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ijie\Desktop\"/>
    </mc:Choice>
  </mc:AlternateContent>
  <bookViews>
    <workbookView xWindow="2250" yWindow="480" windowWidth="25335" windowHeight="15000" activeTab="20"/>
  </bookViews>
  <sheets>
    <sheet name="New template" sheetId="6" r:id="rId1"/>
    <sheet name="8月9月" sheetId="1" r:id="rId2"/>
    <sheet name="10月" sheetId="4" r:id="rId3"/>
    <sheet name="11月" sheetId="7" r:id="rId4"/>
    <sheet name="12月" sheetId="8" r:id="rId5"/>
    <sheet name="1月" sheetId="9" r:id="rId6"/>
    <sheet name="2月" sheetId="10" r:id="rId7"/>
    <sheet name="3月" sheetId="11" r:id="rId8"/>
    <sheet name="4月" sheetId="12" r:id="rId9"/>
    <sheet name="5月" sheetId="13" r:id="rId10"/>
    <sheet name="6月" sheetId="14" r:id="rId11"/>
    <sheet name="7月" sheetId="17" r:id="rId12"/>
    <sheet name="8月" sheetId="19" r:id="rId13"/>
    <sheet name="9月" sheetId="21" r:id="rId14"/>
    <sheet name="10月2025" sheetId="22" r:id="rId15"/>
    <sheet name="11月2025" sheetId="23" r:id="rId16"/>
    <sheet name="12月2025" sheetId="24" r:id="rId17"/>
    <sheet name="1月2026" sheetId="25" r:id="rId18"/>
    <sheet name="2月2026 " sheetId="45" r:id="rId19"/>
    <sheet name="3月2026" sheetId="65" r:id="rId20"/>
    <sheet name="4月2026" sheetId="86" r:id="rId21"/>
    <sheet name="銷售庫存統計總表" sheetId="3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'New template'!$A$7:$S$161</definedName>
    <definedName name="_xlnm._FilterDatabase" localSheetId="1" hidden="1">'8月9月'!$A$8:$T$128</definedName>
    <definedName name="_xlnm._FilterDatabase" localSheetId="2" hidden="1">'10月'!$A$8:$T$131</definedName>
    <definedName name="_xlnm._FilterDatabase" localSheetId="3" hidden="1">'11月'!$A$8:$S$130</definedName>
    <definedName name="_xlnm._FilterDatabase" localSheetId="4" hidden="1">'12月'!$A$8:$S$211</definedName>
    <definedName name="_xlnm._FilterDatabase" localSheetId="5" hidden="1">'1月'!$A$8:$S$185</definedName>
    <definedName name="_xlnm._FilterDatabase" localSheetId="6" hidden="1">'2月'!$A$8:$S$171</definedName>
    <definedName name="_xlnm._FilterDatabase" localSheetId="7" hidden="1">'3月'!$A$8:$S$209</definedName>
    <definedName name="_xlnm._FilterDatabase" localSheetId="8" hidden="1">'4月'!$A$8:$S$191</definedName>
    <definedName name="_xlnm._FilterDatabase" localSheetId="9" hidden="1">'5月'!$A$8:$S$171</definedName>
    <definedName name="_xlnm._FilterDatabase" localSheetId="10" hidden="1">'6月'!$A$8:$U$185</definedName>
    <definedName name="_xlnm._FilterDatabase" localSheetId="11" hidden="1">'7月'!$B$7:$T$161</definedName>
    <definedName name="_xlnm._FilterDatabase" localSheetId="12" hidden="1">'8月'!$B$7:$T$177</definedName>
    <definedName name="_xlnm._FilterDatabase" localSheetId="13" hidden="1">'9月'!$B$7:$T$199</definedName>
    <definedName name="_xlnm._FilterDatabase" localSheetId="14" hidden="1">'10月2025'!$B$7:$T$234</definedName>
    <definedName name="_xlnm._FilterDatabase" localSheetId="15" hidden="1">'11月2025'!$B$7:$T$229</definedName>
    <definedName name="_xlnm._FilterDatabase" localSheetId="16" hidden="1">'12月2025'!$B$7:$T$240</definedName>
    <definedName name="_xlnm._FilterDatabase" localSheetId="17" hidden="1">'1月2026'!$B$7:$T$202</definedName>
    <definedName name="_xlnm._FilterDatabase" localSheetId="18" hidden="1">'2月2026 '!$B$7:$T$239</definedName>
    <definedName name="_xlnm._FilterDatabase" localSheetId="19" hidden="1">'3月2026'!$B$7:$T$235</definedName>
    <definedName name="_xlnm._FilterDatabase" localSheetId="20" hidden="1">'4月2026'!$B$7:$T$229</definedName>
    <definedName name="_xlnm._FilterDatabase" localSheetId="21" hidden="1">銷售庫存統計總表!$A$2:$V$147</definedName>
  </definedNames>
  <calcPr/>
</workbook>
</file>

<file path=xl/calcChain.xml><?xml version="1.0" encoding="utf-8"?>
<calcChain xmlns="http://schemas.openxmlformats.org/spreadsheetml/2006/main">
  <c i="86" l="1" r="R254"/>
  <c r="S254"/>
  <c r="T254"/>
  <c r="R253"/>
  <c r="S253"/>
  <c r="T253"/>
  <c r="R252"/>
  <c r="S252"/>
  <c r="T252"/>
  <c r="R251"/>
  <c r="S251"/>
  <c r="T251"/>
  <c r="R250"/>
  <c r="S250"/>
  <c r="T250"/>
  <c r="R249"/>
  <c r="S249"/>
  <c r="T249"/>
  <c r="R248"/>
  <c r="S248"/>
  <c r="T248"/>
  <c r="R247"/>
  <c r="S247"/>
  <c r="T247"/>
  <c r="R246"/>
  <c r="S246"/>
  <c r="T246"/>
  <c r="R245"/>
  <c r="S245"/>
  <c r="T245"/>
  <c r="R244"/>
  <c r="S244"/>
  <c r="T244"/>
  <c r="R243"/>
  <c r="S243"/>
  <c r="T243"/>
  <c r="R242"/>
  <c r="S242"/>
  <c r="T242"/>
  <c r="R241"/>
  <c r="S241"/>
  <c r="T241"/>
  <c r="R240"/>
  <c r="S240"/>
  <c r="T240"/>
  <c r="R239"/>
  <c r="S239"/>
  <c r="T239"/>
  <c r="R238"/>
  <c r="S238"/>
  <c r="T238"/>
  <c r="R237"/>
  <c r="S237"/>
  <c r="T237"/>
  <c r="R236"/>
  <c r="S236"/>
  <c r="T236"/>
  <c r="R235"/>
  <c r="S235"/>
  <c r="T235"/>
  <c r="R234"/>
  <c r="S234"/>
  <c r="T234"/>
  <c r="R233"/>
  <c r="S233"/>
  <c r="T233"/>
  <c r="R232"/>
  <c r="S232"/>
  <c r="T232"/>
  <c r="R231"/>
  <c r="S231"/>
  <c r="T231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G254"/>
  <c r="H254"/>
  <c r="G253"/>
  <c r="H253"/>
  <c r="G252"/>
  <c r="H252"/>
  <c r="G251"/>
  <c r="H251"/>
  <c r="J251"/>
  <c r="G250"/>
  <c r="H250"/>
  <c r="I250"/>
  <c r="G249"/>
  <c r="H249"/>
  <c r="G248"/>
  <c r="H248"/>
  <c r="G247"/>
  <c r="H247"/>
  <c r="G246"/>
  <c r="H246"/>
  <c r="I246"/>
  <c r="G245"/>
  <c r="H245"/>
  <c r="I245"/>
  <c r="G244"/>
  <c r="H244"/>
  <c r="J244"/>
  <c r="G243"/>
  <c r="H243"/>
  <c r="J243"/>
  <c r="G242"/>
  <c r="H242"/>
  <c r="G241"/>
  <c r="H241"/>
  <c r="I241"/>
  <c r="G240"/>
  <c r="H240"/>
  <c r="G239"/>
  <c r="H239"/>
  <c r="G238"/>
  <c r="H238"/>
  <c r="J238"/>
  <c r="G237"/>
  <c r="H237"/>
  <c r="G236"/>
  <c r="H236"/>
  <c r="J236"/>
  <c r="G235"/>
  <c r="H235"/>
  <c r="I235"/>
  <c r="G234"/>
  <c r="H234"/>
  <c r="G233"/>
  <c r="H233"/>
  <c r="J233"/>
  <c r="G232"/>
  <c r="H232"/>
  <c r="I232"/>
  <c r="G231"/>
  <c r="H231"/>
  <c r="D302"/>
  <c r="D304"/>
  <c r="D311"/>
  <c r="D312"/>
  <c r="D314"/>
  <c r="G124"/>
  <c r="H124"/>
  <c r="I124"/>
  <c r="G123"/>
  <c r="H123"/>
  <c r="I123"/>
  <c r="G122"/>
  <c r="H122"/>
  <c r="I122"/>
  <c r="G121"/>
  <c r="H121"/>
  <c r="J121"/>
  <c r="G120"/>
  <c r="H120"/>
  <c r="I120"/>
  <c r="G119"/>
  <c r="H119"/>
  <c r="J119"/>
  <c r="G118"/>
  <c r="H118"/>
  <c r="I118"/>
  <c r="G117"/>
  <c r="H117"/>
  <c r="G116"/>
  <c r="H116"/>
  <c r="J116"/>
  <c r="G115"/>
  <c r="H115"/>
  <c r="I115"/>
  <c r="G114"/>
  <c r="H114"/>
  <c r="J114"/>
  <c r="G113"/>
  <c r="H113"/>
  <c r="G112"/>
  <c r="H112"/>
  <c r="G111"/>
  <c r="H111"/>
  <c r="G110"/>
  <c r="H110"/>
  <c r="J110"/>
  <c r="K110"/>
  <c r="M110"/>
  <c r="G109"/>
  <c r="H109"/>
  <c r="I109"/>
  <c r="G108"/>
  <c r="H108"/>
  <c r="J108"/>
  <c r="G107"/>
  <c r="H107"/>
  <c r="G106"/>
  <c r="H106"/>
  <c r="I106"/>
  <c r="G105"/>
  <c r="H105"/>
  <c r="G104"/>
  <c r="H104"/>
  <c r="G103"/>
  <c r="H103"/>
  <c r="G102"/>
  <c r="H102"/>
  <c r="J102"/>
  <c r="G101"/>
  <c r="H101"/>
  <c r="J101"/>
  <c r="G100"/>
  <c r="H100"/>
  <c r="I100"/>
  <c r="G99"/>
  <c r="H99"/>
  <c r="J99"/>
  <c r="G98"/>
  <c r="H98"/>
  <c r="I98"/>
  <c r="G97"/>
  <c r="H97"/>
  <c r="I97"/>
  <c r="G96"/>
  <c r="H96"/>
  <c r="J96"/>
  <c r="G95"/>
  <c r="H95"/>
  <c r="G94"/>
  <c r="H94"/>
  <c r="I94"/>
  <c r="G93"/>
  <c r="H93"/>
  <c r="J93"/>
  <c r="G92"/>
  <c r="H92"/>
  <c r="J92"/>
  <c r="G91"/>
  <c r="H91"/>
  <c r="I91"/>
  <c r="G90"/>
  <c r="H90"/>
  <c r="I90"/>
  <c r="G89"/>
  <c r="H89"/>
  <c r="J89"/>
  <c r="G88"/>
  <c r="H88"/>
  <c r="I88"/>
  <c r="G87"/>
  <c r="H87"/>
  <c r="I87"/>
  <c r="G86"/>
  <c r="H86"/>
  <c r="G85"/>
  <c r="H85"/>
  <c r="J85"/>
  <c r="G84"/>
  <c r="H84"/>
  <c r="I84"/>
  <c r="G83"/>
  <c r="H83"/>
  <c r="I83"/>
  <c r="G82"/>
  <c r="H82"/>
  <c r="G81"/>
  <c r="H81"/>
  <c r="I81"/>
  <c r="G80"/>
  <c r="H80"/>
  <c r="I80"/>
  <c r="G79"/>
  <c r="H79"/>
  <c r="J79"/>
  <c r="G78"/>
  <c r="H78"/>
  <c r="G77"/>
  <c r="H77"/>
  <c r="J77"/>
  <c r="G76"/>
  <c r="H76"/>
  <c r="J76"/>
  <c r="G75"/>
  <c r="H75"/>
  <c r="G74"/>
  <c r="H74"/>
  <c r="J74"/>
  <c r="G73"/>
  <c r="H73"/>
  <c r="G72"/>
  <c r="H72"/>
  <c r="J72"/>
  <c r="G71"/>
  <c r="H71"/>
  <c r="G70"/>
  <c r="H70"/>
  <c r="G69"/>
  <c r="H69"/>
  <c r="J69"/>
  <c r="G68"/>
  <c r="H68"/>
  <c r="G67"/>
  <c r="H67"/>
  <c r="J67"/>
  <c r="G66"/>
  <c r="H66"/>
  <c r="G65"/>
  <c r="H65"/>
  <c r="I65"/>
  <c r="G64"/>
  <c r="H64"/>
  <c r="G63"/>
  <c r="H63"/>
  <c r="G62"/>
  <c r="H62"/>
  <c r="J62"/>
  <c r="G61"/>
  <c r="H61"/>
  <c r="I61"/>
  <c r="G60"/>
  <c r="H60"/>
  <c r="I60"/>
  <c r="G59"/>
  <c r="H59"/>
  <c r="I59"/>
  <c r="G58"/>
  <c r="H58"/>
  <c r="I58"/>
  <c r="G57"/>
  <c r="H57"/>
  <c r="G56"/>
  <c r="H56"/>
  <c r="I56"/>
  <c r="G55"/>
  <c r="H55"/>
  <c r="I55"/>
  <c r="G54"/>
  <c r="H54"/>
  <c r="I54"/>
  <c r="G53"/>
  <c r="H53"/>
  <c r="I53"/>
  <c r="G52"/>
  <c r="H52"/>
  <c r="J52"/>
  <c r="G51"/>
  <c r="H51"/>
  <c r="G50"/>
  <c r="H50"/>
  <c r="J50"/>
  <c r="G49"/>
  <c r="H49"/>
  <c r="G48"/>
  <c r="H48"/>
  <c r="I48"/>
  <c r="G47"/>
  <c r="H47"/>
  <c r="J47"/>
  <c r="G46"/>
  <c r="H46"/>
  <c r="J46"/>
  <c r="G45"/>
  <c r="H45"/>
  <c r="I45"/>
  <c r="G44"/>
  <c r="H44"/>
  <c r="G43"/>
  <c r="H43"/>
  <c r="J43"/>
  <c r="G42"/>
  <c r="H42"/>
  <c r="J42"/>
  <c r="G41"/>
  <c r="H41"/>
  <c r="I41"/>
  <c r="G40"/>
  <c r="H40"/>
  <c r="J40"/>
  <c r="G39"/>
  <c r="H39"/>
  <c r="I39"/>
  <c r="G38"/>
  <c r="H38"/>
  <c r="I38"/>
  <c r="G37"/>
  <c r="H37"/>
  <c r="G36"/>
  <c r="H36"/>
  <c r="J36"/>
  <c r="G35"/>
  <c r="H35"/>
  <c r="I35"/>
  <c r="G34"/>
  <c r="H34"/>
  <c r="I34"/>
  <c r="G33"/>
  <c r="H33"/>
  <c r="G32"/>
  <c r="H32"/>
  <c r="J32"/>
  <c r="G31"/>
  <c r="H31"/>
  <c r="J31"/>
  <c r="G30"/>
  <c r="H30"/>
  <c r="I30"/>
  <c r="G29"/>
  <c r="H29"/>
  <c r="I29"/>
  <c r="G28"/>
  <c r="H28"/>
  <c r="G27"/>
  <c r="H27"/>
  <c r="G26"/>
  <c r="H26"/>
  <c r="G25"/>
  <c r="H25"/>
  <c r="J25"/>
  <c r="G24"/>
  <c r="H24"/>
  <c r="I24"/>
  <c r="G23"/>
  <c r="H23"/>
  <c r="G22"/>
  <c r="H22"/>
  <c r="J22"/>
  <c r="G21"/>
  <c r="H21"/>
  <c r="I21"/>
  <c r="G20"/>
  <c r="H20"/>
  <c r="J20"/>
  <c r="G19"/>
  <c r="H19"/>
  <c r="G18"/>
  <c r="H18"/>
  <c r="I18"/>
  <c r="G17"/>
  <c r="H17"/>
  <c r="G16"/>
  <c r="H16"/>
  <c r="I16"/>
  <c r="G15"/>
  <c r="H15"/>
  <c r="I15"/>
  <c r="G14"/>
  <c r="H14"/>
  <c r="J14"/>
  <c r="G13"/>
  <c r="H13"/>
  <c r="G12"/>
  <c r="H12"/>
  <c r="J12"/>
  <c r="G11"/>
  <c r="H11"/>
  <c r="G10"/>
  <c r="H10"/>
  <c r="I10"/>
  <c r="G9"/>
  <c r="H9"/>
  <c r="I9"/>
  <c r="D229"/>
  <c r="G455"/>
  <c r="H455"/>
  <c r="G454"/>
  <c r="H454"/>
  <c r="J454"/>
  <c r="K454"/>
  <c r="O454"/>
  <c r="G453"/>
  <c r="H453"/>
  <c r="I453"/>
  <c r="G452"/>
  <c r="H452"/>
  <c r="I452"/>
  <c r="G451"/>
  <c r="H451"/>
  <c r="J451"/>
  <c r="G450"/>
  <c r="H450"/>
  <c r="I450"/>
  <c r="G449"/>
  <c r="H449"/>
  <c r="J449"/>
  <c r="G448"/>
  <c r="H448"/>
  <c r="I448"/>
  <c r="G447"/>
  <c r="H447"/>
  <c r="G446"/>
  <c r="H446"/>
  <c r="G445"/>
  <c r="H445"/>
  <c r="G444"/>
  <c r="H444"/>
  <c r="I444"/>
  <c r="G443"/>
  <c r="H443"/>
  <c r="G442"/>
  <c r="H442"/>
  <c r="G441"/>
  <c r="H441"/>
  <c r="I441"/>
  <c r="G440"/>
  <c r="H440"/>
  <c r="I440"/>
  <c r="G439"/>
  <c r="H439"/>
  <c r="I439"/>
  <c r="G438"/>
  <c r="H438"/>
  <c r="J438"/>
  <c r="G437"/>
  <c r="H437"/>
  <c r="G436"/>
  <c r="H436"/>
  <c r="J436"/>
  <c r="G435"/>
  <c r="H435"/>
  <c r="I435"/>
  <c r="G434"/>
  <c r="H434"/>
  <c r="G433"/>
  <c r="H433"/>
  <c r="I433"/>
  <c r="G432"/>
  <c r="H432"/>
  <c r="G431"/>
  <c r="H431"/>
  <c r="G430"/>
  <c r="H430"/>
  <c r="I430"/>
  <c r="G429"/>
  <c r="H429"/>
  <c r="G428"/>
  <c r="H428"/>
  <c r="I428"/>
  <c r="G427"/>
  <c r="H427"/>
  <c r="J427"/>
  <c r="G426"/>
  <c r="H426"/>
  <c r="G425"/>
  <c r="H425"/>
  <c r="J425"/>
  <c r="G424"/>
  <c r="H424"/>
  <c r="G423"/>
  <c r="H423"/>
  <c r="J423"/>
  <c r="G422"/>
  <c r="H422"/>
  <c r="G421"/>
  <c r="H421"/>
  <c r="J421"/>
  <c r="G420"/>
  <c r="H420"/>
  <c r="G419"/>
  <c r="H419"/>
  <c r="I419"/>
  <c r="G418"/>
  <c r="H418"/>
  <c r="G417"/>
  <c r="H417"/>
  <c r="J417"/>
  <c r="G416"/>
  <c r="H416"/>
  <c r="I416"/>
  <c r="G415"/>
  <c r="H415"/>
  <c r="G414"/>
  <c r="H414"/>
  <c r="J414"/>
  <c r="G413"/>
  <c r="H413"/>
  <c r="G412"/>
  <c r="H412"/>
  <c r="G411"/>
  <c r="H411"/>
  <c r="G410"/>
  <c r="H410"/>
  <c r="I410"/>
  <c r="G409"/>
  <c r="H409"/>
  <c r="G408"/>
  <c r="H408"/>
  <c r="G407"/>
  <c r="H407"/>
  <c r="G406"/>
  <c r="H406"/>
  <c r="J406"/>
  <c r="G405"/>
  <c r="H405"/>
  <c r="J405"/>
  <c r="G404"/>
  <c r="H404"/>
  <c r="I404"/>
  <c r="G403"/>
  <c r="H403"/>
  <c r="I403"/>
  <c r="G402"/>
  <c r="H402"/>
  <c r="J402"/>
  <c r="G401"/>
  <c r="H401"/>
  <c r="G400"/>
  <c r="H400"/>
  <c r="J400"/>
  <c r="G399"/>
  <c r="H399"/>
  <c r="J399"/>
  <c r="G398"/>
  <c r="H398"/>
  <c r="I398"/>
  <c r="G397"/>
  <c r="H397"/>
  <c r="G396"/>
  <c r="H396"/>
  <c r="G395"/>
  <c r="H395"/>
  <c r="J395"/>
  <c r="G394"/>
  <c r="H394"/>
  <c r="J394"/>
  <c r="G393"/>
  <c r="H393"/>
  <c r="G392"/>
  <c r="H392"/>
  <c r="G391"/>
  <c r="H391"/>
  <c r="J391"/>
  <c r="G390"/>
  <c r="H390"/>
  <c r="G389"/>
  <c r="H389"/>
  <c r="J389"/>
  <c r="G388"/>
  <c r="H388"/>
  <c r="G387"/>
  <c r="H387"/>
  <c r="G386"/>
  <c r="H386"/>
  <c r="J386"/>
  <c r="G385"/>
  <c r="H385"/>
  <c r="J385"/>
  <c r="G384"/>
  <c r="H384"/>
  <c r="J384"/>
  <c r="G383"/>
  <c r="H383"/>
  <c r="J383"/>
  <c r="G382"/>
  <c r="H382"/>
  <c r="I382"/>
  <c r="G381"/>
  <c r="H381"/>
  <c r="J381"/>
  <c r="G380"/>
  <c r="H380"/>
  <c r="G379"/>
  <c r="H379"/>
  <c r="I379"/>
  <c r="G378"/>
  <c r="H378"/>
  <c r="I378"/>
  <c r="G377"/>
  <c r="H377"/>
  <c r="I377"/>
  <c r="G376"/>
  <c r="H376"/>
  <c r="J376"/>
  <c r="G375"/>
  <c r="H375"/>
  <c r="J375"/>
  <c r="G374"/>
  <c r="H374"/>
  <c r="G373"/>
  <c r="H373"/>
  <c r="I373"/>
  <c r="G372"/>
  <c r="H372"/>
  <c r="J372"/>
  <c r="G371"/>
  <c r="H371"/>
  <c r="J371"/>
  <c r="G370"/>
  <c r="H370"/>
  <c r="G369"/>
  <c r="H369"/>
  <c r="G368"/>
  <c r="H368"/>
  <c r="J368"/>
  <c r="G367"/>
  <c r="H367"/>
  <c r="I367"/>
  <c r="G366"/>
  <c r="H366"/>
  <c r="G365"/>
  <c r="H365"/>
  <c r="J365"/>
  <c r="G364"/>
  <c r="H364"/>
  <c r="J364"/>
  <c r="G363"/>
  <c r="H363"/>
  <c r="J363"/>
  <c r="G362"/>
  <c r="H362"/>
  <c r="I362"/>
  <c r="G361"/>
  <c r="H361"/>
  <c r="I361"/>
  <c r="G360"/>
  <c r="H360"/>
  <c r="G359"/>
  <c r="H359"/>
  <c r="J359"/>
  <c r="G358"/>
  <c r="H358"/>
  <c r="J358"/>
  <c r="G357"/>
  <c r="H357"/>
  <c r="J357"/>
  <c r="G356"/>
  <c r="H356"/>
  <c r="G355"/>
  <c r="H355"/>
  <c r="G354"/>
  <c r="H354"/>
  <c r="G353"/>
  <c r="H353"/>
  <c r="I353"/>
  <c r="G352"/>
  <c r="H352"/>
  <c r="I352"/>
  <c r="G351"/>
  <c r="H351"/>
  <c r="J351"/>
  <c r="G350"/>
  <c r="H350"/>
  <c r="G349"/>
  <c r="H349"/>
  <c r="J349"/>
  <c r="G348"/>
  <c r="H348"/>
  <c r="J348"/>
  <c r="G347"/>
  <c r="H347"/>
  <c r="I347"/>
  <c r="G346"/>
  <c r="H346"/>
  <c r="J346"/>
  <c r="G345"/>
  <c r="H345"/>
  <c r="J345"/>
  <c r="G344"/>
  <c r="H344"/>
  <c r="G343"/>
  <c r="H343"/>
  <c r="J343"/>
  <c r="G342"/>
  <c r="H342"/>
  <c r="J342"/>
  <c r="G341"/>
  <c r="H341"/>
  <c r="J341"/>
  <c r="G340"/>
  <c r="H340"/>
  <c r="I340"/>
  <c r="G339"/>
  <c r="H339"/>
  <c r="G338"/>
  <c r="H338"/>
  <c r="I338"/>
  <c r="G337"/>
  <c r="H337"/>
  <c r="J337"/>
  <c r="G336"/>
  <c r="H336"/>
  <c r="J336"/>
  <c r="G335"/>
  <c r="H335"/>
  <c r="G334"/>
  <c r="H334"/>
  <c r="G333"/>
  <c r="H333"/>
  <c r="J333"/>
  <c r="G332"/>
  <c r="H332"/>
  <c r="G331"/>
  <c r="H331"/>
  <c r="G330"/>
  <c r="H330"/>
  <c r="G329"/>
  <c r="H329"/>
  <c r="J329"/>
  <c r="G328"/>
  <c r="H328"/>
  <c r="I328"/>
  <c r="G327"/>
  <c r="H327"/>
  <c r="J327"/>
  <c r="G326"/>
  <c r="H326"/>
  <c r="G325"/>
  <c r="H325"/>
  <c r="G324"/>
  <c r="H324"/>
  <c r="I324"/>
  <c r="G323"/>
  <c r="H323"/>
  <c r="G322"/>
  <c r="H322"/>
  <c r="I322"/>
  <c r="G321"/>
  <c r="H321"/>
  <c r="J321"/>
  <c r="G320"/>
  <c r="H320"/>
  <c r="J320"/>
  <c r="G319"/>
  <c r="H319"/>
  <c r="G318"/>
  <c r="H318"/>
  <c r="I318"/>
  <c r="G317"/>
  <c r="H317"/>
  <c r="I317"/>
  <c r="G316"/>
  <c r="H316"/>
  <c r="I316"/>
  <c r="G315"/>
  <c r="H315"/>
  <c r="G314"/>
  <c r="H314"/>
  <c r="J314"/>
  <c r="G313"/>
  <c r="H313"/>
  <c r="G312"/>
  <c r="H312"/>
  <c r="I312"/>
  <c r="G311"/>
  <c r="H311"/>
  <c r="J311"/>
  <c r="G310"/>
  <c r="H310"/>
  <c r="I310"/>
  <c r="G309"/>
  <c r="H309"/>
  <c r="I309"/>
  <c r="G308"/>
  <c r="H308"/>
  <c r="J308"/>
  <c r="G307"/>
  <c r="H307"/>
  <c r="J307"/>
  <c r="G306"/>
  <c r="H306"/>
  <c r="J306"/>
  <c r="G305"/>
  <c r="H305"/>
  <c r="J305"/>
  <c r="G304"/>
  <c r="H304"/>
  <c r="J304"/>
  <c r="G303"/>
  <c r="H303"/>
  <c r="G301"/>
  <c r="H301"/>
  <c r="J301"/>
  <c r="G300"/>
  <c r="H300"/>
  <c r="J300"/>
  <c r="K300"/>
  <c r="G299"/>
  <c r="H299"/>
  <c r="J299"/>
  <c r="K299"/>
  <c r="M299"/>
  <c r="G298"/>
  <c r="H298"/>
  <c r="J298"/>
  <c r="K298"/>
  <c r="Q298"/>
  <c r="G297"/>
  <c r="H297"/>
  <c r="J297"/>
  <c r="K297"/>
  <c r="G296"/>
  <c r="H296"/>
  <c r="G295"/>
  <c r="H295"/>
  <c r="J295"/>
  <c r="K295"/>
  <c r="Q295"/>
  <c r="G294"/>
  <c r="H294"/>
  <c r="G293"/>
  <c r="H293"/>
  <c r="G292"/>
  <c r="H292"/>
  <c r="G291"/>
  <c r="H291"/>
  <c r="G290"/>
  <c r="H290"/>
  <c r="J290"/>
  <c r="K290"/>
  <c r="G289"/>
  <c r="H289"/>
  <c r="J289"/>
  <c r="G288"/>
  <c r="H288"/>
  <c r="J288"/>
  <c r="G287"/>
  <c r="H287"/>
  <c r="J287"/>
  <c r="G286"/>
  <c r="H286"/>
  <c r="J286"/>
  <c r="G285"/>
  <c r="H285"/>
  <c r="I285"/>
  <c r="G284"/>
  <c r="H284"/>
  <c r="J284"/>
  <c r="K284"/>
  <c r="Q284"/>
  <c r="G283"/>
  <c r="H283"/>
  <c r="J283"/>
  <c r="K283"/>
  <c r="M283"/>
  <c r="G282"/>
  <c r="H282"/>
  <c r="J282"/>
  <c r="K282"/>
  <c r="Q282"/>
  <c r="G281"/>
  <c r="H281"/>
  <c r="G280"/>
  <c r="H280"/>
  <c r="J280"/>
  <c r="K280"/>
  <c r="M280"/>
  <c r="G279"/>
  <c r="H279"/>
  <c r="J279"/>
  <c r="K279"/>
  <c r="M279"/>
  <c r="G278"/>
  <c r="H278"/>
  <c r="G277"/>
  <c r="H277"/>
  <c r="G276"/>
  <c r="H276"/>
  <c r="J276"/>
  <c r="K276"/>
  <c r="M276"/>
  <c r="G275"/>
  <c r="H275"/>
  <c r="J275"/>
  <c r="G274"/>
  <c r="H274"/>
  <c r="J274"/>
  <c r="K274"/>
  <c r="G273"/>
  <c r="H273"/>
  <c r="I273"/>
  <c r="G272"/>
  <c r="H272"/>
  <c r="I272"/>
  <c r="G271"/>
  <c r="H271"/>
  <c r="G270"/>
  <c r="H270"/>
  <c r="I270"/>
  <c r="G269"/>
  <c r="H269"/>
  <c r="J269"/>
  <c r="G268"/>
  <c r="H268"/>
  <c r="J268"/>
  <c r="K268"/>
  <c r="M268"/>
  <c r="G267"/>
  <c r="H267"/>
  <c r="I267"/>
  <c r="G266"/>
  <c r="H266"/>
  <c r="J266"/>
  <c r="G265"/>
  <c r="H265"/>
  <c r="J265"/>
  <c r="K265"/>
  <c r="G264"/>
  <c r="H264"/>
  <c r="I264"/>
  <c r="G263"/>
  <c r="H263"/>
  <c r="J263"/>
  <c r="K263"/>
  <c r="Q263"/>
  <c r="G262"/>
  <c r="H262"/>
  <c r="G261"/>
  <c r="H261"/>
  <c r="G260"/>
  <c r="H260"/>
  <c r="I260"/>
  <c r="G259"/>
  <c r="H259"/>
  <c r="I259"/>
  <c r="G258"/>
  <c r="H258"/>
  <c r="G257"/>
  <c r="H257"/>
  <c r="I257"/>
  <c r="G256"/>
  <c r="H256"/>
  <c r="G255"/>
  <c r="H255"/>
  <c r="G230"/>
  <c r="H230"/>
  <c r="I230"/>
  <c r="G228"/>
  <c r="H228"/>
  <c r="I228"/>
  <c r="G227"/>
  <c r="H227"/>
  <c r="I227"/>
  <c r="G226"/>
  <c r="H226"/>
  <c r="I226"/>
  <c r="G225"/>
  <c r="H225"/>
  <c r="G224"/>
  <c r="H224"/>
  <c r="I224"/>
  <c r="G223"/>
  <c r="H223"/>
  <c r="G222"/>
  <c r="H222"/>
  <c r="J222"/>
  <c r="G221"/>
  <c r="H221"/>
  <c r="G220"/>
  <c r="H220"/>
  <c r="G219"/>
  <c r="H219"/>
  <c r="J219"/>
  <c r="G218"/>
  <c r="H218"/>
  <c r="J218"/>
  <c r="G217"/>
  <c r="H217"/>
  <c r="J217"/>
  <c r="G216"/>
  <c r="H216"/>
  <c r="J216"/>
  <c r="G215"/>
  <c r="H215"/>
  <c r="G214"/>
  <c r="H214"/>
  <c r="I214"/>
  <c r="G213"/>
  <c r="H213"/>
  <c r="J213"/>
  <c r="G212"/>
  <c r="H212"/>
  <c r="I212"/>
  <c r="G211"/>
  <c r="H211"/>
  <c r="J211"/>
  <c r="G210"/>
  <c r="H210"/>
  <c r="G209"/>
  <c r="H209"/>
  <c r="J209"/>
  <c r="G208"/>
  <c r="H208"/>
  <c r="I208"/>
  <c r="G207"/>
  <c r="H207"/>
  <c r="I207"/>
  <c r="G206"/>
  <c r="H206"/>
  <c r="I206"/>
  <c r="G205"/>
  <c r="H205"/>
  <c r="I205"/>
  <c r="G204"/>
  <c r="H204"/>
  <c r="G203"/>
  <c r="H203"/>
  <c r="G202"/>
  <c r="H202"/>
  <c r="I202"/>
  <c r="G201"/>
  <c r="H201"/>
  <c r="G200"/>
  <c r="H200"/>
  <c r="G199"/>
  <c r="H199"/>
  <c r="J199"/>
  <c r="G198"/>
  <c r="H198"/>
  <c r="I198"/>
  <c r="G197"/>
  <c r="H197"/>
  <c r="J197"/>
  <c r="G196"/>
  <c r="H196"/>
  <c r="G195"/>
  <c r="H195"/>
  <c r="J195"/>
  <c r="G194"/>
  <c r="H194"/>
  <c r="G193"/>
  <c r="H193"/>
  <c r="I193"/>
  <c r="G192"/>
  <c r="H192"/>
  <c r="I192"/>
  <c r="G191"/>
  <c r="H191"/>
  <c r="I191"/>
  <c r="G190"/>
  <c r="H190"/>
  <c r="G189"/>
  <c r="H189"/>
  <c r="I189"/>
  <c r="G188"/>
  <c r="H188"/>
  <c r="G187"/>
  <c r="H187"/>
  <c r="I187"/>
  <c r="G186"/>
  <c r="H186"/>
  <c r="J186"/>
  <c r="G185"/>
  <c r="H185"/>
  <c r="I185"/>
  <c r="G184"/>
  <c r="H184"/>
  <c r="J184"/>
  <c r="G183"/>
  <c r="H183"/>
  <c r="I183"/>
  <c r="G182"/>
  <c r="H182"/>
  <c r="G181"/>
  <c r="H181"/>
  <c r="G180"/>
  <c r="H180"/>
  <c r="J180"/>
  <c r="G179"/>
  <c r="H179"/>
  <c r="G178"/>
  <c r="H178"/>
  <c r="J178"/>
  <c r="G177"/>
  <c r="H177"/>
  <c r="J177"/>
  <c r="G176"/>
  <c r="H176"/>
  <c r="I176"/>
  <c r="G175"/>
  <c r="H175"/>
  <c r="I175"/>
  <c r="G174"/>
  <c r="H174"/>
  <c r="I174"/>
  <c r="G173"/>
  <c r="H173"/>
  <c r="I173"/>
  <c r="G172"/>
  <c r="H172"/>
  <c r="G171"/>
  <c r="H171"/>
  <c r="G170"/>
  <c r="H170"/>
  <c r="J170"/>
  <c r="G169"/>
  <c r="H169"/>
  <c r="G168"/>
  <c r="H168"/>
  <c r="G167"/>
  <c r="H167"/>
  <c r="G166"/>
  <c r="H166"/>
  <c r="I166"/>
  <c r="G165"/>
  <c r="H165"/>
  <c r="J165"/>
  <c r="G164"/>
  <c r="H164"/>
  <c r="J164"/>
  <c r="G163"/>
  <c r="H163"/>
  <c r="I163"/>
  <c r="G162"/>
  <c r="H162"/>
  <c r="J162"/>
  <c r="G161"/>
  <c r="H161"/>
  <c r="I161"/>
  <c r="G160"/>
  <c r="H160"/>
  <c r="G159"/>
  <c r="H159"/>
  <c r="I159"/>
  <c r="G158"/>
  <c r="H158"/>
  <c r="I158"/>
  <c r="G157"/>
  <c r="H157"/>
  <c r="J157"/>
  <c r="G156"/>
  <c r="H156"/>
  <c r="I156"/>
  <c r="G155"/>
  <c r="H155"/>
  <c r="I155"/>
  <c r="G154"/>
  <c r="H154"/>
  <c r="J154"/>
  <c r="G153"/>
  <c r="H153"/>
  <c r="I153"/>
  <c r="G152"/>
  <c r="H152"/>
  <c r="J152"/>
  <c r="G151"/>
  <c r="H151"/>
  <c r="G150"/>
  <c r="H150"/>
  <c r="J150"/>
  <c r="G149"/>
  <c r="H149"/>
  <c r="J149"/>
  <c r="G148"/>
  <c r="H148"/>
  <c r="I148"/>
  <c r="G147"/>
  <c r="H147"/>
  <c r="G146"/>
  <c r="H146"/>
  <c r="I146"/>
  <c r="G145"/>
  <c r="H145"/>
  <c r="G144"/>
  <c r="H144"/>
  <c r="J144"/>
  <c r="G143"/>
  <c r="H143"/>
  <c r="I143"/>
  <c r="G142"/>
  <c r="H142"/>
  <c r="I142"/>
  <c r="G141"/>
  <c r="H141"/>
  <c r="G140"/>
  <c r="H140"/>
  <c r="G139"/>
  <c r="H139"/>
  <c r="G138"/>
  <c r="H138"/>
  <c r="J138"/>
  <c r="G137"/>
  <c r="H137"/>
  <c r="I137"/>
  <c r="G136"/>
  <c r="H136"/>
  <c r="J136"/>
  <c r="G135"/>
  <c r="H135"/>
  <c r="J135"/>
  <c r="G134"/>
  <c r="H134"/>
  <c r="I134"/>
  <c r="G133"/>
  <c r="H133"/>
  <c r="G132"/>
  <c r="H132"/>
  <c r="I132"/>
  <c r="G131"/>
  <c r="H131"/>
  <c r="I131"/>
  <c r="G130"/>
  <c r="H130"/>
  <c r="J130"/>
  <c r="G129"/>
  <c r="H129"/>
  <c r="J129"/>
  <c r="G128"/>
  <c r="H128"/>
  <c r="J128"/>
  <c r="G127"/>
  <c r="H127"/>
  <c r="I127"/>
  <c r="G126"/>
  <c r="H126"/>
  <c r="J126"/>
  <c r="G125"/>
  <c r="H125"/>
  <c r="I125"/>
  <c r="G8"/>
  <c r="H8"/>
  <c r="J8"/>
  <c i="65" r="C326"/>
  <c r="C325"/>
  <c r="C324"/>
  <c r="C323"/>
  <c r="C322"/>
  <c r="C321"/>
  <c r="C320"/>
  <c r="C319"/>
  <c r="C315"/>
  <c r="C314"/>
  <c r="C313"/>
  <c r="C311"/>
  <c r="C310"/>
  <c r="C309"/>
  <c r="C308"/>
  <c r="C307"/>
  <c r="C306"/>
  <c r="C305"/>
  <c r="C303"/>
  <c r="C302"/>
  <c r="C301"/>
  <c r="C300"/>
  <c r="C299"/>
  <c r="C298"/>
  <c r="C297"/>
  <c r="C296"/>
  <c r="C295"/>
  <c r="C294"/>
  <c r="C293"/>
  <c r="C292"/>
  <c r="C290"/>
  <c r="C289"/>
  <c r="C288"/>
  <c r="C287"/>
  <c r="C286"/>
  <c r="C285"/>
  <c r="C284"/>
  <c r="C283"/>
  <c r="C282"/>
  <c r="C281"/>
  <c r="C280"/>
  <c r="C279"/>
  <c r="C278"/>
  <c r="C274"/>
  <c r="C273"/>
  <c r="C272"/>
  <c r="C271"/>
  <c r="C270"/>
  <c r="C269"/>
  <c r="C268"/>
  <c r="C267"/>
  <c r="C266"/>
  <c r="C263"/>
  <c r="C262"/>
  <c r="C261"/>
  <c r="C260"/>
  <c r="C257"/>
  <c r="C256"/>
  <c r="C255"/>
  <c r="C254"/>
  <c r="C253"/>
  <c r="C252"/>
  <c r="C251"/>
  <c r="C250"/>
  <c r="C248"/>
  <c r="C247"/>
  <c r="C244"/>
  <c r="C243"/>
  <c r="C242"/>
  <c r="C241"/>
  <c r="C240"/>
  <c r="C239"/>
  <c r="C236"/>
  <c r="C234"/>
  <c r="C233"/>
  <c r="C232"/>
  <c r="C231"/>
  <c r="C230"/>
  <c r="C229"/>
  <c r="C228"/>
  <c r="C227"/>
  <c r="C226"/>
  <c r="C224"/>
  <c r="C223"/>
  <c r="C222"/>
  <c r="C218"/>
  <c r="C217"/>
  <c r="C216"/>
  <c r="C215"/>
  <c r="C212"/>
  <c r="C211"/>
  <c r="C210"/>
  <c r="C209"/>
  <c r="C208"/>
  <c r="C207"/>
  <c r="C206"/>
  <c r="C205"/>
  <c r="C204"/>
  <c r="C203"/>
  <c r="C202"/>
  <c r="C201"/>
  <c r="C200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38"/>
  <c r="C137"/>
  <c r="C136"/>
  <c r="C130"/>
  <c r="C129"/>
  <c r="C128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2"/>
  <c r="C91"/>
  <c r="C90"/>
  <c r="C89"/>
  <c r="C88"/>
  <c r="C87"/>
  <c r="C86"/>
  <c r="C85"/>
  <c r="C84"/>
  <c r="C83"/>
  <c r="C82"/>
  <c r="C81"/>
  <c r="C79"/>
  <c r="C78"/>
  <c r="C73"/>
  <c r="C72"/>
  <c r="C71"/>
  <c r="C70"/>
  <c r="C69"/>
  <c r="C68"/>
  <c r="C67"/>
  <c r="C66"/>
  <c r="C65"/>
  <c r="C64"/>
  <c r="C63"/>
  <c r="C62"/>
  <c r="C61"/>
  <c r="C57"/>
  <c r="C56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27"/>
  <c r="C26"/>
  <c r="C25"/>
  <c r="C24"/>
  <c r="C23"/>
  <c r="C22"/>
  <c r="C21"/>
  <c r="C20"/>
  <c r="C19"/>
  <c r="C18"/>
  <c r="C17"/>
  <c r="C16"/>
  <c r="C15"/>
  <c r="C14"/>
  <c r="C13"/>
  <c r="C12"/>
  <c r="C10"/>
  <c r="C11"/>
  <c r="D328"/>
  <c r="D330"/>
  <c r="D337"/>
  <c r="D338"/>
  <c r="D340"/>
  <c r="D235"/>
  <c r="G481"/>
  <c r="H481"/>
  <c r="J481"/>
  <c r="K481"/>
  <c r="M481"/>
  <c r="G480"/>
  <c r="H480"/>
  <c r="G479"/>
  <c r="H479"/>
  <c r="I479"/>
  <c r="G478"/>
  <c r="H478"/>
  <c r="I478"/>
  <c r="G477"/>
  <c r="H477"/>
  <c r="J477"/>
  <c r="K477"/>
  <c r="M477"/>
  <c r="G476"/>
  <c r="H476"/>
  <c r="G475"/>
  <c r="H475"/>
  <c r="J475"/>
  <c r="K475"/>
  <c r="O475"/>
  <c r="G474"/>
  <c r="H474"/>
  <c r="G473"/>
  <c r="H473"/>
  <c r="J473"/>
  <c r="K473"/>
  <c r="M473"/>
  <c r="G472"/>
  <c r="H472"/>
  <c r="J472"/>
  <c r="G471"/>
  <c r="H471"/>
  <c r="G470"/>
  <c r="H470"/>
  <c r="J470"/>
  <c r="G469"/>
  <c r="H469"/>
  <c r="G468"/>
  <c r="H468"/>
  <c r="I468"/>
  <c r="G467"/>
  <c r="H467"/>
  <c r="J467"/>
  <c r="G466"/>
  <c r="H466"/>
  <c r="J466"/>
  <c r="G465"/>
  <c r="H465"/>
  <c r="I465"/>
  <c r="G464"/>
  <c r="H464"/>
  <c r="G463"/>
  <c r="H463"/>
  <c r="G462"/>
  <c r="H462"/>
  <c r="J462"/>
  <c r="G461"/>
  <c r="H461"/>
  <c r="G460"/>
  <c r="H460"/>
  <c r="I460"/>
  <c r="G459"/>
  <c r="H459"/>
  <c r="G458"/>
  <c r="H458"/>
  <c r="J458"/>
  <c r="G457"/>
  <c r="H457"/>
  <c r="G456"/>
  <c r="H456"/>
  <c r="I456"/>
  <c r="G455"/>
  <c r="H455"/>
  <c r="G454"/>
  <c r="H454"/>
  <c r="I454"/>
  <c r="G453"/>
  <c r="H453"/>
  <c r="G452"/>
  <c r="H452"/>
  <c r="J452"/>
  <c r="K452"/>
  <c r="Q452"/>
  <c r="G451"/>
  <c r="H451"/>
  <c r="G450"/>
  <c r="H450"/>
  <c r="G449"/>
  <c r="H449"/>
  <c r="G448"/>
  <c r="H448"/>
  <c r="J448"/>
  <c r="G447"/>
  <c r="H447"/>
  <c r="J447"/>
  <c r="G446"/>
  <c r="H446"/>
  <c r="J446"/>
  <c r="K446"/>
  <c r="M446"/>
  <c r="G445"/>
  <c r="H445"/>
  <c r="G444"/>
  <c r="H444"/>
  <c r="J444"/>
  <c r="K444"/>
  <c r="O444"/>
  <c r="G443"/>
  <c r="H443"/>
  <c r="I443"/>
  <c r="G442"/>
  <c r="H442"/>
  <c r="J442"/>
  <c r="G441"/>
  <c r="H441"/>
  <c r="I441"/>
  <c r="G440"/>
  <c r="H440"/>
  <c r="I440"/>
  <c r="G439"/>
  <c r="H439"/>
  <c r="I439"/>
  <c r="G438"/>
  <c r="H438"/>
  <c r="I438"/>
  <c r="G437"/>
  <c r="H437"/>
  <c r="G436"/>
  <c r="H436"/>
  <c r="G435"/>
  <c r="H435"/>
  <c r="J435"/>
  <c r="G434"/>
  <c r="H434"/>
  <c r="J434"/>
  <c r="G433"/>
  <c r="H433"/>
  <c r="J433"/>
  <c r="G432"/>
  <c r="H432"/>
  <c r="I432"/>
  <c r="G431"/>
  <c r="H431"/>
  <c r="J431"/>
  <c r="G430"/>
  <c r="H430"/>
  <c r="I430"/>
  <c r="G429"/>
  <c r="H429"/>
  <c r="G428"/>
  <c r="H428"/>
  <c r="I428"/>
  <c r="G427"/>
  <c r="H427"/>
  <c r="J427"/>
  <c r="G426"/>
  <c r="H426"/>
  <c r="J426"/>
  <c r="G425"/>
  <c r="H425"/>
  <c r="G424"/>
  <c r="H424"/>
  <c r="I424"/>
  <c r="G423"/>
  <c r="H423"/>
  <c r="J423"/>
  <c r="G422"/>
  <c r="H422"/>
  <c r="G421"/>
  <c r="H421"/>
  <c r="G420"/>
  <c r="H420"/>
  <c r="J420"/>
  <c r="G419"/>
  <c r="H419"/>
  <c r="I419"/>
  <c r="G418"/>
  <c r="H418"/>
  <c r="I418"/>
  <c r="G417"/>
  <c r="H417"/>
  <c r="J417"/>
  <c r="G416"/>
  <c r="H416"/>
  <c r="J416"/>
  <c r="G415"/>
  <c r="H415"/>
  <c r="G414"/>
  <c r="H414"/>
  <c r="I414"/>
  <c r="G413"/>
  <c r="H413"/>
  <c r="G412"/>
  <c r="H412"/>
  <c r="I412"/>
  <c r="G411"/>
  <c r="H411"/>
  <c r="I411"/>
  <c r="G410"/>
  <c r="H410"/>
  <c r="J410"/>
  <c r="G409"/>
  <c r="H409"/>
  <c r="J409"/>
  <c r="G408"/>
  <c r="H408"/>
  <c r="I408"/>
  <c r="G407"/>
  <c r="H407"/>
  <c r="G406"/>
  <c r="H406"/>
  <c r="J406"/>
  <c r="G405"/>
  <c r="H405"/>
  <c r="J405"/>
  <c r="G404"/>
  <c r="H404"/>
  <c r="I404"/>
  <c r="G403"/>
  <c r="H403"/>
  <c r="J403"/>
  <c r="G402"/>
  <c r="H402"/>
  <c r="J402"/>
  <c r="G401"/>
  <c r="H401"/>
  <c r="I401"/>
  <c r="G400"/>
  <c r="H400"/>
  <c r="J400"/>
  <c r="G399"/>
  <c r="H399"/>
  <c r="G398"/>
  <c r="H398"/>
  <c r="J398"/>
  <c r="G397"/>
  <c r="H397"/>
  <c r="J397"/>
  <c r="K397"/>
  <c r="Q397"/>
  <c r="G396"/>
  <c r="H396"/>
  <c r="I396"/>
  <c r="G395"/>
  <c r="H395"/>
  <c r="J395"/>
  <c r="G394"/>
  <c r="H394"/>
  <c r="G393"/>
  <c r="H393"/>
  <c r="J393"/>
  <c r="G392"/>
  <c r="H392"/>
  <c r="J392"/>
  <c r="G391"/>
  <c r="H391"/>
  <c r="J391"/>
  <c r="G390"/>
  <c r="H390"/>
  <c r="G389"/>
  <c r="H389"/>
  <c r="J389"/>
  <c r="G388"/>
  <c r="H388"/>
  <c r="G387"/>
  <c r="H387"/>
  <c r="I387"/>
  <c r="G386"/>
  <c r="H386"/>
  <c r="J386"/>
  <c r="G385"/>
  <c r="H385"/>
  <c r="G384"/>
  <c r="H384"/>
  <c r="I384"/>
  <c r="G383"/>
  <c r="H383"/>
  <c r="J383"/>
  <c r="G382"/>
  <c r="H382"/>
  <c r="J382"/>
  <c r="G381"/>
  <c r="H381"/>
  <c r="J381"/>
  <c r="G380"/>
  <c r="H380"/>
  <c r="I380"/>
  <c r="G379"/>
  <c r="H379"/>
  <c r="J379"/>
  <c r="G378"/>
  <c r="H378"/>
  <c r="G377"/>
  <c r="H377"/>
  <c r="I377"/>
  <c r="G376"/>
  <c r="H376"/>
  <c r="G375"/>
  <c r="H375"/>
  <c r="I375"/>
  <c r="G374"/>
  <c r="H374"/>
  <c r="J374"/>
  <c r="G373"/>
  <c r="H373"/>
  <c r="G372"/>
  <c r="H372"/>
  <c r="J372"/>
  <c r="K372"/>
  <c r="O372"/>
  <c r="G371"/>
  <c r="H371"/>
  <c r="G370"/>
  <c r="H370"/>
  <c r="G369"/>
  <c r="H369"/>
  <c r="I369"/>
  <c r="G368"/>
  <c r="H368"/>
  <c r="J368"/>
  <c r="K368"/>
  <c r="M368"/>
  <c r="G367"/>
  <c r="H367"/>
  <c r="I367"/>
  <c r="G366"/>
  <c r="H366"/>
  <c r="G365"/>
  <c r="H365"/>
  <c r="J365"/>
  <c r="G364"/>
  <c r="H364"/>
  <c r="I364"/>
  <c r="G363"/>
  <c r="H363"/>
  <c r="J363"/>
  <c r="G362"/>
  <c r="H362"/>
  <c r="J362"/>
  <c r="G361"/>
  <c r="H361"/>
  <c r="G360"/>
  <c r="H360"/>
  <c r="J360"/>
  <c r="G359"/>
  <c r="H359"/>
  <c r="G358"/>
  <c r="H358"/>
  <c r="J358"/>
  <c r="G357"/>
  <c r="H357"/>
  <c r="G356"/>
  <c r="H356"/>
  <c r="I356"/>
  <c r="G355"/>
  <c r="H355"/>
  <c r="J355"/>
  <c r="G354"/>
  <c r="H354"/>
  <c r="G353"/>
  <c r="H353"/>
  <c r="I353"/>
  <c r="G352"/>
  <c r="H352"/>
  <c r="J352"/>
  <c r="G351"/>
  <c r="H351"/>
  <c r="G350"/>
  <c r="H350"/>
  <c r="J350"/>
  <c r="G349"/>
  <c r="H349"/>
  <c r="J349"/>
  <c r="G348"/>
  <c r="H348"/>
  <c r="I348"/>
  <c r="G347"/>
  <c r="H347"/>
  <c r="J347"/>
  <c r="G346"/>
  <c r="H346"/>
  <c r="J346"/>
  <c r="K346"/>
  <c r="O346"/>
  <c r="G345"/>
  <c r="H345"/>
  <c r="I345"/>
  <c r="G344"/>
  <c r="H344"/>
  <c r="I344"/>
  <c r="G343"/>
  <c r="H343"/>
  <c r="I343"/>
  <c r="G342"/>
  <c r="H342"/>
  <c r="I342"/>
  <c r="G341"/>
  <c r="H341"/>
  <c r="G340"/>
  <c r="H340"/>
  <c r="I340"/>
  <c r="G339"/>
  <c r="H339"/>
  <c r="I339"/>
  <c r="G338"/>
  <c r="H338"/>
  <c r="J338"/>
  <c r="K338"/>
  <c r="Q338"/>
  <c r="G337"/>
  <c r="H337"/>
  <c r="G336"/>
  <c r="H336"/>
  <c r="I336"/>
  <c r="G335"/>
  <c r="H335"/>
  <c r="I335"/>
  <c r="G334"/>
  <c r="H334"/>
  <c r="I334"/>
  <c r="G333"/>
  <c r="H333"/>
  <c r="I333"/>
  <c r="G332"/>
  <c r="H332"/>
  <c r="I332"/>
  <c r="G331"/>
  <c r="H331"/>
  <c r="I331"/>
  <c r="G330"/>
  <c r="H330"/>
  <c r="G329"/>
  <c r="H329"/>
  <c r="I329"/>
  <c r="G327"/>
  <c r="H327"/>
  <c r="I327"/>
  <c r="G326"/>
  <c r="H326"/>
  <c r="I326"/>
  <c r="G325"/>
  <c r="H325"/>
  <c r="G324"/>
  <c r="H324"/>
  <c r="J324"/>
  <c r="G323"/>
  <c r="H323"/>
  <c r="I323"/>
  <c r="G322"/>
  <c r="H322"/>
  <c r="G321"/>
  <c r="H321"/>
  <c r="J321"/>
  <c r="G320"/>
  <c r="H320"/>
  <c r="I320"/>
  <c r="G319"/>
  <c r="H319"/>
  <c r="J319"/>
  <c r="K319"/>
  <c r="O319"/>
  <c r="G318"/>
  <c r="H318"/>
  <c r="J318"/>
  <c r="G317"/>
  <c r="H317"/>
  <c r="G316"/>
  <c r="H316"/>
  <c r="G315"/>
  <c r="H315"/>
  <c r="J315"/>
  <c r="G314"/>
  <c r="H314"/>
  <c r="I314"/>
  <c r="G313"/>
  <c r="H313"/>
  <c r="I313"/>
  <c r="G312"/>
  <c r="H312"/>
  <c r="G311"/>
  <c r="H311"/>
  <c r="J311"/>
  <c r="G310"/>
  <c r="H310"/>
  <c r="G309"/>
  <c r="H309"/>
  <c r="J309"/>
  <c r="G308"/>
  <c r="H308"/>
  <c r="J308"/>
  <c r="G307"/>
  <c r="H307"/>
  <c r="I307"/>
  <c r="G306"/>
  <c r="H306"/>
  <c r="I306"/>
  <c r="G305"/>
  <c r="H305"/>
  <c r="G304"/>
  <c r="H304"/>
  <c r="I304"/>
  <c r="G303"/>
  <c r="H303"/>
  <c r="G302"/>
  <c r="H302"/>
  <c r="I302"/>
  <c r="G301"/>
  <c r="H301"/>
  <c r="I301"/>
  <c r="G300"/>
  <c r="H300"/>
  <c r="G299"/>
  <c r="H299"/>
  <c r="I299"/>
  <c r="G298"/>
  <c r="H298"/>
  <c r="G297"/>
  <c r="H297"/>
  <c r="G296"/>
  <c r="H296"/>
  <c r="J296"/>
  <c r="G295"/>
  <c r="H295"/>
  <c r="I295"/>
  <c r="G294"/>
  <c r="H294"/>
  <c r="J294"/>
  <c r="K294"/>
  <c r="M294"/>
  <c r="G293"/>
  <c r="H293"/>
  <c r="G292"/>
  <c r="H292"/>
  <c r="I292"/>
  <c r="G291"/>
  <c r="H291"/>
  <c r="G290"/>
  <c r="H290"/>
  <c r="G289"/>
  <c r="H289"/>
  <c r="J289"/>
  <c r="G288"/>
  <c r="H288"/>
  <c r="I288"/>
  <c r="G287"/>
  <c r="H287"/>
  <c r="J287"/>
  <c r="G286"/>
  <c r="H286"/>
  <c r="G285"/>
  <c r="H285"/>
  <c r="G284"/>
  <c r="H284"/>
  <c r="I284"/>
  <c r="G283"/>
  <c r="H283"/>
  <c r="I283"/>
  <c r="G282"/>
  <c r="H282"/>
  <c r="J282"/>
  <c r="G281"/>
  <c r="H281"/>
  <c r="J281"/>
  <c r="G280"/>
  <c r="H280"/>
  <c r="J280"/>
  <c r="K280"/>
  <c r="M280"/>
  <c r="G279"/>
  <c r="H279"/>
  <c r="J279"/>
  <c r="G278"/>
  <c r="H278"/>
  <c r="I278"/>
  <c r="G277"/>
  <c r="H277"/>
  <c r="I277"/>
  <c r="G276"/>
  <c r="H276"/>
  <c r="G275"/>
  <c r="H275"/>
  <c r="G274"/>
  <c r="H274"/>
  <c r="G273"/>
  <c r="H273"/>
  <c r="G272"/>
  <c r="H272"/>
  <c r="J272"/>
  <c r="G271"/>
  <c r="H271"/>
  <c r="I271"/>
  <c r="G270"/>
  <c r="H270"/>
  <c r="I270"/>
  <c r="G269"/>
  <c r="H269"/>
  <c r="G268"/>
  <c r="H268"/>
  <c r="I268"/>
  <c r="G267"/>
  <c r="H267"/>
  <c r="G266"/>
  <c r="H266"/>
  <c r="G265"/>
  <c r="H265"/>
  <c r="I265"/>
  <c r="G264"/>
  <c r="H264"/>
  <c r="I264"/>
  <c r="G263"/>
  <c r="H263"/>
  <c r="G262"/>
  <c r="H262"/>
  <c r="G261"/>
  <c r="H261"/>
  <c r="G260"/>
  <c r="H260"/>
  <c r="I260"/>
  <c r="G259"/>
  <c r="H259"/>
  <c r="I259"/>
  <c r="G258"/>
  <c r="H258"/>
  <c r="I258"/>
  <c r="G257"/>
  <c r="H257"/>
  <c r="J257"/>
  <c r="G256"/>
  <c r="H256"/>
  <c r="I256"/>
  <c r="G255"/>
  <c r="H255"/>
  <c r="I255"/>
  <c r="G254"/>
  <c r="H254"/>
  <c r="I254"/>
  <c r="G253"/>
  <c r="H253"/>
  <c r="J253"/>
  <c r="G252"/>
  <c r="H252"/>
  <c r="G251"/>
  <c r="H251"/>
  <c r="G250"/>
  <c r="H250"/>
  <c r="G249"/>
  <c r="H249"/>
  <c r="I249"/>
  <c r="G248"/>
  <c r="H248"/>
  <c r="J248"/>
  <c r="G247"/>
  <c r="H247"/>
  <c r="J247"/>
  <c r="G246"/>
  <c r="H246"/>
  <c r="G245"/>
  <c r="H245"/>
  <c r="J245"/>
  <c r="G244"/>
  <c r="H244"/>
  <c r="G243"/>
  <c r="H243"/>
  <c r="J243"/>
  <c r="K243"/>
  <c r="M243"/>
  <c r="G242"/>
  <c r="H242"/>
  <c r="I242"/>
  <c r="G241"/>
  <c r="H241"/>
  <c r="I241"/>
  <c r="G240"/>
  <c r="H240"/>
  <c r="G239"/>
  <c r="H239"/>
  <c r="I239"/>
  <c r="G238"/>
  <c r="H238"/>
  <c r="G237"/>
  <c r="H237"/>
  <c r="G236"/>
  <c r="H236"/>
  <c r="I236"/>
  <c r="G234"/>
  <c r="H234"/>
  <c r="J234"/>
  <c r="G233"/>
  <c r="H233"/>
  <c r="J233"/>
  <c r="G232"/>
  <c r="H232"/>
  <c r="G231"/>
  <c r="H231"/>
  <c r="J231"/>
  <c r="K231"/>
  <c r="O231"/>
  <c r="G230"/>
  <c r="H230"/>
  <c r="J230"/>
  <c r="G229"/>
  <c r="H229"/>
  <c r="I229"/>
  <c r="G228"/>
  <c r="H228"/>
  <c r="G227"/>
  <c r="H227"/>
  <c r="G226"/>
  <c r="H226"/>
  <c r="G225"/>
  <c r="H225"/>
  <c r="G224"/>
  <c r="H224"/>
  <c r="J224"/>
  <c r="G223"/>
  <c r="H223"/>
  <c r="J223"/>
  <c r="G222"/>
  <c r="H222"/>
  <c r="I222"/>
  <c r="G221"/>
  <c r="H221"/>
  <c r="I221"/>
  <c r="G220"/>
  <c r="H220"/>
  <c r="G219"/>
  <c r="H219"/>
  <c r="J219"/>
  <c r="G218"/>
  <c r="H218"/>
  <c r="G217"/>
  <c r="H217"/>
  <c r="J217"/>
  <c r="G216"/>
  <c r="H216"/>
  <c r="J216"/>
  <c r="G215"/>
  <c r="H215"/>
  <c r="J215"/>
  <c r="G214"/>
  <c r="H214"/>
  <c r="I214"/>
  <c r="G213"/>
  <c r="H213"/>
  <c r="J213"/>
  <c r="G212"/>
  <c r="H212"/>
  <c r="I212"/>
  <c r="G211"/>
  <c r="H211"/>
  <c r="I211"/>
  <c r="G210"/>
  <c r="H210"/>
  <c r="J210"/>
  <c r="G209"/>
  <c r="H209"/>
  <c r="J209"/>
  <c r="G208"/>
  <c r="H208"/>
  <c r="J208"/>
  <c r="G207"/>
  <c r="H207"/>
  <c r="J207"/>
  <c r="G206"/>
  <c r="H206"/>
  <c r="J206"/>
  <c r="G205"/>
  <c r="H205"/>
  <c r="J205"/>
  <c r="K205"/>
  <c r="M205"/>
  <c r="G204"/>
  <c r="H204"/>
  <c r="G203"/>
  <c r="H203"/>
  <c r="J203"/>
  <c r="G202"/>
  <c r="H202"/>
  <c r="J202"/>
  <c r="K202"/>
  <c r="O202"/>
  <c r="G201"/>
  <c r="H201"/>
  <c r="G200"/>
  <c r="H200"/>
  <c r="J200"/>
  <c r="G199"/>
  <c r="H199"/>
  <c r="J199"/>
  <c r="G198"/>
  <c r="H198"/>
  <c r="G197"/>
  <c r="H197"/>
  <c r="I197"/>
  <c r="G196"/>
  <c r="H196"/>
  <c r="I196"/>
  <c r="G195"/>
  <c r="H195"/>
  <c r="I195"/>
  <c r="G194"/>
  <c r="H194"/>
  <c r="I194"/>
  <c r="G193"/>
  <c r="H193"/>
  <c r="J193"/>
  <c r="G192"/>
  <c r="H192"/>
  <c r="J192"/>
  <c r="K192"/>
  <c r="Q192"/>
  <c r="G191"/>
  <c r="H191"/>
  <c r="J191"/>
  <c r="G190"/>
  <c r="H190"/>
  <c r="I190"/>
  <c r="G189"/>
  <c r="H189"/>
  <c r="J189"/>
  <c r="G188"/>
  <c r="H188"/>
  <c r="G187"/>
  <c r="H187"/>
  <c r="I187"/>
  <c r="G186"/>
  <c r="H186"/>
  <c r="J186"/>
  <c r="K186"/>
  <c r="Q186"/>
  <c r="G185"/>
  <c r="H185"/>
  <c r="I185"/>
  <c r="G184"/>
  <c r="H184"/>
  <c r="I184"/>
  <c r="G183"/>
  <c r="H183"/>
  <c r="G182"/>
  <c r="H182"/>
  <c r="I182"/>
  <c r="G181"/>
  <c r="H181"/>
  <c r="J181"/>
  <c r="G180"/>
  <c r="H180"/>
  <c r="J180"/>
  <c r="G179"/>
  <c r="H179"/>
  <c r="G178"/>
  <c r="H178"/>
  <c r="J178"/>
  <c r="G177"/>
  <c r="H177"/>
  <c r="J177"/>
  <c r="G176"/>
  <c r="H176"/>
  <c r="J176"/>
  <c r="G175"/>
  <c r="H175"/>
  <c r="G174"/>
  <c r="H174"/>
  <c r="I174"/>
  <c r="G173"/>
  <c r="H173"/>
  <c r="G172"/>
  <c r="H172"/>
  <c r="G171"/>
  <c r="H171"/>
  <c r="I171"/>
  <c r="G170"/>
  <c r="H170"/>
  <c r="J170"/>
  <c r="G169"/>
  <c r="H169"/>
  <c r="J169"/>
  <c r="G168"/>
  <c r="H168"/>
  <c r="G167"/>
  <c r="H167"/>
  <c r="G166"/>
  <c r="H166"/>
  <c r="I166"/>
  <c r="G165"/>
  <c r="H165"/>
  <c r="J165"/>
  <c r="K165"/>
  <c r="O165"/>
  <c r="G164"/>
  <c r="H164"/>
  <c r="G163"/>
  <c r="H163"/>
  <c r="J163"/>
  <c r="G162"/>
  <c r="H162"/>
  <c r="J162"/>
  <c r="G161"/>
  <c r="H161"/>
  <c r="I161"/>
  <c r="G160"/>
  <c r="H160"/>
  <c r="J160"/>
  <c r="G159"/>
  <c r="H159"/>
  <c r="J159"/>
  <c r="G158"/>
  <c r="H158"/>
  <c r="J158"/>
  <c r="G157"/>
  <c r="H157"/>
  <c r="G156"/>
  <c r="H156"/>
  <c r="G155"/>
  <c r="H155"/>
  <c r="J155"/>
  <c r="G154"/>
  <c r="H154"/>
  <c r="J154"/>
  <c r="G153"/>
  <c r="H153"/>
  <c r="I153"/>
  <c r="G152"/>
  <c r="H152"/>
  <c r="J152"/>
  <c r="G151"/>
  <c r="H151"/>
  <c r="I151"/>
  <c r="G150"/>
  <c r="H150"/>
  <c r="J150"/>
  <c r="G149"/>
  <c r="H149"/>
  <c r="J149"/>
  <c r="G148"/>
  <c r="H148"/>
  <c r="G147"/>
  <c r="H147"/>
  <c r="J147"/>
  <c r="K147"/>
  <c r="M147"/>
  <c r="G146"/>
  <c r="H146"/>
  <c r="I146"/>
  <c r="G145"/>
  <c r="H145"/>
  <c r="J145"/>
  <c r="G144"/>
  <c r="H144"/>
  <c r="I144"/>
  <c r="G143"/>
  <c r="H143"/>
  <c r="J143"/>
  <c r="G142"/>
  <c r="H142"/>
  <c r="I142"/>
  <c r="G141"/>
  <c r="H141"/>
  <c r="G140"/>
  <c r="H140"/>
  <c r="J140"/>
  <c r="G139"/>
  <c r="H139"/>
  <c r="J139"/>
  <c r="G138"/>
  <c r="H138"/>
  <c r="I138"/>
  <c r="G137"/>
  <c r="H137"/>
  <c r="I137"/>
  <c r="G136"/>
  <c r="H136"/>
  <c r="G135"/>
  <c r="H135"/>
  <c r="I135"/>
  <c r="G134"/>
  <c r="H134"/>
  <c r="I134"/>
  <c r="G133"/>
  <c r="H133"/>
  <c r="J133"/>
  <c r="G132"/>
  <c r="H132"/>
  <c r="J132"/>
  <c r="G131"/>
  <c r="H131"/>
  <c r="G130"/>
  <c r="H130"/>
  <c r="I130"/>
  <c r="G129"/>
  <c r="H129"/>
  <c r="J129"/>
  <c r="G128"/>
  <c r="H128"/>
  <c r="J128"/>
  <c r="G127"/>
  <c r="H127"/>
  <c r="I127"/>
  <c r="G126"/>
  <c r="H126"/>
  <c r="J126"/>
  <c r="G125"/>
  <c r="H125"/>
  <c r="I125"/>
  <c r="G124"/>
  <c r="H124"/>
  <c r="J124"/>
  <c r="G123"/>
  <c r="H123"/>
  <c r="G122"/>
  <c r="H122"/>
  <c r="I122"/>
  <c r="G121"/>
  <c r="H121"/>
  <c r="I121"/>
  <c r="G120"/>
  <c r="H120"/>
  <c r="I120"/>
  <c r="G119"/>
  <c r="H119"/>
  <c r="G118"/>
  <c r="H118"/>
  <c r="I118"/>
  <c r="G117"/>
  <c r="H117"/>
  <c r="G116"/>
  <c r="H116"/>
  <c r="I116"/>
  <c r="G115"/>
  <c r="H115"/>
  <c r="I115"/>
  <c r="G114"/>
  <c r="H114"/>
  <c r="I114"/>
  <c r="G113"/>
  <c r="H113"/>
  <c r="G112"/>
  <c r="H112"/>
  <c r="J112"/>
  <c r="G111"/>
  <c r="H111"/>
  <c r="I111"/>
  <c r="G110"/>
  <c r="H110"/>
  <c r="I110"/>
  <c r="G109"/>
  <c r="H109"/>
  <c r="J109"/>
  <c r="G108"/>
  <c r="H108"/>
  <c r="I108"/>
  <c r="G107"/>
  <c r="H107"/>
  <c r="I107"/>
  <c r="G106"/>
  <c r="H106"/>
  <c r="G105"/>
  <c r="H105"/>
  <c r="I105"/>
  <c r="G104"/>
  <c r="H104"/>
  <c r="J104"/>
  <c r="K104"/>
  <c r="Q104"/>
  <c r="G103"/>
  <c r="H103"/>
  <c r="J103"/>
  <c r="G102"/>
  <c r="H102"/>
  <c r="J102"/>
  <c r="G101"/>
  <c r="H101"/>
  <c r="I101"/>
  <c r="G100"/>
  <c r="H100"/>
  <c r="I100"/>
  <c r="G99"/>
  <c r="H99"/>
  <c r="I99"/>
  <c r="G98"/>
  <c r="H98"/>
  <c r="I98"/>
  <c r="G97"/>
  <c r="H97"/>
  <c r="I97"/>
  <c r="G96"/>
  <c r="H96"/>
  <c r="G95"/>
  <c r="H95"/>
  <c r="I95"/>
  <c r="G94"/>
  <c r="H94"/>
  <c r="G93"/>
  <c r="H93"/>
  <c r="I93"/>
  <c r="G92"/>
  <c r="H92"/>
  <c r="I92"/>
  <c r="G91"/>
  <c r="H91"/>
  <c r="I91"/>
  <c r="G90"/>
  <c r="H90"/>
  <c r="I90"/>
  <c r="G89"/>
  <c r="H89"/>
  <c r="I89"/>
  <c r="G88"/>
  <c r="H88"/>
  <c r="I88"/>
  <c r="G87"/>
  <c r="H87"/>
  <c r="J87"/>
  <c r="G86"/>
  <c r="H86"/>
  <c r="J86"/>
  <c r="G85"/>
  <c r="H85"/>
  <c r="I85"/>
  <c r="G84"/>
  <c r="H84"/>
  <c r="J84"/>
  <c r="G83"/>
  <c r="H83"/>
  <c r="G82"/>
  <c r="H82"/>
  <c r="I82"/>
  <c r="G81"/>
  <c r="H81"/>
  <c r="I81"/>
  <c r="G80"/>
  <c r="H80"/>
  <c r="J80"/>
  <c r="K80"/>
  <c r="G79"/>
  <c r="H79"/>
  <c r="J79"/>
  <c r="G78"/>
  <c r="H78"/>
  <c r="J78"/>
  <c r="G77"/>
  <c r="H77"/>
  <c r="J77"/>
  <c r="G76"/>
  <c r="H76"/>
  <c r="I76"/>
  <c r="G75"/>
  <c r="H75"/>
  <c r="G74"/>
  <c r="H74"/>
  <c r="G73"/>
  <c r="H73"/>
  <c r="G72"/>
  <c r="H72"/>
  <c r="J72"/>
  <c r="K72"/>
  <c r="O72"/>
  <c r="G71"/>
  <c r="H71"/>
  <c r="G70"/>
  <c r="H70"/>
  <c r="J70"/>
  <c r="G69"/>
  <c r="H69"/>
  <c r="I69"/>
  <c r="G68"/>
  <c r="H68"/>
  <c r="J68"/>
  <c r="G67"/>
  <c r="H67"/>
  <c r="J67"/>
  <c r="K67"/>
  <c r="O67"/>
  <c r="G66"/>
  <c r="H66"/>
  <c r="G65"/>
  <c r="H65"/>
  <c r="I65"/>
  <c r="G64"/>
  <c r="H64"/>
  <c r="I64"/>
  <c r="G63"/>
  <c r="H63"/>
  <c r="J63"/>
  <c r="G62"/>
  <c r="H62"/>
  <c r="J62"/>
  <c r="G61"/>
  <c r="H61"/>
  <c r="J61"/>
  <c r="G60"/>
  <c r="H60"/>
  <c r="J60"/>
  <c r="K60"/>
  <c r="M60"/>
  <c r="G59"/>
  <c r="H59"/>
  <c r="I59"/>
  <c r="G58"/>
  <c r="H58"/>
  <c r="J58"/>
  <c r="G57"/>
  <c r="H57"/>
  <c r="J57"/>
  <c r="G56"/>
  <c r="H56"/>
  <c r="I56"/>
  <c r="G55"/>
  <c r="H55"/>
  <c r="J55"/>
  <c r="G54"/>
  <c r="H54"/>
  <c r="J54"/>
  <c r="K54"/>
  <c r="O54"/>
  <c r="G53"/>
  <c r="H53"/>
  <c r="J53"/>
  <c r="G52"/>
  <c r="H52"/>
  <c r="I52"/>
  <c r="G51"/>
  <c r="H51"/>
  <c r="I51"/>
  <c r="G50"/>
  <c r="H50"/>
  <c r="J50"/>
  <c r="K50"/>
  <c r="Q50"/>
  <c r="G49"/>
  <c r="H49"/>
  <c r="G48"/>
  <c r="H48"/>
  <c r="I48"/>
  <c r="G47"/>
  <c r="H47"/>
  <c r="G46"/>
  <c r="H46"/>
  <c r="G45"/>
  <c r="H45"/>
  <c r="J45"/>
  <c r="G44"/>
  <c r="H44"/>
  <c r="J44"/>
  <c r="G43"/>
  <c r="H43"/>
  <c r="J43"/>
  <c r="G42"/>
  <c r="H42"/>
  <c r="I42"/>
  <c r="G41"/>
  <c r="H41"/>
  <c r="G40"/>
  <c r="H40"/>
  <c r="J40"/>
  <c r="G39"/>
  <c r="H39"/>
  <c r="I39"/>
  <c r="G38"/>
  <c r="H38"/>
  <c r="G37"/>
  <c r="H37"/>
  <c r="I37"/>
  <c r="G36"/>
  <c r="H36"/>
  <c r="I36"/>
  <c r="G35"/>
  <c r="H35"/>
  <c r="J35"/>
  <c r="K35"/>
  <c r="O35"/>
  <c r="G34"/>
  <c r="H34"/>
  <c r="I34"/>
  <c r="G33"/>
  <c r="H33"/>
  <c r="I33"/>
  <c r="G32"/>
  <c r="H32"/>
  <c r="J32"/>
  <c r="G31"/>
  <c r="H31"/>
  <c r="I31"/>
  <c r="G30"/>
  <c r="H30"/>
  <c r="J30"/>
  <c r="G29"/>
  <c r="H29"/>
  <c r="G28"/>
  <c r="H28"/>
  <c r="J28"/>
  <c r="K28"/>
  <c r="Q28"/>
  <c r="G27"/>
  <c r="H27"/>
  <c r="J27"/>
  <c r="G26"/>
  <c r="H26"/>
  <c r="J26"/>
  <c r="G25"/>
  <c r="H25"/>
  <c r="G24"/>
  <c r="H24"/>
  <c r="I24"/>
  <c r="G23"/>
  <c r="H23"/>
  <c r="G22"/>
  <c r="H22"/>
  <c r="J22"/>
  <c r="K22"/>
  <c r="M22"/>
  <c r="G21"/>
  <c r="H21"/>
  <c r="I21"/>
  <c r="G20"/>
  <c r="H20"/>
  <c r="J20"/>
  <c r="G19"/>
  <c r="H19"/>
  <c r="J19"/>
  <c r="G18"/>
  <c r="H18"/>
  <c r="G17"/>
  <c r="H17"/>
  <c r="I17"/>
  <c r="G16"/>
  <c r="H16"/>
  <c r="J16"/>
  <c r="K16"/>
  <c r="G15"/>
  <c r="H15"/>
  <c r="G14"/>
  <c r="H14"/>
  <c r="J14"/>
  <c r="K14"/>
  <c r="O14"/>
  <c r="G13"/>
  <c r="H13"/>
  <c r="G12"/>
  <c r="H12"/>
  <c r="I12"/>
  <c r="G11"/>
  <c r="H11"/>
  <c r="I11"/>
  <c r="G10"/>
  <c r="H10"/>
  <c r="G9"/>
  <c r="H9"/>
  <c r="I9"/>
  <c r="G8"/>
  <c r="H8"/>
  <c r="I8"/>
  <c i="45" r="C359"/>
  <c r="C358"/>
  <c r="C355"/>
  <c r="C352"/>
  <c r="C351"/>
  <c r="C350"/>
  <c r="C349"/>
  <c r="C348"/>
  <c r="C347"/>
  <c r="C346"/>
  <c r="C345"/>
  <c r="C344"/>
  <c r="C341"/>
  <c r="C340"/>
  <c r="C339"/>
  <c r="C337"/>
  <c r="C335"/>
  <c r="C334"/>
  <c r="C333"/>
  <c r="C332"/>
  <c r="C331"/>
  <c r="C330"/>
  <c r="C329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6"/>
  <c r="C295"/>
  <c r="C294"/>
  <c r="C293"/>
  <c r="C292"/>
  <c r="C291"/>
  <c r="C290"/>
  <c r="C289"/>
  <c r="C288"/>
  <c r="C287"/>
  <c r="C286"/>
  <c r="C283"/>
  <c r="C282"/>
  <c r="C281"/>
  <c r="C280"/>
  <c r="C276"/>
  <c r="C275"/>
  <c r="C274"/>
  <c r="C273"/>
  <c r="C272"/>
  <c r="C271"/>
  <c r="C270"/>
  <c r="C269"/>
  <c r="C268"/>
  <c r="C267"/>
  <c r="C266"/>
  <c r="C262"/>
  <c r="C261"/>
  <c r="C260"/>
  <c r="C259"/>
  <c r="C258"/>
  <c r="C257"/>
  <c r="C251"/>
  <c r="C250"/>
  <c r="C249"/>
  <c r="C248"/>
  <c r="C247"/>
  <c r="C246"/>
  <c r="C245"/>
  <c r="C244"/>
  <c r="C241"/>
  <c r="C240"/>
  <c r="G294"/>
  <c r="H294"/>
  <c r="J294"/>
  <c r="G293"/>
  <c r="H293"/>
  <c r="G292"/>
  <c r="H292"/>
  <c r="G291"/>
  <c r="H291"/>
  <c r="J291"/>
  <c r="G290"/>
  <c r="H290"/>
  <c r="I290"/>
  <c r="G289"/>
  <c r="H289"/>
  <c r="I289"/>
  <c r="G288"/>
  <c r="H288"/>
  <c r="J288"/>
  <c r="G287"/>
  <c r="H287"/>
  <c r="I287"/>
  <c r="G286"/>
  <c r="H286"/>
  <c r="I286"/>
  <c r="G285"/>
  <c r="H285"/>
  <c r="I285"/>
  <c r="G284"/>
  <c r="H284"/>
  <c r="I284"/>
  <c r="G283"/>
  <c r="H283"/>
  <c r="J283"/>
  <c r="G282"/>
  <c r="H282"/>
  <c r="J282"/>
  <c r="G281"/>
  <c r="H281"/>
  <c r="J281"/>
  <c r="G280"/>
  <c r="H280"/>
  <c r="I280"/>
  <c r="G279"/>
  <c r="H279"/>
  <c r="I279"/>
  <c r="G278"/>
  <c r="H278"/>
  <c r="G277"/>
  <c r="H277"/>
  <c r="I277"/>
  <c r="G276"/>
  <c r="H276"/>
  <c r="I276"/>
  <c r="G275"/>
  <c r="H275"/>
  <c r="G274"/>
  <c r="H274"/>
  <c r="I274"/>
  <c r="G273"/>
  <c r="H273"/>
  <c r="G272"/>
  <c r="H272"/>
  <c r="J272"/>
  <c r="K272"/>
  <c r="M272"/>
  <c r="G271"/>
  <c r="H271"/>
  <c r="I271"/>
  <c r="G270"/>
  <c r="H270"/>
  <c r="J270"/>
  <c r="G269"/>
  <c r="H269"/>
  <c r="I269"/>
  <c r="G268"/>
  <c r="H268"/>
  <c r="G267"/>
  <c r="H267"/>
  <c r="I267"/>
  <c r="G266"/>
  <c r="H266"/>
  <c r="J266"/>
  <c r="G265"/>
  <c r="H265"/>
  <c r="I265"/>
  <c r="G264"/>
  <c r="H264"/>
  <c r="I264"/>
  <c r="G263"/>
  <c r="H263"/>
  <c r="I263"/>
  <c r="G262"/>
  <c r="H262"/>
  <c r="I262"/>
  <c r="G261"/>
  <c r="H261"/>
  <c r="I261"/>
  <c r="G260"/>
  <c r="H260"/>
  <c r="I260"/>
  <c r="G259"/>
  <c r="H259"/>
  <c r="I259"/>
  <c r="G258"/>
  <c r="H258"/>
  <c r="G257"/>
  <c r="H257"/>
  <c r="J257"/>
  <c r="G256"/>
  <c r="H256"/>
  <c r="I256"/>
  <c r="G255"/>
  <c r="H255"/>
  <c r="J255"/>
  <c r="G254"/>
  <c r="H254"/>
  <c r="J254"/>
  <c r="G253"/>
  <c r="H253"/>
  <c r="J253"/>
  <c r="G252"/>
  <c r="H252"/>
  <c r="J252"/>
  <c r="G251"/>
  <c r="H251"/>
  <c r="I251"/>
  <c r="G250"/>
  <c r="H250"/>
  <c r="G249"/>
  <c r="H249"/>
  <c r="J249"/>
  <c r="G248"/>
  <c r="H248"/>
  <c r="J248"/>
  <c r="G247"/>
  <c r="H247"/>
  <c r="J247"/>
  <c r="G246"/>
  <c r="H246"/>
  <c r="I246"/>
  <c r="G245"/>
  <c r="H245"/>
  <c r="J245"/>
  <c r="G244"/>
  <c r="H244"/>
  <c r="J244"/>
  <c r="G243"/>
  <c r="H243"/>
  <c r="I243"/>
  <c r="G242"/>
  <c r="H242"/>
  <c r="I242"/>
  <c r="G241"/>
  <c r="H241"/>
  <c r="I241"/>
  <c r="D372"/>
  <c r="D370"/>
  <c r="D369"/>
  <c r="D362"/>
  <c r="D360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19"/>
  <c r="C218"/>
  <c r="C217"/>
  <c r="C211"/>
  <c r="C210"/>
  <c r="C209"/>
  <c r="C208"/>
  <c r="C203"/>
  <c r="C202"/>
  <c r="C201"/>
  <c r="C200"/>
  <c r="C199"/>
  <c r="C198"/>
  <c r="C197"/>
  <c r="C196"/>
  <c r="C195"/>
  <c r="C194"/>
  <c r="C193"/>
  <c r="C192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34"/>
  <c r="C133"/>
  <c r="C129"/>
  <c r="C128"/>
  <c r="C127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3"/>
  <c r="C92"/>
  <c r="C91"/>
  <c r="C90"/>
  <c r="C89"/>
  <c r="C88"/>
  <c r="C87"/>
  <c r="C86"/>
  <c r="C85"/>
  <c r="C84"/>
  <c r="C83"/>
  <c r="C81"/>
  <c r="C80"/>
  <c r="C74"/>
  <c r="C73"/>
  <c r="C72"/>
  <c r="C71"/>
  <c r="C70"/>
  <c r="C69"/>
  <c r="C68"/>
  <c r="C67"/>
  <c r="C66"/>
  <c r="C65"/>
  <c r="C64"/>
  <c r="C63"/>
  <c r="C62"/>
  <c r="C61"/>
  <c r="C60"/>
  <c r="C57"/>
  <c r="C56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27"/>
  <c r="C26"/>
  <c r="C25"/>
  <c r="C24"/>
  <c r="C23"/>
  <c r="C22"/>
  <c r="C21"/>
  <c r="C20"/>
  <c r="C19"/>
  <c r="C18"/>
  <c r="C17"/>
  <c r="C16"/>
  <c r="C15"/>
  <c r="C14"/>
  <c r="C13"/>
  <c r="C12"/>
  <c r="C11"/>
  <c r="D239"/>
  <c r="G238"/>
  <c r="H238"/>
  <c r="I238"/>
  <c r="G237"/>
  <c r="H237"/>
  <c r="J237"/>
  <c r="K237"/>
  <c r="Q237"/>
  <c r="G236"/>
  <c r="H236"/>
  <c r="I236"/>
  <c r="G235"/>
  <c r="H235"/>
  <c r="J235"/>
  <c r="G234"/>
  <c r="H234"/>
  <c r="I234"/>
  <c r="G233"/>
  <c r="H233"/>
  <c r="I233"/>
  <c r="G232"/>
  <c r="H232"/>
  <c r="I232"/>
  <c r="G231"/>
  <c r="H231"/>
  <c r="I231"/>
  <c r="G230"/>
  <c r="H230"/>
  <c r="J230"/>
  <c r="G229"/>
  <c r="H229"/>
  <c r="I229"/>
  <c r="G228"/>
  <c r="H228"/>
  <c r="J228"/>
  <c r="G227"/>
  <c r="H227"/>
  <c r="I227"/>
  <c r="G226"/>
  <c r="H226"/>
  <c r="J226"/>
  <c r="G225"/>
  <c r="H225"/>
  <c r="I225"/>
  <c r="G224"/>
  <c r="H224"/>
  <c r="J224"/>
  <c r="G223"/>
  <c r="H223"/>
  <c r="J223"/>
  <c r="G222"/>
  <c r="H222"/>
  <c r="G221"/>
  <c r="H221"/>
  <c r="J221"/>
  <c r="G220"/>
  <c r="H220"/>
  <c r="I220"/>
  <c r="G219"/>
  <c r="H219"/>
  <c r="I219"/>
  <c r="G218"/>
  <c r="H218"/>
  <c r="I218"/>
  <c r="G217"/>
  <c r="H217"/>
  <c r="I217"/>
  <c r="G216"/>
  <c r="H216"/>
  <c r="G215"/>
  <c r="H215"/>
  <c r="J215"/>
  <c r="G214"/>
  <c r="H214"/>
  <c r="I214"/>
  <c r="G213"/>
  <c r="H213"/>
  <c r="J213"/>
  <c r="G212"/>
  <c r="H212"/>
  <c r="I212"/>
  <c r="G211"/>
  <c r="H211"/>
  <c r="J211"/>
  <c r="G210"/>
  <c r="H210"/>
  <c r="I210"/>
  <c r="G209"/>
  <c r="H209"/>
  <c r="I209"/>
  <c r="G208"/>
  <c r="H208"/>
  <c r="I208"/>
  <c r="G207"/>
  <c r="H207"/>
  <c r="I207"/>
  <c r="G206"/>
  <c r="H206"/>
  <c r="G205"/>
  <c r="H205"/>
  <c r="I205"/>
  <c r="G204"/>
  <c r="H204"/>
  <c r="I204"/>
  <c r="G203"/>
  <c r="H203"/>
  <c r="G202"/>
  <c r="H202"/>
  <c r="G201"/>
  <c r="H201"/>
  <c r="J201"/>
  <c r="G200"/>
  <c r="H200"/>
  <c r="I200"/>
  <c r="G199"/>
  <c r="H199"/>
  <c r="I199"/>
  <c r="G198"/>
  <c r="H198"/>
  <c r="I198"/>
  <c r="G197"/>
  <c r="H197"/>
  <c r="J197"/>
  <c r="G196"/>
  <c r="H196"/>
  <c r="I196"/>
  <c r="G195"/>
  <c r="H195"/>
  <c r="I195"/>
  <c r="G194"/>
  <c r="H194"/>
  <c r="G193"/>
  <c r="H193"/>
  <c r="J193"/>
  <c r="G192"/>
  <c r="H192"/>
  <c r="I192"/>
  <c r="G191"/>
  <c r="H191"/>
  <c r="J191"/>
  <c r="G190"/>
  <c r="H190"/>
  <c r="G189"/>
  <c r="H189"/>
  <c r="I189"/>
  <c r="G188"/>
  <c r="H188"/>
  <c r="J188"/>
  <c r="G187"/>
  <c r="H187"/>
  <c r="G186"/>
  <c r="H186"/>
  <c r="J186"/>
  <c r="K186"/>
  <c r="Q186"/>
  <c r="G513"/>
  <c r="H513"/>
  <c r="J513"/>
  <c r="G512"/>
  <c r="H512"/>
  <c r="J512"/>
  <c r="G511"/>
  <c r="H511"/>
  <c r="J511"/>
  <c r="G510"/>
  <c r="H510"/>
  <c r="G509"/>
  <c r="H509"/>
  <c r="J509"/>
  <c r="K509"/>
  <c r="Q509"/>
  <c r="G508"/>
  <c r="H508"/>
  <c r="J508"/>
  <c r="G507"/>
  <c r="H507"/>
  <c r="J507"/>
  <c r="K507"/>
  <c r="G506"/>
  <c r="H506"/>
  <c r="G505"/>
  <c r="H505"/>
  <c r="J505"/>
  <c r="K505"/>
  <c r="Q505"/>
  <c r="G504"/>
  <c r="H504"/>
  <c r="J504"/>
  <c r="G503"/>
  <c r="H503"/>
  <c r="I503"/>
  <c r="G502"/>
  <c r="H502"/>
  <c r="I502"/>
  <c r="G501"/>
  <c r="H501"/>
  <c r="I501"/>
  <c r="G500"/>
  <c r="H500"/>
  <c r="J500"/>
  <c r="K500"/>
  <c r="Q500"/>
  <c r="G499"/>
  <c r="H499"/>
  <c r="J499"/>
  <c r="G498"/>
  <c r="H498"/>
  <c r="J498"/>
  <c r="G497"/>
  <c r="H497"/>
  <c r="J497"/>
  <c r="G496"/>
  <c r="H496"/>
  <c r="J496"/>
  <c r="K496"/>
  <c r="M496"/>
  <c r="G495"/>
  <c r="H495"/>
  <c r="I495"/>
  <c r="G494"/>
  <c r="H494"/>
  <c r="J494"/>
  <c r="G493"/>
  <c r="H493"/>
  <c r="J493"/>
  <c r="G492"/>
  <c r="H492"/>
  <c r="I492"/>
  <c r="G491"/>
  <c r="H491"/>
  <c r="J491"/>
  <c r="G490"/>
  <c r="H490"/>
  <c r="G489"/>
  <c r="H489"/>
  <c r="J489"/>
  <c r="K489"/>
  <c r="O489"/>
  <c r="G488"/>
  <c r="H488"/>
  <c r="I488"/>
  <c r="G487"/>
  <c r="H487"/>
  <c r="I487"/>
  <c r="G486"/>
  <c r="H486"/>
  <c r="I486"/>
  <c r="G485"/>
  <c r="H485"/>
  <c r="G484"/>
  <c r="H484"/>
  <c r="J484"/>
  <c r="K484"/>
  <c r="M484"/>
  <c r="G483"/>
  <c r="H483"/>
  <c r="I483"/>
  <c r="G482"/>
  <c r="H482"/>
  <c r="J482"/>
  <c r="K482"/>
  <c r="O482"/>
  <c r="G481"/>
  <c r="H481"/>
  <c r="I481"/>
  <c r="G480"/>
  <c r="H480"/>
  <c r="J480"/>
  <c r="G479"/>
  <c r="H479"/>
  <c r="I479"/>
  <c r="G478"/>
  <c r="H478"/>
  <c r="J478"/>
  <c r="G477"/>
  <c r="H477"/>
  <c r="J477"/>
  <c r="G476"/>
  <c r="H476"/>
  <c r="I476"/>
  <c r="G475"/>
  <c r="H475"/>
  <c r="J475"/>
  <c r="G474"/>
  <c r="H474"/>
  <c r="J474"/>
  <c r="G473"/>
  <c r="H473"/>
  <c r="J473"/>
  <c r="K473"/>
  <c r="M473"/>
  <c r="G472"/>
  <c r="H472"/>
  <c r="J472"/>
  <c r="K472"/>
  <c r="O472"/>
  <c r="G471"/>
  <c r="H471"/>
  <c r="J471"/>
  <c r="K471"/>
  <c r="Q471"/>
  <c r="G470"/>
  <c r="H470"/>
  <c r="I470"/>
  <c r="G469"/>
  <c r="H469"/>
  <c r="J469"/>
  <c r="G468"/>
  <c r="H468"/>
  <c r="I468"/>
  <c r="G467"/>
  <c r="H467"/>
  <c r="I467"/>
  <c r="G466"/>
  <c r="H466"/>
  <c r="G465"/>
  <c r="H465"/>
  <c r="J465"/>
  <c r="G464"/>
  <c r="H464"/>
  <c r="I464"/>
  <c r="G463"/>
  <c r="H463"/>
  <c r="J463"/>
  <c r="G462"/>
  <c r="H462"/>
  <c r="J462"/>
  <c r="K462"/>
  <c r="O462"/>
  <c r="G461"/>
  <c r="H461"/>
  <c r="G460"/>
  <c r="H460"/>
  <c r="G459"/>
  <c r="H459"/>
  <c r="I459"/>
  <c r="G458"/>
  <c r="H458"/>
  <c r="J458"/>
  <c r="G457"/>
  <c r="H457"/>
  <c r="I457"/>
  <c r="G456"/>
  <c r="H456"/>
  <c r="J456"/>
  <c r="G455"/>
  <c r="H455"/>
  <c r="J455"/>
  <c r="G454"/>
  <c r="H454"/>
  <c r="J454"/>
  <c r="G453"/>
  <c r="H453"/>
  <c r="I453"/>
  <c r="G452"/>
  <c r="H452"/>
  <c r="J452"/>
  <c r="G451"/>
  <c r="H451"/>
  <c r="J451"/>
  <c r="G450"/>
  <c r="H450"/>
  <c r="J450"/>
  <c r="G449"/>
  <c r="H449"/>
  <c r="J449"/>
  <c r="G448"/>
  <c r="H448"/>
  <c r="J448"/>
  <c r="G447"/>
  <c r="H447"/>
  <c r="G446"/>
  <c r="H446"/>
  <c r="J446"/>
  <c r="K446"/>
  <c r="M446"/>
  <c r="G445"/>
  <c r="H445"/>
  <c r="G444"/>
  <c r="H444"/>
  <c r="J444"/>
  <c r="G443"/>
  <c r="H443"/>
  <c r="I443"/>
  <c r="G442"/>
  <c r="H442"/>
  <c r="I442"/>
  <c r="G441"/>
  <c r="H441"/>
  <c r="G440"/>
  <c r="H440"/>
  <c r="G439"/>
  <c r="H439"/>
  <c r="J439"/>
  <c r="K439"/>
  <c r="Q439"/>
  <c r="G438"/>
  <c r="H438"/>
  <c r="J438"/>
  <c r="G437"/>
  <c r="H437"/>
  <c r="I437"/>
  <c r="G436"/>
  <c r="H436"/>
  <c r="G435"/>
  <c r="H435"/>
  <c r="J435"/>
  <c r="K435"/>
  <c r="G434"/>
  <c r="H434"/>
  <c r="J434"/>
  <c r="G433"/>
  <c r="H433"/>
  <c r="I433"/>
  <c r="G432"/>
  <c r="H432"/>
  <c r="I432"/>
  <c r="G431"/>
  <c r="H431"/>
  <c r="J431"/>
  <c r="G430"/>
  <c r="H430"/>
  <c r="I430"/>
  <c r="G429"/>
  <c r="H429"/>
  <c r="I429"/>
  <c r="G428"/>
  <c r="H428"/>
  <c r="G427"/>
  <c r="H427"/>
  <c r="J427"/>
  <c r="G426"/>
  <c r="H426"/>
  <c r="I426"/>
  <c r="G425"/>
  <c r="H425"/>
  <c r="I425"/>
  <c r="G424"/>
  <c r="H424"/>
  <c r="I424"/>
  <c r="G423"/>
  <c r="H423"/>
  <c r="G422"/>
  <c r="H422"/>
  <c r="J422"/>
  <c r="G421"/>
  <c r="H421"/>
  <c r="I421"/>
  <c r="G420"/>
  <c r="H420"/>
  <c r="J420"/>
  <c r="G419"/>
  <c r="H419"/>
  <c r="I419"/>
  <c r="G418"/>
  <c r="H418"/>
  <c r="G417"/>
  <c r="H417"/>
  <c r="I417"/>
  <c r="G416"/>
  <c r="H416"/>
  <c r="J416"/>
  <c r="G415"/>
  <c r="H415"/>
  <c r="I415"/>
  <c r="G414"/>
  <c r="H414"/>
  <c r="G413"/>
  <c r="H413"/>
  <c r="I413"/>
  <c r="G412"/>
  <c r="H412"/>
  <c r="J412"/>
  <c r="G411"/>
  <c r="H411"/>
  <c r="J411"/>
  <c r="G410"/>
  <c r="H410"/>
  <c r="J410"/>
  <c r="K410"/>
  <c r="Q410"/>
  <c r="G409"/>
  <c r="H409"/>
  <c r="J409"/>
  <c r="K409"/>
  <c r="Q409"/>
  <c r="G408"/>
  <c r="H408"/>
  <c r="G407"/>
  <c r="H407"/>
  <c r="J407"/>
  <c r="G406"/>
  <c r="H406"/>
  <c r="I406"/>
  <c r="G405"/>
  <c r="H405"/>
  <c r="I405"/>
  <c r="G404"/>
  <c r="H404"/>
  <c r="I404"/>
  <c r="G403"/>
  <c r="H403"/>
  <c r="G402"/>
  <c r="H402"/>
  <c r="I402"/>
  <c r="G401"/>
  <c r="H401"/>
  <c r="I401"/>
  <c r="G400"/>
  <c r="H400"/>
  <c r="J400"/>
  <c r="G399"/>
  <c r="H399"/>
  <c r="J399"/>
  <c r="G398"/>
  <c r="H398"/>
  <c r="J398"/>
  <c r="G397"/>
  <c r="H397"/>
  <c r="J397"/>
  <c r="K397"/>
  <c r="Q397"/>
  <c r="G396"/>
  <c r="H396"/>
  <c r="I396"/>
  <c r="G395"/>
  <c r="H395"/>
  <c r="I395"/>
  <c r="G394"/>
  <c r="H394"/>
  <c r="J394"/>
  <c r="G393"/>
  <c r="H393"/>
  <c r="I393"/>
  <c r="G392"/>
  <c r="H392"/>
  <c r="I392"/>
  <c r="G391"/>
  <c r="H391"/>
  <c r="G390"/>
  <c r="H390"/>
  <c r="J390"/>
  <c r="G389"/>
  <c r="H389"/>
  <c r="J389"/>
  <c r="K389"/>
  <c r="Q389"/>
  <c r="G388"/>
  <c r="H388"/>
  <c r="J388"/>
  <c r="G387"/>
  <c r="H387"/>
  <c r="J387"/>
  <c r="G386"/>
  <c r="H386"/>
  <c r="I386"/>
  <c r="G385"/>
  <c r="H385"/>
  <c r="I385"/>
  <c r="G384"/>
  <c r="H384"/>
  <c r="I384"/>
  <c r="G383"/>
  <c r="H383"/>
  <c r="I383"/>
  <c r="G382"/>
  <c r="H382"/>
  <c r="J382"/>
  <c r="K382"/>
  <c r="M382"/>
  <c r="G381"/>
  <c r="H381"/>
  <c r="J381"/>
  <c r="G380"/>
  <c r="H380"/>
  <c r="J380"/>
  <c r="K380"/>
  <c r="O380"/>
  <c r="G379"/>
  <c r="H379"/>
  <c r="J379"/>
  <c r="G378"/>
  <c r="H378"/>
  <c r="J378"/>
  <c r="K378"/>
  <c r="Q378"/>
  <c r="G377"/>
  <c r="H377"/>
  <c r="J377"/>
  <c r="G376"/>
  <c r="H376"/>
  <c r="J376"/>
  <c r="K376"/>
  <c r="O376"/>
  <c r="G375"/>
  <c r="H375"/>
  <c r="J375"/>
  <c r="G374"/>
  <c r="H374"/>
  <c r="J374"/>
  <c r="G373"/>
  <c r="H373"/>
  <c r="J373"/>
  <c r="G372"/>
  <c r="H372"/>
  <c r="J372"/>
  <c r="K372"/>
  <c r="Q372"/>
  <c r="G371"/>
  <c r="H371"/>
  <c r="I371"/>
  <c r="G370"/>
  <c r="H370"/>
  <c r="G369"/>
  <c r="H369"/>
  <c r="I369"/>
  <c r="G368"/>
  <c r="H368"/>
  <c r="I368"/>
  <c r="G367"/>
  <c r="H367"/>
  <c r="I367"/>
  <c r="G366"/>
  <c r="H366"/>
  <c r="J366"/>
  <c r="G365"/>
  <c r="H365"/>
  <c r="G364"/>
  <c r="H364"/>
  <c r="I364"/>
  <c r="G363"/>
  <c r="H363"/>
  <c r="I363"/>
  <c r="G362"/>
  <c r="H362"/>
  <c r="G361"/>
  <c r="H361"/>
  <c r="I361"/>
  <c r="G359"/>
  <c r="H359"/>
  <c r="J359"/>
  <c r="G358"/>
  <c r="H358"/>
  <c r="G357"/>
  <c r="H357"/>
  <c r="I357"/>
  <c r="G356"/>
  <c r="H356"/>
  <c r="G355"/>
  <c r="H355"/>
  <c r="I355"/>
  <c r="G354"/>
  <c r="H354"/>
  <c r="J354"/>
  <c r="G353"/>
  <c r="H353"/>
  <c r="I353"/>
  <c r="G352"/>
  <c r="H352"/>
  <c r="J352"/>
  <c r="G351"/>
  <c r="H351"/>
  <c r="G350"/>
  <c r="H350"/>
  <c r="I350"/>
  <c r="G349"/>
  <c r="H349"/>
  <c r="I349"/>
  <c r="G348"/>
  <c r="H348"/>
  <c r="I348"/>
  <c r="G347"/>
  <c r="H347"/>
  <c r="I347"/>
  <c r="G346"/>
  <c r="H346"/>
  <c r="J346"/>
  <c r="K346"/>
  <c r="O346"/>
  <c r="G345"/>
  <c r="H345"/>
  <c r="I345"/>
  <c r="G344"/>
  <c r="H344"/>
  <c r="J344"/>
  <c r="G343"/>
  <c r="H343"/>
  <c r="I343"/>
  <c r="G342"/>
  <c r="H342"/>
  <c r="J342"/>
  <c r="G341"/>
  <c r="H341"/>
  <c r="I341"/>
  <c r="G340"/>
  <c r="H340"/>
  <c r="G339"/>
  <c r="H339"/>
  <c r="I339"/>
  <c r="G338"/>
  <c r="H338"/>
  <c r="I338"/>
  <c r="G337"/>
  <c r="H337"/>
  <c r="I337"/>
  <c r="G336"/>
  <c r="H336"/>
  <c r="I336"/>
  <c r="G335"/>
  <c r="H335"/>
  <c r="I335"/>
  <c r="G334"/>
  <c r="H334"/>
  <c r="I334"/>
  <c r="G333"/>
  <c r="H333"/>
  <c r="I333"/>
  <c r="G332"/>
  <c r="H332"/>
  <c r="J332"/>
  <c r="K332"/>
  <c r="Q332"/>
  <c r="G331"/>
  <c r="H331"/>
  <c r="G330"/>
  <c r="H330"/>
  <c r="I330"/>
  <c r="G329"/>
  <c r="H329"/>
  <c r="J329"/>
  <c r="G328"/>
  <c r="H328"/>
  <c r="J328"/>
  <c r="G327"/>
  <c r="H327"/>
  <c r="G326"/>
  <c r="H326"/>
  <c r="I326"/>
  <c r="G325"/>
  <c r="H325"/>
  <c r="I325"/>
  <c r="G324"/>
  <c r="H324"/>
  <c r="G323"/>
  <c r="H323"/>
  <c r="G322"/>
  <c r="H322"/>
  <c r="J322"/>
  <c r="G321"/>
  <c r="H321"/>
  <c r="J321"/>
  <c r="K321"/>
  <c r="Q321"/>
  <c r="G320"/>
  <c r="H320"/>
  <c r="G319"/>
  <c r="H319"/>
  <c r="G318"/>
  <c r="H318"/>
  <c r="J318"/>
  <c r="K318"/>
  <c r="Q318"/>
  <c r="G317"/>
  <c r="H317"/>
  <c r="G316"/>
  <c r="H316"/>
  <c r="G315"/>
  <c r="H315"/>
  <c r="J315"/>
  <c r="G314"/>
  <c r="H314"/>
  <c r="J314"/>
  <c r="G313"/>
  <c r="H313"/>
  <c r="I313"/>
  <c r="G312"/>
  <c r="H312"/>
  <c r="G311"/>
  <c r="H311"/>
  <c r="J311"/>
  <c r="G310"/>
  <c r="H310"/>
  <c r="I310"/>
  <c r="G309"/>
  <c r="H309"/>
  <c r="J309"/>
  <c r="G308"/>
  <c r="H308"/>
  <c r="I308"/>
  <c r="G307"/>
  <c r="H307"/>
  <c r="I307"/>
  <c r="G306"/>
  <c r="H306"/>
  <c r="J306"/>
  <c r="G305"/>
  <c r="H305"/>
  <c r="J305"/>
  <c r="G304"/>
  <c r="H304"/>
  <c r="I304"/>
  <c r="G303"/>
  <c r="H303"/>
  <c r="J303"/>
  <c r="G302"/>
  <c r="H302"/>
  <c r="G301"/>
  <c r="H301"/>
  <c r="J301"/>
  <c r="K301"/>
  <c r="M301"/>
  <c r="G300"/>
  <c r="H300"/>
  <c r="I300"/>
  <c r="G299"/>
  <c r="H299"/>
  <c r="I299"/>
  <c r="G298"/>
  <c r="H298"/>
  <c r="G297"/>
  <c r="H297"/>
  <c r="G296"/>
  <c r="H296"/>
  <c r="I296"/>
  <c r="G295"/>
  <c r="H295"/>
  <c r="I295"/>
  <c r="G240"/>
  <c r="H240"/>
  <c r="J240"/>
  <c r="K240"/>
  <c r="Q240"/>
  <c r="G185"/>
  <c r="H185"/>
  <c r="G184"/>
  <c r="H184"/>
  <c r="I184"/>
  <c r="G183"/>
  <c r="H183"/>
  <c r="J183"/>
  <c r="G182"/>
  <c r="H182"/>
  <c r="I182"/>
  <c r="G181"/>
  <c r="H181"/>
  <c r="J181"/>
  <c r="G180"/>
  <c r="H180"/>
  <c r="J180"/>
  <c r="G179"/>
  <c r="H179"/>
  <c r="I179"/>
  <c r="G178"/>
  <c r="H178"/>
  <c r="I178"/>
  <c r="G177"/>
  <c r="H177"/>
  <c r="I177"/>
  <c r="G176"/>
  <c r="H176"/>
  <c r="J176"/>
  <c r="K176"/>
  <c r="O176"/>
  <c r="G175"/>
  <c r="H175"/>
  <c r="J175"/>
  <c r="G174"/>
  <c r="H174"/>
  <c r="I174"/>
  <c r="G173"/>
  <c r="H173"/>
  <c r="I173"/>
  <c r="G172"/>
  <c r="H172"/>
  <c r="J172"/>
  <c r="G171"/>
  <c r="H171"/>
  <c r="I171"/>
  <c r="G170"/>
  <c r="H170"/>
  <c r="J170"/>
  <c r="G169"/>
  <c r="H169"/>
  <c r="I169"/>
  <c r="G168"/>
  <c r="H168"/>
  <c r="G167"/>
  <c r="H167"/>
  <c r="I167"/>
  <c r="G166"/>
  <c r="H166"/>
  <c r="I166"/>
  <c r="G165"/>
  <c r="H165"/>
  <c r="I165"/>
  <c r="G164"/>
  <c r="H164"/>
  <c r="I164"/>
  <c r="G163"/>
  <c r="H163"/>
  <c r="I163"/>
  <c r="G162"/>
  <c r="H162"/>
  <c r="I162"/>
  <c r="G161"/>
  <c r="H161"/>
  <c r="G160"/>
  <c r="H160"/>
  <c r="I160"/>
  <c r="G159"/>
  <c r="H159"/>
  <c r="G158"/>
  <c r="H158"/>
  <c r="J158"/>
  <c r="G157"/>
  <c r="H157"/>
  <c r="G156"/>
  <c r="H156"/>
  <c r="I156"/>
  <c r="G155"/>
  <c r="H155"/>
  <c r="I155"/>
  <c r="G154"/>
  <c r="H154"/>
  <c r="J154"/>
  <c r="G153"/>
  <c r="H153"/>
  <c r="G152"/>
  <c r="H152"/>
  <c r="G151"/>
  <c r="H151"/>
  <c r="I151"/>
  <c r="G150"/>
  <c r="H150"/>
  <c r="G149"/>
  <c r="H149"/>
  <c r="J149"/>
  <c r="G148"/>
  <c r="H148"/>
  <c r="J148"/>
  <c r="G147"/>
  <c r="H147"/>
  <c r="I147"/>
  <c r="G146"/>
  <c r="H146"/>
  <c r="J146"/>
  <c r="G145"/>
  <c r="H145"/>
  <c r="J145"/>
  <c r="G144"/>
  <c r="H144"/>
  <c r="I144"/>
  <c r="G143"/>
  <c r="H143"/>
  <c r="J143"/>
  <c r="G142"/>
  <c r="H142"/>
  <c r="I142"/>
  <c r="G141"/>
  <c r="H141"/>
  <c r="I141"/>
  <c r="G140"/>
  <c r="H140"/>
  <c r="J140"/>
  <c r="G139"/>
  <c r="H139"/>
  <c r="J139"/>
  <c r="G138"/>
  <c r="H138"/>
  <c r="I138"/>
  <c r="G137"/>
  <c r="H137"/>
  <c r="G136"/>
  <c r="H136"/>
  <c r="J136"/>
  <c r="G135"/>
  <c r="H135"/>
  <c r="I135"/>
  <c r="G134"/>
  <c r="H134"/>
  <c r="J134"/>
  <c r="G133"/>
  <c r="H133"/>
  <c r="J133"/>
  <c r="K133"/>
  <c r="O133"/>
  <c r="G132"/>
  <c r="H132"/>
  <c r="I132"/>
  <c r="G131"/>
  <c r="H131"/>
  <c r="J131"/>
  <c r="G130"/>
  <c r="H130"/>
  <c r="J130"/>
  <c r="G129"/>
  <c r="H129"/>
  <c r="G128"/>
  <c r="H128"/>
  <c r="I128"/>
  <c r="G127"/>
  <c r="H127"/>
  <c r="J127"/>
  <c r="G126"/>
  <c r="H126"/>
  <c r="J126"/>
  <c r="G125"/>
  <c r="H125"/>
  <c r="G124"/>
  <c r="H124"/>
  <c r="I124"/>
  <c r="G123"/>
  <c r="H123"/>
  <c r="J123"/>
  <c r="G122"/>
  <c r="H122"/>
  <c r="J122"/>
  <c r="K122"/>
  <c r="Q122"/>
  <c r="G121"/>
  <c r="H121"/>
  <c r="I121"/>
  <c r="G120"/>
  <c r="H120"/>
  <c r="J120"/>
  <c r="G119"/>
  <c r="H119"/>
  <c r="I119"/>
  <c r="G118"/>
  <c r="H118"/>
  <c r="J118"/>
  <c r="K118"/>
  <c r="M118"/>
  <c r="G117"/>
  <c r="H117"/>
  <c r="J117"/>
  <c r="G116"/>
  <c r="H116"/>
  <c r="J116"/>
  <c r="G115"/>
  <c r="H115"/>
  <c r="I115"/>
  <c r="G114"/>
  <c r="H114"/>
  <c r="J114"/>
  <c r="K114"/>
  <c r="M114"/>
  <c r="G113"/>
  <c r="H113"/>
  <c r="I113"/>
  <c r="G112"/>
  <c r="H112"/>
  <c r="J112"/>
  <c r="G111"/>
  <c r="H111"/>
  <c r="I111"/>
  <c r="G110"/>
  <c r="H110"/>
  <c r="J110"/>
  <c r="G109"/>
  <c r="H109"/>
  <c r="J109"/>
  <c r="K109"/>
  <c r="Q109"/>
  <c r="G108"/>
  <c r="H108"/>
  <c r="J108"/>
  <c r="G107"/>
  <c r="H107"/>
  <c r="I107"/>
  <c r="G106"/>
  <c r="H106"/>
  <c r="I106"/>
  <c r="G105"/>
  <c r="H105"/>
  <c r="J105"/>
  <c r="G104"/>
  <c r="H104"/>
  <c r="I104"/>
  <c r="G103"/>
  <c r="H103"/>
  <c r="G102"/>
  <c r="H102"/>
  <c r="J102"/>
  <c r="G101"/>
  <c r="H101"/>
  <c r="G100"/>
  <c r="H100"/>
  <c r="J100"/>
  <c r="K100"/>
  <c r="M100"/>
  <c r="G99"/>
  <c r="H99"/>
  <c r="J99"/>
  <c r="G98"/>
  <c r="H98"/>
  <c r="G97"/>
  <c r="H97"/>
  <c r="G96"/>
  <c r="H96"/>
  <c r="G95"/>
  <c r="H95"/>
  <c r="I95"/>
  <c r="G94"/>
  <c r="H94"/>
  <c r="I94"/>
  <c r="G93"/>
  <c r="H93"/>
  <c r="G92"/>
  <c r="H92"/>
  <c r="G91"/>
  <c r="H91"/>
  <c r="G90"/>
  <c r="H90"/>
  <c r="J90"/>
  <c r="G89"/>
  <c r="H89"/>
  <c r="G88"/>
  <c r="H88"/>
  <c r="J88"/>
  <c r="G87"/>
  <c r="H87"/>
  <c r="J87"/>
  <c r="G86"/>
  <c r="H86"/>
  <c r="I86"/>
  <c r="G85"/>
  <c r="H85"/>
  <c r="J85"/>
  <c r="G84"/>
  <c r="H84"/>
  <c r="J84"/>
  <c r="G83"/>
  <c r="H83"/>
  <c r="J83"/>
  <c r="K83"/>
  <c r="M83"/>
  <c r="G82"/>
  <c r="H82"/>
  <c r="I82"/>
  <c r="G81"/>
  <c r="H81"/>
  <c r="G80"/>
  <c r="H80"/>
  <c r="I80"/>
  <c r="G79"/>
  <c r="H79"/>
  <c r="I79"/>
  <c r="G78"/>
  <c r="H78"/>
  <c r="G77"/>
  <c r="H77"/>
  <c r="I77"/>
  <c r="G76"/>
  <c r="H76"/>
  <c r="G75"/>
  <c r="H75"/>
  <c r="I75"/>
  <c r="G74"/>
  <c r="H74"/>
  <c r="I74"/>
  <c r="G73"/>
  <c r="H73"/>
  <c r="I73"/>
  <c r="G72"/>
  <c r="H72"/>
  <c r="I72"/>
  <c r="G71"/>
  <c r="H71"/>
  <c r="J71"/>
  <c r="K71"/>
  <c r="O71"/>
  <c r="G70"/>
  <c r="H70"/>
  <c r="J70"/>
  <c r="G69"/>
  <c r="H69"/>
  <c r="I69"/>
  <c r="G68"/>
  <c r="H68"/>
  <c r="J68"/>
  <c r="K68"/>
  <c r="O68"/>
  <c r="G67"/>
  <c r="H67"/>
  <c r="I67"/>
  <c r="G66"/>
  <c r="H66"/>
  <c r="I66"/>
  <c r="G65"/>
  <c r="H65"/>
  <c r="J65"/>
  <c r="G64"/>
  <c r="H64"/>
  <c r="I64"/>
  <c r="G63"/>
  <c r="H63"/>
  <c r="J63"/>
  <c r="G62"/>
  <c r="H62"/>
  <c r="G61"/>
  <c r="H61"/>
  <c r="J61"/>
  <c r="G60"/>
  <c r="H60"/>
  <c r="J60"/>
  <c r="G59"/>
  <c r="H59"/>
  <c r="J59"/>
  <c r="G58"/>
  <c r="H58"/>
  <c r="G57"/>
  <c r="H57"/>
  <c r="I57"/>
  <c r="G56"/>
  <c r="H56"/>
  <c r="G55"/>
  <c r="H55"/>
  <c r="I55"/>
  <c r="G54"/>
  <c r="H54"/>
  <c r="J54"/>
  <c r="K54"/>
  <c r="Q54"/>
  <c r="G53"/>
  <c r="H53"/>
  <c r="G52"/>
  <c r="H52"/>
  <c r="G51"/>
  <c r="H51"/>
  <c r="G50"/>
  <c r="H50"/>
  <c r="J50"/>
  <c r="G49"/>
  <c r="H49"/>
  <c r="I49"/>
  <c r="G48"/>
  <c r="H48"/>
  <c r="I48"/>
  <c r="G47"/>
  <c r="H47"/>
  <c r="J47"/>
  <c r="G46"/>
  <c r="H46"/>
  <c r="G45"/>
  <c r="H45"/>
  <c r="I45"/>
  <c r="G44"/>
  <c r="H44"/>
  <c r="I44"/>
  <c r="G43"/>
  <c r="H43"/>
  <c r="I43"/>
  <c r="G42"/>
  <c r="H42"/>
  <c r="J42"/>
  <c r="G41"/>
  <c r="H41"/>
  <c r="I41"/>
  <c r="G40"/>
  <c r="H40"/>
  <c r="J40"/>
  <c r="G39"/>
  <c r="H39"/>
  <c r="G38"/>
  <c r="H38"/>
  <c r="J38"/>
  <c r="G37"/>
  <c r="H37"/>
  <c r="I37"/>
  <c r="G36"/>
  <c r="H36"/>
  <c r="I36"/>
  <c r="G35"/>
  <c r="H35"/>
  <c r="G34"/>
  <c r="H34"/>
  <c r="I34"/>
  <c r="G33"/>
  <c r="H33"/>
  <c r="I33"/>
  <c r="G32"/>
  <c r="H32"/>
  <c r="J32"/>
  <c r="K32"/>
  <c r="O32"/>
  <c r="G31"/>
  <c r="H31"/>
  <c r="I31"/>
  <c r="G30"/>
  <c r="H30"/>
  <c r="I30"/>
  <c r="G29"/>
  <c r="H29"/>
  <c r="G28"/>
  <c r="H28"/>
  <c r="J28"/>
  <c r="G27"/>
  <c r="H27"/>
  <c r="I27"/>
  <c r="G26"/>
  <c r="H26"/>
  <c r="J26"/>
  <c r="G25"/>
  <c r="H25"/>
  <c r="J25"/>
  <c r="G24"/>
  <c r="H24"/>
  <c r="J24"/>
  <c r="K24"/>
  <c r="O24"/>
  <c r="G23"/>
  <c r="H23"/>
  <c r="G22"/>
  <c r="H22"/>
  <c r="G21"/>
  <c r="H21"/>
  <c r="J21"/>
  <c r="G20"/>
  <c r="H20"/>
  <c r="J20"/>
  <c r="G19"/>
  <c r="H19"/>
  <c r="G18"/>
  <c r="H18"/>
  <c r="I18"/>
  <c r="G17"/>
  <c r="H17"/>
  <c r="J17"/>
  <c r="G16"/>
  <c r="H16"/>
  <c r="I16"/>
  <c r="G15"/>
  <c r="H15"/>
  <c r="J15"/>
  <c r="G14"/>
  <c r="H14"/>
  <c r="I14"/>
  <c r="G13"/>
  <c r="H13"/>
  <c r="I13"/>
  <c r="G12"/>
  <c r="H12"/>
  <c r="J12"/>
  <c r="G11"/>
  <c r="H11"/>
  <c r="I11"/>
  <c r="G10"/>
  <c r="H10"/>
  <c r="I10"/>
  <c r="G9"/>
  <c r="H9"/>
  <c r="G8"/>
  <c r="H8"/>
  <c r="J8"/>
  <c i="25" r="C204"/>
  <c r="C206"/>
  <c r="C207"/>
  <c r="C208"/>
  <c r="C209"/>
  <c r="C210"/>
  <c r="C211"/>
  <c r="C212"/>
  <c r="C213"/>
  <c r="C217"/>
  <c r="C218"/>
  <c r="C219"/>
  <c r="C221"/>
  <c r="C222"/>
  <c r="C223"/>
  <c r="C224"/>
  <c r="C225"/>
  <c r="C226"/>
  <c r="C227"/>
  <c r="C228"/>
  <c r="C229"/>
  <c r="C233"/>
  <c r="C234"/>
  <c r="C235"/>
  <c r="C236"/>
  <c r="C239"/>
  <c r="C240"/>
  <c r="C241"/>
  <c r="C245"/>
  <c r="C246"/>
  <c r="C247"/>
  <c r="C248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5"/>
  <c r="C276"/>
  <c r="C277"/>
  <c r="C279"/>
  <c r="C280"/>
  <c r="C281"/>
  <c r="C282"/>
  <c r="C283"/>
  <c r="C284"/>
  <c r="C287"/>
  <c r="C288"/>
  <c r="C289"/>
  <c r="C290"/>
  <c r="C291"/>
  <c r="C292"/>
  <c r="C293"/>
  <c r="C297"/>
  <c r="G231"/>
  <c r="H231"/>
  <c r="I231"/>
  <c r="G230"/>
  <c r="H230"/>
  <c r="J230"/>
  <c r="G229"/>
  <c r="H229"/>
  <c r="J229"/>
  <c r="G228"/>
  <c r="H228"/>
  <c r="I228"/>
  <c r="G227"/>
  <c r="H227"/>
  <c r="I227"/>
  <c r="G226"/>
  <c r="H226"/>
  <c r="G225"/>
  <c r="H225"/>
  <c r="J225"/>
  <c r="G224"/>
  <c r="H224"/>
  <c r="J224"/>
  <c r="G223"/>
  <c r="H223"/>
  <c r="G222"/>
  <c r="H222"/>
  <c r="G221"/>
  <c r="H221"/>
  <c r="J221"/>
  <c r="G220"/>
  <c r="H220"/>
  <c r="I220"/>
  <c r="G219"/>
  <c r="H219"/>
  <c r="J219"/>
  <c r="G218"/>
  <c r="H218"/>
  <c r="I218"/>
  <c r="G217"/>
  <c r="H217"/>
  <c r="J217"/>
  <c r="K217"/>
  <c r="O217"/>
  <c r="G216"/>
  <c r="H216"/>
  <c r="J216"/>
  <c r="G215"/>
  <c r="H215"/>
  <c r="I215"/>
  <c r="G214"/>
  <c r="H214"/>
  <c r="J214"/>
  <c r="G213"/>
  <c r="H213"/>
  <c r="I213"/>
  <c r="G212"/>
  <c r="H212"/>
  <c r="I212"/>
  <c r="G211"/>
  <c r="H211"/>
  <c r="G210"/>
  <c r="H210"/>
  <c r="J210"/>
  <c r="G209"/>
  <c r="H209"/>
  <c r="J209"/>
  <c r="G208"/>
  <c r="H208"/>
  <c r="G207"/>
  <c r="H207"/>
  <c r="I207"/>
  <c r="G206"/>
  <c r="H206"/>
  <c r="J206"/>
  <c r="K206"/>
  <c r="O206"/>
  <c r="G205"/>
  <c r="H205"/>
  <c r="J205"/>
  <c r="G204"/>
  <c r="H204"/>
  <c r="I204"/>
  <c r="C20"/>
  <c r="C21"/>
  <c r="C22"/>
  <c r="C23"/>
  <c r="C24"/>
  <c r="C25"/>
  <c r="C26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3"/>
  <c r="C54"/>
  <c r="C57"/>
  <c r="C58"/>
  <c r="C59"/>
  <c r="C60"/>
  <c r="C61"/>
  <c r="C62"/>
  <c r="C63"/>
  <c r="C64"/>
  <c r="C65"/>
  <c r="C66"/>
  <c r="C67"/>
  <c r="C68"/>
  <c r="C73"/>
  <c r="C74"/>
  <c r="C77"/>
  <c r="C78"/>
  <c r="C79"/>
  <c r="C80"/>
  <c r="C81"/>
  <c r="C82"/>
  <c r="C83"/>
  <c r="C84"/>
  <c r="C85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9"/>
  <c r="C120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71"/>
  <c r="C172"/>
  <c r="C173"/>
  <c r="C174"/>
  <c r="C175"/>
  <c r="C176"/>
  <c r="C177"/>
  <c r="C178"/>
  <c r="C179"/>
  <c r="C180"/>
  <c r="C181"/>
  <c r="C182"/>
  <c r="C183"/>
  <c r="C184"/>
  <c r="C189"/>
  <c r="C190"/>
  <c r="C192"/>
  <c r="C193"/>
  <c r="C194"/>
  <c r="C195"/>
  <c r="C196"/>
  <c r="C197"/>
  <c r="C198"/>
  <c r="C199"/>
  <c r="C200"/>
  <c r="C201"/>
  <c r="C11"/>
  <c r="C12"/>
  <c r="C13"/>
  <c r="C14"/>
  <c r="C15"/>
  <c r="C16"/>
  <c r="C17"/>
  <c r="C18"/>
  <c r="C19"/>
  <c r="G153"/>
  <c r="H153"/>
  <c r="J153"/>
  <c r="G152"/>
  <c r="H152"/>
  <c r="I152"/>
  <c r="G151"/>
  <c r="H151"/>
  <c r="I151"/>
  <c r="G150"/>
  <c r="H150"/>
  <c r="G149"/>
  <c r="H149"/>
  <c r="I149"/>
  <c r="G148"/>
  <c r="H148"/>
  <c r="J148"/>
  <c r="G147"/>
  <c r="H147"/>
  <c r="J147"/>
  <c r="G146"/>
  <c r="H146"/>
  <c r="I146"/>
  <c r="G145"/>
  <c r="H145"/>
  <c r="G144"/>
  <c r="H144"/>
  <c r="J144"/>
  <c r="G143"/>
  <c r="H143"/>
  <c r="J143"/>
  <c r="G142"/>
  <c r="H142"/>
  <c r="G141"/>
  <c r="H141"/>
  <c r="J141"/>
  <c r="G140"/>
  <c r="H140"/>
  <c r="G139"/>
  <c r="H139"/>
  <c r="I139"/>
  <c r="G138"/>
  <c r="H138"/>
  <c r="I138"/>
  <c r="G137"/>
  <c r="H137"/>
  <c r="G136"/>
  <c r="H136"/>
  <c r="J136"/>
  <c r="G135"/>
  <c r="H135"/>
  <c r="J135"/>
  <c r="K135"/>
  <c r="O135"/>
  <c r="G134"/>
  <c r="H134"/>
  <c r="G133"/>
  <c r="H133"/>
  <c r="G132"/>
  <c r="H132"/>
  <c r="I132"/>
  <c r="G131"/>
  <c r="H131"/>
  <c r="I131"/>
  <c r="G130"/>
  <c r="H130"/>
  <c r="J130"/>
  <c r="G129"/>
  <c r="H129"/>
  <c r="J129"/>
  <c r="G128"/>
  <c r="H128"/>
  <c r="I128"/>
  <c r="G127"/>
  <c r="H127"/>
  <c r="G126"/>
  <c r="H126"/>
  <c r="I126"/>
  <c r="G125"/>
  <c r="H125"/>
  <c r="G124"/>
  <c r="H124"/>
  <c r="J124"/>
  <c r="G123"/>
  <c r="H123"/>
  <c r="J123"/>
  <c r="G122"/>
  <c r="H122"/>
  <c r="I122"/>
  <c r="G121"/>
  <c r="H121"/>
  <c r="G120"/>
  <c r="H120"/>
  <c r="I120"/>
  <c r="G119"/>
  <c r="H119"/>
  <c r="I119"/>
  <c r="G118"/>
  <c r="H118"/>
  <c r="J118"/>
  <c r="G117"/>
  <c r="H117"/>
  <c r="G116"/>
  <c r="H116"/>
  <c r="J116"/>
  <c r="G115"/>
  <c r="H115"/>
  <c r="J115"/>
  <c r="G114"/>
  <c r="H114"/>
  <c r="J114"/>
  <c r="G113"/>
  <c r="H113"/>
  <c r="J113"/>
  <c r="K113"/>
  <c r="Q113"/>
  <c r="G112"/>
  <c r="H112"/>
  <c r="G111"/>
  <c r="H111"/>
  <c r="G110"/>
  <c r="H110"/>
  <c r="I110"/>
  <c r="G109"/>
  <c r="H109"/>
  <c r="G108"/>
  <c r="H108"/>
  <c r="I108"/>
  <c r="G107"/>
  <c r="H107"/>
  <c r="I107"/>
  <c r="G106"/>
  <c r="H106"/>
  <c r="J106"/>
  <c r="K106"/>
  <c r="Q106"/>
  <c r="G105"/>
  <c r="H105"/>
  <c r="J105"/>
  <c r="G104"/>
  <c r="H104"/>
  <c r="J104"/>
  <c r="G103"/>
  <c r="H103"/>
  <c r="I103"/>
  <c r="G102"/>
  <c r="H102"/>
  <c r="I102"/>
  <c r="G101"/>
  <c r="H101"/>
  <c r="I101"/>
  <c r="G100"/>
  <c r="H100"/>
  <c r="J100"/>
  <c r="G99"/>
  <c r="H99"/>
  <c r="G98"/>
  <c r="H98"/>
  <c r="G97"/>
  <c r="H97"/>
  <c r="J97"/>
  <c r="G96"/>
  <c r="H96"/>
  <c r="I96"/>
  <c r="G95"/>
  <c r="H95"/>
  <c r="J95"/>
  <c r="G94"/>
  <c r="H94"/>
  <c r="I94"/>
  <c r="G93"/>
  <c r="H93"/>
  <c r="J93"/>
  <c r="G92"/>
  <c r="H92"/>
  <c r="J92"/>
  <c r="G91"/>
  <c r="H91"/>
  <c r="J91"/>
  <c r="G90"/>
  <c r="H90"/>
  <c r="J90"/>
  <c r="K90"/>
  <c r="Q90"/>
  <c r="G89"/>
  <c r="H89"/>
  <c r="J89"/>
  <c r="G88"/>
  <c r="H88"/>
  <c r="I88"/>
  <c r="G87"/>
  <c r="H87"/>
  <c r="J87"/>
  <c r="G86"/>
  <c r="H86"/>
  <c r="J86"/>
  <c r="G85"/>
  <c r="H85"/>
  <c r="I85"/>
  <c r="G84"/>
  <c r="H84"/>
  <c r="J84"/>
  <c r="G83"/>
  <c r="H83"/>
  <c r="J83"/>
  <c r="G82"/>
  <c r="H82"/>
  <c r="G81"/>
  <c r="H81"/>
  <c r="J81"/>
  <c r="G80"/>
  <c r="H80"/>
  <c r="I80"/>
  <c r="G79"/>
  <c r="H79"/>
  <c r="J79"/>
  <c r="G78"/>
  <c r="H78"/>
  <c r="G77"/>
  <c r="H77"/>
  <c r="J77"/>
  <c r="K77"/>
  <c r="M77"/>
  <c r="G76"/>
  <c r="H76"/>
  <c r="I76"/>
  <c r="G75"/>
  <c r="H75"/>
  <c r="I75"/>
  <c r="G74"/>
  <c r="H74"/>
  <c r="J74"/>
  <c r="K74"/>
  <c r="O74"/>
  <c r="G73"/>
  <c r="H73"/>
  <c r="I73"/>
  <c r="G72"/>
  <c r="H72"/>
  <c r="G71"/>
  <c r="H71"/>
  <c r="I71"/>
  <c r="G70"/>
  <c r="H70"/>
  <c r="J70"/>
  <c r="G69"/>
  <c r="H69"/>
  <c r="J69"/>
  <c r="G68"/>
  <c r="H68"/>
  <c r="J68"/>
  <c r="G67"/>
  <c r="H67"/>
  <c r="G66"/>
  <c r="H66"/>
  <c r="I66"/>
  <c r="G65"/>
  <c r="H65"/>
  <c r="J65"/>
  <c r="G64"/>
  <c r="H64"/>
  <c r="I64"/>
  <c r="G63"/>
  <c r="H63"/>
  <c r="I63"/>
  <c r="G62"/>
  <c r="H62"/>
  <c r="I62"/>
  <c r="G61"/>
  <c r="H61"/>
  <c r="J61"/>
  <c r="G60"/>
  <c r="H60"/>
  <c r="G59"/>
  <c r="H59"/>
  <c r="J59"/>
  <c r="K59"/>
  <c r="O59"/>
  <c r="G58"/>
  <c r="H58"/>
  <c r="I58"/>
  <c r="G57"/>
  <c r="H57"/>
  <c r="I57"/>
  <c r="G56"/>
  <c r="H56"/>
  <c r="J56"/>
  <c r="G55"/>
  <c r="H55"/>
  <c r="I55"/>
  <c r="G54"/>
  <c r="H54"/>
  <c r="I54"/>
  <c r="G53"/>
  <c r="H53"/>
  <c r="G52"/>
  <c r="H52"/>
  <c r="G51"/>
  <c r="H51"/>
  <c r="I51"/>
  <c r="G50"/>
  <c r="H50"/>
  <c r="I50"/>
  <c r="G49"/>
  <c r="H49"/>
  <c r="J49"/>
  <c r="G48"/>
  <c r="H48"/>
  <c r="J48"/>
  <c r="K48"/>
  <c r="G47"/>
  <c r="H47"/>
  <c r="I47"/>
  <c r="G46"/>
  <c r="H46"/>
  <c r="I46"/>
  <c r="G45"/>
  <c r="H45"/>
  <c r="I45"/>
  <c r="G44"/>
  <c r="H44"/>
  <c r="G43"/>
  <c r="H43"/>
  <c r="I43"/>
  <c r="G42"/>
  <c r="H42"/>
  <c r="G41"/>
  <c r="H41"/>
  <c r="J41"/>
  <c r="G40"/>
  <c r="H40"/>
  <c r="I40"/>
  <c r="G39"/>
  <c r="H39"/>
  <c r="I39"/>
  <c r="G38"/>
  <c r="H38"/>
  <c r="I38"/>
  <c r="G37"/>
  <c r="H37"/>
  <c r="J37"/>
  <c r="G36"/>
  <c r="H36"/>
  <c r="J36"/>
  <c r="G35"/>
  <c r="H35"/>
  <c r="I35"/>
  <c r="G34"/>
  <c r="H34"/>
  <c r="I34"/>
  <c r="G33"/>
  <c r="H33"/>
  <c r="J33"/>
  <c r="G32"/>
  <c r="H32"/>
  <c r="J32"/>
  <c r="G31"/>
  <c r="H31"/>
  <c r="I31"/>
  <c r="G30"/>
  <c r="H30"/>
  <c r="J30"/>
  <c r="G29"/>
  <c r="H29"/>
  <c r="I29"/>
  <c r="G28"/>
  <c r="H28"/>
  <c r="G27"/>
  <c r="H27"/>
  <c r="G26"/>
  <c r="H26"/>
  <c r="G25"/>
  <c r="H25"/>
  <c r="I25"/>
  <c r="G24"/>
  <c r="H24"/>
  <c r="J24"/>
  <c r="K24"/>
  <c r="Q24"/>
  <c r="G23"/>
  <c r="H23"/>
  <c r="I23"/>
  <c r="G22"/>
  <c r="H22"/>
  <c r="I22"/>
  <c r="G21"/>
  <c r="H21"/>
  <c r="G20"/>
  <c r="H20"/>
  <c r="J20"/>
  <c r="G19"/>
  <c r="H19"/>
  <c r="J19"/>
  <c r="G18"/>
  <c r="H18"/>
  <c r="G17"/>
  <c r="H17"/>
  <c r="I17"/>
  <c r="G16"/>
  <c r="H16"/>
  <c r="G15"/>
  <c r="H15"/>
  <c r="J15"/>
  <c r="G14"/>
  <c r="H14"/>
  <c r="I14"/>
  <c r="G13"/>
  <c r="H13"/>
  <c r="I13"/>
  <c r="G12"/>
  <c r="H12"/>
  <c r="J12"/>
  <c r="G11"/>
  <c r="H11"/>
  <c r="I11"/>
  <c r="G10"/>
  <c r="H10"/>
  <c r="J10"/>
  <c r="G9"/>
  <c r="H9"/>
  <c r="I9"/>
  <c r="G451"/>
  <c r="H451"/>
  <c r="J451"/>
  <c r="G450"/>
  <c r="H450"/>
  <c r="J450"/>
  <c r="K450"/>
  <c r="Q450"/>
  <c r="G449"/>
  <c r="H449"/>
  <c r="I449"/>
  <c r="G448"/>
  <c r="H448"/>
  <c r="J448"/>
  <c r="K448"/>
  <c r="Q448"/>
  <c r="G447"/>
  <c r="H447"/>
  <c r="J447"/>
  <c r="G446"/>
  <c r="H446"/>
  <c r="I446"/>
  <c r="G445"/>
  <c r="H445"/>
  <c r="J445"/>
  <c r="G444"/>
  <c r="H444"/>
  <c r="J444"/>
  <c r="K444"/>
  <c r="Q444"/>
  <c r="G443"/>
  <c r="H443"/>
  <c r="J443"/>
  <c r="G442"/>
  <c r="H442"/>
  <c r="I442"/>
  <c r="G441"/>
  <c r="H441"/>
  <c r="J441"/>
  <c r="K441"/>
  <c r="M441"/>
  <c r="G440"/>
  <c r="H440"/>
  <c r="G439"/>
  <c r="H439"/>
  <c r="J439"/>
  <c r="G438"/>
  <c r="H438"/>
  <c r="J438"/>
  <c r="G437"/>
  <c r="H437"/>
  <c r="I437"/>
  <c r="G436"/>
  <c r="H436"/>
  <c r="I436"/>
  <c r="G435"/>
  <c r="H435"/>
  <c r="J435"/>
  <c r="K435"/>
  <c r="M435"/>
  <c r="G434"/>
  <c r="H434"/>
  <c r="J434"/>
  <c r="G433"/>
  <c r="H433"/>
  <c r="G432"/>
  <c r="H432"/>
  <c r="I432"/>
  <c r="G431"/>
  <c r="H431"/>
  <c r="I431"/>
  <c r="G430"/>
  <c r="H430"/>
  <c r="J430"/>
  <c r="K430"/>
  <c r="Q430"/>
  <c r="G429"/>
  <c r="H429"/>
  <c r="J429"/>
  <c r="G428"/>
  <c r="H428"/>
  <c r="I428"/>
  <c r="G427"/>
  <c r="H427"/>
  <c r="G426"/>
  <c r="H426"/>
  <c r="G425"/>
  <c r="H425"/>
  <c r="I425"/>
  <c r="G424"/>
  <c r="H424"/>
  <c r="I424"/>
  <c r="G423"/>
  <c r="H423"/>
  <c r="I423"/>
  <c r="G422"/>
  <c r="H422"/>
  <c r="G421"/>
  <c r="H421"/>
  <c r="G420"/>
  <c r="H420"/>
  <c r="I420"/>
  <c r="G419"/>
  <c r="H419"/>
  <c r="I419"/>
  <c r="G418"/>
  <c r="H418"/>
  <c r="G417"/>
  <c r="H417"/>
  <c r="G416"/>
  <c r="H416"/>
  <c r="I416"/>
  <c r="G415"/>
  <c r="H415"/>
  <c r="I415"/>
  <c r="G414"/>
  <c r="H414"/>
  <c r="J414"/>
  <c r="G413"/>
  <c r="H413"/>
  <c r="J413"/>
  <c r="K413"/>
  <c r="Q413"/>
  <c r="G412"/>
  <c r="H412"/>
  <c r="I412"/>
  <c r="G411"/>
  <c r="H411"/>
  <c r="J411"/>
  <c r="G410"/>
  <c r="H410"/>
  <c r="J410"/>
  <c r="G409"/>
  <c r="H409"/>
  <c r="J409"/>
  <c r="G408"/>
  <c r="H408"/>
  <c r="J408"/>
  <c r="G407"/>
  <c r="H407"/>
  <c r="J407"/>
  <c r="G406"/>
  <c r="H406"/>
  <c r="J406"/>
  <c r="G405"/>
  <c r="H405"/>
  <c r="J405"/>
  <c r="G404"/>
  <c r="H404"/>
  <c r="I404"/>
  <c r="G403"/>
  <c r="H403"/>
  <c r="J403"/>
  <c r="K403"/>
  <c r="M403"/>
  <c r="G402"/>
  <c r="H402"/>
  <c r="I402"/>
  <c r="G401"/>
  <c r="H401"/>
  <c r="I401"/>
  <c r="G400"/>
  <c r="H400"/>
  <c r="I400"/>
  <c r="G399"/>
  <c r="H399"/>
  <c r="I399"/>
  <c r="G398"/>
  <c r="H398"/>
  <c r="G397"/>
  <c r="H397"/>
  <c r="G396"/>
  <c r="H396"/>
  <c r="J396"/>
  <c r="G395"/>
  <c r="H395"/>
  <c r="J395"/>
  <c r="G394"/>
  <c r="H394"/>
  <c r="G393"/>
  <c r="H393"/>
  <c r="G392"/>
  <c r="H392"/>
  <c r="J392"/>
  <c r="G391"/>
  <c r="H391"/>
  <c r="I391"/>
  <c r="G390"/>
  <c r="H390"/>
  <c r="G389"/>
  <c r="H389"/>
  <c r="I389"/>
  <c r="G388"/>
  <c r="H388"/>
  <c r="I388"/>
  <c r="G387"/>
  <c r="H387"/>
  <c r="G386"/>
  <c r="H386"/>
  <c r="I386"/>
  <c r="G385"/>
  <c r="H385"/>
  <c r="G384"/>
  <c r="H384"/>
  <c r="I384"/>
  <c r="G383"/>
  <c r="H383"/>
  <c r="I383"/>
  <c r="G382"/>
  <c r="H382"/>
  <c r="J382"/>
  <c r="G381"/>
  <c r="H381"/>
  <c r="I381"/>
  <c r="G380"/>
  <c r="H380"/>
  <c r="J380"/>
  <c r="G379"/>
  <c r="H379"/>
  <c r="I379"/>
  <c r="G378"/>
  <c r="H378"/>
  <c r="J378"/>
  <c r="G377"/>
  <c r="H377"/>
  <c r="I377"/>
  <c r="G376"/>
  <c r="H376"/>
  <c r="G375"/>
  <c r="H375"/>
  <c r="I375"/>
  <c r="G374"/>
  <c r="H374"/>
  <c r="I374"/>
  <c r="G373"/>
  <c r="H373"/>
  <c r="J373"/>
  <c r="G372"/>
  <c r="H372"/>
  <c r="I372"/>
  <c r="G371"/>
  <c r="H371"/>
  <c r="I371"/>
  <c r="G370"/>
  <c r="H370"/>
  <c r="J370"/>
  <c r="G369"/>
  <c r="H369"/>
  <c r="G368"/>
  <c r="H368"/>
  <c r="I368"/>
  <c r="G367"/>
  <c r="H367"/>
  <c r="J367"/>
  <c r="G366"/>
  <c r="H366"/>
  <c r="J366"/>
  <c r="G365"/>
  <c r="H365"/>
  <c r="J365"/>
  <c r="G364"/>
  <c r="H364"/>
  <c r="I364"/>
  <c r="G363"/>
  <c r="H363"/>
  <c r="I363"/>
  <c r="G362"/>
  <c r="H362"/>
  <c r="G361"/>
  <c r="H361"/>
  <c r="I361"/>
  <c r="G360"/>
  <c r="H360"/>
  <c r="J360"/>
  <c r="G359"/>
  <c r="H359"/>
  <c r="I359"/>
  <c r="G358"/>
  <c r="H358"/>
  <c r="J358"/>
  <c r="K358"/>
  <c r="M358"/>
  <c r="G357"/>
  <c r="H357"/>
  <c r="I357"/>
  <c r="G356"/>
  <c r="H356"/>
  <c r="J356"/>
  <c r="K356"/>
  <c r="Q356"/>
  <c r="G355"/>
  <c r="H355"/>
  <c r="I355"/>
  <c r="G354"/>
  <c r="H354"/>
  <c r="I354"/>
  <c r="G353"/>
  <c r="H353"/>
  <c r="I353"/>
  <c r="G352"/>
  <c r="H352"/>
  <c r="J352"/>
  <c r="K352"/>
  <c r="Q352"/>
  <c r="G351"/>
  <c r="H351"/>
  <c r="G350"/>
  <c r="H350"/>
  <c r="J350"/>
  <c r="G349"/>
  <c r="H349"/>
  <c r="G348"/>
  <c r="H348"/>
  <c r="I348"/>
  <c r="G347"/>
  <c r="H347"/>
  <c r="J347"/>
  <c r="G346"/>
  <c r="H346"/>
  <c r="I346"/>
  <c r="G345"/>
  <c r="H345"/>
  <c r="I345"/>
  <c r="G344"/>
  <c r="H344"/>
  <c r="I344"/>
  <c r="G343"/>
  <c r="H343"/>
  <c r="J343"/>
  <c r="G342"/>
  <c r="H342"/>
  <c r="G341"/>
  <c r="H341"/>
  <c r="J341"/>
  <c r="G340"/>
  <c r="H340"/>
  <c r="I340"/>
  <c r="G339"/>
  <c r="H339"/>
  <c r="J339"/>
  <c r="G338"/>
  <c r="H338"/>
  <c r="G337"/>
  <c r="H337"/>
  <c r="G336"/>
  <c r="H336"/>
  <c r="G335"/>
  <c r="H335"/>
  <c r="G334"/>
  <c r="H334"/>
  <c r="J334"/>
  <c r="G333"/>
  <c r="H333"/>
  <c r="G332"/>
  <c r="H332"/>
  <c r="G331"/>
  <c r="H331"/>
  <c r="G330"/>
  <c r="H330"/>
  <c r="G329"/>
  <c r="H329"/>
  <c r="J329"/>
  <c r="G328"/>
  <c r="H328"/>
  <c r="J328"/>
  <c r="G327"/>
  <c r="H327"/>
  <c r="I327"/>
  <c r="G326"/>
  <c r="H326"/>
  <c r="J326"/>
  <c r="G325"/>
  <c r="H325"/>
  <c r="J325"/>
  <c r="G324"/>
  <c r="H324"/>
  <c r="G323"/>
  <c r="H323"/>
  <c r="G322"/>
  <c r="H322"/>
  <c r="G321"/>
  <c r="H321"/>
  <c r="J321"/>
  <c r="G320"/>
  <c r="H320"/>
  <c r="J320"/>
  <c r="G319"/>
  <c r="H319"/>
  <c r="I319"/>
  <c r="G318"/>
  <c r="H318"/>
  <c r="J318"/>
  <c r="G317"/>
  <c r="H317"/>
  <c r="J317"/>
  <c r="G316"/>
  <c r="H316"/>
  <c r="I316"/>
  <c r="G315"/>
  <c r="H315"/>
  <c r="J315"/>
  <c r="G314"/>
  <c r="H314"/>
  <c r="I314"/>
  <c r="G313"/>
  <c r="H313"/>
  <c r="G312"/>
  <c r="H312"/>
  <c r="J312"/>
  <c r="G311"/>
  <c r="H311"/>
  <c r="J311"/>
  <c r="G310"/>
  <c r="H310"/>
  <c r="D310"/>
  <c r="I310"/>
  <c r="G309"/>
  <c r="H309"/>
  <c r="I309"/>
  <c r="G308"/>
  <c r="H308"/>
  <c r="J308"/>
  <c r="D308"/>
  <c r="G307"/>
  <c r="H307"/>
  <c r="J307"/>
  <c r="D307"/>
  <c r="G306"/>
  <c r="H306"/>
  <c r="I306"/>
  <c r="G305"/>
  <c r="H305"/>
  <c r="G304"/>
  <c r="H304"/>
  <c r="J304"/>
  <c r="G303"/>
  <c r="H303"/>
  <c r="G302"/>
  <c r="H302"/>
  <c r="I302"/>
  <c r="G301"/>
  <c r="H301"/>
  <c r="J301"/>
  <c r="G300"/>
  <c r="H300"/>
  <c r="D300"/>
  <c r="G299"/>
  <c r="H299"/>
  <c r="J299"/>
  <c r="G297"/>
  <c r="H297"/>
  <c r="G296"/>
  <c r="H296"/>
  <c r="G295"/>
  <c r="H295"/>
  <c r="G294"/>
  <c r="H294"/>
  <c r="I294"/>
  <c r="G293"/>
  <c r="H293"/>
  <c r="I293"/>
  <c r="G292"/>
  <c r="H292"/>
  <c r="G291"/>
  <c r="H291"/>
  <c r="G290"/>
  <c r="H290"/>
  <c r="G289"/>
  <c r="H289"/>
  <c r="I289"/>
  <c r="G288"/>
  <c r="H288"/>
  <c r="J288"/>
  <c r="G287"/>
  <c r="H287"/>
  <c r="I287"/>
  <c r="G286"/>
  <c r="H286"/>
  <c r="J286"/>
  <c r="K286"/>
  <c r="O286"/>
  <c r="G285"/>
  <c r="H285"/>
  <c r="G284"/>
  <c r="H284"/>
  <c r="I284"/>
  <c r="G283"/>
  <c r="H283"/>
  <c r="I283"/>
  <c r="G282"/>
  <c r="H282"/>
  <c r="J282"/>
  <c r="G281"/>
  <c r="H281"/>
  <c r="I281"/>
  <c r="G280"/>
  <c r="H280"/>
  <c r="G279"/>
  <c r="H279"/>
  <c r="J279"/>
  <c r="K279"/>
  <c r="M279"/>
  <c r="G278"/>
  <c r="H278"/>
  <c r="I278"/>
  <c r="G277"/>
  <c r="H277"/>
  <c r="G276"/>
  <c r="H276"/>
  <c r="I276"/>
  <c r="G275"/>
  <c r="H275"/>
  <c r="G274"/>
  <c r="H274"/>
  <c r="J274"/>
  <c r="K274"/>
  <c r="Q274"/>
  <c r="G273"/>
  <c r="H273"/>
  <c r="I273"/>
  <c r="G272"/>
  <c r="H272"/>
  <c r="I272"/>
  <c r="G271"/>
  <c r="H271"/>
  <c r="G270"/>
  <c r="H270"/>
  <c r="I270"/>
  <c r="G269"/>
  <c r="H269"/>
  <c r="I269"/>
  <c r="G268"/>
  <c r="H268"/>
  <c r="J268"/>
  <c r="G267"/>
  <c r="H267"/>
  <c r="J267"/>
  <c r="G266"/>
  <c r="H266"/>
  <c r="J266"/>
  <c r="G265"/>
  <c r="H265"/>
  <c r="J265"/>
  <c r="K265"/>
  <c r="Q265"/>
  <c r="G264"/>
  <c r="H264"/>
  <c r="G263"/>
  <c r="H263"/>
  <c r="J263"/>
  <c r="G262"/>
  <c r="H262"/>
  <c r="J262"/>
  <c r="G261"/>
  <c r="H261"/>
  <c r="G260"/>
  <c r="H260"/>
  <c r="I260"/>
  <c r="G259"/>
  <c r="H259"/>
  <c r="G258"/>
  <c r="H258"/>
  <c r="G257"/>
  <c r="H257"/>
  <c r="I257"/>
  <c r="G256"/>
  <c r="H256"/>
  <c r="G255"/>
  <c r="H255"/>
  <c r="I255"/>
  <c r="G254"/>
  <c r="H254"/>
  <c r="J254"/>
  <c r="G253"/>
  <c r="H253"/>
  <c r="I253"/>
  <c r="G252"/>
  <c r="H252"/>
  <c r="G251"/>
  <c r="H251"/>
  <c r="J251"/>
  <c r="K251"/>
  <c r="M251"/>
  <c r="G250"/>
  <c r="H250"/>
  <c r="J250"/>
  <c r="K250"/>
  <c r="O250"/>
  <c r="G249"/>
  <c r="H249"/>
  <c r="J249"/>
  <c r="G248"/>
  <c r="H248"/>
  <c r="I248"/>
  <c r="G247"/>
  <c r="H247"/>
  <c r="I247"/>
  <c r="G246"/>
  <c r="H246"/>
  <c r="J246"/>
  <c r="K246"/>
  <c r="M246"/>
  <c r="G245"/>
  <c r="H245"/>
  <c r="I245"/>
  <c r="G244"/>
  <c r="H244"/>
  <c r="J244"/>
  <c r="G243"/>
  <c r="H243"/>
  <c r="G242"/>
  <c r="H242"/>
  <c r="I242"/>
  <c r="G241"/>
  <c r="H241"/>
  <c r="I241"/>
  <c r="G240"/>
  <c r="H240"/>
  <c r="I240"/>
  <c r="G239"/>
  <c r="H239"/>
  <c r="G238"/>
  <c r="H238"/>
  <c r="J238"/>
  <c r="G237"/>
  <c r="H237"/>
  <c r="I237"/>
  <c r="G236"/>
  <c r="H236"/>
  <c r="J236"/>
  <c r="G235"/>
  <c r="H235"/>
  <c r="I235"/>
  <c r="G234"/>
  <c r="H234"/>
  <c r="G233"/>
  <c r="H233"/>
  <c r="G232"/>
  <c r="H232"/>
  <c r="G203"/>
  <c r="H203"/>
  <c r="J203"/>
  <c r="C203"/>
  <c r="D202"/>
  <c r="D298"/>
  <c r="G201"/>
  <c r="H201"/>
  <c r="J201"/>
  <c r="G200"/>
  <c r="H200"/>
  <c r="J200"/>
  <c r="K200"/>
  <c r="M200"/>
  <c r="G199"/>
  <c r="H199"/>
  <c r="I199"/>
  <c r="G198"/>
  <c r="H198"/>
  <c r="G197"/>
  <c r="H197"/>
  <c r="I197"/>
  <c r="G196"/>
  <c r="H196"/>
  <c r="I196"/>
  <c r="G195"/>
  <c r="H195"/>
  <c r="J195"/>
  <c r="G194"/>
  <c r="H194"/>
  <c r="G193"/>
  <c r="H193"/>
  <c r="I193"/>
  <c r="G192"/>
  <c r="H192"/>
  <c r="I192"/>
  <c r="G191"/>
  <c r="H191"/>
  <c r="I191"/>
  <c r="G190"/>
  <c r="H190"/>
  <c r="J190"/>
  <c r="G189"/>
  <c r="H189"/>
  <c r="I189"/>
  <c r="G188"/>
  <c r="H188"/>
  <c r="J188"/>
  <c r="G187"/>
  <c r="H187"/>
  <c r="J187"/>
  <c r="G186"/>
  <c r="H186"/>
  <c r="J186"/>
  <c r="G185"/>
  <c r="H185"/>
  <c r="G184"/>
  <c r="H184"/>
  <c r="I184"/>
  <c r="G183"/>
  <c r="H183"/>
  <c r="I183"/>
  <c r="G182"/>
  <c r="H182"/>
  <c r="I182"/>
  <c r="G181"/>
  <c r="H181"/>
  <c r="G180"/>
  <c r="H180"/>
  <c r="I180"/>
  <c r="G179"/>
  <c r="H179"/>
  <c r="J179"/>
  <c r="G178"/>
  <c r="H178"/>
  <c r="J178"/>
  <c r="G177"/>
  <c r="H177"/>
  <c r="J177"/>
  <c r="G176"/>
  <c r="H176"/>
  <c r="G175"/>
  <c r="H175"/>
  <c r="G174"/>
  <c r="H174"/>
  <c r="J174"/>
  <c r="G173"/>
  <c r="H173"/>
  <c r="I173"/>
  <c r="G172"/>
  <c r="H172"/>
  <c r="I172"/>
  <c r="G171"/>
  <c r="H171"/>
  <c r="J171"/>
  <c r="G170"/>
  <c r="H170"/>
  <c r="J170"/>
  <c r="G169"/>
  <c r="H169"/>
  <c r="G168"/>
  <c r="H168"/>
  <c r="I168"/>
  <c r="G167"/>
  <c r="H167"/>
  <c r="G166"/>
  <c r="H166"/>
  <c r="J166"/>
  <c r="G165"/>
  <c r="H165"/>
  <c r="I165"/>
  <c r="G164"/>
  <c r="H164"/>
  <c r="G163"/>
  <c r="H163"/>
  <c r="I163"/>
  <c r="G162"/>
  <c r="H162"/>
  <c r="I162"/>
  <c r="G161"/>
  <c r="H161"/>
  <c r="G160"/>
  <c r="H160"/>
  <c r="J160"/>
  <c r="G159"/>
  <c r="H159"/>
  <c r="J159"/>
  <c r="G158"/>
  <c r="H158"/>
  <c r="J158"/>
  <c r="G157"/>
  <c r="H157"/>
  <c r="J157"/>
  <c r="G156"/>
  <c r="H156"/>
  <c r="J156"/>
  <c r="G155"/>
  <c r="H155"/>
  <c r="J155"/>
  <c r="G154"/>
  <c r="H154"/>
  <c r="I154"/>
  <c r="G8"/>
  <c r="H8"/>
  <c r="J8"/>
  <c i="24" r="G107"/>
  <c r="H107"/>
  <c r="J107"/>
  <c r="G106"/>
  <c r="H106"/>
  <c r="J106"/>
  <c r="K106"/>
  <c r="O106"/>
  <c r="G105"/>
  <c r="H105"/>
  <c r="G104"/>
  <c r="H104"/>
  <c r="I104"/>
  <c r="G103"/>
  <c r="H103"/>
  <c r="J103"/>
  <c r="G102"/>
  <c r="H102"/>
  <c r="I102"/>
  <c r="G101"/>
  <c r="H101"/>
  <c r="G100"/>
  <c r="H100"/>
  <c r="G99"/>
  <c r="H99"/>
  <c r="I99"/>
  <c r="G98"/>
  <c r="H98"/>
  <c r="J98"/>
  <c r="G97"/>
  <c r="H97"/>
  <c r="G96"/>
  <c r="H96"/>
  <c r="J96"/>
  <c r="G95"/>
  <c r="H95"/>
  <c r="J95"/>
  <c r="G94"/>
  <c r="H94"/>
  <c r="G93"/>
  <c r="H93"/>
  <c r="J93"/>
  <c r="G92"/>
  <c r="H92"/>
  <c r="J92"/>
  <c r="G91"/>
  <c r="H91"/>
  <c r="G90"/>
  <c r="H90"/>
  <c r="G89"/>
  <c r="H89"/>
  <c r="I89"/>
  <c r="G88"/>
  <c r="H88"/>
  <c r="I88"/>
  <c r="G87"/>
  <c r="H87"/>
  <c r="G86"/>
  <c r="H86"/>
  <c r="J86"/>
  <c r="G85"/>
  <c r="H85"/>
  <c r="J85"/>
  <c r="G84"/>
  <c r="H84"/>
  <c r="G83"/>
  <c r="H83"/>
  <c r="G82"/>
  <c r="H82"/>
  <c r="I82"/>
  <c r="G81"/>
  <c r="H81"/>
  <c r="I81"/>
  <c r="G80"/>
  <c r="H80"/>
  <c r="I80"/>
  <c r="G79"/>
  <c r="H79"/>
  <c r="I79"/>
  <c r="G78"/>
  <c r="H78"/>
  <c r="I78"/>
  <c r="G77"/>
  <c r="H77"/>
  <c r="G76"/>
  <c r="H76"/>
  <c r="I76"/>
  <c r="G75"/>
  <c r="H75"/>
  <c r="I75"/>
  <c r="G74"/>
  <c r="H74"/>
  <c r="J74"/>
  <c r="G73"/>
  <c r="H73"/>
  <c r="J73"/>
  <c r="G72"/>
  <c r="H72"/>
  <c r="J72"/>
  <c r="K72"/>
  <c r="Q72"/>
  <c r="G71"/>
  <c r="H71"/>
  <c r="G70"/>
  <c r="H70"/>
  <c r="J70"/>
  <c r="K70"/>
  <c r="M70"/>
  <c r="G69"/>
  <c r="H69"/>
  <c r="J69"/>
  <c r="G68"/>
  <c r="H68"/>
  <c r="J68"/>
  <c r="G67"/>
  <c r="H67"/>
  <c r="I67"/>
  <c r="G66"/>
  <c r="H66"/>
  <c r="G65"/>
  <c r="H65"/>
  <c r="G64"/>
  <c r="H64"/>
  <c r="I64"/>
  <c r="G63"/>
  <c r="H63"/>
  <c r="G62"/>
  <c r="H62"/>
  <c r="J62"/>
  <c r="G61"/>
  <c r="H61"/>
  <c r="I61"/>
  <c r="G60"/>
  <c r="H60"/>
  <c r="J60"/>
  <c r="K60"/>
  <c r="Q60"/>
  <c r="G59"/>
  <c r="H59"/>
  <c r="G58"/>
  <c r="H58"/>
  <c r="G57"/>
  <c r="H57"/>
  <c r="G56"/>
  <c r="H56"/>
  <c r="J56"/>
  <c r="G55"/>
  <c r="H55"/>
  <c r="I55"/>
  <c r="G54"/>
  <c r="H54"/>
  <c r="I54"/>
  <c r="G53"/>
  <c r="H53"/>
  <c r="J53"/>
  <c r="G52"/>
  <c r="H52"/>
  <c r="J52"/>
  <c r="G51"/>
  <c r="H51"/>
  <c r="J51"/>
  <c r="G50"/>
  <c r="H50"/>
  <c r="I50"/>
  <c r="G49"/>
  <c r="H49"/>
  <c r="J49"/>
  <c r="G48"/>
  <c r="H48"/>
  <c r="J48"/>
  <c r="G47"/>
  <c r="H47"/>
  <c r="G46"/>
  <c r="H46"/>
  <c r="I46"/>
  <c r="G45"/>
  <c r="H45"/>
  <c r="I45"/>
  <c r="G44"/>
  <c r="H44"/>
  <c r="I44"/>
  <c r="G43"/>
  <c r="H43"/>
  <c r="I43"/>
  <c r="G42"/>
  <c r="H42"/>
  <c r="G41"/>
  <c r="H41"/>
  <c r="J41"/>
  <c r="K41"/>
  <c r="Q41"/>
  <c r="G40"/>
  <c r="H40"/>
  <c r="I40"/>
  <c r="G39"/>
  <c r="H39"/>
  <c r="I39"/>
  <c r="G38"/>
  <c r="H38"/>
  <c r="J38"/>
  <c r="K38"/>
  <c r="Q38"/>
  <c r="G37"/>
  <c r="H37"/>
  <c r="J37"/>
  <c r="G36"/>
  <c r="H36"/>
  <c r="J36"/>
  <c r="K36"/>
  <c r="M36"/>
  <c r="G35"/>
  <c r="H35"/>
  <c r="J35"/>
  <c r="G34"/>
  <c r="H34"/>
  <c r="I34"/>
  <c r="G33"/>
  <c r="H33"/>
  <c r="I33"/>
  <c r="G32"/>
  <c r="H32"/>
  <c r="J32"/>
  <c r="K32"/>
  <c r="Q32"/>
  <c r="G31"/>
  <c r="H31"/>
  <c r="I31"/>
  <c r="G30"/>
  <c r="H30"/>
  <c r="I30"/>
  <c r="G29"/>
  <c r="H29"/>
  <c r="G28"/>
  <c r="H28"/>
  <c r="I28"/>
  <c r="G27"/>
  <c r="H27"/>
  <c r="G26"/>
  <c r="H26"/>
  <c r="I26"/>
  <c r="G25"/>
  <c r="H25"/>
  <c r="I25"/>
  <c r="G24"/>
  <c r="H24"/>
  <c r="J24"/>
  <c r="G23"/>
  <c r="H23"/>
  <c r="G22"/>
  <c r="H22"/>
  <c r="G21"/>
  <c r="H21"/>
  <c r="G20"/>
  <c r="H20"/>
  <c r="J20"/>
  <c r="K20"/>
  <c r="Q20"/>
  <c r="G19"/>
  <c r="H19"/>
  <c r="I19"/>
  <c r="G18"/>
  <c r="H18"/>
  <c r="J18"/>
  <c r="G17"/>
  <c r="H17"/>
  <c r="J17"/>
  <c r="G16"/>
  <c r="H16"/>
  <c r="I16"/>
  <c r="G15"/>
  <c r="H15"/>
  <c r="I15"/>
  <c r="G14"/>
  <c r="H14"/>
  <c r="I14"/>
  <c r="G13"/>
  <c r="H13"/>
  <c r="G12"/>
  <c r="H12"/>
  <c r="I12"/>
  <c r="G11"/>
  <c r="H11"/>
  <c r="J11"/>
  <c r="G10"/>
  <c r="H10"/>
  <c r="I10"/>
  <c r="G9"/>
  <c r="H9"/>
  <c r="J9"/>
  <c r="C262"/>
  <c r="C264"/>
  <c r="C265"/>
  <c r="C266"/>
  <c r="C267"/>
  <c r="C268"/>
  <c r="C269"/>
  <c r="C270"/>
  <c r="C271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1"/>
  <c r="C302"/>
  <c r="C304"/>
  <c r="C305"/>
  <c r="C306"/>
  <c r="C307"/>
  <c r="C308"/>
  <c r="C309"/>
  <c r="C311"/>
  <c r="C313"/>
  <c r="G177"/>
  <c r="H177"/>
  <c r="I177"/>
  <c r="G176"/>
  <c r="H176"/>
  <c r="J176"/>
  <c r="K176"/>
  <c r="Q176"/>
  <c r="G175"/>
  <c r="H175"/>
  <c r="I175"/>
  <c r="G174"/>
  <c r="H174"/>
  <c r="J174"/>
  <c r="G173"/>
  <c r="H173"/>
  <c r="I173"/>
  <c r="G172"/>
  <c r="H172"/>
  <c r="G171"/>
  <c r="H171"/>
  <c r="J171"/>
  <c r="K171"/>
  <c r="O171"/>
  <c r="G170"/>
  <c r="H170"/>
  <c r="J170"/>
  <c r="K170"/>
  <c r="Q170"/>
  <c r="G169"/>
  <c r="H169"/>
  <c r="I169"/>
  <c r="G168"/>
  <c r="H168"/>
  <c r="G167"/>
  <c r="H167"/>
  <c r="I167"/>
  <c r="G166"/>
  <c r="H166"/>
  <c r="I166"/>
  <c r="G165"/>
  <c r="H165"/>
  <c r="J165"/>
  <c r="G164"/>
  <c r="H164"/>
  <c r="I164"/>
  <c r="G163"/>
  <c r="H163"/>
  <c r="I163"/>
  <c r="G162"/>
  <c r="H162"/>
  <c r="J162"/>
  <c r="G161"/>
  <c r="H161"/>
  <c r="I161"/>
  <c r="G160"/>
  <c r="H160"/>
  <c r="J160"/>
  <c r="G159"/>
  <c r="H159"/>
  <c r="I159"/>
  <c r="G158"/>
  <c r="H158"/>
  <c r="I158"/>
  <c r="G157"/>
  <c r="H157"/>
  <c r="G156"/>
  <c r="H156"/>
  <c r="J156"/>
  <c r="G155"/>
  <c r="H155"/>
  <c r="J155"/>
  <c r="G154"/>
  <c r="H154"/>
  <c r="I154"/>
  <c r="G153"/>
  <c r="H153"/>
  <c r="G152"/>
  <c r="H152"/>
  <c r="J152"/>
  <c r="G151"/>
  <c r="H151"/>
  <c r="J151"/>
  <c r="K151"/>
  <c r="O151"/>
  <c r="G150"/>
  <c r="H150"/>
  <c r="I150"/>
  <c r="G149"/>
  <c r="H149"/>
  <c r="I149"/>
  <c r="G148"/>
  <c r="H148"/>
  <c r="J148"/>
  <c r="K148"/>
  <c r="Q148"/>
  <c r="G147"/>
  <c r="H147"/>
  <c r="J147"/>
  <c r="G146"/>
  <c r="H146"/>
  <c r="I146"/>
  <c r="G145"/>
  <c r="H145"/>
  <c r="J145"/>
  <c r="G144"/>
  <c r="H144"/>
  <c r="J144"/>
  <c r="G143"/>
  <c r="H143"/>
  <c r="J143"/>
  <c r="K143"/>
  <c r="G142"/>
  <c r="H142"/>
  <c r="J142"/>
  <c r="G141"/>
  <c r="H141"/>
  <c r="G140"/>
  <c r="H140"/>
  <c r="G139"/>
  <c r="H139"/>
  <c r="J139"/>
  <c r="G138"/>
  <c r="H138"/>
  <c r="J138"/>
  <c r="K138"/>
  <c r="Q138"/>
  <c r="G137"/>
  <c r="H137"/>
  <c r="J137"/>
  <c r="G136"/>
  <c r="H136"/>
  <c r="J136"/>
  <c r="K136"/>
  <c r="G135"/>
  <c r="H135"/>
  <c r="I135"/>
  <c r="G134"/>
  <c r="H134"/>
  <c r="J134"/>
  <c r="G133"/>
  <c r="H133"/>
  <c r="I133"/>
  <c r="G132"/>
  <c r="H132"/>
  <c r="G131"/>
  <c r="H131"/>
  <c r="J131"/>
  <c r="G130"/>
  <c r="H130"/>
  <c r="I130"/>
  <c r="G129"/>
  <c r="H129"/>
  <c r="I129"/>
  <c r="G128"/>
  <c r="H128"/>
  <c r="J128"/>
  <c r="G127"/>
  <c r="H127"/>
  <c r="J127"/>
  <c r="G126"/>
  <c r="H126"/>
  <c r="I126"/>
  <c r="G125"/>
  <c r="H125"/>
  <c r="G124"/>
  <c r="H124"/>
  <c r="I124"/>
  <c r="G123"/>
  <c r="H123"/>
  <c r="J123"/>
  <c r="G122"/>
  <c r="H122"/>
  <c r="G121"/>
  <c r="H121"/>
  <c r="J121"/>
  <c r="K121"/>
  <c r="Q121"/>
  <c r="G120"/>
  <c r="H120"/>
  <c r="J120"/>
  <c r="K120"/>
  <c r="M120"/>
  <c r="G119"/>
  <c r="H119"/>
  <c r="J119"/>
  <c r="K119"/>
  <c r="Q119"/>
  <c r="G118"/>
  <c r="H118"/>
  <c r="G117"/>
  <c r="H117"/>
  <c r="J117"/>
  <c r="G116"/>
  <c r="H116"/>
  <c r="I116"/>
  <c r="G115"/>
  <c r="H115"/>
  <c r="I115"/>
  <c r="G114"/>
  <c r="H114"/>
  <c r="J114"/>
  <c r="G113"/>
  <c r="H113"/>
  <c r="G112"/>
  <c r="H112"/>
  <c r="I112"/>
  <c r="G111"/>
  <c r="H111"/>
  <c r="I111"/>
  <c r="G110"/>
  <c r="H110"/>
  <c r="I110"/>
  <c r="G109"/>
  <c r="H109"/>
  <c r="J109"/>
  <c r="G108"/>
  <c r="H108"/>
  <c r="I108"/>
  <c i="23" r="G204"/>
  <c r="H204"/>
  <c r="J204"/>
  <c r="K204"/>
  <c r="O204"/>
  <c r="G205"/>
  <c r="H205"/>
  <c r="I205"/>
  <c r="G206"/>
  <c r="H206"/>
  <c r="I206"/>
  <c r="G207"/>
  <c r="H207"/>
  <c r="I207"/>
  <c r="C208"/>
  <c r="G208"/>
  <c r="H208"/>
  <c r="C209"/>
  <c r="G209"/>
  <c r="H209"/>
  <c r="I209"/>
  <c r="C210"/>
  <c r="G210"/>
  <c r="H210"/>
  <c r="J210"/>
  <c r="G211"/>
  <c r="H211"/>
  <c r="I211"/>
  <c r="G212"/>
  <c r="H212"/>
  <c r="I212"/>
  <c r="G213"/>
  <c r="H213"/>
  <c r="J213"/>
  <c r="G214"/>
  <c r="H214"/>
  <c r="J214"/>
  <c r="C215"/>
  <c r="G215"/>
  <c r="H215"/>
  <c r="I215"/>
  <c r="C216"/>
  <c r="G216"/>
  <c r="H216"/>
  <c r="J216"/>
  <c r="C217"/>
  <c r="G217"/>
  <c r="H217"/>
  <c r="I217"/>
  <c r="C218"/>
  <c r="G218"/>
  <c r="H218"/>
  <c r="J218"/>
  <c r="C219"/>
  <c r="G219"/>
  <c r="H219"/>
  <c r="C220"/>
  <c r="G220"/>
  <c r="H220"/>
  <c r="J220"/>
  <c r="K220"/>
  <c r="M220"/>
  <c r="C221"/>
  <c r="G221"/>
  <c r="H221"/>
  <c r="J221"/>
  <c r="K221"/>
  <c r="O221"/>
  <c r="C222"/>
  <c r="G222"/>
  <c r="H222"/>
  <c r="J222"/>
  <c r="C223"/>
  <c r="G223"/>
  <c r="H223"/>
  <c r="J223"/>
  <c r="C224"/>
  <c r="G224"/>
  <c r="H224"/>
  <c r="I224"/>
  <c r="C225"/>
  <c r="G225"/>
  <c r="H225"/>
  <c r="I225"/>
  <c r="C226"/>
  <c r="G226"/>
  <c r="H226"/>
  <c r="C227"/>
  <c r="G227"/>
  <c r="H227"/>
  <c r="I227"/>
  <c r="C228"/>
  <c r="G228"/>
  <c r="H228"/>
  <c r="J228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2"/>
  <c r="C63"/>
  <c r="C66"/>
  <c r="C67"/>
  <c r="C68"/>
  <c r="C69"/>
  <c r="C70"/>
  <c r="C71"/>
  <c r="C72"/>
  <c r="C73"/>
  <c r="C74"/>
  <c r="C75"/>
  <c r="C76"/>
  <c r="C77"/>
  <c r="C80"/>
  <c r="C81"/>
  <c r="C82"/>
  <c r="C84"/>
  <c r="C85"/>
  <c r="C86"/>
  <c r="C87"/>
  <c r="C88"/>
  <c r="C89"/>
  <c r="C90"/>
  <c r="C91"/>
  <c r="C92"/>
  <c r="C93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31"/>
  <c r="C132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i="24" r="G468"/>
  <c r="H468"/>
  <c r="G467"/>
  <c r="H467"/>
  <c r="I467"/>
  <c r="G466"/>
  <c r="H466"/>
  <c r="I466"/>
  <c r="G465"/>
  <c r="H465"/>
  <c r="I465"/>
  <c r="G464"/>
  <c r="H464"/>
  <c r="G463"/>
  <c r="H463"/>
  <c r="J463"/>
  <c r="G462"/>
  <c r="H462"/>
  <c r="I462"/>
  <c r="G461"/>
  <c r="H461"/>
  <c r="I461"/>
  <c r="G460"/>
  <c r="H460"/>
  <c r="I460"/>
  <c r="G459"/>
  <c r="H459"/>
  <c r="J459"/>
  <c r="G458"/>
  <c r="H458"/>
  <c r="J458"/>
  <c r="G457"/>
  <c r="H457"/>
  <c r="J457"/>
  <c r="G456"/>
  <c r="H456"/>
  <c r="I456"/>
  <c r="G455"/>
  <c r="H455"/>
  <c r="J455"/>
  <c r="G454"/>
  <c r="H454"/>
  <c r="I454"/>
  <c r="G453"/>
  <c r="H453"/>
  <c r="I453"/>
  <c r="G452"/>
  <c r="H452"/>
  <c r="J452"/>
  <c r="G451"/>
  <c r="H451"/>
  <c r="J451"/>
  <c r="G450"/>
  <c r="H450"/>
  <c r="J450"/>
  <c r="G449"/>
  <c r="H449"/>
  <c r="J449"/>
  <c r="K449"/>
  <c r="Q449"/>
  <c r="G448"/>
  <c r="H448"/>
  <c r="I448"/>
  <c r="G447"/>
  <c r="H447"/>
  <c r="J447"/>
  <c r="G446"/>
  <c r="H446"/>
  <c r="J446"/>
  <c r="G445"/>
  <c r="H445"/>
  <c r="J445"/>
  <c r="G444"/>
  <c r="H444"/>
  <c r="J444"/>
  <c r="G443"/>
  <c r="H443"/>
  <c r="I443"/>
  <c r="G442"/>
  <c r="H442"/>
  <c r="G441"/>
  <c r="H441"/>
  <c r="J441"/>
  <c r="K441"/>
  <c r="Q441"/>
  <c r="G440"/>
  <c r="H440"/>
  <c r="J440"/>
  <c r="G439"/>
  <c r="H439"/>
  <c r="G438"/>
  <c r="H438"/>
  <c r="G437"/>
  <c r="H437"/>
  <c r="I437"/>
  <c r="G436"/>
  <c r="H436"/>
  <c r="G435"/>
  <c r="H435"/>
  <c r="I435"/>
  <c r="G434"/>
  <c r="H434"/>
  <c r="G433"/>
  <c r="H433"/>
  <c r="J433"/>
  <c r="G432"/>
  <c r="H432"/>
  <c r="J432"/>
  <c r="G431"/>
  <c r="H431"/>
  <c r="J431"/>
  <c r="G430"/>
  <c r="H430"/>
  <c r="J430"/>
  <c r="G429"/>
  <c r="H429"/>
  <c r="I429"/>
  <c r="G428"/>
  <c r="H428"/>
  <c r="I428"/>
  <c r="G427"/>
  <c r="H427"/>
  <c r="J427"/>
  <c r="G426"/>
  <c r="H426"/>
  <c r="I426"/>
  <c r="G425"/>
  <c r="H425"/>
  <c r="I425"/>
  <c r="G424"/>
  <c r="H424"/>
  <c r="G423"/>
  <c r="H423"/>
  <c r="I423"/>
  <c r="G422"/>
  <c r="H422"/>
  <c r="G421"/>
  <c r="H421"/>
  <c r="I421"/>
  <c r="G420"/>
  <c r="H420"/>
  <c r="J420"/>
  <c r="G419"/>
  <c r="H419"/>
  <c r="I419"/>
  <c r="G418"/>
  <c r="H418"/>
  <c r="J418"/>
  <c r="G417"/>
  <c r="H417"/>
  <c r="J417"/>
  <c r="G416"/>
  <c r="H416"/>
  <c r="J416"/>
  <c r="G415"/>
  <c r="H415"/>
  <c r="I415"/>
  <c r="G414"/>
  <c r="H414"/>
  <c r="G413"/>
  <c r="H413"/>
  <c r="J413"/>
  <c r="G412"/>
  <c r="H412"/>
  <c r="I412"/>
  <c r="G411"/>
  <c r="H411"/>
  <c r="G410"/>
  <c r="H410"/>
  <c r="J410"/>
  <c r="K410"/>
  <c r="O410"/>
  <c r="G409"/>
  <c r="H409"/>
  <c r="I409"/>
  <c r="G408"/>
  <c r="H408"/>
  <c r="J408"/>
  <c r="G407"/>
  <c r="H407"/>
  <c r="J407"/>
  <c r="G406"/>
  <c r="H406"/>
  <c r="I406"/>
  <c r="G405"/>
  <c r="H405"/>
  <c r="I405"/>
  <c r="G404"/>
  <c r="H404"/>
  <c r="G403"/>
  <c r="H403"/>
  <c r="G402"/>
  <c r="H402"/>
  <c r="J402"/>
  <c r="G401"/>
  <c r="H401"/>
  <c r="J401"/>
  <c r="K401"/>
  <c r="M401"/>
  <c r="G400"/>
  <c r="H400"/>
  <c r="J400"/>
  <c r="G399"/>
  <c r="H399"/>
  <c r="J399"/>
  <c r="G398"/>
  <c r="H398"/>
  <c r="I398"/>
  <c r="G397"/>
  <c r="H397"/>
  <c r="J397"/>
  <c r="G396"/>
  <c r="H396"/>
  <c r="G395"/>
  <c r="H395"/>
  <c r="I395"/>
  <c r="G394"/>
  <c r="H394"/>
  <c r="I394"/>
  <c r="G393"/>
  <c r="H393"/>
  <c r="J393"/>
  <c r="K393"/>
  <c r="M393"/>
  <c r="G392"/>
  <c r="H392"/>
  <c r="I392"/>
  <c r="G391"/>
  <c r="H391"/>
  <c r="J391"/>
  <c r="G390"/>
  <c r="H390"/>
  <c r="J390"/>
  <c r="G389"/>
  <c r="H389"/>
  <c r="J389"/>
  <c r="G388"/>
  <c r="H388"/>
  <c r="I388"/>
  <c r="G387"/>
  <c r="H387"/>
  <c r="I387"/>
  <c r="G386"/>
  <c r="H386"/>
  <c r="J386"/>
  <c r="K386"/>
  <c r="Q386"/>
  <c r="G385"/>
  <c r="H385"/>
  <c r="J385"/>
  <c r="G384"/>
  <c r="H384"/>
  <c r="J384"/>
  <c r="G383"/>
  <c r="H383"/>
  <c r="G382"/>
  <c r="H382"/>
  <c r="I382"/>
  <c r="G381"/>
  <c r="H381"/>
  <c r="J381"/>
  <c r="G380"/>
  <c r="H380"/>
  <c r="G379"/>
  <c r="H379"/>
  <c r="G378"/>
  <c r="H378"/>
  <c r="J378"/>
  <c r="G377"/>
  <c r="H377"/>
  <c r="J377"/>
  <c r="G376"/>
  <c r="H376"/>
  <c r="G375"/>
  <c r="H375"/>
  <c r="I375"/>
  <c r="G374"/>
  <c r="H374"/>
  <c r="G373"/>
  <c r="H373"/>
  <c r="I373"/>
  <c r="G372"/>
  <c r="H372"/>
  <c r="J372"/>
  <c r="G371"/>
  <c r="H371"/>
  <c r="G370"/>
  <c r="H370"/>
  <c r="I370"/>
  <c r="G369"/>
  <c r="H369"/>
  <c r="G368"/>
  <c r="H368"/>
  <c r="G367"/>
  <c r="H367"/>
  <c r="J367"/>
  <c r="G366"/>
  <c r="H366"/>
  <c r="I366"/>
  <c r="G365"/>
  <c r="H365"/>
  <c r="J365"/>
  <c r="G364"/>
  <c r="H364"/>
  <c r="J364"/>
  <c r="G363"/>
  <c r="H363"/>
  <c r="I363"/>
  <c r="G362"/>
  <c r="H362"/>
  <c r="I362"/>
  <c r="G361"/>
  <c r="H361"/>
  <c r="I361"/>
  <c r="G360"/>
  <c r="H360"/>
  <c r="J360"/>
  <c r="G359"/>
  <c r="H359"/>
  <c r="G358"/>
  <c r="H358"/>
  <c r="G357"/>
  <c r="H357"/>
  <c r="G356"/>
  <c r="H356"/>
  <c r="I356"/>
  <c r="G355"/>
  <c r="H355"/>
  <c r="I355"/>
  <c r="G354"/>
  <c r="H354"/>
  <c r="I354"/>
  <c r="G353"/>
  <c r="H353"/>
  <c r="J353"/>
  <c r="G352"/>
  <c r="H352"/>
  <c r="I352"/>
  <c r="G351"/>
  <c r="H351"/>
  <c r="I351"/>
  <c r="G350"/>
  <c r="H350"/>
  <c r="G349"/>
  <c r="H349"/>
  <c r="J349"/>
  <c r="K349"/>
  <c r="M349"/>
  <c r="G348"/>
  <c r="H348"/>
  <c r="I348"/>
  <c r="G347"/>
  <c r="H347"/>
  <c r="J347"/>
  <c r="G346"/>
  <c r="H346"/>
  <c r="I346"/>
  <c r="G345"/>
  <c r="H345"/>
  <c r="J345"/>
  <c r="G344"/>
  <c r="H344"/>
  <c r="G343"/>
  <c r="H343"/>
  <c r="J343"/>
  <c r="G342"/>
  <c r="H342"/>
  <c r="I342"/>
  <c r="G341"/>
  <c r="H341"/>
  <c r="I341"/>
  <c r="G340"/>
  <c r="H340"/>
  <c r="J340"/>
  <c r="G339"/>
  <c r="H339"/>
  <c r="G338"/>
  <c r="H338"/>
  <c r="I338"/>
  <c r="G337"/>
  <c r="H337"/>
  <c r="J337"/>
  <c r="G336"/>
  <c r="H336"/>
  <c r="J336"/>
  <c r="K336"/>
  <c r="Q336"/>
  <c r="G335"/>
  <c r="H335"/>
  <c r="G334"/>
  <c r="H334"/>
  <c r="G333"/>
  <c r="H333"/>
  <c r="I333"/>
  <c r="G332"/>
  <c r="H332"/>
  <c r="I332"/>
  <c r="G331"/>
  <c r="H331"/>
  <c r="J331"/>
  <c r="K331"/>
  <c r="O331"/>
  <c r="G330"/>
  <c r="H330"/>
  <c r="G329"/>
  <c r="H329"/>
  <c r="J329"/>
  <c r="G328"/>
  <c r="H328"/>
  <c r="G327"/>
  <c r="H327"/>
  <c r="J327"/>
  <c r="D327"/>
  <c r="G326"/>
  <c r="H326"/>
  <c r="I326"/>
  <c r="G325"/>
  <c r="H325"/>
  <c r="J325"/>
  <c r="D325"/>
  <c r="G324"/>
  <c r="H324"/>
  <c r="D324"/>
  <c r="G323"/>
  <c r="H323"/>
  <c r="I323"/>
  <c r="G322"/>
  <c r="H322"/>
  <c r="I322"/>
  <c r="G321"/>
  <c r="H321"/>
  <c r="I321"/>
  <c r="G320"/>
  <c r="H320"/>
  <c r="I320"/>
  <c r="G319"/>
  <c r="H319"/>
  <c r="G318"/>
  <c r="H318"/>
  <c r="J318"/>
  <c r="G317"/>
  <c r="H317"/>
  <c r="D317"/>
  <c r="G316"/>
  <c r="H316"/>
  <c r="J316"/>
  <c r="K316"/>
  <c r="O316"/>
  <c r="G314"/>
  <c r="H314"/>
  <c r="C314"/>
  <c r="G313"/>
  <c r="H313"/>
  <c r="J313"/>
  <c r="G312"/>
  <c r="H312"/>
  <c r="G311"/>
  <c r="H311"/>
  <c r="J311"/>
  <c r="G310"/>
  <c r="H310"/>
  <c r="I310"/>
  <c r="G309"/>
  <c r="H309"/>
  <c r="I309"/>
  <c r="G308"/>
  <c r="H308"/>
  <c r="G307"/>
  <c r="H307"/>
  <c r="G306"/>
  <c r="H306"/>
  <c r="J306"/>
  <c r="K306"/>
  <c r="M306"/>
  <c r="G305"/>
  <c r="H305"/>
  <c r="I305"/>
  <c r="G304"/>
  <c r="H304"/>
  <c r="G303"/>
  <c r="H303"/>
  <c r="G302"/>
  <c r="H302"/>
  <c r="G301"/>
  <c r="H301"/>
  <c r="I301"/>
  <c r="G300"/>
  <c r="H300"/>
  <c r="J300"/>
  <c r="K300"/>
  <c r="Q300"/>
  <c r="G299"/>
  <c r="H299"/>
  <c r="I299"/>
  <c r="G298"/>
  <c r="H298"/>
  <c r="J298"/>
  <c r="G297"/>
  <c r="H297"/>
  <c r="I297"/>
  <c r="G296"/>
  <c r="H296"/>
  <c r="I296"/>
  <c r="G295"/>
  <c r="H295"/>
  <c r="J295"/>
  <c r="G294"/>
  <c r="H294"/>
  <c r="G293"/>
  <c r="H293"/>
  <c r="G292"/>
  <c r="H292"/>
  <c r="J292"/>
  <c r="G291"/>
  <c r="H291"/>
  <c r="J291"/>
  <c r="G290"/>
  <c r="H290"/>
  <c r="J290"/>
  <c r="G289"/>
  <c r="H289"/>
  <c r="J289"/>
  <c r="G288"/>
  <c r="H288"/>
  <c r="G287"/>
  <c r="H287"/>
  <c r="I287"/>
  <c r="G286"/>
  <c r="H286"/>
  <c r="J286"/>
  <c r="G285"/>
  <c r="H285"/>
  <c r="I285"/>
  <c r="G284"/>
  <c r="H284"/>
  <c r="J284"/>
  <c r="G283"/>
  <c r="H283"/>
  <c r="I283"/>
  <c r="G282"/>
  <c r="H282"/>
  <c r="I282"/>
  <c r="G281"/>
  <c r="H281"/>
  <c r="I281"/>
  <c r="G280"/>
  <c r="H280"/>
  <c r="I280"/>
  <c r="G279"/>
  <c r="H279"/>
  <c r="J279"/>
  <c r="G278"/>
  <c r="H278"/>
  <c r="I278"/>
  <c r="G277"/>
  <c r="H277"/>
  <c r="I277"/>
  <c r="G276"/>
  <c r="H276"/>
  <c r="J276"/>
  <c r="K276"/>
  <c r="O276"/>
  <c r="G275"/>
  <c r="H275"/>
  <c r="G274"/>
  <c r="H274"/>
  <c r="G273"/>
  <c r="H273"/>
  <c r="I273"/>
  <c r="G272"/>
  <c r="H272"/>
  <c r="J272"/>
  <c r="G271"/>
  <c r="H271"/>
  <c r="J271"/>
  <c r="K271"/>
  <c r="M271"/>
  <c r="G270"/>
  <c r="H270"/>
  <c r="G269"/>
  <c r="H269"/>
  <c r="I269"/>
  <c r="G268"/>
  <c r="H268"/>
  <c r="I268"/>
  <c r="G267"/>
  <c r="H267"/>
  <c r="J267"/>
  <c r="G266"/>
  <c r="H266"/>
  <c r="J266"/>
  <c r="K266"/>
  <c r="Q266"/>
  <c r="G265"/>
  <c r="H265"/>
  <c r="G264"/>
  <c r="H264"/>
  <c r="J264"/>
  <c r="G263"/>
  <c r="H263"/>
  <c r="J263"/>
  <c r="G262"/>
  <c r="H262"/>
  <c r="I262"/>
  <c r="G261"/>
  <c r="H261"/>
  <c r="I261"/>
  <c r="C261"/>
  <c r="G260"/>
  <c r="H260"/>
  <c r="I260"/>
  <c r="C260"/>
  <c r="G259"/>
  <c r="H259"/>
  <c r="I259"/>
  <c r="C259"/>
  <c r="G258"/>
  <c r="H258"/>
  <c r="J258"/>
  <c r="C258"/>
  <c r="G257"/>
  <c r="H257"/>
  <c r="J257"/>
  <c r="C257"/>
  <c r="G256"/>
  <c r="H256"/>
  <c r="I256"/>
  <c r="C256"/>
  <c r="G255"/>
  <c r="H255"/>
  <c r="J255"/>
  <c r="G254"/>
  <c r="H254"/>
  <c r="G253"/>
  <c r="H253"/>
  <c r="J253"/>
  <c r="K253"/>
  <c r="M253"/>
  <c r="C253"/>
  <c r="G252"/>
  <c r="H252"/>
  <c r="I252"/>
  <c r="C252"/>
  <c r="G251"/>
  <c r="H251"/>
  <c r="C251"/>
  <c r="G250"/>
  <c r="H250"/>
  <c r="C250"/>
  <c r="G249"/>
  <c r="H249"/>
  <c r="I249"/>
  <c r="C249"/>
  <c r="G248"/>
  <c r="H248"/>
  <c r="J248"/>
  <c r="K248"/>
  <c r="O248"/>
  <c r="C248"/>
  <c r="G247"/>
  <c r="H247"/>
  <c r="J247"/>
  <c r="C247"/>
  <c r="G246"/>
  <c r="H246"/>
  <c r="I246"/>
  <c r="C246"/>
  <c r="G245"/>
  <c r="H245"/>
  <c r="C245"/>
  <c r="G244"/>
  <c r="H244"/>
  <c r="J244"/>
  <c r="G243"/>
  <c r="H243"/>
  <c r="J243"/>
  <c r="G242"/>
  <c r="H242"/>
  <c r="J242"/>
  <c r="C242"/>
  <c r="G241"/>
  <c r="H241"/>
  <c r="J241"/>
  <c r="C241"/>
  <c r="D240"/>
  <c r="D315"/>
  <c r="G239"/>
  <c r="H239"/>
  <c r="J239"/>
  <c r="G238"/>
  <c r="H238"/>
  <c r="I238"/>
  <c r="G237"/>
  <c r="H237"/>
  <c r="J237"/>
  <c r="G236"/>
  <c r="H236"/>
  <c r="J236"/>
  <c r="G235"/>
  <c r="H235"/>
  <c r="J235"/>
  <c r="G234"/>
  <c r="H234"/>
  <c r="G233"/>
  <c r="H233"/>
  <c r="I233"/>
  <c r="G232"/>
  <c r="H232"/>
  <c r="I232"/>
  <c r="G231"/>
  <c r="H231"/>
  <c r="J231"/>
  <c r="G230"/>
  <c r="H230"/>
  <c r="J230"/>
  <c r="K230"/>
  <c r="O230"/>
  <c r="G229"/>
  <c r="H229"/>
  <c r="J229"/>
  <c r="G228"/>
  <c r="H228"/>
  <c r="J228"/>
  <c r="G227"/>
  <c r="H227"/>
  <c r="G226"/>
  <c r="H226"/>
  <c r="J226"/>
  <c r="G225"/>
  <c r="H225"/>
  <c r="I225"/>
  <c r="G224"/>
  <c r="H224"/>
  <c r="I224"/>
  <c r="G223"/>
  <c r="H223"/>
  <c r="I223"/>
  <c r="G222"/>
  <c r="H222"/>
  <c r="I222"/>
  <c r="G221"/>
  <c r="H221"/>
  <c r="G220"/>
  <c r="H220"/>
  <c r="J220"/>
  <c r="G219"/>
  <c r="H219"/>
  <c r="I219"/>
  <c r="G218"/>
  <c r="H218"/>
  <c r="I218"/>
  <c r="G217"/>
  <c r="H217"/>
  <c r="J217"/>
  <c r="G216"/>
  <c r="H216"/>
  <c r="J216"/>
  <c r="K216"/>
  <c r="O216"/>
  <c r="G215"/>
  <c r="H215"/>
  <c r="G214"/>
  <c r="H214"/>
  <c r="J214"/>
  <c r="G213"/>
  <c r="H213"/>
  <c r="I213"/>
  <c r="G212"/>
  <c r="H212"/>
  <c r="I212"/>
  <c r="G211"/>
  <c r="H211"/>
  <c r="J211"/>
  <c r="G210"/>
  <c r="H210"/>
  <c r="J210"/>
  <c r="G209"/>
  <c r="H209"/>
  <c r="I209"/>
  <c r="G208"/>
  <c r="H208"/>
  <c r="J208"/>
  <c r="G207"/>
  <c r="H207"/>
  <c r="I207"/>
  <c r="G206"/>
  <c r="H206"/>
  <c r="I206"/>
  <c r="G205"/>
  <c r="H205"/>
  <c r="G204"/>
  <c r="H204"/>
  <c r="J204"/>
  <c r="G203"/>
  <c r="H203"/>
  <c r="J203"/>
  <c r="G202"/>
  <c r="H202"/>
  <c r="J202"/>
  <c r="G201"/>
  <c r="H201"/>
  <c r="J201"/>
  <c r="G200"/>
  <c r="H200"/>
  <c r="I200"/>
  <c r="G199"/>
  <c r="H199"/>
  <c r="G198"/>
  <c r="H198"/>
  <c r="J198"/>
  <c r="K198"/>
  <c r="Q198"/>
  <c r="G197"/>
  <c r="H197"/>
  <c r="G196"/>
  <c r="H196"/>
  <c r="I196"/>
  <c r="G195"/>
  <c r="H195"/>
  <c r="I195"/>
  <c r="G194"/>
  <c r="H194"/>
  <c r="J194"/>
  <c r="G193"/>
  <c r="H193"/>
  <c r="G192"/>
  <c r="H192"/>
  <c r="G191"/>
  <c r="H191"/>
  <c r="G190"/>
  <c r="H190"/>
  <c r="J190"/>
  <c r="G189"/>
  <c r="H189"/>
  <c r="I189"/>
  <c r="G188"/>
  <c r="H188"/>
  <c r="J188"/>
  <c r="G187"/>
  <c r="H187"/>
  <c r="G186"/>
  <c r="H186"/>
  <c r="J186"/>
  <c r="G185"/>
  <c r="H185"/>
  <c r="J185"/>
  <c r="K185"/>
  <c r="O185"/>
  <c r="G184"/>
  <c r="H184"/>
  <c r="I184"/>
  <c r="G183"/>
  <c r="H183"/>
  <c r="J183"/>
  <c r="K183"/>
  <c r="O183"/>
  <c r="G182"/>
  <c r="H182"/>
  <c r="G181"/>
  <c r="H181"/>
  <c r="G180"/>
  <c r="H180"/>
  <c r="I180"/>
  <c r="G179"/>
  <c r="H179"/>
  <c r="G178"/>
  <c r="H178"/>
  <c r="J178"/>
  <c r="G8"/>
  <c r="H8"/>
  <c i="23" r="C231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2"/>
  <c r="C253"/>
  <c r="C256"/>
  <c r="C257"/>
  <c r="C258"/>
  <c r="C259"/>
  <c r="C260"/>
  <c r="C261"/>
  <c r="C262"/>
  <c r="C263"/>
  <c r="C264"/>
  <c r="C267"/>
  <c r="C268"/>
  <c r="C269"/>
  <c r="C270"/>
  <c r="C271"/>
  <c r="C272"/>
  <c r="C273"/>
  <c r="C274"/>
  <c r="C275"/>
  <c r="C276"/>
  <c r="C277"/>
  <c r="C278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1"/>
  <c r="C302"/>
  <c r="C304"/>
  <c r="C305"/>
  <c r="C306"/>
  <c r="C307"/>
  <c r="C311"/>
  <c r="C312"/>
  <c r="C313"/>
  <c r="C314"/>
  <c r="C315"/>
  <c r="C316"/>
  <c r="C317"/>
  <c r="C318"/>
  <c r="C319"/>
  <c r="C323"/>
  <c r="C324"/>
  <c r="C325"/>
  <c r="C230"/>
  <c r="G479"/>
  <c r="H479"/>
  <c r="J479"/>
  <c r="G478"/>
  <c r="H478"/>
  <c r="I478"/>
  <c r="G477"/>
  <c r="H477"/>
  <c r="J477"/>
  <c r="K477"/>
  <c r="M477"/>
  <c r="G476"/>
  <c r="H476"/>
  <c r="I476"/>
  <c r="G475"/>
  <c r="H475"/>
  <c r="J475"/>
  <c r="G474"/>
  <c r="H474"/>
  <c r="G473"/>
  <c r="H473"/>
  <c r="G472"/>
  <c r="H472"/>
  <c r="I472"/>
  <c r="G471"/>
  <c r="H471"/>
  <c r="J471"/>
  <c r="G470"/>
  <c r="H470"/>
  <c r="G469"/>
  <c r="H469"/>
  <c r="J469"/>
  <c r="G468"/>
  <c r="H468"/>
  <c r="J468"/>
  <c r="K468"/>
  <c r="M468"/>
  <c r="G467"/>
  <c r="H467"/>
  <c r="I467"/>
  <c r="G466"/>
  <c r="H466"/>
  <c r="I466"/>
  <c r="G465"/>
  <c r="H465"/>
  <c r="J465"/>
  <c r="G464"/>
  <c r="H464"/>
  <c r="G463"/>
  <c r="H463"/>
  <c r="I463"/>
  <c r="G462"/>
  <c r="H462"/>
  <c r="J462"/>
  <c r="G461"/>
  <c r="H461"/>
  <c r="I461"/>
  <c r="G460"/>
  <c r="H460"/>
  <c r="J460"/>
  <c r="G459"/>
  <c r="H459"/>
  <c r="J459"/>
  <c r="G458"/>
  <c r="H458"/>
  <c r="J458"/>
  <c r="G457"/>
  <c r="H457"/>
  <c r="G456"/>
  <c r="H456"/>
  <c r="J456"/>
  <c r="G455"/>
  <c r="H455"/>
  <c r="J455"/>
  <c r="K455"/>
  <c r="Q455"/>
  <c r="G454"/>
  <c r="H454"/>
  <c r="J454"/>
  <c r="K454"/>
  <c r="G453"/>
  <c r="H453"/>
  <c r="I453"/>
  <c r="G452"/>
  <c r="H452"/>
  <c r="J452"/>
  <c r="G451"/>
  <c r="H451"/>
  <c r="G450"/>
  <c r="H450"/>
  <c r="J450"/>
  <c r="G449"/>
  <c r="H449"/>
  <c r="J449"/>
  <c r="G448"/>
  <c r="H448"/>
  <c r="I448"/>
  <c r="G447"/>
  <c r="H447"/>
  <c r="J447"/>
  <c r="K447"/>
  <c r="G446"/>
  <c r="H446"/>
  <c r="I446"/>
  <c r="G445"/>
  <c r="H445"/>
  <c r="G444"/>
  <c r="H444"/>
  <c r="I444"/>
  <c r="G443"/>
  <c r="H443"/>
  <c r="G442"/>
  <c r="H442"/>
  <c r="G441"/>
  <c r="H441"/>
  <c r="I441"/>
  <c r="G440"/>
  <c r="H440"/>
  <c r="G439"/>
  <c r="H439"/>
  <c r="J439"/>
  <c r="G438"/>
  <c r="H438"/>
  <c r="I438"/>
  <c r="G437"/>
  <c r="H437"/>
  <c r="I437"/>
  <c r="G436"/>
  <c r="H436"/>
  <c r="I436"/>
  <c r="G435"/>
  <c r="H435"/>
  <c r="G434"/>
  <c r="H434"/>
  <c r="J434"/>
  <c r="G433"/>
  <c r="H433"/>
  <c r="I433"/>
  <c r="G432"/>
  <c r="H432"/>
  <c r="J432"/>
  <c r="G431"/>
  <c r="H431"/>
  <c r="J431"/>
  <c r="G430"/>
  <c r="H430"/>
  <c r="I430"/>
  <c r="G429"/>
  <c r="H429"/>
  <c r="I429"/>
  <c r="G428"/>
  <c r="H428"/>
  <c r="I428"/>
  <c r="G427"/>
  <c r="H427"/>
  <c r="I427"/>
  <c r="G426"/>
  <c r="H426"/>
  <c r="I426"/>
  <c r="G425"/>
  <c r="H425"/>
  <c r="G424"/>
  <c r="H424"/>
  <c r="I424"/>
  <c r="G423"/>
  <c r="H423"/>
  <c r="J423"/>
  <c r="K423"/>
  <c r="M423"/>
  <c r="G422"/>
  <c r="H422"/>
  <c r="I422"/>
  <c r="G421"/>
  <c r="H421"/>
  <c r="I421"/>
  <c r="G420"/>
  <c r="H420"/>
  <c r="G419"/>
  <c r="H419"/>
  <c r="J419"/>
  <c r="K419"/>
  <c r="M419"/>
  <c r="G418"/>
  <c r="H418"/>
  <c r="I418"/>
  <c r="G417"/>
  <c r="H417"/>
  <c r="J417"/>
  <c r="K417"/>
  <c r="M417"/>
  <c r="G416"/>
  <c r="H416"/>
  <c r="I416"/>
  <c r="G415"/>
  <c r="H415"/>
  <c r="G414"/>
  <c r="H414"/>
  <c r="I414"/>
  <c r="G413"/>
  <c r="H413"/>
  <c r="I413"/>
  <c r="G412"/>
  <c r="H412"/>
  <c r="G411"/>
  <c r="H411"/>
  <c r="G410"/>
  <c r="H410"/>
  <c r="J410"/>
  <c r="G409"/>
  <c r="H409"/>
  <c r="I409"/>
  <c r="G408"/>
  <c r="H408"/>
  <c r="I408"/>
  <c r="G407"/>
  <c r="H407"/>
  <c r="G406"/>
  <c r="H406"/>
  <c r="J406"/>
  <c r="G405"/>
  <c r="H405"/>
  <c r="I405"/>
  <c r="G404"/>
  <c r="H404"/>
  <c r="I404"/>
  <c r="G403"/>
  <c r="H403"/>
  <c r="J403"/>
  <c r="G402"/>
  <c r="H402"/>
  <c r="I402"/>
  <c r="G401"/>
  <c r="H401"/>
  <c r="I401"/>
  <c r="G400"/>
  <c r="H400"/>
  <c r="J400"/>
  <c r="G399"/>
  <c r="H399"/>
  <c r="I399"/>
  <c r="G398"/>
  <c r="H398"/>
  <c r="G397"/>
  <c r="H397"/>
  <c r="I397"/>
  <c r="G396"/>
  <c r="H396"/>
  <c r="J396"/>
  <c r="G395"/>
  <c r="H395"/>
  <c r="I395"/>
  <c r="G394"/>
  <c r="H394"/>
  <c r="G393"/>
  <c r="H393"/>
  <c r="I393"/>
  <c r="G392"/>
  <c r="H392"/>
  <c r="G391"/>
  <c r="H391"/>
  <c r="J391"/>
  <c r="G390"/>
  <c r="H390"/>
  <c r="I390"/>
  <c r="G389"/>
  <c r="H389"/>
  <c r="I389"/>
  <c r="G388"/>
  <c r="H388"/>
  <c r="I388"/>
  <c r="G387"/>
  <c r="H387"/>
  <c r="G386"/>
  <c r="H386"/>
  <c r="I386"/>
  <c r="G385"/>
  <c r="H385"/>
  <c r="G384"/>
  <c r="H384"/>
  <c r="G383"/>
  <c r="H383"/>
  <c r="J383"/>
  <c r="G382"/>
  <c r="H382"/>
  <c r="J382"/>
  <c r="G381"/>
  <c r="H381"/>
  <c r="I381"/>
  <c r="G380"/>
  <c r="H380"/>
  <c r="J380"/>
  <c r="G379"/>
  <c r="H379"/>
  <c r="J379"/>
  <c r="K379"/>
  <c r="M379"/>
  <c r="G378"/>
  <c r="H378"/>
  <c r="G377"/>
  <c r="H377"/>
  <c r="I377"/>
  <c r="G376"/>
  <c r="H376"/>
  <c r="I376"/>
  <c r="G375"/>
  <c r="H375"/>
  <c r="G374"/>
  <c r="H374"/>
  <c r="I374"/>
  <c r="G373"/>
  <c r="H373"/>
  <c r="J373"/>
  <c r="K373"/>
  <c r="M373"/>
  <c r="G372"/>
  <c r="H372"/>
  <c r="I372"/>
  <c r="G371"/>
  <c r="H371"/>
  <c r="J371"/>
  <c r="G370"/>
  <c r="H370"/>
  <c r="I370"/>
  <c r="G369"/>
  <c r="H369"/>
  <c r="J369"/>
  <c r="G368"/>
  <c r="H368"/>
  <c r="I368"/>
  <c r="G367"/>
  <c r="H367"/>
  <c r="I367"/>
  <c r="G366"/>
  <c r="H366"/>
  <c r="I366"/>
  <c r="G365"/>
  <c r="H365"/>
  <c r="J365"/>
  <c r="G364"/>
  <c r="H364"/>
  <c r="I364"/>
  <c r="G363"/>
  <c r="H363"/>
  <c r="J363"/>
  <c r="G362"/>
  <c r="H362"/>
  <c r="I362"/>
  <c r="G361"/>
  <c r="H361"/>
  <c r="J361"/>
  <c r="K361"/>
  <c r="Q361"/>
  <c r="G360"/>
  <c r="H360"/>
  <c r="G359"/>
  <c r="H359"/>
  <c r="I359"/>
  <c r="G358"/>
  <c r="H358"/>
  <c r="G357"/>
  <c r="H357"/>
  <c r="I357"/>
  <c r="G356"/>
  <c r="H356"/>
  <c r="J356"/>
  <c r="G355"/>
  <c r="H355"/>
  <c r="J355"/>
  <c r="G354"/>
  <c r="H354"/>
  <c r="J354"/>
  <c r="G353"/>
  <c r="H353"/>
  <c r="J353"/>
  <c r="G352"/>
  <c r="H352"/>
  <c r="G351"/>
  <c r="H351"/>
  <c r="G350"/>
  <c r="H350"/>
  <c r="J350"/>
  <c r="G349"/>
  <c r="H349"/>
  <c r="J349"/>
  <c r="G348"/>
  <c r="H348"/>
  <c r="I348"/>
  <c r="G347"/>
  <c r="H347"/>
  <c r="J347"/>
  <c r="G346"/>
  <c r="H346"/>
  <c r="I346"/>
  <c r="G345"/>
  <c r="H345"/>
  <c r="J345"/>
  <c r="G344"/>
  <c r="H344"/>
  <c r="G343"/>
  <c r="H343"/>
  <c r="G342"/>
  <c r="H342"/>
  <c r="G341"/>
  <c r="H341"/>
  <c r="I341"/>
  <c r="G340"/>
  <c r="H340"/>
  <c r="G339"/>
  <c r="H339"/>
  <c r="J339"/>
  <c r="G338"/>
  <c r="H338"/>
  <c r="J338"/>
  <c r="D338"/>
  <c r="G337"/>
  <c r="H337"/>
  <c r="J337"/>
  <c r="G336"/>
  <c r="H336"/>
  <c r="D336"/>
  <c r="G335"/>
  <c r="H335"/>
  <c r="J335"/>
  <c r="D335"/>
  <c r="G334"/>
  <c r="H334"/>
  <c r="J334"/>
  <c r="G333"/>
  <c r="H333"/>
  <c r="J333"/>
  <c r="G332"/>
  <c r="H332"/>
  <c r="I332"/>
  <c r="G331"/>
  <c r="H331"/>
  <c r="J331"/>
  <c r="G330"/>
  <c r="H330"/>
  <c r="G329"/>
  <c r="H329"/>
  <c r="J329"/>
  <c r="G328"/>
  <c r="H328"/>
  <c r="D328"/>
  <c r="G327"/>
  <c r="H327"/>
  <c r="J327"/>
  <c r="D326"/>
  <c r="G325"/>
  <c r="H325"/>
  <c r="I325"/>
  <c r="G324"/>
  <c r="H324"/>
  <c r="I324"/>
  <c r="G323"/>
  <c r="H323"/>
  <c r="I323"/>
  <c r="G322"/>
  <c r="H322"/>
  <c r="J322"/>
  <c r="K322"/>
  <c r="M322"/>
  <c r="G321"/>
  <c r="H321"/>
  <c r="G320"/>
  <c r="H320"/>
  <c r="J320"/>
  <c r="G319"/>
  <c r="H319"/>
  <c r="I319"/>
  <c r="G318"/>
  <c r="H318"/>
  <c r="G317"/>
  <c r="H317"/>
  <c r="G316"/>
  <c r="H316"/>
  <c r="I316"/>
  <c r="G315"/>
  <c r="H315"/>
  <c r="J315"/>
  <c r="G314"/>
  <c r="H314"/>
  <c r="G313"/>
  <c r="H313"/>
  <c r="J313"/>
  <c r="G312"/>
  <c r="H312"/>
  <c r="J312"/>
  <c r="G311"/>
  <c r="H311"/>
  <c r="J311"/>
  <c r="G310"/>
  <c r="H310"/>
  <c r="J310"/>
  <c r="G309"/>
  <c r="H309"/>
  <c r="G308"/>
  <c r="H308"/>
  <c r="I308"/>
  <c r="G307"/>
  <c r="H307"/>
  <c r="I307"/>
  <c r="G306"/>
  <c r="H306"/>
  <c r="I306"/>
  <c r="G305"/>
  <c r="H305"/>
  <c r="J305"/>
  <c r="G304"/>
  <c r="H304"/>
  <c r="G303"/>
  <c r="H303"/>
  <c r="I303"/>
  <c r="G302"/>
  <c r="H302"/>
  <c r="J302"/>
  <c r="G301"/>
  <c r="H301"/>
  <c r="J301"/>
  <c r="G300"/>
  <c r="H300"/>
  <c r="J300"/>
  <c r="G299"/>
  <c r="H299"/>
  <c r="J299"/>
  <c r="G298"/>
  <c r="H298"/>
  <c r="I298"/>
  <c r="G297"/>
  <c r="H297"/>
  <c r="J297"/>
  <c r="K297"/>
  <c r="O297"/>
  <c r="G296"/>
  <c r="H296"/>
  <c r="I296"/>
  <c r="G295"/>
  <c r="H295"/>
  <c r="J295"/>
  <c r="G294"/>
  <c r="H294"/>
  <c r="I294"/>
  <c r="G293"/>
  <c r="H293"/>
  <c r="I293"/>
  <c r="G292"/>
  <c r="H292"/>
  <c r="I292"/>
  <c r="G291"/>
  <c r="H291"/>
  <c r="I291"/>
  <c r="G290"/>
  <c r="H290"/>
  <c r="J290"/>
  <c r="G289"/>
  <c r="H289"/>
  <c r="I289"/>
  <c r="G288"/>
  <c r="H288"/>
  <c r="J288"/>
  <c r="G287"/>
  <c r="H287"/>
  <c r="I287"/>
  <c r="G286"/>
  <c r="H286"/>
  <c r="J286"/>
  <c r="K286"/>
  <c r="Q286"/>
  <c r="G285"/>
  <c r="H285"/>
  <c r="J285"/>
  <c r="K285"/>
  <c r="O285"/>
  <c r="G284"/>
  <c r="H284"/>
  <c r="I284"/>
  <c r="G283"/>
  <c r="H283"/>
  <c r="G282"/>
  <c r="H282"/>
  <c r="G281"/>
  <c r="H281"/>
  <c r="G280"/>
  <c r="H280"/>
  <c r="I280"/>
  <c r="G279"/>
  <c r="H279"/>
  <c r="J279"/>
  <c r="G278"/>
  <c r="H278"/>
  <c r="I278"/>
  <c r="G277"/>
  <c r="H277"/>
  <c r="J277"/>
  <c r="G276"/>
  <c r="H276"/>
  <c r="I276"/>
  <c r="G275"/>
  <c r="H275"/>
  <c r="J275"/>
  <c r="G274"/>
  <c r="H274"/>
  <c r="J274"/>
  <c r="G273"/>
  <c r="H273"/>
  <c r="J273"/>
  <c r="G272"/>
  <c r="H272"/>
  <c r="I272"/>
  <c r="G271"/>
  <c r="H271"/>
  <c r="I271"/>
  <c r="G270"/>
  <c r="H270"/>
  <c r="J270"/>
  <c r="G269"/>
  <c r="H269"/>
  <c r="I269"/>
  <c r="G268"/>
  <c r="H268"/>
  <c r="I268"/>
  <c r="G267"/>
  <c r="H267"/>
  <c r="I267"/>
  <c r="G266"/>
  <c r="H266"/>
  <c r="J266"/>
  <c r="G265"/>
  <c r="H265"/>
  <c r="G264"/>
  <c r="H264"/>
  <c r="J264"/>
  <c r="K264"/>
  <c r="Q264"/>
  <c r="G263"/>
  <c r="H263"/>
  <c r="J263"/>
  <c r="G262"/>
  <c r="H262"/>
  <c r="J262"/>
  <c r="K262"/>
  <c r="M262"/>
  <c r="G261"/>
  <c r="H261"/>
  <c r="I261"/>
  <c r="G260"/>
  <c r="H260"/>
  <c r="J260"/>
  <c r="G259"/>
  <c r="H259"/>
  <c r="G258"/>
  <c r="H258"/>
  <c r="J258"/>
  <c r="G257"/>
  <c r="H257"/>
  <c r="I257"/>
  <c r="G256"/>
  <c r="H256"/>
  <c r="J256"/>
  <c r="G255"/>
  <c r="H255"/>
  <c r="G254"/>
  <c r="H254"/>
  <c r="J254"/>
  <c r="G253"/>
  <c r="H253"/>
  <c r="I253"/>
  <c r="G252"/>
  <c r="H252"/>
  <c r="J252"/>
  <c r="G251"/>
  <c r="H251"/>
  <c r="G250"/>
  <c r="H250"/>
  <c r="G249"/>
  <c r="H249"/>
  <c r="J249"/>
  <c r="K249"/>
  <c r="M249"/>
  <c r="G248"/>
  <c r="H248"/>
  <c r="J248"/>
  <c r="G247"/>
  <c r="H247"/>
  <c r="I247"/>
  <c r="G246"/>
  <c r="H246"/>
  <c r="G245"/>
  <c r="H245"/>
  <c r="G244"/>
  <c r="H244"/>
  <c r="I244"/>
  <c r="G243"/>
  <c r="H243"/>
  <c r="G242"/>
  <c r="H242"/>
  <c r="G241"/>
  <c r="H241"/>
  <c r="J241"/>
  <c r="K241"/>
  <c r="Q241"/>
  <c r="G240"/>
  <c r="H240"/>
  <c r="I240"/>
  <c r="G239"/>
  <c r="H239"/>
  <c r="G238"/>
  <c r="H238"/>
  <c r="I238"/>
  <c r="G237"/>
  <c r="H237"/>
  <c r="J237"/>
  <c r="K237"/>
  <c r="Q237"/>
  <c r="G236"/>
  <c r="H236"/>
  <c r="I236"/>
  <c r="G235"/>
  <c r="H235"/>
  <c r="J235"/>
  <c r="G234"/>
  <c r="H234"/>
  <c r="I234"/>
  <c r="G233"/>
  <c r="H233"/>
  <c r="J233"/>
  <c r="G232"/>
  <c r="H232"/>
  <c r="I232"/>
  <c r="G231"/>
  <c r="H231"/>
  <c r="I231"/>
  <c r="G230"/>
  <c r="H230"/>
  <c r="J230"/>
  <c r="D229"/>
  <c r="G203"/>
  <c r="H203"/>
  <c r="I203"/>
  <c r="G202"/>
  <c r="H202"/>
  <c r="I202"/>
  <c r="G201"/>
  <c r="H201"/>
  <c r="J201"/>
  <c r="G200"/>
  <c r="H200"/>
  <c r="J200"/>
  <c r="G199"/>
  <c r="H199"/>
  <c r="I199"/>
  <c r="G198"/>
  <c r="H198"/>
  <c r="G197"/>
  <c r="H197"/>
  <c r="I197"/>
  <c r="G196"/>
  <c r="H196"/>
  <c r="J196"/>
  <c r="G195"/>
  <c r="H195"/>
  <c r="J195"/>
  <c r="K195"/>
  <c r="M195"/>
  <c r="G194"/>
  <c r="H194"/>
  <c r="I194"/>
  <c r="G193"/>
  <c r="H193"/>
  <c r="I193"/>
  <c r="G192"/>
  <c r="H192"/>
  <c r="G191"/>
  <c r="H191"/>
  <c r="J191"/>
  <c r="G190"/>
  <c r="H190"/>
  <c r="I190"/>
  <c r="G189"/>
  <c r="H189"/>
  <c r="I189"/>
  <c r="G188"/>
  <c r="H188"/>
  <c r="J188"/>
  <c r="G187"/>
  <c r="H187"/>
  <c r="J187"/>
  <c r="G186"/>
  <c r="H186"/>
  <c r="I186"/>
  <c r="G185"/>
  <c r="H185"/>
  <c r="I185"/>
  <c r="G184"/>
  <c r="H184"/>
  <c r="G183"/>
  <c r="H183"/>
  <c r="I183"/>
  <c r="G182"/>
  <c r="H182"/>
  <c r="J182"/>
  <c r="G181"/>
  <c r="H181"/>
  <c r="J181"/>
  <c r="K181"/>
  <c r="M181"/>
  <c r="G180"/>
  <c r="H180"/>
  <c r="J180"/>
  <c r="K180"/>
  <c r="O180"/>
  <c r="G179"/>
  <c r="H179"/>
  <c r="G178"/>
  <c r="H178"/>
  <c r="G177"/>
  <c r="H177"/>
  <c r="J177"/>
  <c r="K177"/>
  <c r="M177"/>
  <c r="G176"/>
  <c r="H176"/>
  <c r="J176"/>
  <c r="G175"/>
  <c r="H175"/>
  <c r="J175"/>
  <c r="G174"/>
  <c r="H174"/>
  <c r="I174"/>
  <c r="G173"/>
  <c r="H173"/>
  <c r="I173"/>
  <c r="G172"/>
  <c r="H172"/>
  <c r="I172"/>
  <c r="G171"/>
  <c r="H171"/>
  <c r="J171"/>
  <c r="K171"/>
  <c r="M171"/>
  <c r="G170"/>
  <c r="H170"/>
  <c r="I170"/>
  <c r="G169"/>
  <c r="H169"/>
  <c r="J169"/>
  <c r="G168"/>
  <c r="H168"/>
  <c r="I168"/>
  <c r="G167"/>
  <c r="H167"/>
  <c r="G166"/>
  <c r="H166"/>
  <c r="I166"/>
  <c r="G165"/>
  <c r="H165"/>
  <c r="G164"/>
  <c r="H164"/>
  <c r="J164"/>
  <c r="G163"/>
  <c r="H163"/>
  <c r="I163"/>
  <c r="G162"/>
  <c r="H162"/>
  <c r="I162"/>
  <c r="G161"/>
  <c r="H161"/>
  <c r="J161"/>
  <c r="G160"/>
  <c r="H160"/>
  <c r="J160"/>
  <c r="G159"/>
  <c r="H159"/>
  <c r="J159"/>
  <c r="K159"/>
  <c r="Q159"/>
  <c r="G158"/>
  <c r="H158"/>
  <c r="I158"/>
  <c r="G157"/>
  <c r="H157"/>
  <c r="I157"/>
  <c r="G156"/>
  <c r="H156"/>
  <c r="J156"/>
  <c r="G155"/>
  <c r="H155"/>
  <c r="J155"/>
  <c r="G154"/>
  <c r="H154"/>
  <c r="G153"/>
  <c r="H153"/>
  <c r="G152"/>
  <c r="H152"/>
  <c r="I152"/>
  <c r="G151"/>
  <c r="H151"/>
  <c r="G150"/>
  <c r="H150"/>
  <c r="J150"/>
  <c r="K150"/>
  <c r="M150"/>
  <c r="G149"/>
  <c r="H149"/>
  <c r="J149"/>
  <c r="G148"/>
  <c r="H148"/>
  <c r="J148"/>
  <c r="G147"/>
  <c r="H147"/>
  <c r="I147"/>
  <c r="G146"/>
  <c r="H146"/>
  <c r="I146"/>
  <c r="G145"/>
  <c r="H145"/>
  <c r="J145"/>
  <c r="G144"/>
  <c r="H144"/>
  <c r="J144"/>
  <c r="G143"/>
  <c r="H143"/>
  <c r="I143"/>
  <c r="G142"/>
  <c r="H142"/>
  <c r="G141"/>
  <c r="H141"/>
  <c r="J141"/>
  <c r="G140"/>
  <c r="H140"/>
  <c r="I140"/>
  <c r="G139"/>
  <c r="H139"/>
  <c r="J139"/>
  <c r="G138"/>
  <c r="H138"/>
  <c r="J138"/>
  <c r="G137"/>
  <c r="H137"/>
  <c r="G136"/>
  <c r="H136"/>
  <c r="I136"/>
  <c r="G135"/>
  <c r="H135"/>
  <c r="J135"/>
  <c r="G134"/>
  <c r="H134"/>
  <c r="J134"/>
  <c r="G133"/>
  <c r="H133"/>
  <c r="J133"/>
  <c r="G132"/>
  <c r="H132"/>
  <c r="G131"/>
  <c r="H131"/>
  <c r="J131"/>
  <c r="G130"/>
  <c r="H130"/>
  <c r="I130"/>
  <c r="G129"/>
  <c r="H129"/>
  <c r="I129"/>
  <c r="G128"/>
  <c r="H128"/>
  <c r="I128"/>
  <c r="G127"/>
  <c r="H127"/>
  <c r="J127"/>
  <c r="G126"/>
  <c r="H126"/>
  <c r="G125"/>
  <c r="H125"/>
  <c r="J125"/>
  <c r="G124"/>
  <c r="H124"/>
  <c r="J124"/>
  <c r="G123"/>
  <c r="H123"/>
  <c r="I123"/>
  <c r="G122"/>
  <c r="H122"/>
  <c r="J122"/>
  <c r="G121"/>
  <c r="H121"/>
  <c r="G120"/>
  <c r="H120"/>
  <c r="G119"/>
  <c r="H119"/>
  <c r="I119"/>
  <c r="G118"/>
  <c r="H118"/>
  <c r="J118"/>
  <c r="K118"/>
  <c r="M118"/>
  <c r="G117"/>
  <c r="H117"/>
  <c r="J117"/>
  <c r="K117"/>
  <c r="Q117"/>
  <c r="G116"/>
  <c r="H116"/>
  <c r="J116"/>
  <c r="G115"/>
  <c r="H115"/>
  <c r="G114"/>
  <c r="H114"/>
  <c r="J114"/>
  <c r="G113"/>
  <c r="H113"/>
  <c r="J113"/>
  <c r="G112"/>
  <c r="H112"/>
  <c r="I112"/>
  <c r="G111"/>
  <c r="H111"/>
  <c r="I111"/>
  <c r="G110"/>
  <c r="H110"/>
  <c r="J110"/>
  <c r="G109"/>
  <c r="H109"/>
  <c r="J109"/>
  <c r="G108"/>
  <c r="H108"/>
  <c r="J108"/>
  <c r="K108"/>
  <c r="M108"/>
  <c r="G107"/>
  <c r="H107"/>
  <c r="I107"/>
  <c r="G106"/>
  <c r="H106"/>
  <c r="J106"/>
  <c r="G105"/>
  <c r="H105"/>
  <c r="G104"/>
  <c r="H104"/>
  <c r="I104"/>
  <c r="G103"/>
  <c r="H103"/>
  <c r="I103"/>
  <c r="G102"/>
  <c r="H102"/>
  <c r="J102"/>
  <c r="G101"/>
  <c r="H101"/>
  <c r="J101"/>
  <c r="G100"/>
  <c r="H100"/>
  <c r="I100"/>
  <c r="G99"/>
  <c r="H99"/>
  <c r="J99"/>
  <c r="G98"/>
  <c r="H98"/>
  <c r="I98"/>
  <c r="G97"/>
  <c r="H97"/>
  <c r="I97"/>
  <c r="G96"/>
  <c r="H96"/>
  <c r="I96"/>
  <c r="G95"/>
  <c r="H95"/>
  <c r="G94"/>
  <c r="H94"/>
  <c r="I94"/>
  <c r="G93"/>
  <c r="H93"/>
  <c r="I93"/>
  <c r="G92"/>
  <c r="H92"/>
  <c r="I92"/>
  <c r="G91"/>
  <c r="H91"/>
  <c r="J91"/>
  <c r="G90"/>
  <c r="H90"/>
  <c r="I90"/>
  <c r="G89"/>
  <c r="H89"/>
  <c r="G88"/>
  <c r="H88"/>
  <c r="I88"/>
  <c r="G87"/>
  <c r="H87"/>
  <c r="J87"/>
  <c r="G86"/>
  <c r="H86"/>
  <c r="I86"/>
  <c r="G85"/>
  <c r="H85"/>
  <c r="J85"/>
  <c r="G84"/>
  <c r="H84"/>
  <c r="G83"/>
  <c r="H83"/>
  <c r="I83"/>
  <c r="G82"/>
  <c r="H82"/>
  <c r="G81"/>
  <c r="H81"/>
  <c r="I81"/>
  <c r="G80"/>
  <c r="H80"/>
  <c r="G79"/>
  <c r="H79"/>
  <c r="G78"/>
  <c r="H78"/>
  <c r="J78"/>
  <c r="G77"/>
  <c r="H77"/>
  <c r="J77"/>
  <c r="G76"/>
  <c r="H76"/>
  <c r="I76"/>
  <c r="G75"/>
  <c r="H75"/>
  <c r="I75"/>
  <c r="G74"/>
  <c r="H74"/>
  <c r="I74"/>
  <c r="G73"/>
  <c r="H73"/>
  <c r="J73"/>
  <c r="K73"/>
  <c r="M73"/>
  <c r="G72"/>
  <c r="H72"/>
  <c r="I72"/>
  <c r="G71"/>
  <c r="H71"/>
  <c r="J71"/>
  <c r="K71"/>
  <c r="Q71"/>
  <c r="G70"/>
  <c r="H70"/>
  <c r="I70"/>
  <c r="G69"/>
  <c r="H69"/>
  <c r="J69"/>
  <c r="G68"/>
  <c r="H68"/>
  <c r="J68"/>
  <c r="G67"/>
  <c r="H67"/>
  <c r="G66"/>
  <c r="H66"/>
  <c r="J66"/>
  <c r="G65"/>
  <c r="H65"/>
  <c r="J65"/>
  <c r="G64"/>
  <c r="H64"/>
  <c r="J64"/>
  <c r="G63"/>
  <c r="H63"/>
  <c r="G62"/>
  <c r="H62"/>
  <c r="I62"/>
  <c r="G61"/>
  <c r="H61"/>
  <c r="J61"/>
  <c r="G60"/>
  <c r="H60"/>
  <c r="J60"/>
  <c r="K60"/>
  <c r="O60"/>
  <c r="G59"/>
  <c r="H59"/>
  <c r="I59"/>
  <c r="G58"/>
  <c r="H58"/>
  <c r="I58"/>
  <c r="G57"/>
  <c r="H57"/>
  <c r="J57"/>
  <c r="K57"/>
  <c r="Q57"/>
  <c r="G56"/>
  <c r="H56"/>
  <c r="I56"/>
  <c r="G55"/>
  <c r="H55"/>
  <c r="I55"/>
  <c r="G54"/>
  <c r="H54"/>
  <c r="I54"/>
  <c r="G53"/>
  <c r="H53"/>
  <c r="J53"/>
  <c r="G52"/>
  <c r="H52"/>
  <c r="J52"/>
  <c r="G51"/>
  <c r="H51"/>
  <c r="I51"/>
  <c r="G50"/>
  <c r="H50"/>
  <c r="J50"/>
  <c r="G49"/>
  <c r="H49"/>
  <c r="J49"/>
  <c r="G48"/>
  <c r="H48"/>
  <c r="I48"/>
  <c r="G47"/>
  <c r="H47"/>
  <c r="I47"/>
  <c r="G46"/>
  <c r="H46"/>
  <c r="G45"/>
  <c r="H45"/>
  <c r="J45"/>
  <c r="G44"/>
  <c r="H44"/>
  <c r="J44"/>
  <c r="G43"/>
  <c r="H43"/>
  <c r="I43"/>
  <c r="G42"/>
  <c r="H42"/>
  <c r="J42"/>
  <c r="K42"/>
  <c r="Q42"/>
  <c r="G41"/>
  <c r="H41"/>
  <c r="I41"/>
  <c r="G40"/>
  <c r="H40"/>
  <c r="J40"/>
  <c r="G39"/>
  <c r="H39"/>
  <c r="I39"/>
  <c r="G38"/>
  <c r="H38"/>
  <c r="J38"/>
  <c r="G37"/>
  <c r="H37"/>
  <c r="I37"/>
  <c r="G36"/>
  <c r="H36"/>
  <c r="I36"/>
  <c r="G35"/>
  <c r="H35"/>
  <c r="J35"/>
  <c r="G34"/>
  <c r="H34"/>
  <c r="J34"/>
  <c r="G33"/>
  <c r="H33"/>
  <c r="I33"/>
  <c r="G32"/>
  <c r="H32"/>
  <c r="I32"/>
  <c r="G31"/>
  <c r="H31"/>
  <c r="G30"/>
  <c r="H30"/>
  <c r="G29"/>
  <c r="H29"/>
  <c r="J29"/>
  <c r="K29"/>
  <c r="Q29"/>
  <c r="G28"/>
  <c r="H28"/>
  <c r="G27"/>
  <c r="H27"/>
  <c r="I27"/>
  <c r="G26"/>
  <c r="H26"/>
  <c r="J26"/>
  <c r="G25"/>
  <c r="H25"/>
  <c r="J25"/>
  <c r="G24"/>
  <c r="H24"/>
  <c r="G23"/>
  <c r="H23"/>
  <c r="I23"/>
  <c r="G22"/>
  <c r="H22"/>
  <c r="I22"/>
  <c r="G21"/>
  <c r="H21"/>
  <c r="I21"/>
  <c r="G20"/>
  <c r="H20"/>
  <c r="I20"/>
  <c r="G19"/>
  <c r="H19"/>
  <c r="G18"/>
  <c r="H18"/>
  <c r="J18"/>
  <c r="G17"/>
  <c r="H17"/>
  <c r="G16"/>
  <c r="H16"/>
  <c r="I16"/>
  <c r="G15"/>
  <c r="H15"/>
  <c r="J15"/>
  <c r="G14"/>
  <c r="H14"/>
  <c r="J14"/>
  <c r="G13"/>
  <c r="H13"/>
  <c r="J13"/>
  <c r="G12"/>
  <c r="H12"/>
  <c r="J12"/>
  <c r="K12"/>
  <c r="Q12"/>
  <c r="G11"/>
  <c r="H11"/>
  <c r="J11"/>
  <c r="K11"/>
  <c r="Q11"/>
  <c r="G10"/>
  <c r="H10"/>
  <c r="G9"/>
  <c r="H9"/>
  <c r="I9"/>
  <c r="G8"/>
  <c r="H8"/>
  <c i="22" r="G337"/>
  <c r="H337"/>
  <c r="J337"/>
  <c r="K337"/>
  <c r="Q337"/>
  <c r="G336"/>
  <c r="H336"/>
  <c r="I336"/>
  <c r="G335"/>
  <c r="H335"/>
  <c r="J335"/>
  <c r="G334"/>
  <c r="H334"/>
  <c r="I334"/>
  <c r="G333"/>
  <c r="H333"/>
  <c r="J333"/>
  <c r="G332"/>
  <c r="H332"/>
  <c r="J332"/>
  <c r="G331"/>
  <c r="H331"/>
  <c r="J331"/>
  <c r="K331"/>
  <c r="M331"/>
  <c r="G330"/>
  <c r="H330"/>
  <c r="J330"/>
  <c r="G329"/>
  <c r="H329"/>
  <c r="G328"/>
  <c r="H328"/>
  <c r="I328"/>
  <c r="G327"/>
  <c r="H327"/>
  <c r="J327"/>
  <c r="G326"/>
  <c r="H326"/>
  <c r="G325"/>
  <c r="H325"/>
  <c r="G324"/>
  <c r="H324"/>
  <c r="J324"/>
  <c r="G323"/>
  <c r="H323"/>
  <c r="J323"/>
  <c r="G322"/>
  <c r="H322"/>
  <c r="I322"/>
  <c r="G321"/>
  <c r="H321"/>
  <c r="G320"/>
  <c r="H320"/>
  <c r="G319"/>
  <c r="H319"/>
  <c r="I319"/>
  <c r="G318"/>
  <c r="H318"/>
  <c r="I318"/>
  <c r="G317"/>
  <c r="H317"/>
  <c r="J317"/>
  <c r="G316"/>
  <c r="H316"/>
  <c r="J316"/>
  <c r="G315"/>
  <c r="H315"/>
  <c r="G314"/>
  <c r="H314"/>
  <c r="J314"/>
  <c r="G313"/>
  <c r="H313"/>
  <c r="G312"/>
  <c r="H312"/>
  <c r="G311"/>
  <c r="H311"/>
  <c r="I311"/>
  <c r="G310"/>
  <c r="H310"/>
  <c r="G309"/>
  <c r="H309"/>
  <c r="G308"/>
  <c r="H308"/>
  <c r="G307"/>
  <c r="H307"/>
  <c r="G306"/>
  <c r="H306"/>
  <c r="J306"/>
  <c r="G305"/>
  <c r="H305"/>
  <c r="J305"/>
  <c r="G304"/>
  <c r="H304"/>
  <c r="I304"/>
  <c r="G303"/>
  <c r="H303"/>
  <c r="J303"/>
  <c r="G302"/>
  <c r="H302"/>
  <c r="G301"/>
  <c r="H301"/>
  <c r="I301"/>
  <c r="G300"/>
  <c r="H300"/>
  <c r="I300"/>
  <c r="G299"/>
  <c r="H299"/>
  <c r="J299"/>
  <c r="G298"/>
  <c r="H298"/>
  <c r="I298"/>
  <c r="G297"/>
  <c r="H297"/>
  <c r="I297"/>
  <c r="G296"/>
  <c r="H296"/>
  <c r="I296"/>
  <c r="G295"/>
  <c r="H295"/>
  <c r="I295"/>
  <c r="G294"/>
  <c r="H294"/>
  <c r="J294"/>
  <c r="G293"/>
  <c r="H293"/>
  <c r="J293"/>
  <c r="G292"/>
  <c r="H292"/>
  <c r="J292"/>
  <c r="G291"/>
  <c r="H291"/>
  <c r="I291"/>
  <c r="G290"/>
  <c r="H290"/>
  <c r="J290"/>
  <c r="G289"/>
  <c r="H289"/>
  <c r="G288"/>
  <c r="H288"/>
  <c r="G287"/>
  <c r="H287"/>
  <c r="G286"/>
  <c r="H286"/>
  <c r="I286"/>
  <c r="G285"/>
  <c r="H285"/>
  <c r="J285"/>
  <c r="G284"/>
  <c r="H284"/>
  <c r="G283"/>
  <c r="H283"/>
  <c r="J283"/>
  <c r="G282"/>
  <c r="H282"/>
  <c r="J282"/>
  <c r="G281"/>
  <c r="H281"/>
  <c r="J281"/>
  <c r="G280"/>
  <c r="H280"/>
  <c r="G279"/>
  <c r="H279"/>
  <c r="I279"/>
  <c r="G278"/>
  <c r="H278"/>
  <c r="I278"/>
  <c r="G277"/>
  <c r="H277"/>
  <c r="G276"/>
  <c r="H276"/>
  <c r="J276"/>
  <c r="G275"/>
  <c r="H275"/>
  <c r="J275"/>
  <c r="G274"/>
  <c r="H274"/>
  <c r="I274"/>
  <c r="G273"/>
  <c r="H273"/>
  <c r="J273"/>
  <c r="G272"/>
  <c r="H272"/>
  <c r="I272"/>
  <c r="G271"/>
  <c r="H271"/>
  <c r="I271"/>
  <c r="G270"/>
  <c r="H270"/>
  <c r="I270"/>
  <c r="G269"/>
  <c r="H269"/>
  <c r="J269"/>
  <c r="G268"/>
  <c r="H268"/>
  <c r="G267"/>
  <c r="H267"/>
  <c r="J267"/>
  <c r="G266"/>
  <c r="H266"/>
  <c r="I266"/>
  <c r="G265"/>
  <c r="H265"/>
  <c r="J265"/>
  <c r="G264"/>
  <c r="H264"/>
  <c r="G263"/>
  <c r="H263"/>
  <c r="J263"/>
  <c r="K263"/>
  <c r="Q263"/>
  <c r="G262"/>
  <c r="H262"/>
  <c r="G261"/>
  <c r="H261"/>
  <c r="I261"/>
  <c r="G260"/>
  <c r="H260"/>
  <c r="I260"/>
  <c r="G259"/>
  <c r="H259"/>
  <c r="G258"/>
  <c r="H258"/>
  <c r="J258"/>
  <c r="G257"/>
  <c r="H257"/>
  <c r="J257"/>
  <c r="K257"/>
  <c r="G256"/>
  <c r="H256"/>
  <c r="J256"/>
  <c r="K256"/>
  <c r="G255"/>
  <c r="H255"/>
  <c r="J255"/>
  <c r="G254"/>
  <c r="H254"/>
  <c r="G253"/>
  <c r="H253"/>
  <c r="G252"/>
  <c r="H252"/>
  <c r="I252"/>
  <c r="G251"/>
  <c r="H251"/>
  <c r="I251"/>
  <c r="G250"/>
  <c r="H250"/>
  <c r="I250"/>
  <c r="G249"/>
  <c r="H249"/>
  <c r="I249"/>
  <c r="G248"/>
  <c r="H248"/>
  <c r="G247"/>
  <c r="H247"/>
  <c r="G246"/>
  <c r="H246"/>
  <c r="I246"/>
  <c r="G245"/>
  <c r="H245"/>
  <c r="I245"/>
  <c r="G244"/>
  <c r="H244"/>
  <c r="G243"/>
  <c r="H243"/>
  <c r="I243"/>
  <c r="G242"/>
  <c r="H242"/>
  <c r="I242"/>
  <c r="G241"/>
  <c r="H241"/>
  <c r="J241"/>
  <c r="G240"/>
  <c r="H240"/>
  <c r="I240"/>
  <c r="G239"/>
  <c r="H239"/>
  <c r="I239"/>
  <c r="G238"/>
  <c r="H238"/>
  <c r="J238"/>
  <c r="G237"/>
  <c r="H237"/>
  <c r="J237"/>
  <c r="G236"/>
  <c r="H236"/>
  <c r="J236"/>
  <c r="K236"/>
  <c r="O236"/>
  <c r="C236"/>
  <c r="C239"/>
  <c r="C240"/>
  <c r="C241"/>
  <c r="C242"/>
  <c r="C243"/>
  <c r="C244"/>
  <c r="C245"/>
  <c r="C246"/>
  <c r="C247"/>
  <c r="C248"/>
  <c r="C249"/>
  <c r="C250"/>
  <c r="C251"/>
  <c r="C252"/>
  <c r="C253"/>
  <c r="C256"/>
  <c r="C257"/>
  <c r="C260"/>
  <c r="C261"/>
  <c r="C262"/>
  <c r="C263"/>
  <c r="C264"/>
  <c r="C265"/>
  <c r="C266"/>
  <c r="C267"/>
  <c r="C268"/>
  <c r="C272"/>
  <c r="C273"/>
  <c r="C274"/>
  <c r="C275"/>
  <c r="C276"/>
  <c r="C277"/>
  <c r="C282"/>
  <c r="C283"/>
  <c r="C284"/>
  <c r="C285"/>
  <c r="C286"/>
  <c r="C287"/>
  <c r="C288"/>
  <c r="C289"/>
  <c r="C290"/>
  <c r="C291"/>
  <c r="C292"/>
  <c r="C293"/>
  <c r="C295"/>
  <c r="C296"/>
  <c r="C297"/>
  <c r="C298"/>
  <c r="C299"/>
  <c r="C300"/>
  <c r="C301"/>
  <c r="C302"/>
  <c r="C303"/>
  <c r="C304"/>
  <c r="C305"/>
  <c r="C306"/>
  <c r="C307"/>
  <c r="C308"/>
  <c r="C309"/>
  <c r="C310"/>
  <c r="C312"/>
  <c r="C313"/>
  <c r="C314"/>
  <c r="C315"/>
  <c r="C316"/>
  <c r="C318"/>
  <c r="C319"/>
  <c r="C320"/>
  <c r="C321"/>
  <c r="C322"/>
  <c r="C323"/>
  <c r="C324"/>
  <c r="C325"/>
  <c r="C326"/>
  <c r="C327"/>
  <c r="C330"/>
  <c r="C331"/>
  <c r="C332"/>
  <c r="C336"/>
  <c r="G233"/>
  <c r="H233"/>
  <c r="G232"/>
  <c r="H232"/>
  <c r="J232"/>
  <c r="G231"/>
  <c r="H231"/>
  <c r="J231"/>
  <c r="G230"/>
  <c r="H230"/>
  <c r="J230"/>
  <c r="G229"/>
  <c r="H229"/>
  <c r="I229"/>
  <c r="G228"/>
  <c r="H228"/>
  <c r="J228"/>
  <c r="G227"/>
  <c r="H227"/>
  <c r="J227"/>
  <c r="G226"/>
  <c r="H226"/>
  <c r="I226"/>
  <c r="G225"/>
  <c r="H225"/>
  <c r="G224"/>
  <c r="H224"/>
  <c r="J224"/>
  <c r="K224"/>
  <c r="G223"/>
  <c r="H223"/>
  <c r="J223"/>
  <c r="K223"/>
  <c r="Q223"/>
  <c r="G222"/>
  <c r="H222"/>
  <c r="J222"/>
  <c r="G221"/>
  <c r="H221"/>
  <c r="I221"/>
  <c r="G220"/>
  <c r="H220"/>
  <c r="I220"/>
  <c r="G219"/>
  <c r="H219"/>
  <c r="G218"/>
  <c r="H218"/>
  <c r="J218"/>
  <c r="G217"/>
  <c r="H217"/>
  <c r="G216"/>
  <c r="H216"/>
  <c r="J216"/>
  <c r="G215"/>
  <c r="H215"/>
  <c r="G214"/>
  <c r="H214"/>
  <c r="G213"/>
  <c r="H213"/>
  <c r="J213"/>
  <c r="G212"/>
  <c r="H212"/>
  <c r="G211"/>
  <c r="H211"/>
  <c r="J211"/>
  <c r="G210"/>
  <c r="H210"/>
  <c r="G209"/>
  <c r="H209"/>
  <c r="I209"/>
  <c r="G208"/>
  <c r="H208"/>
  <c r="J208"/>
  <c r="G207"/>
  <c r="H207"/>
  <c r="I207"/>
  <c r="G206"/>
  <c r="H206"/>
  <c r="J206"/>
  <c r="G205"/>
  <c r="H205"/>
  <c r="G204"/>
  <c r="H204"/>
  <c r="J204"/>
  <c r="G203"/>
  <c r="H203"/>
  <c r="I203"/>
  <c r="G202"/>
  <c r="H202"/>
  <c r="I202"/>
  <c r="G201"/>
  <c r="H201"/>
  <c r="I201"/>
  <c r="G200"/>
  <c r="H200"/>
  <c r="I200"/>
  <c r="G199"/>
  <c r="H199"/>
  <c r="J199"/>
  <c r="G198"/>
  <c r="H198"/>
  <c r="J198"/>
  <c r="G197"/>
  <c r="H197"/>
  <c r="G196"/>
  <c r="H196"/>
  <c r="G195"/>
  <c r="H195"/>
  <c r="I195"/>
  <c r="G194"/>
  <c r="H194"/>
  <c r="G193"/>
  <c r="H193"/>
  <c r="I193"/>
  <c r="G192"/>
  <c r="H192"/>
  <c r="G191"/>
  <c r="H191"/>
  <c r="I191"/>
  <c r="G190"/>
  <c r="H190"/>
  <c r="G189"/>
  <c r="H189"/>
  <c r="G188"/>
  <c r="H188"/>
  <c r="I188"/>
  <c r="G187"/>
  <c r="H187"/>
  <c r="I187"/>
  <c r="G186"/>
  <c r="H186"/>
  <c r="J186"/>
  <c r="K186"/>
  <c r="O186"/>
  <c r="G185"/>
  <c r="H185"/>
  <c r="J185"/>
  <c r="G184"/>
  <c r="H184"/>
  <c r="J184"/>
  <c r="K184"/>
  <c r="O184"/>
  <c r="G183"/>
  <c r="H183"/>
  <c r="G182"/>
  <c r="H182"/>
  <c r="I182"/>
  <c r="G181"/>
  <c r="H181"/>
  <c r="G180"/>
  <c r="H180"/>
  <c r="J180"/>
  <c r="K180"/>
  <c r="M180"/>
  <c r="G179"/>
  <c r="H179"/>
  <c r="G178"/>
  <c r="H178"/>
  <c r="J178"/>
  <c r="K178"/>
  <c r="Q178"/>
  <c r="G177"/>
  <c r="H177"/>
  <c r="J177"/>
  <c r="K177"/>
  <c r="Q177"/>
  <c r="G176"/>
  <c r="H176"/>
  <c r="G175"/>
  <c r="H175"/>
  <c r="I175"/>
  <c r="G174"/>
  <c r="H174"/>
  <c r="J174"/>
  <c r="G173"/>
  <c r="H173"/>
  <c r="I173"/>
  <c r="G172"/>
  <c r="H172"/>
  <c r="J172"/>
  <c r="G171"/>
  <c r="H171"/>
  <c r="G170"/>
  <c r="H170"/>
  <c r="J170"/>
  <c r="G169"/>
  <c r="H169"/>
  <c r="G168"/>
  <c r="H168"/>
  <c r="I168"/>
  <c r="G167"/>
  <c r="H167"/>
  <c r="I167"/>
  <c r="G166"/>
  <c r="H166"/>
  <c r="J166"/>
  <c r="G165"/>
  <c r="H165"/>
  <c r="J165"/>
  <c r="K165"/>
  <c r="M165"/>
  <c r="G164"/>
  <c r="H164"/>
  <c r="G163"/>
  <c r="H163"/>
  <c r="I163"/>
  <c r="G162"/>
  <c r="H162"/>
  <c r="J162"/>
  <c r="G161"/>
  <c r="H161"/>
  <c r="G160"/>
  <c r="H160"/>
  <c r="I160"/>
  <c r="G159"/>
  <c r="H159"/>
  <c r="G158"/>
  <c r="H158"/>
  <c r="I158"/>
  <c r="G157"/>
  <c r="H157"/>
  <c r="J157"/>
  <c r="G156"/>
  <c r="H156"/>
  <c r="G155"/>
  <c r="H155"/>
  <c r="J155"/>
  <c r="G154"/>
  <c r="H154"/>
  <c r="J154"/>
  <c r="K154"/>
  <c r="M154"/>
  <c r="G153"/>
  <c r="H153"/>
  <c r="I153"/>
  <c r="G152"/>
  <c r="H152"/>
  <c r="I152"/>
  <c r="G151"/>
  <c r="H151"/>
  <c r="J151"/>
  <c r="G150"/>
  <c r="H150"/>
  <c r="J150"/>
  <c r="G149"/>
  <c r="H149"/>
  <c r="I149"/>
  <c r="G148"/>
  <c r="H148"/>
  <c r="I148"/>
  <c r="G147"/>
  <c r="H147"/>
  <c r="G146"/>
  <c r="H146"/>
  <c r="G145"/>
  <c r="H145"/>
  <c r="J145"/>
  <c r="G144"/>
  <c r="H144"/>
  <c r="G143"/>
  <c r="H143"/>
  <c r="I143"/>
  <c r="G142"/>
  <c r="H142"/>
  <c r="I142"/>
  <c r="G141"/>
  <c r="H141"/>
  <c r="J141"/>
  <c r="G140"/>
  <c r="H140"/>
  <c r="I140"/>
  <c r="G139"/>
  <c r="H139"/>
  <c r="I139"/>
  <c r="G138"/>
  <c r="H138"/>
  <c r="I138"/>
  <c r="G137"/>
  <c r="H137"/>
  <c r="I137"/>
  <c r="G136"/>
  <c r="H136"/>
  <c r="I136"/>
  <c r="G135"/>
  <c r="H135"/>
  <c r="J135"/>
  <c r="G134"/>
  <c r="H134"/>
  <c r="I134"/>
  <c r="G133"/>
  <c r="H133"/>
  <c r="G132"/>
  <c r="H132"/>
  <c r="I132"/>
  <c r="G131"/>
  <c r="H131"/>
  <c r="I131"/>
  <c r="G130"/>
  <c r="H130"/>
  <c r="I130"/>
  <c r="G129"/>
  <c r="H129"/>
  <c r="G128"/>
  <c r="H128"/>
  <c r="J128"/>
  <c r="K128"/>
  <c r="M128"/>
  <c r="G127"/>
  <c r="H127"/>
  <c r="I127"/>
  <c r="G126"/>
  <c r="H126"/>
  <c r="G125"/>
  <c r="H125"/>
  <c r="J125"/>
  <c r="G124"/>
  <c r="H124"/>
  <c r="G123"/>
  <c r="H123"/>
  <c r="I123"/>
  <c r="G122"/>
  <c r="H122"/>
  <c r="J122"/>
  <c r="G121"/>
  <c r="H121"/>
  <c r="G120"/>
  <c r="H120"/>
  <c r="I120"/>
  <c r="G119"/>
  <c r="H119"/>
  <c r="J119"/>
  <c r="K119"/>
  <c r="M119"/>
  <c r="G118"/>
  <c r="H118"/>
  <c r="I118"/>
  <c r="G117"/>
  <c r="H117"/>
  <c r="I117"/>
  <c r="G116"/>
  <c r="H116"/>
  <c r="G115"/>
  <c r="H115"/>
  <c r="G114"/>
  <c r="H114"/>
  <c r="J114"/>
  <c r="G113"/>
  <c r="H113"/>
  <c r="I113"/>
  <c r="G112"/>
  <c r="H112"/>
  <c r="J112"/>
  <c r="K112"/>
  <c r="O112"/>
  <c r="G111"/>
  <c r="H111"/>
  <c r="J111"/>
  <c r="G110"/>
  <c r="H110"/>
  <c r="I110"/>
  <c r="G109"/>
  <c r="H109"/>
  <c r="J109"/>
  <c r="G108"/>
  <c r="H108"/>
  <c r="I108"/>
  <c r="G107"/>
  <c r="H107"/>
  <c r="J107"/>
  <c r="G106"/>
  <c r="H106"/>
  <c r="I106"/>
  <c r="G105"/>
  <c r="H105"/>
  <c r="J105"/>
  <c r="G104"/>
  <c r="H104"/>
  <c r="I104"/>
  <c r="G103"/>
  <c r="H103"/>
  <c r="I103"/>
  <c r="G102"/>
  <c r="H102"/>
  <c r="I102"/>
  <c r="G101"/>
  <c r="H101"/>
  <c r="J101"/>
  <c r="G100"/>
  <c r="H100"/>
  <c r="J100"/>
  <c r="G99"/>
  <c r="H99"/>
  <c r="I99"/>
  <c r="G98"/>
  <c r="H98"/>
  <c r="G97"/>
  <c r="H97"/>
  <c r="I97"/>
  <c r="G96"/>
  <c r="H96"/>
  <c r="I96"/>
  <c r="G95"/>
  <c r="H95"/>
  <c r="I95"/>
  <c r="G94"/>
  <c r="H94"/>
  <c r="G93"/>
  <c r="H93"/>
  <c r="G92"/>
  <c r="H92"/>
  <c r="I92"/>
  <c r="G91"/>
  <c r="H91"/>
  <c r="J91"/>
  <c r="G90"/>
  <c r="H90"/>
  <c r="I90"/>
  <c r="G89"/>
  <c r="H89"/>
  <c r="G88"/>
  <c r="H88"/>
  <c r="G87"/>
  <c r="H87"/>
  <c r="J87"/>
  <c r="G86"/>
  <c r="H86"/>
  <c r="I86"/>
  <c r="G85"/>
  <c r="H85"/>
  <c r="G84"/>
  <c r="H84"/>
  <c r="I84"/>
  <c r="G83"/>
  <c r="H83"/>
  <c r="J83"/>
  <c r="K83"/>
  <c r="Q83"/>
  <c r="G82"/>
  <c r="H82"/>
  <c r="J82"/>
  <c r="G81"/>
  <c r="H81"/>
  <c r="I81"/>
  <c r="G80"/>
  <c r="H80"/>
  <c r="I80"/>
  <c r="G79"/>
  <c r="H79"/>
  <c r="I79"/>
  <c r="G78"/>
  <c r="H78"/>
  <c r="J78"/>
  <c r="K78"/>
  <c r="Q78"/>
  <c r="G76"/>
  <c r="H76"/>
  <c r="J76"/>
  <c r="G77"/>
  <c r="H77"/>
  <c r="G75"/>
  <c r="H75"/>
  <c r="J75"/>
  <c r="G235"/>
  <c r="H235"/>
  <c r="J235"/>
  <c r="C43"/>
  <c r="C44"/>
  <c r="C45"/>
  <c r="C46"/>
  <c r="C47"/>
  <c r="C48"/>
  <c r="C49"/>
  <c r="C50"/>
  <c r="C51"/>
  <c r="C52"/>
  <c r="C55"/>
  <c r="C56"/>
  <c r="C57"/>
  <c r="C60"/>
  <c r="C61"/>
  <c r="C62"/>
  <c r="C63"/>
  <c r="C64"/>
  <c r="C65"/>
  <c r="C66"/>
  <c r="C67"/>
  <c r="C68"/>
  <c r="C69"/>
  <c r="C70"/>
  <c r="C71"/>
  <c r="C72"/>
  <c r="C77"/>
  <c r="C78"/>
  <c r="C79"/>
  <c r="C80"/>
  <c r="C82"/>
  <c r="C83"/>
  <c r="C84"/>
  <c r="C85"/>
  <c r="C86"/>
  <c r="C87"/>
  <c r="C88"/>
  <c r="C89"/>
  <c r="C90"/>
  <c r="C91"/>
  <c r="C92"/>
  <c r="C93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7"/>
  <c r="C138"/>
  <c r="C139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3"/>
  <c r="C214"/>
  <c r="C215"/>
  <c r="C216"/>
  <c r="C219"/>
  <c r="C220"/>
  <c r="C221"/>
  <c r="C222"/>
  <c r="C223"/>
  <c r="C224"/>
  <c r="C225"/>
  <c r="C226"/>
  <c r="C227"/>
  <c r="C228"/>
  <c r="C229"/>
  <c r="C230"/>
  <c r="C231"/>
  <c r="C232"/>
  <c r="C233"/>
  <c r="G491"/>
  <c r="H491"/>
  <c r="J491"/>
  <c r="G490"/>
  <c r="H490"/>
  <c r="I490"/>
  <c r="G489"/>
  <c r="H489"/>
  <c r="I489"/>
  <c r="G488"/>
  <c r="H488"/>
  <c r="J488"/>
  <c r="K488"/>
  <c r="O488"/>
  <c r="G487"/>
  <c r="H487"/>
  <c r="I487"/>
  <c r="G486"/>
  <c r="H486"/>
  <c r="I486"/>
  <c r="G485"/>
  <c r="H485"/>
  <c r="I485"/>
  <c r="G484"/>
  <c r="H484"/>
  <c r="J484"/>
  <c r="G483"/>
  <c r="H483"/>
  <c r="I483"/>
  <c r="G482"/>
  <c r="H482"/>
  <c r="G481"/>
  <c r="H481"/>
  <c r="J481"/>
  <c r="G480"/>
  <c r="H480"/>
  <c r="I480"/>
  <c r="G479"/>
  <c r="H479"/>
  <c r="G478"/>
  <c r="H478"/>
  <c r="J478"/>
  <c r="G477"/>
  <c r="H477"/>
  <c r="J477"/>
  <c r="G476"/>
  <c r="H476"/>
  <c r="G475"/>
  <c r="H475"/>
  <c r="I475"/>
  <c r="G474"/>
  <c r="H474"/>
  <c r="G473"/>
  <c r="H473"/>
  <c r="J473"/>
  <c r="G472"/>
  <c r="H472"/>
  <c r="I472"/>
  <c r="G471"/>
  <c r="H471"/>
  <c r="G470"/>
  <c r="H470"/>
  <c r="J470"/>
  <c r="G469"/>
  <c r="H469"/>
  <c r="G468"/>
  <c r="H468"/>
  <c r="J468"/>
  <c r="G467"/>
  <c r="H467"/>
  <c r="I467"/>
  <c r="G466"/>
  <c r="H466"/>
  <c r="J466"/>
  <c r="G465"/>
  <c r="H465"/>
  <c r="J465"/>
  <c r="G464"/>
  <c r="H464"/>
  <c r="J464"/>
  <c r="G463"/>
  <c r="H463"/>
  <c r="G462"/>
  <c r="H462"/>
  <c r="I462"/>
  <c r="G461"/>
  <c r="H461"/>
  <c r="I461"/>
  <c r="G460"/>
  <c r="H460"/>
  <c r="I460"/>
  <c r="G459"/>
  <c r="H459"/>
  <c r="I459"/>
  <c r="G458"/>
  <c r="H458"/>
  <c r="J458"/>
  <c r="G457"/>
  <c r="H457"/>
  <c r="J457"/>
  <c r="G456"/>
  <c r="H456"/>
  <c r="I456"/>
  <c r="G455"/>
  <c r="H455"/>
  <c r="J455"/>
  <c r="G454"/>
  <c r="H454"/>
  <c r="I454"/>
  <c r="G453"/>
  <c r="H453"/>
  <c r="I453"/>
  <c r="G452"/>
  <c r="H452"/>
  <c r="I452"/>
  <c r="G451"/>
  <c r="H451"/>
  <c r="I451"/>
  <c r="G450"/>
  <c r="H450"/>
  <c r="J450"/>
  <c r="G449"/>
  <c r="H449"/>
  <c r="I449"/>
  <c r="G448"/>
  <c r="H448"/>
  <c r="J448"/>
  <c r="G447"/>
  <c r="H447"/>
  <c r="G446"/>
  <c r="H446"/>
  <c r="I446"/>
  <c r="G445"/>
  <c r="H445"/>
  <c r="J445"/>
  <c r="G444"/>
  <c r="H444"/>
  <c r="G443"/>
  <c r="H443"/>
  <c r="J443"/>
  <c r="G442"/>
  <c r="H442"/>
  <c r="J442"/>
  <c r="G441"/>
  <c r="H441"/>
  <c r="I441"/>
  <c r="G440"/>
  <c r="H440"/>
  <c r="J440"/>
  <c r="G439"/>
  <c r="H439"/>
  <c r="G438"/>
  <c r="H438"/>
  <c r="I438"/>
  <c r="G437"/>
  <c r="H437"/>
  <c r="J437"/>
  <c r="G436"/>
  <c r="H436"/>
  <c r="I436"/>
  <c r="G435"/>
  <c r="H435"/>
  <c r="J435"/>
  <c r="G434"/>
  <c r="H434"/>
  <c r="I434"/>
  <c r="G433"/>
  <c r="H433"/>
  <c r="G432"/>
  <c r="H432"/>
  <c r="J432"/>
  <c r="G431"/>
  <c r="H431"/>
  <c r="I431"/>
  <c r="G430"/>
  <c r="H430"/>
  <c r="J430"/>
  <c r="G429"/>
  <c r="H429"/>
  <c r="J429"/>
  <c r="G428"/>
  <c r="H428"/>
  <c r="I428"/>
  <c r="G427"/>
  <c r="H427"/>
  <c r="J427"/>
  <c r="G426"/>
  <c r="H426"/>
  <c r="J426"/>
  <c r="G425"/>
  <c r="H425"/>
  <c r="J425"/>
  <c r="G424"/>
  <c r="H424"/>
  <c r="J424"/>
  <c r="G423"/>
  <c r="H423"/>
  <c r="J423"/>
  <c r="G422"/>
  <c r="H422"/>
  <c r="J422"/>
  <c r="G421"/>
  <c r="H421"/>
  <c r="I421"/>
  <c r="G420"/>
  <c r="H420"/>
  <c r="I420"/>
  <c r="G419"/>
  <c r="H419"/>
  <c r="J419"/>
  <c r="G418"/>
  <c r="H418"/>
  <c r="G417"/>
  <c r="H417"/>
  <c r="I417"/>
  <c r="G416"/>
  <c r="H416"/>
  <c r="J416"/>
  <c r="G415"/>
  <c r="H415"/>
  <c r="J415"/>
  <c r="K415"/>
  <c r="O415"/>
  <c r="G414"/>
  <c r="H414"/>
  <c r="J414"/>
  <c r="G413"/>
  <c r="H413"/>
  <c r="G412"/>
  <c r="H412"/>
  <c r="I412"/>
  <c r="G411"/>
  <c r="H411"/>
  <c r="I411"/>
  <c r="G410"/>
  <c r="H410"/>
  <c r="J410"/>
  <c r="K410"/>
  <c r="Q410"/>
  <c r="G409"/>
  <c r="H409"/>
  <c r="J409"/>
  <c r="K409"/>
  <c r="O409"/>
  <c r="G408"/>
  <c r="H408"/>
  <c r="J408"/>
  <c r="G407"/>
  <c r="H407"/>
  <c r="I407"/>
  <c r="G406"/>
  <c r="H406"/>
  <c r="J406"/>
  <c r="G405"/>
  <c r="H405"/>
  <c r="J405"/>
  <c r="G404"/>
  <c r="H404"/>
  <c r="J404"/>
  <c r="G403"/>
  <c r="H403"/>
  <c r="I403"/>
  <c r="G402"/>
  <c r="H402"/>
  <c r="J402"/>
  <c r="G401"/>
  <c r="H401"/>
  <c r="I401"/>
  <c r="G400"/>
  <c r="H400"/>
  <c r="I400"/>
  <c r="G399"/>
  <c r="H399"/>
  <c r="J399"/>
  <c r="G398"/>
  <c r="H398"/>
  <c r="I398"/>
  <c r="G397"/>
  <c r="H397"/>
  <c r="I397"/>
  <c r="G396"/>
  <c r="H396"/>
  <c r="I396"/>
  <c r="G395"/>
  <c r="H395"/>
  <c r="I395"/>
  <c r="G394"/>
  <c r="H394"/>
  <c r="G393"/>
  <c r="H393"/>
  <c r="J393"/>
  <c r="K393"/>
  <c r="Q393"/>
  <c r="G392"/>
  <c r="H392"/>
  <c r="I392"/>
  <c r="G391"/>
  <c r="H391"/>
  <c r="G390"/>
  <c r="H390"/>
  <c r="J390"/>
  <c r="G389"/>
  <c r="H389"/>
  <c r="I389"/>
  <c r="G388"/>
  <c r="H388"/>
  <c r="G387"/>
  <c r="H387"/>
  <c r="I387"/>
  <c r="G386"/>
  <c r="H386"/>
  <c r="G385"/>
  <c r="H385"/>
  <c r="J385"/>
  <c r="G384"/>
  <c r="H384"/>
  <c r="J384"/>
  <c r="G383"/>
  <c r="H383"/>
  <c r="I383"/>
  <c r="G382"/>
  <c r="H382"/>
  <c r="I382"/>
  <c r="G381"/>
  <c r="H381"/>
  <c r="I381"/>
  <c r="G380"/>
  <c r="H380"/>
  <c r="I380"/>
  <c r="G379"/>
  <c r="H379"/>
  <c r="I379"/>
  <c r="G378"/>
  <c r="H378"/>
  <c r="G377"/>
  <c r="H377"/>
  <c r="G376"/>
  <c r="H376"/>
  <c r="I376"/>
  <c r="G375"/>
  <c r="H375"/>
  <c r="I375"/>
  <c r="G374"/>
  <c r="H374"/>
  <c r="I374"/>
  <c r="G373"/>
  <c r="H373"/>
  <c r="J373"/>
  <c r="G372"/>
  <c r="H372"/>
  <c r="I372"/>
  <c r="G371"/>
  <c r="H371"/>
  <c r="G370"/>
  <c r="H370"/>
  <c r="J370"/>
  <c r="G369"/>
  <c r="H369"/>
  <c r="I369"/>
  <c r="G368"/>
  <c r="H368"/>
  <c r="I368"/>
  <c r="G367"/>
  <c r="H367"/>
  <c r="I367"/>
  <c r="G366"/>
  <c r="H366"/>
  <c r="G365"/>
  <c r="H365"/>
  <c r="I365"/>
  <c r="G364"/>
  <c r="H364"/>
  <c r="I364"/>
  <c r="G363"/>
  <c r="H363"/>
  <c r="J363"/>
  <c r="K363"/>
  <c r="O363"/>
  <c r="G362"/>
  <c r="H362"/>
  <c r="J362"/>
  <c r="K362"/>
  <c r="Q362"/>
  <c r="G361"/>
  <c r="H361"/>
  <c r="G360"/>
  <c r="H360"/>
  <c r="G359"/>
  <c r="H359"/>
  <c r="I359"/>
  <c r="G358"/>
  <c r="H358"/>
  <c r="I358"/>
  <c r="G357"/>
  <c r="H357"/>
  <c r="J357"/>
  <c r="K357"/>
  <c r="M357"/>
  <c r="G356"/>
  <c r="H356"/>
  <c r="I356"/>
  <c r="G355"/>
  <c r="H355"/>
  <c r="G354"/>
  <c r="H354"/>
  <c r="I354"/>
  <c r="G353"/>
  <c r="H353"/>
  <c r="J353"/>
  <c r="G352"/>
  <c r="H352"/>
  <c r="I352"/>
  <c r="G351"/>
  <c r="H351"/>
  <c r="I351"/>
  <c r="G350"/>
  <c r="H350"/>
  <c r="D350"/>
  <c r="G349"/>
  <c r="H349"/>
  <c r="J349"/>
  <c r="G348"/>
  <c r="H348"/>
  <c r="D348"/>
  <c r="G347"/>
  <c r="H347"/>
  <c r="D347"/>
  <c r="G346"/>
  <c r="H346"/>
  <c r="G345"/>
  <c r="H345"/>
  <c r="I345"/>
  <c r="G344"/>
  <c r="H344"/>
  <c r="J344"/>
  <c r="G343"/>
  <c r="H343"/>
  <c r="I343"/>
  <c r="G342"/>
  <c r="H342"/>
  <c r="J342"/>
  <c r="G341"/>
  <c r="H341"/>
  <c r="I341"/>
  <c r="G340"/>
  <c r="H340"/>
  <c r="D340"/>
  <c r="G339"/>
  <c r="H339"/>
  <c r="J339"/>
  <c r="D338"/>
  <c r="C235"/>
  <c r="D234"/>
  <c r="G74"/>
  <c r="H74"/>
  <c r="G73"/>
  <c r="H73"/>
  <c r="I73"/>
  <c r="G72"/>
  <c r="H72"/>
  <c r="I72"/>
  <c r="G71"/>
  <c r="H71"/>
  <c r="I71"/>
  <c r="G70"/>
  <c r="H70"/>
  <c r="J70"/>
  <c r="G69"/>
  <c r="H69"/>
  <c r="J69"/>
  <c r="G68"/>
  <c r="H68"/>
  <c r="I68"/>
  <c r="G67"/>
  <c r="H67"/>
  <c r="J67"/>
  <c r="K67"/>
  <c r="Q67"/>
  <c r="G66"/>
  <c r="H66"/>
  <c r="G65"/>
  <c r="H65"/>
  <c r="I65"/>
  <c r="G64"/>
  <c r="H64"/>
  <c r="I64"/>
  <c r="G63"/>
  <c r="H63"/>
  <c r="I63"/>
  <c r="G62"/>
  <c r="H62"/>
  <c r="G61"/>
  <c r="H61"/>
  <c r="I61"/>
  <c r="G60"/>
  <c r="H60"/>
  <c r="I60"/>
  <c r="G59"/>
  <c r="H59"/>
  <c r="I59"/>
  <c r="G58"/>
  <c r="H58"/>
  <c r="I58"/>
  <c r="G57"/>
  <c r="H57"/>
  <c r="J57"/>
  <c r="G56"/>
  <c r="H56"/>
  <c r="I56"/>
  <c r="G55"/>
  <c r="H55"/>
  <c r="G54"/>
  <c r="H54"/>
  <c r="J54"/>
  <c r="G53"/>
  <c r="H53"/>
  <c r="J53"/>
  <c r="G52"/>
  <c r="H52"/>
  <c r="I52"/>
  <c r="G51"/>
  <c r="H51"/>
  <c r="I51"/>
  <c r="G50"/>
  <c r="H50"/>
  <c r="I50"/>
  <c r="G49"/>
  <c r="H49"/>
  <c r="G48"/>
  <c r="H48"/>
  <c r="I48"/>
  <c r="G47"/>
  <c r="H47"/>
  <c r="J47"/>
  <c r="G46"/>
  <c r="H46"/>
  <c r="I46"/>
  <c r="G45"/>
  <c r="H45"/>
  <c r="G44"/>
  <c r="H44"/>
  <c r="I44"/>
  <c r="G43"/>
  <c r="H43"/>
  <c r="J43"/>
  <c r="G42"/>
  <c r="H42"/>
  <c r="I42"/>
  <c r="C42"/>
  <c r="G41"/>
  <c r="H41"/>
  <c r="J41"/>
  <c r="C41"/>
  <c r="G40"/>
  <c r="H40"/>
  <c r="J40"/>
  <c r="C40"/>
  <c r="G39"/>
  <c r="H39"/>
  <c r="J39"/>
  <c r="C39"/>
  <c r="G38"/>
  <c r="H38"/>
  <c r="I38"/>
  <c r="C38"/>
  <c r="G37"/>
  <c r="H37"/>
  <c r="I37"/>
  <c r="C37"/>
  <c r="G36"/>
  <c r="H36"/>
  <c r="J36"/>
  <c r="C36"/>
  <c r="G35"/>
  <c r="H35"/>
  <c r="J35"/>
  <c r="C35"/>
  <c r="G34"/>
  <c r="H34"/>
  <c r="C34"/>
  <c r="G33"/>
  <c r="H33"/>
  <c r="J33"/>
  <c r="K33"/>
  <c r="Q33"/>
  <c r="C33"/>
  <c r="G32"/>
  <c r="H32"/>
  <c r="I32"/>
  <c r="C32"/>
  <c r="G31"/>
  <c r="H31"/>
  <c r="J31"/>
  <c r="C31"/>
  <c r="G30"/>
  <c r="H30"/>
  <c r="I30"/>
  <c r="C30"/>
  <c r="G29"/>
  <c r="H29"/>
  <c r="J29"/>
  <c r="K29"/>
  <c r="O29"/>
  <c r="C29"/>
  <c r="G28"/>
  <c r="H28"/>
  <c r="I28"/>
  <c r="C28"/>
  <c r="G27"/>
  <c r="H27"/>
  <c r="J27"/>
  <c r="C27"/>
  <c r="G26"/>
  <c r="H26"/>
  <c r="I26"/>
  <c r="C26"/>
  <c r="G25"/>
  <c r="H25"/>
  <c r="J25"/>
  <c r="C25"/>
  <c r="G24"/>
  <c r="H24"/>
  <c r="J24"/>
  <c r="K24"/>
  <c r="O24"/>
  <c r="C24"/>
  <c r="G23"/>
  <c r="H23"/>
  <c r="J23"/>
  <c r="C23"/>
  <c r="G22"/>
  <c r="H22"/>
  <c r="C22"/>
  <c r="G21"/>
  <c r="H21"/>
  <c r="J21"/>
  <c r="C21"/>
  <c r="G20"/>
  <c r="H20"/>
  <c r="I20"/>
  <c r="C20"/>
  <c r="G19"/>
  <c r="H19"/>
  <c r="J19"/>
  <c r="C19"/>
  <c r="G18"/>
  <c r="H18"/>
  <c r="I18"/>
  <c r="C18"/>
  <c r="G17"/>
  <c r="H17"/>
  <c r="C17"/>
  <c r="G16"/>
  <c r="H16"/>
  <c r="J16"/>
  <c r="C16"/>
  <c r="G15"/>
  <c r="H15"/>
  <c r="J15"/>
  <c r="C15"/>
  <c r="G14"/>
  <c r="H14"/>
  <c r="J14"/>
  <c r="K14"/>
  <c r="O14"/>
  <c r="C14"/>
  <c r="G13"/>
  <c r="H13"/>
  <c r="I13"/>
  <c r="C13"/>
  <c r="G12"/>
  <c r="H12"/>
  <c r="J12"/>
  <c r="C12"/>
  <c r="G11"/>
  <c r="H11"/>
  <c r="J11"/>
  <c r="C11"/>
  <c r="G10"/>
  <c r="H10"/>
  <c r="J10"/>
  <c r="C10"/>
  <c r="G9"/>
  <c r="H9"/>
  <c r="G8"/>
  <c r="H8"/>
  <c i="21" r="C201"/>
  <c r="C202"/>
  <c r="C203"/>
  <c r="C204"/>
  <c r="C205"/>
  <c r="C206"/>
  <c r="C207"/>
  <c r="C211"/>
  <c r="C214"/>
  <c r="C215"/>
  <c r="C217"/>
  <c r="C219"/>
  <c r="C220"/>
  <c r="C221"/>
  <c r="C222"/>
  <c r="C223"/>
  <c r="C200"/>
  <c r="G201"/>
  <c r="H201"/>
  <c r="G202"/>
  <c r="H202"/>
  <c r="J202"/>
  <c r="G203"/>
  <c r="H203"/>
  <c r="J203"/>
  <c r="K203"/>
  <c r="O203"/>
  <c r="G204"/>
  <c r="H204"/>
  <c r="G205"/>
  <c r="H205"/>
  <c r="I205"/>
  <c r="G206"/>
  <c r="H206"/>
  <c r="J206"/>
  <c r="G207"/>
  <c r="H207"/>
  <c r="J207"/>
  <c r="G208"/>
  <c r="H208"/>
  <c r="J208"/>
  <c r="G209"/>
  <c r="H209"/>
  <c r="J209"/>
  <c r="G210"/>
  <c r="H210"/>
  <c r="I210"/>
  <c r="G211"/>
  <c r="H211"/>
  <c r="G212"/>
  <c r="H212"/>
  <c r="I212"/>
  <c r="G213"/>
  <c r="H213"/>
  <c r="I213"/>
  <c r="G214"/>
  <c r="H214"/>
  <c r="J214"/>
  <c r="G215"/>
  <c r="H215"/>
  <c r="J215"/>
  <c r="G216"/>
  <c r="H216"/>
  <c r="J216"/>
  <c r="K216"/>
  <c r="O216"/>
  <c r="G200"/>
  <c r="G217"/>
  <c r="H217"/>
  <c r="J217"/>
  <c r="K217"/>
  <c r="O217"/>
  <c r="G218"/>
  <c r="G219"/>
  <c r="G220"/>
  <c r="H220"/>
  <c r="J220"/>
  <c r="G221"/>
  <c r="H221"/>
  <c r="G222"/>
  <c r="H222"/>
  <c r="J222"/>
  <c r="K222"/>
  <c r="M222"/>
  <c r="G223"/>
  <c r="H223"/>
  <c r="I223"/>
  <c r="G224"/>
  <c r="H224"/>
  <c r="J224"/>
  <c r="K224"/>
  <c r="O224"/>
  <c r="G225"/>
  <c r="H218"/>
  <c r="H219"/>
  <c r="I219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8"/>
  <c r="C49"/>
  <c r="C50"/>
  <c r="C51"/>
  <c r="C52"/>
  <c r="C53"/>
  <c r="C54"/>
  <c r="C55"/>
  <c r="C56"/>
  <c r="C57"/>
  <c r="C58"/>
  <c r="C59"/>
  <c r="C60"/>
  <c r="C63"/>
  <c r="C64"/>
  <c r="C67"/>
  <c r="C68"/>
  <c r="C69"/>
  <c r="C70"/>
  <c r="C71"/>
  <c r="C72"/>
  <c r="C73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9"/>
  <c r="C190"/>
  <c r="C191"/>
  <c r="C192"/>
  <c r="C193"/>
  <c r="C194"/>
  <c r="C197"/>
  <c r="C198"/>
  <c r="C8"/>
  <c r="G13"/>
  <c r="H13"/>
  <c r="J13"/>
  <c r="G14"/>
  <c r="H14"/>
  <c r="G15"/>
  <c r="H15"/>
  <c r="G16"/>
  <c r="H16"/>
  <c r="I16"/>
  <c r="G17"/>
  <c r="H17"/>
  <c r="G18"/>
  <c r="H18"/>
  <c r="J18"/>
  <c r="G19"/>
  <c r="H19"/>
  <c r="G20"/>
  <c r="H20"/>
  <c r="G21"/>
  <c r="H21"/>
  <c r="I21"/>
  <c r="G22"/>
  <c r="H22"/>
  <c r="J22"/>
  <c r="K22"/>
  <c r="O22"/>
  <c r="G23"/>
  <c r="H23"/>
  <c r="J23"/>
  <c r="G24"/>
  <c r="H24"/>
  <c r="J24"/>
  <c r="K24"/>
  <c r="M24"/>
  <c r="G25"/>
  <c r="H25"/>
  <c r="I25"/>
  <c r="G26"/>
  <c r="H26"/>
  <c r="G27"/>
  <c r="H27"/>
  <c r="I27"/>
  <c r="G28"/>
  <c r="H28"/>
  <c r="J28"/>
  <c r="G29"/>
  <c r="H29"/>
  <c r="I29"/>
  <c r="G30"/>
  <c r="H30"/>
  <c r="I30"/>
  <c r="G31"/>
  <c r="H31"/>
  <c r="G32"/>
  <c r="H32"/>
  <c r="I32"/>
  <c r="G33"/>
  <c r="H33"/>
  <c r="G34"/>
  <c r="H34"/>
  <c r="G35"/>
  <c r="H35"/>
  <c r="J35"/>
  <c r="G36"/>
  <c r="H36"/>
  <c r="I36"/>
  <c r="G37"/>
  <c r="H37"/>
  <c r="J37"/>
  <c r="G38"/>
  <c r="H38"/>
  <c r="J38"/>
  <c r="G39"/>
  <c r="H39"/>
  <c r="J39"/>
  <c r="G40"/>
  <c r="H40"/>
  <c r="I40"/>
  <c r="G41"/>
  <c r="H41"/>
  <c r="I41"/>
  <c r="G42"/>
  <c r="H42"/>
  <c r="I42"/>
  <c r="G43"/>
  <c r="H43"/>
  <c r="G44"/>
  <c r="H44"/>
  <c r="J44"/>
  <c r="G45"/>
  <c r="H45"/>
  <c r="I45"/>
  <c r="G46"/>
  <c r="H46"/>
  <c r="J46"/>
  <c r="G47"/>
  <c r="H47"/>
  <c r="I47"/>
  <c r="G48"/>
  <c r="H48"/>
  <c r="J48"/>
  <c r="G49"/>
  <c r="H49"/>
  <c r="I49"/>
  <c r="G50"/>
  <c r="H50"/>
  <c r="J50"/>
  <c r="K50"/>
  <c r="G51"/>
  <c r="H51"/>
  <c r="J51"/>
  <c r="G52"/>
  <c r="H52"/>
  <c r="I52"/>
  <c r="G53"/>
  <c r="H53"/>
  <c r="G54"/>
  <c r="H54"/>
  <c r="J54"/>
  <c r="K54"/>
  <c r="Q54"/>
  <c r="G55"/>
  <c r="H55"/>
  <c r="J55"/>
  <c r="G56"/>
  <c r="H56"/>
  <c r="I56"/>
  <c r="G57"/>
  <c r="H57"/>
  <c r="G58"/>
  <c r="H58"/>
  <c r="J58"/>
  <c r="G59"/>
  <c r="H59"/>
  <c r="J59"/>
  <c r="G60"/>
  <c r="H60"/>
  <c r="I60"/>
  <c r="G379"/>
  <c r="H379"/>
  <c r="I379"/>
  <c r="G378"/>
  <c r="H378"/>
  <c r="J378"/>
  <c r="G377"/>
  <c r="H377"/>
  <c r="J377"/>
  <c r="G376"/>
  <c r="H376"/>
  <c r="J376"/>
  <c r="G375"/>
  <c r="H375"/>
  <c r="G374"/>
  <c r="H374"/>
  <c r="I374"/>
  <c r="G373"/>
  <c r="H373"/>
  <c r="G372"/>
  <c r="H372"/>
  <c r="I372"/>
  <c r="G371"/>
  <c r="H371"/>
  <c r="J371"/>
  <c r="G370"/>
  <c r="H370"/>
  <c r="G369"/>
  <c r="H369"/>
  <c r="G368"/>
  <c r="H368"/>
  <c r="J368"/>
  <c r="G367"/>
  <c r="H367"/>
  <c r="I367"/>
  <c r="G366"/>
  <c r="H366"/>
  <c r="I366"/>
  <c r="G365"/>
  <c r="H365"/>
  <c r="G364"/>
  <c r="H364"/>
  <c r="J364"/>
  <c r="G363"/>
  <c r="H363"/>
  <c r="J363"/>
  <c r="G362"/>
  <c r="H362"/>
  <c r="I362"/>
  <c r="G361"/>
  <c r="H361"/>
  <c r="I361"/>
  <c r="G360"/>
  <c r="H360"/>
  <c r="J360"/>
  <c r="G359"/>
  <c r="H359"/>
  <c r="J359"/>
  <c r="G358"/>
  <c r="H358"/>
  <c r="J358"/>
  <c r="K358"/>
  <c r="M358"/>
  <c r="G357"/>
  <c r="H357"/>
  <c r="I357"/>
  <c r="G356"/>
  <c r="H356"/>
  <c r="I356"/>
  <c r="G355"/>
  <c r="H355"/>
  <c r="G354"/>
  <c r="H354"/>
  <c r="I354"/>
  <c r="G353"/>
  <c r="H353"/>
  <c r="I353"/>
  <c r="G352"/>
  <c r="H352"/>
  <c r="G351"/>
  <c r="H351"/>
  <c r="I351"/>
  <c r="G350"/>
  <c r="H350"/>
  <c r="I350"/>
  <c r="G349"/>
  <c r="H349"/>
  <c r="I349"/>
  <c r="G348"/>
  <c r="H348"/>
  <c r="I348"/>
  <c r="G347"/>
  <c r="H347"/>
  <c r="J347"/>
  <c r="G346"/>
  <c r="H346"/>
  <c r="J346"/>
  <c r="G345"/>
  <c r="H345"/>
  <c r="J345"/>
  <c r="G344"/>
  <c r="H344"/>
  <c r="I344"/>
  <c r="G343"/>
  <c r="H343"/>
  <c r="I343"/>
  <c r="G342"/>
  <c r="H342"/>
  <c r="I342"/>
  <c r="G341"/>
  <c r="H341"/>
  <c r="G340"/>
  <c r="H340"/>
  <c r="I340"/>
  <c r="G339"/>
  <c r="H339"/>
  <c r="I339"/>
  <c r="G338"/>
  <c r="H338"/>
  <c r="J338"/>
  <c r="G337"/>
  <c r="H337"/>
  <c r="J337"/>
  <c r="G336"/>
  <c r="H336"/>
  <c r="I336"/>
  <c r="G335"/>
  <c r="H335"/>
  <c r="J335"/>
  <c r="G334"/>
  <c r="H334"/>
  <c r="G333"/>
  <c r="H333"/>
  <c r="I333"/>
  <c r="G332"/>
  <c r="H332"/>
  <c r="J332"/>
  <c r="G331"/>
  <c r="H331"/>
  <c r="G330"/>
  <c r="H330"/>
  <c r="G329"/>
  <c r="H329"/>
  <c r="I329"/>
  <c r="G328"/>
  <c r="H328"/>
  <c r="I328"/>
  <c r="G327"/>
  <c r="H327"/>
  <c r="I327"/>
  <c r="G326"/>
  <c r="H326"/>
  <c r="I326"/>
  <c r="G325"/>
  <c r="H325"/>
  <c r="G324"/>
  <c r="H324"/>
  <c r="I324"/>
  <c r="G323"/>
  <c r="H323"/>
  <c r="I323"/>
  <c r="G322"/>
  <c r="H322"/>
  <c r="G321"/>
  <c r="H321"/>
  <c r="I321"/>
  <c r="G320"/>
  <c r="H320"/>
  <c r="J320"/>
  <c r="G319"/>
  <c r="H319"/>
  <c r="I319"/>
  <c r="G318"/>
  <c r="H318"/>
  <c r="J318"/>
  <c r="G317"/>
  <c r="H317"/>
  <c r="I317"/>
  <c r="G316"/>
  <c r="H316"/>
  <c r="J316"/>
  <c r="G315"/>
  <c r="H315"/>
  <c r="I315"/>
  <c r="G314"/>
  <c r="H314"/>
  <c r="J314"/>
  <c r="G313"/>
  <c r="H313"/>
  <c r="I313"/>
  <c r="G312"/>
  <c r="H312"/>
  <c r="G311"/>
  <c r="H311"/>
  <c r="J311"/>
  <c r="K311"/>
  <c r="O311"/>
  <c r="G310"/>
  <c r="H310"/>
  <c r="J310"/>
  <c r="G309"/>
  <c r="H309"/>
  <c r="J309"/>
  <c r="K309"/>
  <c r="G308"/>
  <c r="H308"/>
  <c r="G307"/>
  <c r="H307"/>
  <c r="J307"/>
  <c r="G306"/>
  <c r="H306"/>
  <c r="I306"/>
  <c r="G305"/>
  <c r="H305"/>
  <c r="I305"/>
  <c r="G304"/>
  <c r="H304"/>
  <c r="J304"/>
  <c r="K304"/>
  <c r="Q304"/>
  <c r="G303"/>
  <c r="H303"/>
  <c r="I303"/>
  <c r="G302"/>
  <c r="H302"/>
  <c r="I302"/>
  <c r="G301"/>
  <c r="H301"/>
  <c r="I301"/>
  <c r="G300"/>
  <c r="H300"/>
  <c r="J300"/>
  <c r="G299"/>
  <c r="H299"/>
  <c r="J299"/>
  <c r="K299"/>
  <c r="M299"/>
  <c r="G298"/>
  <c r="H298"/>
  <c r="G297"/>
  <c r="H297"/>
  <c r="J297"/>
  <c r="K297"/>
  <c r="O297"/>
  <c r="G296"/>
  <c r="H296"/>
  <c r="J296"/>
  <c r="G295"/>
  <c r="H295"/>
  <c r="J295"/>
  <c r="G294"/>
  <c r="H294"/>
  <c r="J294"/>
  <c r="G293"/>
  <c r="H293"/>
  <c r="I293"/>
  <c r="G292"/>
  <c r="H292"/>
  <c r="J292"/>
  <c r="G291"/>
  <c r="H291"/>
  <c r="J291"/>
  <c r="G290"/>
  <c r="H290"/>
  <c r="I290"/>
  <c r="G289"/>
  <c r="H289"/>
  <c r="I289"/>
  <c r="G288"/>
  <c r="H288"/>
  <c r="G287"/>
  <c r="H287"/>
  <c r="J287"/>
  <c r="G286"/>
  <c r="H286"/>
  <c r="I286"/>
  <c r="G285"/>
  <c r="H285"/>
  <c r="G284"/>
  <c r="H284"/>
  <c r="G283"/>
  <c r="H283"/>
  <c r="G282"/>
  <c r="H282"/>
  <c r="I282"/>
  <c r="G281"/>
  <c r="H281"/>
  <c r="I281"/>
  <c r="G280"/>
  <c r="H280"/>
  <c r="G279"/>
  <c r="H279"/>
  <c r="J279"/>
  <c r="K279"/>
  <c r="O279"/>
  <c r="G278"/>
  <c r="H278"/>
  <c r="G277"/>
  <c r="H277"/>
  <c r="J277"/>
  <c r="K277"/>
  <c r="M277"/>
  <c r="G276"/>
  <c r="H276"/>
  <c r="G275"/>
  <c r="H275"/>
  <c r="J275"/>
  <c r="G274"/>
  <c r="H274"/>
  <c r="I274"/>
  <c r="G273"/>
  <c r="H273"/>
  <c r="I273"/>
  <c r="G272"/>
  <c r="H272"/>
  <c r="I272"/>
  <c r="G271"/>
  <c r="H271"/>
  <c r="I271"/>
  <c r="G270"/>
  <c r="H270"/>
  <c r="I270"/>
  <c r="G269"/>
  <c r="H269"/>
  <c r="G268"/>
  <c r="H268"/>
  <c r="J268"/>
  <c r="G267"/>
  <c r="H267"/>
  <c r="J267"/>
  <c r="K267"/>
  <c r="Q267"/>
  <c r="G266"/>
  <c r="H266"/>
  <c r="G265"/>
  <c r="H265"/>
  <c r="J265"/>
  <c r="G264"/>
  <c r="H264"/>
  <c r="J264"/>
  <c r="G263"/>
  <c r="H263"/>
  <c r="G262"/>
  <c r="H262"/>
  <c r="I262"/>
  <c r="G261"/>
  <c r="H261"/>
  <c r="J261"/>
  <c r="G260"/>
  <c r="H260"/>
  <c r="G259"/>
  <c r="H259"/>
  <c r="I259"/>
  <c r="G258"/>
  <c r="H258"/>
  <c r="I258"/>
  <c r="G257"/>
  <c r="H257"/>
  <c r="I257"/>
  <c r="G256"/>
  <c r="H256"/>
  <c r="G255"/>
  <c r="H255"/>
  <c r="I255"/>
  <c r="G254"/>
  <c r="H254"/>
  <c r="J254"/>
  <c r="G253"/>
  <c r="H253"/>
  <c r="J253"/>
  <c r="G252"/>
  <c r="H252"/>
  <c r="I252"/>
  <c r="G251"/>
  <c r="H251"/>
  <c r="I251"/>
  <c r="G250"/>
  <c r="H250"/>
  <c r="J250"/>
  <c r="G249"/>
  <c r="H249"/>
  <c r="J249"/>
  <c r="G248"/>
  <c r="H248"/>
  <c r="G247"/>
  <c r="H247"/>
  <c r="J247"/>
  <c r="G246"/>
  <c r="H246"/>
  <c r="J246"/>
  <c r="G245"/>
  <c r="H245"/>
  <c r="I245"/>
  <c r="G244"/>
  <c r="H244"/>
  <c r="G243"/>
  <c r="H243"/>
  <c r="J243"/>
  <c r="K243"/>
  <c r="O243"/>
  <c r="G242"/>
  <c r="H242"/>
  <c r="I242"/>
  <c r="G241"/>
  <c r="H241"/>
  <c r="J241"/>
  <c r="G240"/>
  <c r="H240"/>
  <c r="G239"/>
  <c r="H239"/>
  <c r="G238"/>
  <c r="H238"/>
  <c r="J238"/>
  <c r="D238"/>
  <c r="G237"/>
  <c r="H237"/>
  <c r="I237"/>
  <c r="G236"/>
  <c r="H236"/>
  <c r="J236"/>
  <c r="D236"/>
  <c r="G235"/>
  <c r="H235"/>
  <c r="D235"/>
  <c r="G234"/>
  <c r="H234"/>
  <c r="J234"/>
  <c r="G233"/>
  <c r="H233"/>
  <c r="G232"/>
  <c r="H232"/>
  <c r="I232"/>
  <c r="G231"/>
  <c r="H231"/>
  <c r="I231"/>
  <c r="G230"/>
  <c r="H230"/>
  <c r="G229"/>
  <c r="H229"/>
  <c r="J229"/>
  <c r="G228"/>
  <c r="H228"/>
  <c r="J228"/>
  <c r="D228"/>
  <c r="G227"/>
  <c r="H227"/>
  <c r="I227"/>
  <c r="D226"/>
  <c r="H225"/>
  <c r="H200"/>
  <c r="D199"/>
  <c r="G198"/>
  <c r="H198"/>
  <c r="I198"/>
  <c r="G197"/>
  <c r="H197"/>
  <c r="J197"/>
  <c r="G196"/>
  <c r="H196"/>
  <c r="I196"/>
  <c r="G195"/>
  <c r="H195"/>
  <c r="J195"/>
  <c r="G194"/>
  <c r="H194"/>
  <c r="G193"/>
  <c r="H193"/>
  <c r="I193"/>
  <c r="G192"/>
  <c r="H192"/>
  <c r="G191"/>
  <c r="H191"/>
  <c r="J191"/>
  <c r="G190"/>
  <c r="H190"/>
  <c r="I190"/>
  <c r="G189"/>
  <c r="H189"/>
  <c r="J189"/>
  <c r="G188"/>
  <c r="H188"/>
  <c r="I188"/>
  <c r="G187"/>
  <c r="H187"/>
  <c r="G186"/>
  <c r="H186"/>
  <c r="J186"/>
  <c r="G185"/>
  <c r="H185"/>
  <c r="I185"/>
  <c r="G184"/>
  <c r="H184"/>
  <c r="I184"/>
  <c r="G183"/>
  <c r="H183"/>
  <c r="I183"/>
  <c r="G182"/>
  <c r="H182"/>
  <c r="G181"/>
  <c r="H181"/>
  <c r="J181"/>
  <c r="K181"/>
  <c r="M181"/>
  <c r="G180"/>
  <c r="H180"/>
  <c r="J180"/>
  <c r="G179"/>
  <c r="H179"/>
  <c r="J179"/>
  <c r="G178"/>
  <c r="H178"/>
  <c r="G177"/>
  <c r="H177"/>
  <c r="I177"/>
  <c r="G176"/>
  <c r="H176"/>
  <c r="I176"/>
  <c r="G175"/>
  <c r="H175"/>
  <c r="J175"/>
  <c r="G174"/>
  <c r="H174"/>
  <c r="I174"/>
  <c r="G173"/>
  <c r="H173"/>
  <c r="J173"/>
  <c r="K173"/>
  <c r="M173"/>
  <c r="G172"/>
  <c r="H172"/>
  <c r="J172"/>
  <c r="G171"/>
  <c r="H171"/>
  <c r="I171"/>
  <c r="G170"/>
  <c r="H170"/>
  <c r="G169"/>
  <c r="H169"/>
  <c r="I169"/>
  <c r="G168"/>
  <c r="H168"/>
  <c r="J168"/>
  <c r="G167"/>
  <c r="H167"/>
  <c r="J167"/>
  <c r="G166"/>
  <c r="H166"/>
  <c r="J166"/>
  <c r="G165"/>
  <c r="H165"/>
  <c r="G164"/>
  <c r="H164"/>
  <c r="G163"/>
  <c r="H163"/>
  <c r="J163"/>
  <c r="G162"/>
  <c r="H162"/>
  <c r="J162"/>
  <c r="G161"/>
  <c r="H161"/>
  <c r="G160"/>
  <c r="H160"/>
  <c r="I160"/>
  <c r="G159"/>
  <c r="H159"/>
  <c r="G158"/>
  <c r="H158"/>
  <c r="I158"/>
  <c r="G157"/>
  <c r="H157"/>
  <c r="G156"/>
  <c r="H156"/>
  <c r="J156"/>
  <c r="K156"/>
  <c r="G155"/>
  <c r="H155"/>
  <c r="G154"/>
  <c r="H154"/>
  <c r="J154"/>
  <c r="G153"/>
  <c r="H153"/>
  <c r="I153"/>
  <c r="G152"/>
  <c r="H152"/>
  <c r="J152"/>
  <c r="G151"/>
  <c r="H151"/>
  <c r="J151"/>
  <c r="G150"/>
  <c r="H150"/>
  <c r="G149"/>
  <c r="H149"/>
  <c r="J149"/>
  <c r="G148"/>
  <c r="H148"/>
  <c r="J148"/>
  <c r="G147"/>
  <c r="H147"/>
  <c r="J147"/>
  <c r="G146"/>
  <c r="H146"/>
  <c r="J146"/>
  <c r="G145"/>
  <c r="H145"/>
  <c r="G144"/>
  <c r="H144"/>
  <c r="G143"/>
  <c r="H143"/>
  <c r="I143"/>
  <c r="G142"/>
  <c r="H142"/>
  <c r="I142"/>
  <c r="G141"/>
  <c r="H141"/>
  <c r="I141"/>
  <c r="G140"/>
  <c r="H140"/>
  <c r="J140"/>
  <c r="G139"/>
  <c r="H139"/>
  <c r="I139"/>
  <c r="G138"/>
  <c r="H138"/>
  <c r="J138"/>
  <c r="G137"/>
  <c r="H137"/>
  <c r="I137"/>
  <c r="G136"/>
  <c r="H136"/>
  <c r="I136"/>
  <c r="G135"/>
  <c r="H135"/>
  <c r="G134"/>
  <c r="H134"/>
  <c r="J134"/>
  <c r="G133"/>
  <c r="H133"/>
  <c r="J133"/>
  <c r="G132"/>
  <c r="H132"/>
  <c r="I132"/>
  <c r="G131"/>
  <c r="H131"/>
  <c r="J131"/>
  <c r="G130"/>
  <c r="H130"/>
  <c r="J130"/>
  <c r="G129"/>
  <c r="H129"/>
  <c r="I129"/>
  <c r="G128"/>
  <c r="H128"/>
  <c r="I128"/>
  <c r="G127"/>
  <c r="H127"/>
  <c r="J127"/>
  <c r="G126"/>
  <c r="H126"/>
  <c r="J126"/>
  <c r="G125"/>
  <c r="H125"/>
  <c r="I125"/>
  <c r="G124"/>
  <c r="H124"/>
  <c r="I124"/>
  <c r="G123"/>
  <c r="H123"/>
  <c r="I123"/>
  <c r="G122"/>
  <c r="H122"/>
  <c r="I122"/>
  <c r="G121"/>
  <c r="H121"/>
  <c r="J121"/>
  <c r="G120"/>
  <c r="H120"/>
  <c r="I120"/>
  <c r="G119"/>
  <c r="H119"/>
  <c r="J119"/>
  <c r="G118"/>
  <c r="H118"/>
  <c r="G117"/>
  <c r="H117"/>
  <c r="G116"/>
  <c r="H116"/>
  <c r="I116"/>
  <c r="G115"/>
  <c r="H115"/>
  <c r="J115"/>
  <c r="G114"/>
  <c r="H114"/>
  <c r="I114"/>
  <c r="G113"/>
  <c r="H113"/>
  <c r="G112"/>
  <c r="H112"/>
  <c r="I112"/>
  <c r="G111"/>
  <c r="H111"/>
  <c r="G110"/>
  <c r="H110"/>
  <c r="G109"/>
  <c r="H109"/>
  <c r="I109"/>
  <c r="G108"/>
  <c r="H108"/>
  <c r="J108"/>
  <c r="G107"/>
  <c r="H107"/>
  <c r="G106"/>
  <c r="H106"/>
  <c r="J106"/>
  <c r="G105"/>
  <c r="H105"/>
  <c r="G104"/>
  <c r="H104"/>
  <c r="J104"/>
  <c r="G103"/>
  <c r="H103"/>
  <c r="I103"/>
  <c r="G102"/>
  <c r="H102"/>
  <c r="I102"/>
  <c r="G101"/>
  <c r="H101"/>
  <c r="G100"/>
  <c r="H100"/>
  <c r="J100"/>
  <c r="G99"/>
  <c r="H99"/>
  <c r="J99"/>
  <c r="G98"/>
  <c r="H98"/>
  <c r="G97"/>
  <c r="H97"/>
  <c r="G96"/>
  <c r="H96"/>
  <c r="I96"/>
  <c r="G95"/>
  <c r="H95"/>
  <c r="I95"/>
  <c r="G94"/>
  <c r="H94"/>
  <c r="I94"/>
  <c r="G93"/>
  <c r="H93"/>
  <c r="J93"/>
  <c r="G92"/>
  <c r="H92"/>
  <c r="J92"/>
  <c r="G91"/>
  <c r="H91"/>
  <c r="J91"/>
  <c r="G90"/>
  <c r="H90"/>
  <c r="J90"/>
  <c r="G89"/>
  <c r="H89"/>
  <c r="J89"/>
  <c r="G88"/>
  <c r="H88"/>
  <c r="I88"/>
  <c r="G87"/>
  <c r="H87"/>
  <c r="I87"/>
  <c r="G86"/>
  <c r="H86"/>
  <c r="J86"/>
  <c r="G85"/>
  <c r="H85"/>
  <c r="J85"/>
  <c r="K85"/>
  <c r="O85"/>
  <c r="G84"/>
  <c r="H84"/>
  <c r="G83"/>
  <c r="H83"/>
  <c r="I83"/>
  <c r="G82"/>
  <c r="H82"/>
  <c r="I82"/>
  <c r="G81"/>
  <c r="H81"/>
  <c r="I81"/>
  <c r="G80"/>
  <c r="H80"/>
  <c r="G79"/>
  <c r="H79"/>
  <c r="J79"/>
  <c r="G78"/>
  <c r="H78"/>
  <c r="I78"/>
  <c r="G77"/>
  <c r="H77"/>
  <c r="G76"/>
  <c r="H76"/>
  <c r="I76"/>
  <c r="G75"/>
  <c r="H75"/>
  <c r="G74"/>
  <c r="H74"/>
  <c r="J74"/>
  <c r="G73"/>
  <c r="H73"/>
  <c r="J73"/>
  <c r="G72"/>
  <c r="H72"/>
  <c r="J72"/>
  <c r="G71"/>
  <c r="H71"/>
  <c r="J71"/>
  <c r="K71"/>
  <c r="Q71"/>
  <c r="G70"/>
  <c r="H70"/>
  <c r="G69"/>
  <c r="H69"/>
  <c r="G68"/>
  <c r="H68"/>
  <c r="G67"/>
  <c r="H67"/>
  <c r="J67"/>
  <c r="G66"/>
  <c r="H66"/>
  <c r="G65"/>
  <c r="H65"/>
  <c r="I65"/>
  <c r="G64"/>
  <c r="H64"/>
  <c r="J64"/>
  <c r="G63"/>
  <c r="H63"/>
  <c r="J63"/>
  <c r="G62"/>
  <c r="H62"/>
  <c r="I62"/>
  <c r="G61"/>
  <c r="H61"/>
  <c r="J61"/>
  <c r="G12"/>
  <c r="H12"/>
  <c r="J12"/>
  <c r="G11"/>
  <c r="H11"/>
  <c r="G10"/>
  <c r="H10"/>
  <c r="J10"/>
  <c r="K10"/>
  <c r="M10"/>
  <c r="G9"/>
  <c r="H9"/>
  <c r="I9"/>
  <c r="G8"/>
  <c r="H8"/>
  <c r="I8"/>
  <c i="19" r="G91"/>
  <c r="H91"/>
  <c r="I91"/>
  <c r="G90"/>
  <c r="H90"/>
  <c r="I90"/>
  <c r="G89"/>
  <c r="H89"/>
  <c r="J89"/>
  <c r="G88"/>
  <c r="H88"/>
  <c r="G87"/>
  <c r="H87"/>
  <c r="G86"/>
  <c r="H86"/>
  <c r="I86"/>
  <c r="G85"/>
  <c r="H85"/>
  <c r="I85"/>
  <c r="G84"/>
  <c r="H84"/>
  <c r="J84"/>
  <c r="K84"/>
  <c r="M84"/>
  <c r="G83"/>
  <c r="H83"/>
  <c r="I83"/>
  <c r="G82"/>
  <c r="H82"/>
  <c r="J82"/>
  <c r="G81"/>
  <c r="H81"/>
  <c r="I81"/>
  <c r="G80"/>
  <c r="H80"/>
  <c r="I80"/>
  <c r="G79"/>
  <c r="H79"/>
  <c r="I79"/>
  <c r="G78"/>
  <c r="H78"/>
  <c r="J78"/>
  <c r="K78"/>
  <c r="M78"/>
  <c r="G77"/>
  <c r="H77"/>
  <c r="I77"/>
  <c r="G76"/>
  <c r="H76"/>
  <c r="J76"/>
  <c r="G75"/>
  <c r="H75"/>
  <c r="G74"/>
  <c r="H74"/>
  <c r="I74"/>
  <c r="G73"/>
  <c r="H73"/>
  <c r="I73"/>
  <c r="G72"/>
  <c r="H72"/>
  <c r="J72"/>
  <c r="G71"/>
  <c r="H71"/>
  <c r="I71"/>
  <c r="G70"/>
  <c r="H70"/>
  <c r="I70"/>
  <c r="G69"/>
  <c r="H69"/>
  <c r="G68"/>
  <c r="H68"/>
  <c r="I68"/>
  <c r="G341"/>
  <c r="H341"/>
  <c r="I341"/>
  <c r="G340"/>
  <c r="H340"/>
  <c r="G339"/>
  <c r="H339"/>
  <c r="J339"/>
  <c r="G338"/>
  <c r="H338"/>
  <c r="G337"/>
  <c r="H337"/>
  <c r="I337"/>
  <c r="G336"/>
  <c r="H336"/>
  <c r="G335"/>
  <c r="H335"/>
  <c r="J335"/>
  <c r="G334"/>
  <c r="H334"/>
  <c r="I334"/>
  <c r="G333"/>
  <c r="H333"/>
  <c r="I333"/>
  <c r="G332"/>
  <c r="H332"/>
  <c r="G331"/>
  <c r="H331"/>
  <c r="J331"/>
  <c r="K331"/>
  <c r="Q331"/>
  <c r="G330"/>
  <c r="H330"/>
  <c r="J330"/>
  <c r="G329"/>
  <c r="H329"/>
  <c r="J329"/>
  <c r="G328"/>
  <c r="H328"/>
  <c r="J328"/>
  <c r="K328"/>
  <c r="Q328"/>
  <c r="G327"/>
  <c r="H327"/>
  <c r="J327"/>
  <c r="K327"/>
  <c r="M327"/>
  <c r="G326"/>
  <c r="H326"/>
  <c r="J326"/>
  <c r="G325"/>
  <c r="H325"/>
  <c r="I325"/>
  <c r="G324"/>
  <c r="H324"/>
  <c r="I324"/>
  <c r="G323"/>
  <c r="H323"/>
  <c r="I323"/>
  <c r="G322"/>
  <c r="H322"/>
  <c r="J322"/>
  <c r="G321"/>
  <c r="H321"/>
  <c r="I321"/>
  <c r="G320"/>
  <c r="H320"/>
  <c r="G319"/>
  <c r="H319"/>
  <c r="G318"/>
  <c r="H318"/>
  <c r="J318"/>
  <c r="G317"/>
  <c r="H317"/>
  <c r="J317"/>
  <c r="G316"/>
  <c r="H316"/>
  <c r="I316"/>
  <c r="G315"/>
  <c r="H315"/>
  <c r="I315"/>
  <c r="G314"/>
  <c r="H314"/>
  <c r="I314"/>
  <c r="G313"/>
  <c r="H313"/>
  <c r="J313"/>
  <c r="G312"/>
  <c r="H312"/>
  <c r="J312"/>
  <c r="G311"/>
  <c r="H311"/>
  <c r="J311"/>
  <c r="K311"/>
  <c r="Q311"/>
  <c r="G310"/>
  <c r="H310"/>
  <c r="J310"/>
  <c r="G309"/>
  <c r="H309"/>
  <c r="G308"/>
  <c r="H308"/>
  <c r="G307"/>
  <c r="H307"/>
  <c r="I307"/>
  <c r="G306"/>
  <c r="H306"/>
  <c r="I306"/>
  <c r="G305"/>
  <c r="H305"/>
  <c r="J305"/>
  <c r="G304"/>
  <c r="H304"/>
  <c r="G303"/>
  <c r="H303"/>
  <c r="G302"/>
  <c r="H302"/>
  <c r="J302"/>
  <c r="G301"/>
  <c r="H301"/>
  <c r="I301"/>
  <c r="G300"/>
  <c r="H300"/>
  <c r="I300"/>
  <c r="G299"/>
  <c r="H299"/>
  <c r="G298"/>
  <c r="H298"/>
  <c r="J298"/>
  <c r="G297"/>
  <c r="H297"/>
  <c r="I297"/>
  <c r="G296"/>
  <c r="H296"/>
  <c r="J296"/>
  <c r="K296"/>
  <c r="O296"/>
  <c r="G295"/>
  <c r="H295"/>
  <c r="J295"/>
  <c r="G294"/>
  <c r="H294"/>
  <c r="G293"/>
  <c r="H293"/>
  <c r="J293"/>
  <c r="G292"/>
  <c r="H292"/>
  <c r="G291"/>
  <c r="H291"/>
  <c r="I291"/>
  <c r="G290"/>
  <c r="H290"/>
  <c r="I290"/>
  <c r="G289"/>
  <c r="H289"/>
  <c r="J289"/>
  <c r="G288"/>
  <c r="H288"/>
  <c r="J288"/>
  <c r="G287"/>
  <c r="H287"/>
  <c r="G286"/>
  <c r="H286"/>
  <c r="I286"/>
  <c r="G285"/>
  <c r="H285"/>
  <c r="G284"/>
  <c r="H284"/>
  <c r="I284"/>
  <c r="G283"/>
  <c r="H283"/>
  <c r="G282"/>
  <c r="H282"/>
  <c r="G281"/>
  <c r="H281"/>
  <c r="J281"/>
  <c r="G280"/>
  <c r="H280"/>
  <c r="J280"/>
  <c r="G279"/>
  <c r="H279"/>
  <c r="I279"/>
  <c r="G278"/>
  <c r="H278"/>
  <c r="I278"/>
  <c r="G277"/>
  <c r="H277"/>
  <c r="J277"/>
  <c r="G276"/>
  <c r="H276"/>
  <c r="I276"/>
  <c r="G275"/>
  <c r="H275"/>
  <c r="I275"/>
  <c r="G274"/>
  <c r="H274"/>
  <c r="G273"/>
  <c r="H273"/>
  <c r="I273"/>
  <c r="G272"/>
  <c r="H272"/>
  <c r="G271"/>
  <c r="H271"/>
  <c r="G270"/>
  <c r="H270"/>
  <c r="G269"/>
  <c r="H269"/>
  <c r="J269"/>
  <c r="G268"/>
  <c r="H268"/>
  <c r="J268"/>
  <c r="K268"/>
  <c r="M268"/>
  <c r="G267"/>
  <c r="H267"/>
  <c r="I267"/>
  <c r="G266"/>
  <c r="H266"/>
  <c r="I266"/>
  <c r="G265"/>
  <c r="H265"/>
  <c r="I265"/>
  <c r="G264"/>
  <c r="H264"/>
  <c r="J264"/>
  <c r="G263"/>
  <c r="H263"/>
  <c r="J263"/>
  <c r="G262"/>
  <c r="H262"/>
  <c r="J262"/>
  <c r="G261"/>
  <c r="H261"/>
  <c r="I261"/>
  <c r="G260"/>
  <c r="H260"/>
  <c r="I260"/>
  <c r="G259"/>
  <c r="H259"/>
  <c r="J259"/>
  <c r="G258"/>
  <c r="H258"/>
  <c r="G257"/>
  <c r="H257"/>
  <c r="J257"/>
  <c r="G256"/>
  <c r="H256"/>
  <c r="J256"/>
  <c r="G255"/>
  <c r="H255"/>
  <c r="J255"/>
  <c r="G254"/>
  <c r="H254"/>
  <c r="J254"/>
  <c r="G253"/>
  <c r="H253"/>
  <c r="I253"/>
  <c r="G252"/>
  <c r="H252"/>
  <c r="J252"/>
  <c r="K252"/>
  <c r="M252"/>
  <c r="G251"/>
  <c r="H251"/>
  <c r="G250"/>
  <c r="H250"/>
  <c r="I250"/>
  <c r="G249"/>
  <c r="H249"/>
  <c r="J249"/>
  <c r="G248"/>
  <c r="H248"/>
  <c r="J248"/>
  <c r="G247"/>
  <c r="H247"/>
  <c r="J247"/>
  <c r="G246"/>
  <c r="H246"/>
  <c r="I246"/>
  <c r="G245"/>
  <c r="H245"/>
  <c r="I245"/>
  <c r="G244"/>
  <c r="H244"/>
  <c r="I244"/>
  <c r="G243"/>
  <c r="H243"/>
  <c r="J243"/>
  <c r="G242"/>
  <c r="H242"/>
  <c r="I242"/>
  <c r="G241"/>
  <c r="H241"/>
  <c r="I241"/>
  <c r="G240"/>
  <c r="H240"/>
  <c r="I240"/>
  <c r="G239"/>
  <c r="H239"/>
  <c r="I239"/>
  <c r="G238"/>
  <c r="H238"/>
  <c r="I238"/>
  <c r="G237"/>
  <c r="H237"/>
  <c r="J237"/>
  <c r="G236"/>
  <c r="H236"/>
  <c r="G235"/>
  <c r="H235"/>
  <c r="I235"/>
  <c r="G234"/>
  <c r="H234"/>
  <c r="G233"/>
  <c r="H233"/>
  <c r="G232"/>
  <c r="H232"/>
  <c r="I232"/>
  <c r="G231"/>
  <c r="H231"/>
  <c r="I231"/>
  <c r="G230"/>
  <c r="H230"/>
  <c r="G229"/>
  <c r="H229"/>
  <c r="I229"/>
  <c r="G228"/>
  <c r="H228"/>
  <c r="J228"/>
  <c r="G227"/>
  <c r="H227"/>
  <c r="J227"/>
  <c r="G226"/>
  <c r="H226"/>
  <c r="I226"/>
  <c r="G225"/>
  <c r="H225"/>
  <c r="G224"/>
  <c r="H224"/>
  <c r="J224"/>
  <c r="G223"/>
  <c r="H223"/>
  <c r="I223"/>
  <c r="G222"/>
  <c r="H222"/>
  <c r="I222"/>
  <c r="G221"/>
  <c r="H221"/>
  <c r="J221"/>
  <c r="K221"/>
  <c r="O221"/>
  <c r="G220"/>
  <c r="H220"/>
  <c r="J220"/>
  <c r="G219"/>
  <c r="H219"/>
  <c r="J219"/>
  <c r="G218"/>
  <c r="H218"/>
  <c r="G217"/>
  <c r="H217"/>
  <c r="I217"/>
  <c r="G216"/>
  <c r="H216"/>
  <c r="I216"/>
  <c r="G215"/>
  <c r="H215"/>
  <c r="J215"/>
  <c r="G214"/>
  <c r="H214"/>
  <c r="J214"/>
  <c r="K214"/>
  <c r="Q214"/>
  <c r="G213"/>
  <c r="H213"/>
  <c r="J213"/>
  <c r="K213"/>
  <c r="Q213"/>
  <c r="G212"/>
  <c r="H212"/>
  <c r="G211"/>
  <c r="H211"/>
  <c r="G210"/>
  <c r="H210"/>
  <c r="J210"/>
  <c r="G209"/>
  <c r="H209"/>
  <c r="J209"/>
  <c r="G208"/>
  <c r="H208"/>
  <c r="G207"/>
  <c r="H207"/>
  <c r="J207"/>
  <c r="G206"/>
  <c r="H206"/>
  <c r="I206"/>
  <c r="G205"/>
  <c r="H205"/>
  <c r="G204"/>
  <c r="H204"/>
  <c r="I204"/>
  <c r="G203"/>
  <c r="H203"/>
  <c r="J203"/>
  <c r="G202"/>
  <c r="H202"/>
  <c r="I202"/>
  <c r="G201"/>
  <c r="H201"/>
  <c r="I201"/>
  <c r="G200"/>
  <c r="H200"/>
  <c r="D200"/>
  <c r="G199"/>
  <c r="H199"/>
  <c r="G198"/>
  <c r="H198"/>
  <c r="J198"/>
  <c r="D198"/>
  <c r="G197"/>
  <c r="H197"/>
  <c r="J197"/>
  <c r="D197"/>
  <c r="G196"/>
  <c r="H196"/>
  <c r="I196"/>
  <c r="G195"/>
  <c r="H195"/>
  <c r="J195"/>
  <c r="G194"/>
  <c r="H194"/>
  <c r="J194"/>
  <c r="G193"/>
  <c r="H193"/>
  <c r="J193"/>
  <c r="G192"/>
  <c r="H192"/>
  <c r="J192"/>
  <c r="G191"/>
  <c r="H191"/>
  <c r="G190"/>
  <c r="H190"/>
  <c r="D190"/>
  <c r="G189"/>
  <c r="H189"/>
  <c r="J189"/>
  <c r="D188"/>
  <c r="G187"/>
  <c r="H187"/>
  <c r="G186"/>
  <c r="H186"/>
  <c r="I186"/>
  <c r="G185"/>
  <c r="H185"/>
  <c r="I185"/>
  <c r="G184"/>
  <c r="H184"/>
  <c r="I184"/>
  <c r="G183"/>
  <c r="H183"/>
  <c r="G182"/>
  <c r="H182"/>
  <c r="I182"/>
  <c r="G181"/>
  <c r="H181"/>
  <c r="I181"/>
  <c r="G180"/>
  <c r="H180"/>
  <c r="I180"/>
  <c r="G179"/>
  <c r="H179"/>
  <c r="I179"/>
  <c r="G178"/>
  <c r="H178"/>
  <c r="I178"/>
  <c r="D177"/>
  <c r="G176"/>
  <c r="H176"/>
  <c r="J176"/>
  <c r="G175"/>
  <c r="H175"/>
  <c r="J175"/>
  <c r="K175"/>
  <c r="Q175"/>
  <c r="G174"/>
  <c r="H174"/>
  <c r="J174"/>
  <c r="G173"/>
  <c r="H173"/>
  <c r="G172"/>
  <c r="H172"/>
  <c r="J172"/>
  <c r="G171"/>
  <c r="H171"/>
  <c r="I171"/>
  <c r="G170"/>
  <c r="H170"/>
  <c r="I170"/>
  <c r="G169"/>
  <c r="H169"/>
  <c r="I169"/>
  <c r="G168"/>
  <c r="H168"/>
  <c r="G167"/>
  <c r="H167"/>
  <c r="I167"/>
  <c r="G166"/>
  <c r="H166"/>
  <c r="G165"/>
  <c r="H165"/>
  <c r="G164"/>
  <c r="H164"/>
  <c r="I164"/>
  <c r="G163"/>
  <c r="H163"/>
  <c r="J163"/>
  <c r="G162"/>
  <c r="H162"/>
  <c r="I162"/>
  <c r="G161"/>
  <c r="H161"/>
  <c r="G160"/>
  <c r="H160"/>
  <c r="I160"/>
  <c r="G159"/>
  <c r="H159"/>
  <c r="I159"/>
  <c r="G158"/>
  <c r="H158"/>
  <c r="G157"/>
  <c r="H157"/>
  <c r="J157"/>
  <c r="G156"/>
  <c r="H156"/>
  <c r="I156"/>
  <c r="G155"/>
  <c r="H155"/>
  <c r="I155"/>
  <c r="G154"/>
  <c r="H154"/>
  <c r="I154"/>
  <c r="G153"/>
  <c r="H153"/>
  <c r="J153"/>
  <c r="G152"/>
  <c r="H152"/>
  <c r="J152"/>
  <c r="G151"/>
  <c r="H151"/>
  <c r="J151"/>
  <c r="G150"/>
  <c r="H150"/>
  <c r="J150"/>
  <c r="G149"/>
  <c r="H149"/>
  <c r="I149"/>
  <c r="G148"/>
  <c r="H148"/>
  <c r="I148"/>
  <c r="G147"/>
  <c r="H147"/>
  <c r="I147"/>
  <c r="G146"/>
  <c r="H146"/>
  <c r="I146"/>
  <c r="G145"/>
  <c r="H145"/>
  <c r="G144"/>
  <c r="H144"/>
  <c r="J144"/>
  <c r="G143"/>
  <c r="H143"/>
  <c r="J143"/>
  <c r="G142"/>
  <c r="H142"/>
  <c r="I142"/>
  <c r="G141"/>
  <c r="H141"/>
  <c r="I141"/>
  <c r="G140"/>
  <c r="H140"/>
  <c r="I140"/>
  <c r="G139"/>
  <c r="H139"/>
  <c r="G138"/>
  <c r="H138"/>
  <c r="I138"/>
  <c r="G137"/>
  <c r="H137"/>
  <c r="G136"/>
  <c r="H136"/>
  <c r="J136"/>
  <c r="K136"/>
  <c r="Q136"/>
  <c r="G135"/>
  <c r="H135"/>
  <c r="I135"/>
  <c r="G134"/>
  <c r="H134"/>
  <c r="J134"/>
  <c r="G133"/>
  <c r="H133"/>
  <c r="I133"/>
  <c r="G132"/>
  <c r="H132"/>
  <c r="G131"/>
  <c r="H131"/>
  <c r="G130"/>
  <c r="H130"/>
  <c r="I130"/>
  <c r="G129"/>
  <c r="H129"/>
  <c r="J129"/>
  <c r="K129"/>
  <c r="Q129"/>
  <c r="G128"/>
  <c r="H128"/>
  <c r="I128"/>
  <c r="G127"/>
  <c r="H127"/>
  <c r="J127"/>
  <c r="G126"/>
  <c r="H126"/>
  <c r="I126"/>
  <c r="G125"/>
  <c r="H125"/>
  <c r="J125"/>
  <c r="K125"/>
  <c r="M125"/>
  <c r="G124"/>
  <c r="H124"/>
  <c r="J124"/>
  <c r="G123"/>
  <c r="H123"/>
  <c r="I123"/>
  <c r="G122"/>
  <c r="H122"/>
  <c r="J122"/>
  <c r="G121"/>
  <c r="H121"/>
  <c r="I121"/>
  <c r="G120"/>
  <c r="H120"/>
  <c r="J120"/>
  <c r="K120"/>
  <c r="M120"/>
  <c r="G119"/>
  <c r="H119"/>
  <c r="I119"/>
  <c r="G118"/>
  <c r="H118"/>
  <c r="G117"/>
  <c r="H117"/>
  <c r="J117"/>
  <c r="G116"/>
  <c r="H116"/>
  <c r="I116"/>
  <c r="G115"/>
  <c r="H115"/>
  <c r="I115"/>
  <c r="G114"/>
  <c r="H114"/>
  <c r="J114"/>
  <c r="G113"/>
  <c r="H113"/>
  <c r="I113"/>
  <c r="G112"/>
  <c r="H112"/>
  <c r="J112"/>
  <c r="G111"/>
  <c r="H111"/>
  <c r="I111"/>
  <c r="G110"/>
  <c r="H110"/>
  <c r="I110"/>
  <c r="G109"/>
  <c r="H109"/>
  <c r="J109"/>
  <c r="G108"/>
  <c r="H108"/>
  <c r="G107"/>
  <c r="H107"/>
  <c r="J107"/>
  <c r="G106"/>
  <c r="H106"/>
  <c r="I106"/>
  <c r="G105"/>
  <c r="H105"/>
  <c r="I105"/>
  <c r="G104"/>
  <c r="H104"/>
  <c r="J104"/>
  <c r="G103"/>
  <c r="H103"/>
  <c r="J103"/>
  <c r="G102"/>
  <c r="H102"/>
  <c r="J102"/>
  <c r="G101"/>
  <c r="H101"/>
  <c r="G100"/>
  <c r="H100"/>
  <c r="I100"/>
  <c r="G99"/>
  <c r="H99"/>
  <c r="G98"/>
  <c r="H98"/>
  <c r="J98"/>
  <c r="G97"/>
  <c r="H97"/>
  <c r="J97"/>
  <c r="K97"/>
  <c r="O97"/>
  <c r="G96"/>
  <c r="H96"/>
  <c r="G95"/>
  <c r="H95"/>
  <c r="J95"/>
  <c r="K95"/>
  <c r="Q95"/>
  <c r="G94"/>
  <c r="H94"/>
  <c r="J94"/>
  <c r="G93"/>
  <c r="H93"/>
  <c r="J93"/>
  <c r="G92"/>
  <c r="H92"/>
  <c r="G67"/>
  <c r="H67"/>
  <c r="J67"/>
  <c r="K67"/>
  <c r="M67"/>
  <c r="G66"/>
  <c r="H66"/>
  <c r="I66"/>
  <c r="G65"/>
  <c r="H65"/>
  <c r="G64"/>
  <c r="H64"/>
  <c r="G63"/>
  <c r="H63"/>
  <c r="I63"/>
  <c r="G62"/>
  <c r="H62"/>
  <c r="I62"/>
  <c r="G61"/>
  <c r="H61"/>
  <c r="I61"/>
  <c r="G60"/>
  <c r="H60"/>
  <c r="I60"/>
  <c r="G59"/>
  <c r="H59"/>
  <c r="J59"/>
  <c r="G58"/>
  <c r="H58"/>
  <c r="I58"/>
  <c r="G57"/>
  <c r="H57"/>
  <c r="J57"/>
  <c r="G56"/>
  <c r="H56"/>
  <c r="J56"/>
  <c r="G55"/>
  <c r="H55"/>
  <c r="J55"/>
  <c r="G54"/>
  <c r="H54"/>
  <c r="I54"/>
  <c r="G53"/>
  <c r="H53"/>
  <c r="J53"/>
  <c r="G52"/>
  <c r="H52"/>
  <c r="J52"/>
  <c r="G51"/>
  <c r="H51"/>
  <c r="J51"/>
  <c r="G50"/>
  <c r="H50"/>
  <c r="I50"/>
  <c r="G49"/>
  <c r="H49"/>
  <c r="J49"/>
  <c r="G48"/>
  <c r="H48"/>
  <c r="G47"/>
  <c r="H47"/>
  <c r="I47"/>
  <c r="G46"/>
  <c r="H46"/>
  <c r="I46"/>
  <c r="G45"/>
  <c r="H45"/>
  <c r="I45"/>
  <c r="G44"/>
  <c r="H44"/>
  <c r="I44"/>
  <c r="G43"/>
  <c r="H43"/>
  <c r="I43"/>
  <c r="G42"/>
  <c r="H42"/>
  <c r="I42"/>
  <c r="G41"/>
  <c r="H41"/>
  <c r="G40"/>
  <c r="H40"/>
  <c r="I40"/>
  <c r="G39"/>
  <c r="H39"/>
  <c r="J39"/>
  <c r="G38"/>
  <c r="H38"/>
  <c r="G37"/>
  <c r="H37"/>
  <c r="J37"/>
  <c r="G36"/>
  <c r="H36"/>
  <c r="J36"/>
  <c r="G35"/>
  <c r="H35"/>
  <c r="G34"/>
  <c r="H34"/>
  <c r="J34"/>
  <c r="G33"/>
  <c r="H33"/>
  <c r="J33"/>
  <c r="G32"/>
  <c r="H32"/>
  <c r="J32"/>
  <c r="K32"/>
  <c r="Q32"/>
  <c r="G31"/>
  <c r="H31"/>
  <c r="I31"/>
  <c r="G30"/>
  <c r="H30"/>
  <c r="I30"/>
  <c r="G29"/>
  <c r="H29"/>
  <c r="I29"/>
  <c r="G28"/>
  <c r="H28"/>
  <c r="I28"/>
  <c r="G27"/>
  <c r="H27"/>
  <c r="J27"/>
  <c r="G26"/>
  <c r="H26"/>
  <c r="I26"/>
  <c r="G25"/>
  <c r="H25"/>
  <c r="I25"/>
  <c r="G24"/>
  <c r="H24"/>
  <c r="G23"/>
  <c r="H23"/>
  <c r="J23"/>
  <c r="G22"/>
  <c r="H22"/>
  <c r="J22"/>
  <c r="G21"/>
  <c r="H21"/>
  <c r="G20"/>
  <c r="H20"/>
  <c r="J20"/>
  <c r="K20"/>
  <c r="Q20"/>
  <c r="G19"/>
  <c r="H19"/>
  <c r="J19"/>
  <c r="K19"/>
  <c r="G18"/>
  <c r="H18"/>
  <c r="I18"/>
  <c r="G17"/>
  <c r="H17"/>
  <c r="G16"/>
  <c r="H16"/>
  <c r="G15"/>
  <c r="H15"/>
  <c r="J15"/>
  <c r="G14"/>
  <c r="H14"/>
  <c r="J14"/>
  <c r="G13"/>
  <c r="H13"/>
  <c r="G12"/>
  <c r="H12"/>
  <c r="G11"/>
  <c r="H11"/>
  <c r="I11"/>
  <c r="G10"/>
  <c r="H10"/>
  <c r="J10"/>
  <c r="G9"/>
  <c r="H9"/>
  <c r="G8"/>
  <c r="H8"/>
  <c r="J8"/>
  <c i="3" r="T147"/>
  <c r="S4"/>
  <c r="S5"/>
  <c r="S6"/>
  <c r="S7"/>
  <c r="S8"/>
  <c r="S9"/>
  <c r="S10"/>
  <c r="S11"/>
  <c r="S12"/>
  <c r="S13"/>
  <c r="S14"/>
  <c r="S15"/>
  <c r="S16"/>
  <c r="S17"/>
  <c r="S18"/>
  <c r="S19"/>
  <c r="S20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6"/>
  <c r="S47"/>
  <c r="S48"/>
  <c r="S49"/>
  <c r="S50"/>
  <c r="S51"/>
  <c r="S52"/>
  <c r="S53"/>
  <c r="S54"/>
  <c r="S55"/>
  <c r="S56"/>
  <c r="S57"/>
  <c r="S58"/>
  <c r="S59"/>
  <c r="S60"/>
  <c r="S62"/>
  <c r="S63"/>
  <c r="S64"/>
  <c r="S65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8"/>
  <c r="S89"/>
  <c r="S90"/>
  <c r="S91"/>
  <c r="S92"/>
  <c r="S93"/>
  <c r="S94"/>
  <c r="S95"/>
  <c r="S96"/>
  <c r="S97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3"/>
  <c r="S134"/>
  <c r="S135"/>
  <c r="S136"/>
  <c r="S137"/>
  <c r="S138"/>
  <c r="S141"/>
  <c r="S142"/>
  <c r="S143"/>
  <c r="S144"/>
  <c r="S145"/>
  <c r="S146"/>
  <c r="S3"/>
  <c i="17" r="D161"/>
  <c r="G28"/>
  <c r="H28"/>
  <c r="I28"/>
  <c r="G33"/>
  <c r="H33"/>
  <c r="I33"/>
  <c r="G36"/>
  <c r="H36"/>
  <c r="J36"/>
  <c r="G37"/>
  <c r="H37"/>
  <c r="J37"/>
  <c r="G38"/>
  <c r="H38"/>
  <c r="J38"/>
  <c r="G46"/>
  <c r="H46"/>
  <c r="I46"/>
  <c r="G48"/>
  <c r="H48"/>
  <c r="J48"/>
  <c r="G49"/>
  <c r="H49"/>
  <c r="I49"/>
  <c r="G51"/>
  <c r="H51"/>
  <c r="J51"/>
  <c r="K51"/>
  <c r="M51"/>
  <c r="G54"/>
  <c r="H54"/>
  <c r="J54"/>
  <c r="G59"/>
  <c r="H59"/>
  <c r="J59"/>
  <c r="K59"/>
  <c r="O59"/>
  <c r="G61"/>
  <c r="H61"/>
  <c r="J61"/>
  <c r="G63"/>
  <c r="H63"/>
  <c r="J63"/>
  <c r="G66"/>
  <c r="H66"/>
  <c r="J66"/>
  <c r="G67"/>
  <c r="H67"/>
  <c r="I67"/>
  <c r="G69"/>
  <c r="H69"/>
  <c r="I69"/>
  <c r="G73"/>
  <c r="H73"/>
  <c r="I73"/>
  <c r="G80"/>
  <c r="H80"/>
  <c r="G82"/>
  <c r="H82"/>
  <c r="I82"/>
  <c r="G85"/>
  <c r="H85"/>
  <c r="G86"/>
  <c r="H86"/>
  <c r="J86"/>
  <c r="G87"/>
  <c r="H87"/>
  <c r="I87"/>
  <c r="G90"/>
  <c r="H90"/>
  <c r="J90"/>
  <c r="G93"/>
  <c r="H93"/>
  <c r="I93"/>
  <c r="G94"/>
  <c r="H94"/>
  <c r="I94"/>
  <c r="G95"/>
  <c r="H95"/>
  <c r="I95"/>
  <c r="G96"/>
  <c r="H96"/>
  <c r="I96"/>
  <c r="G97"/>
  <c r="H97"/>
  <c r="I97"/>
  <c r="G98"/>
  <c r="H98"/>
  <c r="G100"/>
  <c r="H100"/>
  <c r="J100"/>
  <c r="K100"/>
  <c r="O100"/>
  <c r="G102"/>
  <c r="H102"/>
  <c r="G105"/>
  <c r="H105"/>
  <c r="J105"/>
  <c r="G106"/>
  <c r="H106"/>
  <c r="J106"/>
  <c r="K106"/>
  <c r="M106"/>
  <c r="G107"/>
  <c r="H107"/>
  <c r="I107"/>
  <c r="G108"/>
  <c r="H108"/>
  <c r="J108"/>
  <c r="G109"/>
  <c r="H109"/>
  <c r="J109"/>
  <c r="K109"/>
  <c r="M109"/>
  <c r="G110"/>
  <c r="H110"/>
  <c r="I110"/>
  <c r="G111"/>
  <c r="H111"/>
  <c r="J111"/>
  <c r="G112"/>
  <c r="H112"/>
  <c r="I112"/>
  <c r="G117"/>
  <c r="H117"/>
  <c r="J117"/>
  <c r="G118"/>
  <c r="H118"/>
  <c r="I118"/>
  <c r="G119"/>
  <c r="H119"/>
  <c r="J119"/>
  <c r="G120"/>
  <c r="H120"/>
  <c r="J120"/>
  <c r="G121"/>
  <c r="H121"/>
  <c r="I121"/>
  <c r="G123"/>
  <c r="H123"/>
  <c r="I123"/>
  <c r="G124"/>
  <c r="H124"/>
  <c r="J124"/>
  <c r="G126"/>
  <c r="H126"/>
  <c r="G130"/>
  <c r="H130"/>
  <c r="J130"/>
  <c r="G131"/>
  <c r="H131"/>
  <c r="J131"/>
  <c r="K131"/>
  <c r="Q131"/>
  <c r="G132"/>
  <c r="H132"/>
  <c r="I132"/>
  <c r="G133"/>
  <c r="H133"/>
  <c r="J133"/>
  <c r="G136"/>
  <c r="H136"/>
  <c r="G137"/>
  <c r="H137"/>
  <c r="I137"/>
  <c r="G138"/>
  <c r="H138"/>
  <c r="J138"/>
  <c r="K138"/>
  <c r="Q138"/>
  <c r="G140"/>
  <c r="H140"/>
  <c r="I140"/>
  <c r="G143"/>
  <c r="H143"/>
  <c r="G144"/>
  <c r="H144"/>
  <c r="I144"/>
  <c r="G145"/>
  <c r="H145"/>
  <c r="J145"/>
  <c r="K145"/>
  <c r="M145"/>
  <c r="G149"/>
  <c r="H149"/>
  <c r="I149"/>
  <c r="G156"/>
  <c r="H156"/>
  <c r="G157"/>
  <c r="H157"/>
  <c r="I157"/>
  <c r="G25"/>
  <c r="H25"/>
  <c r="G404"/>
  <c r="H404"/>
  <c r="I404"/>
  <c r="G403"/>
  <c r="H403"/>
  <c r="G402"/>
  <c r="H402"/>
  <c r="I402"/>
  <c r="G401"/>
  <c r="H401"/>
  <c r="I401"/>
  <c r="G400"/>
  <c r="H400"/>
  <c r="J400"/>
  <c r="G399"/>
  <c r="H399"/>
  <c r="G398"/>
  <c r="H398"/>
  <c r="G397"/>
  <c r="H397"/>
  <c r="I397"/>
  <c r="G396"/>
  <c r="H396"/>
  <c r="I396"/>
  <c r="G395"/>
  <c r="H395"/>
  <c r="G394"/>
  <c r="H394"/>
  <c r="I394"/>
  <c r="G393"/>
  <c r="H393"/>
  <c r="I393"/>
  <c r="G392"/>
  <c r="H392"/>
  <c r="J392"/>
  <c r="K392"/>
  <c r="Q392"/>
  <c r="G391"/>
  <c r="H391"/>
  <c r="J391"/>
  <c r="K391"/>
  <c r="G390"/>
  <c r="H390"/>
  <c r="G389"/>
  <c r="H389"/>
  <c r="I389"/>
  <c r="G388"/>
  <c r="H388"/>
  <c r="G387"/>
  <c r="H387"/>
  <c r="J387"/>
  <c r="G386"/>
  <c r="H386"/>
  <c r="I386"/>
  <c r="G385"/>
  <c r="H385"/>
  <c r="G384"/>
  <c r="H384"/>
  <c r="J384"/>
  <c r="G383"/>
  <c r="H383"/>
  <c r="G382"/>
  <c r="H382"/>
  <c r="I382"/>
  <c r="G381"/>
  <c r="H381"/>
  <c r="I381"/>
  <c r="G380"/>
  <c r="H380"/>
  <c r="I380"/>
  <c r="G379"/>
  <c r="H379"/>
  <c r="J379"/>
  <c r="G378"/>
  <c r="H378"/>
  <c r="J378"/>
  <c r="G377"/>
  <c r="H377"/>
  <c r="J377"/>
  <c r="G376"/>
  <c r="H376"/>
  <c r="I376"/>
  <c r="G375"/>
  <c r="H375"/>
  <c r="I375"/>
  <c r="G374"/>
  <c r="H374"/>
  <c r="J374"/>
  <c r="G373"/>
  <c r="H373"/>
  <c r="J373"/>
  <c r="G372"/>
  <c r="H372"/>
  <c r="J372"/>
  <c r="G371"/>
  <c r="H371"/>
  <c r="J371"/>
  <c r="G370"/>
  <c r="H370"/>
  <c r="I370"/>
  <c r="G369"/>
  <c r="H369"/>
  <c r="J369"/>
  <c r="K369"/>
  <c r="O369"/>
  <c r="G368"/>
  <c r="H368"/>
  <c r="I368"/>
  <c r="G367"/>
  <c r="H367"/>
  <c r="I367"/>
  <c r="G366"/>
  <c r="H366"/>
  <c r="I366"/>
  <c r="G365"/>
  <c r="H365"/>
  <c r="I365"/>
  <c r="G364"/>
  <c r="H364"/>
  <c r="J364"/>
  <c r="G363"/>
  <c r="H363"/>
  <c r="J363"/>
  <c r="K363"/>
  <c r="M363"/>
  <c r="G362"/>
  <c r="H362"/>
  <c r="J362"/>
  <c r="G361"/>
  <c r="H361"/>
  <c r="I361"/>
  <c r="G360"/>
  <c r="H360"/>
  <c r="G359"/>
  <c r="H359"/>
  <c r="J359"/>
  <c r="G358"/>
  <c r="H358"/>
  <c r="G357"/>
  <c r="H357"/>
  <c r="G356"/>
  <c r="H356"/>
  <c r="I356"/>
  <c r="G355"/>
  <c r="H355"/>
  <c r="J355"/>
  <c r="G354"/>
  <c r="H354"/>
  <c r="J354"/>
  <c r="K354"/>
  <c r="O354"/>
  <c r="G353"/>
  <c r="H353"/>
  <c r="G352"/>
  <c r="H352"/>
  <c r="J352"/>
  <c r="G351"/>
  <c r="H351"/>
  <c r="J351"/>
  <c r="G350"/>
  <c r="H350"/>
  <c r="G349"/>
  <c r="H349"/>
  <c r="J349"/>
  <c r="K349"/>
  <c r="M349"/>
  <c r="G348"/>
  <c r="H348"/>
  <c r="J348"/>
  <c r="K348"/>
  <c r="Q348"/>
  <c r="G347"/>
  <c r="H347"/>
  <c r="I347"/>
  <c r="G346"/>
  <c r="H346"/>
  <c r="J346"/>
  <c r="G345"/>
  <c r="H345"/>
  <c r="J345"/>
  <c r="G344"/>
  <c r="H344"/>
  <c r="J344"/>
  <c r="G343"/>
  <c r="H343"/>
  <c r="J343"/>
  <c r="G342"/>
  <c r="H342"/>
  <c r="J342"/>
  <c r="G341"/>
  <c r="H341"/>
  <c r="I341"/>
  <c r="G340"/>
  <c r="H340"/>
  <c r="J340"/>
  <c r="K340"/>
  <c r="O340"/>
  <c r="G339"/>
  <c r="H339"/>
  <c r="I339"/>
  <c r="G338"/>
  <c r="H338"/>
  <c r="I338"/>
  <c r="G337"/>
  <c r="H337"/>
  <c r="I337"/>
  <c r="G336"/>
  <c r="H336"/>
  <c r="I336"/>
  <c r="G335"/>
  <c r="H335"/>
  <c r="I335"/>
  <c r="G334"/>
  <c r="H334"/>
  <c r="I334"/>
  <c r="G333"/>
  <c r="H333"/>
  <c r="J333"/>
  <c r="G332"/>
  <c r="H332"/>
  <c r="I332"/>
  <c r="G331"/>
  <c r="H331"/>
  <c r="I331"/>
  <c r="G330"/>
  <c r="H330"/>
  <c r="I330"/>
  <c r="G329"/>
  <c r="H329"/>
  <c r="J329"/>
  <c r="G328"/>
  <c r="H328"/>
  <c r="I328"/>
  <c r="G327"/>
  <c r="H327"/>
  <c r="J327"/>
  <c r="G326"/>
  <c r="H326"/>
  <c r="G325"/>
  <c r="H325"/>
  <c r="J325"/>
  <c r="G324"/>
  <c r="H324"/>
  <c r="J324"/>
  <c r="G323"/>
  <c r="H323"/>
  <c r="I323"/>
  <c r="G322"/>
  <c r="H322"/>
  <c r="J322"/>
  <c r="G321"/>
  <c r="H321"/>
  <c r="I321"/>
  <c r="G320"/>
  <c r="H320"/>
  <c r="I320"/>
  <c r="G319"/>
  <c r="H319"/>
  <c r="I319"/>
  <c r="G318"/>
  <c r="H318"/>
  <c r="I318"/>
  <c r="G317"/>
  <c r="H317"/>
  <c r="G316"/>
  <c r="H316"/>
  <c r="I316"/>
  <c r="G315"/>
  <c r="H315"/>
  <c r="G314"/>
  <c r="H314"/>
  <c r="I314"/>
  <c r="G313"/>
  <c r="H313"/>
  <c r="I313"/>
  <c r="G312"/>
  <c r="H312"/>
  <c r="J312"/>
  <c r="G311"/>
  <c r="H311"/>
  <c r="I311"/>
  <c r="G310"/>
  <c r="H310"/>
  <c r="I310"/>
  <c r="G309"/>
  <c r="H309"/>
  <c r="J309"/>
  <c r="G308"/>
  <c r="H308"/>
  <c r="G307"/>
  <c r="H307"/>
  <c r="G306"/>
  <c r="H306"/>
  <c r="I306"/>
  <c r="G305"/>
  <c r="H305"/>
  <c r="J305"/>
  <c r="K305"/>
  <c r="M305"/>
  <c r="G304"/>
  <c r="H304"/>
  <c r="I304"/>
  <c r="G303"/>
  <c r="H303"/>
  <c r="I303"/>
  <c r="G302"/>
  <c r="H302"/>
  <c r="J302"/>
  <c r="G301"/>
  <c r="H301"/>
  <c r="I301"/>
  <c r="G300"/>
  <c r="H300"/>
  <c r="J300"/>
  <c r="K300"/>
  <c r="Q300"/>
  <c r="G299"/>
  <c r="H299"/>
  <c r="I299"/>
  <c r="G298"/>
  <c r="H298"/>
  <c r="I298"/>
  <c r="G297"/>
  <c r="H297"/>
  <c r="I297"/>
  <c r="G296"/>
  <c r="H296"/>
  <c r="G295"/>
  <c r="H295"/>
  <c r="I295"/>
  <c r="G294"/>
  <c r="H294"/>
  <c r="J294"/>
  <c r="G293"/>
  <c r="H293"/>
  <c r="I293"/>
  <c r="G292"/>
  <c r="H292"/>
  <c r="J292"/>
  <c r="G291"/>
  <c r="H291"/>
  <c r="G290"/>
  <c r="H290"/>
  <c r="J290"/>
  <c r="G289"/>
  <c r="H289"/>
  <c r="G288"/>
  <c r="H288"/>
  <c r="J288"/>
  <c r="G287"/>
  <c r="H287"/>
  <c r="J287"/>
  <c r="G286"/>
  <c r="H286"/>
  <c r="I286"/>
  <c r="G285"/>
  <c r="H285"/>
  <c r="I285"/>
  <c r="G284"/>
  <c r="H284"/>
  <c r="J284"/>
  <c r="K284"/>
  <c r="G283"/>
  <c r="H283"/>
  <c r="J283"/>
  <c r="K283"/>
  <c r="M283"/>
  <c r="G282"/>
  <c r="H282"/>
  <c r="I282"/>
  <c r="G281"/>
  <c r="H281"/>
  <c r="I281"/>
  <c r="G280"/>
  <c r="H280"/>
  <c r="G279"/>
  <c r="H279"/>
  <c r="J279"/>
  <c r="G278"/>
  <c r="H278"/>
  <c r="J278"/>
  <c r="G277"/>
  <c r="H277"/>
  <c r="I277"/>
  <c r="G276"/>
  <c r="H276"/>
  <c r="J276"/>
  <c r="G275"/>
  <c r="H275"/>
  <c r="G274"/>
  <c r="H274"/>
  <c r="G273"/>
  <c r="H273"/>
  <c r="I273"/>
  <c r="G272"/>
  <c r="H272"/>
  <c r="J272"/>
  <c r="G271"/>
  <c r="H271"/>
  <c r="I271"/>
  <c r="G270"/>
  <c r="H270"/>
  <c r="G269"/>
  <c r="H269"/>
  <c r="J269"/>
  <c r="G268"/>
  <c r="H268"/>
  <c r="J268"/>
  <c r="G267"/>
  <c r="H267"/>
  <c r="J267"/>
  <c r="G266"/>
  <c r="H266"/>
  <c r="I266"/>
  <c r="G265"/>
  <c r="H265"/>
  <c r="J265"/>
  <c r="G264"/>
  <c r="H264"/>
  <c r="J264"/>
  <c r="K264"/>
  <c r="Q264"/>
  <c r="G263"/>
  <c r="H263"/>
  <c r="J263"/>
  <c r="D263"/>
  <c r="G262"/>
  <c r="H262"/>
  <c r="I262"/>
  <c r="G261"/>
  <c r="H261"/>
  <c r="D261"/>
  <c r="G260"/>
  <c r="H260"/>
  <c r="D260"/>
  <c r="G259"/>
  <c r="H259"/>
  <c r="G258"/>
  <c r="H258"/>
  <c r="J258"/>
  <c r="G257"/>
  <c r="H257"/>
  <c r="G256"/>
  <c r="H256"/>
  <c r="J256"/>
  <c r="K256"/>
  <c r="Q256"/>
  <c r="G255"/>
  <c r="H255"/>
  <c r="J255"/>
  <c r="G254"/>
  <c r="H254"/>
  <c r="I254"/>
  <c r="G253"/>
  <c r="H253"/>
  <c r="D253"/>
  <c r="G252"/>
  <c r="H252"/>
  <c r="I252"/>
  <c r="G250"/>
  <c r="H250"/>
  <c r="I250"/>
  <c r="G249"/>
  <c r="H249"/>
  <c r="J249"/>
  <c r="K249"/>
  <c r="O249"/>
  <c r="G248"/>
  <c r="H248"/>
  <c r="G247"/>
  <c r="H247"/>
  <c r="G246"/>
  <c r="H246"/>
  <c r="J246"/>
  <c r="K246"/>
  <c r="Q246"/>
  <c r="G245"/>
  <c r="H245"/>
  <c r="J245"/>
  <c r="G244"/>
  <c r="H244"/>
  <c r="I244"/>
  <c r="G243"/>
  <c r="H243"/>
  <c r="I243"/>
  <c r="G242"/>
  <c r="H242"/>
  <c r="J242"/>
  <c r="G241"/>
  <c r="H241"/>
  <c r="G240"/>
  <c r="H240"/>
  <c r="G239"/>
  <c r="H239"/>
  <c r="I239"/>
  <c r="G238"/>
  <c r="H238"/>
  <c r="J238"/>
  <c r="G237"/>
  <c r="H237"/>
  <c r="J237"/>
  <c r="G236"/>
  <c r="H236"/>
  <c r="I236"/>
  <c r="G235"/>
  <c r="H235"/>
  <c r="J235"/>
  <c r="G234"/>
  <c r="H234"/>
  <c r="I234"/>
  <c r="G233"/>
  <c r="H233"/>
  <c r="I233"/>
  <c r="G232"/>
  <c r="H232"/>
  <c r="G231"/>
  <c r="H231"/>
  <c r="J231"/>
  <c r="G230"/>
  <c r="H230"/>
  <c r="I230"/>
  <c r="G229"/>
  <c r="H229"/>
  <c r="I229"/>
  <c r="G228"/>
  <c r="H228"/>
  <c r="J228"/>
  <c r="G227"/>
  <c r="H227"/>
  <c r="J227"/>
  <c r="G226"/>
  <c r="H226"/>
  <c r="G225"/>
  <c r="H225"/>
  <c r="I225"/>
  <c r="G224"/>
  <c r="H224"/>
  <c r="J224"/>
  <c r="G223"/>
  <c r="H223"/>
  <c r="I223"/>
  <c r="G222"/>
  <c r="H222"/>
  <c r="G221"/>
  <c r="H221"/>
  <c r="J221"/>
  <c r="G220"/>
  <c r="H220"/>
  <c r="J220"/>
  <c r="G219"/>
  <c r="H219"/>
  <c r="G218"/>
  <c r="H218"/>
  <c r="J218"/>
  <c r="K218"/>
  <c r="M218"/>
  <c r="G217"/>
  <c r="H217"/>
  <c r="G216"/>
  <c r="H216"/>
  <c r="J216"/>
  <c r="G215"/>
  <c r="H215"/>
  <c r="I215"/>
  <c r="G214"/>
  <c r="H214"/>
  <c r="G213"/>
  <c r="H213"/>
  <c r="I213"/>
  <c r="G212"/>
  <c r="H212"/>
  <c r="G211"/>
  <c r="H211"/>
  <c r="J211"/>
  <c r="G210"/>
  <c r="H210"/>
  <c r="I210"/>
  <c r="G209"/>
  <c r="H209"/>
  <c r="J209"/>
  <c r="G208"/>
  <c r="H208"/>
  <c r="I208"/>
  <c r="G207"/>
  <c r="H207"/>
  <c r="G206"/>
  <c r="H206"/>
  <c r="I206"/>
  <c r="G205"/>
  <c r="H205"/>
  <c r="G204"/>
  <c r="H204"/>
  <c r="G203"/>
  <c r="H203"/>
  <c r="I203"/>
  <c r="G202"/>
  <c r="H202"/>
  <c r="G201"/>
  <c r="H201"/>
  <c r="J201"/>
  <c r="K201"/>
  <c r="O201"/>
  <c r="G200"/>
  <c r="H200"/>
  <c r="I200"/>
  <c r="G199"/>
  <c r="H199"/>
  <c r="G198"/>
  <c r="H198"/>
  <c r="G197"/>
  <c r="H197"/>
  <c r="G196"/>
  <c r="H196"/>
  <c r="J196"/>
  <c r="G195"/>
  <c r="H195"/>
  <c r="J195"/>
  <c r="G194"/>
  <c r="H194"/>
  <c r="I194"/>
  <c r="G193"/>
  <c r="H193"/>
  <c r="I193"/>
  <c r="G192"/>
  <c r="H192"/>
  <c r="G191"/>
  <c r="H191"/>
  <c r="J191"/>
  <c r="K191"/>
  <c r="Q191"/>
  <c r="G190"/>
  <c r="H190"/>
  <c r="G189"/>
  <c r="H189"/>
  <c r="G188"/>
  <c r="H188"/>
  <c r="J188"/>
  <c r="G187"/>
  <c r="H187"/>
  <c r="J187"/>
  <c r="G186"/>
  <c r="H186"/>
  <c r="I186"/>
  <c r="G185"/>
  <c r="H185"/>
  <c r="I185"/>
  <c r="G184"/>
  <c r="H184"/>
  <c r="G183"/>
  <c r="H183"/>
  <c r="J183"/>
  <c r="K183"/>
  <c r="M183"/>
  <c r="G182"/>
  <c r="H182"/>
  <c r="G181"/>
  <c r="H181"/>
  <c r="J181"/>
  <c r="K181"/>
  <c r="Q181"/>
  <c r="G180"/>
  <c r="H180"/>
  <c r="G179"/>
  <c r="H179"/>
  <c r="J179"/>
  <c r="G178"/>
  <c r="H178"/>
  <c r="J178"/>
  <c r="G177"/>
  <c r="H177"/>
  <c r="G176"/>
  <c r="H176"/>
  <c r="J176"/>
  <c r="G175"/>
  <c r="H175"/>
  <c r="J175"/>
  <c r="K175"/>
  <c r="M175"/>
  <c r="G174"/>
  <c r="H174"/>
  <c r="J174"/>
  <c r="K174"/>
  <c r="M174"/>
  <c r="G173"/>
  <c r="H173"/>
  <c r="G172"/>
  <c r="H172"/>
  <c r="J172"/>
  <c r="G171"/>
  <c r="H171"/>
  <c r="I171"/>
  <c r="G170"/>
  <c r="H170"/>
  <c r="I170"/>
  <c r="G169"/>
  <c r="H169"/>
  <c r="J169"/>
  <c r="G168"/>
  <c r="H168"/>
  <c r="I168"/>
  <c r="G167"/>
  <c r="H167"/>
  <c r="I167"/>
  <c r="G166"/>
  <c r="H166"/>
  <c r="I166"/>
  <c r="G165"/>
  <c r="H165"/>
  <c r="J165"/>
  <c r="K165"/>
  <c r="Q165"/>
  <c r="G164"/>
  <c r="H164"/>
  <c r="I164"/>
  <c r="G163"/>
  <c r="H163"/>
  <c r="J163"/>
  <c r="G162"/>
  <c r="H162"/>
  <c r="G160"/>
  <c r="H160"/>
  <c r="G159"/>
  <c r="H159"/>
  <c r="G158"/>
  <c r="H158"/>
  <c r="J158"/>
  <c r="G155"/>
  <c r="H155"/>
  <c r="I155"/>
  <c r="G154"/>
  <c r="H154"/>
  <c r="J154"/>
  <c r="K154"/>
  <c r="O154"/>
  <c r="G153"/>
  <c r="H153"/>
  <c r="I153"/>
  <c r="G152"/>
  <c r="H152"/>
  <c r="I152"/>
  <c r="G151"/>
  <c r="H151"/>
  <c r="I151"/>
  <c r="G150"/>
  <c r="H150"/>
  <c r="I150"/>
  <c r="G148"/>
  <c r="H148"/>
  <c r="J148"/>
  <c r="G147"/>
  <c r="H147"/>
  <c r="J147"/>
  <c r="G146"/>
  <c r="H146"/>
  <c r="G142"/>
  <c r="H142"/>
  <c r="J142"/>
  <c r="G141"/>
  <c r="H141"/>
  <c r="I141"/>
  <c r="G139"/>
  <c r="H139"/>
  <c r="J139"/>
  <c r="G135"/>
  <c r="H135"/>
  <c r="I135"/>
  <c r="G134"/>
  <c r="H134"/>
  <c r="J134"/>
  <c r="G129"/>
  <c r="H129"/>
  <c r="I129"/>
  <c r="G128"/>
  <c r="H128"/>
  <c r="I128"/>
  <c r="G127"/>
  <c r="H127"/>
  <c r="G125"/>
  <c r="H125"/>
  <c r="I125"/>
  <c r="G122"/>
  <c r="H122"/>
  <c r="J122"/>
  <c r="G116"/>
  <c r="H116"/>
  <c r="J116"/>
  <c r="G115"/>
  <c r="H115"/>
  <c r="I115"/>
  <c r="G114"/>
  <c r="H114"/>
  <c r="I114"/>
  <c r="G113"/>
  <c r="H113"/>
  <c r="I113"/>
  <c r="G104"/>
  <c r="H104"/>
  <c r="J104"/>
  <c r="G103"/>
  <c r="H103"/>
  <c r="J103"/>
  <c r="G101"/>
  <c r="H101"/>
  <c r="J101"/>
  <c r="K101"/>
  <c r="Q101"/>
  <c r="G99"/>
  <c r="H99"/>
  <c r="J99"/>
  <c r="G92"/>
  <c r="H92"/>
  <c r="J92"/>
  <c r="G91"/>
  <c r="H91"/>
  <c r="I91"/>
  <c r="G89"/>
  <c r="H89"/>
  <c r="J89"/>
  <c r="G88"/>
  <c r="H88"/>
  <c r="I88"/>
  <c r="G84"/>
  <c r="H84"/>
  <c r="I84"/>
  <c r="G83"/>
  <c r="H83"/>
  <c r="I83"/>
  <c r="G81"/>
  <c r="H81"/>
  <c r="J81"/>
  <c r="G79"/>
  <c r="H79"/>
  <c r="I79"/>
  <c r="G78"/>
  <c r="H78"/>
  <c r="G77"/>
  <c r="H77"/>
  <c r="J77"/>
  <c r="G76"/>
  <c r="H76"/>
  <c r="I76"/>
  <c r="G75"/>
  <c r="H75"/>
  <c r="I75"/>
  <c r="G74"/>
  <c r="H74"/>
  <c r="I74"/>
  <c r="G72"/>
  <c r="H72"/>
  <c r="I72"/>
  <c r="G71"/>
  <c r="H71"/>
  <c r="J71"/>
  <c r="G70"/>
  <c r="H70"/>
  <c r="I70"/>
  <c r="G68"/>
  <c r="H68"/>
  <c r="J68"/>
  <c r="G65"/>
  <c r="H65"/>
  <c r="I65"/>
  <c r="G64"/>
  <c r="H64"/>
  <c r="I64"/>
  <c r="G62"/>
  <c r="H62"/>
  <c r="J62"/>
  <c r="K62"/>
  <c r="O62"/>
  <c r="G60"/>
  <c r="H60"/>
  <c r="J60"/>
  <c r="G58"/>
  <c r="H58"/>
  <c r="G57"/>
  <c r="H57"/>
  <c r="J57"/>
  <c r="G56"/>
  <c r="H56"/>
  <c r="G55"/>
  <c r="H55"/>
  <c r="G53"/>
  <c r="H53"/>
  <c r="I53"/>
  <c r="G52"/>
  <c r="H52"/>
  <c r="I52"/>
  <c r="G50"/>
  <c r="H50"/>
  <c r="J50"/>
  <c r="G47"/>
  <c r="H47"/>
  <c r="I47"/>
  <c r="G45"/>
  <c r="H45"/>
  <c r="J45"/>
  <c r="G44"/>
  <c r="H44"/>
  <c r="G43"/>
  <c r="H43"/>
  <c r="G42"/>
  <c r="H42"/>
  <c r="J42"/>
  <c r="G41"/>
  <c r="H41"/>
  <c r="G40"/>
  <c r="H40"/>
  <c r="I40"/>
  <c r="G39"/>
  <c r="H39"/>
  <c r="J39"/>
  <c r="G35"/>
  <c r="H35"/>
  <c r="I35"/>
  <c r="G34"/>
  <c r="H34"/>
  <c r="I34"/>
  <c r="G32"/>
  <c r="H32"/>
  <c r="J32"/>
  <c r="K32"/>
  <c r="Q32"/>
  <c r="G31"/>
  <c r="H31"/>
  <c r="I31"/>
  <c r="G30"/>
  <c r="H30"/>
  <c r="I30"/>
  <c r="G29"/>
  <c r="H29"/>
  <c r="I29"/>
  <c r="G27"/>
  <c r="H27"/>
  <c r="G26"/>
  <c r="H26"/>
  <c r="J26"/>
  <c r="K26"/>
  <c r="Q26"/>
  <c r="G24"/>
  <c r="H24"/>
  <c r="I24"/>
  <c r="G23"/>
  <c r="H23"/>
  <c r="J23"/>
  <c r="G22"/>
  <c r="H22"/>
  <c r="I22"/>
  <c r="G21"/>
  <c r="H21"/>
  <c r="J21"/>
  <c r="G20"/>
  <c r="H20"/>
  <c r="I20"/>
  <c r="G19"/>
  <c r="H19"/>
  <c r="I19"/>
  <c r="G18"/>
  <c r="H18"/>
  <c r="I18"/>
  <c r="G17"/>
  <c r="H17"/>
  <c r="I17"/>
  <c r="G16"/>
  <c r="H16"/>
  <c r="J16"/>
  <c r="G15"/>
  <c r="H15"/>
  <c r="J15"/>
  <c r="G14"/>
  <c r="H14"/>
  <c r="I14"/>
  <c r="G13"/>
  <c r="H13"/>
  <c r="J13"/>
  <c r="G12"/>
  <c r="H12"/>
  <c r="G11"/>
  <c r="H11"/>
  <c r="G10"/>
  <c r="H10"/>
  <c r="J10"/>
  <c r="G9"/>
  <c r="H9"/>
  <c r="J9"/>
  <c r="G8"/>
  <c r="H8"/>
  <c r="A5"/>
  <c i="6" r="F468"/>
  <c r="G468"/>
  <c r="H468"/>
  <c r="F467"/>
  <c r="G467"/>
  <c r="H467"/>
  <c r="F466"/>
  <c r="G466"/>
  <c r="F465"/>
  <c r="G465"/>
  <c r="H465"/>
  <c r="F464"/>
  <c r="G464"/>
  <c r="F463"/>
  <c r="G463"/>
  <c r="F462"/>
  <c r="G462"/>
  <c r="H462"/>
  <c r="F461"/>
  <c r="G461"/>
  <c r="I461"/>
  <c r="F460"/>
  <c r="G460"/>
  <c r="I460"/>
  <c r="J460"/>
  <c r="P460"/>
  <c r="F459"/>
  <c r="G459"/>
  <c r="H459"/>
  <c r="F458"/>
  <c r="G458"/>
  <c r="I458"/>
  <c r="F457"/>
  <c r="G457"/>
  <c r="H457"/>
  <c r="F456"/>
  <c r="G456"/>
  <c r="I456"/>
  <c r="J456"/>
  <c r="L456"/>
  <c r="F455"/>
  <c r="G455"/>
  <c r="H455"/>
  <c r="F454"/>
  <c r="G454"/>
  <c r="H454"/>
  <c r="F453"/>
  <c r="G453"/>
  <c r="I453"/>
  <c r="F452"/>
  <c r="G452"/>
  <c r="I452"/>
  <c r="F451"/>
  <c r="G451"/>
  <c r="I451"/>
  <c r="F450"/>
  <c r="G450"/>
  <c r="I450"/>
  <c r="F449"/>
  <c r="G449"/>
  <c r="F448"/>
  <c r="G448"/>
  <c r="H448"/>
  <c r="F447"/>
  <c r="G447"/>
  <c r="H447"/>
  <c r="F446"/>
  <c r="G446"/>
  <c r="I446"/>
  <c r="F445"/>
  <c r="G445"/>
  <c r="F444"/>
  <c r="G444"/>
  <c r="I444"/>
  <c r="F443"/>
  <c r="G443"/>
  <c r="F442"/>
  <c r="G442"/>
  <c r="H442"/>
  <c r="F441"/>
  <c r="G441"/>
  <c r="H441"/>
  <c r="F440"/>
  <c r="G440"/>
  <c r="H440"/>
  <c r="F439"/>
  <c r="G439"/>
  <c r="I439"/>
  <c r="F438"/>
  <c r="G438"/>
  <c r="F437"/>
  <c r="G437"/>
  <c r="I437"/>
  <c r="F436"/>
  <c r="G436"/>
  <c r="H436"/>
  <c r="F435"/>
  <c r="G435"/>
  <c r="H435"/>
  <c r="F434"/>
  <c r="G434"/>
  <c r="I434"/>
  <c r="F433"/>
  <c r="G433"/>
  <c r="I433"/>
  <c r="F432"/>
  <c r="G432"/>
  <c r="H432"/>
  <c r="F431"/>
  <c r="G431"/>
  <c r="H431"/>
  <c r="F430"/>
  <c r="G430"/>
  <c r="I430"/>
  <c r="F429"/>
  <c r="G429"/>
  <c r="I429"/>
  <c r="F428"/>
  <c r="G428"/>
  <c r="H428"/>
  <c r="F427"/>
  <c r="G427"/>
  <c r="I427"/>
  <c r="F426"/>
  <c r="G426"/>
  <c r="F425"/>
  <c r="G425"/>
  <c r="I425"/>
  <c r="F424"/>
  <c r="G424"/>
  <c r="I424"/>
  <c r="F423"/>
  <c r="G423"/>
  <c r="I423"/>
  <c r="J423"/>
  <c r="F422"/>
  <c r="G422"/>
  <c r="I422"/>
  <c r="J422"/>
  <c r="F421"/>
  <c r="G421"/>
  <c r="I421"/>
  <c r="F420"/>
  <c r="G420"/>
  <c r="I420"/>
  <c r="J420"/>
  <c r="P420"/>
  <c r="F419"/>
  <c r="G419"/>
  <c r="H419"/>
  <c r="F418"/>
  <c r="G418"/>
  <c r="H418"/>
  <c r="F417"/>
  <c r="G417"/>
  <c r="I417"/>
  <c r="F416"/>
  <c r="G416"/>
  <c r="F415"/>
  <c r="G415"/>
  <c r="I415"/>
  <c r="F414"/>
  <c r="G414"/>
  <c r="I414"/>
  <c r="F413"/>
  <c r="G413"/>
  <c r="F412"/>
  <c r="G412"/>
  <c r="H412"/>
  <c r="F411"/>
  <c r="G411"/>
  <c r="F410"/>
  <c r="G410"/>
  <c r="H410"/>
  <c r="F409"/>
  <c r="G409"/>
  <c r="H409"/>
  <c r="F408"/>
  <c r="G408"/>
  <c r="H408"/>
  <c r="F407"/>
  <c r="G407"/>
  <c r="H407"/>
  <c r="F406"/>
  <c r="G406"/>
  <c r="I406"/>
  <c r="F405"/>
  <c r="G405"/>
  <c r="F404"/>
  <c r="G404"/>
  <c r="H404"/>
  <c r="F403"/>
  <c r="G403"/>
  <c r="H403"/>
  <c r="F402"/>
  <c r="G402"/>
  <c r="H402"/>
  <c r="F401"/>
  <c r="G401"/>
  <c r="H401"/>
  <c r="F400"/>
  <c r="G400"/>
  <c r="F399"/>
  <c r="G399"/>
  <c r="H399"/>
  <c r="F398"/>
  <c r="G398"/>
  <c r="I398"/>
  <c r="J398"/>
  <c r="L398"/>
  <c r="F397"/>
  <c r="G397"/>
  <c r="H397"/>
  <c r="F396"/>
  <c r="G396"/>
  <c r="I396"/>
  <c r="F395"/>
  <c r="G395"/>
  <c r="H395"/>
  <c r="F394"/>
  <c r="G394"/>
  <c r="I394"/>
  <c r="F393"/>
  <c r="G393"/>
  <c r="F392"/>
  <c r="G392"/>
  <c r="I392"/>
  <c r="J392"/>
  <c r="P392"/>
  <c r="F391"/>
  <c r="G391"/>
  <c r="F390"/>
  <c r="G390"/>
  <c r="I390"/>
  <c r="F389"/>
  <c r="G389"/>
  <c r="I389"/>
  <c r="F388"/>
  <c r="G388"/>
  <c r="H388"/>
  <c r="F387"/>
  <c r="G387"/>
  <c r="H387"/>
  <c r="F386"/>
  <c r="G386"/>
  <c r="I386"/>
  <c r="J386"/>
  <c r="L386"/>
  <c r="F385"/>
  <c r="G385"/>
  <c r="H385"/>
  <c r="F384"/>
  <c r="G384"/>
  <c r="H384"/>
  <c r="F383"/>
  <c r="G383"/>
  <c r="H383"/>
  <c r="F382"/>
  <c r="G382"/>
  <c r="I382"/>
  <c r="J382"/>
  <c r="F381"/>
  <c r="G381"/>
  <c r="H381"/>
  <c r="F380"/>
  <c r="G380"/>
  <c r="I380"/>
  <c r="J380"/>
  <c r="P380"/>
  <c r="F379"/>
  <c r="G379"/>
  <c r="H379"/>
  <c r="F378"/>
  <c r="G378"/>
  <c r="H378"/>
  <c r="F377"/>
  <c r="G377"/>
  <c r="H377"/>
  <c r="F376"/>
  <c r="G376"/>
  <c r="H376"/>
  <c r="F375"/>
  <c r="G375"/>
  <c r="H375"/>
  <c r="F374"/>
  <c r="G374"/>
  <c r="H374"/>
  <c r="F373"/>
  <c r="G373"/>
  <c r="I373"/>
  <c r="F372"/>
  <c r="G372"/>
  <c r="H372"/>
  <c r="F371"/>
  <c r="G371"/>
  <c r="H371"/>
  <c r="F370"/>
  <c r="G370"/>
  <c r="I370"/>
  <c r="F369"/>
  <c r="G369"/>
  <c r="I369"/>
  <c r="F368"/>
  <c r="G368"/>
  <c r="H368"/>
  <c r="F367"/>
  <c r="G367"/>
  <c r="H367"/>
  <c r="F366"/>
  <c r="G366"/>
  <c r="H366"/>
  <c r="F365"/>
  <c r="G365"/>
  <c r="F364"/>
  <c r="G364"/>
  <c r="F363"/>
  <c r="G363"/>
  <c r="H363"/>
  <c r="F362"/>
  <c r="G362"/>
  <c r="H362"/>
  <c r="F361"/>
  <c r="G361"/>
  <c r="H361"/>
  <c r="F360"/>
  <c r="G360"/>
  <c r="H360"/>
  <c r="F359"/>
  <c r="G359"/>
  <c r="I359"/>
  <c r="F358"/>
  <c r="G358"/>
  <c r="H358"/>
  <c r="F357"/>
  <c r="G357"/>
  <c r="I357"/>
  <c r="F356"/>
  <c r="G356"/>
  <c r="I356"/>
  <c r="J356"/>
  <c r="F355"/>
  <c r="G355"/>
  <c r="I355"/>
  <c r="F354"/>
  <c r="G354"/>
  <c r="I354"/>
  <c r="F353"/>
  <c r="G353"/>
  <c r="F352"/>
  <c r="G352"/>
  <c r="I352"/>
  <c r="F351"/>
  <c r="G351"/>
  <c r="H351"/>
  <c r="F350"/>
  <c r="G350"/>
  <c r="H350"/>
  <c r="F349"/>
  <c r="G349"/>
  <c r="H349"/>
  <c r="F348"/>
  <c r="G348"/>
  <c r="H348"/>
  <c r="F347"/>
  <c r="G347"/>
  <c r="I347"/>
  <c r="F346"/>
  <c r="G346"/>
  <c r="I346"/>
  <c r="F345"/>
  <c r="G345"/>
  <c r="H345"/>
  <c r="F344"/>
  <c r="G344"/>
  <c r="F343"/>
  <c r="G343"/>
  <c r="I343"/>
  <c r="F342"/>
  <c r="G342"/>
  <c r="I342"/>
  <c r="J342"/>
  <c r="N342"/>
  <c r="F341"/>
  <c r="G341"/>
  <c r="H341"/>
  <c r="F340"/>
  <c r="G340"/>
  <c r="H340"/>
  <c r="F339"/>
  <c r="G339"/>
  <c r="F338"/>
  <c r="G338"/>
  <c r="F337"/>
  <c r="G337"/>
  <c r="H337"/>
  <c r="F336"/>
  <c r="G336"/>
  <c r="I336"/>
  <c r="F335"/>
  <c r="G335"/>
  <c r="I335"/>
  <c r="F334"/>
  <c r="G334"/>
  <c r="F333"/>
  <c r="G333"/>
  <c r="F332"/>
  <c r="G332"/>
  <c r="H332"/>
  <c r="F331"/>
  <c r="G331"/>
  <c r="I331"/>
  <c r="F330"/>
  <c r="G330"/>
  <c r="I330"/>
  <c r="F329"/>
  <c r="G329"/>
  <c r="I329"/>
  <c r="F328"/>
  <c r="G328"/>
  <c r="I328"/>
  <c r="F327"/>
  <c r="G327"/>
  <c r="I327"/>
  <c r="C327"/>
  <c r="F326"/>
  <c r="G326"/>
  <c r="H326"/>
  <c r="F325"/>
  <c r="G325"/>
  <c r="C325"/>
  <c r="F324"/>
  <c r="G324"/>
  <c r="I324"/>
  <c r="C324"/>
  <c r="F323"/>
  <c r="G323"/>
  <c r="H323"/>
  <c r="F322"/>
  <c r="G322"/>
  <c r="F321"/>
  <c r="G321"/>
  <c r="H321"/>
  <c r="F320"/>
  <c r="G320"/>
  <c r="I320"/>
  <c r="F319"/>
  <c r="G319"/>
  <c r="H319"/>
  <c r="F318"/>
  <c r="G318"/>
  <c r="F317"/>
  <c r="G317"/>
  <c r="C317"/>
  <c r="F316"/>
  <c r="G316"/>
  <c r="I316"/>
  <c r="F314"/>
  <c r="G314"/>
  <c r="F313"/>
  <c r="G313"/>
  <c r="H313"/>
  <c r="F312"/>
  <c r="G312"/>
  <c r="F311"/>
  <c r="G311"/>
  <c r="I311"/>
  <c r="J311"/>
  <c r="N311"/>
  <c r="F310"/>
  <c r="G310"/>
  <c r="H310"/>
  <c r="F309"/>
  <c r="G309"/>
  <c r="I309"/>
  <c r="F308"/>
  <c r="G308"/>
  <c r="I308"/>
  <c r="F307"/>
  <c r="G307"/>
  <c r="I307"/>
  <c r="F306"/>
  <c r="G306"/>
  <c r="H306"/>
  <c r="F305"/>
  <c r="G305"/>
  <c r="I305"/>
  <c r="F304"/>
  <c r="G304"/>
  <c r="I304"/>
  <c r="F303"/>
  <c r="G303"/>
  <c r="H303"/>
  <c r="F302"/>
  <c r="G302"/>
  <c r="I302"/>
  <c r="F301"/>
  <c r="G301"/>
  <c r="H301"/>
  <c r="F300"/>
  <c r="G300"/>
  <c r="F299"/>
  <c r="G299"/>
  <c r="I299"/>
  <c r="J299"/>
  <c r="P299"/>
  <c r="F298"/>
  <c r="G298"/>
  <c r="F297"/>
  <c r="G297"/>
  <c r="I297"/>
  <c r="F296"/>
  <c r="G296"/>
  <c r="I296"/>
  <c r="F295"/>
  <c r="G295"/>
  <c r="H295"/>
  <c r="F294"/>
  <c r="G294"/>
  <c r="F293"/>
  <c r="G293"/>
  <c r="I293"/>
  <c r="J293"/>
  <c r="L293"/>
  <c r="F292"/>
  <c r="G292"/>
  <c r="I292"/>
  <c r="F291"/>
  <c r="G291"/>
  <c r="H291"/>
  <c r="F290"/>
  <c r="G290"/>
  <c r="H290"/>
  <c r="F289"/>
  <c r="G289"/>
  <c r="F288"/>
  <c r="G288"/>
  <c r="I288"/>
  <c r="F287"/>
  <c r="G287"/>
  <c r="F286"/>
  <c r="G286"/>
  <c r="I286"/>
  <c r="F285"/>
  <c r="G285"/>
  <c r="I285"/>
  <c r="J285"/>
  <c r="F284"/>
  <c r="G284"/>
  <c r="F283"/>
  <c r="G283"/>
  <c r="H283"/>
  <c r="F282"/>
  <c r="G282"/>
  <c r="H282"/>
  <c r="F281"/>
  <c r="G281"/>
  <c r="I281"/>
  <c r="J281"/>
  <c r="L281"/>
  <c r="F280"/>
  <c r="G280"/>
  <c r="F279"/>
  <c r="G279"/>
  <c r="I279"/>
  <c r="J279"/>
  <c r="L279"/>
  <c r="F278"/>
  <c r="G278"/>
  <c r="F277"/>
  <c r="G277"/>
  <c r="F276"/>
  <c r="G276"/>
  <c r="I276"/>
  <c r="F275"/>
  <c r="G275"/>
  <c r="F274"/>
  <c r="G274"/>
  <c r="I274"/>
  <c r="J274"/>
  <c r="L274"/>
  <c r="F273"/>
  <c r="G273"/>
  <c r="I273"/>
  <c r="F272"/>
  <c r="G272"/>
  <c r="F271"/>
  <c r="G271"/>
  <c r="F270"/>
  <c r="G270"/>
  <c r="F269"/>
  <c r="G269"/>
  <c r="H269"/>
  <c r="F268"/>
  <c r="G268"/>
  <c r="I268"/>
  <c r="F267"/>
  <c r="G267"/>
  <c r="I267"/>
  <c r="F266"/>
  <c r="G266"/>
  <c r="H266"/>
  <c r="F265"/>
  <c r="G265"/>
  <c r="I265"/>
  <c r="F264"/>
  <c r="G264"/>
  <c r="H264"/>
  <c r="F263"/>
  <c r="G263"/>
  <c r="H263"/>
  <c r="F262"/>
  <c r="G262"/>
  <c r="I262"/>
  <c r="F261"/>
  <c r="G261"/>
  <c r="I261"/>
  <c r="F260"/>
  <c r="G260"/>
  <c r="H260"/>
  <c r="F259"/>
  <c r="G259"/>
  <c r="H259"/>
  <c r="F258"/>
  <c r="G258"/>
  <c r="H258"/>
  <c r="F257"/>
  <c r="G257"/>
  <c r="I257"/>
  <c r="F256"/>
  <c r="G256"/>
  <c r="H256"/>
  <c r="F255"/>
  <c r="G255"/>
  <c r="H255"/>
  <c r="F254"/>
  <c r="G254"/>
  <c r="I254"/>
  <c r="F253"/>
  <c r="G253"/>
  <c r="I253"/>
  <c r="F252"/>
  <c r="G252"/>
  <c r="I252"/>
  <c r="F251"/>
  <c r="G251"/>
  <c r="H251"/>
  <c r="F250"/>
  <c r="G250"/>
  <c r="F249"/>
  <c r="G249"/>
  <c r="I249"/>
  <c r="F248"/>
  <c r="G248"/>
  <c r="F247"/>
  <c r="G247"/>
  <c r="F246"/>
  <c r="G246"/>
  <c r="F245"/>
  <c r="G245"/>
  <c r="I245"/>
  <c r="F244"/>
  <c r="G244"/>
  <c r="H244"/>
  <c r="F243"/>
  <c r="G243"/>
  <c r="F242"/>
  <c r="G242"/>
  <c r="H242"/>
  <c r="F241"/>
  <c r="G241"/>
  <c r="I241"/>
  <c r="F240"/>
  <c r="G240"/>
  <c r="F239"/>
  <c r="G239"/>
  <c r="F238"/>
  <c r="G238"/>
  <c r="F237"/>
  <c r="G237"/>
  <c r="H237"/>
  <c r="F236"/>
  <c r="G236"/>
  <c r="I236"/>
  <c r="F235"/>
  <c r="G235"/>
  <c r="F234"/>
  <c r="G234"/>
  <c r="I234"/>
  <c r="J234"/>
  <c r="N234"/>
  <c r="F233"/>
  <c r="G233"/>
  <c r="H233"/>
  <c r="F232"/>
  <c r="G232"/>
  <c r="H232"/>
  <c r="F231"/>
  <c r="G231"/>
  <c r="I231"/>
  <c r="F230"/>
  <c r="G230"/>
  <c r="H230"/>
  <c r="F229"/>
  <c r="G229"/>
  <c r="F228"/>
  <c r="G228"/>
  <c r="I228"/>
  <c r="F227"/>
  <c r="G227"/>
  <c r="H227"/>
  <c r="F226"/>
  <c r="G226"/>
  <c r="I226"/>
  <c r="F225"/>
  <c r="G225"/>
  <c r="F224"/>
  <c r="G224"/>
  <c r="I224"/>
  <c r="J224"/>
  <c r="N224"/>
  <c r="F223"/>
  <c r="G223"/>
  <c r="I223"/>
  <c r="F222"/>
  <c r="G222"/>
  <c r="I222"/>
  <c r="F221"/>
  <c r="G221"/>
  <c r="H221"/>
  <c r="F220"/>
  <c r="G220"/>
  <c r="H220"/>
  <c r="F219"/>
  <c r="G219"/>
  <c r="I219"/>
  <c r="F218"/>
  <c r="G218"/>
  <c r="H218"/>
  <c r="F217"/>
  <c r="G217"/>
  <c r="I217"/>
  <c r="F216"/>
  <c r="G216"/>
  <c r="I216"/>
  <c r="F215"/>
  <c r="G215"/>
  <c r="H215"/>
  <c r="F214"/>
  <c r="G214"/>
  <c r="H214"/>
  <c r="F213"/>
  <c r="G213"/>
  <c r="I213"/>
  <c r="F212"/>
  <c r="G212"/>
  <c r="H212"/>
  <c r="F211"/>
  <c r="G211"/>
  <c r="F210"/>
  <c r="G210"/>
  <c r="F209"/>
  <c r="G209"/>
  <c r="I209"/>
  <c r="F208"/>
  <c r="G208"/>
  <c r="I208"/>
  <c r="F207"/>
  <c r="G207"/>
  <c r="F206"/>
  <c r="G206"/>
  <c r="H206"/>
  <c r="F205"/>
  <c r="G205"/>
  <c r="F204"/>
  <c r="G204"/>
  <c r="H204"/>
  <c r="F203"/>
  <c r="G203"/>
  <c r="F202"/>
  <c r="G202"/>
  <c r="F201"/>
  <c r="G201"/>
  <c r="F200"/>
  <c r="G200"/>
  <c r="I200"/>
  <c r="F199"/>
  <c r="G199"/>
  <c r="I199"/>
  <c r="F198"/>
  <c r="G198"/>
  <c r="F197"/>
  <c r="G197"/>
  <c r="H197"/>
  <c r="F196"/>
  <c r="G196"/>
  <c r="H196"/>
  <c r="F195"/>
  <c r="G195"/>
  <c r="I195"/>
  <c r="F194"/>
  <c r="G194"/>
  <c r="H194"/>
  <c r="F193"/>
  <c r="G193"/>
  <c r="F192"/>
  <c r="G192"/>
  <c r="H192"/>
  <c r="F191"/>
  <c r="G191"/>
  <c r="I191"/>
  <c r="F190"/>
  <c r="G190"/>
  <c r="F189"/>
  <c r="G189"/>
  <c r="I189"/>
  <c r="F188"/>
  <c r="G188"/>
  <c r="F187"/>
  <c r="G187"/>
  <c r="I187"/>
  <c r="J187"/>
  <c r="N187"/>
  <c r="F186"/>
  <c r="G186"/>
  <c r="I186"/>
  <c r="F185"/>
  <c r="G185"/>
  <c r="H185"/>
  <c r="F184"/>
  <c r="G184"/>
  <c r="I184"/>
  <c r="F183"/>
  <c r="G183"/>
  <c r="F182"/>
  <c r="G182"/>
  <c r="F181"/>
  <c r="G181"/>
  <c r="I181"/>
  <c r="F180"/>
  <c r="G180"/>
  <c r="I180"/>
  <c r="F179"/>
  <c r="G179"/>
  <c r="F178"/>
  <c r="G178"/>
  <c r="I178"/>
  <c r="J178"/>
  <c r="L178"/>
  <c r="F177"/>
  <c r="G177"/>
  <c r="I177"/>
  <c r="J177"/>
  <c r="P177"/>
  <c r="F176"/>
  <c r="G176"/>
  <c r="I176"/>
  <c r="F175"/>
  <c r="G175"/>
  <c r="I175"/>
  <c r="F174"/>
  <c r="G174"/>
  <c r="F173"/>
  <c r="G173"/>
  <c r="C173"/>
  <c r="F172"/>
  <c r="G172"/>
  <c r="F171"/>
  <c r="G171"/>
  <c r="I171"/>
  <c r="C171"/>
  <c r="F170"/>
  <c r="G170"/>
  <c r="I170"/>
  <c r="C170"/>
  <c r="F169"/>
  <c r="G169"/>
  <c r="I169"/>
  <c r="F168"/>
  <c r="G168"/>
  <c r="H168"/>
  <c r="F167"/>
  <c r="G167"/>
  <c r="H167"/>
  <c r="F166"/>
  <c r="G166"/>
  <c r="H166"/>
  <c r="F165"/>
  <c r="G165"/>
  <c r="I165"/>
  <c r="F164"/>
  <c r="G164"/>
  <c r="H164"/>
  <c r="F163"/>
  <c r="G163"/>
  <c r="C163"/>
  <c r="F162"/>
  <c r="G162"/>
  <c r="I162"/>
  <c r="J162"/>
  <c r="N162"/>
  <c r="F18"/>
  <c r="G18"/>
  <c r="I18"/>
  <c r="F160"/>
  <c r="G160"/>
  <c r="H160"/>
  <c r="F159"/>
  <c r="G159"/>
  <c r="I159"/>
  <c r="F158"/>
  <c r="G158"/>
  <c r="H158"/>
  <c r="F157"/>
  <c r="G157"/>
  <c r="H157"/>
  <c r="F156"/>
  <c r="G156"/>
  <c r="H156"/>
  <c r="F155"/>
  <c r="G155"/>
  <c r="H155"/>
  <c r="F154"/>
  <c r="G154"/>
  <c r="I154"/>
  <c r="F153"/>
  <c r="G153"/>
  <c r="I153"/>
  <c r="J153"/>
  <c r="P153"/>
  <c r="F152"/>
  <c r="G152"/>
  <c r="I152"/>
  <c r="F151"/>
  <c r="G151"/>
  <c r="H151"/>
  <c r="F150"/>
  <c r="G150"/>
  <c r="F149"/>
  <c r="G149"/>
  <c r="H149"/>
  <c r="F148"/>
  <c r="G148"/>
  <c r="H148"/>
  <c r="F147"/>
  <c r="G147"/>
  <c r="F146"/>
  <c r="G146"/>
  <c r="H146"/>
  <c i="24" r="D469"/>
  <c r="D470"/>
  <c r="J369"/>
  <c r="K369"/>
  <c r="O369"/>
  <c r="I369"/>
  <c i="23" r="J474"/>
  <c r="K474"/>
  <c r="M474"/>
  <c r="I474"/>
  <c r="J470"/>
  <c r="K470"/>
  <c r="Q470"/>
  <c r="I470"/>
  <c r="D480"/>
  <c r="D481"/>
  <c i="22" r="D492"/>
  <c r="D493"/>
  <c i="21" r="I221"/>
  <c r="J221"/>
  <c r="K221"/>
  <c r="Q221"/>
  <c r="I218"/>
  <c r="J218"/>
  <c r="K218"/>
  <c r="M218"/>
  <c r="J219"/>
  <c r="K219"/>
  <c r="Q219"/>
  <c r="I200"/>
  <c r="J200"/>
  <c r="K200"/>
  <c r="O200"/>
  <c r="J225"/>
  <c r="K225"/>
  <c r="O225"/>
  <c r="I225"/>
  <c i="17" r="D251"/>
  <c i="6" r="H320"/>
  <c r="H466"/>
  <c i="21" r="I226"/>
  <c r="K226"/>
  <c r="Q226"/>
  <c r="M226"/>
  <c r="O226"/>
  <c i="14" r="H130"/>
  <c r="I130"/>
  <c r="H126"/>
  <c r="I126"/>
  <c r="K126"/>
  <c r="H80"/>
  <c r="I80"/>
  <c r="H79"/>
  <c r="I79"/>
  <c r="K79"/>
  <c i="3" r="W6"/>
  <c r="W7"/>
  <c r="W24"/>
  <c r="W25"/>
  <c r="W27"/>
  <c r="W41"/>
  <c r="W42"/>
  <c r="W49"/>
  <c r="W55"/>
  <c r="W88"/>
  <c r="W92"/>
  <c r="W96"/>
  <c r="W109"/>
  <c r="W116"/>
  <c r="W131"/>
  <c r="W137"/>
  <c r="W138"/>
  <c r="W141"/>
  <c r="W142"/>
  <c r="X147"/>
  <c r="G147"/>
  <c r="H147"/>
  <c r="I147"/>
  <c r="J147"/>
  <c r="K147"/>
  <c r="R8"/>
  <c r="W8"/>
  <c r="R4"/>
  <c r="W4"/>
  <c r="R5"/>
  <c r="W5"/>
  <c r="R9"/>
  <c r="W9"/>
  <c r="R10"/>
  <c r="W10"/>
  <c r="R11"/>
  <c r="W11"/>
  <c r="R12"/>
  <c r="W12"/>
  <c r="R13"/>
  <c r="W13"/>
  <c r="R14"/>
  <c r="W14"/>
  <c r="R15"/>
  <c r="W15"/>
  <c r="R16"/>
  <c r="W16"/>
  <c r="R17"/>
  <c r="W17"/>
  <c r="R18"/>
  <c r="W18"/>
  <c r="R19"/>
  <c r="W19"/>
  <c r="R20"/>
  <c r="W20"/>
  <c r="R21"/>
  <c r="W21"/>
  <c r="R22"/>
  <c r="W22"/>
  <c r="R23"/>
  <c r="W23"/>
  <c r="R26"/>
  <c r="W26"/>
  <c r="R28"/>
  <c r="W28"/>
  <c r="R29"/>
  <c r="W29"/>
  <c r="R30"/>
  <c r="W30"/>
  <c r="R31"/>
  <c r="W31"/>
  <c r="R32"/>
  <c r="W32"/>
  <c r="R33"/>
  <c r="W33"/>
  <c r="R34"/>
  <c r="W34"/>
  <c r="R35"/>
  <c r="W35"/>
  <c r="R36"/>
  <c r="W36"/>
  <c r="R37"/>
  <c r="W37"/>
  <c r="R38"/>
  <c r="W38"/>
  <c r="R39"/>
  <c r="W39"/>
  <c r="R40"/>
  <c r="W40"/>
  <c r="R43"/>
  <c r="W43"/>
  <c r="R44"/>
  <c r="W44"/>
  <c r="R45"/>
  <c r="W45"/>
  <c r="R46"/>
  <c r="W46"/>
  <c r="R47"/>
  <c r="W47"/>
  <c r="R48"/>
  <c r="W48"/>
  <c r="R50"/>
  <c r="W50"/>
  <c r="R51"/>
  <c r="W51"/>
  <c r="R52"/>
  <c r="W52"/>
  <c r="R53"/>
  <c r="W53"/>
  <c r="R54"/>
  <c r="W54"/>
  <c r="R56"/>
  <c r="W56"/>
  <c r="R57"/>
  <c r="W57"/>
  <c r="R58"/>
  <c r="W58"/>
  <c r="R59"/>
  <c r="W59"/>
  <c r="R60"/>
  <c r="W60"/>
  <c r="R62"/>
  <c r="W62"/>
  <c r="R63"/>
  <c r="W63"/>
  <c r="R64"/>
  <c r="W64"/>
  <c r="R65"/>
  <c r="W65"/>
  <c r="R66"/>
  <c r="W66"/>
  <c r="R67"/>
  <c r="W67"/>
  <c r="R68"/>
  <c r="W68"/>
  <c r="R69"/>
  <c r="W69"/>
  <c r="R70"/>
  <c r="W70"/>
  <c r="R71"/>
  <c r="W71"/>
  <c r="R72"/>
  <c r="W72"/>
  <c r="R73"/>
  <c r="W73"/>
  <c r="R74"/>
  <c r="W74"/>
  <c r="R75"/>
  <c r="W75"/>
  <c r="R76"/>
  <c r="W76"/>
  <c r="R77"/>
  <c r="W77"/>
  <c r="R78"/>
  <c r="W78"/>
  <c r="R79"/>
  <c r="W79"/>
  <c r="R80"/>
  <c r="W80"/>
  <c r="R81"/>
  <c r="W81"/>
  <c r="R82"/>
  <c r="W82"/>
  <c r="R83"/>
  <c r="W83"/>
  <c r="R84"/>
  <c r="W84"/>
  <c r="R85"/>
  <c r="W85"/>
  <c r="R86"/>
  <c r="W86"/>
  <c r="R89"/>
  <c r="W89"/>
  <c r="R90"/>
  <c r="W90"/>
  <c r="R91"/>
  <c r="W91"/>
  <c r="R93"/>
  <c r="W93"/>
  <c r="R94"/>
  <c r="W94"/>
  <c r="R95"/>
  <c r="W95"/>
  <c r="R97"/>
  <c r="W97"/>
  <c r="R100"/>
  <c r="W100"/>
  <c r="R101"/>
  <c r="W101"/>
  <c r="R102"/>
  <c r="W102"/>
  <c r="R103"/>
  <c r="W103"/>
  <c r="R104"/>
  <c r="W104"/>
  <c r="R105"/>
  <c r="W105"/>
  <c r="R106"/>
  <c r="W106"/>
  <c r="R107"/>
  <c r="W107"/>
  <c r="R108"/>
  <c r="W108"/>
  <c r="R110"/>
  <c r="W110"/>
  <c r="R111"/>
  <c r="W111"/>
  <c r="R112"/>
  <c r="W112"/>
  <c r="R113"/>
  <c r="W113"/>
  <c r="R114"/>
  <c r="W114"/>
  <c r="R115"/>
  <c r="W115"/>
  <c r="R117"/>
  <c r="W117"/>
  <c r="R118"/>
  <c r="W118"/>
  <c r="R119"/>
  <c r="W119"/>
  <c r="R120"/>
  <c r="W120"/>
  <c r="R121"/>
  <c r="W121"/>
  <c r="R122"/>
  <c r="W122"/>
  <c r="R123"/>
  <c r="W123"/>
  <c r="R124"/>
  <c r="W124"/>
  <c r="R125"/>
  <c r="W125"/>
  <c r="R126"/>
  <c r="W126"/>
  <c r="R127"/>
  <c r="W127"/>
  <c r="R128"/>
  <c r="W128"/>
  <c r="R129"/>
  <c r="W129"/>
  <c r="R130"/>
  <c r="W130"/>
  <c r="R132"/>
  <c r="W132"/>
  <c r="R133"/>
  <c r="W133"/>
  <c r="R134"/>
  <c r="W134"/>
  <c r="R135"/>
  <c r="W135"/>
  <c r="R136"/>
  <c r="W136"/>
  <c r="R143"/>
  <c r="W143"/>
  <c r="R144"/>
  <c r="W144"/>
  <c r="R145"/>
  <c r="W145"/>
  <c r="R146"/>
  <c r="W146"/>
  <c r="R3"/>
  <c r="D43"/>
  <c r="D44"/>
  <c i="14" r="B79"/>
  <c r="B80"/>
  <c r="B126"/>
  <c r="B130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81"/>
  <c r="C82"/>
  <c r="C83"/>
  <c r="C84"/>
  <c r="C85"/>
  <c r="C86"/>
  <c r="C88"/>
  <c r="C87"/>
  <c r="C90"/>
  <c r="C91"/>
  <c r="C89"/>
  <c r="C93"/>
  <c r="C94"/>
  <c r="C92"/>
  <c r="C96"/>
  <c r="C95"/>
  <c r="C97"/>
  <c r="C98"/>
  <c r="C99"/>
  <c r="C100"/>
  <c r="C101"/>
  <c r="C102"/>
  <c r="C104"/>
  <c r="C103"/>
  <c r="C106"/>
  <c r="C105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7"/>
  <c r="C128"/>
  <c r="C129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2"/>
  <c r="C151"/>
  <c r="C154"/>
  <c r="C153"/>
  <c r="C155"/>
  <c r="C156"/>
  <c r="C157"/>
  <c r="C158"/>
  <c r="C159"/>
  <c r="C160"/>
  <c r="C161"/>
  <c r="C162"/>
  <c r="C164"/>
  <c r="C163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79"/>
  <c r="C80"/>
  <c r="C126"/>
  <c r="C130"/>
  <c r="D185"/>
  <c r="C9"/>
  <c r="H144"/>
  <c r="I144"/>
  <c r="B144"/>
  <c r="H137"/>
  <c r="I137"/>
  <c r="J137"/>
  <c r="B137"/>
  <c r="H87"/>
  <c r="I87"/>
  <c r="H90"/>
  <c r="I90"/>
  <c r="B87"/>
  <c r="B90"/>
  <c i="45" r="J278"/>
  <c r="K278"/>
  <c r="Q278"/>
  <c r="I278"/>
  <c r="D514"/>
  <c r="D515"/>
  <c i="14" r="E185"/>
  <c i="65" r="I240"/>
  <c i="22" r="I348"/>
  <c i="24" r="I324"/>
  <c i="17" r="I260"/>
  <c i="24" r="I317"/>
  <c i="45" r="I293"/>
  <c r="J269"/>
  <c r="K269"/>
  <c r="M269"/>
  <c i="17" r="I327"/>
  <c r="J382"/>
  <c r="K382"/>
  <c r="O382"/>
  <c r="I390"/>
  <c r="I392"/>
  <c r="J28"/>
  <c r="K28"/>
  <c r="Q28"/>
  <c i="6" r="I454"/>
  <c r="J454"/>
  <c r="N454"/>
  <c i="17" r="K108"/>
  <c r="Q108"/>
  <c r="I108"/>
  <c i="19" r="J324"/>
  <c r="K324"/>
  <c r="Q324"/>
  <c r="J68"/>
  <c r="K68"/>
  <c r="M68"/>
  <c i="22" r="I121"/>
  <c r="I333"/>
  <c i="24" r="I312"/>
  <c r="J75"/>
  <c r="K75"/>
  <c r="Q75"/>
  <c i="6" r="H449"/>
  <c i="21" r="J27"/>
  <c r="K27"/>
  <c r="M27"/>
  <c i="17" r="I145"/>
  <c i="19" r="I340"/>
  <c r="J333"/>
  <c r="K333"/>
  <c r="Q333"/>
  <c i="45" r="I244"/>
  <c r="I288"/>
  <c r="I268"/>
  <c r="K282"/>
  <c r="O282"/>
  <c r="J286"/>
  <c r="I282"/>
  <c r="K253"/>
  <c r="M253"/>
  <c r="K247"/>
  <c r="M247"/>
  <c r="K252"/>
  <c r="O252"/>
  <c r="K244"/>
  <c r="O244"/>
  <c r="J319"/>
  <c r="K319"/>
  <c r="M319"/>
  <c r="J324"/>
  <c r="K324"/>
  <c r="Q324"/>
  <c i="19" r="M324"/>
  <c i="21" r="Q200"/>
  <c i="6" r="J245"/>
  <c r="P245"/>
  <c r="H293"/>
  <c r="H207"/>
  <c r="H262"/>
  <c r="I229"/>
  <c r="J229"/>
  <c r="L229"/>
  <c r="I188"/>
  <c r="J188"/>
  <c r="N188"/>
  <c r="I238"/>
  <c r="J238"/>
  <c r="N238"/>
  <c r="H189"/>
  <c r="J415"/>
  <c r="H406"/>
  <c r="I393"/>
  <c r="J393"/>
  <c r="P393"/>
  <c r="H460"/>
  <c r="I333"/>
  <c r="J333"/>
  <c r="P333"/>
  <c r="H394"/>
  <c r="I364"/>
  <c r="J364"/>
  <c r="N364"/>
  <c r="H420"/>
  <c r="I332"/>
  <c r="I350"/>
  <c r="I372"/>
  <c r="J396"/>
  <c r="P396"/>
  <c r="H398"/>
  <c r="I337"/>
  <c r="H317"/>
  <c r="H365"/>
  <c r="J437"/>
  <c r="N437"/>
  <c r="I266"/>
  <c r="I259"/>
  <c i="17" r="O391"/>
  <c r="J330"/>
  <c r="I360"/>
  <c r="K400"/>
  <c r="M400"/>
  <c r="I355"/>
  <c r="I403"/>
  <c r="I308"/>
  <c r="J297"/>
  <c r="I258"/>
  <c r="I307"/>
  <c r="I289"/>
  <c r="I358"/>
  <c r="J291"/>
  <c r="K291"/>
  <c r="Q291"/>
  <c r="J383"/>
  <c r="K383"/>
  <c r="O383"/>
  <c r="J367"/>
  <c r="K367"/>
  <c r="Q367"/>
  <c r="I280"/>
  <c r="J280"/>
  <c r="K280"/>
  <c r="Q280"/>
  <c r="J247"/>
  <c r="K247"/>
  <c r="Q247"/>
  <c r="J217"/>
  <c r="K217"/>
  <c r="O217"/>
  <c r="I270"/>
  <c r="K209"/>
  <c r="I188"/>
  <c r="K235"/>
  <c r="Q235"/>
  <c r="I204"/>
  <c r="I219"/>
  <c r="I190"/>
  <c r="J226"/>
  <c r="K226"/>
  <c r="M226"/>
  <c r="J180"/>
  <c r="K180"/>
  <c r="M180"/>
  <c r="J136"/>
  <c r="K136"/>
  <c r="Q136"/>
  <c r="I159"/>
  <c r="J102"/>
  <c r="K102"/>
  <c r="M102"/>
  <c r="J19"/>
  <c r="J229"/>
  <c r="I189"/>
  <c r="J82"/>
  <c r="I138"/>
  <c r="I192"/>
  <c r="J25"/>
  <c r="K25"/>
  <c r="Q25"/>
  <c r="J205"/>
  <c r="K205"/>
  <c r="K39"/>
  <c r="M39"/>
  <c r="J150"/>
  <c r="J73"/>
  <c r="I39"/>
  <c r="I26"/>
  <c r="K23"/>
  <c r="Q23"/>
  <c r="J22"/>
  <c r="J11"/>
  <c r="K11"/>
  <c r="M11"/>
  <c r="J248"/>
  <c r="K248"/>
  <c r="M248"/>
  <c r="I126"/>
  <c r="I288"/>
  <c r="I373"/>
  <c r="J296"/>
  <c r="K296"/>
  <c r="Q296"/>
  <c i="19" r="J336"/>
  <c r="K336"/>
  <c r="Q336"/>
  <c r="K322"/>
  <c r="O322"/>
  <c r="K329"/>
  <c r="M329"/>
  <c r="I295"/>
  <c r="J236"/>
  <c r="K236"/>
  <c r="Q236"/>
  <c r="I320"/>
  <c r="I272"/>
  <c r="I199"/>
  <c r="K281"/>
  <c r="O281"/>
  <c r="I269"/>
  <c r="K289"/>
  <c r="Q289"/>
  <c r="J301"/>
  <c r="I252"/>
  <c r="J279"/>
  <c r="K262"/>
  <c r="M262"/>
  <c r="K248"/>
  <c r="M248"/>
  <c r="K215"/>
  <c r="O215"/>
  <c r="J205"/>
  <c r="K205"/>
  <c r="M205"/>
  <c r="J238"/>
  <c r="I270"/>
  <c r="J204"/>
  <c r="K330"/>
  <c r="M330"/>
  <c r="I211"/>
  <c r="J246"/>
  <c r="I234"/>
  <c r="J217"/>
  <c r="I230"/>
  <c r="I210"/>
  <c r="K317"/>
  <c r="Q317"/>
  <c r="K192"/>
  <c r="M192"/>
  <c r="I233"/>
  <c r="I256"/>
  <c r="I174"/>
  <c r="I172"/>
  <c r="J146"/>
  <c r="I94"/>
  <c r="K150"/>
  <c r="O150"/>
  <c r="J44"/>
  <c r="K293"/>
  <c r="M293"/>
  <c r="I14"/>
  <c r="I38"/>
  <c r="J43"/>
  <c r="K109"/>
  <c r="Q109"/>
  <c r="J87"/>
  <c r="K87"/>
  <c r="M87"/>
  <c r="I75"/>
  <c r="I16"/>
  <c r="J77"/>
  <c r="J80"/>
  <c i="21" r="J353"/>
  <c r="I318"/>
  <c r="K292"/>
  <c r="O292"/>
  <c r="I376"/>
  <c r="J331"/>
  <c r="K331"/>
  <c r="M331"/>
  <c r="J375"/>
  <c r="K375"/>
  <c r="O375"/>
  <c r="I346"/>
  <c r="I285"/>
  <c r="I330"/>
  <c r="J336"/>
  <c r="I276"/>
  <c r="J255"/>
  <c r="I248"/>
  <c r="I235"/>
  <c r="J284"/>
  <c r="K284"/>
  <c r="O284"/>
  <c r="I295"/>
  <c r="J240"/>
  <c r="K240"/>
  <c r="M240"/>
  <c r="J283"/>
  <c r="K283"/>
  <c r="O283"/>
  <c r="J272"/>
  <c r="J323"/>
  <c r="I278"/>
  <c r="I105"/>
  <c r="I180"/>
  <c r="J252"/>
  <c r="J169"/>
  <c r="I181"/>
  <c r="K147"/>
  <c r="M147"/>
  <c r="J161"/>
  <c r="K161"/>
  <c r="O161"/>
  <c r="K115"/>
  <c r="O115"/>
  <c r="K119"/>
  <c r="O119"/>
  <c r="I154"/>
  <c r="J194"/>
  <c r="J155"/>
  <c r="K155"/>
  <c r="Q155"/>
  <c r="I107"/>
  <c r="K175"/>
  <c r="Q175"/>
  <c r="J118"/>
  <c r="K118"/>
  <c r="O118"/>
  <c r="I111"/>
  <c r="J170"/>
  <c r="K170"/>
  <c r="O170"/>
  <c r="I127"/>
  <c r="J81"/>
  <c r="K79"/>
  <c r="M79"/>
  <c r="K140"/>
  <c r="Q140"/>
  <c r="K90"/>
  <c r="M90"/>
  <c r="I90"/>
  <c r="K167"/>
  <c r="O167"/>
  <c r="I84"/>
  <c r="J327"/>
  <c r="J15"/>
  <c r="K15"/>
  <c r="M15"/>
  <c r="K58"/>
  <c r="O58"/>
  <c r="I35"/>
  <c r="J25"/>
  <c r="J17"/>
  <c r="K17"/>
  <c r="O17"/>
  <c r="I28"/>
  <c r="J34"/>
  <c r="K34"/>
  <c r="O34"/>
  <c r="I31"/>
  <c r="K207"/>
  <c i="22" r="K426"/>
  <c r="O426"/>
  <c r="J431"/>
  <c r="I419"/>
  <c r="K491"/>
  <c r="M491"/>
  <c r="I399"/>
  <c r="I442"/>
  <c r="I404"/>
  <c r="J441"/>
  <c r="K441"/>
  <c r="M441"/>
  <c r="J452"/>
  <c r="I346"/>
  <c r="I413"/>
  <c r="J375"/>
  <c r="K477"/>
  <c r="Q477"/>
  <c r="K385"/>
  <c r="M385"/>
  <c r="I433"/>
  <c r="K342"/>
  <c r="O342"/>
  <c r="J417"/>
  <c r="K384"/>
  <c r="M384"/>
  <c r="I349"/>
  <c r="I388"/>
  <c r="J364"/>
  <c r="J73"/>
  <c r="I423"/>
  <c r="I35"/>
  <c r="I11"/>
  <c r="J74"/>
  <c r="K74"/>
  <c r="M74"/>
  <c r="I40"/>
  <c r="I19"/>
  <c r="K47"/>
  <c r="O47"/>
  <c r="I12"/>
  <c r="I45"/>
  <c r="I196"/>
  <c r="J197"/>
  <c r="K197"/>
  <c r="M197"/>
  <c r="J215"/>
  <c r="K215"/>
  <c r="Q215"/>
  <c r="J146"/>
  <c r="K146"/>
  <c r="Q146"/>
  <c r="J160"/>
  <c r="J139"/>
  <c r="K107"/>
  <c r="O107"/>
  <c r="K231"/>
  <c r="O231"/>
  <c r="I107"/>
  <c r="I230"/>
  <c r="I176"/>
  <c r="K166"/>
  <c r="I133"/>
  <c r="J203"/>
  <c r="I184"/>
  <c r="I170"/>
  <c r="I228"/>
  <c r="I91"/>
  <c r="J115"/>
  <c r="K115"/>
  <c r="M115"/>
  <c r="J171"/>
  <c r="K171"/>
  <c r="O171"/>
  <c r="I105"/>
  <c r="J127"/>
  <c r="J210"/>
  <c r="K210"/>
  <c r="M210"/>
  <c r="K135"/>
  <c r="M135"/>
  <c r="I312"/>
  <c r="K269"/>
  <c r="J250"/>
  <c r="I332"/>
  <c r="J242"/>
  <c r="J313"/>
  <c r="K313"/>
  <c r="M313"/>
  <c r="I308"/>
  <c r="I331"/>
  <c r="I265"/>
  <c r="J302"/>
  <c r="K302"/>
  <c r="Q302"/>
  <c r="I281"/>
  <c r="J321"/>
  <c r="K321"/>
  <c r="M321"/>
  <c r="I299"/>
  <c r="K275"/>
  <c r="K314"/>
  <c r="O314"/>
  <c r="J270"/>
  <c r="J245"/>
  <c r="J268"/>
  <c r="K268"/>
  <c r="Q268"/>
  <c i="23" r="I391"/>
  <c r="I454"/>
  <c r="K396"/>
  <c r="M396"/>
  <c r="J415"/>
  <c r="K415"/>
  <c r="O415"/>
  <c r="I410"/>
  <c r="J384"/>
  <c r="K384"/>
  <c r="O384"/>
  <c r="I330"/>
  <c r="I318"/>
  <c r="J411"/>
  <c r="K411"/>
  <c r="O411"/>
  <c r="K338"/>
  <c r="M338"/>
  <c r="J330"/>
  <c r="K330"/>
  <c r="M330"/>
  <c r="I358"/>
  <c r="I344"/>
  <c r="I320"/>
  <c r="I334"/>
  <c r="I340"/>
  <c r="K356"/>
  <c r="K349"/>
  <c r="K305"/>
  <c r="Q305"/>
  <c r="I350"/>
  <c r="J281"/>
  <c r="K281"/>
  <c r="M281"/>
  <c r="K290"/>
  <c r="Q290"/>
  <c r="I283"/>
  <c r="K302"/>
  <c r="K191"/>
  <c r="I339"/>
  <c r="J387"/>
  <c r="K387"/>
  <c r="M387"/>
  <c r="J291"/>
  <c r="J242"/>
  <c r="K242"/>
  <c r="Q242"/>
  <c r="J167"/>
  <c r="K167"/>
  <c r="Q167"/>
  <c r="I179"/>
  <c r="K273"/>
  <c r="O273"/>
  <c r="I142"/>
  <c r="I124"/>
  <c r="I42"/>
  <c r="I132"/>
  <c r="J147"/>
  <c r="I114"/>
  <c r="I121"/>
  <c r="J97"/>
  <c r="J67"/>
  <c r="K67"/>
  <c r="O67"/>
  <c r="I67"/>
  <c r="I106"/>
  <c r="I77"/>
  <c r="I101"/>
  <c r="J120"/>
  <c r="K120"/>
  <c r="M120"/>
  <c r="I115"/>
  <c r="K85"/>
  <c r="O85"/>
  <c r="I122"/>
  <c r="J32"/>
  <c r="I117"/>
  <c r="J80"/>
  <c r="K80"/>
  <c r="O80"/>
  <c r="K53"/>
  <c r="O53"/>
  <c r="K26"/>
  <c r="M26"/>
  <c r="K15"/>
  <c r="O15"/>
  <c r="J54"/>
  <c r="I28"/>
  <c r="J28"/>
  <c r="K28"/>
  <c r="O28"/>
  <c r="I262"/>
  <c r="K275"/>
  <c r="O275"/>
  <c r="I275"/>
  <c r="I255"/>
  <c r="I263"/>
  <c r="K148"/>
  <c r="O148"/>
  <c r="I145"/>
  <c r="K155"/>
  <c r="M155"/>
  <c r="K196"/>
  <c r="O196"/>
  <c r="J377"/>
  <c r="J165"/>
  <c r="K165"/>
  <c r="M165"/>
  <c r="I64"/>
  <c i="24" r="J464"/>
  <c r="K464"/>
  <c r="O464"/>
  <c r="I384"/>
  <c r="J348"/>
  <c r="J439"/>
  <c r="K439"/>
  <c r="Q439"/>
  <c r="J415"/>
  <c r="I450"/>
  <c r="I433"/>
  <c r="J356"/>
  <c r="J395"/>
  <c r="K395"/>
  <c r="J379"/>
  <c r="K379"/>
  <c r="Q379"/>
  <c r="J338"/>
  <c r="J436"/>
  <c r="K436"/>
  <c r="O436"/>
  <c r="I318"/>
  <c r="I250"/>
  <c r="K365"/>
  <c r="I254"/>
  <c r="J426"/>
  <c r="J456"/>
  <c r="I226"/>
  <c r="K211"/>
  <c r="Q211"/>
  <c r="I205"/>
  <c r="J227"/>
  <c r="K227"/>
  <c r="Q227"/>
  <c r="K210"/>
  <c r="Q210"/>
  <c r="K186"/>
  <c r="Q186"/>
  <c r="K201"/>
  <c r="M201"/>
  <c r="J191"/>
  <c r="K191"/>
  <c r="Q191"/>
  <c r="J207"/>
  <c r="I235"/>
  <c r="I294"/>
  <c r="I308"/>
  <c i="19" r="J101"/>
  <c r="K101"/>
  <c i="21" r="J178"/>
  <c r="K178"/>
  <c r="O178"/>
  <c i="23" r="J173"/>
  <c i="24" r="K418"/>
  <c r="O418"/>
  <c i="21" r="J11"/>
  <c r="K11"/>
  <c r="M11"/>
  <c i="19" r="K53"/>
  <c r="O53"/>
  <c i="22" r="J315"/>
  <c r="K315"/>
  <c r="M315"/>
  <c i="23" r="K145"/>
  <c r="Q145"/>
  <c i="6" r="H239"/>
  <c r="H246"/>
  <c r="I250"/>
  <c i="17" r="J250"/>
  <c r="J262"/>
  <c r="I296"/>
  <c r="I324"/>
  <c r="J126"/>
  <c r="K126"/>
  <c r="M126"/>
  <c i="19" r="J11"/>
  <c r="I57"/>
  <c r="I93"/>
  <c r="I109"/>
  <c r="J166"/>
  <c r="K166"/>
  <c r="Q166"/>
  <c r="J185"/>
  <c r="K185"/>
  <c r="Q185"/>
  <c r="I322"/>
  <c i="21" r="I91"/>
  <c r="J112"/>
  <c r="K112"/>
  <c r="O112"/>
  <c r="J117"/>
  <c r="K117"/>
  <c r="M117"/>
  <c r="J239"/>
  <c r="K239"/>
  <c r="J270"/>
  <c r="I279"/>
  <c r="J285"/>
  <c r="K285"/>
  <c r="M285"/>
  <c r="J288"/>
  <c r="K288"/>
  <c r="Q288"/>
  <c r="J298"/>
  <c r="K298"/>
  <c r="O298"/>
  <c r="J357"/>
  <c r="K357"/>
  <c r="Q357"/>
  <c r="I54"/>
  <c r="J43"/>
  <c r="K43"/>
  <c r="Q43"/>
  <c r="J40"/>
  <c r="I206"/>
  <c i="22" r="J8"/>
  <c r="K8"/>
  <c r="O8"/>
  <c r="J26"/>
  <c r="I47"/>
  <c r="I57"/>
  <c r="J391"/>
  <c r="K391"/>
  <c r="O391"/>
  <c r="J212"/>
  <c r="K212"/>
  <c r="Q212"/>
  <c r="J295"/>
  <c r="K295"/>
  <c r="I327"/>
  <c r="I329"/>
  <c i="23" r="I63"/>
  <c r="J193"/>
  <c r="K193"/>
  <c r="M193"/>
  <c r="I317"/>
  <c r="J318"/>
  <c r="K318"/>
  <c r="O318"/>
  <c r="I385"/>
  <c r="I407"/>
  <c r="J426"/>
  <c r="I435"/>
  <c i="24" r="J409"/>
  <c i="45" r="I235"/>
  <c r="K230"/>
  <c r="K226"/>
  <c i="25" r="K153"/>
  <c r="I153"/>
  <c i="24" r="J77"/>
  <c r="K77"/>
  <c r="Q77"/>
  <c r="I103"/>
  <c r="I107"/>
  <c r="I86"/>
  <c r="J21"/>
  <c r="K21"/>
  <c r="M21"/>
  <c r="J105"/>
  <c r="K105"/>
  <c r="M105"/>
  <c r="J102"/>
  <c r="K52"/>
  <c r="M52"/>
  <c r="I18"/>
  <c r="K93"/>
  <c r="M93"/>
  <c r="I84"/>
  <c r="I48"/>
  <c r="J63"/>
  <c r="K63"/>
  <c r="M63"/>
  <c r="I56"/>
  <c r="I13"/>
  <c i="25" r="I418"/>
  <c r="K438"/>
  <c r="M438"/>
  <c r="I365"/>
  <c r="K365"/>
  <c r="Q365"/>
  <c r="K411"/>
  <c r="Q411"/>
  <c r="I358"/>
  <c r="K405"/>
  <c r="M405"/>
  <c r="J440"/>
  <c r="K440"/>
  <c r="O440"/>
  <c r="I360"/>
  <c r="J419"/>
  <c r="I303"/>
  <c r="I341"/>
  <c r="J330"/>
  <c r="K330"/>
  <c r="O330"/>
  <c r="K439"/>
  <c r="O439"/>
  <c r="J337"/>
  <c r="K337"/>
  <c r="O337"/>
  <c r="I312"/>
  <c r="J297"/>
  <c r="K297"/>
  <c r="Q297"/>
  <c r="J375"/>
  <c r="I300"/>
  <c r="I347"/>
  <c r="I331"/>
  <c r="J313"/>
  <c r="K313"/>
  <c r="M313"/>
  <c r="K262"/>
  <c r="O262"/>
  <c r="K244"/>
  <c r="K288"/>
  <c r="M288"/>
  <c r="J255"/>
  <c r="I256"/>
  <c r="J252"/>
  <c r="K252"/>
  <c r="O252"/>
  <c r="I188"/>
  <c r="J198"/>
  <c r="K198"/>
  <c r="M198"/>
  <c r="K160"/>
  <c r="J183"/>
  <c r="J165"/>
  <c r="I179"/>
  <c r="J393"/>
  <c r="K393"/>
  <c r="M393"/>
  <c r="J416"/>
  <c r="I267"/>
  <c r="I266"/>
  <c r="K382"/>
  <c r="M382"/>
  <c r="J232"/>
  <c r="K232"/>
  <c r="M232"/>
  <c r="J417"/>
  <c r="K417"/>
  <c r="O417"/>
  <c r="I236"/>
  <c r="J137"/>
  <c r="K137"/>
  <c r="O137"/>
  <c r="I113"/>
  <c r="I140"/>
  <c r="I134"/>
  <c r="J18"/>
  <c r="K18"/>
  <c r="M18"/>
  <c r="K115"/>
  <c r="Q115"/>
  <c r="K56"/>
  <c r="M56"/>
  <c r="I18"/>
  <c r="I69"/>
  <c r="I53"/>
  <c r="J119"/>
  <c r="J58"/>
  <c r="I99"/>
  <c r="I112"/>
  <c r="J14"/>
  <c r="I33"/>
  <c r="I19"/>
  <c r="J25"/>
  <c r="J51"/>
  <c r="J45"/>
  <c r="J27"/>
  <c r="K27"/>
  <c r="O27"/>
  <c r="K32"/>
  <c r="O32"/>
  <c r="J28"/>
  <c r="K28"/>
  <c r="M28"/>
  <c r="K216"/>
  <c r="O216"/>
  <c r="K230"/>
  <c r="O230"/>
  <c r="J226"/>
  <c r="K226"/>
  <c r="Q226"/>
  <c r="J207"/>
  <c i="45" r="I497"/>
  <c r="I439"/>
  <c r="K427"/>
  <c r="M427"/>
  <c r="J396"/>
  <c r="J351"/>
  <c r="K351"/>
  <c r="M351"/>
  <c r="J337"/>
  <c r="I89"/>
  <c r="K60"/>
  <c r="O60"/>
  <c r="I185"/>
  <c r="J129"/>
  <c r="K129"/>
  <c r="Q129"/>
  <c r="I76"/>
  <c r="J11"/>
  <c r="K511"/>
  <c r="M511"/>
  <c r="J510"/>
  <c r="K510"/>
  <c r="Q510"/>
  <c r="J506"/>
  <c r="K506"/>
  <c r="M506"/>
  <c r="I469"/>
  <c r="I456"/>
  <c r="J433"/>
  <c r="J341"/>
  <c r="J155"/>
  <c r="I127"/>
  <c r="K116"/>
  <c r="O116"/>
  <c r="I84"/>
  <c r="I40"/>
  <c r="J31"/>
  <c r="K31"/>
  <c r="M31"/>
  <c r="J442"/>
  <c r="J423"/>
  <c r="K423"/>
  <c r="Q423"/>
  <c r="J391"/>
  <c r="K391"/>
  <c r="O391"/>
  <c r="I50"/>
  <c r="K42"/>
  <c r="O42"/>
  <c i="25" r="K266"/>
  <c r="M266"/>
  <c i="45" r="K134"/>
  <c r="Q134"/>
  <c r="K120"/>
  <c r="M120"/>
  <c r="J81"/>
  <c r="K81"/>
  <c r="J77"/>
  <c r="J29"/>
  <c r="K29"/>
  <c r="O29"/>
  <c r="I20"/>
  <c i="25" r="K188"/>
  <c r="M188"/>
  <c i="24" r="J50"/>
  <c r="I83"/>
  <c i="25" r="I160"/>
  <c r="I166"/>
  <c r="I174"/>
  <c r="J196"/>
  <c r="I318"/>
  <c r="I332"/>
  <c r="I405"/>
  <c r="J428"/>
  <c r="J99"/>
  <c r="K99"/>
  <c r="O99"/>
  <c r="J126"/>
  <c i="45" r="J44"/>
  <c r="J55"/>
  <c r="K55"/>
  <c r="M55"/>
  <c r="J76"/>
  <c r="K76"/>
  <c r="I129"/>
  <c r="I153"/>
  <c r="J163"/>
  <c r="J171"/>
  <c r="K171"/>
  <c r="J178"/>
  <c r="I302"/>
  <c r="J323"/>
  <c r="K323"/>
  <c r="Q323"/>
  <c r="J326"/>
  <c r="K326"/>
  <c r="Q326"/>
  <c r="J331"/>
  <c r="K331"/>
  <c r="Q331"/>
  <c r="J333"/>
  <c r="K333"/>
  <c r="O333"/>
  <c r="J383"/>
  <c r="I418"/>
  <c r="I191"/>
  <c r="I194"/>
  <c r="J202"/>
  <c r="K202"/>
  <c r="Q202"/>
  <c r="J243"/>
  <c r="K243"/>
  <c r="Q243"/>
  <c r="J258"/>
  <c r="K258"/>
  <c r="M258"/>
  <c r="I272"/>
  <c i="65" r="J15"/>
  <c r="K15"/>
  <c r="K32"/>
  <c r="M32"/>
  <c r="J33"/>
  <c r="J38"/>
  <c r="K38"/>
  <c r="M38"/>
  <c r="J49"/>
  <c r="K49"/>
  <c r="Q49"/>
  <c r="J52"/>
  <c r="K57"/>
  <c r="O57"/>
  <c r="J59"/>
  <c r="K61"/>
  <c r="J66"/>
  <c r="K66"/>
  <c r="K68"/>
  <c r="O68"/>
  <c r="K70"/>
  <c r="Q70"/>
  <c r="I71"/>
  <c r="J75"/>
  <c r="K75"/>
  <c r="O75"/>
  <c r="I87"/>
  <c r="J94"/>
  <c r="K94"/>
  <c r="M94"/>
  <c r="J99"/>
  <c r="J108"/>
  <c r="I109"/>
  <c r="J119"/>
  <c r="K119"/>
  <c r="O119"/>
  <c r="I128"/>
  <c r="J134"/>
  <c r="I139"/>
  <c r="I140"/>
  <c r="J141"/>
  <c r="K141"/>
  <c r="J142"/>
  <c r="K142"/>
  <c r="K149"/>
  <c r="Q149"/>
  <c r="K152"/>
  <c r="Q152"/>
  <c r="K154"/>
  <c r="I155"/>
  <c r="J157"/>
  <c r="K157"/>
  <c r="M157"/>
  <c r="I168"/>
  <c r="K170"/>
  <c r="Q170"/>
  <c r="I172"/>
  <c r="K178"/>
  <c r="J194"/>
  <c r="I201"/>
  <c r="J204"/>
  <c r="K204"/>
  <c r="M204"/>
  <c r="K207"/>
  <c r="K215"/>
  <c r="O215"/>
  <c r="K219"/>
  <c r="O219"/>
  <c r="I225"/>
  <c r="K230"/>
  <c r="O230"/>
  <c r="J232"/>
  <c r="K232"/>
  <c r="Q232"/>
  <c r="I233"/>
  <c r="J238"/>
  <c r="K238"/>
  <c r="O238"/>
  <c r="I318"/>
  <c r="K318"/>
  <c r="O318"/>
  <c r="J320"/>
  <c r="I321"/>
  <c r="I322"/>
  <c r="J330"/>
  <c r="K330"/>
  <c r="O330"/>
  <c r="I337"/>
  <c r="J339"/>
  <c r="J354"/>
  <c r="K354"/>
  <c r="O354"/>
  <c r="I357"/>
  <c r="K360"/>
  <c r="O360"/>
  <c r="J364"/>
  <c r="J371"/>
  <c r="K371"/>
  <c r="J373"/>
  <c r="K373"/>
  <c r="Q373"/>
  <c r="J376"/>
  <c r="K376"/>
  <c r="I383"/>
  <c r="I399"/>
  <c r="I402"/>
  <c r="I403"/>
  <c r="K403"/>
  <c r="K406"/>
  <c r="Q406"/>
  <c r="I410"/>
  <c r="J412"/>
  <c r="I417"/>
  <c r="I423"/>
  <c r="J425"/>
  <c r="K425"/>
  <c r="I426"/>
  <c r="K431"/>
  <c r="K435"/>
  <c r="Q435"/>
  <c r="I436"/>
  <c r="J441"/>
  <c r="J443"/>
  <c r="J445"/>
  <c r="K445"/>
  <c r="M445"/>
  <c r="J464"/>
  <c r="K464"/>
  <c r="O464"/>
  <c r="I466"/>
  <c r="K466"/>
  <c r="O466"/>
  <c r="I474"/>
  <c r="J474"/>
  <c r="K474"/>
  <c r="M474"/>
  <c i="14" r="J90"/>
  <c i="45" r="I292"/>
  <c r="I252"/>
  <c r="J275"/>
  <c r="K275"/>
  <c r="Q275"/>
  <c r="J256"/>
  <c r="J250"/>
  <c r="K250"/>
  <c r="Q250"/>
  <c r="I275"/>
  <c r="J268"/>
  <c r="K268"/>
  <c r="O268"/>
  <c i="25" r="I136"/>
  <c i="45" r="J307"/>
  <c r="I317"/>
  <c r="J297"/>
  <c r="K297"/>
  <c r="O297"/>
  <c i="17" r="O145"/>
  <c i="21" r="M200"/>
  <c r="Q218"/>
  <c i="23" r="J478"/>
  <c i="6" r="H294"/>
  <c r="I192"/>
  <c r="J192"/>
  <c r="I312"/>
  <c r="J312"/>
  <c r="H240"/>
  <c r="H201"/>
  <c r="I182"/>
  <c r="J182"/>
  <c r="L182"/>
  <c r="H314"/>
  <c r="H268"/>
  <c r="H228"/>
  <c r="I205"/>
  <c r="J205"/>
  <c r="I282"/>
  <c r="J282"/>
  <c r="P282"/>
  <c r="I239"/>
  <c r="J239"/>
  <c r="P239"/>
  <c r="I260"/>
  <c r="I298"/>
  <c r="J298"/>
  <c r="L298"/>
  <c r="I275"/>
  <c r="J275"/>
  <c r="N275"/>
  <c r="J226"/>
  <c r="L226"/>
  <c r="I207"/>
  <c r="J207"/>
  <c r="L207"/>
  <c r="H274"/>
  <c r="I211"/>
  <c r="J211"/>
  <c r="N211"/>
  <c r="H235"/>
  <c r="H169"/>
  <c r="J180"/>
  <c r="N180"/>
  <c r="I197"/>
  <c r="J433"/>
  <c r="N433"/>
  <c r="H393"/>
  <c r="J346"/>
  <c r="I381"/>
  <c r="I403"/>
  <c r="I338"/>
  <c r="J338"/>
  <c r="N338"/>
  <c r="I411"/>
  <c r="J411"/>
  <c r="L411"/>
  <c r="H335"/>
  <c r="J458"/>
  <c r="H386"/>
  <c r="J337"/>
  <c r="I365"/>
  <c r="J365"/>
  <c r="P365"/>
  <c r="H203"/>
  <c r="H352"/>
  <c r="J259"/>
  <c r="L259"/>
  <c r="H355"/>
  <c r="I198"/>
  <c r="J198"/>
  <c r="P198"/>
  <c r="J208"/>
  <c r="N208"/>
  <c r="J217"/>
  <c r="J425"/>
  <c r="L425"/>
  <c r="H289"/>
  <c r="H178"/>
  <c i="17" r="I363"/>
  <c r="J360"/>
  <c r="K360"/>
  <c r="Q360"/>
  <c r="K324"/>
  <c r="O324"/>
  <c r="I287"/>
  <c r="J339"/>
  <c r="K371"/>
  <c r="O371"/>
  <c r="J350"/>
  <c r="K350"/>
  <c r="O350"/>
  <c r="I315"/>
  <c r="I267"/>
  <c r="J376"/>
  <c r="I263"/>
  <c r="J328"/>
  <c r="K278"/>
  <c r="M278"/>
  <c r="J311"/>
  <c r="K311"/>
  <c r="J399"/>
  <c r="K399"/>
  <c r="M399"/>
  <c r="I246"/>
  <c r="J240"/>
  <c r="K240"/>
  <c r="O240"/>
  <c r="J301"/>
  <c r="K188"/>
  <c r="Q188"/>
  <c r="J270"/>
  <c r="K270"/>
  <c r="M270"/>
  <c r="J225"/>
  <c r="K148"/>
  <c r="Q148"/>
  <c r="I235"/>
  <c r="J219"/>
  <c r="K219"/>
  <c r="M219"/>
  <c r="J204"/>
  <c r="K204"/>
  <c r="Q204"/>
  <c r="I344"/>
  <c r="I180"/>
  <c r="J214"/>
  <c r="K214"/>
  <c r="M214"/>
  <c r="K224"/>
  <c r="O224"/>
  <c r="J184"/>
  <c r="K184"/>
  <c r="M184"/>
  <c r="K82"/>
  <c r="Q82"/>
  <c r="K122"/>
  <c r="M122"/>
  <c r="J128"/>
  <c r="K99"/>
  <c r="O99"/>
  <c r="I117"/>
  <c r="I205"/>
  <c r="J27"/>
  <c r="K27"/>
  <c r="O27"/>
  <c r="K150"/>
  <c r="O150"/>
  <c r="I85"/>
  <c r="J85"/>
  <c r="K85"/>
  <c r="Q85"/>
  <c r="K73"/>
  <c r="M73"/>
  <c r="K42"/>
  <c r="I23"/>
  <c r="J70"/>
  <c r="K70"/>
  <c r="O70"/>
  <c r="I8"/>
  <c r="I56"/>
  <c r="K272"/>
  <c r="Q272"/>
  <c r="I398"/>
  <c r="J385"/>
  <c r="K385"/>
  <c r="M385"/>
  <c i="19" r="I303"/>
  <c r="J272"/>
  <c r="K272"/>
  <c r="Q272"/>
  <c r="J212"/>
  <c r="K212"/>
  <c r="I236"/>
  <c r="I302"/>
  <c r="K269"/>
  <c r="Q269"/>
  <c r="J244"/>
  <c r="K244"/>
  <c r="M244"/>
  <c r="J319"/>
  <c r="K319"/>
  <c r="Q319"/>
  <c r="J274"/>
  <c r="K274"/>
  <c r="Q274"/>
  <c r="K249"/>
  <c r="Q249"/>
  <c r="I305"/>
  <c r="I292"/>
  <c r="K279"/>
  <c r="Q279"/>
  <c r="I225"/>
  <c r="J230"/>
  <c r="K230"/>
  <c r="M230"/>
  <c r="K210"/>
  <c r="O210"/>
  <c r="J245"/>
  <c r="K245"/>
  <c r="O245"/>
  <c r="J266"/>
  <c r="I192"/>
  <c r="J273"/>
  <c r="J178"/>
  <c r="I131"/>
  <c r="J294"/>
  <c r="K294"/>
  <c r="K174"/>
  <c r="M174"/>
  <c r="K172"/>
  <c r="J159"/>
  <c r="K159"/>
  <c r="Q159"/>
  <c r="K94"/>
  <c r="O94"/>
  <c r="K146"/>
  <c r="Q146"/>
  <c r="K157"/>
  <c r="M157"/>
  <c r="K44"/>
  <c r="M44"/>
  <c r="J21"/>
  <c r="K21"/>
  <c r="O21"/>
  <c r="K127"/>
  <c r="Q127"/>
  <c r="I21"/>
  <c r="J156"/>
  <c r="I127"/>
  <c r="K93"/>
  <c r="Q93"/>
  <c r="K98"/>
  <c r="M98"/>
  <c r="J31"/>
  <c r="I24"/>
  <c r="I137"/>
  <c r="J65"/>
  <c r="K65"/>
  <c r="O65"/>
  <c r="J321"/>
  <c r="J75"/>
  <c r="K75"/>
  <c r="M75"/>
  <c r="J16"/>
  <c r="K16"/>
  <c r="M16"/>
  <c i="21" r="K353"/>
  <c r="O353"/>
  <c r="I365"/>
  <c r="K335"/>
  <c r="Q335"/>
  <c r="I292"/>
  <c r="J366"/>
  <c r="K346"/>
  <c r="I337"/>
  <c r="I280"/>
  <c r="I375"/>
  <c r="I352"/>
  <c r="J328"/>
  <c r="I358"/>
  <c r="I299"/>
  <c r="J330"/>
  <c r="K330"/>
  <c r="Q330"/>
  <c r="J248"/>
  <c r="K248"/>
  <c r="M248"/>
  <c r="J235"/>
  <c r="K235"/>
  <c r="Q235"/>
  <c r="K295"/>
  <c r="M295"/>
  <c r="I263"/>
  <c r="I283"/>
  <c r="I147"/>
  <c r="I164"/>
  <c r="J188"/>
  <c r="I195"/>
  <c r="I100"/>
  <c r="K154"/>
  <c r="Q154"/>
  <c r="J160"/>
  <c r="I194"/>
  <c r="I68"/>
  <c r="J107"/>
  <c r="K107"/>
  <c r="Q107"/>
  <c r="J125"/>
  <c r="K99"/>
  <c r="O99"/>
  <c r="I113"/>
  <c r="I11"/>
  <c r="J145"/>
  <c r="K145"/>
  <c r="Q145"/>
  <c r="J98"/>
  <c r="K98"/>
  <c r="O98"/>
  <c r="I69"/>
  <c r="I85"/>
  <c r="I67"/>
  <c r="I312"/>
  <c r="J101"/>
  <c r="K101"/>
  <c r="J84"/>
  <c r="K84"/>
  <c r="Q84"/>
  <c r="I165"/>
  <c r="K89"/>
  <c r="O89"/>
  <c r="I178"/>
  <c r="K148"/>
  <c r="Q148"/>
  <c r="J36"/>
  <c r="K36"/>
  <c r="I46"/>
  <c r="I26"/>
  <c r="I50"/>
  <c r="I19"/>
  <c r="I34"/>
  <c r="J31"/>
  <c r="K31"/>
  <c r="Q31"/>
  <c r="J201"/>
  <c r="K201"/>
  <c r="M201"/>
  <c r="I204"/>
  <c i="22" r="I426"/>
  <c r="K431"/>
  <c r="M431"/>
  <c r="I455"/>
  <c r="I491"/>
  <c r="K405"/>
  <c r="O405"/>
  <c r="J461"/>
  <c r="I471"/>
  <c r="I448"/>
  <c r="I469"/>
  <c r="J348"/>
  <c r="K348"/>
  <c r="O348"/>
  <c r="I468"/>
  <c r="K452"/>
  <c r="I373"/>
  <c r="K408"/>
  <c r="Q408"/>
  <c r="K375"/>
  <c r="Q375"/>
  <c r="J451"/>
  <c r="I484"/>
  <c r="I418"/>
  <c r="I464"/>
  <c r="I474"/>
  <c r="J433"/>
  <c r="K433"/>
  <c r="J343"/>
  <c r="J378"/>
  <c r="K378"/>
  <c r="M378"/>
  <c r="I371"/>
  <c r="I360"/>
  <c r="K370"/>
  <c r="Q370"/>
  <c r="I463"/>
  <c r="J352"/>
  <c r="I70"/>
  <c r="I41"/>
  <c r="J56"/>
  <c r="K54"/>
  <c r="Q54"/>
  <c r="J72"/>
  <c r="K72"/>
  <c r="O72"/>
  <c r="I74"/>
  <c r="K69"/>
  <c r="O69"/>
  <c r="I31"/>
  <c r="I385"/>
  <c r="J18"/>
  <c r="I21"/>
  <c r="K15"/>
  <c r="O15"/>
  <c r="J9"/>
  <c r="K9"/>
  <c r="O9"/>
  <c r="J30"/>
  <c r="J77"/>
  <c r="K77"/>
  <c r="Q77"/>
  <c r="J217"/>
  <c r="K217"/>
  <c r="Q217"/>
  <c r="J193"/>
  <c r="I197"/>
  <c r="I215"/>
  <c r="I180"/>
  <c r="I146"/>
  <c r="I128"/>
  <c r="K160"/>
  <c r="O160"/>
  <c r="K139"/>
  <c r="J225"/>
  <c r="K225"/>
  <c r="J219"/>
  <c r="K219"/>
  <c r="Q219"/>
  <c r="I155"/>
  <c r="J110"/>
  <c r="J86"/>
  <c r="I124"/>
  <c r="I112"/>
  <c r="I171"/>
  <c r="I94"/>
  <c r="I210"/>
  <c r="J159"/>
  <c r="K159"/>
  <c r="O159"/>
  <c r="J97"/>
  <c r="I186"/>
  <c r="J187"/>
  <c r="J89"/>
  <c r="K89"/>
  <c r="O89"/>
  <c r="J322"/>
  <c r="J298"/>
  <c r="I310"/>
  <c r="K316"/>
  <c r="M316"/>
  <c r="K238"/>
  <c r="M238"/>
  <c r="K332"/>
  <c r="M332"/>
  <c r="I248"/>
  <c r="K242"/>
  <c r="K323"/>
  <c r="O323"/>
  <c r="I313"/>
  <c r="J319"/>
  <c r="J284"/>
  <c r="K284"/>
  <c r="M284"/>
  <c r="I273"/>
  <c r="I305"/>
  <c r="J289"/>
  <c r="K289"/>
  <c r="O289"/>
  <c r="K265"/>
  <c r="O265"/>
  <c r="I302"/>
  <c r="I275"/>
  <c r="K330"/>
  <c r="O330"/>
  <c r="K270"/>
  <c r="O270"/>
  <c r="J239"/>
  <c r="I247"/>
  <c r="J272"/>
  <c r="K272"/>
  <c r="Q272"/>
  <c r="I325"/>
  <c r="J309"/>
  <c r="K309"/>
  <c r="Q309"/>
  <c r="I276"/>
  <c i="23" r="I465"/>
  <c r="J436"/>
  <c r="J443"/>
  <c r="K443"/>
  <c r="M443"/>
  <c r="K469"/>
  <c r="M469"/>
  <c r="I398"/>
  <c r="I392"/>
  <c r="I473"/>
  <c r="J473"/>
  <c r="K473"/>
  <c r="M473"/>
  <c r="J282"/>
  <c r="K282"/>
  <c r="O282"/>
  <c r="I355"/>
  <c r="J306"/>
  <c r="K306"/>
  <c r="I351"/>
  <c r="J332"/>
  <c r="K332"/>
  <c r="Q332"/>
  <c r="J344"/>
  <c r="K344"/>
  <c r="K334"/>
  <c r="O334"/>
  <c r="J375"/>
  <c r="K375"/>
  <c r="M375"/>
  <c r="I356"/>
  <c r="J272"/>
  <c r="J303"/>
  <c r="J296"/>
  <c r="J283"/>
  <c r="K283"/>
  <c r="O283"/>
  <c r="I302"/>
  <c r="I191"/>
  <c r="I353"/>
  <c r="I304"/>
  <c r="J309"/>
  <c r="K309"/>
  <c r="I246"/>
  <c r="I167"/>
  <c r="K161"/>
  <c r="I161"/>
  <c r="I273"/>
  <c r="J168"/>
  <c r="I248"/>
  <c r="J198"/>
  <c r="K198"/>
  <c r="I192"/>
  <c r="K18"/>
  <c r="Q18"/>
  <c r="J132"/>
  <c r="K132"/>
  <c r="M132"/>
  <c r="J107"/>
  <c r="K107"/>
  <c r="M107"/>
  <c r="I252"/>
  <c r="J121"/>
  <c r="K121"/>
  <c r="M121"/>
  <c r="K97"/>
  <c r="M97"/>
  <c r="J137"/>
  <c r="K137"/>
  <c r="O137"/>
  <c r="J89"/>
  <c r="K89"/>
  <c r="I153"/>
  <c r="J82"/>
  <c r="K82"/>
  <c r="Q82"/>
  <c r="I24"/>
  <c r="K77"/>
  <c r="O77"/>
  <c r="K122"/>
  <c r="M122"/>
  <c r="I8"/>
  <c r="I105"/>
  <c r="J46"/>
  <c r="K46"/>
  <c r="M46"/>
  <c r="I10"/>
  <c r="J21"/>
  <c r="K21"/>
  <c r="I15"/>
  <c r="I49"/>
  <c r="I14"/>
  <c r="I57"/>
  <c r="J33"/>
  <c r="J352"/>
  <c r="K352"/>
  <c r="M352"/>
  <c r="J142"/>
  <c r="K142"/>
  <c r="M142"/>
  <c r="J378"/>
  <c r="K378"/>
  <c r="M378"/>
  <c r="J437"/>
  <c r="K169"/>
  <c r="M169"/>
  <c i="24" r="I455"/>
  <c r="J460"/>
  <c r="K460"/>
  <c r="M460"/>
  <c r="I468"/>
  <c r="I439"/>
  <c r="K450"/>
  <c r="M450"/>
  <c r="J388"/>
  <c r="K388"/>
  <c r="M388"/>
  <c r="K459"/>
  <c r="O459"/>
  <c r="K356"/>
  <c r="J341"/>
  <c r="K341"/>
  <c r="M341"/>
  <c r="O395"/>
  <c r="K325"/>
  <c r="O325"/>
  <c r="I391"/>
  <c r="J375"/>
  <c r="I334"/>
  <c r="I422"/>
  <c r="I339"/>
  <c r="J339"/>
  <c r="K339"/>
  <c r="M339"/>
  <c r="K389"/>
  <c r="Q389"/>
  <c r="I404"/>
  <c r="K353"/>
  <c r="Q353"/>
  <c r="J321"/>
  <c r="I289"/>
  <c r="K289"/>
  <c r="O289"/>
  <c r="I307"/>
  <c r="K258"/>
  <c r="O258"/>
  <c r="I329"/>
  <c r="J250"/>
  <c r="K250"/>
  <c r="K244"/>
  <c r="Q244"/>
  <c r="J350"/>
  <c r="K350"/>
  <c r="O350"/>
  <c r="K290"/>
  <c r="Q290"/>
  <c r="I245"/>
  <c r="J304"/>
  <c r="K304"/>
  <c r="O304"/>
  <c r="J223"/>
  <c r="I211"/>
  <c r="J199"/>
  <c r="K199"/>
  <c r="O199"/>
  <c r="I181"/>
  <c r="I227"/>
  <c r="I210"/>
  <c r="I192"/>
  <c r="I214"/>
  <c r="I191"/>
  <c r="I8"/>
  <c r="J206"/>
  <c r="K206"/>
  <c r="M206"/>
  <c r="K194"/>
  <c r="Q194"/>
  <c r="I182"/>
  <c r="I374"/>
  <c r="J387"/>
  <c r="I243"/>
  <c r="K345"/>
  <c r="M345"/>
  <c r="I381"/>
  <c r="J357"/>
  <c r="K357"/>
  <c r="O357"/>
  <c r="I237"/>
  <c r="K431"/>
  <c r="Q431"/>
  <c r="J330"/>
  <c r="K330"/>
  <c r="Q330"/>
  <c r="I408"/>
  <c r="J398"/>
  <c i="22" r="K303"/>
  <c r="Q303"/>
  <c i="6" r="I248"/>
  <c r="J248"/>
  <c r="N248"/>
  <c i="22" r="I315"/>
  <c i="23" r="K449"/>
  <c r="O449"/>
  <c i="21" r="K63"/>
  <c i="22" r="I256"/>
  <c r="K292"/>
  <c i="23" r="K173"/>
  <c r="M173"/>
  <c i="22" r="J280"/>
  <c r="K280"/>
  <c i="6" r="H147"/>
  <c r="H187"/>
  <c r="I230"/>
  <c r="J230"/>
  <c r="P230"/>
  <c r="I232"/>
  <c r="J232"/>
  <c r="N232"/>
  <c i="17" r="J141"/>
  <c r="K141"/>
  <c r="O141"/>
  <c r="J164"/>
  <c r="J168"/>
  <c r="K168"/>
  <c r="O168"/>
  <c r="J182"/>
  <c r="K182"/>
  <c r="M182"/>
  <c r="I209"/>
  <c i="19" r="I97"/>
  <c r="J265"/>
  <c r="I309"/>
  <c i="21" r="I101"/>
  <c r="J105"/>
  <c r="K105"/>
  <c r="Q105"/>
  <c r="J110"/>
  <c r="K110"/>
  <c r="M110"/>
  <c r="J113"/>
  <c r="K113"/>
  <c r="Q113"/>
  <c r="J116"/>
  <c r="K116"/>
  <c r="M116"/>
  <c r="J129"/>
  <c r="K129"/>
  <c r="J312"/>
  <c r="K312"/>
  <c r="O312"/>
  <c r="I332"/>
  <c i="22" r="J46"/>
  <c r="K46"/>
  <c r="M46"/>
  <c r="I55"/>
  <c r="J369"/>
  <c r="K369"/>
  <c r="M369"/>
  <c r="I378"/>
  <c r="J200"/>
  <c i="23" r="J151"/>
  <c r="K151"/>
  <c r="O151"/>
  <c r="I169"/>
  <c r="J186"/>
  <c r="K186"/>
  <c r="O186"/>
  <c r="I378"/>
  <c r="I383"/>
  <c r="J420"/>
  <c r="K420"/>
  <c r="Q420"/>
  <c i="24" r="J245"/>
  <c r="K245"/>
  <c r="O245"/>
  <c r="J251"/>
  <c r="K251"/>
  <c r="M251"/>
  <c r="I290"/>
  <c r="I293"/>
  <c i="23" r="J217"/>
  <c i="24" r="J164"/>
  <c r="I176"/>
  <c r="I144"/>
  <c r="I123"/>
  <c r="K174"/>
  <c r="O174"/>
  <c r="K160"/>
  <c r="O160"/>
  <c r="J169"/>
  <c r="I118"/>
  <c r="K127"/>
  <c i="45" r="J222"/>
  <c r="K222"/>
  <c r="Q222"/>
  <c r="K191"/>
  <c r="M191"/>
  <c r="J209"/>
  <c r="I206"/>
  <c r="J206"/>
  <c r="K206"/>
  <c r="Q206"/>
  <c r="J203"/>
  <c r="K203"/>
  <c r="O203"/>
  <c r="J196"/>
  <c r="I187"/>
  <c i="25" r="K126"/>
  <c r="J390"/>
  <c r="K390"/>
  <c r="M390"/>
  <c r="I394"/>
  <c i="24" r="J89"/>
  <c r="J65"/>
  <c r="K65"/>
  <c r="O65"/>
  <c r="I77"/>
  <c r="J83"/>
  <c r="K83"/>
  <c r="Q83"/>
  <c r="K107"/>
  <c r="Q107"/>
  <c r="I62"/>
  <c r="J46"/>
  <c r="K85"/>
  <c r="O85"/>
  <c r="J71"/>
  <c r="K71"/>
  <c r="Q71"/>
  <c r="K102"/>
  <c r="I52"/>
  <c r="J40"/>
  <c r="I90"/>
  <c r="I66"/>
  <c r="J84"/>
  <c r="K84"/>
  <c r="M84"/>
  <c r="K48"/>
  <c r="J27"/>
  <c r="K27"/>
  <c r="O27"/>
  <c r="I68"/>
  <c r="K103"/>
  <c r="O103"/>
  <c r="I85"/>
  <c i="25" r="I438"/>
  <c r="J433"/>
  <c r="K433"/>
  <c r="M433"/>
  <c r="I411"/>
  <c r="I441"/>
  <c r="J377"/>
  <c r="J420"/>
  <c r="K420"/>
  <c r="Q420"/>
  <c r="I367"/>
  <c r="I395"/>
  <c r="J422"/>
  <c r="K422"/>
  <c r="M422"/>
  <c r="I330"/>
  <c r="J359"/>
  <c r="K359"/>
  <c r="Q359"/>
  <c r="K341"/>
  <c r="M341"/>
  <c r="J303"/>
  <c r="K303"/>
  <c r="M303"/>
  <c r="I387"/>
  <c r="I275"/>
  <c r="I277"/>
  <c r="K375"/>
  <c r="O375"/>
  <c r="J331"/>
  <c r="K331"/>
  <c r="O331"/>
  <c r="J306"/>
  <c r="K306"/>
  <c r="O306"/>
  <c r="I443"/>
  <c r="K318"/>
  <c r="O318"/>
  <c r="J342"/>
  <c r="K342"/>
  <c r="Q342"/>
  <c r="I317"/>
  <c r="K255"/>
  <c r="Q255"/>
  <c r="J256"/>
  <c r="K256"/>
  <c r="O256"/>
  <c r="J167"/>
  <c r="K167"/>
  <c r="Q167"/>
  <c r="J163"/>
  <c r="K163"/>
  <c r="M163"/>
  <c r="J154"/>
  <c r="K154"/>
  <c r="O154"/>
  <c r="J351"/>
  <c r="K351"/>
  <c r="Q351"/>
  <c r="K350"/>
  <c r="Q350"/>
  <c r="I238"/>
  <c r="J300"/>
  <c r="K300"/>
  <c r="O300"/>
  <c r="J134"/>
  <c r="K134"/>
  <c r="Q134"/>
  <c r="K70"/>
  <c r="O70"/>
  <c r="I59"/>
  <c r="J53"/>
  <c r="K53"/>
  <c r="O53"/>
  <c r="K100"/>
  <c r="K144"/>
  <c r="O144"/>
  <c r="I92"/>
  <c r="K61"/>
  <c r="Q61"/>
  <c r="J142"/>
  <c r="K142"/>
  <c r="O142"/>
  <c r="I124"/>
  <c r="K19"/>
  <c r="M19"/>
  <c r="J21"/>
  <c r="K21"/>
  <c r="M21"/>
  <c r="K25"/>
  <c r="M25"/>
  <c r="K37"/>
  <c r="O37"/>
  <c r="I27"/>
  <c r="J13"/>
  <c r="J109"/>
  <c r="K109"/>
  <c r="Q109"/>
  <c r="J16"/>
  <c r="K16"/>
  <c r="M16"/>
  <c r="I145"/>
  <c r="J121"/>
  <c r="K121"/>
  <c r="O121"/>
  <c r="I205"/>
  <c r="J208"/>
  <c r="K208"/>
  <c r="Q208"/>
  <c r="K207"/>
  <c r="O207"/>
  <c r="I214"/>
  <c i="45" r="K493"/>
  <c r="O493"/>
  <c r="I489"/>
  <c r="I478"/>
  <c r="I475"/>
  <c r="I60"/>
  <c r="K438"/>
  <c r="M438"/>
  <c r="J417"/>
  <c r="M171"/>
  <c r="K59"/>
  <c r="Q59"/>
  <c r="I52"/>
  <c r="J485"/>
  <c r="K485"/>
  <c r="M485"/>
  <c r="I471"/>
  <c r="J93"/>
  <c r="K93"/>
  <c r="O93"/>
  <c r="I62"/>
  <c r="J30"/>
  <c r="K30"/>
  <c r="Q30"/>
  <c r="K11"/>
  <c r="O11"/>
  <c r="I511"/>
  <c r="K456"/>
  <c r="J440"/>
  <c r="K440"/>
  <c r="M440"/>
  <c r="K433"/>
  <c r="O433"/>
  <c r="K431"/>
  <c r="K416"/>
  <c r="O416"/>
  <c r="K412"/>
  <c r="M412"/>
  <c r="I407"/>
  <c r="J363"/>
  <c r="J358"/>
  <c r="K358"/>
  <c r="O358"/>
  <c r="K163"/>
  <c r="M163"/>
  <c r="I137"/>
  <c r="J132"/>
  <c r="I126"/>
  <c r="I120"/>
  <c r="K112"/>
  <c r="J62"/>
  <c r="K62"/>
  <c r="O62"/>
  <c r="J35"/>
  <c r="K35"/>
  <c r="Q35"/>
  <c r="K480"/>
  <c r="M480"/>
  <c r="K442"/>
  <c r="I427"/>
  <c r="I414"/>
  <c r="K84"/>
  <c r="Q84"/>
  <c r="I39"/>
  <c r="J436"/>
  <c r="K436"/>
  <c r="Q436"/>
  <c r="I382"/>
  <c r="I116"/>
  <c r="J79"/>
  <c r="K79"/>
  <c r="Q79"/>
  <c r="I68"/>
  <c r="J22"/>
  <c r="K22"/>
  <c r="M22"/>
  <c i="24" r="I87"/>
  <c i="25" r="I167"/>
  <c r="J277"/>
  <c r="K277"/>
  <c r="O277"/>
  <c r="I305"/>
  <c r="J385"/>
  <c r="K385"/>
  <c r="I393"/>
  <c r="J394"/>
  <c r="K394"/>
  <c r="M394"/>
  <c r="J404"/>
  <c r="K136"/>
  <c r="Q136"/>
  <c i="45" r="I35"/>
  <c r="J43"/>
  <c r="J46"/>
  <c r="K46"/>
  <c r="O46"/>
  <c r="I108"/>
  <c r="J125"/>
  <c r="K125"/>
  <c r="I176"/>
  <c r="I301"/>
  <c r="J317"/>
  <c r="K317"/>
  <c r="M317"/>
  <c r="I319"/>
  <c r="J327"/>
  <c r="K327"/>
  <c r="Q327"/>
  <c r="I438"/>
  <c r="J187"/>
  <c r="K187"/>
  <c r="O187"/>
  <c r="I247"/>
  <c i="65" r="I10"/>
  <c r="I20"/>
  <c r="J21"/>
  <c r="K21"/>
  <c r="O21"/>
  <c r="I23"/>
  <c r="J23"/>
  <c r="K23"/>
  <c r="Q23"/>
  <c r="J25"/>
  <c r="K25"/>
  <c r="K27"/>
  <c r="O27"/>
  <c r="J29"/>
  <c r="K29"/>
  <c r="O29"/>
  <c r="J36"/>
  <c r="I38"/>
  <c r="I46"/>
  <c r="J48"/>
  <c r="I57"/>
  <c r="I68"/>
  <c r="I70"/>
  <c r="I75"/>
  <c r="J83"/>
  <c r="K83"/>
  <c r="M83"/>
  <c r="I86"/>
  <c r="K87"/>
  <c r="J90"/>
  <c r="J91"/>
  <c r="K91"/>
  <c r="M91"/>
  <c r="K99"/>
  <c r="O99"/>
  <c r="J105"/>
  <c r="K105"/>
  <c r="M105"/>
  <c r="I106"/>
  <c r="J116"/>
  <c r="J122"/>
  <c r="J123"/>
  <c r="K123"/>
  <c r="O123"/>
  <c r="J130"/>
  <c r="J137"/>
  <c r="K139"/>
  <c r="O142"/>
  <c r="K145"/>
  <c r="Q145"/>
  <c r="I152"/>
  <c r="I167"/>
  <c r="J168"/>
  <c r="K168"/>
  <c r="Q168"/>
  <c r="J172"/>
  <c r="K172"/>
  <c r="J175"/>
  <c r="K175"/>
  <c r="M175"/>
  <c r="K177"/>
  <c r="O177"/>
  <c r="J188"/>
  <c r="K188"/>
  <c r="O188"/>
  <c r="K194"/>
  <c r="O194"/>
  <c r="I198"/>
  <c r="J201"/>
  <c r="K201"/>
  <c r="Q201"/>
  <c r="I203"/>
  <c r="J211"/>
  <c r="K211"/>
  <c r="O211"/>
  <c r="I215"/>
  <c r="I216"/>
  <c r="J227"/>
  <c r="K227"/>
  <c r="M227"/>
  <c r="J246"/>
  <c r="K246"/>
  <c r="M246"/>
  <c r="J329"/>
  <c r="K329"/>
  <c r="Q329"/>
  <c r="I330"/>
  <c r="K339"/>
  <c r="O339"/>
  <c r="J342"/>
  <c r="J353"/>
  <c r="I354"/>
  <c r="I362"/>
  <c r="J384"/>
  <c r="K384"/>
  <c r="Q384"/>
  <c r="J385"/>
  <c r="K385"/>
  <c r="I386"/>
  <c r="I394"/>
  <c r="I406"/>
  <c r="J408"/>
  <c r="K412"/>
  <c r="J413"/>
  <c r="K413"/>
  <c r="I420"/>
  <c r="I422"/>
  <c r="K423"/>
  <c r="I425"/>
  <c r="I429"/>
  <c r="I457"/>
  <c r="J457"/>
  <c r="K457"/>
  <c r="I461"/>
  <c r="J461"/>
  <c r="K461"/>
  <c i="14" r="K130"/>
  <c r="L130"/>
  <c r="N130"/>
  <c i="45" r="K249"/>
  <c r="Q249"/>
  <c r="J284"/>
  <c r="J265"/>
  <c r="J262"/>
  <c r="I258"/>
  <c r="K266"/>
  <c r="I266"/>
  <c i="25" r="I274"/>
  <c i="14" r="K87"/>
  <c r="L87"/>
  <c i="45" r="J296"/>
  <c r="I318"/>
  <c i="6" r="L454"/>
  <c i="19" r="O324"/>
  <c i="21" r="O219"/>
  <c r="M221"/>
  <c i="6" r="H287"/>
  <c r="I240"/>
  <c r="J240"/>
  <c r="L240"/>
  <c r="I294"/>
  <c r="J294"/>
  <c r="L294"/>
  <c r="J268"/>
  <c r="L268"/>
  <c r="J228"/>
  <c r="P228"/>
  <c r="H205"/>
  <c r="I179"/>
  <c r="J179"/>
  <c r="N179"/>
  <c r="J308"/>
  <c r="N308"/>
  <c r="H245"/>
  <c r="H297"/>
  <c r="H226"/>
  <c r="J186"/>
  <c r="P186"/>
  <c r="H243"/>
  <c r="I220"/>
  <c r="J220"/>
  <c r="L220"/>
  <c r="H193"/>
  <c r="H188"/>
  <c r="I183"/>
  <c r="J183"/>
  <c r="P183"/>
  <c r="H162"/>
  <c r="I163"/>
  <c r="J163"/>
  <c r="N163"/>
  <c r="I235"/>
  <c r="J235"/>
  <c r="N235"/>
  <c r="I441"/>
  <c r="J441"/>
  <c r="P441"/>
  <c r="H433"/>
  <c r="I407"/>
  <c r="H429"/>
  <c r="J352"/>
  <c r="P352"/>
  <c r="J403"/>
  <c r="L403"/>
  <c r="J394"/>
  <c r="P394"/>
  <c r="H338"/>
  <c r="I465"/>
  <c r="J465"/>
  <c r="L465"/>
  <c r="H364"/>
  <c r="I362"/>
  <c r="J362"/>
  <c r="L362"/>
  <c r="J332"/>
  <c r="P332"/>
  <c r="H411"/>
  <c r="H353"/>
  <c r="J372"/>
  <c r="N372"/>
  <c r="H396"/>
  <c r="H458"/>
  <c r="I418"/>
  <c r="J418"/>
  <c r="N418"/>
  <c r="I368"/>
  <c r="J368"/>
  <c r="N368"/>
  <c r="J254"/>
  <c r="L254"/>
  <c r="H248"/>
  <c r="I147"/>
  <c r="J147"/>
  <c r="L147"/>
  <c r="I158"/>
  <c r="J158"/>
  <c r="N158"/>
  <c r="H150"/>
  <c r="H425"/>
  <c r="H163"/>
  <c r="I246"/>
  <c r="J246"/>
  <c r="L246"/>
  <c i="17" r="I351"/>
  <c r="I391"/>
  <c r="J388"/>
  <c r="K388"/>
  <c r="M388"/>
  <c r="J365"/>
  <c r="K365"/>
  <c r="O365"/>
  <c r="I400"/>
  <c r="J332"/>
  <c r="J308"/>
  <c r="K308"/>
  <c r="O308"/>
  <c r="K297"/>
  <c r="O297"/>
  <c r="I350"/>
  <c r="K258"/>
  <c r="Q258"/>
  <c r="K379"/>
  <c r="K302"/>
  <c r="Q302"/>
  <c r="K262"/>
  <c r="O262"/>
  <c r="J320"/>
  <c r="K320"/>
  <c r="M320"/>
  <c r="J298"/>
  <c r="K279"/>
  <c r="M279"/>
  <c r="K265"/>
  <c r="Q265"/>
  <c r="I265"/>
  <c r="K263"/>
  <c r="M263"/>
  <c r="J252"/>
  <c r="J266"/>
  <c r="I182"/>
  <c r="I148"/>
  <c r="K269"/>
  <c r="O269"/>
  <c r="I177"/>
  <c r="J190"/>
  <c r="K190"/>
  <c r="K344"/>
  <c r="O344"/>
  <c r="I214"/>
  <c r="I136"/>
  <c r="K81"/>
  <c r="M81"/>
  <c r="I179"/>
  <c r="J159"/>
  <c r="K159"/>
  <c r="J18"/>
  <c r="K18"/>
  <c r="Q18"/>
  <c r="I102"/>
  <c r="I202"/>
  <c r="I90"/>
  <c r="I154"/>
  <c r="K117"/>
  <c r="Q117"/>
  <c r="I25"/>
  <c r="I71"/>
  <c r="I27"/>
  <c r="J98"/>
  <c r="K98"/>
  <c r="M98"/>
  <c r="J24"/>
  <c r="K24"/>
  <c r="Q24"/>
  <c r="I42"/>
  <c r="J76"/>
  <c r="K76"/>
  <c r="M76"/>
  <c r="J8"/>
  <c r="K8"/>
  <c r="O8"/>
  <c r="J20"/>
  <c r="K20"/>
  <c r="Q20"/>
  <c r="J34"/>
  <c r="K288"/>
  <c r="O288"/>
  <c r="I349"/>
  <c r="J56"/>
  <c r="K56"/>
  <c r="M56"/>
  <c r="K325"/>
  <c r="I395"/>
  <c r="I283"/>
  <c r="I231"/>
  <c i="19" r="J278"/>
  <c r="K278"/>
  <c r="O278"/>
  <c r="J341"/>
  <c r="K341"/>
  <c r="Q341"/>
  <c r="K295"/>
  <c r="Q295"/>
  <c r="K302"/>
  <c r="J258"/>
  <c r="K258"/>
  <c r="M258"/>
  <c r="I319"/>
  <c r="K301"/>
  <c r="Q301"/>
  <c r="I274"/>
  <c r="J271"/>
  <c r="K271"/>
  <c r="M271"/>
  <c r="J284"/>
  <c r="J225"/>
  <c r="K225"/>
  <c r="O225"/>
  <c r="J338"/>
  <c r="K338"/>
  <c r="O338"/>
  <c r="J240"/>
  <c r="I304"/>
  <c r="I287"/>
  <c r="K266"/>
  <c r="Q266"/>
  <c r="J229"/>
  <c r="K229"/>
  <c r="M229"/>
  <c r="K273"/>
  <c r="M273"/>
  <c r="K178"/>
  <c r="O178"/>
  <c r="I191"/>
  <c r="I183"/>
  <c r="K256"/>
  <c r="Q256"/>
  <c r="I294"/>
  <c r="I166"/>
  <c r="J168"/>
  <c r="K168"/>
  <c r="Q168"/>
  <c r="I175"/>
  <c r="I99"/>
  <c r="J40"/>
  <c r="I150"/>
  <c r="I293"/>
  <c r="J161"/>
  <c r="K161"/>
  <c r="J132"/>
  <c r="K132"/>
  <c r="M132"/>
  <c r="K57"/>
  <c r="J118"/>
  <c r="K118"/>
  <c r="O118"/>
  <c r="J38"/>
  <c r="K38"/>
  <c r="O38"/>
  <c r="K10"/>
  <c r="M10"/>
  <c r="I101"/>
  <c r="I53"/>
  <c r="I96"/>
  <c r="K265"/>
  <c r="I84"/>
  <c r="K76"/>
  <c r="Q76"/>
  <c r="J83"/>
  <c r="K83"/>
  <c r="O83"/>
  <c r="K82"/>
  <c r="K80"/>
  <c i="21" r="K332"/>
  <c r="O332"/>
  <c r="K366"/>
  <c r="Q366"/>
  <c r="I331"/>
  <c r="I311"/>
  <c r="J280"/>
  <c r="K280"/>
  <c r="M280"/>
  <c r="I355"/>
  <c r="K328"/>
  <c r="M328"/>
  <c r="J289"/>
  <c r="K289"/>
  <c r="M289"/>
  <c r="I364"/>
  <c r="J348"/>
  <c r="K348"/>
  <c r="O348"/>
  <c r="J276"/>
  <c r="K276"/>
  <c r="Q276"/>
  <c r="I260"/>
  <c r="K261"/>
  <c r="I268"/>
  <c r="I117"/>
  <c r="J196"/>
  <c r="K196"/>
  <c r="O196"/>
  <c r="J182"/>
  <c r="K182"/>
  <c r="Q182"/>
  <c r="I161"/>
  <c r="K188"/>
  <c r="K100"/>
  <c r="O100"/>
  <c r="K195"/>
  <c r="Q195"/>
  <c r="I144"/>
  <c r="I121"/>
  <c r="I179"/>
  <c r="J171"/>
  <c r="K131"/>
  <c r="M131"/>
  <c r="I145"/>
  <c r="I98"/>
  <c r="I70"/>
  <c r="J69"/>
  <c r="K69"/>
  <c r="Q69"/>
  <c r="K67"/>
  <c r="O67"/>
  <c r="K300"/>
  <c r="Q300"/>
  <c r="K166"/>
  <c r="O166"/>
  <c r="K91"/>
  <c r="O91"/>
  <c r="I298"/>
  <c r="I75"/>
  <c r="J231"/>
  <c r="J326"/>
  <c r="K326"/>
  <c r="M326"/>
  <c r="I89"/>
  <c r="K51"/>
  <c r="Q36"/>
  <c r="J29"/>
  <c r="K29"/>
  <c r="Q29"/>
  <c r="K46"/>
  <c r="O46"/>
  <c r="K35"/>
  <c r="M35"/>
  <c r="I17"/>
  <c r="J26"/>
  <c r="K26"/>
  <c r="O26"/>
  <c r="J20"/>
  <c r="K20"/>
  <c r="J19"/>
  <c r="K19"/>
  <c r="M19"/>
  <c r="I201"/>
  <c r="I211"/>
  <c r="I207"/>
  <c i="22" r="I450"/>
  <c r="K455"/>
  <c r="O455"/>
  <c r="K419"/>
  <c r="Q419"/>
  <c r="J395"/>
  <c r="I479"/>
  <c r="I447"/>
  <c r="J346"/>
  <c r="K346"/>
  <c r="O346"/>
  <c r="I391"/>
  <c r="J467"/>
  <c r="K467"/>
  <c r="M467"/>
  <c r="I408"/>
  <c r="I477"/>
  <c r="I465"/>
  <c r="I439"/>
  <c r="J418"/>
  <c r="K418"/>
  <c r="O418"/>
  <c r="K464"/>
  <c r="M464"/>
  <c r="J474"/>
  <c r="K474"/>
  <c r="O474"/>
  <c r="I384"/>
  <c r="J371"/>
  <c r="K371"/>
  <c r="Q371"/>
  <c r="K349"/>
  <c r="J388"/>
  <c r="K388"/>
  <c r="Q388"/>
  <c r="K41"/>
  <c r="O41"/>
  <c r="K11"/>
  <c r="Q11"/>
  <c r="K423"/>
  <c r="J68"/>
  <c r="K68"/>
  <c r="K56"/>
  <c r="O56"/>
  <c r="K19"/>
  <c r="M19"/>
  <c r="K31"/>
  <c r="J55"/>
  <c r="K55"/>
  <c r="Q55"/>
  <c r="J66"/>
  <c r="K66"/>
  <c r="Q66"/>
  <c r="J48"/>
  <c r="K12"/>
  <c r="M12"/>
  <c r="J45"/>
  <c r="K45"/>
  <c r="Q45"/>
  <c r="I77"/>
  <c r="K76"/>
  <c r="M76"/>
  <c r="I181"/>
  <c r="J196"/>
  <c r="K196"/>
  <c r="M196"/>
  <c r="J233"/>
  <c r="K233"/>
  <c r="M233"/>
  <c r="J190"/>
  <c r="K190"/>
  <c r="M190"/>
  <c r="J214"/>
  <c r="K214"/>
  <c r="Q214"/>
  <c r="I219"/>
  <c r="K155"/>
  <c r="Q155"/>
  <c r="J176"/>
  <c r="K176"/>
  <c r="M176"/>
  <c r="K200"/>
  <c r="Q200"/>
  <c r="J192"/>
  <c r="K192"/>
  <c r="Q192"/>
  <c r="K110"/>
  <c r="M110"/>
  <c r="I212"/>
  <c r="I164"/>
  <c r="I147"/>
  <c r="J133"/>
  <c r="K133"/>
  <c r="O133"/>
  <c r="J194"/>
  <c r="K194"/>
  <c r="O194"/>
  <c r="I161"/>
  <c r="I154"/>
  <c r="I206"/>
  <c r="J124"/>
  <c r="K124"/>
  <c r="M124"/>
  <c r="J96"/>
  <c r="K96"/>
  <c r="Q96"/>
  <c r="J90"/>
  <c r="K90"/>
  <c r="M90"/>
  <c r="K172"/>
  <c r="J94"/>
  <c r="K94"/>
  <c r="O94"/>
  <c r="J120"/>
  <c r="K120"/>
  <c r="O120"/>
  <c r="I93"/>
  <c r="I159"/>
  <c r="K97"/>
  <c r="J189"/>
  <c r="K189"/>
  <c r="O189"/>
  <c r="I269"/>
  <c r="J311"/>
  <c r="K311"/>
  <c r="M311"/>
  <c r="J248"/>
  <c r="K248"/>
  <c r="M248"/>
  <c r="I323"/>
  <c r="J308"/>
  <c r="K308"/>
  <c r="O308"/>
  <c r="J260"/>
  <c r="I289"/>
  <c r="K305"/>
  <c r="Q305"/>
  <c r="I321"/>
  <c r="I314"/>
  <c r="J247"/>
  <c r="K247"/>
  <c r="Q247"/>
  <c r="J325"/>
  <c r="K325"/>
  <c r="M325"/>
  <c r="K285"/>
  <c r="Q285"/>
  <c r="K276"/>
  <c r="Q276"/>
  <c r="I303"/>
  <c i="23" r="K460"/>
  <c r="I420"/>
  <c r="K391"/>
  <c r="M391"/>
  <c r="I380"/>
  <c r="I477"/>
  <c r="I464"/>
  <c r="J440"/>
  <c r="K440"/>
  <c r="M440"/>
  <c r="J348"/>
  <c r="J451"/>
  <c r="K451"/>
  <c r="O451"/>
  <c r="J392"/>
  <c r="K392"/>
  <c r="O392"/>
  <c r="I415"/>
  <c r="J366"/>
  <c r="K366"/>
  <c r="Q366"/>
  <c r="J284"/>
  <c r="K284"/>
  <c r="M284"/>
  <c r="J351"/>
  <c r="K351"/>
  <c r="Q351"/>
  <c r="J321"/>
  <c r="K321"/>
  <c r="Q321"/>
  <c r="K369"/>
  <c r="M369"/>
  <c r="J430"/>
  <c r="I342"/>
  <c r="J394"/>
  <c r="K394"/>
  <c r="O394"/>
  <c r="K272"/>
  <c r="K303"/>
  <c r="M303"/>
  <c r="I258"/>
  <c r="I363"/>
  <c r="I290"/>
  <c r="J442"/>
  <c r="K442"/>
  <c r="O442"/>
  <c r="K339"/>
  <c r="I288"/>
  <c r="J232"/>
  <c r="K232"/>
  <c r="J276"/>
  <c r="K276"/>
  <c r="M276"/>
  <c r="I309"/>
  <c r="I256"/>
  <c r="J246"/>
  <c r="K246"/>
  <c r="J287"/>
  <c r="J179"/>
  <c r="K179"/>
  <c r="O179"/>
  <c r="K233"/>
  <c r="O233"/>
  <c r="I310"/>
  <c r="K124"/>
  <c r="Q124"/>
  <c r="J88"/>
  <c r="I30"/>
  <c r="K135"/>
  <c r="M135"/>
  <c r="J119"/>
  <c r="I95"/>
  <c r="J23"/>
  <c r="K23"/>
  <c r="M23"/>
  <c r="I126"/>
  <c r="K114"/>
  <c r="K252"/>
  <c r="M252"/>
  <c r="K91"/>
  <c r="O91"/>
  <c r="I137"/>
  <c r="I116"/>
  <c r="J128"/>
  <c r="K128"/>
  <c r="M128"/>
  <c r="I99"/>
  <c r="J31"/>
  <c r="K31"/>
  <c r="J153"/>
  <c r="K153"/>
  <c r="O153"/>
  <c r="K106"/>
  <c r="Q106"/>
  <c r="J70"/>
  <c r="K70"/>
  <c r="Q70"/>
  <c r="K101"/>
  <c r="I120"/>
  <c r="K127"/>
  <c r="Q127"/>
  <c r="K32"/>
  <c r="O32"/>
  <c r="J184"/>
  <c r="K184"/>
  <c r="O184"/>
  <c r="J92"/>
  <c r="K92"/>
  <c r="Q92"/>
  <c r="I26"/>
  <c r="J17"/>
  <c r="K17"/>
  <c r="Q17"/>
  <c r="K49"/>
  <c r="Q49"/>
  <c r="I259"/>
  <c r="I156"/>
  <c r="I151"/>
  <c r="I159"/>
  <c r="K437"/>
  <c r="O437"/>
  <c r="I196"/>
  <c r="K377"/>
  <c r="J438"/>
  <c r="K65"/>
  <c r="Q65"/>
  <c i="24" r="I464"/>
  <c r="K455"/>
  <c r="O455"/>
  <c r="J359"/>
  <c r="K359"/>
  <c r="M359"/>
  <c r="J423"/>
  <c r="I413"/>
  <c r="J405"/>
  <c r="I393"/>
  <c r="K348"/>
  <c r="O348"/>
  <c r="K427"/>
  <c r="O427"/>
  <c r="I459"/>
  <c r="K458"/>
  <c r="K440"/>
  <c r="M440"/>
  <c r="I424"/>
  <c r="J362"/>
  <c r="I319"/>
  <c r="K391"/>
  <c r="Q391"/>
  <c r="K375"/>
  <c r="K400"/>
  <c r="J414"/>
  <c r="K414"/>
  <c r="M414"/>
  <c r="J396"/>
  <c r="K396"/>
  <c r="J334"/>
  <c r="K334"/>
  <c r="Q334"/>
  <c r="J422"/>
  <c r="K422"/>
  <c r="O422"/>
  <c r="I389"/>
  <c r="I436"/>
  <c r="K318"/>
  <c r="M318"/>
  <c r="J366"/>
  <c r="K321"/>
  <c r="K255"/>
  <c r="I383"/>
  <c r="K329"/>
  <c r="O329"/>
  <c r="I284"/>
  <c r="I463"/>
  <c r="I265"/>
  <c r="I365"/>
  <c r="I304"/>
  <c r="J274"/>
  <c r="K274"/>
  <c r="M274"/>
  <c r="I314"/>
  <c r="K236"/>
  <c r="J205"/>
  <c r="K205"/>
  <c r="M205"/>
  <c r="J181"/>
  <c r="K181"/>
  <c r="Q181"/>
  <c r="K214"/>
  <c r="O214"/>
  <c r="I197"/>
  <c r="K207"/>
  <c r="O207"/>
  <c r="K229"/>
  <c r="M229"/>
  <c r="I418"/>
  <c r="I410"/>
  <c r="K387"/>
  <c r="M387"/>
  <c r="I275"/>
  <c r="J344"/>
  <c r="K344"/>
  <c r="Q344"/>
  <c r="K384"/>
  <c r="Q384"/>
  <c r="J297"/>
  <c r="K297"/>
  <c r="M297"/>
  <c r="K381"/>
  <c r="O381"/>
  <c r="I357"/>
  <c r="K237"/>
  <c r="Q237"/>
  <c r="I343"/>
  <c r="I431"/>
  <c r="J303"/>
  <c r="K303"/>
  <c r="O303"/>
  <c r="J294"/>
  <c r="K294"/>
  <c r="Q294"/>
  <c r="J308"/>
  <c r="K308"/>
  <c r="M308"/>
  <c i="22" r="K327"/>
  <c r="M327"/>
  <c i="6" r="J355"/>
  <c r="J236"/>
  <c r="L236"/>
  <c r="I148"/>
  <c r="J148"/>
  <c r="P148"/>
  <c r="H159"/>
  <c r="H254"/>
  <c r="H333"/>
  <c r="H415"/>
  <c r="H437"/>
  <c i="17" r="J206"/>
  <c r="K206"/>
  <c r="Q206"/>
  <c r="I248"/>
  <c r="I259"/>
  <c r="I279"/>
  <c r="I291"/>
  <c r="I156"/>
  <c r="J123"/>
  <c r="K123"/>
  <c r="Q123"/>
  <c r="J107"/>
  <c i="19" r="I104"/>
  <c r="J113"/>
  <c r="I117"/>
  <c r="J131"/>
  <c r="K131"/>
  <c r="M131"/>
  <c r="I161"/>
  <c r="J253"/>
  <c r="K253"/>
  <c r="J308"/>
  <c r="K308"/>
  <c r="M308"/>
  <c i="21" r="I99"/>
  <c r="J111"/>
  <c r="K111"/>
  <c r="M111"/>
  <c r="J114"/>
  <c r="I156"/>
  <c r="J164"/>
  <c r="K164"/>
  <c r="O164"/>
  <c r="J230"/>
  <c r="K230"/>
  <c r="Q230"/>
  <c r="I294"/>
  <c r="J334"/>
  <c r="K334"/>
  <c r="Q334"/>
  <c i="22" r="I54"/>
  <c r="J355"/>
  <c r="K355"/>
  <c r="M355"/>
  <c i="23" r="J59"/>
  <c r="I65"/>
  <c r="I85"/>
  <c r="J250"/>
  <c r="K250"/>
  <c r="O250"/>
  <c r="I468"/>
  <c i="24" r="I236"/>
  <c r="J254"/>
  <c r="K254"/>
  <c r="M254"/>
  <c r="J317"/>
  <c r="K317"/>
  <c r="O317"/>
  <c r="J319"/>
  <c r="K319"/>
  <c r="M319"/>
  <c r="I345"/>
  <c i="23" r="J227"/>
  <c r="I219"/>
  <c r="K217"/>
  <c r="M217"/>
  <c r="K214"/>
  <c r="O214"/>
  <c i="24" r="K164"/>
  <c r="O164"/>
  <c r="K131"/>
  <c r="M131"/>
  <c r="J125"/>
  <c r="K125"/>
  <c r="O125"/>
  <c r="K123"/>
  <c r="M123"/>
  <c r="I174"/>
  <c r="K162"/>
  <c r="Q162"/>
  <c r="I160"/>
  <c r="K169"/>
  <c r="Q169"/>
  <c r="I139"/>
  <c r="I138"/>
  <c r="K117"/>
  <c r="M117"/>
  <c r="I156"/>
  <c i="45" r="J232"/>
  <c r="K228"/>
  <c r="O228"/>
  <c r="I223"/>
  <c r="I226"/>
  <c r="I186"/>
  <c r="J216"/>
  <c r="K216"/>
  <c r="Q216"/>
  <c r="I203"/>
  <c i="25" r="I385"/>
  <c r="K451"/>
  <c r="Q451"/>
  <c r="J442"/>
  <c r="K428"/>
  <c r="J336"/>
  <c r="K336"/>
  <c r="O336"/>
  <c r="K408"/>
  <c r="O408"/>
  <c r="K377"/>
  <c r="M377"/>
  <c r="I440"/>
  <c r="K360"/>
  <c r="I434"/>
  <c r="J310"/>
  <c r="J387"/>
  <c r="K387"/>
  <c r="Q387"/>
  <c r="I439"/>
  <c r="I337"/>
  <c r="K312"/>
  <c r="M312"/>
  <c r="I447"/>
  <c r="K282"/>
  <c r="Q282"/>
  <c r="J372"/>
  <c r="K372"/>
  <c r="O372"/>
  <c r="J335"/>
  <c r="K335"/>
  <c r="O335"/>
  <c r="I282"/>
  <c r="J346"/>
  <c r="K346"/>
  <c r="M346"/>
  <c r="I288"/>
  <c r="J258"/>
  <c r="K258"/>
  <c r="Q258"/>
  <c r="K196"/>
  <c r="O196"/>
  <c r="I185"/>
  <c r="K174"/>
  <c r="M174"/>
  <c r="J243"/>
  <c r="K243"/>
  <c r="Q243"/>
  <c r="I170"/>
  <c r="I161"/>
  <c r="I190"/>
  <c r="K416"/>
  <c r="Q416"/>
  <c r="I380"/>
  <c r="I291"/>
  <c r="J295"/>
  <c r="K295"/>
  <c r="K367"/>
  <c r="J234"/>
  <c r="K234"/>
  <c r="M234"/>
  <c r="J239"/>
  <c r="K239"/>
  <c r="O239"/>
  <c r="I129"/>
  <c r="J64"/>
  <c r="J140"/>
  <c r="K140"/>
  <c r="O140"/>
  <c r="I28"/>
  <c r="J42"/>
  <c r="K42"/>
  <c r="O42"/>
  <c r="J139"/>
  <c r="K139"/>
  <c r="I115"/>
  <c r="K114"/>
  <c r="O114"/>
  <c r="K58"/>
  <c r="Q58"/>
  <c r="I100"/>
  <c r="J22"/>
  <c r="J120"/>
  <c r="K92"/>
  <c r="M92"/>
  <c r="J112"/>
  <c r="K112"/>
  <c r="O112"/>
  <c r="J38"/>
  <c r="K38"/>
  <c r="Q38"/>
  <c r="J39"/>
  <c r="K45"/>
  <c r="O45"/>
  <c r="K13"/>
  <c r="M13"/>
  <c r="I222"/>
  <c r="I230"/>
  <c r="I226"/>
  <c r="I208"/>
  <c r="K214"/>
  <c r="O214"/>
  <c r="I211"/>
  <c i="45" r="K478"/>
  <c r="M478"/>
  <c r="K475"/>
  <c r="O475"/>
  <c r="J492"/>
  <c r="K492"/>
  <c r="J103"/>
  <c r="K103"/>
  <c r="M103"/>
  <c r="J425"/>
  <c r="K425"/>
  <c r="Q425"/>
  <c r="K417"/>
  <c r="M417"/>
  <c r="I381"/>
  <c r="J370"/>
  <c r="K370"/>
  <c r="Q370"/>
  <c r="K337"/>
  <c r="I96"/>
  <c r="J64"/>
  <c r="J51"/>
  <c r="K51"/>
  <c r="O51"/>
  <c r="J153"/>
  <c r="K153"/>
  <c r="O153"/>
  <c r="K145"/>
  <c r="Q145"/>
  <c r="K88"/>
  <c r="O88"/>
  <c r="I22"/>
  <c r="I507"/>
  <c r="K469"/>
  <c r="O469"/>
  <c r="J467"/>
  <c r="J418"/>
  <c r="K418"/>
  <c r="M418"/>
  <c r="K341"/>
  <c r="O341"/>
  <c r="K170"/>
  <c r="I152"/>
  <c r="J141"/>
  <c r="K123"/>
  <c r="M123"/>
  <c r="I484"/>
  <c r="I440"/>
  <c r="I416"/>
  <c r="K407"/>
  <c r="O407"/>
  <c r="J395"/>
  <c r="K395"/>
  <c r="O395"/>
  <c r="K158"/>
  <c r="K126"/>
  <c r="M126"/>
  <c r="I59"/>
  <c r="J52"/>
  <c r="K52"/>
  <c r="Q52"/>
  <c r="J13"/>
  <c i="24" r="I92"/>
  <c r="J13"/>
  <c r="K13"/>
  <c r="M13"/>
  <c r="J25"/>
  <c r="K25"/>
  <c r="M25"/>
  <c r="I27"/>
  <c r="I35"/>
  <c i="25" r="J161"/>
  <c r="K161"/>
  <c r="M161"/>
  <c r="I169"/>
  <c r="I234"/>
  <c r="J271"/>
  <c r="K271"/>
  <c r="Q271"/>
  <c r="I297"/>
  <c r="J75"/>
  <c r="K75"/>
  <c r="O75"/>
  <c i="45" r="J39"/>
  <c r="K39"/>
  <c r="O39"/>
  <c r="J48"/>
  <c r="K48"/>
  <c r="Q48"/>
  <c r="J89"/>
  <c r="K89"/>
  <c r="Q89"/>
  <c r="J101"/>
  <c r="K101"/>
  <c r="I114"/>
  <c r="I168"/>
  <c r="I297"/>
  <c r="I324"/>
  <c r="J349"/>
  <c r="K349"/>
  <c r="M349"/>
  <c r="I358"/>
  <c r="J361"/>
  <c r="I379"/>
  <c r="J403"/>
  <c r="K403"/>
  <c r="O403"/>
  <c r="I445"/>
  <c r="J292"/>
  <c r="K292"/>
  <c r="O292"/>
  <c i="65" r="J10"/>
  <c r="K10"/>
  <c r="M10"/>
  <c r="I13"/>
  <c r="K20"/>
  <c r="M20"/>
  <c r="J41"/>
  <c r="K41"/>
  <c r="Q41"/>
  <c r="I43"/>
  <c r="K43"/>
  <c r="Q43"/>
  <c r="J46"/>
  <c r="K46"/>
  <c r="M46"/>
  <c r="K52"/>
  <c r="I55"/>
  <c r="K55"/>
  <c r="O55"/>
  <c r="I79"/>
  <c r="K109"/>
  <c r="Q109"/>
  <c r="J114"/>
  <c r="J115"/>
  <c r="K115"/>
  <c r="M115"/>
  <c r="K116"/>
  <c r="O116"/>
  <c r="J121"/>
  <c r="K121"/>
  <c r="O121"/>
  <c r="I123"/>
  <c r="I132"/>
  <c r="I148"/>
  <c r="I154"/>
  <c r="K162"/>
  <c r="I164"/>
  <c r="I178"/>
  <c r="K203"/>
  <c r="M203"/>
  <c r="J212"/>
  <c r="K212"/>
  <c r="M212"/>
  <c r="K216"/>
  <c r="O216"/>
  <c r="I218"/>
  <c r="I219"/>
  <c r="I227"/>
  <c r="K233"/>
  <c r="O233"/>
  <c r="I244"/>
  <c r="K321"/>
  <c r="M321"/>
  <c r="J334"/>
  <c r="K334"/>
  <c r="O334"/>
  <c r="J335"/>
  <c r="K335"/>
  <c r="M335"/>
  <c r="J337"/>
  <c r="K337"/>
  <c r="O337"/>
  <c r="J351"/>
  <c r="K351"/>
  <c r="Q351"/>
  <c r="K353"/>
  <c r="O353"/>
  <c r="K364"/>
  <c r="O364"/>
  <c r="I371"/>
  <c r="I373"/>
  <c r="K383"/>
  <c r="J394"/>
  <c r="K394"/>
  <c r="O394"/>
  <c r="I459"/>
  <c r="J459"/>
  <c r="K459"/>
  <c r="M459"/>
  <c r="J460"/>
  <c r="K460"/>
  <c i="14" r="J87"/>
  <c i="45" r="K294"/>
  <c r="M294"/>
  <c r="K256"/>
  <c r="M256"/>
  <c r="I281"/>
  <c r="K262"/>
  <c r="K257"/>
  <c r="M257"/>
  <c r="K281"/>
  <c r="Q281"/>
  <c r="K296"/>
  <c r="M296"/>
  <c r="J302"/>
  <c r="K302"/>
  <c r="M302"/>
  <c i="21" r="M219"/>
  <c r="O221"/>
  <c i="6" r="I287"/>
  <c r="J287"/>
  <c r="N287"/>
  <c r="H182"/>
  <c r="H308"/>
  <c r="I247"/>
  <c r="J247"/>
  <c r="L247"/>
  <c r="H298"/>
  <c r="I258"/>
  <c r="J258"/>
  <c r="N258"/>
  <c r="H216"/>
  <c r="H229"/>
  <c r="H211"/>
  <c r="I280"/>
  <c r="J280"/>
  <c r="P280"/>
  <c r="H275"/>
  <c r="H165"/>
  <c r="I194"/>
  <c r="J194"/>
  <c r="N194"/>
  <c r="H238"/>
  <c r="J189"/>
  <c r="L189"/>
  <c r="I168"/>
  <c r="J168"/>
  <c r="P168"/>
  <c r="I167"/>
  <c r="J167"/>
  <c r="N167"/>
  <c r="H210"/>
  <c r="J197"/>
  <c r="P197"/>
  <c r="J407"/>
  <c r="H392"/>
  <c r="J381"/>
  <c r="L381"/>
  <c r="I351"/>
  <c r="J351"/>
  <c r="L351"/>
  <c r="H443"/>
  <c r="J347"/>
  <c r="L347"/>
  <c r="J324"/>
  <c r="N324"/>
  <c r="H343"/>
  <c r="I443"/>
  <c r="J443"/>
  <c r="L443"/>
  <c r="H347"/>
  <c r="I353"/>
  <c r="J353"/>
  <c r="P353"/>
  <c r="J329"/>
  <c r="P329"/>
  <c r="I317"/>
  <c r="J317"/>
  <c r="L317"/>
  <c r="J307"/>
  <c r="P307"/>
  <c r="H253"/>
  <c r="H423"/>
  <c r="J159"/>
  <c r="L159"/>
  <c r="H198"/>
  <c r="I160"/>
  <c r="J160"/>
  <c r="L160"/>
  <c r="H217"/>
  <c r="J171"/>
  <c r="L171"/>
  <c r="I340"/>
  <c r="J340"/>
  <c r="L340"/>
  <c r="I289"/>
  <c r="J289"/>
  <c r="P289"/>
  <c i="17" r="J389"/>
  <c r="K389"/>
  <c r="O389"/>
  <c r="K330"/>
  <c r="I340"/>
  <c r="I312"/>
  <c r="J368"/>
  <c r="K368"/>
  <c r="M368"/>
  <c r="I326"/>
  <c r="K312"/>
  <c r="K332"/>
  <c r="O332"/>
  <c r="J403"/>
  <c r="K403"/>
  <c r="M403"/>
  <c r="J386"/>
  <c r="K386"/>
  <c r="J289"/>
  <c r="K289"/>
  <c r="O289"/>
  <c r="J358"/>
  <c r="K358"/>
  <c r="Q358"/>
  <c r="K287"/>
  <c r="Q287"/>
  <c r="J259"/>
  <c r="K259"/>
  <c r="O259"/>
  <c r="I383"/>
  <c r="I305"/>
  <c r="J275"/>
  <c r="K275"/>
  <c r="O275"/>
  <c r="J315"/>
  <c r="K315"/>
  <c r="M315"/>
  <c r="J319"/>
  <c r="K319"/>
  <c r="Q319"/>
  <c r="K376"/>
  <c r="K328"/>
  <c r="Q328"/>
  <c r="K252"/>
  <c r="K250"/>
  <c r="Q250"/>
  <c r="K266"/>
  <c r="O266"/>
  <c r="I399"/>
  <c r="I247"/>
  <c r="I222"/>
  <c r="I217"/>
  <c r="K301"/>
  <c r="O301"/>
  <c r="K245"/>
  <c r="O245"/>
  <c r="K225"/>
  <c r="I165"/>
  <c r="I226"/>
  <c r="I224"/>
  <c r="K179"/>
  <c r="Q179"/>
  <c r="K19"/>
  <c r="Q19"/>
  <c r="J202"/>
  <c r="K202"/>
  <c r="M202"/>
  <c r="J78"/>
  <c r="K78"/>
  <c r="Q78"/>
  <c r="J132"/>
  <c r="K132"/>
  <c r="K90"/>
  <c r="M90"/>
  <c r="I99"/>
  <c r="I122"/>
  <c r="K128"/>
  <c r="Q128"/>
  <c r="K71"/>
  <c r="M71"/>
  <c r="K61"/>
  <c r="Q61"/>
  <c r="I98"/>
  <c r="J52"/>
  <c r="K52"/>
  <c r="O52"/>
  <c r="J47"/>
  <c r="K47"/>
  <c r="O47"/>
  <c r="K22"/>
  <c r="I11"/>
  <c r="K34"/>
  <c r="O34"/>
  <c r="I256"/>
  <c r="J361"/>
  <c r="K361"/>
  <c r="M361"/>
  <c r="K164"/>
  <c r="M164"/>
  <c r="K351"/>
  <c r="M351"/>
  <c r="J162"/>
  <c r="K162"/>
  <c r="M162"/>
  <c r="I325"/>
  <c r="J395"/>
  <c r="K395"/>
  <c r="Q395"/>
  <c r="I169"/>
  <c r="K373"/>
  <c r="M373"/>
  <c r="J323"/>
  <c r="K323"/>
  <c r="M323"/>
  <c r="K231"/>
  <c r="Q231"/>
  <c r="J271"/>
  <c r="I106"/>
  <c r="J243"/>
  <c r="I212"/>
  <c i="19" r="I336"/>
  <c r="I328"/>
  <c r="J320"/>
  <c r="K320"/>
  <c r="M320"/>
  <c r="J290"/>
  <c r="K290"/>
  <c r="O290"/>
  <c r="J199"/>
  <c r="K199"/>
  <c r="J261"/>
  <c r="I281"/>
  <c r="K247"/>
  <c r="Q247"/>
  <c r="J314"/>
  <c r="K314"/>
  <c r="O314"/>
  <c r="K238"/>
  <c r="Q238"/>
  <c r="I338"/>
  <c r="I208"/>
  <c r="J201"/>
  <c r="K201"/>
  <c r="M201"/>
  <c r="J211"/>
  <c r="K211"/>
  <c r="O211"/>
  <c r="K246"/>
  <c r="O246"/>
  <c r="K237"/>
  <c r="Q237"/>
  <c r="J182"/>
  <c r="K182"/>
  <c r="O182"/>
  <c r="J123"/>
  <c r="K123"/>
  <c r="J62"/>
  <c r="K117"/>
  <c r="M117"/>
  <c r="J187"/>
  <c r="K187"/>
  <c r="O187"/>
  <c r="J164"/>
  <c r="J149"/>
  <c r="K149"/>
  <c r="M149"/>
  <c r="I48"/>
  <c r="I118"/>
  <c r="J110"/>
  <c r="K110"/>
  <c r="O110"/>
  <c r="I98"/>
  <c r="K31"/>
  <c r="M31"/>
  <c r="J24"/>
  <c r="K24"/>
  <c r="K43"/>
  <c r="O43"/>
  <c r="I173"/>
  <c r="J130"/>
  <c r="K130"/>
  <c r="M130"/>
  <c r="K103"/>
  <c r="I72"/>
  <c r="K72"/>
  <c r="O72"/>
  <c r="I87"/>
  <c r="I76"/>
  <c r="J86"/>
  <c r="K86"/>
  <c r="M86"/>
  <c r="I82"/>
  <c i="21" r="J365"/>
  <c r="K365"/>
  <c r="Q365"/>
  <c r="K294"/>
  <c r="O294"/>
  <c r="I369"/>
  <c r="I334"/>
  <c r="I304"/>
  <c r="J355"/>
  <c r="K355"/>
  <c r="O355"/>
  <c r="J301"/>
  <c r="K301"/>
  <c r="Q301"/>
  <c r="K364"/>
  <c r="I244"/>
  <c r="J237"/>
  <c r="K237"/>
  <c r="M237"/>
  <c r="J273"/>
  <c r="K273"/>
  <c r="O273"/>
  <c r="I284"/>
  <c r="J263"/>
  <c r="K263"/>
  <c r="M263"/>
  <c r="I240"/>
  <c r="J233"/>
  <c r="K233"/>
  <c r="Q233"/>
  <c r="K310"/>
  <c r="M310"/>
  <c r="K272"/>
  <c r="O272"/>
  <c r="K323"/>
  <c r="Q323"/>
  <c r="J278"/>
  <c r="K278"/>
  <c r="Q278"/>
  <c r="I163"/>
  <c r="I182"/>
  <c r="J274"/>
  <c r="K274"/>
  <c r="Q274"/>
  <c r="J256"/>
  <c r="K256"/>
  <c r="M256"/>
  <c r="J193"/>
  <c r="K193"/>
  <c r="M193"/>
  <c r="I119"/>
  <c r="K121"/>
  <c r="M121"/>
  <c r="K160"/>
  <c r="Q160"/>
  <c r="J8"/>
  <c r="K8"/>
  <c r="O8"/>
  <c r="K163"/>
  <c r="M163"/>
  <c r="K179"/>
  <c r="I148"/>
  <c r="K125"/>
  <c r="I175"/>
  <c r="J143"/>
  <c r="K143"/>
  <c r="Q143"/>
  <c r="K61"/>
  <c r="Q61"/>
  <c r="I61"/>
  <c r="I10"/>
  <c r="K81"/>
  <c r="Q81"/>
  <c r="I79"/>
  <c r="I288"/>
  <c r="I267"/>
  <c r="K320"/>
  <c r="O320"/>
  <c r="J165"/>
  <c r="K165"/>
  <c r="I300"/>
  <c r="K28"/>
  <c r="Q28"/>
  <c r="J14"/>
  <c r="K14"/>
  <c r="K23"/>
  <c r="Q23"/>
  <c r="J47"/>
  <c r="K47"/>
  <c r="O47"/>
  <c r="I38"/>
  <c r="J33"/>
  <c r="K33"/>
  <c r="O33"/>
  <c r="I55"/>
  <c r="K206"/>
  <c r="O206"/>
  <c i="22" r="J462"/>
  <c r="K462"/>
  <c r="M462"/>
  <c r="K443"/>
  <c r="O443"/>
  <c r="K395"/>
  <c r="K422"/>
  <c r="K399"/>
  <c r="O399"/>
  <c r="K461"/>
  <c r="O461"/>
  <c r="I342"/>
  <c r="J471"/>
  <c r="K471"/>
  <c r="Q471"/>
  <c r="K448"/>
  <c r="O448"/>
  <c r="K404"/>
  <c r="Q404"/>
  <c r="J479"/>
  <c r="K479"/>
  <c r="Q479"/>
  <c r="J469"/>
  <c r="K469"/>
  <c r="M469"/>
  <c r="K373"/>
  <c r="M373"/>
  <c r="K430"/>
  <c r="M430"/>
  <c r="J486"/>
  <c r="K486"/>
  <c r="O486"/>
  <c r="J413"/>
  <c r="K413"/>
  <c r="Q413"/>
  <c r="K465"/>
  <c r="Q465"/>
  <c r="J439"/>
  <c r="K439"/>
  <c r="Q439"/>
  <c r="J456"/>
  <c r="K456"/>
  <c r="M456"/>
  <c r="K427"/>
  <c r="O427"/>
  <c r="I355"/>
  <c r="K417"/>
  <c r="O417"/>
  <c r="I366"/>
  <c r="J360"/>
  <c r="K360"/>
  <c r="O360"/>
  <c r="J381"/>
  <c r="K381"/>
  <c r="O381"/>
  <c r="J380"/>
  <c r="K380"/>
  <c r="O380"/>
  <c r="K352"/>
  <c r="Q352"/>
  <c r="K35"/>
  <c r="O35"/>
  <c r="K70"/>
  <c r="M70"/>
  <c r="J61"/>
  <c r="K61"/>
  <c r="M61"/>
  <c r="K57"/>
  <c r="M57"/>
  <c r="I69"/>
  <c r="K40"/>
  <c r="M40"/>
  <c r="J350"/>
  <c r="K350"/>
  <c r="M350"/>
  <c r="J60"/>
  <c r="K60"/>
  <c r="Q60"/>
  <c r="K48"/>
  <c r="O48"/>
  <c r="K18"/>
  <c r="O18"/>
  <c r="K21"/>
  <c r="M21"/>
  <c r="I76"/>
  <c r="I217"/>
  <c r="J220"/>
  <c r="K220"/>
  <c r="M220"/>
  <c r="I233"/>
  <c r="J221"/>
  <c r="K221"/>
  <c r="Q221"/>
  <c r="J144"/>
  <c r="K144"/>
  <c r="M144"/>
  <c r="J161"/>
  <c r="K161"/>
  <c r="J183"/>
  <c r="K183"/>
  <c r="M183"/>
  <c r="I190"/>
  <c r="I231"/>
  <c r="I192"/>
  <c r="J164"/>
  <c r="K164"/>
  <c r="O164"/>
  <c r="J143"/>
  <c r="J98"/>
  <c r="K98"/>
  <c r="O98"/>
  <c r="I150"/>
  <c r="I98"/>
  <c r="J147"/>
  <c r="K147"/>
  <c r="O147"/>
  <c r="K203"/>
  <c r="K228"/>
  <c r="M228"/>
  <c r="K206"/>
  <c r="O206"/>
  <c r="K91"/>
  <c r="O91"/>
  <c r="I126"/>
  <c r="I172"/>
  <c r="K127"/>
  <c r="O127"/>
  <c r="J93"/>
  <c r="K93"/>
  <c r="M93"/>
  <c r="J103"/>
  <c r="K103"/>
  <c r="Q103"/>
  <c r="J149"/>
  <c r="K149"/>
  <c r="M149"/>
  <c r="K322"/>
  <c r="M322"/>
  <c r="K298"/>
  <c r="O298"/>
  <c r="K250"/>
  <c r="Q250"/>
  <c r="K319"/>
  <c r="O319"/>
  <c r="I284"/>
  <c r="K273"/>
  <c r="M273"/>
  <c r="K281"/>
  <c r="O281"/>
  <c r="K299"/>
  <c r="O299"/>
  <c r="I330"/>
  <c r="I309"/>
  <c r="I285"/>
  <c r="I253"/>
  <c i="23" r="I440"/>
  <c r="J427"/>
  <c r="K427"/>
  <c r="O427"/>
  <c r="J385"/>
  <c r="K385"/>
  <c r="M385"/>
  <c r="J422"/>
  <c r="K422"/>
  <c r="M422"/>
  <c r="J390"/>
  <c r="J416"/>
  <c r="J398"/>
  <c r="K398"/>
  <c r="O398"/>
  <c r="I451"/>
  <c r="K426"/>
  <c r="O426"/>
  <c r="K456"/>
  <c r="M456"/>
  <c r="I455"/>
  <c r="K410"/>
  <c r="M410"/>
  <c r="I384"/>
  <c r="I411"/>
  <c r="I338"/>
  <c r="I354"/>
  <c r="I369"/>
  <c r="I321"/>
  <c r="I349"/>
  <c r="J336"/>
  <c r="K336"/>
  <c r="Q336"/>
  <c r="J342"/>
  <c r="K342"/>
  <c r="O342"/>
  <c r="I394"/>
  <c r="I343"/>
  <c r="K296"/>
  <c r="O296"/>
  <c r="K363"/>
  <c r="O363"/>
  <c r="K201"/>
  <c r="I442"/>
  <c r="K353"/>
  <c r="J304"/>
  <c r="K304"/>
  <c r="I387"/>
  <c r="K291"/>
  <c r="O291"/>
  <c r="I242"/>
  <c r="I250"/>
  <c r="I233"/>
  <c r="J190"/>
  <c r="K190"/>
  <c r="M190"/>
  <c r="J146"/>
  <c r="J359"/>
  <c r="K168"/>
  <c r="K248"/>
  <c r="O248"/>
  <c r="I154"/>
  <c r="K310"/>
  <c r="Q310"/>
  <c r="I155"/>
  <c r="K88"/>
  <c r="M88"/>
  <c r="I18"/>
  <c r="I135"/>
  <c r="K119"/>
  <c r="O119"/>
  <c r="J162"/>
  <c r="K162"/>
  <c r="Q162"/>
  <c r="I84"/>
  <c r="J84"/>
  <c r="K84"/>
  <c r="M84"/>
  <c r="J56"/>
  <c r="K99"/>
  <c r="M99"/>
  <c r="J24"/>
  <c r="K24"/>
  <c r="M24"/>
  <c r="J63"/>
  <c r="K63"/>
  <c r="O63"/>
  <c r="J136"/>
  <c r="K136"/>
  <c r="M136"/>
  <c r="I127"/>
  <c r="J174"/>
  <c r="K174"/>
  <c r="Q174"/>
  <c r="J98"/>
  <c r="I44"/>
  <c r="I184"/>
  <c r="I80"/>
  <c r="I45"/>
  <c r="K25"/>
  <c r="M25"/>
  <c r="K38"/>
  <c r="Q38"/>
  <c r="K33"/>
  <c r="O33"/>
  <c r="J199"/>
  <c r="K199"/>
  <c r="I150"/>
  <c i="24" r="J435"/>
  <c r="K435"/>
  <c r="Q435"/>
  <c r="K417"/>
  <c r="O417"/>
  <c r="K413"/>
  <c r="O413"/>
  <c r="J411"/>
  <c r="K411"/>
  <c r="M411"/>
  <c r="K415"/>
  <c r="I445"/>
  <c r="K409"/>
  <c r="I458"/>
  <c r="J335"/>
  <c r="K335"/>
  <c r="O335"/>
  <c r="I325"/>
  <c r="K367"/>
  <c r="Q367"/>
  <c r="I396"/>
  <c r="J354"/>
  <c r="K354"/>
  <c r="O354"/>
  <c r="J285"/>
  <c r="K285"/>
  <c r="Q285"/>
  <c r="J293"/>
  <c r="K293"/>
  <c r="M293"/>
  <c r="J280"/>
  <c r="K463"/>
  <c r="Q463"/>
  <c r="I350"/>
  <c r="K426"/>
  <c r="O426"/>
  <c r="J302"/>
  <c r="K302"/>
  <c r="M302"/>
  <c r="J314"/>
  <c r="K314"/>
  <c r="O314"/>
  <c r="K223"/>
  <c r="O223"/>
  <c r="I198"/>
  <c r="I186"/>
  <c r="I229"/>
  <c r="J182"/>
  <c r="K182"/>
  <c r="M182"/>
  <c r="J361"/>
  <c r="K361"/>
  <c r="O361"/>
  <c r="I330"/>
  <c r="I440"/>
  <c r="K398"/>
  <c r="Q398"/>
  <c r="J406"/>
  <c r="K406"/>
  <c r="M406"/>
  <c i="6" r="J253"/>
  <c i="19" r="K113"/>
  <c r="O113"/>
  <c i="6" r="I203"/>
  <c r="J203"/>
  <c r="N203"/>
  <c i="21" r="K55"/>
  <c r="M55"/>
  <c i="22" r="I292"/>
  <c i="23" r="K59"/>
  <c r="M59"/>
  <c i="6" r="I413"/>
  <c r="J413"/>
  <c r="N413"/>
  <c r="I432"/>
  <c r="J432"/>
  <c r="H445"/>
  <c i="17" r="J113"/>
  <c r="K113"/>
  <c r="O113"/>
  <c r="I172"/>
  <c r="J212"/>
  <c r="K212"/>
  <c r="Q212"/>
  <c r="I272"/>
  <c r="J310"/>
  <c r="J336"/>
  <c r="K336"/>
  <c r="I371"/>
  <c r="I372"/>
  <c r="J398"/>
  <c r="K398"/>
  <c r="Q398"/>
  <c i="19" r="J48"/>
  <c r="K48"/>
  <c r="M48"/>
  <c r="J60"/>
  <c r="K60"/>
  <c r="M60"/>
  <c r="J208"/>
  <c r="K208"/>
  <c r="Q208"/>
  <c r="I215"/>
  <c r="J222"/>
  <c r="K222"/>
  <c r="Q222"/>
  <c r="I249"/>
  <c r="I285"/>
  <c i="21" r="J122"/>
  <c r="K122"/>
  <c r="Q122"/>
  <c r="J128"/>
  <c r="K128"/>
  <c r="M128"/>
  <c r="J136"/>
  <c r="J324"/>
  <c r="I24"/>
  <c r="I20"/>
  <c r="I15"/>
  <c r="J210"/>
  <c r="K210"/>
  <c r="O210"/>
  <c i="22" r="J126"/>
  <c r="K126"/>
  <c r="Q126"/>
  <c r="J152"/>
  <c r="J173"/>
  <c r="K173"/>
  <c i="23" r="I352"/>
  <c r="I460"/>
  <c i="24" r="J265"/>
  <c r="K265"/>
  <c r="M265"/>
  <c r="I344"/>
  <c r="I378"/>
  <c r="I417"/>
  <c i="23" r="I210"/>
  <c r="J207"/>
  <c r="K207"/>
  <c r="M207"/>
  <c r="J219"/>
  <c r="K219"/>
  <c r="O219"/>
  <c i="24" r="I131"/>
  <c r="K144"/>
  <c r="Q144"/>
  <c r="I172"/>
  <c r="I162"/>
  <c r="I147"/>
  <c r="I127"/>
  <c i="45" r="K232"/>
  <c r="O232"/>
  <c r="I216"/>
  <c r="I230"/>
  <c r="K211"/>
  <c r="O211"/>
  <c r="J214"/>
  <c r="K214"/>
  <c r="O214"/>
  <c r="I370"/>
  <c r="K110"/>
  <c i="24" r="J101"/>
  <c r="K101"/>
  <c r="M101"/>
  <c r="J29"/>
  <c r="K29"/>
  <c r="M29"/>
  <c r="I101"/>
  <c r="J94"/>
  <c r="K94"/>
  <c r="M94"/>
  <c r="K35"/>
  <c r="O35"/>
  <c r="K62"/>
  <c r="I71"/>
  <c r="J10"/>
  <c r="K10"/>
  <c r="Q10"/>
  <c r="J57"/>
  <c r="K57"/>
  <c r="M57"/>
  <c r="J45"/>
  <c r="K45"/>
  <c r="K18"/>
  <c r="M18"/>
  <c r="J99"/>
  <c r="K99"/>
  <c r="J15"/>
  <c i="25" r="I433"/>
  <c r="I403"/>
  <c r="I336"/>
  <c r="I376"/>
  <c r="I350"/>
  <c r="J363"/>
  <c r="K363"/>
  <c r="O363"/>
  <c r="K404"/>
  <c r="J353"/>
  <c r="K353"/>
  <c r="O353"/>
  <c r="J349"/>
  <c r="K349"/>
  <c r="O349"/>
  <c r="I334"/>
  <c r="J275"/>
  <c r="K275"/>
  <c r="O275"/>
  <c r="J305"/>
  <c r="K305"/>
  <c r="Q305"/>
  <c r="J340"/>
  <c r="K340"/>
  <c r="Q340"/>
  <c r="I322"/>
  <c r="I285"/>
  <c r="K328"/>
  <c r="Q328"/>
  <c r="J322"/>
  <c r="K322"/>
  <c r="M322"/>
  <c r="K447"/>
  <c r="Q447"/>
  <c r="J281"/>
  <c r="K347"/>
  <c r="I308"/>
  <c r="K443"/>
  <c r="Q443"/>
  <c r="I335"/>
  <c r="I301"/>
  <c r="K317"/>
  <c r="O317"/>
  <c r="I258"/>
  <c r="J259"/>
  <c r="K259"/>
  <c r="Q259"/>
  <c r="I243"/>
  <c r="K165"/>
  <c r="O165"/>
  <c r="I178"/>
  <c r="J237"/>
  <c r="K237"/>
  <c r="O237"/>
  <c r="J192"/>
  <c r="K192"/>
  <c r="Q192"/>
  <c r="I232"/>
  <c r="K156"/>
  <c r="M156"/>
  <c r="J294"/>
  <c r="K201"/>
  <c r="M201"/>
  <c r="J368"/>
  <c r="K368"/>
  <c r="K238"/>
  <c r="O238"/>
  <c r="I262"/>
  <c r="K236"/>
  <c r="Q236"/>
  <c r="J88"/>
  <c r="K88"/>
  <c r="O88"/>
  <c r="K84"/>
  <c r="Q84"/>
  <c r="I70"/>
  <c r="I127"/>
  <c r="K104"/>
  <c r="O104"/>
  <c r="K22"/>
  <c r="M22"/>
  <c r="K120"/>
  <c r="M120"/>
  <c r="K79"/>
  <c r="Q79"/>
  <c r="I142"/>
  <c r="K124"/>
  <c r="Q124"/>
  <c r="K14"/>
  <c r="Q14"/>
  <c r="K33"/>
  <c r="O33"/>
  <c r="I21"/>
  <c r="K39"/>
  <c r="M39"/>
  <c r="I37"/>
  <c r="I41"/>
  <c r="I109"/>
  <c r="J44"/>
  <c r="K44"/>
  <c r="M44"/>
  <c r="J145"/>
  <c r="K145"/>
  <c r="O145"/>
  <c r="I121"/>
  <c r="J222"/>
  <c r="K222"/>
  <c r="O222"/>
  <c r="K205"/>
  <c r="M205"/>
  <c r="J218"/>
  <c r="J223"/>
  <c r="K223"/>
  <c r="M223"/>
  <c i="45" r="I493"/>
  <c r="I490"/>
  <c r="I346"/>
  <c r="K381"/>
  <c r="K377"/>
  <c r="Q377"/>
  <c r="J336"/>
  <c r="K336"/>
  <c r="Q336"/>
  <c r="I125"/>
  <c r="J106"/>
  <c r="K106"/>
  <c r="M106"/>
  <c i="24" r="K92"/>
  <c r="Q92"/>
  <c i="45" r="K396"/>
  <c r="Q396"/>
  <c r="J350"/>
  <c r="K350"/>
  <c r="Q350"/>
  <c r="J98"/>
  <c r="K98"/>
  <c r="I485"/>
  <c r="I342"/>
  <c r="K172"/>
  <c r="K141"/>
  <c r="Q141"/>
  <c r="J137"/>
  <c r="K137"/>
  <c r="M137"/>
  <c r="I91"/>
  <c r="I9"/>
  <c r="I510"/>
  <c r="J502"/>
  <c r="K502"/>
  <c r="O502"/>
  <c r="K467"/>
  <c r="K458"/>
  <c r="M458"/>
  <c r="K363"/>
  <c r="O363"/>
  <c r="K108"/>
  <c r="M108"/>
  <c r="I101"/>
  <c r="K43"/>
  <c r="M43"/>
  <c r="J33"/>
  <c i="24" r="J87"/>
  <c r="K87"/>
  <c r="O87"/>
  <c i="45" r="I480"/>
  <c r="J174"/>
  <c r="K174"/>
  <c r="O174"/>
  <c r="I46"/>
  <c r="J34"/>
  <c r="K34"/>
  <c r="O34"/>
  <c r="K20"/>
  <c r="J10"/>
  <c r="K10"/>
  <c r="K383"/>
  <c r="I331"/>
  <c r="I118"/>
  <c r="K77"/>
  <c r="Q77"/>
  <c r="I53"/>
  <c r="I38"/>
  <c r="I24"/>
  <c r="K13"/>
  <c r="M13"/>
  <c i="24" r="J61"/>
  <c r="I63"/>
  <c i="25" r="J184"/>
  <c r="K184"/>
  <c r="Q184"/>
  <c r="J247"/>
  <c r="K247"/>
  <c r="M247"/>
  <c r="J248"/>
  <c r="K248"/>
  <c r="Q248"/>
  <c r="I264"/>
  <c r="J285"/>
  <c r="K285"/>
  <c r="O285"/>
  <c r="J290"/>
  <c r="K290"/>
  <c r="I390"/>
  <c r="I417"/>
  <c r="J418"/>
  <c r="K418"/>
  <c r="O418"/>
  <c i="45" r="J9"/>
  <c r="K9"/>
  <c r="M9"/>
  <c r="I32"/>
  <c r="J66"/>
  <c r="K66"/>
  <c r="Q66"/>
  <c r="I93"/>
  <c r="I98"/>
  <c r="I103"/>
  <c r="I112"/>
  <c r="J152"/>
  <c r="K152"/>
  <c r="O152"/>
  <c r="J157"/>
  <c r="K157"/>
  <c r="O157"/>
  <c r="J298"/>
  <c r="K298"/>
  <c r="Q298"/>
  <c r="I344"/>
  <c r="I377"/>
  <c r="I409"/>
  <c r="J430"/>
  <c r="K430"/>
  <c r="Q430"/>
  <c r="J289"/>
  <c r="K289"/>
  <c i="65" r="J18"/>
  <c r="K18"/>
  <c r="I25"/>
  <c r="I29"/>
  <c r="K33"/>
  <c r="O33"/>
  <c r="K62"/>
  <c r="M62"/>
  <c r="J65"/>
  <c r="J71"/>
  <c r="K71"/>
  <c r="Q71"/>
  <c r="J73"/>
  <c r="K73"/>
  <c r="J76"/>
  <c r="I80"/>
  <c r="K86"/>
  <c r="M86"/>
  <c r="I94"/>
  <c r="J106"/>
  <c r="K106"/>
  <c r="O106"/>
  <c r="K108"/>
  <c r="M108"/>
  <c r="K112"/>
  <c r="K122"/>
  <c r="Q122"/>
  <c r="J127"/>
  <c r="K127"/>
  <c r="K128"/>
  <c r="K130"/>
  <c r="O130"/>
  <c r="K134"/>
  <c r="M134"/>
  <c r="J136"/>
  <c r="K136"/>
  <c r="O136"/>
  <c r="I143"/>
  <c r="J148"/>
  <c r="K148"/>
  <c r="M148"/>
  <c r="I149"/>
  <c r="K158"/>
  <c r="O158"/>
  <c r="J161"/>
  <c r="I162"/>
  <c r="J164"/>
  <c r="K164"/>
  <c r="O164"/>
  <c r="K181"/>
  <c r="J185"/>
  <c r="I186"/>
  <c r="J198"/>
  <c r="K198"/>
  <c r="O198"/>
  <c r="I208"/>
  <c r="J218"/>
  <c r="K218"/>
  <c r="M218"/>
  <c r="J222"/>
  <c r="J225"/>
  <c r="K225"/>
  <c r="O225"/>
  <c r="J229"/>
  <c r="K229"/>
  <c r="Q229"/>
  <c r="I230"/>
  <c r="J244"/>
  <c r="K244"/>
  <c r="M244"/>
  <c r="I246"/>
  <c r="J345"/>
  <c r="I347"/>
  <c r="I360"/>
  <c r="K409"/>
  <c r="K410"/>
  <c r="M410"/>
  <c r="I415"/>
  <c r="J422"/>
  <c r="K422"/>
  <c r="O422"/>
  <c r="K426"/>
  <c r="Q426"/>
  <c r="J429"/>
  <c r="K429"/>
  <c r="Q429"/>
  <c r="I431"/>
  <c r="I434"/>
  <c r="I435"/>
  <c r="J436"/>
  <c r="K436"/>
  <c r="M436"/>
  <c r="I437"/>
  <c r="J440"/>
  <c r="K441"/>
  <c r="K443"/>
  <c r="M443"/>
  <c r="I445"/>
  <c r="I453"/>
  <c r="J453"/>
  <c r="K453"/>
  <c r="I480"/>
  <c r="J480"/>
  <c r="K480"/>
  <c i="45" r="K288"/>
  <c r="O288"/>
  <c r="K265"/>
  <c r="Q265"/>
  <c r="K286"/>
  <c r="J271"/>
  <c r="K271"/>
  <c r="O271"/>
  <c r="I257"/>
  <c r="I249"/>
  <c r="J280"/>
  <c r="K280"/>
  <c r="Q280"/>
  <c r="I253"/>
  <c r="J295"/>
  <c r="K295"/>
  <c r="O295"/>
  <c r="J300"/>
  <c r="K300"/>
  <c r="Q300"/>
  <c i="21" r="R200"/>
  <c r="S200"/>
  <c r="T200"/>
  <c r="R221"/>
  <c r="S221"/>
  <c r="T221"/>
  <c i="6" r="P454"/>
  <c i="21" r="I110"/>
  <c r="I230"/>
  <c i="17" r="J35"/>
  <c r="K35"/>
  <c r="M35"/>
  <c r="J114"/>
  <c r="K114"/>
  <c r="Q114"/>
  <c r="J160"/>
  <c r="K160"/>
  <c r="O160"/>
  <c r="J177"/>
  <c r="K177"/>
  <c r="M177"/>
  <c r="J200"/>
  <c r="K200"/>
  <c r="Q200"/>
  <c r="J222"/>
  <c r="K222"/>
  <c r="M222"/>
  <c r="I245"/>
  <c r="I257"/>
  <c r="J334"/>
  <c r="K334"/>
  <c r="M334"/>
  <c r="J335"/>
  <c r="K335"/>
  <c r="O335"/>
  <c r="I385"/>
  <c i="19" r="J137"/>
  <c r="K137"/>
  <c r="O137"/>
  <c r="J173"/>
  <c r="K173"/>
  <c r="M173"/>
  <c r="J183"/>
  <c r="K183"/>
  <c r="O183"/>
  <c r="J276"/>
  <c r="K276"/>
  <c r="M276"/>
  <c r="I296"/>
  <c i="21" r="J82"/>
  <c r="K82"/>
  <c r="O82"/>
  <c r="J150"/>
  <c r="K150"/>
  <c r="Q150"/>
  <c r="I167"/>
  <c r="J232"/>
  <c r="K232"/>
  <c r="O232"/>
  <c r="I269"/>
  <c r="J302"/>
  <c r="J369"/>
  <c r="K369"/>
  <c r="Q369"/>
  <c r="I51"/>
  <c i="22" r="J34"/>
  <c r="K34"/>
  <c r="M34"/>
  <c r="J44"/>
  <c r="J113"/>
  <c r="I177"/>
  <c r="I189"/>
  <c r="I199"/>
  <c i="23" r="I82"/>
  <c r="J154"/>
  <c r="K154"/>
  <c r="O154"/>
  <c r="I201"/>
  <c r="J231"/>
  <c r="K231"/>
  <c r="Q231"/>
  <c r="J259"/>
  <c r="K259"/>
  <c r="M259"/>
  <c r="I274"/>
  <c r="I282"/>
  <c r="J314"/>
  <c r="K314"/>
  <c r="J358"/>
  <c r="K358"/>
  <c r="J389"/>
  <c r="K389"/>
  <c r="Q389"/>
  <c i="24" r="J262"/>
  <c r="K262"/>
  <c i="23" r="I214"/>
  <c i="24" r="I113"/>
  <c r="J132"/>
  <c r="K132"/>
  <c r="M132"/>
  <c r="J172"/>
  <c r="K172"/>
  <c r="Q172"/>
  <c r="I141"/>
  <c r="J141"/>
  <c r="K141"/>
  <c r="M141"/>
  <c r="K147"/>
  <c r="M147"/>
  <c i="45" r="K235"/>
  <c r="O235"/>
  <c r="J227"/>
  <c r="K209"/>
  <c r="O209"/>
  <c r="I211"/>
  <c r="J194"/>
  <c r="K194"/>
  <c r="O194"/>
  <c r="I394"/>
  <c i="24" r="I65"/>
  <c r="I29"/>
  <c r="K46"/>
  <c r="K86"/>
  <c r="O86"/>
  <c r="K50"/>
  <c r="Q50"/>
  <c r="J22"/>
  <c r="K22"/>
  <c r="O22"/>
  <c r="K61"/>
  <c r="I21"/>
  <c r="J16"/>
  <c r="K16"/>
  <c r="I105"/>
  <c r="K40"/>
  <c r="J33"/>
  <c r="K33"/>
  <c r="M33"/>
  <c r="J90"/>
  <c r="K90"/>
  <c r="O90"/>
  <c r="J30"/>
  <c r="K30"/>
  <c r="O30"/>
  <c r="I93"/>
  <c r="J66"/>
  <c r="K66"/>
  <c r="M66"/>
  <c r="K15"/>
  <c r="O15"/>
  <c i="25" r="I409"/>
  <c r="I382"/>
  <c r="I451"/>
  <c r="K442"/>
  <c r="O442"/>
  <c r="I408"/>
  <c r="J376"/>
  <c r="K376"/>
  <c r="M376"/>
  <c r="I422"/>
  <c r="K419"/>
  <c r="O419"/>
  <c r="J323"/>
  <c r="K323"/>
  <c r="O323"/>
  <c r="I349"/>
  <c r="K334"/>
  <c r="Q334"/>
  <c r="I265"/>
  <c r="I328"/>
  <c r="J402"/>
  <c r="K402"/>
  <c r="K308"/>
  <c r="O308"/>
  <c r="I313"/>
  <c r="I244"/>
  <c r="I252"/>
  <c r="K190"/>
  <c r="O190"/>
  <c r="I259"/>
  <c r="I198"/>
  <c r="J169"/>
  <c r="K169"/>
  <c r="O169"/>
  <c r="J172"/>
  <c r="K183"/>
  <c r="O183"/>
  <c r="K179"/>
  <c r="Q179"/>
  <c r="J332"/>
  <c r="K332"/>
  <c r="Q332"/>
  <c r="I290"/>
  <c r="J233"/>
  <c r="K233"/>
  <c r="O233"/>
  <c r="I295"/>
  <c r="I351"/>
  <c r="I201"/>
  <c r="J264"/>
  <c r="K264"/>
  <c r="O264"/>
  <c r="K178"/>
  <c r="Q178"/>
  <c r="I239"/>
  <c r="I137"/>
  <c r="J102"/>
  <c r="K102"/>
  <c r="Q102"/>
  <c r="I84"/>
  <c r="I16"/>
  <c r="I104"/>
  <c r="I42"/>
  <c r="K119"/>
  <c r="O119"/>
  <c r="I48"/>
  <c r="J26"/>
  <c r="K26"/>
  <c r="M26"/>
  <c r="K51"/>
  <c r="M51"/>
  <c r="J17"/>
  <c r="K17"/>
  <c r="O17"/>
  <c r="K41"/>
  <c r="O41"/>
  <c r="J228"/>
  <c r="K228"/>
  <c r="Q228"/>
  <c i="45" r="J340"/>
  <c r="K340"/>
  <c r="O340"/>
  <c r="K497"/>
  <c r="O497"/>
  <c r="I431"/>
  <c r="K181"/>
  <c r="K70"/>
  <c i="25" r="K380"/>
  <c r="O380"/>
  <c i="45" r="I423"/>
  <c r="J166"/>
  <c r="I88"/>
  <c r="I58"/>
  <c r="I29"/>
  <c i="24" r="J80"/>
  <c r="K80"/>
  <c r="M80"/>
  <c i="45" r="I506"/>
  <c r="J457"/>
  <c r="K457"/>
  <c r="M457"/>
  <c r="I436"/>
  <c r="J414"/>
  <c r="K414"/>
  <c r="O414"/>
  <c r="J405"/>
  <c r="K405"/>
  <c r="M405"/>
  <c r="I378"/>
  <c r="K344"/>
  <c r="O344"/>
  <c r="I170"/>
  <c r="J168"/>
  <c r="K168"/>
  <c r="O168"/>
  <c r="K155"/>
  <c r="O155"/>
  <c r="I145"/>
  <c r="J91"/>
  <c r="K91"/>
  <c r="Q91"/>
  <c r="J86"/>
  <c r="K86"/>
  <c r="O86"/>
  <c r="I56"/>
  <c r="I42"/>
  <c i="24" r="J104"/>
  <c r="K104"/>
  <c r="O104"/>
  <c i="45" r="J429"/>
  <c r="K429"/>
  <c r="O429"/>
  <c r="I403"/>
  <c r="J368"/>
  <c r="K368"/>
  <c r="O368"/>
  <c r="I412"/>
  <c r="J369"/>
  <c r="K369"/>
  <c r="Q369"/>
  <c r="J356"/>
  <c r="K356"/>
  <c r="Q356"/>
  <c r="J335"/>
  <c r="I181"/>
  <c r="I172"/>
  <c r="J161"/>
  <c r="K161"/>
  <c r="Q161"/>
  <c r="I157"/>
  <c r="I134"/>
  <c r="K50"/>
  <c r="M50"/>
  <c r="J19"/>
  <c r="K19"/>
  <c r="M19"/>
  <c i="24" r="K56"/>
  <c r="Q56"/>
  <c i="25" r="J176"/>
  <c r="K176"/>
  <c r="O176"/>
  <c r="J185"/>
  <c r="K185"/>
  <c r="O185"/>
  <c r="J276"/>
  <c r="K276"/>
  <c r="M276"/>
  <c r="J355"/>
  <c r="K355"/>
  <c r="O355"/>
  <c r="I26"/>
  <c r="I223"/>
  <c i="45" r="J96"/>
  <c r="K96"/>
  <c r="Q96"/>
  <c r="J185"/>
  <c r="K185"/>
  <c r="O185"/>
  <c r="K394"/>
  <c r="Q394"/>
  <c r="J426"/>
  <c r="K426"/>
  <c r="O426"/>
  <c r="I222"/>
  <c i="65" r="J8"/>
  <c r="K8"/>
  <c r="J13"/>
  <c r="K13"/>
  <c r="Q13"/>
  <c r="I18"/>
  <c r="I27"/>
  <c r="I32"/>
  <c r="I41"/>
  <c r="K48"/>
  <c r="M48"/>
  <c r="I49"/>
  <c r="K59"/>
  <c r="M59"/>
  <c r="I61"/>
  <c r="I62"/>
  <c r="I63"/>
  <c r="K65"/>
  <c r="M65"/>
  <c r="I73"/>
  <c r="K90"/>
  <c r="Q90"/>
  <c r="I96"/>
  <c r="K103"/>
  <c r="Q103"/>
  <c r="K114"/>
  <c r="O114"/>
  <c r="I119"/>
  <c r="K132"/>
  <c r="O132"/>
  <c r="K137"/>
  <c r="Q137"/>
  <c r="K140"/>
  <c r="I145"/>
  <c r="I157"/>
  <c r="I158"/>
  <c r="I177"/>
  <c r="J182"/>
  <c r="K185"/>
  <c r="O185"/>
  <c r="J190"/>
  <c r="K190"/>
  <c r="Q190"/>
  <c r="I191"/>
  <c r="I204"/>
  <c r="K208"/>
  <c r="I220"/>
  <c r="K222"/>
  <c r="M222"/>
  <c r="I232"/>
  <c r="K320"/>
  <c r="Q320"/>
  <c r="J322"/>
  <c r="K322"/>
  <c r="K342"/>
  <c r="I351"/>
  <c r="I366"/>
  <c r="I374"/>
  <c r="K374"/>
  <c r="Q374"/>
  <c r="I379"/>
  <c r="J380"/>
  <c r="K380"/>
  <c r="M380"/>
  <c r="K386"/>
  <c r="M386"/>
  <c r="J388"/>
  <c r="K388"/>
  <c r="Q388"/>
  <c r="I389"/>
  <c r="I390"/>
  <c r="K402"/>
  <c r="O402"/>
  <c r="I409"/>
  <c r="I413"/>
  <c r="K417"/>
  <c r="Q417"/>
  <c r="K420"/>
  <c r="J437"/>
  <c r="K437"/>
  <c r="K440"/>
  <c r="M440"/>
  <c r="I446"/>
  <c r="J449"/>
  <c r="K449"/>
  <c r="O449"/>
  <c r="I450"/>
  <c r="J450"/>
  <c r="K450"/>
  <c r="Q450"/>
  <c r="I455"/>
  <c r="J455"/>
  <c r="K455"/>
  <c r="I467"/>
  <c r="K467"/>
  <c r="I470"/>
  <c r="K470"/>
  <c r="Q470"/>
  <c r="I471"/>
  <c r="I476"/>
  <c r="J476"/>
  <c r="K476"/>
  <c r="M476"/>
  <c i="45" r="I294"/>
  <c r="M289"/>
  <c r="K284"/>
  <c r="I250"/>
  <c r="I298"/>
  <c i="21" r="R219"/>
  <c r="S219"/>
  <c r="T219"/>
  <c i="17" r="Q145"/>
  <c i="21" r="O218"/>
  <c r="R218"/>
  <c r="S218"/>
  <c r="T218"/>
  <c r="I239"/>
  <c i="23" r="K478"/>
  <c r="O478"/>
  <c i="6" r="H247"/>
  <c r="J209"/>
  <c r="I202"/>
  <c r="J202"/>
  <c r="L202"/>
  <c r="J260"/>
  <c r="N260"/>
  <c r="J297"/>
  <c r="N297"/>
  <c r="I166"/>
  <c r="J166"/>
  <c r="L166"/>
  <c r="J216"/>
  <c r="N216"/>
  <c r="J262"/>
  <c r="N262"/>
  <c r="H280"/>
  <c r="I193"/>
  <c r="J193"/>
  <c r="N193"/>
  <c r="H180"/>
  <c r="J406"/>
  <c r="N406"/>
  <c r="H413"/>
  <c r="I388"/>
  <c r="J388"/>
  <c r="L388"/>
  <c r="I366"/>
  <c r="J366"/>
  <c r="N366"/>
  <c r="H324"/>
  <c r="I459"/>
  <c r="J459"/>
  <c r="N459"/>
  <c r="I428"/>
  <c r="J428"/>
  <c r="L428"/>
  <c r="J350"/>
  <c r="J450"/>
  <c r="P450"/>
  <c r="I401"/>
  <c r="J401"/>
  <c r="I445"/>
  <c r="J445"/>
  <c r="L445"/>
  <c i="17" r="I388"/>
  <c r="J326"/>
  <c r="K326"/>
  <c r="O326"/>
  <c r="K355"/>
  <c r="M355"/>
  <c r="K377"/>
  <c r="O377"/>
  <c r="J331"/>
  <c r="K331"/>
  <c r="Q331"/>
  <c r="J316"/>
  <c r="K316"/>
  <c r="O316"/>
  <c r="J307"/>
  <c r="K307"/>
  <c r="O307"/>
  <c r="I379"/>
  <c r="I302"/>
  <c r="J260"/>
  <c r="K260"/>
  <c r="O260"/>
  <c r="I278"/>
  <c r="K243"/>
  <c r="Q243"/>
  <c r="I240"/>
  <c r="K172"/>
  <c r="I269"/>
  <c r="J233"/>
  <c r="K233"/>
  <c r="O233"/>
  <c r="I51"/>
  <c r="K229"/>
  <c r="M229"/>
  <c r="J189"/>
  <c r="K189"/>
  <c r="O189"/>
  <c r="I78"/>
  <c r="I37"/>
  <c r="K276"/>
  <c r="I276"/>
  <c r="I162"/>
  <c r="K169"/>
  <c r="K271"/>
  <c r="M271"/>
  <c r="J257"/>
  <c r="K257"/>
  <c r="Q257"/>
  <c r="I61"/>
  <c i="19" r="I329"/>
  <c r="J316"/>
  <c r="K316"/>
  <c r="O316"/>
  <c r="I308"/>
  <c r="J303"/>
  <c r="K303"/>
  <c r="M303"/>
  <c r="J315"/>
  <c r="K315"/>
  <c r="O315"/>
  <c r="K261"/>
  <c r="M261"/>
  <c r="I247"/>
  <c r="I258"/>
  <c r="I289"/>
  <c r="K305"/>
  <c r="M305"/>
  <c r="J292"/>
  <c r="K292"/>
  <c r="I205"/>
  <c r="I248"/>
  <c r="J235"/>
  <c r="K235"/>
  <c r="O235"/>
  <c r="J270"/>
  <c r="K270"/>
  <c r="Q270"/>
  <c r="J234"/>
  <c r="K234"/>
  <c r="M234"/>
  <c r="I190"/>
  <c r="I237"/>
  <c r="K217"/>
  <c r="J304"/>
  <c r="K304"/>
  <c r="M304"/>
  <c r="K220"/>
  <c r="Q220"/>
  <c r="I220"/>
  <c r="I317"/>
  <c r="J202"/>
  <c r="K202"/>
  <c r="Q202"/>
  <c r="J233"/>
  <c r="K233"/>
  <c r="O233"/>
  <c r="J191"/>
  <c r="K191"/>
  <c r="O191"/>
  <c r="J223"/>
  <c r="K223"/>
  <c r="Q223"/>
  <c r="I168"/>
  <c r="K176"/>
  <c r="M176"/>
  <c r="J99"/>
  <c r="K99"/>
  <c r="O99"/>
  <c r="J158"/>
  <c r="K158"/>
  <c r="K40"/>
  <c r="M40"/>
  <c r="I187"/>
  <c r="K164"/>
  <c r="O164"/>
  <c r="K156"/>
  <c r="O156"/>
  <c r="I13"/>
  <c r="I10"/>
  <c r="K104"/>
  <c r="O104"/>
  <c r="J13"/>
  <c r="K13"/>
  <c r="O13"/>
  <c r="J309"/>
  <c r="K309"/>
  <c r="Q309"/>
  <c r="J96"/>
  <c r="K96"/>
  <c r="Q96"/>
  <c r="K321"/>
  <c r="O321"/>
  <c r="J155"/>
  <c r="K155"/>
  <c r="M155"/>
  <c r="K77"/>
  <c i="21" r="I377"/>
  <c r="K376"/>
  <c r="M376"/>
  <c r="K337"/>
  <c r="Q337"/>
  <c r="J342"/>
  <c r="K342"/>
  <c r="Q342"/>
  <c r="J260"/>
  <c r="K260"/>
  <c r="O260"/>
  <c r="K255"/>
  <c r="M255"/>
  <c r="I261"/>
  <c r="I233"/>
  <c r="I93"/>
  <c r="I256"/>
  <c r="K252"/>
  <c r="O252"/>
  <c r="K169"/>
  <c r="M169"/>
  <c r="I115"/>
  <c r="J78"/>
  <c r="K78"/>
  <c r="M78"/>
  <c r="J68"/>
  <c r="K68"/>
  <c r="Q68"/>
  <c r="I155"/>
  <c r="K114"/>
  <c r="Q114"/>
  <c r="K136"/>
  <c r="M136"/>
  <c r="I170"/>
  <c r="K127"/>
  <c r="O127"/>
  <c r="J70"/>
  <c r="K70"/>
  <c r="M70"/>
  <c r="K93"/>
  <c r="Q93"/>
  <c r="I63"/>
  <c r="I320"/>
  <c r="K302"/>
  <c r="K231"/>
  <c r="M231"/>
  <c r="K327"/>
  <c r="M327"/>
  <c r="J88"/>
  <c r="K88"/>
  <c r="M88"/>
  <c r="K324"/>
  <c r="K40"/>
  <c r="I14"/>
  <c r="I58"/>
  <c r="I23"/>
  <c r="K25"/>
  <c r="K38"/>
  <c r="Q38"/>
  <c r="I43"/>
  <c r="J32"/>
  <c r="K32"/>
  <c r="M32"/>
  <c r="J211"/>
  <c r="K211"/>
  <c r="M211"/>
  <c i="22" r="K450"/>
  <c r="Q450"/>
  <c r="I443"/>
  <c r="J434"/>
  <c r="K434"/>
  <c r="Q434"/>
  <c r="I405"/>
  <c r="J386"/>
  <c r="K386"/>
  <c r="M386"/>
  <c r="J454"/>
  <c r="K454"/>
  <c r="M454"/>
  <c r="I386"/>
  <c r="J447"/>
  <c r="K447"/>
  <c r="M447"/>
  <c r="K468"/>
  <c r="O468"/>
  <c r="I430"/>
  <c r="J485"/>
  <c r="K485"/>
  <c r="Q485"/>
  <c r="K484"/>
  <c r="O484"/>
  <c r="J482"/>
  <c r="K482"/>
  <c r="K343"/>
  <c r="Q343"/>
  <c r="J372"/>
  <c r="K372"/>
  <c r="O372"/>
  <c r="J366"/>
  <c r="K366"/>
  <c r="O366"/>
  <c r="J382"/>
  <c r="K382"/>
  <c r="M382"/>
  <c r="J354"/>
  <c r="K354"/>
  <c r="M354"/>
  <c r="K364"/>
  <c r="K73"/>
  <c r="O73"/>
  <c r="I8"/>
  <c r="I22"/>
  <c r="I66"/>
  <c r="K53"/>
  <c r="Q53"/>
  <c r="I15"/>
  <c r="I9"/>
  <c r="K30"/>
  <c r="M30"/>
  <c r="K193"/>
  <c r="Q193"/>
  <c r="K208"/>
  <c r="Q208"/>
  <c r="I208"/>
  <c r="I144"/>
  <c r="J209"/>
  <c r="K209"/>
  <c r="M209"/>
  <c r="I214"/>
  <c r="J95"/>
  <c r="K95"/>
  <c r="Q95"/>
  <c r="I83"/>
  <c r="K230"/>
  <c r="M230"/>
  <c r="K143"/>
  <c r="I166"/>
  <c r="I194"/>
  <c r="K170"/>
  <c r="I115"/>
  <c r="J106"/>
  <c r="K106"/>
  <c r="O106"/>
  <c r="K105"/>
  <c r="O105"/>
  <c r="J88"/>
  <c r="K88"/>
  <c r="O88"/>
  <c r="I135"/>
  <c r="J130"/>
  <c r="K130"/>
  <c r="O130"/>
  <c r="K187"/>
  <c r="I89"/>
  <c r="J262"/>
  <c r="K262"/>
  <c r="O262"/>
  <c r="J329"/>
  <c r="K329"/>
  <c r="Q329"/>
  <c r="J312"/>
  <c r="K312"/>
  <c r="Q312"/>
  <c r="I238"/>
  <c r="K306"/>
  <c r="M306"/>
  <c r="K260"/>
  <c r="O260"/>
  <c r="I257"/>
  <c r="K239"/>
  <c r="Q239"/>
  <c r="J253"/>
  <c r="K253"/>
  <c r="O253"/>
  <c i="23" r="K436"/>
  <c r="J407"/>
  <c r="K407"/>
  <c r="O407"/>
  <c r="K383"/>
  <c r="Q383"/>
  <c r="K380"/>
  <c r="M380"/>
  <c r="I417"/>
  <c r="J453"/>
  <c r="K453"/>
  <c r="Q453"/>
  <c r="I396"/>
  <c r="I443"/>
  <c r="I412"/>
  <c r="J476"/>
  <c r="K476"/>
  <c r="I452"/>
  <c r="K452"/>
  <c r="M452"/>
  <c r="K416"/>
  <c r="O416"/>
  <c r="I469"/>
  <c r="J435"/>
  <c r="K435"/>
  <c r="M435"/>
  <c r="J467"/>
  <c r="K467"/>
  <c r="J466"/>
  <c r="K466"/>
  <c r="Q466"/>
  <c r="I305"/>
  <c r="K355"/>
  <c r="O355"/>
  <c r="K354"/>
  <c r="J340"/>
  <c r="K340"/>
  <c r="O340"/>
  <c r="I375"/>
  <c r="K430"/>
  <c r="O430"/>
  <c r="K350"/>
  <c r="M350"/>
  <c r="I281"/>
  <c r="J343"/>
  <c r="K343"/>
  <c r="M343"/>
  <c r="I243"/>
  <c r="K274"/>
  <c r="M274"/>
  <c r="K288"/>
  <c r="Q288"/>
  <c r="I264"/>
  <c r="I331"/>
  <c r="K146"/>
  <c r="O146"/>
  <c r="I198"/>
  <c r="J192"/>
  <c r="K192"/>
  <c r="Q192"/>
  <c r="J30"/>
  <c r="K30"/>
  <c r="Q30"/>
  <c r="J95"/>
  <c r="K95"/>
  <c r="M95"/>
  <c r="K147"/>
  <c r="Q147"/>
  <c r="J126"/>
  <c r="K126"/>
  <c r="M126"/>
  <c r="I91"/>
  <c r="J62"/>
  <c r="K62"/>
  <c r="O62"/>
  <c r="K116"/>
  <c r="M116"/>
  <c r="I89"/>
  <c r="K56"/>
  <c r="O56"/>
  <c r="I31"/>
  <c r="J96"/>
  <c r="I53"/>
  <c r="J130"/>
  <c r="K130"/>
  <c r="O130"/>
  <c r="J115"/>
  <c r="K115"/>
  <c r="Q115"/>
  <c r="J90"/>
  <c r="K90"/>
  <c r="O90"/>
  <c r="K44"/>
  <c r="M44"/>
  <c r="J105"/>
  <c r="K105"/>
  <c r="J10"/>
  <c r="K10"/>
  <c r="M10"/>
  <c r="J41"/>
  <c r="K41"/>
  <c r="M41"/>
  <c r="K45"/>
  <c r="M45"/>
  <c r="J39"/>
  <c r="K39"/>
  <c r="M39"/>
  <c r="I25"/>
  <c r="I38"/>
  <c r="K14"/>
  <c r="Q14"/>
  <c r="K256"/>
  <c r="M256"/>
  <c r="J317"/>
  <c r="K317"/>
  <c r="Q317"/>
  <c r="K182"/>
  <c r="M182"/>
  <c r="I425"/>
  <c r="I181"/>
  <c r="K438"/>
  <c r="O438"/>
  <c i="24" r="J468"/>
  <c r="K468"/>
  <c r="M468"/>
  <c r="I376"/>
  <c r="J429"/>
  <c r="K429"/>
  <c r="O429"/>
  <c r="I359"/>
  <c r="I411"/>
  <c r="K433"/>
  <c r="M433"/>
  <c r="J424"/>
  <c r="K424"/>
  <c r="Q424"/>
  <c r="I367"/>
  <c r="I414"/>
  <c r="J324"/>
  <c r="J404"/>
  <c r="K404"/>
  <c r="Q404"/>
  <c r="K338"/>
  <c r="M338"/>
  <c r="I353"/>
  <c r="K366"/>
  <c r="Q366"/>
  <c r="J352"/>
  <c r="K352"/>
  <c r="Q352"/>
  <c r="J326"/>
  <c r="K326"/>
  <c r="Q326"/>
  <c r="J363"/>
  <c r="K363"/>
  <c r="J307"/>
  <c r="K307"/>
  <c r="Q307"/>
  <c r="I258"/>
  <c r="K284"/>
  <c r="Q284"/>
  <c r="K280"/>
  <c r="M280"/>
  <c r="I251"/>
  <c r="I302"/>
  <c r="I274"/>
  <c r="I271"/>
  <c r="K456"/>
  <c r="K226"/>
  <c r="M226"/>
  <c r="J187"/>
  <c r="K187"/>
  <c r="M187"/>
  <c r="I201"/>
  <c r="J8"/>
  <c r="K8"/>
  <c r="M8"/>
  <c r="I194"/>
  <c r="J374"/>
  <c r="K374"/>
  <c r="Q374"/>
  <c r="J370"/>
  <c r="K370"/>
  <c r="Q370"/>
  <c r="J419"/>
  <c r="K419"/>
  <c r="O419"/>
  <c r="J332"/>
  <c r="K332"/>
  <c r="O332"/>
  <c r="J371"/>
  <c r="K371"/>
  <c r="M371"/>
  <c r="K343"/>
  <c r="M343"/>
  <c r="K235"/>
  <c r="O235"/>
  <c r="I303"/>
  <c i="22" r="J279"/>
  <c r="K279"/>
  <c r="Q279"/>
  <c i="21" r="K270"/>
  <c r="Q270"/>
  <c i="23" r="K156"/>
  <c r="O156"/>
  <c i="21" r="J244"/>
  <c r="K244"/>
  <c r="O244"/>
  <c i="6" r="H208"/>
  <c r="H329"/>
  <c r="I358"/>
  <c r="J358"/>
  <c r="P358"/>
  <c i="17" r="J146"/>
  <c r="K146"/>
  <c r="O146"/>
  <c i="21" r="J137"/>
  <c r="K137"/>
  <c r="Q137"/>
  <c r="J204"/>
  <c r="K204"/>
  <c r="Q204"/>
  <c i="22" r="J22"/>
  <c r="K22"/>
  <c r="O22"/>
  <c r="J38"/>
  <c r="K38"/>
  <c r="O38"/>
  <c r="I422"/>
  <c r="I223"/>
  <c r="I268"/>
  <c r="I280"/>
  <c r="J304"/>
  <c r="K304"/>
  <c r="Q304"/>
  <c r="I306"/>
  <c i="23" r="I180"/>
  <c r="I182"/>
  <c r="J255"/>
  <c r="K255"/>
  <c r="Q255"/>
  <c r="J401"/>
  <c r="K401"/>
  <c i="24" r="J261"/>
  <c r="J269"/>
  <c r="K269"/>
  <c r="J270"/>
  <c r="K270"/>
  <c r="O270"/>
  <c r="I336"/>
  <c i="23" r="K227"/>
  <c r="M227"/>
  <c i="24" r="I125"/>
  <c r="J146"/>
  <c r="K146"/>
  <c r="O146"/>
  <c r="J113"/>
  <c r="K113"/>
  <c r="M113"/>
  <c r="J149"/>
  <c r="K149"/>
  <c r="M149"/>
  <c r="J118"/>
  <c r="K118"/>
  <c r="Q118"/>
  <c r="I117"/>
  <c r="K156"/>
  <c r="O156"/>
  <c i="45" r="K223"/>
  <c r="I202"/>
  <c r="I228"/>
  <c r="K196"/>
  <c r="J189"/>
  <c r="K189"/>
  <c r="Q189"/>
  <c i="25" r="J50"/>
  <c r="K50"/>
  <c r="O50"/>
  <c i="24" r="K89"/>
  <c r="O89"/>
  <c r="I94"/>
  <c r="J59"/>
  <c r="K59"/>
  <c r="M59"/>
  <c r="I22"/>
  <c r="I57"/>
  <c r="J12"/>
  <c r="K12"/>
  <c r="O12"/>
  <c i="25" r="K409"/>
  <c r="M409"/>
  <c r="J348"/>
  <c r="K348"/>
  <c r="Q348"/>
  <c r="K395"/>
  <c r="O395"/>
  <c r="K434"/>
  <c r="J400"/>
  <c r="K400"/>
  <c r="Q400"/>
  <c r="I323"/>
  <c r="I342"/>
  <c r="K301"/>
  <c r="O301"/>
  <c r="K170"/>
  <c r="M170"/>
  <c r="K267"/>
  <c r="M267"/>
  <c r="I175"/>
  <c r="J291"/>
  <c r="K291"/>
  <c r="I156"/>
  <c r="J149"/>
  <c r="K149"/>
  <c r="M149"/>
  <c r="J60"/>
  <c r="K60"/>
  <c r="J151"/>
  <c r="I56"/>
  <c r="I114"/>
  <c r="K69"/>
  <c r="M69"/>
  <c r="I32"/>
  <c r="I144"/>
  <c r="I79"/>
  <c r="I216"/>
  <c r="J212"/>
  <c r="K212"/>
  <c r="M212"/>
  <c r="K218"/>
  <c r="O218"/>
  <c r="J211"/>
  <c r="K211"/>
  <c r="M211"/>
  <c i="45" r="J490"/>
  <c r="K490"/>
  <c r="Q490"/>
  <c r="J476"/>
  <c r="K476"/>
  <c r="M476"/>
  <c r="I161"/>
  <c r="K379"/>
  <c r="Q379"/>
  <c r="K149"/>
  <c r="J56"/>
  <c r="K56"/>
  <c r="M56"/>
  <c r="J53"/>
  <c r="K53"/>
  <c r="Q53"/>
  <c r="I19"/>
  <c r="I327"/>
  <c r="K178"/>
  <c r="Q178"/>
  <c r="I70"/>
  <c r="K21"/>
  <c r="M21"/>
  <c r="K508"/>
  <c r="O508"/>
  <c r="I499"/>
  <c r="J466"/>
  <c r="K466"/>
  <c r="Q466"/>
  <c r="I460"/>
  <c r="J445"/>
  <c r="K445"/>
  <c r="I391"/>
  <c r="K132"/>
  <c r="Q132"/>
  <c r="K127"/>
  <c r="M127"/>
  <c r="K38"/>
  <c r="Q38"/>
  <c r="J392"/>
  <c r="I149"/>
  <c r="J58"/>
  <c r="K58"/>
  <c r="K44"/>
  <c r="M44"/>
  <c i="24" r="I59"/>
  <c i="25" r="J175"/>
  <c r="K175"/>
  <c r="Q175"/>
  <c r="J327"/>
  <c r="K327"/>
  <c r="O327"/>
  <c i="45" r="J16"/>
  <c r="K16"/>
  <c r="M16"/>
  <c r="J41"/>
  <c r="K322"/>
  <c r="I340"/>
  <c i="65" r="I15"/>
  <c r="J24"/>
  <c r="K24"/>
  <c r="I66"/>
  <c r="K76"/>
  <c r="J96"/>
  <c r="K96"/>
  <c r="Q96"/>
  <c r="J97"/>
  <c r="K97"/>
  <c r="Q97"/>
  <c r="I103"/>
  <c r="K133"/>
  <c r="Q133"/>
  <c r="I136"/>
  <c r="K143"/>
  <c r="K155"/>
  <c r="J167"/>
  <c r="K167"/>
  <c r="O167"/>
  <c r="I170"/>
  <c r="I175"/>
  <c r="I181"/>
  <c r="K182"/>
  <c r="Q182"/>
  <c r="I188"/>
  <c r="K191"/>
  <c r="Q191"/>
  <c r="K224"/>
  <c r="I238"/>
  <c r="I341"/>
  <c r="J344"/>
  <c r="K344"/>
  <c r="M344"/>
  <c r="K347"/>
  <c r="M347"/>
  <c r="J357"/>
  <c r="K357"/>
  <c r="O357"/>
  <c r="K362"/>
  <c r="M362"/>
  <c r="J366"/>
  <c r="K366"/>
  <c r="J369"/>
  <c r="K369"/>
  <c r="K379"/>
  <c r="Q379"/>
  <c r="I385"/>
  <c r="I388"/>
  <c r="K434"/>
  <c r="I449"/>
  <c r="I451"/>
  <c r="J451"/>
  <c r="K451"/>
  <c r="Q451"/>
  <c r="I464"/>
  <c i="45" r="J285"/>
  <c r="K285"/>
  <c r="K307"/>
  <c r="O307"/>
  <c r="I322"/>
  <c r="I323"/>
  <c i="17" r="I160"/>
  <c i="6" r="H284"/>
  <c r="I201"/>
  <c r="J201"/>
  <c r="N201"/>
  <c r="I314"/>
  <c r="J314"/>
  <c r="P314"/>
  <c r="H209"/>
  <c r="H202"/>
  <c r="I221"/>
  <c r="J221"/>
  <c r="P221"/>
  <c r="H186"/>
  <c r="H183"/>
  <c r="I206"/>
  <c r="J206"/>
  <c r="P206"/>
  <c r="I306"/>
  <c r="J306"/>
  <c r="N306"/>
  <c r="I319"/>
  <c r="J319"/>
  <c r="L319"/>
  <c r="J429"/>
  <c r="H416"/>
  <c r="I447"/>
  <c r="J447"/>
  <c r="N447"/>
  <c r="I436"/>
  <c r="J436"/>
  <c r="L436"/>
  <c r="I376"/>
  <c r="J376"/>
  <c r="P376"/>
  <c r="H307"/>
  <c r="I412"/>
  <c r="H18"/>
  <c r="J390"/>
  <c r="P390"/>
  <c r="I410"/>
  <c r="J410"/>
  <c r="L410"/>
  <c r="J18"/>
  <c r="H171"/>
  <c i="17" r="I369"/>
  <c r="K372"/>
  <c r="Q372"/>
  <c r="K339"/>
  <c r="I377"/>
  <c r="K310"/>
  <c r="M310"/>
  <c r="K298"/>
  <c r="Q298"/>
  <c r="I275"/>
  <c r="K267"/>
  <c r="Q267"/>
  <c r="I184"/>
  <c r="I146"/>
  <c r="J97"/>
  <c r="K97"/>
  <c r="O97"/>
  <c r="J192"/>
  <c r="K192"/>
  <c r="J151"/>
  <c r="K151"/>
  <c r="M151"/>
  <c r="K37"/>
  <c r="J88"/>
  <c r="K88"/>
  <c r="Q88"/>
  <c r="J375"/>
  <c r="K375"/>
  <c r="M375"/>
  <c r="I81"/>
  <c r="K107"/>
  <c r="O107"/>
  <c r="I101"/>
  <c r="J295"/>
  <c r="K295"/>
  <c r="Q295"/>
  <c i="19" r="I212"/>
  <c r="I262"/>
  <c r="K284"/>
  <c r="M284"/>
  <c r="K204"/>
  <c r="O204"/>
  <c r="I330"/>
  <c r="J190"/>
  <c r="K190"/>
  <c r="Q190"/>
  <c r="J287"/>
  <c r="K287"/>
  <c r="Q287"/>
  <c r="J180"/>
  <c r="K180"/>
  <c r="M180"/>
  <c r="I176"/>
  <c r="I158"/>
  <c r="K62"/>
  <c r="Q62"/>
  <c r="I157"/>
  <c r="I132"/>
  <c r="K11"/>
  <c r="O11"/>
  <c r="K14"/>
  <c r="M14"/>
  <c r="I65"/>
  <c r="J285"/>
  <c r="K285"/>
  <c r="Q285"/>
  <c r="I103"/>
  <c r="J61"/>
  <c r="K61"/>
  <c r="M61"/>
  <c i="21" r="K377"/>
  <c r="M377"/>
  <c r="I347"/>
  <c r="K347"/>
  <c r="O347"/>
  <c r="K318"/>
  <c r="K336"/>
  <c r="Q336"/>
  <c r="J281"/>
  <c r="K281"/>
  <c r="O281"/>
  <c r="J269"/>
  <c r="K269"/>
  <c r="M269"/>
  <c r="J257"/>
  <c r="K257"/>
  <c r="M257"/>
  <c r="I310"/>
  <c r="K180"/>
  <c r="Q180"/>
  <c r="J144"/>
  <c r="K144"/>
  <c r="M144"/>
  <c r="K171"/>
  <c r="I118"/>
  <c r="I131"/>
  <c r="I150"/>
  <c r="J65"/>
  <c r="K65"/>
  <c r="O65"/>
  <c r="I166"/>
  <c r="J75"/>
  <c r="K75"/>
  <c r="O75"/>
  <c r="I140"/>
  <c r="I33"/>
  <c i="22" r="K442"/>
  <c r="Q442"/>
  <c r="K451"/>
  <c r="Q451"/>
  <c r="I482"/>
  <c r="I427"/>
  <c r="I377"/>
  <c r="I370"/>
  <c r="J463"/>
  <c r="K463"/>
  <c r="Q463"/>
  <c r="K44"/>
  <c r="Q44"/>
  <c r="J65"/>
  <c r="K65"/>
  <c r="O65"/>
  <c r="I34"/>
  <c r="I16"/>
  <c r="J59"/>
  <c r="K59"/>
  <c r="O59"/>
  <c r="J181"/>
  <c r="K181"/>
  <c r="M181"/>
  <c r="I183"/>
  <c r="K199"/>
  <c r="M199"/>
  <c r="I225"/>
  <c r="K150"/>
  <c r="M150"/>
  <c r="K86"/>
  <c r="M86"/>
  <c r="K152"/>
  <c r="O152"/>
  <c r="J118"/>
  <c r="K118"/>
  <c r="O118"/>
  <c r="I88"/>
  <c r="J310"/>
  <c r="K310"/>
  <c r="I262"/>
  <c r="J278"/>
  <c r="K278"/>
  <c r="Q278"/>
  <c r="J243"/>
  <c r="K243"/>
  <c r="Q243"/>
  <c r="K245"/>
  <c r="M245"/>
  <c i="23" r="K465"/>
  <c r="Q465"/>
  <c r="J412"/>
  <c r="K412"/>
  <c r="Q412"/>
  <c r="J464"/>
  <c r="K464"/>
  <c r="K348"/>
  <c r="O348"/>
  <c r="J408"/>
  <c r="K408"/>
  <c r="O408"/>
  <c r="K320"/>
  <c r="M320"/>
  <c r="J247"/>
  <c r="K247"/>
  <c r="J243"/>
  <c r="K243"/>
  <c r="Q243"/>
  <c r="K331"/>
  <c r="M331"/>
  <c r="K287"/>
  <c r="M287"/>
  <c r="K359"/>
  <c r="M359"/>
  <c r="J267"/>
  <c r="K267"/>
  <c r="Q267"/>
  <c r="J170"/>
  <c r="K170"/>
  <c r="O170"/>
  <c r="J47"/>
  <c r="K47"/>
  <c r="O47"/>
  <c r="K96"/>
  <c r="I108"/>
  <c r="K98"/>
  <c r="J8"/>
  <c r="K8"/>
  <c r="Q8"/>
  <c r="I46"/>
  <c r="I17"/>
  <c r="K54"/>
  <c r="O54"/>
  <c r="J325"/>
  <c r="K325"/>
  <c r="I449"/>
  <c r="J425"/>
  <c r="K425"/>
  <c r="O425"/>
  <c i="24" r="J376"/>
  <c r="K376"/>
  <c r="O376"/>
  <c r="I427"/>
  <c r="K423"/>
  <c r="Q423"/>
  <c r="K405"/>
  <c r="Q405"/>
  <c r="K445"/>
  <c r="M445"/>
  <c r="J454"/>
  <c r="K454"/>
  <c r="O454"/>
  <c r="K362"/>
  <c r="I335"/>
  <c r="I379"/>
  <c r="I400"/>
  <c r="K324"/>
  <c r="Q324"/>
  <c r="K378"/>
  <c r="Q378"/>
  <c r="K261"/>
  <c r="Q261"/>
  <c r="I255"/>
  <c r="J383"/>
  <c r="K383"/>
  <c r="M383"/>
  <c r="I244"/>
  <c r="J219"/>
  <c r="K219"/>
  <c r="O219"/>
  <c r="I199"/>
  <c r="I187"/>
  <c r="J192"/>
  <c r="K192"/>
  <c r="O192"/>
  <c r="J209"/>
  <c r="K209"/>
  <c r="O209"/>
  <c r="J197"/>
  <c r="K197"/>
  <c r="J213"/>
  <c r="K213"/>
  <c r="O213"/>
  <c r="I371"/>
  <c r="J392"/>
  <c r="K392"/>
  <c r="Q392"/>
  <c r="K408"/>
  <c r="Q408"/>
  <c r="I270"/>
  <c i="6" r="I284"/>
  <c r="J284"/>
  <c i="22" r="K113"/>
  <c r="M113"/>
  <c i="6" r="I150"/>
  <c r="J150"/>
  <c r="P150"/>
  <c r="H179"/>
  <c r="H312"/>
  <c i="17" r="J83"/>
  <c r="K83"/>
  <c r="M83"/>
  <c r="J234"/>
  <c r="K234"/>
  <c r="O234"/>
  <c r="I284"/>
  <c i="22" r="J37"/>
  <c r="K37"/>
  <c r="O37"/>
  <c r="I53"/>
  <c r="J271"/>
  <c r="K271"/>
  <c r="Q271"/>
  <c i="23" r="I165"/>
  <c r="J461"/>
  <c r="K461"/>
  <c r="M461"/>
  <c i="24" r="J275"/>
  <c r="K275"/>
  <c r="M275"/>
  <c i="23" r="K210"/>
  <c r="Q210"/>
  <c i="24" r="J115"/>
  <c r="K115"/>
  <c r="Q115"/>
  <c r="J133"/>
  <c r="K133"/>
  <c r="M133"/>
  <c r="I132"/>
  <c r="I171"/>
  <c r="J108"/>
  <c r="K108"/>
  <c r="Q108"/>
  <c r="K139"/>
  <c r="O139"/>
  <c i="25" r="J253"/>
  <c r="K253"/>
  <c r="Q253"/>
  <c r="I176"/>
  <c r="K172"/>
  <c r="Q172"/>
  <c r="K166"/>
  <c r="Q166"/>
  <c r="I233"/>
  <c r="K294"/>
  <c r="O294"/>
  <c r="K129"/>
  <c r="O129"/>
  <c r="K64"/>
  <c r="I60"/>
  <c r="K151"/>
  <c r="M151"/>
  <c r="J127"/>
  <c r="K127"/>
  <c r="M127"/>
  <c r="I44"/>
  <c r="I61"/>
  <c r="J47"/>
  <c r="K47"/>
  <c r="O47"/>
  <c r="J31"/>
  <c r="K31"/>
  <c r="Q31"/>
  <c i="45" r="I351"/>
  <c r="K64"/>
  <c r="Q64"/>
  <c r="K40"/>
  <c r="O40"/>
  <c r="K166"/>
  <c r="J82"/>
  <c r="K82"/>
  <c r="O82"/>
  <c r="I508"/>
  <c r="K499"/>
  <c r="Q499"/>
  <c r="I466"/>
  <c r="J460"/>
  <c r="K460"/>
  <c r="I458"/>
  <c r="K361"/>
  <c r="I332"/>
  <c r="I158"/>
  <c r="K136"/>
  <c r="O136"/>
  <c r="I81"/>
  <c r="J73"/>
  <c r="K73"/>
  <c r="K41"/>
  <c r="M41"/>
  <c r="K33"/>
  <c r="M33"/>
  <c r="I21"/>
  <c r="K392"/>
  <c r="O392"/>
  <c r="K342"/>
  <c r="K335"/>
  <c r="M335"/>
  <c r="I51"/>
  <c i="24" r="K68"/>
  <c r="O68"/>
  <c r="J44"/>
  <c r="K44"/>
  <c r="M44"/>
  <c i="45" r="J45"/>
  <c r="K45"/>
  <c r="Q45"/>
  <c r="I110"/>
  <c r="J204"/>
  <c r="K204"/>
  <c r="Q204"/>
  <c i="65" r="K36"/>
  <c r="Q36"/>
  <c r="K63"/>
  <c r="K79"/>
  <c r="O79"/>
  <c r="I83"/>
  <c r="J100"/>
  <c r="K100"/>
  <c r="Q100"/>
  <c r="I112"/>
  <c r="J118"/>
  <c r="K118"/>
  <c r="M118"/>
  <c r="I133"/>
  <c r="I141"/>
  <c r="K161"/>
  <c r="J195"/>
  <c r="K195"/>
  <c r="I207"/>
  <c r="J220"/>
  <c r="K220"/>
  <c r="I224"/>
  <c r="J240"/>
  <c r="K240"/>
  <c r="J341"/>
  <c r="K341"/>
  <c r="O341"/>
  <c r="K345"/>
  <c r="Q345"/>
  <c r="J348"/>
  <c r="K348"/>
  <c r="M348"/>
  <c r="I376"/>
  <c r="K389"/>
  <c r="J390"/>
  <c r="K390"/>
  <c r="O390"/>
  <c r="J399"/>
  <c r="K399"/>
  <c r="K408"/>
  <c r="J415"/>
  <c r="K415"/>
  <c r="I469"/>
  <c r="J469"/>
  <c r="K469"/>
  <c r="J471"/>
  <c r="K471"/>
  <c i="6" r="H346"/>
  <c r="J343"/>
  <c r="P343"/>
  <c r="J335"/>
  <c r="L335"/>
  <c r="H450"/>
  <c r="J266"/>
  <c r="P266"/>
  <c r="J412"/>
  <c r="P412"/>
  <c r="H236"/>
  <c r="H390"/>
  <c i="17" r="I348"/>
  <c i="19" r="I271"/>
  <c r="K240"/>
  <c r="Q240"/>
  <c i="21" r="I335"/>
  <c r="J120"/>
  <c r="K120"/>
  <c r="M120"/>
  <c i="22" r="K26"/>
  <c r="O26"/>
  <c r="K16"/>
  <c r="O16"/>
  <c i="23" r="K390"/>
  <c r="O390"/>
  <c r="I456"/>
  <c r="I314"/>
  <c r="I148"/>
  <c r="K263"/>
  <c r="Q263"/>
  <c r="K258"/>
  <c i="24" r="J467"/>
  <c r="K467"/>
  <c r="M467"/>
  <c r="J322"/>
  <c r="K322"/>
  <c r="M322"/>
  <c r="K243"/>
  <c r="Q243"/>
  <c i="21" r="K268"/>
  <c r="O268"/>
  <c i="23" r="K64"/>
  <c r="Q64"/>
  <c r="J224"/>
  <c r="K224"/>
  <c r="O224"/>
  <c i="45" r="K227"/>
  <c r="Q227"/>
  <c r="J195"/>
  <c r="K195"/>
  <c r="M195"/>
  <c i="24" r="J81"/>
  <c r="K81"/>
  <c r="Q81"/>
  <c i="25" r="K281"/>
  <c r="O281"/>
  <c r="I271"/>
  <c i="45" r="I356"/>
  <c r="I136"/>
  <c r="I123"/>
  <c r="Q244"/>
  <c r="M249"/>
  <c r="Q253"/>
  <c r="O257"/>
  <c r="M265"/>
  <c r="O266"/>
  <c r="Q266"/>
  <c r="O269"/>
  <c r="O243"/>
  <c r="M244"/>
  <c r="R244"/>
  <c r="S244"/>
  <c r="T244"/>
  <c r="O249"/>
  <c r="O262"/>
  <c r="O265"/>
  <c r="M281"/>
  <c r="M286"/>
  <c r="Q247"/>
  <c r="Q252"/>
  <c r="O253"/>
  <c r="R253"/>
  <c r="S253"/>
  <c r="T253"/>
  <c r="Q256"/>
  <c r="M262"/>
  <c r="Q262"/>
  <c r="Q269"/>
  <c r="R269"/>
  <c r="S269"/>
  <c r="T269"/>
  <c r="M278"/>
  <c r="M282"/>
  <c r="Q284"/>
  <c r="Q286"/>
  <c r="Q289"/>
  <c r="M243"/>
  <c r="R243"/>
  <c r="S243"/>
  <c r="T243"/>
  <c r="O247"/>
  <c r="R247"/>
  <c r="S247"/>
  <c r="T247"/>
  <c r="M252"/>
  <c r="O256"/>
  <c r="O278"/>
  <c r="O281"/>
  <c r="O284"/>
  <c r="Q288"/>
  <c r="Q294"/>
  <c r="R252"/>
  <c r="S252"/>
  <c r="T252"/>
  <c r="Q257"/>
  <c r="O286"/>
  <c r="M288"/>
  <c r="R288"/>
  <c r="S288"/>
  <c r="T288"/>
  <c r="O289"/>
  <c r="O294"/>
  <c r="M266"/>
  <c r="R266"/>
  <c r="S266"/>
  <c r="T266"/>
  <c r="Q282"/>
  <c r="M284"/>
  <c r="R284"/>
  <c r="S284"/>
  <c r="T284"/>
  <c i="3"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5"/>
  <c r="Q46"/>
  <c r="Q47"/>
  <c r="Q48"/>
  <c r="Q49"/>
  <c r="Q50"/>
  <c r="Q51"/>
  <c r="Q52"/>
  <c r="Q53"/>
  <c r="Q54"/>
  <c r="Q55"/>
  <c r="Q56"/>
  <c r="Q57"/>
  <c r="Q58"/>
  <c r="Q59"/>
  <c r="Q60"/>
  <c r="U60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8"/>
  <c r="Q89"/>
  <c r="Q90"/>
  <c r="Q91"/>
  <c r="Q92"/>
  <c r="Q93"/>
  <c r="Q94"/>
  <c r="Q95"/>
  <c r="Q96"/>
  <c r="Q97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41"/>
  <c r="Q142"/>
  <c r="Q143"/>
  <c r="Q144"/>
  <c r="Q145"/>
  <c r="Q146"/>
  <c r="Q3"/>
  <c i="14" r="B75"/>
  <c r="B9"/>
  <c r="B11"/>
  <c r="B12"/>
  <c r="B13"/>
  <c r="B14"/>
  <c r="B76"/>
  <c r="B20"/>
  <c r="B21"/>
  <c r="B22"/>
  <c r="B23"/>
  <c r="B18"/>
  <c r="B19"/>
  <c r="B26"/>
  <c r="B27"/>
  <c r="B28"/>
  <c r="B29"/>
  <c r="B24"/>
  <c r="B25"/>
  <c r="B46"/>
  <c r="B47"/>
  <c r="B48"/>
  <c r="B49"/>
  <c r="B56"/>
  <c r="B57"/>
  <c r="B58"/>
  <c r="B59"/>
  <c r="B60"/>
  <c r="B61"/>
  <c r="B62"/>
  <c r="B63"/>
  <c r="B64"/>
  <c r="B65"/>
  <c r="B66"/>
  <c r="B67"/>
  <c r="B68"/>
  <c r="B69"/>
  <c r="B70"/>
  <c r="B71"/>
  <c r="B39"/>
  <c r="B40"/>
  <c r="B41"/>
  <c r="B42"/>
  <c r="B43"/>
  <c r="B44"/>
  <c r="B72"/>
  <c r="B73"/>
  <c r="B74"/>
  <c r="B77"/>
  <c r="B78"/>
  <c r="B50"/>
  <c r="B51"/>
  <c r="B52"/>
  <c r="B53"/>
  <c r="B54"/>
  <c r="B55"/>
  <c r="B81"/>
  <c r="B82"/>
  <c r="B83"/>
  <c r="B86"/>
  <c r="B88"/>
  <c r="B91"/>
  <c r="B89"/>
  <c r="B93"/>
  <c r="B94"/>
  <c r="B92"/>
  <c r="B96"/>
  <c r="B95"/>
  <c r="B97"/>
  <c r="B98"/>
  <c r="B99"/>
  <c r="B100"/>
  <c r="B101"/>
  <c r="B102"/>
  <c r="B104"/>
  <c r="B103"/>
  <c r="B106"/>
  <c r="B105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7"/>
  <c r="B128"/>
  <c r="B129"/>
  <c r="B131"/>
  <c r="B132"/>
  <c r="B133"/>
  <c r="B134"/>
  <c r="B135"/>
  <c r="B136"/>
  <c r="B141"/>
  <c r="B142"/>
  <c r="B143"/>
  <c r="B145"/>
  <c r="B146"/>
  <c r="B147"/>
  <c r="B148"/>
  <c r="B149"/>
  <c r="B156"/>
  <c r="B157"/>
  <c r="B161"/>
  <c r="B162"/>
  <c r="B138"/>
  <c r="B139"/>
  <c r="B140"/>
  <c r="B150"/>
  <c r="B152"/>
  <c r="B151"/>
  <c r="B154"/>
  <c r="B181"/>
  <c r="B182"/>
  <c r="B164"/>
  <c r="B163"/>
  <c r="B165"/>
  <c r="B166"/>
  <c r="B167"/>
  <c r="B158"/>
  <c r="B159"/>
  <c r="B160"/>
  <c r="B153"/>
  <c r="B155"/>
  <c r="B176"/>
  <c r="B177"/>
  <c r="B178"/>
  <c r="B179"/>
  <c r="B30"/>
  <c r="B31"/>
  <c r="B32"/>
  <c r="B33"/>
  <c r="B168"/>
  <c r="B169"/>
  <c r="B170"/>
  <c r="B171"/>
  <c r="B172"/>
  <c r="B173"/>
  <c r="B174"/>
  <c r="B175"/>
  <c r="B180"/>
  <c r="B183"/>
  <c r="B184"/>
  <c r="B16"/>
  <c r="B17"/>
  <c r="B34"/>
  <c r="B15"/>
  <c r="B10"/>
  <c r="B35"/>
  <c r="B36"/>
  <c r="B37"/>
  <c r="B38"/>
  <c r="B45"/>
  <c r="B84"/>
  <c r="H164"/>
  <c r="I164"/>
  <c r="H163"/>
  <c r="I163"/>
  <c r="K163"/>
  <c r="L163"/>
  <c r="N163"/>
  <c r="H165"/>
  <c r="I165"/>
  <c r="J165"/>
  <c r="H166"/>
  <c r="I166"/>
  <c r="J166"/>
  <c r="H167"/>
  <c r="I167"/>
  <c r="J167"/>
  <c r="H158"/>
  <c r="I158"/>
  <c r="H159"/>
  <c r="I159"/>
  <c r="J159"/>
  <c r="H160"/>
  <c r="I160"/>
  <c r="J160"/>
  <c r="H153"/>
  <c r="I153"/>
  <c r="K153"/>
  <c r="H155"/>
  <c r="I155"/>
  <c r="J155"/>
  <c r="H176"/>
  <c r="I176"/>
  <c r="J176"/>
  <c r="H177"/>
  <c r="I177"/>
  <c r="H178"/>
  <c r="I178"/>
  <c r="J178"/>
  <c r="H179"/>
  <c r="I179"/>
  <c r="J179"/>
  <c r="H30"/>
  <c r="I30"/>
  <c r="K30"/>
  <c r="H31"/>
  <c r="I31"/>
  <c r="H32"/>
  <c r="I32"/>
  <c r="K32"/>
  <c r="H33"/>
  <c r="I33"/>
  <c r="J33"/>
  <c r="H168"/>
  <c r="I168"/>
  <c r="K168"/>
  <c r="L168"/>
  <c r="R168"/>
  <c r="H169"/>
  <c r="I169"/>
  <c r="K169"/>
  <c r="H170"/>
  <c r="I170"/>
  <c r="J170"/>
  <c r="H171"/>
  <c r="I171"/>
  <c r="J171"/>
  <c r="H172"/>
  <c r="I172"/>
  <c r="K172"/>
  <c r="H173"/>
  <c r="I173"/>
  <c r="K173"/>
  <c r="C185"/>
  <c r="F185"/>
  <c r="H45"/>
  <c r="I45"/>
  <c r="K45"/>
  <c r="H38"/>
  <c r="I38"/>
  <c r="J38"/>
  <c r="H37"/>
  <c r="I37"/>
  <c r="J37"/>
  <c r="H36"/>
  <c r="I36"/>
  <c r="H35"/>
  <c r="I35"/>
  <c r="J35"/>
  <c r="H10"/>
  <c r="I10"/>
  <c r="K10"/>
  <c r="H15"/>
  <c r="I15"/>
  <c r="H34"/>
  <c r="I34"/>
  <c r="K34"/>
  <c r="H17"/>
  <c r="I17"/>
  <c r="K17"/>
  <c r="H16"/>
  <c r="I16"/>
  <c r="J16"/>
  <c r="H184"/>
  <c r="I184"/>
  <c r="H183"/>
  <c r="I183"/>
  <c r="J183"/>
  <c r="H180"/>
  <c r="I180"/>
  <c r="H175"/>
  <c r="I175"/>
  <c r="K175"/>
  <c r="H174"/>
  <c r="I174"/>
  <c r="J174"/>
  <c r="H182"/>
  <c r="I182"/>
  <c r="J182"/>
  <c r="H181"/>
  <c r="I181"/>
  <c r="K181"/>
  <c r="H154"/>
  <c r="I154"/>
  <c r="K154"/>
  <c r="H151"/>
  <c r="I151"/>
  <c r="H152"/>
  <c r="I152"/>
  <c r="H150"/>
  <c r="I150"/>
  <c r="H140"/>
  <c r="I140"/>
  <c r="J140"/>
  <c r="H139"/>
  <c r="I139"/>
  <c r="J139"/>
  <c r="H138"/>
  <c r="I138"/>
  <c r="J138"/>
  <c r="H162"/>
  <c r="I162"/>
  <c r="J162"/>
  <c r="H161"/>
  <c r="I161"/>
  <c r="K161"/>
  <c r="L161"/>
  <c r="R161"/>
  <c r="H157"/>
  <c r="I157"/>
  <c r="H156"/>
  <c r="I156"/>
  <c r="K156"/>
  <c r="H149"/>
  <c r="I149"/>
  <c r="H148"/>
  <c r="I148"/>
  <c r="J148"/>
  <c r="H147"/>
  <c r="I147"/>
  <c r="H146"/>
  <c r="I146"/>
  <c r="H145"/>
  <c r="I145"/>
  <c r="K145"/>
  <c r="H143"/>
  <c r="I143"/>
  <c r="J143"/>
  <c r="H142"/>
  <c r="I142"/>
  <c r="H141"/>
  <c r="I141"/>
  <c r="H136"/>
  <c r="I136"/>
  <c r="J136"/>
  <c r="H135"/>
  <c r="I135"/>
  <c r="K135"/>
  <c r="H134"/>
  <c r="I134"/>
  <c r="H133"/>
  <c r="I133"/>
  <c r="H132"/>
  <c r="I132"/>
  <c r="J132"/>
  <c r="H131"/>
  <c r="I131"/>
  <c r="H129"/>
  <c r="I129"/>
  <c r="J129"/>
  <c r="H128"/>
  <c r="I128"/>
  <c r="K128"/>
  <c r="L128"/>
  <c r="R128"/>
  <c r="H127"/>
  <c r="I127"/>
  <c r="K127"/>
  <c r="H125"/>
  <c r="I125"/>
  <c r="J125"/>
  <c r="H124"/>
  <c r="I124"/>
  <c r="J124"/>
  <c r="H123"/>
  <c r="I123"/>
  <c r="J123"/>
  <c r="H122"/>
  <c r="I122"/>
  <c r="H121"/>
  <c r="I121"/>
  <c r="H120"/>
  <c r="I120"/>
  <c r="K120"/>
  <c r="L120"/>
  <c r="N120"/>
  <c r="H119"/>
  <c r="I119"/>
  <c r="H118"/>
  <c r="I118"/>
  <c r="J118"/>
  <c r="H117"/>
  <c r="I117"/>
  <c r="K117"/>
  <c r="H116"/>
  <c r="I116"/>
  <c r="H115"/>
  <c r="I115"/>
  <c r="J115"/>
  <c r="H114"/>
  <c r="I114"/>
  <c r="K114"/>
  <c r="H113"/>
  <c r="I113"/>
  <c r="K113"/>
  <c r="H112"/>
  <c r="I112"/>
  <c r="J112"/>
  <c r="H111"/>
  <c r="I111"/>
  <c r="H110"/>
  <c r="I110"/>
  <c r="J110"/>
  <c r="H109"/>
  <c r="I109"/>
  <c r="K109"/>
  <c r="H108"/>
  <c r="I108"/>
  <c r="J108"/>
  <c r="H107"/>
  <c r="I107"/>
  <c r="H105"/>
  <c r="I105"/>
  <c r="H106"/>
  <c r="I106"/>
  <c r="K106"/>
  <c r="L106"/>
  <c r="R106"/>
  <c r="H103"/>
  <c r="I103"/>
  <c r="J103"/>
  <c r="H104"/>
  <c r="I104"/>
  <c r="K104"/>
  <c r="H102"/>
  <c r="I102"/>
  <c r="K102"/>
  <c r="H101"/>
  <c r="I101"/>
  <c r="J101"/>
  <c r="H100"/>
  <c r="I100"/>
  <c r="J100"/>
  <c r="H99"/>
  <c r="I99"/>
  <c r="K99"/>
  <c r="H98"/>
  <c r="I98"/>
  <c r="J98"/>
  <c r="H97"/>
  <c r="I97"/>
  <c r="K97"/>
  <c r="H95"/>
  <c r="I95"/>
  <c r="K95"/>
  <c r="L95"/>
  <c r="H96"/>
  <c r="I96"/>
  <c r="J96"/>
  <c r="H92"/>
  <c r="I92"/>
  <c r="J92"/>
  <c r="H94"/>
  <c r="I94"/>
  <c r="J94"/>
  <c r="H93"/>
  <c r="I93"/>
  <c r="H89"/>
  <c r="I89"/>
  <c r="K89"/>
  <c r="H91"/>
  <c r="I91"/>
  <c r="J91"/>
  <c r="H88"/>
  <c r="I88"/>
  <c r="K88"/>
  <c r="H86"/>
  <c r="I86"/>
  <c r="K86"/>
  <c r="H83"/>
  <c r="I83"/>
  <c r="K83"/>
  <c r="H82"/>
  <c r="I82"/>
  <c r="J82"/>
  <c r="H81"/>
  <c r="I81"/>
  <c r="K81"/>
  <c r="L81"/>
  <c r="N81"/>
  <c r="H55"/>
  <c r="I55"/>
  <c r="J55"/>
  <c r="H54"/>
  <c r="I54"/>
  <c r="K54"/>
  <c r="L54"/>
  <c r="R54"/>
  <c r="H53"/>
  <c r="I53"/>
  <c r="J53"/>
  <c r="H52"/>
  <c r="I52"/>
  <c r="J52"/>
  <c r="H51"/>
  <c r="I51"/>
  <c r="H50"/>
  <c r="I50"/>
  <c r="J50"/>
  <c r="H78"/>
  <c r="I78"/>
  <c r="H77"/>
  <c r="I77"/>
  <c r="K77"/>
  <c r="H74"/>
  <c r="I74"/>
  <c r="J74"/>
  <c r="H73"/>
  <c r="I73"/>
  <c r="H72"/>
  <c r="I72"/>
  <c r="J72"/>
  <c r="H44"/>
  <c r="I44"/>
  <c r="K44"/>
  <c r="H43"/>
  <c r="I43"/>
  <c r="J43"/>
  <c r="H42"/>
  <c r="I42"/>
  <c r="K42"/>
  <c r="H41"/>
  <c r="I41"/>
  <c r="J41"/>
  <c r="H40"/>
  <c r="I40"/>
  <c r="J40"/>
  <c r="H39"/>
  <c r="I39"/>
  <c r="J39"/>
  <c r="H71"/>
  <c r="I71"/>
  <c r="H70"/>
  <c r="I70"/>
  <c r="J70"/>
  <c r="H69"/>
  <c r="I69"/>
  <c r="J69"/>
  <c r="H68"/>
  <c r="I68"/>
  <c r="J68"/>
  <c r="H67"/>
  <c r="I67"/>
  <c r="K67"/>
  <c r="L67"/>
  <c r="R67"/>
  <c r="H66"/>
  <c r="I66"/>
  <c r="K66"/>
  <c r="H65"/>
  <c r="I65"/>
  <c r="K65"/>
  <c r="H64"/>
  <c r="I64"/>
  <c r="J64"/>
  <c r="H63"/>
  <c r="I63"/>
  <c r="K63"/>
  <c r="H62"/>
  <c r="I62"/>
  <c r="H61"/>
  <c r="I61"/>
  <c r="K61"/>
  <c r="L61"/>
  <c r="N61"/>
  <c r="H60"/>
  <c r="I60"/>
  <c r="K60"/>
  <c r="L60"/>
  <c r="R60"/>
  <c r="H59"/>
  <c r="I59"/>
  <c r="H58"/>
  <c r="I58"/>
  <c r="H57"/>
  <c r="I57"/>
  <c r="H56"/>
  <c r="I56"/>
  <c r="J56"/>
  <c r="H49"/>
  <c r="I49"/>
  <c r="J49"/>
  <c r="H48"/>
  <c r="I48"/>
  <c r="J48"/>
  <c r="H47"/>
  <c r="I47"/>
  <c r="K47"/>
  <c r="H46"/>
  <c r="I46"/>
  <c r="J46"/>
  <c r="H25"/>
  <c r="I25"/>
  <c r="H24"/>
  <c r="I24"/>
  <c r="K24"/>
  <c r="H29"/>
  <c r="I29"/>
  <c r="H28"/>
  <c r="I28"/>
  <c r="H27"/>
  <c r="I27"/>
  <c r="K27"/>
  <c r="H26"/>
  <c r="I26"/>
  <c r="K26"/>
  <c r="H19"/>
  <c r="I19"/>
  <c r="J19"/>
  <c r="H18"/>
  <c r="I18"/>
  <c r="J18"/>
  <c r="H23"/>
  <c r="I23"/>
  <c r="K23"/>
  <c r="L23"/>
  <c r="P23"/>
  <c r="H22"/>
  <c r="I22"/>
  <c r="K22"/>
  <c r="H21"/>
  <c r="I21"/>
  <c r="J21"/>
  <c r="H20"/>
  <c r="I20"/>
  <c r="J20"/>
  <c r="H76"/>
  <c r="I76"/>
  <c r="K76"/>
  <c r="L76"/>
  <c r="R76"/>
  <c r="H14"/>
  <c r="I14"/>
  <c r="K14"/>
  <c r="L14"/>
  <c r="N14"/>
  <c r="H13"/>
  <c r="I13"/>
  <c r="H12"/>
  <c r="I12"/>
  <c r="K12"/>
  <c r="H11"/>
  <c r="I11"/>
  <c r="H9"/>
  <c r="I9"/>
  <c r="J9"/>
  <c r="H75"/>
  <c r="I75"/>
  <c r="J75"/>
  <c r="H85"/>
  <c r="I85"/>
  <c r="J85"/>
  <c r="H84"/>
  <c r="I84"/>
  <c r="K84"/>
  <c r="L84"/>
  <c r="P84"/>
  <c r="B4"/>
  <c i="3" r="E4"/>
  <c r="D4"/>
  <c r="E5"/>
  <c r="D5"/>
  <c r="E6"/>
  <c r="D6"/>
  <c r="E7"/>
  <c r="D7"/>
  <c r="E8"/>
  <c r="E9"/>
  <c r="D9"/>
  <c r="E10"/>
  <c r="D10"/>
  <c r="E11"/>
  <c r="D11"/>
  <c r="E12"/>
  <c r="D12"/>
  <c r="E13"/>
  <c r="D13"/>
  <c r="E14"/>
  <c r="D14"/>
  <c r="E15"/>
  <c r="D15"/>
  <c r="E16"/>
  <c r="D16"/>
  <c r="E17"/>
  <c r="D17"/>
  <c r="E18"/>
  <c r="D18"/>
  <c r="E19"/>
  <c r="D19"/>
  <c r="E20"/>
  <c r="D20"/>
  <c r="E21"/>
  <c r="D21"/>
  <c r="E22"/>
  <c r="D22"/>
  <c r="E23"/>
  <c r="D23"/>
  <c r="E24"/>
  <c r="D24"/>
  <c r="E25"/>
  <c r="D25"/>
  <c r="E26"/>
  <c r="D26"/>
  <c r="E27"/>
  <c r="D27"/>
  <c r="E28"/>
  <c r="D28"/>
  <c r="E29"/>
  <c r="D29"/>
  <c r="E30"/>
  <c r="D30"/>
  <c r="E31"/>
  <c r="D31"/>
  <c r="E32"/>
  <c r="D32"/>
  <c r="E33"/>
  <c r="D33"/>
  <c r="E34"/>
  <c r="D34"/>
  <c r="E35"/>
  <c r="D35"/>
  <c r="E36"/>
  <c r="D36"/>
  <c r="E37"/>
  <c r="D37"/>
  <c r="E38"/>
  <c r="D38"/>
  <c r="E39"/>
  <c r="D39"/>
  <c r="E40"/>
  <c r="D40"/>
  <c r="E41"/>
  <c r="D41"/>
  <c r="E42"/>
  <c r="D42"/>
  <c r="E45"/>
  <c r="D45"/>
  <c r="E46"/>
  <c r="D46"/>
  <c r="E47"/>
  <c r="D47"/>
  <c r="E48"/>
  <c r="D48"/>
  <c r="E49"/>
  <c r="D49"/>
  <c r="E50"/>
  <c r="D50"/>
  <c r="E51"/>
  <c r="D51"/>
  <c r="E52"/>
  <c r="D52"/>
  <c r="E53"/>
  <c r="D53"/>
  <c r="E54"/>
  <c r="D54"/>
  <c r="E55"/>
  <c r="D55"/>
  <c r="E56"/>
  <c r="D56"/>
  <c r="E57"/>
  <c r="D57"/>
  <c r="E58"/>
  <c r="D58"/>
  <c r="E59"/>
  <c r="D59"/>
  <c r="E62"/>
  <c r="D62"/>
  <c r="E63"/>
  <c r="D63"/>
  <c r="E64"/>
  <c r="D64"/>
  <c r="E65"/>
  <c r="D65"/>
  <c r="E66"/>
  <c r="D66"/>
  <c r="E67"/>
  <c r="D67"/>
  <c r="E68"/>
  <c r="D68"/>
  <c r="E69"/>
  <c r="D69"/>
  <c r="E70"/>
  <c r="D70"/>
  <c r="E71"/>
  <c r="D71"/>
  <c r="E72"/>
  <c r="D72"/>
  <c r="E73"/>
  <c r="D73"/>
  <c r="E74"/>
  <c r="D74"/>
  <c r="E75"/>
  <c r="D75"/>
  <c r="E76"/>
  <c r="D76"/>
  <c r="E77"/>
  <c r="D77"/>
  <c r="E78"/>
  <c r="D78"/>
  <c r="E79"/>
  <c r="D79"/>
  <c r="E80"/>
  <c r="D80"/>
  <c r="E81"/>
  <c r="D81"/>
  <c r="E82"/>
  <c r="D82"/>
  <c r="E83"/>
  <c r="D83"/>
  <c r="E84"/>
  <c r="D84"/>
  <c r="E85"/>
  <c r="D85"/>
  <c r="E86"/>
  <c r="D86"/>
  <c r="E88"/>
  <c r="D88"/>
  <c r="E89"/>
  <c r="D89"/>
  <c r="E90"/>
  <c r="D90"/>
  <c r="E91"/>
  <c r="D91"/>
  <c r="E92"/>
  <c r="D92"/>
  <c r="E93"/>
  <c r="D93"/>
  <c r="E94"/>
  <c r="D94"/>
  <c r="E95"/>
  <c r="D95"/>
  <c r="E96"/>
  <c r="D96"/>
  <c r="E97"/>
  <c r="D97"/>
  <c r="E100"/>
  <c r="D100"/>
  <c r="E101"/>
  <c r="D101"/>
  <c r="E102"/>
  <c r="D102"/>
  <c r="E103"/>
  <c r="D103"/>
  <c r="E104"/>
  <c r="D104"/>
  <c r="E105"/>
  <c r="D105"/>
  <c r="E106"/>
  <c r="D106"/>
  <c r="E107"/>
  <c r="D107"/>
  <c r="E108"/>
  <c r="D108"/>
  <c r="E109"/>
  <c r="D109"/>
  <c r="E110"/>
  <c r="D110"/>
  <c r="E111"/>
  <c r="D111"/>
  <c r="E112"/>
  <c r="D112"/>
  <c r="E113"/>
  <c r="D113"/>
  <c r="E114"/>
  <c r="D114"/>
  <c r="E115"/>
  <c r="D115"/>
  <c r="E116"/>
  <c r="D116"/>
  <c r="E117"/>
  <c r="D117"/>
  <c r="E118"/>
  <c r="D118"/>
  <c r="E119"/>
  <c r="D119"/>
  <c r="E120"/>
  <c r="D120"/>
  <c r="E121"/>
  <c r="D121"/>
  <c r="E122"/>
  <c r="D122"/>
  <c r="E123"/>
  <c r="D123"/>
  <c r="E124"/>
  <c r="D124"/>
  <c r="E125"/>
  <c r="D125"/>
  <c r="E126"/>
  <c r="D126"/>
  <c r="E127"/>
  <c r="D127"/>
  <c r="E128"/>
  <c r="D128"/>
  <c r="E129"/>
  <c r="D129"/>
  <c r="E130"/>
  <c r="D130"/>
  <c r="E131"/>
  <c r="D131"/>
  <c r="E132"/>
  <c r="D132"/>
  <c r="E133"/>
  <c r="D133"/>
  <c r="E134"/>
  <c r="D134"/>
  <c r="E135"/>
  <c r="D135"/>
  <c r="E136"/>
  <c r="D136"/>
  <c r="E137"/>
  <c r="D137"/>
  <c r="E138"/>
  <c r="D138"/>
  <c r="E141"/>
  <c r="D141"/>
  <c r="E142"/>
  <c r="D142"/>
  <c r="E143"/>
  <c r="D143"/>
  <c r="E144"/>
  <c r="D144"/>
  <c r="E145"/>
  <c r="D145"/>
  <c r="E146"/>
  <c r="D146"/>
  <c r="E60"/>
  <c r="D60"/>
  <c r="E3"/>
  <c r="D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5"/>
  <c r="P46"/>
  <c r="P47"/>
  <c r="P48"/>
  <c r="P49"/>
  <c r="P50"/>
  <c r="P51"/>
  <c r="P52"/>
  <c r="P53"/>
  <c r="P54"/>
  <c r="P55"/>
  <c r="P56"/>
  <c r="P57"/>
  <c r="P58"/>
  <c r="P59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8"/>
  <c r="P89"/>
  <c r="P90"/>
  <c r="P91"/>
  <c r="P92"/>
  <c r="P93"/>
  <c r="P94"/>
  <c r="P95"/>
  <c r="P96"/>
  <c r="P97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41"/>
  <c r="P142"/>
  <c r="P143"/>
  <c r="P144"/>
  <c r="P145"/>
  <c r="P146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3"/>
  <c i="13" r="B128"/>
  <c r="B121"/>
  <c r="B108"/>
  <c r="B84"/>
  <c r="B65"/>
  <c r="B63"/>
  <c r="B88"/>
  <c r="B89"/>
  <c r="B98"/>
  <c r="B102"/>
  <c r="B103"/>
  <c r="B104"/>
  <c r="B105"/>
  <c r="B135"/>
  <c r="D171"/>
  <c r="C171"/>
  <c r="F170"/>
  <c r="G170"/>
  <c r="H170"/>
  <c r="F169"/>
  <c r="G169"/>
  <c r="I169"/>
  <c r="F168"/>
  <c r="G168"/>
  <c r="I168"/>
  <c r="F167"/>
  <c r="G167"/>
  <c r="H167"/>
  <c r="F166"/>
  <c r="G166"/>
  <c r="H166"/>
  <c r="F165"/>
  <c r="G165"/>
  <c r="I165"/>
  <c r="J165"/>
  <c r="P165"/>
  <c r="F164"/>
  <c r="G164"/>
  <c r="I164"/>
  <c r="F163"/>
  <c r="G163"/>
  <c r="F162"/>
  <c r="G162"/>
  <c r="I162"/>
  <c r="F161"/>
  <c r="G161"/>
  <c r="F160"/>
  <c r="G160"/>
  <c r="H160"/>
  <c r="F159"/>
  <c r="G159"/>
  <c r="I159"/>
  <c r="J159"/>
  <c r="N159"/>
  <c r="F158"/>
  <c r="G158"/>
  <c r="F157"/>
  <c r="G157"/>
  <c r="H157"/>
  <c r="F156"/>
  <c r="G156"/>
  <c r="F155"/>
  <c r="G155"/>
  <c r="H155"/>
  <c r="F154"/>
  <c r="G154"/>
  <c r="H154"/>
  <c r="F153"/>
  <c r="G153"/>
  <c r="I153"/>
  <c r="J153"/>
  <c r="N153"/>
  <c r="F152"/>
  <c r="G152"/>
  <c r="H152"/>
  <c r="F151"/>
  <c r="G151"/>
  <c r="H151"/>
  <c r="F150"/>
  <c r="G150"/>
  <c r="I150"/>
  <c r="F149"/>
  <c r="G149"/>
  <c r="H149"/>
  <c r="F148"/>
  <c r="G148"/>
  <c r="F147"/>
  <c r="G147"/>
  <c r="F146"/>
  <c r="G146"/>
  <c r="H146"/>
  <c r="F145"/>
  <c r="G145"/>
  <c r="F144"/>
  <c r="G144"/>
  <c r="I144"/>
  <c r="J144"/>
  <c r="N144"/>
  <c r="F143"/>
  <c r="G143"/>
  <c r="H143"/>
  <c r="F142"/>
  <c r="G142"/>
  <c r="F141"/>
  <c r="G141"/>
  <c r="I141"/>
  <c r="F140"/>
  <c r="G140"/>
  <c r="I140"/>
  <c r="F139"/>
  <c r="G139"/>
  <c r="H139"/>
  <c r="F138"/>
  <c r="G138"/>
  <c r="H138"/>
  <c r="F137"/>
  <c r="G137"/>
  <c r="I137"/>
  <c r="F136"/>
  <c r="G136"/>
  <c r="H136"/>
  <c r="F135"/>
  <c r="G135"/>
  <c r="H135"/>
  <c r="F134"/>
  <c r="G134"/>
  <c r="F133"/>
  <c r="G133"/>
  <c r="I133"/>
  <c r="F132"/>
  <c r="G132"/>
  <c r="F131"/>
  <c r="G131"/>
  <c r="H131"/>
  <c r="F130"/>
  <c r="G130"/>
  <c r="I130"/>
  <c r="F129"/>
  <c r="G129"/>
  <c r="F128"/>
  <c r="G128"/>
  <c r="F127"/>
  <c r="G127"/>
  <c r="H127"/>
  <c r="F126"/>
  <c r="G126"/>
  <c r="H126"/>
  <c r="F125"/>
  <c r="G125"/>
  <c r="F124"/>
  <c r="G124"/>
  <c r="I124"/>
  <c r="F123"/>
  <c r="G123"/>
  <c r="H123"/>
  <c r="F122"/>
  <c r="G122"/>
  <c r="I122"/>
  <c r="F121"/>
  <c r="G121"/>
  <c r="I121"/>
  <c r="F120"/>
  <c r="G120"/>
  <c r="H120"/>
  <c r="F119"/>
  <c r="G119"/>
  <c r="F118"/>
  <c r="G118"/>
  <c r="F117"/>
  <c r="G117"/>
  <c r="H117"/>
  <c r="F116"/>
  <c r="G116"/>
  <c r="H116"/>
  <c r="F115"/>
  <c r="G115"/>
  <c r="H115"/>
  <c r="F114"/>
  <c r="G114"/>
  <c r="H114"/>
  <c r="F113"/>
  <c r="G113"/>
  <c r="H113"/>
  <c r="F112"/>
  <c r="G112"/>
  <c r="H112"/>
  <c r="F111"/>
  <c r="G111"/>
  <c r="H111"/>
  <c r="F110"/>
  <c r="G110"/>
  <c r="I110"/>
  <c r="F109"/>
  <c r="G109"/>
  <c r="H109"/>
  <c r="F108"/>
  <c r="G108"/>
  <c r="F107"/>
  <c r="G107"/>
  <c r="I107"/>
  <c r="J107"/>
  <c r="P107"/>
  <c r="F106"/>
  <c r="G106"/>
  <c r="F105"/>
  <c r="G105"/>
  <c r="H105"/>
  <c r="F104"/>
  <c r="G104"/>
  <c r="F103"/>
  <c r="G103"/>
  <c r="I103"/>
  <c r="F102"/>
  <c r="G102"/>
  <c r="I102"/>
  <c r="J102"/>
  <c r="L102"/>
  <c r="F101"/>
  <c r="G101"/>
  <c r="I101"/>
  <c r="F100"/>
  <c r="G100"/>
  <c r="I100"/>
  <c r="F99"/>
  <c r="G99"/>
  <c r="H99"/>
  <c r="F98"/>
  <c r="G98"/>
  <c r="H98"/>
  <c r="F97"/>
  <c r="G97"/>
  <c r="I97"/>
  <c r="F96"/>
  <c r="G96"/>
  <c r="H96"/>
  <c r="F95"/>
  <c r="G95"/>
  <c r="I95"/>
  <c r="F94"/>
  <c r="G94"/>
  <c r="I94"/>
  <c r="F93"/>
  <c r="G93"/>
  <c r="H93"/>
  <c r="F92"/>
  <c r="G92"/>
  <c r="F91"/>
  <c r="G91"/>
  <c r="I91"/>
  <c r="F90"/>
  <c r="G90"/>
  <c r="I90"/>
  <c r="F89"/>
  <c r="G89"/>
  <c r="H89"/>
  <c r="F88"/>
  <c r="G88"/>
  <c r="F87"/>
  <c r="G87"/>
  <c r="I87"/>
  <c r="F86"/>
  <c r="G86"/>
  <c r="H86"/>
  <c r="F85"/>
  <c r="G85"/>
  <c r="H85"/>
  <c r="F84"/>
  <c r="G84"/>
  <c r="H84"/>
  <c r="F83"/>
  <c r="G83"/>
  <c r="H83"/>
  <c r="F82"/>
  <c r="G82"/>
  <c r="F81"/>
  <c r="G81"/>
  <c r="I81"/>
  <c r="J81"/>
  <c r="P81"/>
  <c r="F80"/>
  <c r="G80"/>
  <c r="I80"/>
  <c r="F79"/>
  <c r="G79"/>
  <c r="H79"/>
  <c r="F78"/>
  <c r="G78"/>
  <c r="I78"/>
  <c r="J78"/>
  <c r="P78"/>
  <c r="F77"/>
  <c r="G77"/>
  <c r="I77"/>
  <c r="F76"/>
  <c r="G76"/>
  <c r="I76"/>
  <c r="F75"/>
  <c r="G75"/>
  <c r="I75"/>
  <c r="F74"/>
  <c r="G74"/>
  <c r="I74"/>
  <c r="F73"/>
  <c r="G73"/>
  <c r="F72"/>
  <c r="G72"/>
  <c r="I72"/>
  <c r="F71"/>
  <c r="G71"/>
  <c r="F70"/>
  <c r="G70"/>
  <c r="F69"/>
  <c r="G69"/>
  <c r="F68"/>
  <c r="G68"/>
  <c r="H68"/>
  <c r="F67"/>
  <c r="G67"/>
  <c r="F66"/>
  <c r="G66"/>
  <c r="H66"/>
  <c r="F65"/>
  <c r="G65"/>
  <c r="H65"/>
  <c r="F64"/>
  <c r="G64"/>
  <c r="H64"/>
  <c r="F63"/>
  <c r="G63"/>
  <c r="I63"/>
  <c r="F62"/>
  <c r="G62"/>
  <c r="F61"/>
  <c r="G61"/>
  <c r="H61"/>
  <c r="F60"/>
  <c r="G60"/>
  <c r="H60"/>
  <c r="F59"/>
  <c r="G59"/>
  <c r="F58"/>
  <c r="G58"/>
  <c r="F57"/>
  <c r="G57"/>
  <c r="F56"/>
  <c r="G56"/>
  <c r="H56"/>
  <c r="F55"/>
  <c r="G55"/>
  <c r="H55"/>
  <c r="F54"/>
  <c r="G54"/>
  <c r="H54"/>
  <c r="F53"/>
  <c r="G53"/>
  <c r="H53"/>
  <c r="F52"/>
  <c r="G52"/>
  <c r="I52"/>
  <c r="F51"/>
  <c r="G51"/>
  <c r="F50"/>
  <c r="G50"/>
  <c r="I50"/>
  <c r="J50"/>
  <c r="N50"/>
  <c r="F49"/>
  <c r="G49"/>
  <c r="I49"/>
  <c r="F48"/>
  <c r="G48"/>
  <c r="F47"/>
  <c r="G47"/>
  <c r="F46"/>
  <c r="G46"/>
  <c r="H46"/>
  <c r="F45"/>
  <c r="G45"/>
  <c r="F44"/>
  <c r="G44"/>
  <c r="H44"/>
  <c r="F43"/>
  <c r="G43"/>
  <c r="H43"/>
  <c r="F42"/>
  <c r="G42"/>
  <c r="H42"/>
  <c r="F41"/>
  <c r="G41"/>
  <c r="I41"/>
  <c r="F40"/>
  <c r="G40"/>
  <c r="H40"/>
  <c r="F39"/>
  <c r="G39"/>
  <c r="I39"/>
  <c r="F38"/>
  <c r="G38"/>
  <c r="F37"/>
  <c r="G37"/>
  <c r="H37"/>
  <c r="F36"/>
  <c r="G36"/>
  <c r="F35"/>
  <c r="G35"/>
  <c r="I35"/>
  <c r="J35"/>
  <c r="L35"/>
  <c r="F34"/>
  <c r="G34"/>
  <c r="H34"/>
  <c r="F33"/>
  <c r="G33"/>
  <c r="I33"/>
  <c r="F32"/>
  <c r="G32"/>
  <c r="H32"/>
  <c r="F31"/>
  <c r="G31"/>
  <c r="I31"/>
  <c r="J31"/>
  <c r="N31"/>
  <c r="F30"/>
  <c r="G30"/>
  <c r="F29"/>
  <c r="G29"/>
  <c r="F28"/>
  <c r="G28"/>
  <c r="H28"/>
  <c r="F27"/>
  <c r="G27"/>
  <c r="H27"/>
  <c r="F26"/>
  <c r="G26"/>
  <c r="H26"/>
  <c r="F25"/>
  <c r="G25"/>
  <c r="H25"/>
  <c r="F24"/>
  <c r="G24"/>
  <c r="H24"/>
  <c r="F23"/>
  <c r="G23"/>
  <c r="H23"/>
  <c r="F22"/>
  <c r="G22"/>
  <c r="H22"/>
  <c r="F21"/>
  <c r="G21"/>
  <c r="H21"/>
  <c r="F20"/>
  <c r="G20"/>
  <c r="F19"/>
  <c r="G19"/>
  <c r="H19"/>
  <c r="F18"/>
  <c r="G18"/>
  <c r="H18"/>
  <c r="F17"/>
  <c r="G17"/>
  <c r="H17"/>
  <c r="F16"/>
  <c r="G16"/>
  <c r="I16"/>
  <c r="F15"/>
  <c r="G15"/>
  <c r="H15"/>
  <c r="F14"/>
  <c r="G14"/>
  <c r="F13"/>
  <c r="G13"/>
  <c r="I13"/>
  <c r="F12"/>
  <c r="G12"/>
  <c r="F11"/>
  <c r="G11"/>
  <c r="I11"/>
  <c r="J11"/>
  <c r="N11"/>
  <c r="F10"/>
  <c r="G10"/>
  <c r="H10"/>
  <c r="F9"/>
  <c r="G9"/>
  <c r="H9"/>
  <c r="B4"/>
  <c i="12" r="T130"/>
  <c r="U113"/>
  <c r="U37"/>
  <c r="U36"/>
  <c r="U12"/>
  <c r="U13"/>
  <c r="U9"/>
  <c i="3" r="D8"/>
  <c i="12" r="B11"/>
  <c r="B12"/>
  <c r="B167"/>
  <c r="T10"/>
  <c r="T11"/>
  <c r="U18"/>
  <c r="T12"/>
  <c r="U19"/>
  <c r="T14"/>
  <c r="T15"/>
  <c r="T16"/>
  <c r="T17"/>
  <c r="T18"/>
  <c r="T19"/>
  <c r="T20"/>
  <c r="T21"/>
  <c r="T22"/>
  <c r="T23"/>
  <c r="T24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U131"/>
  <c r="T125"/>
  <c r="T126"/>
  <c r="T127"/>
  <c r="T128"/>
  <c r="T129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U174"/>
  <c r="T168"/>
  <c r="T169"/>
  <c r="T170"/>
  <c r="T171"/>
  <c r="T172"/>
  <c r="T173"/>
  <c r="T174"/>
  <c r="T175"/>
  <c r="T176"/>
  <c r="T177"/>
  <c r="T178"/>
  <c r="T179"/>
  <c r="T180"/>
  <c r="T181"/>
  <c r="T182"/>
  <c r="T9"/>
  <c i="13" r="B152"/>
  <c r="B13"/>
  <c r="B12"/>
  <c i="12" r="D10"/>
  <c r="D11"/>
  <c r="F11"/>
  <c r="G11"/>
  <c r="I11"/>
  <c r="D12"/>
  <c r="F12"/>
  <c r="G12"/>
  <c r="D13"/>
  <c r="F13"/>
  <c r="G13"/>
  <c r="D14"/>
  <c r="F14"/>
  <c r="G14"/>
  <c r="D15"/>
  <c r="F15"/>
  <c r="G15"/>
  <c r="D16"/>
  <c r="F16"/>
  <c r="G16"/>
  <c r="D17"/>
  <c r="F17"/>
  <c r="G17"/>
  <c r="D18"/>
  <c r="F18"/>
  <c r="G18"/>
  <c r="D19"/>
  <c r="F19"/>
  <c r="G19"/>
  <c r="I19"/>
  <c r="J19"/>
  <c r="D20"/>
  <c r="F20"/>
  <c r="G20"/>
  <c r="D21"/>
  <c r="F21"/>
  <c r="G21"/>
  <c r="D22"/>
  <c r="F22"/>
  <c r="G22"/>
  <c r="D23"/>
  <c r="F23"/>
  <c r="G23"/>
  <c r="D24"/>
  <c r="F24"/>
  <c r="G24"/>
  <c r="D25"/>
  <c r="F25"/>
  <c r="G25"/>
  <c r="D26"/>
  <c r="F26"/>
  <c r="G26"/>
  <c r="D27"/>
  <c r="F27"/>
  <c r="G27"/>
  <c r="D28"/>
  <c r="F28"/>
  <c r="G28"/>
  <c r="D29"/>
  <c r="F29"/>
  <c r="G29"/>
  <c r="D30"/>
  <c r="F30"/>
  <c r="G30"/>
  <c r="H30"/>
  <c r="D31"/>
  <c r="F31"/>
  <c r="G31"/>
  <c r="D32"/>
  <c r="F32"/>
  <c r="G32"/>
  <c r="D33"/>
  <c r="F33"/>
  <c r="G33"/>
  <c r="I33"/>
  <c r="D34"/>
  <c r="F34"/>
  <c r="G34"/>
  <c r="D35"/>
  <c r="F35"/>
  <c r="G35"/>
  <c r="D36"/>
  <c r="F36"/>
  <c r="G36"/>
  <c r="I36"/>
  <c r="D37"/>
  <c r="F37"/>
  <c r="G37"/>
  <c r="D38"/>
  <c r="F38"/>
  <c r="G38"/>
  <c r="D39"/>
  <c r="F39"/>
  <c r="G39"/>
  <c r="D40"/>
  <c r="F40"/>
  <c r="G40"/>
  <c r="D41"/>
  <c r="F41"/>
  <c r="G41"/>
  <c r="H41"/>
  <c r="D42"/>
  <c r="F42"/>
  <c r="G42"/>
  <c r="H42"/>
  <c r="D43"/>
  <c r="F43"/>
  <c r="G43"/>
  <c r="I43"/>
  <c r="D44"/>
  <c r="F44"/>
  <c r="G44"/>
  <c r="D45"/>
  <c r="F45"/>
  <c r="G45"/>
  <c r="D46"/>
  <c r="F46"/>
  <c r="G46"/>
  <c r="D47"/>
  <c r="F47"/>
  <c r="G47"/>
  <c r="D48"/>
  <c r="F48"/>
  <c r="G48"/>
  <c r="I48"/>
  <c r="J48"/>
  <c r="D49"/>
  <c r="F49"/>
  <c r="G49"/>
  <c r="D50"/>
  <c r="F50"/>
  <c r="G50"/>
  <c r="D51"/>
  <c r="F51"/>
  <c r="G51"/>
  <c r="H51"/>
  <c r="D52"/>
  <c r="F52"/>
  <c r="G52"/>
  <c r="I52"/>
  <c r="D53"/>
  <c r="F53"/>
  <c r="G53"/>
  <c r="H53"/>
  <c r="D54"/>
  <c r="F54"/>
  <c r="G54"/>
  <c r="D55"/>
  <c r="F55"/>
  <c r="G55"/>
  <c r="D56"/>
  <c r="F56"/>
  <c r="G56"/>
  <c r="H56"/>
  <c r="D57"/>
  <c r="F57"/>
  <c r="G57"/>
  <c r="D58"/>
  <c r="F58"/>
  <c r="G58"/>
  <c r="D59"/>
  <c r="F59"/>
  <c r="G59"/>
  <c r="I59"/>
  <c r="D60"/>
  <c r="F60"/>
  <c r="G60"/>
  <c r="D61"/>
  <c r="F61"/>
  <c r="G61"/>
  <c r="D62"/>
  <c r="F62"/>
  <c r="G62"/>
  <c r="D63"/>
  <c r="F63"/>
  <c r="G63"/>
  <c r="D64"/>
  <c r="F64"/>
  <c r="G64"/>
  <c r="D65"/>
  <c r="F65"/>
  <c r="G65"/>
  <c r="D66"/>
  <c r="F66"/>
  <c r="G66"/>
  <c r="D67"/>
  <c r="F67"/>
  <c r="G67"/>
  <c r="D68"/>
  <c r="F68"/>
  <c r="G68"/>
  <c r="D69"/>
  <c r="F69"/>
  <c r="G69"/>
  <c r="H69"/>
  <c r="D70"/>
  <c r="F70"/>
  <c r="G70"/>
  <c r="D71"/>
  <c r="F71"/>
  <c r="G71"/>
  <c r="D72"/>
  <c r="F72"/>
  <c r="G72"/>
  <c r="D73"/>
  <c r="F73"/>
  <c r="G73"/>
  <c r="D74"/>
  <c r="F74"/>
  <c r="G74"/>
  <c r="D75"/>
  <c r="F75"/>
  <c r="G75"/>
  <c r="D76"/>
  <c r="F76"/>
  <c r="G76"/>
  <c r="D77"/>
  <c r="F77"/>
  <c r="G77"/>
  <c r="D78"/>
  <c r="F78"/>
  <c r="G78"/>
  <c r="D79"/>
  <c r="F79"/>
  <c r="G79"/>
  <c r="D80"/>
  <c r="F80"/>
  <c r="G80"/>
  <c r="H80"/>
  <c r="D81"/>
  <c r="F81"/>
  <c r="G81"/>
  <c r="H81"/>
  <c r="D82"/>
  <c r="F82"/>
  <c r="G82"/>
  <c r="D83"/>
  <c r="F83"/>
  <c r="G83"/>
  <c r="D84"/>
  <c r="F84"/>
  <c r="G84"/>
  <c r="I84"/>
  <c r="D85"/>
  <c r="F85"/>
  <c r="G85"/>
  <c r="D86"/>
  <c r="F86"/>
  <c r="G86"/>
  <c r="D87"/>
  <c r="F87"/>
  <c r="G87"/>
  <c r="H87"/>
  <c r="D88"/>
  <c r="F88"/>
  <c r="G88"/>
  <c r="D89"/>
  <c r="F89"/>
  <c r="G89"/>
  <c r="D90"/>
  <c r="F90"/>
  <c r="G90"/>
  <c r="D91"/>
  <c r="F91"/>
  <c r="G91"/>
  <c r="D92"/>
  <c r="F92"/>
  <c r="G92"/>
  <c r="D93"/>
  <c r="F93"/>
  <c r="G93"/>
  <c r="D94"/>
  <c r="F94"/>
  <c r="G94"/>
  <c r="D95"/>
  <c r="F95"/>
  <c r="G95"/>
  <c r="D96"/>
  <c r="F96"/>
  <c r="G96"/>
  <c r="D97"/>
  <c r="F97"/>
  <c r="G97"/>
  <c r="D98"/>
  <c r="F98"/>
  <c r="G98"/>
  <c r="H98"/>
  <c r="D99"/>
  <c r="F99"/>
  <c r="G99"/>
  <c r="D100"/>
  <c r="F100"/>
  <c r="G100"/>
  <c r="D101"/>
  <c r="F101"/>
  <c r="G101"/>
  <c r="D102"/>
  <c r="F102"/>
  <c r="G102"/>
  <c r="D103"/>
  <c r="F103"/>
  <c r="G103"/>
  <c r="D104"/>
  <c r="F104"/>
  <c r="G104"/>
  <c r="D105"/>
  <c r="F105"/>
  <c r="G105"/>
  <c r="D106"/>
  <c r="F106"/>
  <c r="G106"/>
  <c r="D107"/>
  <c r="F107"/>
  <c r="G107"/>
  <c r="D108"/>
  <c r="F108"/>
  <c r="G108"/>
  <c r="D109"/>
  <c r="F109"/>
  <c r="G109"/>
  <c r="H109"/>
  <c r="D110"/>
  <c r="F110"/>
  <c r="G110"/>
  <c r="D111"/>
  <c r="F111"/>
  <c r="G111"/>
  <c r="D112"/>
  <c r="F112"/>
  <c r="G112"/>
  <c r="D113"/>
  <c r="F113"/>
  <c r="G113"/>
  <c r="D114"/>
  <c r="F114"/>
  <c r="G114"/>
  <c r="D115"/>
  <c r="F115"/>
  <c r="G115"/>
  <c r="I115"/>
  <c r="D116"/>
  <c r="F116"/>
  <c r="G116"/>
  <c r="D117"/>
  <c r="F117"/>
  <c r="G117"/>
  <c r="H117"/>
  <c r="D118"/>
  <c r="F118"/>
  <c r="G118"/>
  <c r="D119"/>
  <c r="F119"/>
  <c r="G119"/>
  <c r="D120"/>
  <c r="F120"/>
  <c r="G120"/>
  <c r="D121"/>
  <c r="F121"/>
  <c r="G121"/>
  <c r="D122"/>
  <c r="F122"/>
  <c r="G122"/>
  <c r="D123"/>
  <c r="F123"/>
  <c r="G123"/>
  <c r="D124"/>
  <c r="F124"/>
  <c r="G124"/>
  <c r="H124"/>
  <c r="D125"/>
  <c r="F125"/>
  <c r="G125"/>
  <c r="D126"/>
  <c r="F126"/>
  <c r="G126"/>
  <c r="D127"/>
  <c r="F127"/>
  <c r="G127"/>
  <c r="D128"/>
  <c r="F128"/>
  <c r="G128"/>
  <c r="I128"/>
  <c r="D129"/>
  <c r="F129"/>
  <c r="G129"/>
  <c r="I129"/>
  <c r="D130"/>
  <c r="F130"/>
  <c r="G130"/>
  <c r="D131"/>
  <c r="F131"/>
  <c r="G131"/>
  <c r="D132"/>
  <c r="F132"/>
  <c r="G132"/>
  <c r="D133"/>
  <c r="F133"/>
  <c r="G133"/>
  <c r="D134"/>
  <c r="F134"/>
  <c r="G134"/>
  <c r="D135"/>
  <c r="F135"/>
  <c r="G135"/>
  <c r="D136"/>
  <c r="F136"/>
  <c r="G136"/>
  <c r="D137"/>
  <c r="F137"/>
  <c r="G137"/>
  <c r="H137"/>
  <c r="D138"/>
  <c r="F138"/>
  <c r="G138"/>
  <c r="H138"/>
  <c r="D139"/>
  <c r="F139"/>
  <c r="G139"/>
  <c r="D140"/>
  <c r="F140"/>
  <c r="G140"/>
  <c r="H140"/>
  <c r="D141"/>
  <c r="F141"/>
  <c r="G141"/>
  <c r="H141"/>
  <c r="D142"/>
  <c r="F142"/>
  <c r="G142"/>
  <c r="D143"/>
  <c r="F143"/>
  <c r="G143"/>
  <c r="D144"/>
  <c r="F144"/>
  <c r="G144"/>
  <c r="I144"/>
  <c r="D145"/>
  <c r="F145"/>
  <c r="G145"/>
  <c r="D146"/>
  <c r="F146"/>
  <c r="G146"/>
  <c r="H146"/>
  <c r="D147"/>
  <c r="F147"/>
  <c r="G147"/>
  <c r="H147"/>
  <c r="D148"/>
  <c r="F148"/>
  <c r="G148"/>
  <c r="D149"/>
  <c r="F149"/>
  <c r="G149"/>
  <c r="I149"/>
  <c r="D150"/>
  <c r="F150"/>
  <c r="G150"/>
  <c r="D151"/>
  <c r="F151"/>
  <c r="G151"/>
  <c r="D152"/>
  <c r="F152"/>
  <c r="G152"/>
  <c r="D153"/>
  <c r="F153"/>
  <c r="G153"/>
  <c r="H153"/>
  <c r="D154"/>
  <c r="F154"/>
  <c r="G154"/>
  <c r="D155"/>
  <c r="F155"/>
  <c r="G155"/>
  <c r="D156"/>
  <c r="F156"/>
  <c r="G156"/>
  <c r="D157"/>
  <c r="F157"/>
  <c r="G157"/>
  <c r="D158"/>
  <c r="F158"/>
  <c r="G158"/>
  <c r="D159"/>
  <c r="F159"/>
  <c r="G159"/>
  <c r="I159"/>
  <c r="D160"/>
  <c r="F160"/>
  <c r="G160"/>
  <c r="H160"/>
  <c r="D161"/>
  <c r="F161"/>
  <c r="G161"/>
  <c r="I161"/>
  <c r="D162"/>
  <c r="F162"/>
  <c r="G162"/>
  <c r="D163"/>
  <c r="F163"/>
  <c r="G163"/>
  <c r="D164"/>
  <c r="F164"/>
  <c r="G164"/>
  <c r="I164"/>
  <c r="D165"/>
  <c r="F165"/>
  <c r="G165"/>
  <c r="D166"/>
  <c r="F166"/>
  <c r="G166"/>
  <c r="D167"/>
  <c r="F167"/>
  <c r="G167"/>
  <c r="D168"/>
  <c r="F168"/>
  <c r="G168"/>
  <c r="I168"/>
  <c r="D169"/>
  <c r="F169"/>
  <c r="G169"/>
  <c r="D170"/>
  <c r="F170"/>
  <c r="G170"/>
  <c r="D171"/>
  <c r="F171"/>
  <c r="G171"/>
  <c r="I171"/>
  <c r="D172"/>
  <c r="F172"/>
  <c r="G172"/>
  <c r="D173"/>
  <c r="F173"/>
  <c r="G173"/>
  <c r="I173"/>
  <c r="D174"/>
  <c r="F174"/>
  <c r="G174"/>
  <c r="H174"/>
  <c r="D175"/>
  <c r="F175"/>
  <c r="G175"/>
  <c r="D176"/>
  <c r="F176"/>
  <c r="G176"/>
  <c r="H176"/>
  <c r="D177"/>
  <c r="F177"/>
  <c r="G177"/>
  <c r="D178"/>
  <c r="F178"/>
  <c r="G178"/>
  <c r="D179"/>
  <c r="F179"/>
  <c r="G179"/>
  <c r="D180"/>
  <c r="F180"/>
  <c r="G180"/>
  <c r="D181"/>
  <c r="F181"/>
  <c r="G181"/>
  <c r="D182"/>
  <c r="F182"/>
  <c r="G182"/>
  <c r="D9"/>
  <c r="F9"/>
  <c r="G9"/>
  <c r="C191"/>
  <c r="B26"/>
  <c r="B25"/>
  <c r="B24"/>
  <c r="B30"/>
  <c r="B86"/>
  <c r="U93"/>
  <c r="B85"/>
  <c r="U92"/>
  <c r="B31"/>
  <c r="B17"/>
  <c r="B165"/>
  <c r="B163"/>
  <c r="B162"/>
  <c i="13" r="B149"/>
  <c i="12" r="B161"/>
  <c r="B160"/>
  <c r="B159"/>
  <c r="B158"/>
  <c r="U165"/>
  <c r="B157"/>
  <c r="B156"/>
  <c r="U163"/>
  <c r="B155"/>
  <c r="B180"/>
  <c r="B179"/>
  <c r="B178"/>
  <c r="B35"/>
  <c r="B34"/>
  <c r="B32"/>
  <c r="B16"/>
  <c r="B176"/>
  <c r="B175"/>
  <c i="13" r="B154"/>
  <c i="12" r="B168"/>
  <c r="B166"/>
  <c r="U173"/>
  <c r="B174"/>
  <c r="U181"/>
  <c r="B173"/>
  <c r="U180"/>
  <c r="B150"/>
  <c r="B149"/>
  <c r="B148"/>
  <c r="U155"/>
  <c r="B147"/>
  <c r="B172"/>
  <c r="B171"/>
  <c r="B170"/>
  <c r="B169"/>
  <c r="U176"/>
  <c r="B152"/>
  <c r="B151"/>
  <c r="B138"/>
  <c r="B137"/>
  <c r="U144"/>
  <c r="B136"/>
  <c r="B135"/>
  <c r="B145"/>
  <c r="B143"/>
  <c r="B142"/>
  <c r="B141"/>
  <c r="U148"/>
  <c r="B140"/>
  <c r="B139"/>
  <c r="B133"/>
  <c i="13" r="B107"/>
  <c i="12" r="B131"/>
  <c r="B127"/>
  <c i="13" r="B101"/>
  <c i="12" r="B125"/>
  <c r="B122"/>
  <c r="B121"/>
  <c r="B120"/>
  <c r="B119"/>
  <c i="13" r="B93"/>
  <c i="12" r="B118"/>
  <c i="13" r="B92"/>
  <c i="12" r="B117"/>
  <c r="U124"/>
  <c r="B116"/>
  <c r="B114"/>
  <c r="B113"/>
  <c r="U120"/>
  <c r="B109"/>
  <c r="B108"/>
  <c r="B107"/>
  <c r="B105"/>
  <c r="B103"/>
  <c r="U110"/>
  <c r="B102"/>
  <c r="U109"/>
  <c r="B100"/>
  <c r="U107"/>
  <c r="B99"/>
  <c r="B97"/>
  <c r="B96"/>
  <c r="B95"/>
  <c r="B94"/>
  <c r="B93"/>
  <c r="B88"/>
  <c r="U95"/>
  <c r="B87"/>
  <c r="B82"/>
  <c r="B81"/>
  <c r="B76"/>
  <c r="B75"/>
  <c r="B48"/>
  <c r="U55"/>
  <c r="B46"/>
  <c r="B44"/>
  <c r="B42"/>
  <c r="B41"/>
  <c r="U48"/>
  <c r="B39"/>
  <c r="B38"/>
  <c r="U45"/>
  <c r="B37"/>
  <c r="B73"/>
  <c r="B71"/>
  <c r="B70"/>
  <c r="B69"/>
  <c r="U76"/>
  <c r="B67"/>
  <c r="U74"/>
  <c r="B66"/>
  <c r="B65"/>
  <c r="U72"/>
  <c r="B64"/>
  <c r="B62"/>
  <c r="B61"/>
  <c r="U68"/>
  <c r="B60"/>
  <c r="B59"/>
  <c r="U66"/>
  <c r="B58"/>
  <c r="B57"/>
  <c r="U64"/>
  <c r="B56"/>
  <c r="B55"/>
  <c r="U62"/>
  <c r="B54"/>
  <c r="B50"/>
  <c r="B23"/>
  <c r="B22"/>
  <c r="B21"/>
  <c r="U28"/>
  <c r="B29"/>
  <c i="13" r="B26"/>
  <c i="12" r="B28"/>
  <c r="U35"/>
  <c r="B27"/>
  <c r="B18"/>
  <c r="B20"/>
  <c r="B19"/>
  <c r="B14"/>
  <c r="B13"/>
  <c i="13" r="B14"/>
  <c i="12" r="B84"/>
  <c r="B83"/>
  <c r="U90"/>
  <c r="B78"/>
  <c r="U85"/>
  <c r="B77"/>
  <c r="B92"/>
  <c r="B91"/>
  <c r="B90"/>
  <c r="B89"/>
  <c r="U96"/>
  <c r="B80"/>
  <c r="U87"/>
  <c r="B79"/>
  <c r="U86"/>
  <c r="F190"/>
  <c r="G190"/>
  <c r="B190"/>
  <c r="F189"/>
  <c r="G189"/>
  <c r="H189"/>
  <c r="F188"/>
  <c r="G188"/>
  <c r="H188"/>
  <c r="F187"/>
  <c r="G187"/>
  <c r="F186"/>
  <c r="G186"/>
  <c r="F185"/>
  <c r="G185"/>
  <c r="F184"/>
  <c r="G184"/>
  <c r="I184"/>
  <c r="J184"/>
  <c r="N184"/>
  <c r="B184"/>
  <c r="F183"/>
  <c r="G183"/>
  <c r="B183"/>
  <c r="B33"/>
  <c r="B182"/>
  <c r="B181"/>
  <c r="B164"/>
  <c r="B177"/>
  <c r="B153"/>
  <c r="B154"/>
  <c r="M146"/>
  <c r="M144"/>
  <c r="B134"/>
  <c r="B132"/>
  <c r="B126"/>
  <c r="U133"/>
  <c r="B123"/>
  <c i="13" r="B97"/>
  <c i="12" r="B111"/>
  <c r="B110"/>
  <c r="M101"/>
  <c r="B101"/>
  <c r="B98"/>
  <c r="B40"/>
  <c r="B74"/>
  <c r="U81"/>
  <c r="M72"/>
  <c r="B72"/>
  <c r="U79"/>
  <c r="B68"/>
  <c r="B63"/>
  <c r="B53"/>
  <c r="U60"/>
  <c r="B52"/>
  <c r="B51"/>
  <c r="B49"/>
  <c i="13" r="B36"/>
  <c i="12" r="B47"/>
  <c r="U54"/>
  <c r="B45"/>
  <c r="B43"/>
  <c r="B36"/>
  <c r="U43"/>
  <c r="B10"/>
  <c r="B15"/>
  <c r="U22"/>
  <c r="B9"/>
  <c r="B4"/>
  <c i="3"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5"/>
  <c r="O46"/>
  <c r="O47"/>
  <c r="O48"/>
  <c r="O49"/>
  <c r="O50"/>
  <c r="O51"/>
  <c r="O52"/>
  <c r="O53"/>
  <c r="O54"/>
  <c r="O55"/>
  <c r="O56"/>
  <c r="O57"/>
  <c r="O58"/>
  <c r="O59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8"/>
  <c r="O89"/>
  <c r="O90"/>
  <c r="O91"/>
  <c r="O92"/>
  <c r="O93"/>
  <c r="O94"/>
  <c r="O95"/>
  <c r="O96"/>
  <c r="O97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41"/>
  <c r="O142"/>
  <c r="O143"/>
  <c r="O144"/>
  <c r="O145"/>
  <c r="O146"/>
  <c r="O3"/>
  <c i="11"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G97"/>
  <c r="F98"/>
  <c r="F99"/>
  <c r="F100"/>
  <c r="F101"/>
  <c r="F102"/>
  <c r="F103"/>
  <c r="F104"/>
  <c r="F105"/>
  <c r="G105"/>
  <c r="H105"/>
  <c r="F106"/>
  <c r="F107"/>
  <c r="F108"/>
  <c r="G108"/>
  <c r="F109"/>
  <c r="F110"/>
  <c r="F111"/>
  <c r="F112"/>
  <c r="F113"/>
  <c r="F114"/>
  <c r="F115"/>
  <c r="F116"/>
  <c r="F117"/>
  <c r="G117"/>
  <c r="F118"/>
  <c r="F119"/>
  <c r="F120"/>
  <c r="F121"/>
  <c r="F122"/>
  <c r="G122"/>
  <c r="F123"/>
  <c r="G123"/>
  <c r="F124"/>
  <c r="F125"/>
  <c r="F126"/>
  <c r="F127"/>
  <c r="F128"/>
  <c r="F129"/>
  <c r="F130"/>
  <c r="F131"/>
  <c r="F132"/>
  <c r="F133"/>
  <c r="G133"/>
  <c r="F134"/>
  <c r="F135"/>
  <c r="G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G201"/>
  <c r="F202"/>
  <c r="G202"/>
  <c r="F203"/>
  <c r="F204"/>
  <c r="F205"/>
  <c r="F206"/>
  <c r="F207"/>
  <c r="F208"/>
  <c r="B163"/>
  <c r="B149"/>
  <c r="M135"/>
  <c r="M133"/>
  <c r="B125"/>
  <c r="G121"/>
  <c r="H121"/>
  <c r="B115"/>
  <c r="G99"/>
  <c r="H99"/>
  <c r="B68"/>
  <c r="B13"/>
  <c r="B14"/>
  <c r="B16"/>
  <c r="B15"/>
  <c r="B17"/>
  <c r="B18"/>
  <c r="B19"/>
  <c r="B22"/>
  <c r="B23"/>
  <c r="B20"/>
  <c r="B21"/>
  <c r="B27"/>
  <c r="B28"/>
  <c r="B29"/>
  <c r="B32"/>
  <c r="B33"/>
  <c r="B34"/>
  <c r="B36"/>
  <c r="B35"/>
  <c r="B38"/>
  <c r="B37"/>
  <c r="B40"/>
  <c r="B39"/>
  <c r="B42"/>
  <c r="B41"/>
  <c r="B44"/>
  <c r="B43"/>
  <c r="B48"/>
  <c r="B45"/>
  <c r="B46"/>
  <c r="B47"/>
  <c r="B49"/>
  <c r="B50"/>
  <c r="B51"/>
  <c i="45" r="R286"/>
  <c r="S286"/>
  <c r="T286"/>
  <c r="R262"/>
  <c r="S262"/>
  <c r="T262"/>
  <c i="11" r="I121"/>
  <c r="J121"/>
  <c i="13" r="B151"/>
  <c i="12" r="U83"/>
  <c i="13" r="B94"/>
  <c r="B115"/>
  <c r="B18"/>
  <c i="12" r="U78"/>
  <c i="13" r="B60"/>
  <c r="B95"/>
  <c r="B118"/>
  <c r="B106"/>
  <c r="B22"/>
  <c r="B43"/>
  <c r="B96"/>
  <c r="B124"/>
  <c r="B119"/>
  <c r="B140"/>
  <c i="12" r="U141"/>
  <c i="13" r="B64"/>
  <c i="12" r="U44"/>
  <c i="13" r="B82"/>
  <c r="B99"/>
  <c r="B57"/>
  <c r="B85"/>
  <c r="B153"/>
  <c r="B74"/>
  <c r="B130"/>
  <c r="B20"/>
  <c i="12" r="U71"/>
  <c i="13" r="B31"/>
  <c r="B70"/>
  <c r="B90"/>
  <c i="12" r="U146"/>
  <c i="13" r="B131"/>
  <c r="B27"/>
  <c r="B16"/>
  <c i="12" r="U158"/>
  <c i="13" r="B32"/>
  <c r="B77"/>
  <c r="B21"/>
  <c i="12" r="U103"/>
  <c i="13" r="B91"/>
  <c r="B132"/>
  <c r="B155"/>
  <c r="B145"/>
  <c r="B125"/>
  <c r="B30"/>
  <c i="12" r="U47"/>
  <c i="13" r="B46"/>
  <c i="12" r="U171"/>
  <c i="13" r="B37"/>
  <c i="12" r="U73"/>
  <c i="13" r="B73"/>
  <c r="B146"/>
  <c r="B29"/>
  <c r="B17"/>
  <c i="12" r="U67"/>
  <c i="13" r="B83"/>
  <c i="12" r="U84"/>
  <c i="13" r="B69"/>
  <c i="12" r="U164"/>
  <c i="13" r="B86"/>
  <c i="12" r="U63"/>
  <c i="13" r="B68"/>
  <c r="B120"/>
  <c r="B38"/>
  <c r="B87"/>
  <c r="B156"/>
  <c r="B15"/>
  <c r="B150"/>
  <c i="12" r="U29"/>
  <c r="U157"/>
  <c r="U49"/>
  <c r="U125"/>
  <c r="U152"/>
  <c r="U59"/>
  <c i="13" r="B55"/>
  <c r="B56"/>
  <c r="B80"/>
  <c r="B81"/>
  <c i="12" r="U88"/>
  <c i="13" r="B23"/>
  <c r="B24"/>
  <c r="B162"/>
  <c r="B161"/>
  <c i="12" r="U97"/>
  <c r="U17"/>
  <c r="U182"/>
  <c r="U100"/>
  <c i="13" r="B159"/>
  <c r="B160"/>
  <c i="12" r="U140"/>
  <c i="13" r="B67"/>
  <c r="B66"/>
  <c r="B44"/>
  <c r="B45"/>
  <c r="B136"/>
  <c r="B137"/>
  <c r="B141"/>
  <c r="B142"/>
  <c i="12" r="U121"/>
  <c r="U38"/>
  <c r="U112"/>
  <c i="13" r="B25"/>
  <c r="B126"/>
  <c r="B127"/>
  <c i="12" r="U127"/>
  <c r="U50"/>
  <c r="U116"/>
  <c r="U123"/>
  <c r="U30"/>
  <c r="U170"/>
  <c r="U177"/>
  <c i="13" r="B143"/>
  <c r="B144"/>
  <c r="B139"/>
  <c r="B138"/>
  <c r="B47"/>
  <c r="B48"/>
  <c r="B109"/>
  <c r="B110"/>
  <c i="12" r="U56"/>
  <c r="U24"/>
  <c r="U114"/>
  <c r="U57"/>
  <c r="U80"/>
  <c r="U143"/>
  <c r="U139"/>
  <c r="U69"/>
  <c r="U156"/>
  <c r="U105"/>
  <c i="13" r="B49"/>
  <c r="B50"/>
  <c r="B157"/>
  <c r="B158"/>
  <c i="12" r="U104"/>
  <c r="U98"/>
  <c r="U175"/>
  <c r="U117"/>
  <c r="U108"/>
  <c r="U26"/>
  <c i="13" r="B54"/>
  <c r="B53"/>
  <c r="B78"/>
  <c r="B122"/>
  <c r="B123"/>
  <c r="B71"/>
  <c r="B72"/>
  <c i="12" r="U20"/>
  <c i="13" r="B39"/>
  <c r="B40"/>
  <c r="B75"/>
  <c r="B76"/>
  <c r="B133"/>
  <c r="B134"/>
  <c r="B163"/>
  <c r="B164"/>
  <c i="12" r="U167"/>
  <c r="U134"/>
  <c r="U31"/>
  <c i="13" r="B113"/>
  <c r="B114"/>
  <c r="B116"/>
  <c r="B117"/>
  <c r="B168"/>
  <c r="B167"/>
  <c r="B148"/>
  <c i="12" r="U179"/>
  <c r="U21"/>
  <c r="U61"/>
  <c r="U132"/>
  <c r="U102"/>
  <c i="13" r="B58"/>
  <c r="B42"/>
  <c r="B41"/>
  <c i="12" r="U126"/>
  <c r="U23"/>
  <c r="U115"/>
  <c r="U145"/>
  <c i="11" r="I135"/>
  <c r="I99"/>
  <c r="J99"/>
  <c r="L99"/>
  <c i="6" r="F145"/>
  <c r="G145"/>
  <c r="H145"/>
  <c r="F144"/>
  <c r="G144"/>
  <c r="I144"/>
  <c r="J144"/>
  <c r="L144"/>
  <c r="F143"/>
  <c r="G143"/>
  <c i="17" r="R145"/>
  <c r="S145"/>
  <c r="T145"/>
  <c i="13" r="H48"/>
  <c i="14" r="J122"/>
  <c i="13" r="H69"/>
  <c r="H47"/>
  <c i="14" r="J151"/>
  <c i="17" r="O108"/>
  <c i="19" r="M333"/>
  <c i="17" r="M108"/>
  <c i="19" r="O333"/>
  <c r="R333"/>
  <c r="S333"/>
  <c r="T333"/>
  <c i="13" r="I132"/>
  <c r="J132"/>
  <c r="L132"/>
  <c i="12" r="I46"/>
  <c i="13" r="I108"/>
  <c r="J108"/>
  <c r="P108"/>
  <c i="12" r="H48"/>
  <c r="H131"/>
  <c i="13" r="J162"/>
  <c r="I89"/>
  <c r="J89"/>
  <c r="J164"/>
  <c r="H45"/>
  <c r="I71"/>
  <c r="J71"/>
  <c r="L71"/>
  <c r="I46"/>
  <c i="14" r="J149"/>
  <c r="J142"/>
  <c i="13" r="I166"/>
  <c i="14" r="K71"/>
  <c r="L71"/>
  <c r="P71"/>
  <c i="45" r="M250"/>
  <c i="13" r="H158"/>
  <c r="I62"/>
  <c r="J62"/>
  <c r="P62"/>
  <c r="H132"/>
  <c r="H147"/>
  <c r="J80"/>
  <c r="N80"/>
  <c r="H51"/>
  <c i="14" r="J58"/>
  <c i="12" r="I22"/>
  <c r="J22"/>
  <c r="H22"/>
  <c i="13" r="H80"/>
  <c i="14" r="J15"/>
  <c r="K179"/>
  <c i="12" r="H19"/>
  <c r="H183"/>
  <c i="14" r="L22"/>
  <c r="R22"/>
  <c r="K39"/>
  <c i="12" r="H170"/>
  <c i="14" r="L104"/>
  <c r="N104"/>
  <c r="J29"/>
  <c r="K21"/>
  <c r="L21"/>
  <c r="N21"/>
  <c r="J66"/>
  <c r="L113"/>
  <c r="K29"/>
  <c r="L29"/>
  <c r="N29"/>
  <c i="13" r="J103"/>
  <c r="L103"/>
  <c r="I147"/>
  <c r="J147"/>
  <c r="L147"/>
  <c r="H162"/>
  <c i="14" r="J104"/>
  <c i="13" r="I111"/>
  <c r="J111"/>
  <c r="P111"/>
  <c r="H106"/>
  <c r="H119"/>
  <c r="I113"/>
  <c r="J113"/>
  <c r="I27"/>
  <c r="J27"/>
  <c r="N27"/>
  <c i="14" r="J116"/>
  <c r="J146"/>
  <c r="K70"/>
  <c r="K177"/>
  <c r="L177"/>
  <c r="L83"/>
  <c r="R83"/>
  <c r="K64"/>
  <c r="K138"/>
  <c r="L138"/>
  <c r="R138"/>
  <c r="J77"/>
  <c r="J30"/>
  <c r="K50"/>
  <c r="J184"/>
  <c r="L66"/>
  <c r="R66"/>
  <c r="L65"/>
  <c r="P65"/>
  <c i="13" r="I106"/>
  <c r="J106"/>
  <c r="N106"/>
  <c r="H59"/>
  <c r="H108"/>
  <c i="12" r="H46"/>
  <c i="13" r="H74"/>
  <c i="14" r="J22"/>
  <c i="13" r="I37"/>
  <c r="J37"/>
  <c r="N37"/>
  <c i="14" r="K51"/>
  <c r="L51"/>
  <c r="N51"/>
  <c i="12" r="I117"/>
  <c r="J117"/>
  <c r="I30"/>
  <c r="J30"/>
  <c r="N30"/>
  <c i="14" r="K57"/>
  <c r="L57"/>
  <c r="K132"/>
  <c r="L132"/>
  <c r="N132"/>
  <c r="L30"/>
  <c r="N30"/>
  <c i="12" r="I121"/>
  <c i="13" r="H134"/>
  <c r="I138"/>
  <c r="J138"/>
  <c r="N138"/>
  <c r="H100"/>
  <c r="H101"/>
  <c i="14" r="J127"/>
  <c r="L102"/>
  <c r="P102"/>
  <c r="L153"/>
  <c r="P153"/>
  <c i="13" r="H92"/>
  <c i="14" r="L24"/>
  <c r="K94"/>
  <c r="L94"/>
  <c r="N94"/>
  <c r="K35"/>
  <c r="L35"/>
  <c i="45" r="O280"/>
  <c i="14" r="K111"/>
  <c r="L111"/>
  <c r="N111"/>
  <c i="12" r="J164"/>
  <c r="J168"/>
  <c r="L168"/>
  <c i="14" r="J172"/>
  <c r="K124"/>
  <c r="L12"/>
  <c i="13" r="I17"/>
  <c r="J17"/>
  <c r="P17"/>
  <c r="H38"/>
  <c i="14" r="K116"/>
  <c r="L116"/>
  <c r="N116"/>
  <c i="12" r="H119"/>
  <c r="H177"/>
  <c r="I143"/>
  <c i="13" r="H169"/>
  <c r="J150"/>
  <c r="P150"/>
  <c r="I45"/>
  <c r="J45"/>
  <c r="H36"/>
  <c r="I59"/>
  <c r="J59"/>
  <c r="N59"/>
  <c r="I128"/>
  <c r="J128"/>
  <c r="N128"/>
  <c i="14" r="J28"/>
  <c r="K85"/>
  <c r="L85"/>
  <c r="N85"/>
  <c r="K184"/>
  <c r="L184"/>
  <c r="N184"/>
  <c r="K158"/>
  <c r="L158"/>
  <c r="R158"/>
  <c r="L99"/>
  <c r="P99"/>
  <c r="J71"/>
  <c r="K165"/>
  <c r="L165"/>
  <c r="R165"/>
  <c i="13" r="J74"/>
  <c r="P74"/>
  <c r="J94"/>
  <c r="N94"/>
  <c r="H128"/>
  <c r="I58"/>
  <c r="J58"/>
  <c r="N58"/>
  <c r="I148"/>
  <c r="J148"/>
  <c r="N148"/>
  <c r="J72"/>
  <c r="L72"/>
  <c r="I161"/>
  <c r="J161"/>
  <c r="L161"/>
  <c r="I30"/>
  <c r="J30"/>
  <c r="P30"/>
  <c i="14" r="J111"/>
  <c r="J141"/>
  <c i="13" r="I19"/>
  <c r="J19"/>
  <c r="N19"/>
  <c i="14" r="J57"/>
  <c i="13" r="J169"/>
  <c r="H58"/>
  <c i="14" r="K75"/>
  <c r="L75"/>
  <c r="N75"/>
  <c r="J180"/>
  <c i="13" r="H104"/>
  <c r="H103"/>
  <c r="H121"/>
  <c i="12" r="I138"/>
  <c r="J138"/>
  <c r="L138"/>
  <c r="H178"/>
  <c i="13" r="I119"/>
  <c r="J119"/>
  <c i="12" r="I103"/>
  <c i="14" r="K28"/>
  <c r="L28"/>
  <c r="N28"/>
  <c r="L173"/>
  <c r="N173"/>
  <c r="L64"/>
  <c r="K16"/>
  <c r="L16"/>
  <c r="N16"/>
  <c r="K182"/>
  <c r="L182"/>
  <c r="N182"/>
  <c r="L50"/>
  <c r="P50"/>
  <c r="L88"/>
  <c r="N88"/>
  <c i="13" r="I86"/>
  <c r="I68"/>
  <c r="J68"/>
  <c r="L68"/>
  <c r="H72"/>
  <c i="14" r="J65"/>
  <c i="45" r="O258"/>
  <c i="14" r="K167"/>
  <c r="L167"/>
  <c r="J88"/>
  <c r="J83"/>
  <c r="J177"/>
  <c i="13" r="J100"/>
  <c r="L100"/>
  <c r="H90"/>
  <c r="H62"/>
  <c i="14" r="L127"/>
  <c r="R127"/>
  <c r="K31"/>
  <c r="L31"/>
  <c r="L39"/>
  <c r="N39"/>
  <c r="K11"/>
  <c r="L11"/>
  <c r="N11"/>
  <c i="12" r="J59"/>
  <c r="N59"/>
  <c i="14" r="K146"/>
  <c r="L146"/>
  <c r="N146"/>
  <c r="L179"/>
  <c r="R179"/>
  <c r="J59"/>
  <c r="K98"/>
  <c r="L98"/>
  <c r="R98"/>
  <c r="L172"/>
  <c r="N172"/>
  <c r="K69"/>
  <c r="L69"/>
  <c r="K96"/>
  <c r="K52"/>
  <c r="L52"/>
  <c r="P52"/>
  <c i="12" r="I131"/>
  <c i="13" r="H124"/>
  <c r="J166"/>
  <c r="P166"/>
  <c r="I170"/>
  <c r="J170"/>
  <c r="L170"/>
  <c r="J41"/>
  <c r="H71"/>
  <c i="14" r="J113"/>
  <c r="J173"/>
  <c i="13" r="I158"/>
  <c r="J158"/>
  <c r="N158"/>
  <c r="J101"/>
  <c r="I38"/>
  <c r="J38"/>
  <c r="P38"/>
  <c r="H33"/>
  <c r="J33"/>
  <c r="N33"/>
  <c i="12" r="H190"/>
  <c i="13" r="I64"/>
  <c r="J64"/>
  <c r="N64"/>
  <c i="14" r="K141"/>
  <c r="L141"/>
  <c r="N141"/>
  <c r="K68"/>
  <c r="L68"/>
  <c r="K180"/>
  <c r="L180"/>
  <c r="R180"/>
  <c r="L169"/>
  <c r="R169"/>
  <c r="K149"/>
  <c r="L149"/>
  <c r="N149"/>
  <c r="K58"/>
  <c r="L58"/>
  <c r="P58"/>
  <c r="J51"/>
  <c i="13" r="I123"/>
  <c r="J123"/>
  <c r="P123"/>
  <c r="H73"/>
  <c r="J86"/>
  <c r="N86"/>
  <c r="J121"/>
  <c r="P121"/>
  <c r="H156"/>
  <c r="I104"/>
  <c r="J104"/>
  <c r="L104"/>
  <c r="J124"/>
  <c r="L124"/>
  <c i="45" r="M280"/>
  <c r="R280"/>
  <c r="S280"/>
  <c r="T280"/>
  <c i="13" r="I36"/>
  <c r="J36"/>
  <c r="P36"/>
  <c r="I120"/>
  <c r="J120"/>
  <c r="N120"/>
  <c r="J90"/>
  <c r="P90"/>
  <c i="12" r="I41"/>
  <c r="J41"/>
  <c r="J173"/>
  <c r="H59"/>
  <c r="H172"/>
  <c r="H186"/>
  <c i="14" r="K123"/>
  <c r="K105"/>
  <c r="L105"/>
  <c r="P105"/>
  <c r="J11"/>
  <c i="12" r="I73"/>
  <c i="14" r="K82"/>
  <c i="12" r="I122"/>
  <c r="I109"/>
  <c r="J109"/>
  <c i="14" r="L77"/>
  <c r="R77"/>
  <c r="J93"/>
  <c r="J153"/>
  <c r="J12"/>
  <c r="J73"/>
  <c r="J169"/>
  <c i="13" r="I98"/>
  <c r="J98"/>
  <c r="P98"/>
  <c r="I115"/>
  <c r="J115"/>
  <c r="P115"/>
  <c r="I60"/>
  <c r="J130"/>
  <c i="14" r="J105"/>
  <c i="13" r="H161"/>
  <c r="I51"/>
  <c r="J51"/>
  <c r="I20"/>
  <c r="J20"/>
  <c r="P20"/>
  <c r="I53"/>
  <c r="J53"/>
  <c r="N53"/>
  <c i="14" r="J99"/>
  <c r="K62"/>
  <c r="L62"/>
  <c r="N62"/>
  <c i="13" r="H130"/>
  <c i="14" r="K183"/>
  <c i="13" r="I73"/>
  <c r="J73"/>
  <c r="P73"/>
  <c r="I156"/>
  <c r="J156"/>
  <c i="12" r="H84"/>
  <c i="13" r="I134"/>
  <c r="J134"/>
  <c r="H164"/>
  <c i="14" r="J150"/>
  <c r="L124"/>
  <c r="L70"/>
  <c r="R70"/>
  <c r="J31"/>
  <c i="13" r="H20"/>
  <c r="H150"/>
  <c r="H163"/>
  <c r="J97"/>
  <c r="P97"/>
  <c i="14" r="J24"/>
  <c i="12" r="I177"/>
  <c i="13" r="J46"/>
  <c r="P46"/>
  <c r="I109"/>
  <c r="I157"/>
  <c r="J157"/>
  <c r="L157"/>
  <c i="12" r="H173"/>
  <c r="H111"/>
  <c i="14" r="K91"/>
  <c r="L91"/>
  <c r="R91"/>
  <c r="L123"/>
  <c r="R123"/>
  <c r="K170"/>
  <c r="L170"/>
  <c r="R170"/>
  <c i="12" r="H166"/>
  <c i="14" r="L96"/>
  <c r="P96"/>
  <c i="13" r="I112"/>
  <c r="J112"/>
  <c r="L112"/>
  <c r="H30"/>
  <c r="I67"/>
  <c r="J67"/>
  <c r="P67"/>
  <c i="14" r="J158"/>
  <c i="13" r="I21"/>
  <c r="J21"/>
  <c r="P21"/>
  <c i="14" r="L82"/>
  <c r="R82"/>
  <c r="K150"/>
  <c r="L150"/>
  <c r="L183"/>
  <c r="K73"/>
  <c r="L73"/>
  <c r="R73"/>
  <c i="13" r="H148"/>
  <c i="45" r="Q258"/>
  <c i="13" r="I18"/>
  <c r="J18"/>
  <c r="L18"/>
  <c r="J109"/>
  <c r="N109"/>
  <c r="I83"/>
  <c r="J83"/>
  <c i="12" r="I152"/>
  <c r="J152"/>
  <c r="N152"/>
  <c i="14" r="K118"/>
  <c r="L118"/>
  <c r="R118"/>
  <c i="13" r="I92"/>
  <c r="J92"/>
  <c r="P92"/>
  <c i="14" r="J135"/>
  <c r="J102"/>
  <c i="13" r="I163"/>
  <c r="J163"/>
  <c r="P163"/>
  <c i="12" r="J84"/>
  <c i="13" r="I145"/>
  <c r="J145"/>
  <c r="L145"/>
  <c i="14" r="K143"/>
  <c r="L143"/>
  <c r="N143"/>
  <c i="13" r="H97"/>
  <c i="14" r="K93"/>
  <c r="L93"/>
  <c i="12" r="I166"/>
  <c r="J166"/>
  <c r="J161"/>
  <c i="13" r="H41"/>
  <c i="12" r="H185"/>
  <c r="H168"/>
  <c i="14" r="K9"/>
  <c r="L9"/>
  <c r="P9"/>
  <c i="13" r="H145"/>
  <c i="45" r="O250"/>
  <c r="R250"/>
  <c r="S250"/>
  <c r="T250"/>
  <c i="14" r="K15"/>
  <c r="L15"/>
  <c r="R15"/>
  <c r="L135"/>
  <c r="N135"/>
  <c i="12" r="H161"/>
  <c r="H115"/>
  <c i="14" r="J62"/>
  <c i="13" r="H67"/>
  <c r="J60"/>
  <c r="N60"/>
  <c r="H94"/>
  <c i="45" r="Q296"/>
  <c r="O222"/>
  <c i="22" r="O217"/>
  <c i="25" r="Q207"/>
  <c r="M207"/>
  <c r="R207"/>
  <c r="S207"/>
  <c i="24" r="O144"/>
  <c i="45" r="O296"/>
  <c r="R296"/>
  <c r="S296"/>
  <c r="T296"/>
  <c i="6" r="N148"/>
  <c r="N245"/>
  <c r="P226"/>
  <c r="L306"/>
  <c r="N228"/>
  <c r="L312"/>
  <c r="L239"/>
  <c r="L280"/>
  <c r="L197"/>
  <c r="N189"/>
  <c r="P258"/>
  <c r="N202"/>
  <c r="P294"/>
  <c r="N441"/>
  <c r="L447"/>
  <c r="N362"/>
  <c r="P425"/>
  <c r="L407"/>
  <c r="P436"/>
  <c r="P415"/>
  <c r="L406"/>
  <c r="N412"/>
  <c i="17" r="Q99"/>
  <c r="O247"/>
  <c r="Q224"/>
  <c r="Q177"/>
  <c r="O205"/>
  <c r="O114"/>
  <c r="M298"/>
  <c r="O386"/>
  <c r="O336"/>
  <c r="M302"/>
  <c r="O159"/>
  <c r="Q97"/>
  <c r="M272"/>
  <c r="Q324"/>
  <c r="M266"/>
  <c r="M287"/>
  <c r="M82"/>
  <c r="M169"/>
  <c r="Q311"/>
  <c r="Q320"/>
  <c r="O90"/>
  <c r="Q332"/>
  <c r="O23"/>
  <c r="O25"/>
  <c r="M265"/>
  <c r="O76"/>
  <c r="M26"/>
  <c r="Q22"/>
  <c r="O117"/>
  <c r="Q301"/>
  <c r="M260"/>
  <c r="M19"/>
  <c r="M204"/>
  <c r="O271"/>
  <c r="O373"/>
  <c r="O295"/>
  <c i="6" r="N390"/>
  <c i="17" r="O375"/>
  <c i="19" r="M94"/>
  <c r="O31"/>
  <c r="Q187"/>
  <c r="O127"/>
  <c r="O222"/>
  <c r="Q284"/>
  <c r="O98"/>
  <c r="O93"/>
  <c r="M204"/>
  <c r="M274"/>
  <c r="O274"/>
  <c r="Q314"/>
  <c r="M290"/>
  <c r="Q212"/>
  <c r="M11"/>
  <c r="Q176"/>
  <c r="O168"/>
  <c r="Q233"/>
  <c r="O220"/>
  <c r="O301"/>
  <c r="M302"/>
  <c r="O172"/>
  <c r="Q172"/>
  <c r="Q43"/>
  <c r="M249"/>
  <c r="O205"/>
  <c r="O276"/>
  <c r="Q182"/>
  <c r="O253"/>
  <c r="M217"/>
  <c r="M202"/>
  <c r="O294"/>
  <c r="Q44"/>
  <c r="Q225"/>
  <c r="M256"/>
  <c r="O295"/>
  <c r="O237"/>
  <c r="M292"/>
  <c r="M210"/>
  <c r="M319"/>
  <c r="M158"/>
  <c r="O157"/>
  <c r="Q248"/>
  <c r="O330"/>
  <c r="O161"/>
  <c r="O317"/>
  <c r="Q87"/>
  <c r="Q72"/>
  <c r="Q83"/>
  <c r="O76"/>
  <c r="M82"/>
  <c r="O80"/>
  <c i="21" r="M332"/>
  <c r="M81"/>
  <c r="M335"/>
  <c r="O365"/>
  <c r="Q147"/>
  <c r="O239"/>
  <c r="M272"/>
  <c r="O369"/>
  <c r="M180"/>
  <c r="O328"/>
  <c r="O376"/>
  <c r="M337"/>
  <c r="M69"/>
  <c r="M274"/>
  <c r="Q171"/>
  <c r="O131"/>
  <c r="M65"/>
  <c r="O175"/>
  <c r="M366"/>
  <c r="Q179"/>
  <c r="Q8"/>
  <c r="M196"/>
  <c r="Q257"/>
  <c r="M67"/>
  <c r="Q256"/>
  <c r="M330"/>
  <c r="M58"/>
  <c r="Q51"/>
  <c r="M17"/>
  <c r="O28"/>
  <c r="Q25"/>
  <c r="M47"/>
  <c r="O20"/>
  <c r="O207"/>
  <c i="22" r="Q26"/>
  <c r="O450"/>
  <c r="O31"/>
  <c r="Q349"/>
  <c r="Q348"/>
  <c r="M484"/>
  <c r="Q38"/>
  <c r="Q57"/>
  <c r="O477"/>
  <c r="O44"/>
  <c r="Q372"/>
  <c r="Q482"/>
  <c r="M11"/>
  <c r="O451"/>
  <c r="Q65"/>
  <c r="O378"/>
  <c r="M471"/>
  <c r="M56"/>
  <c r="Q72"/>
  <c r="Q73"/>
  <c r="Q426"/>
  <c r="Q423"/>
  <c r="Q433"/>
  <c r="O70"/>
  <c r="M468"/>
  <c r="M375"/>
  <c r="O404"/>
  <c r="O434"/>
  <c r="M418"/>
  <c r="M68"/>
  <c r="M443"/>
  <c r="M352"/>
  <c r="Q69"/>
  <c r="Q417"/>
  <c r="O21"/>
  <c r="Q18"/>
  <c r="M60"/>
  <c r="O12"/>
  <c r="O200"/>
  <c r="M88"/>
  <c r="M139"/>
  <c r="O228"/>
  <c r="M91"/>
  <c r="M208"/>
  <c r="M225"/>
  <c r="Q173"/>
  <c r="M103"/>
  <c r="M143"/>
  <c r="O183"/>
  <c r="M172"/>
  <c r="Q150"/>
  <c r="O161"/>
  <c r="O115"/>
  <c r="M203"/>
  <c r="Q190"/>
  <c r="O170"/>
  <c r="Q160"/>
  <c r="M276"/>
  <c r="M269"/>
  <c r="M270"/>
  <c r="O285"/>
  <c r="O295"/>
  <c r="O311"/>
  <c r="M250"/>
  <c r="O322"/>
  <c r="M299"/>
  <c r="M323"/>
  <c r="M314"/>
  <c r="Q332"/>
  <c r="M278"/>
  <c r="Q238"/>
  <c r="Q260"/>
  <c r="Q281"/>
  <c r="O284"/>
  <c r="O243"/>
  <c r="Q298"/>
  <c i="23" r="Q282"/>
  <c r="Q320"/>
  <c r="M124"/>
  <c r="Q122"/>
  <c r="Q273"/>
  <c r="M191"/>
  <c r="M349"/>
  <c r="Q28"/>
  <c r="O92"/>
  <c r="M184"/>
  <c r="O167"/>
  <c r="M305"/>
  <c r="Q410"/>
  <c r="O304"/>
  <c r="M14"/>
  <c r="M201"/>
  <c r="O353"/>
  <c r="M53"/>
  <c r="M114"/>
  <c r="O259"/>
  <c r="Q247"/>
  <c r="O314"/>
  <c r="M119"/>
  <c r="Q438"/>
  <c r="Q363"/>
  <c r="M33"/>
  <c r="Q15"/>
  <c r="O356"/>
  <c r="Q283"/>
  <c r="Q136"/>
  <c r="M162"/>
  <c r="Q451"/>
  <c r="O127"/>
  <c r="Q135"/>
  <c r="O369"/>
  <c r="Q77"/>
  <c r="O350"/>
  <c r="M464"/>
  <c r="M174"/>
  <c r="Q476"/>
  <c r="O168"/>
  <c r="O309"/>
  <c r="O274"/>
  <c r="M465"/>
  <c r="O272"/>
  <c r="M411"/>
  <c r="O256"/>
  <c r="M199"/>
  <c r="Q199"/>
  <c r="O377"/>
  <c r="O155"/>
  <c r="Q169"/>
  <c i="24" r="Q400"/>
  <c r="M214"/>
  <c r="O463"/>
  <c r="M367"/>
  <c r="M464"/>
  <c r="M199"/>
  <c r="M348"/>
  <c r="Q445"/>
  <c r="O237"/>
  <c r="O424"/>
  <c r="Q415"/>
  <c r="M353"/>
  <c r="M236"/>
  <c r="O265"/>
  <c r="Q255"/>
  <c r="M334"/>
  <c r="Q258"/>
  <c r="M409"/>
  <c r="M261"/>
  <c r="Q182"/>
  <c r="M321"/>
  <c r="O458"/>
  <c r="Q460"/>
  <c r="M404"/>
  <c r="M423"/>
  <c r="O201"/>
  <c r="M395"/>
  <c r="O356"/>
  <c r="O359"/>
  <c r="O226"/>
  <c r="O290"/>
  <c r="M197"/>
  <c r="M235"/>
  <c r="Q345"/>
  <c r="O387"/>
  <c r="M381"/>
  <c i="6" r="N253"/>
  <c r="N259"/>
  <c i="19" r="Q321"/>
  <c i="24" r="Q160"/>
  <c i="22" r="Q327"/>
  <c i="24" r="M127"/>
  <c i="45" r="M228"/>
  <c r="M223"/>
  <c r="O216"/>
  <c r="O191"/>
  <c i="23" r="O210"/>
  <c i="6" r="P297"/>
  <c r="N230"/>
  <c i="17" r="M276"/>
  <c r="Q164"/>
  <c r="M295"/>
  <c r="Q271"/>
  <c i="21" r="O300"/>
  <c r="O270"/>
  <c r="M268"/>
  <c r="Q320"/>
  <c r="Q165"/>
  <c r="O148"/>
  <c r="Q20"/>
  <c i="22" r="M48"/>
  <c r="Q30"/>
  <c r="M303"/>
  <c i="23" r="M401"/>
  <c r="M145"/>
  <c r="O59"/>
  <c r="M64"/>
  <c r="Q256"/>
  <c r="M275"/>
  <c i="24" r="Q357"/>
  <c r="M115"/>
  <c r="Q125"/>
  <c r="Q117"/>
  <c r="Q164"/>
  <c r="O141"/>
  <c i="23" r="O217"/>
  <c i="6" r="P253"/>
  <c i="23" r="Q217"/>
  <c i="22" r="O292"/>
  <c i="25" r="Q183"/>
  <c i="45" r="M110"/>
  <c i="25" r="M350"/>
  <c r="Q360"/>
  <c i="24" r="O61"/>
  <c r="O71"/>
  <c r="Q52"/>
  <c r="Q15"/>
  <c i="25" r="O170"/>
  <c r="O232"/>
  <c r="Q262"/>
  <c r="M258"/>
  <c r="Q288"/>
  <c r="O201"/>
  <c r="M404"/>
  <c r="M428"/>
  <c r="M167"/>
  <c r="M375"/>
  <c r="O172"/>
  <c r="Q185"/>
  <c r="M317"/>
  <c r="M233"/>
  <c r="M359"/>
  <c r="O422"/>
  <c r="M255"/>
  <c r="O390"/>
  <c r="Q160"/>
  <c r="M420"/>
  <c r="M367"/>
  <c r="Q264"/>
  <c r="O382"/>
  <c r="M416"/>
  <c r="O31"/>
  <c r="Q56"/>
  <c r="M37"/>
  <c r="Q53"/>
  <c r="M64"/>
  <c r="Q120"/>
  <c r="Q129"/>
  <c r="Q119"/>
  <c r="M84"/>
  <c r="O25"/>
  <c r="M153"/>
  <c r="Q45"/>
  <c r="O26"/>
  <c r="M32"/>
  <c r="O226"/>
  <c r="O223"/>
  <c i="45" r="M493"/>
  <c r="M475"/>
  <c r="M492"/>
  <c r="M467"/>
  <c r="M445"/>
  <c r="M369"/>
  <c r="O158"/>
  <c r="M132"/>
  <c r="O108"/>
  <c r="O394"/>
  <c r="M383"/>
  <c r="Q86"/>
  <c r="O76"/>
  <c r="O431"/>
  <c r="O89"/>
  <c r="Q76"/>
  <c r="Q39"/>
  <c r="O510"/>
  <c r="Q508"/>
  <c r="O499"/>
  <c r="O467"/>
  <c r="M66"/>
  <c r="M64"/>
  <c r="O30"/>
  <c r="M30"/>
  <c r="R30"/>
  <c r="S30"/>
  <c r="T30"/>
  <c r="O16"/>
  <c r="Q433"/>
  <c r="M170"/>
  <c r="O98"/>
  <c r="O70"/>
  <c r="O64"/>
  <c r="M40"/>
  <c r="O13"/>
  <c i="24" r="M87"/>
  <c r="O92"/>
  <c r="O46"/>
  <c r="O66"/>
  <c r="Q44"/>
  <c r="Q103"/>
  <c i="25" r="M442"/>
  <c r="M418"/>
  <c r="O247"/>
  <c r="Q266"/>
  <c r="Q156"/>
  <c r="Q368"/>
  <c r="Q300"/>
  <c r="Q149"/>
  <c r="Q104"/>
  <c r="M61"/>
  <c i="45" r="Q181"/>
  <c r="Q98"/>
  <c r="Q40"/>
  <c i="25" r="M380"/>
  <c i="45" r="Q172"/>
  <c i="24" r="Q87"/>
  <c i="45" r="Q480"/>
  <c r="O125"/>
  <c i="25" r="M136"/>
  <c i="45" r="M394"/>
  <c i="65" r="O8"/>
  <c r="Q21"/>
  <c r="O23"/>
  <c r="Q25"/>
  <c r="Q38"/>
  <c r="O48"/>
  <c r="Q55"/>
  <c r="Q59"/>
  <c r="Q63"/>
  <c r="M71"/>
  <c r="M79"/>
  <c r="Q87"/>
  <c r="M90"/>
  <c r="O108"/>
  <c r="Q112"/>
  <c r="M114"/>
  <c r="O122"/>
  <c r="Q123"/>
  <c r="Q127"/>
  <c r="Q139"/>
  <c r="Q141"/>
  <c r="Q142"/>
  <c r="Q158"/>
  <c r="M162"/>
  <c r="O170"/>
  <c r="O191"/>
  <c r="Q195"/>
  <c r="M198"/>
  <c r="Q203"/>
  <c r="Q208"/>
  <c r="M216"/>
  <c r="M224"/>
  <c r="Q233"/>
  <c r="Q240"/>
  <c r="Q244"/>
  <c r="Q318"/>
  <c r="O321"/>
  <c r="M322"/>
  <c r="O335"/>
  <c r="M366"/>
  <c r="Q371"/>
  <c r="M373"/>
  <c r="Q383"/>
  <c r="Q394"/>
  <c r="O399"/>
  <c r="O408"/>
  <c r="M409"/>
  <c r="O410"/>
  <c r="O412"/>
  <c r="Q423"/>
  <c r="M429"/>
  <c r="O434"/>
  <c r="M437"/>
  <c r="Q441"/>
  <c r="M464"/>
  <c r="Q464"/>
  <c i="25" r="Q18"/>
  <c i="45" r="Q335"/>
  <c i="25" r="M114"/>
  <c i="45" r="O323"/>
  <c i="6" r="P160"/>
  <c r="L148"/>
  <c r="L209"/>
  <c r="L211"/>
  <c r="P306"/>
  <c r="L168"/>
  <c r="P308"/>
  <c r="P312"/>
  <c r="N314"/>
  <c r="N239"/>
  <c r="L179"/>
  <c r="P180"/>
  <c r="L258"/>
  <c r="Q258"/>
  <c r="R258"/>
  <c r="S258"/>
  <c r="P202"/>
  <c r="P201"/>
  <c r="N335"/>
  <c r="L441"/>
  <c r="L413"/>
  <c r="L352"/>
  <c r="P346"/>
  <c r="N425"/>
  <c r="N415"/>
  <c r="P386"/>
  <c r="N394"/>
  <c r="L433"/>
  <c r="L365"/>
  <c r="N381"/>
  <c r="N347"/>
  <c r="P418"/>
  <c r="L324"/>
  <c r="P350"/>
  <c r="P319"/>
  <c r="N443"/>
  <c r="N411"/>
  <c r="N401"/>
  <c i="17" r="Q52"/>
  <c r="M247"/>
  <c r="R247"/>
  <c r="S247"/>
  <c r="T247"/>
  <c r="O73"/>
  <c r="M250"/>
  <c r="M297"/>
  <c r="M224"/>
  <c r="R224"/>
  <c r="S224"/>
  <c r="T224"/>
  <c r="Q371"/>
  <c r="O148"/>
  <c r="O298"/>
  <c r="R298"/>
  <c r="S298"/>
  <c r="T298"/>
  <c r="Q259"/>
  <c r="Q312"/>
  <c r="O190"/>
  <c r="M336"/>
  <c r="Q35"/>
  <c r="Q184"/>
  <c r="Q262"/>
  <c r="O132"/>
  <c r="O243"/>
  <c r="Q37"/>
  <c r="Q71"/>
  <c r="O272"/>
  <c r="Q182"/>
  <c r="O310"/>
  <c r="Q219"/>
  <c r="M179"/>
  <c r="M258"/>
  <c r="Q160"/>
  <c r="Q169"/>
  <c r="Q344"/>
  <c r="M252"/>
  <c r="M311"/>
  <c r="M245"/>
  <c r="O11"/>
  <c r="O42"/>
  <c r="O172"/>
  <c r="M376"/>
  <c r="O39"/>
  <c r="O209"/>
  <c r="O395"/>
  <c r="O56"/>
  <c i="6" r="L390"/>
  <c i="19" r="M57"/>
  <c r="Q204"/>
  <c r="Q117"/>
  <c r="O123"/>
  <c r="M212"/>
  <c r="M150"/>
  <c r="M168"/>
  <c r="M220"/>
  <c r="Q338"/>
  <c r="M104"/>
  <c r="Q178"/>
  <c r="M235"/>
  <c r="O48"/>
  <c r="Q191"/>
  <c r="Q253"/>
  <c r="O270"/>
  <c r="O199"/>
  <c r="Q217"/>
  <c r="Q10"/>
  <c r="O273"/>
  <c r="O201"/>
  <c r="O62"/>
  <c r="O279"/>
  <c r="M278"/>
  <c r="M156"/>
  <c r="Q38"/>
  <c r="Q157"/>
  <c r="Q230"/>
  <c r="Q330"/>
  <c r="M161"/>
  <c r="O240"/>
  <c r="O87"/>
  <c r="O86"/>
  <c r="O96"/>
  <c r="M76"/>
  <c r="O75"/>
  <c r="O103"/>
  <c r="M137"/>
  <c i="21" r="M100"/>
  <c r="Q136"/>
  <c r="Q294"/>
  <c r="Q332"/>
  <c r="Q292"/>
  <c r="Q318"/>
  <c r="M357"/>
  <c r="O114"/>
  <c r="O163"/>
  <c r="M276"/>
  <c r="Q346"/>
  <c r="M188"/>
  <c r="Q129"/>
  <c r="O334"/>
  <c r="M239"/>
  <c r="O295"/>
  <c r="Q115"/>
  <c r="Q272"/>
  <c r="Q111"/>
  <c r="Q101"/>
  <c r="M195"/>
  <c r="O337"/>
  <c r="Q263"/>
  <c r="M235"/>
  <c r="M160"/>
  <c r="Q65"/>
  <c r="M348"/>
  <c r="O179"/>
  <c r="O120"/>
  <c r="Q310"/>
  <c r="Q67"/>
  <c r="O125"/>
  <c r="O256"/>
  <c r="M278"/>
  <c r="M154"/>
  <c r="O336"/>
  <c r="O110"/>
  <c r="Q89"/>
  <c r="M89"/>
  <c r="Q326"/>
  <c r="Q166"/>
  <c r="Q327"/>
  <c r="Q312"/>
  <c r="O38"/>
  <c r="Q58"/>
  <c r="M40"/>
  <c r="O51"/>
  <c r="Q14"/>
  <c r="Q26"/>
  <c r="O36"/>
  <c r="M34"/>
  <c r="M20"/>
  <c r="R20"/>
  <c r="S20"/>
  <c r="T20"/>
  <c r="M320"/>
  <c r="O211"/>
  <c r="M207"/>
  <c r="M206"/>
  <c i="22" r="M26"/>
  <c r="Q455"/>
  <c r="Q384"/>
  <c r="O373"/>
  <c r="M16"/>
  <c r="Q342"/>
  <c r="O349"/>
  <c r="Q40"/>
  <c r="M474"/>
  <c r="Q484"/>
  <c r="O57"/>
  <c r="O491"/>
  <c r="M372"/>
  <c r="O482"/>
  <c r="M479"/>
  <c r="O364"/>
  <c r="M451"/>
  <c r="Q56"/>
  <c r="M73"/>
  <c r="O423"/>
  <c r="M439"/>
  <c r="Q395"/>
  <c r="M442"/>
  <c r="M422"/>
  <c r="M465"/>
  <c r="O419"/>
  <c r="M448"/>
  <c r="M408"/>
  <c r="M69"/>
  <c r="R69"/>
  <c r="S69"/>
  <c r="T69"/>
  <c r="Q427"/>
  <c r="M417"/>
  <c r="Q48"/>
  <c r="Q47"/>
  <c r="O53"/>
  <c r="Q12"/>
  <c r="O76"/>
  <c r="Q94"/>
  <c r="O144"/>
  <c r="M214"/>
  <c r="Q88"/>
  <c r="R88"/>
  <c r="S88"/>
  <c r="T88"/>
  <c r="Q139"/>
  <c r="Q228"/>
  <c r="Q91"/>
  <c r="O93"/>
  <c r="Q143"/>
  <c r="M161"/>
  <c r="O176"/>
  <c r="Q231"/>
  <c r="Q230"/>
  <c r="Q170"/>
  <c r="O220"/>
  <c r="Q135"/>
  <c r="O233"/>
  <c r="Q187"/>
  <c r="Q330"/>
  <c r="O242"/>
  <c r="M285"/>
  <c r="Q322"/>
  <c r="O332"/>
  <c r="M239"/>
  <c r="O272"/>
  <c r="M260"/>
  <c r="O275"/>
  <c r="Q284"/>
  <c r="Q306"/>
  <c r="Q308"/>
  <c r="M298"/>
  <c i="23" r="Q67"/>
  <c r="O124"/>
  <c r="O105"/>
  <c r="M31"/>
  <c r="M291"/>
  <c r="Q430"/>
  <c r="Q416"/>
  <c r="Q354"/>
  <c r="Q318"/>
  <c r="Q96"/>
  <c r="O147"/>
  <c r="Q161"/>
  <c r="M304"/>
  <c r="Q469"/>
  <c r="Q85"/>
  <c r="Q99"/>
  <c r="Q296"/>
  <c r="O310"/>
  <c r="M179"/>
  <c r="M348"/>
  <c r="O98"/>
  <c r="Q250"/>
  <c r="Q426"/>
  <c r="Q21"/>
  <c r="Q63"/>
  <c r="M32"/>
  <c r="O101"/>
  <c r="Q89"/>
  <c r="O107"/>
  <c r="O201"/>
  <c r="O232"/>
  <c r="O114"/>
  <c r="O247"/>
  <c r="M314"/>
  <c r="O396"/>
  <c r="O115"/>
  <c r="M54"/>
  <c r="O288"/>
  <c r="M15"/>
  <c r="R15"/>
  <c r="S15"/>
  <c r="T15"/>
  <c r="M356"/>
  <c r="Q390"/>
  <c r="O18"/>
  <c r="O344"/>
  <c r="Q309"/>
  <c r="Q137"/>
  <c r="M246"/>
  <c r="O465"/>
  <c r="M146"/>
  <c r="M394"/>
  <c r="Q44"/>
  <c r="Q155"/>
  <c r="Q142"/>
  <c r="Q148"/>
  <c i="24" r="Q318"/>
  <c r="Q417"/>
  <c r="Q214"/>
  <c r="O367"/>
  <c r="Q280"/>
  <c r="Q199"/>
  <c r="O366"/>
  <c r="Q348"/>
  <c r="M237"/>
  <c r="M424"/>
  <c r="M415"/>
  <c r="O353"/>
  <c r="M325"/>
  <c r="O284"/>
  <c r="M255"/>
  <c r="Q426"/>
  <c r="M391"/>
  <c r="O409"/>
  <c r="M431"/>
  <c r="Q440"/>
  <c r="O182"/>
  <c r="R182"/>
  <c r="S182"/>
  <c r="T182"/>
  <c r="Q363"/>
  <c r="Q229"/>
  <c r="Q350"/>
  <c r="M454"/>
  <c r="Q365"/>
  <c r="M413"/>
  <c r="M194"/>
  <c r="Q209"/>
  <c r="O396"/>
  <c r="Q274"/>
  <c r="Q338"/>
  <c r="Q197"/>
  <c r="O244"/>
  <c r="Q375"/>
  <c i="23" r="Q165"/>
  <c r="O378"/>
  <c i="24" r="M330"/>
  <c r="O384"/>
  <c i="17" r="Q288"/>
  <c i="23" r="M449"/>
  <c i="6" r="P248"/>
  <c i="24" r="M160"/>
  <c i="17" r="M325"/>
  <c i="24" r="M169"/>
  <c i="23" r="Q214"/>
  <c i="45" r="M230"/>
  <c r="M196"/>
  <c r="Q235"/>
  <c r="M214"/>
  <c r="Q194"/>
  <c r="Q214"/>
  <c r="Q211"/>
  <c r="M194"/>
  <c i="23" r="M210"/>
  <c r="R210"/>
  <c r="S210"/>
  <c r="T210"/>
  <c i="6" r="P401"/>
  <c r="N376"/>
  <c i="19" r="Q173"/>
  <c r="O60"/>
  <c r="Q137"/>
  <c i="21" r="Q298"/>
  <c r="O140"/>
  <c r="M210"/>
  <c i="22" r="M47"/>
  <c r="O113"/>
  <c r="O303"/>
  <c i="23" r="O401"/>
  <c r="M151"/>
  <c r="Q59"/>
  <c i="24" r="Q427"/>
  <c r="Q418"/>
  <c r="Q156"/>
  <c r="Q131"/>
  <c r="Q133"/>
  <c r="O123"/>
  <c r="Q141"/>
  <c r="O406"/>
  <c i="23" r="Q156"/>
  <c i="45" r="O110"/>
  <c i="25" r="Q19"/>
  <c r="O109"/>
  <c r="O19"/>
  <c i="45" r="Q101"/>
  <c i="24" r="M46"/>
  <c i="45" r="Q228"/>
  <c i="25" r="M216"/>
  <c i="45" r="R64"/>
  <c r="S64"/>
  <c i="25" r="Q439"/>
  <c r="Q442"/>
  <c r="M165"/>
  <c r="O360"/>
  <c r="O228"/>
  <c i="24" r="Q93"/>
  <c r="M40"/>
  <c r="M107"/>
  <c r="Q61"/>
  <c r="M81"/>
  <c r="Q89"/>
  <c r="O101"/>
  <c i="25" r="M443"/>
  <c r="O291"/>
  <c r="M351"/>
  <c r="M365"/>
  <c r="M236"/>
  <c r="Q318"/>
  <c r="M328"/>
  <c r="O434"/>
  <c r="M262"/>
  <c r="R262"/>
  <c r="S262"/>
  <c r="T262"/>
  <c r="M238"/>
  <c r="Q303"/>
  <c r="M363"/>
  <c r="M417"/>
  <c r="Q196"/>
  <c r="M169"/>
  <c r="M334"/>
  <c r="Q422"/>
  <c r="Q419"/>
  <c r="O405"/>
  <c r="O367"/>
  <c r="M368"/>
  <c r="M115"/>
  <c r="M99"/>
  <c r="Q140"/>
  <c r="M139"/>
  <c r="O79"/>
  <c r="M33"/>
  <c r="Q22"/>
  <c r="M70"/>
  <c r="O38"/>
  <c r="M144"/>
  <c r="M119"/>
  <c r="M126"/>
  <c r="O151"/>
  <c r="O153"/>
  <c r="M45"/>
  <c r="O16"/>
  <c r="Q44"/>
  <c r="Q212"/>
  <c r="M214"/>
  <c i="45" r="M490"/>
  <c r="Q478"/>
  <c r="Q475"/>
  <c r="Q492"/>
  <c r="O383"/>
  <c r="M368"/>
  <c r="O123"/>
  <c r="Q120"/>
  <c r="Q497"/>
  <c r="O351"/>
  <c r="M88"/>
  <c r="O52"/>
  <c r="M342"/>
  <c r="Q155"/>
  <c r="M76"/>
  <c r="R76"/>
  <c r="S76"/>
  <c r="T76"/>
  <c r="O59"/>
  <c r="O511"/>
  <c r="M396"/>
  <c r="Q116"/>
  <c r="O77"/>
  <c r="M51"/>
  <c r="Q429"/>
  <c r="Q42"/>
  <c r="O427"/>
  <c r="M178"/>
  <c r="O163"/>
  <c r="M155"/>
  <c r="R155"/>
  <c r="M98"/>
  <c r="R98"/>
  <c r="S98"/>
  <c r="T98"/>
  <c r="M59"/>
  <c r="O45"/>
  <c r="O38"/>
  <c r="Q11"/>
  <c i="24" r="O80"/>
  <c r="O56"/>
  <c r="M92"/>
  <c r="M68"/>
  <c r="R68"/>
  <c r="S68"/>
  <c r="T68"/>
  <c r="Q68"/>
  <c i="25" r="Q327"/>
  <c r="O69"/>
  <c i="45" r="Q70"/>
  <c i="24" r="Q80"/>
  <c i="45" r="O41"/>
  <c i="25" r="Q418"/>
  <c i="45" r="Q407"/>
  <c r="O335"/>
  <c r="R335"/>
  <c r="S335"/>
  <c r="T335"/>
  <c r="M101"/>
  <c i="65" r="M8"/>
  <c r="O18"/>
  <c r="Q33"/>
  <c r="O38"/>
  <c r="O43"/>
  <c r="Q52"/>
  <c r="O59"/>
  <c r="Q62"/>
  <c r="M63"/>
  <c r="Q65"/>
  <c r="O66"/>
  <c r="Q68"/>
  <c r="M73"/>
  <c r="Q73"/>
  <c r="Q75"/>
  <c r="O91"/>
  <c r="Q108"/>
  <c r="M109"/>
  <c r="M112"/>
  <c r="Q114"/>
  <c r="Q119"/>
  <c r="O127"/>
  <c r="M133"/>
  <c r="Q140"/>
  <c r="Q143"/>
  <c r="M149"/>
  <c r="O152"/>
  <c r="Q161"/>
  <c r="Q181"/>
  <c r="Q185"/>
  <c r="O208"/>
  <c r="Q215"/>
  <c r="Q225"/>
  <c r="Q230"/>
  <c r="M232"/>
  <c r="M240"/>
  <c r="Q335"/>
  <c r="Q339"/>
  <c r="Q342"/>
  <c r="Q347"/>
  <c r="O351"/>
  <c r="Q353"/>
  <c r="O362"/>
  <c r="O366"/>
  <c r="M369"/>
  <c r="M383"/>
  <c r="M399"/>
  <c r="M402"/>
  <c r="M403"/>
  <c r="Q408"/>
  <c r="Q412"/>
  <c r="M417"/>
  <c r="O420"/>
  <c r="Q422"/>
  <c r="O425"/>
  <c r="M426"/>
  <c r="O429"/>
  <c r="Q431"/>
  <c r="M457"/>
  <c r="R457"/>
  <c r="S457"/>
  <c r="T457"/>
  <c r="O457"/>
  <c r="Q457"/>
  <c r="M461"/>
  <c r="O461"/>
  <c r="Q461"/>
  <c i="45" r="M168"/>
  <c r="Q168"/>
  <c i="22" r="M310"/>
  <c i="6" r="L297"/>
  <c r="Q297"/>
  <c r="R297"/>
  <c r="S297"/>
  <c r="Q306"/>
  <c r="R306"/>
  <c r="S306"/>
  <c i="17" r="R295"/>
  <c r="S295"/>
  <c r="T295"/>
  <c i="19" r="R157"/>
  <c r="S157"/>
  <c r="T157"/>
  <c r="R76"/>
  <c r="S76"/>
  <c r="T76"/>
  <c i="21" r="R89"/>
  <c r="S89"/>
  <c r="T89"/>
  <c i="22" r="R57"/>
  <c r="S57"/>
  <c r="T57"/>
  <c r="R47"/>
  <c r="S47"/>
  <c r="T47"/>
  <c i="24" r="R424"/>
  <c r="S424"/>
  <c r="T424"/>
  <c i="22" r="R332"/>
  <c r="S332"/>
  <c r="T332"/>
  <c i="6" r="P268"/>
  <c r="N166"/>
  <c r="N192"/>
  <c r="N168"/>
  <c r="Q168"/>
  <c r="R168"/>
  <c r="S168"/>
  <c r="N312"/>
  <c r="L314"/>
  <c r="N280"/>
  <c r="P262"/>
  <c r="N197"/>
  <c r="P260"/>
  <c r="P167"/>
  <c r="P189"/>
  <c r="L206"/>
  <c r="L235"/>
  <c r="N396"/>
  <c r="L337"/>
  <c r="P413"/>
  <c r="N352"/>
  <c r="L346"/>
  <c r="P406"/>
  <c r="L343"/>
  <c r="N386"/>
  <c r="L450"/>
  <c r="P458"/>
  <c r="P347"/>
  <c r="L329"/>
  <c r="L418"/>
  <c r="Q418"/>
  <c r="R418"/>
  <c r="S418"/>
  <c r="P324"/>
  <c r="N332"/>
  <c r="N319"/>
  <c r="P411"/>
  <c r="P437"/>
  <c r="L266"/>
  <c r="L412"/>
  <c r="P208"/>
  <c i="17" r="M52"/>
  <c r="O302"/>
  <c r="O334"/>
  <c r="M132"/>
  <c r="O263"/>
  <c r="O182"/>
  <c r="O287"/>
  <c r="R287"/>
  <c r="S287"/>
  <c r="T287"/>
  <c r="Q70"/>
  <c r="O200"/>
  <c r="Q252"/>
  <c r="Q339"/>
  <c r="O311"/>
  <c r="Q90"/>
  <c r="O367"/>
  <c r="M332"/>
  <c r="Q42"/>
  <c r="M150"/>
  <c r="Q376"/>
  <c r="M365"/>
  <c r="O265"/>
  <c r="Q76"/>
  <c r="Q122"/>
  <c r="M209"/>
  <c r="Q355"/>
  <c r="M47"/>
  <c r="M301"/>
  <c r="O328"/>
  <c r="O403"/>
  <c r="M192"/>
  <c r="O78"/>
  <c r="O267"/>
  <c r="O19"/>
  <c r="O231"/>
  <c r="R231"/>
  <c r="M231"/>
  <c i="19" r="Q31"/>
  <c r="O284"/>
  <c r="M93"/>
  <c r="O109"/>
  <c r="M266"/>
  <c r="M247"/>
  <c r="Q290"/>
  <c r="R290"/>
  <c r="S290"/>
  <c r="T290"/>
  <c r="Q303"/>
  <c r="Q164"/>
  <c r="M238"/>
  <c r="M301"/>
  <c r="Q302"/>
  <c r="M172"/>
  <c r="R172"/>
  <c r="S172"/>
  <c r="T172"/>
  <c r="M43"/>
  <c r="O249"/>
  <c r="R249"/>
  <c r="S249"/>
  <c r="T249"/>
  <c r="O14"/>
  <c r="Q48"/>
  <c r="M191"/>
  <c r="Q322"/>
  <c r="M270"/>
  <c r="M199"/>
  <c r="M294"/>
  <c r="O44"/>
  <c r="Q273"/>
  <c r="Q201"/>
  <c r="M269"/>
  <c r="Q292"/>
  <c r="M281"/>
  <c r="Q156"/>
  <c r="O158"/>
  <c r="M38"/>
  <c r="Q245"/>
  <c r="O248"/>
  <c r="R248"/>
  <c r="S248"/>
  <c r="T248"/>
  <c r="Q329"/>
  <c r="O272"/>
  <c r="O293"/>
  <c r="M65"/>
  <c r="R65"/>
  <c r="S65"/>
  <c r="T65"/>
  <c r="Q65"/>
  <c r="O265"/>
  <c r="M96"/>
  <c r="R96"/>
  <c r="S96"/>
  <c r="T96"/>
  <c r="Q77"/>
  <c r="O82"/>
  <c r="M103"/>
  <c r="M80"/>
  <c r="Q155"/>
  <c i="21" r="Q100"/>
  <c r="M294"/>
  <c r="M292"/>
  <c r="R292"/>
  <c r="S292"/>
  <c r="T292"/>
  <c r="O318"/>
  <c r="O335"/>
  <c r="O357"/>
  <c r="M114"/>
  <c r="R114"/>
  <c r="S114"/>
  <c r="T114"/>
  <c r="Q163"/>
  <c r="O276"/>
  <c r="M346"/>
  <c r="Q353"/>
  <c r="Q127"/>
  <c r="M119"/>
  <c r="Q188"/>
  <c r="Q284"/>
  <c r="O129"/>
  <c r="M334"/>
  <c r="R334"/>
  <c r="S334"/>
  <c r="T334"/>
  <c r="Q239"/>
  <c r="M115"/>
  <c r="R115"/>
  <c r="S115"/>
  <c r="T115"/>
  <c r="Q364"/>
  <c r="M369"/>
  <c r="M164"/>
  <c r="O128"/>
  <c r="Q283"/>
  <c r="Q376"/>
  <c r="M161"/>
  <c r="M261"/>
  <c r="M252"/>
  <c r="O171"/>
  <c r="Q70"/>
  <c r="O160"/>
  <c r="Q131"/>
  <c r="O169"/>
  <c r="O323"/>
  <c r="Q120"/>
  <c r="O310"/>
  <c r="O231"/>
  <c r="O230"/>
  <c r="O40"/>
  <c r="M51"/>
  <c r="R51"/>
  <c r="S51"/>
  <c r="T51"/>
  <c r="O14"/>
  <c r="M36"/>
  <c r="R36"/>
  <c r="S36"/>
  <c r="T36"/>
  <c r="O23"/>
  <c r="M165"/>
  <c r="M148"/>
  <c r="Q34"/>
  <c r="M31"/>
  <c r="M302"/>
  <c r="O302"/>
  <c r="Q211"/>
  <c r="Q167"/>
  <c r="O32"/>
  <c r="Q206"/>
  <c i="22" r="M455"/>
  <c r="R455"/>
  <c r="S455"/>
  <c r="T455"/>
  <c r="O384"/>
  <c r="M461"/>
  <c r="Q373"/>
  <c r="R373"/>
  <c r="S373"/>
  <c r="T373"/>
  <c r="Q16"/>
  <c r="Q34"/>
  <c r="M35"/>
  <c r="Q474"/>
  <c r="Q430"/>
  <c r="O19"/>
  <c r="M38"/>
  <c r="R38"/>
  <c r="S38"/>
  <c r="T38"/>
  <c r="M41"/>
  <c r="Q369"/>
  <c r="Q491"/>
  <c r="R491"/>
  <c r="S491"/>
  <c r="T491"/>
  <c r="O343"/>
  <c r="O479"/>
  <c r="O385"/>
  <c r="Q399"/>
  <c r="M426"/>
  <c r="R426"/>
  <c r="S426"/>
  <c r="T426"/>
  <c r="Q405"/>
  <c r="M433"/>
  <c r="O395"/>
  <c r="O375"/>
  <c r="Q418"/>
  <c r="O463"/>
  <c r="O441"/>
  <c r="Q166"/>
  <c r="Q97"/>
  <c r="Q144"/>
  <c r="M200"/>
  <c r="R200"/>
  <c r="S200"/>
  <c r="T200"/>
  <c r="O199"/>
  <c r="O208"/>
  <c r="R208"/>
  <c r="S208"/>
  <c r="T208"/>
  <c r="O225"/>
  <c r="M173"/>
  <c r="Q196"/>
  <c r="M152"/>
  <c r="M159"/>
  <c r="Q161"/>
  <c r="Q115"/>
  <c r="Q133"/>
  <c r="Q86"/>
  <c r="Q203"/>
  <c r="O190"/>
  <c r="R190"/>
  <c r="S190"/>
  <c r="T190"/>
  <c r="Q206"/>
  <c r="Q220"/>
  <c r="O187"/>
  <c r="O271"/>
  <c r="Q269"/>
  <c r="M265"/>
  <c r="M242"/>
  <c r="M295"/>
  <c i="23" r="M67"/>
  <c r="R67"/>
  <c r="S67"/>
  <c r="T67"/>
  <c r="M460"/>
  <c r="Q31"/>
  <c r="M430"/>
  <c r="O358"/>
  <c r="M416"/>
  <c r="O452"/>
  <c r="M318"/>
  <c r="R318"/>
  <c r="S318"/>
  <c r="T318"/>
  <c r="M92"/>
  <c r="Q91"/>
  <c r="M161"/>
  <c r="O290"/>
  <c r="Q304"/>
  <c r="O469"/>
  <c r="R469"/>
  <c r="S469"/>
  <c r="T469"/>
  <c r="O82"/>
  <c r="O302"/>
  <c r="M398"/>
  <c r="M17"/>
  <c r="M106"/>
  <c r="Q179"/>
  <c r="R179"/>
  <c r="S179"/>
  <c r="T179"/>
  <c r="Q348"/>
  <c r="Q98"/>
  <c r="M426"/>
  <c r="O49"/>
  <c r="Q101"/>
  <c r="Q107"/>
  <c r="Q353"/>
  <c r="O332"/>
  <c r="Q53"/>
  <c r="Q114"/>
  <c r="M247"/>
  <c r="R247"/>
  <c r="S247"/>
  <c r="T247"/>
  <c r="O375"/>
  <c r="Q119"/>
  <c r="R119"/>
  <c r="S119"/>
  <c r="T119"/>
  <c r="O26"/>
  <c r="M288"/>
  <c r="M363"/>
  <c r="R363"/>
  <c r="S363"/>
  <c r="T363"/>
  <c r="Q25"/>
  <c r="Q334"/>
  <c r="O45"/>
  <c r="M248"/>
  <c r="M283"/>
  <c r="R283"/>
  <c r="S283"/>
  <c r="T283"/>
  <c r="M355"/>
  <c r="M56"/>
  <c r="Q198"/>
  <c r="Q233"/>
  <c r="M451"/>
  <c r="Q369"/>
  <c r="M38"/>
  <c r="Q350"/>
  <c r="O464"/>
  <c r="Q88"/>
  <c r="M344"/>
  <c r="M476"/>
  <c r="M309"/>
  <c r="R309"/>
  <c r="S309"/>
  <c r="T309"/>
  <c r="Q274"/>
  <c r="R274"/>
  <c r="S274"/>
  <c r="T274"/>
  <c r="Q391"/>
  <c r="Q272"/>
  <c r="Q456"/>
  <c r="O473"/>
  <c r="Q275"/>
  <c r="M258"/>
  <c r="Q377"/>
  <c r="M425"/>
  <c r="O142"/>
  <c r="R142"/>
  <c r="S142"/>
  <c r="T142"/>
  <c r="Q193"/>
  <c r="M148"/>
  <c r="R148"/>
  <c r="S148"/>
  <c r="T148"/>
  <c i="24" r="O400"/>
  <c r="O405"/>
  <c r="Q456"/>
  <c r="M463"/>
  <c r="Q433"/>
  <c r="O280"/>
  <c r="R280"/>
  <c r="S280"/>
  <c r="T280"/>
  <c r="M223"/>
  <c r="M366"/>
  <c r="R366"/>
  <c r="S366"/>
  <c r="T366"/>
  <c r="M285"/>
  <c r="M389"/>
  <c r="Q236"/>
  <c r="Q265"/>
  <c r="O255"/>
  <c r="M426"/>
  <c r="O307"/>
  <c r="M211"/>
  <c r="O440"/>
  <c r="M363"/>
  <c r="O229"/>
  <c r="O378"/>
  <c r="Q411"/>
  <c r="Q207"/>
  <c r="M350"/>
  <c r="Q454"/>
  <c r="O435"/>
  <c r="Q362"/>
  <c r="O194"/>
  <c r="M458"/>
  <c r="O460"/>
  <c r="M210"/>
  <c r="O404"/>
  <c r="O423"/>
  <c r="Q201"/>
  <c r="Q356"/>
  <c r="Q359"/>
  <c r="R359"/>
  <c r="S359"/>
  <c r="T359"/>
  <c r="M186"/>
  <c r="Q226"/>
  <c r="R226"/>
  <c r="S226"/>
  <c r="T226"/>
  <c r="O338"/>
  <c r="O375"/>
  <c i="23" r="M437"/>
  <c r="O165"/>
  <c i="24" r="O330"/>
  <c r="M357"/>
  <c r="O345"/>
  <c r="R345"/>
  <c r="S345"/>
  <c r="T345"/>
  <c r="Q343"/>
  <c r="Q387"/>
  <c r="Q262"/>
  <c r="O262"/>
  <c r="Q406"/>
  <c r="R406"/>
  <c r="S406"/>
  <c r="T406"/>
  <c i="6" r="L284"/>
  <c i="22" r="Q292"/>
  <c r="M292"/>
  <c r="R292"/>
  <c r="S292"/>
  <c r="T292"/>
  <c i="23" r="Q437"/>
  <c r="M214"/>
  <c i="45" r="M209"/>
  <c r="M232"/>
  <c r="M204"/>
  <c r="M227"/>
  <c i="6" r="L230"/>
  <c r="P236"/>
  <c r="N236"/>
  <c r="L432"/>
  <c r="L437"/>
  <c r="N307"/>
  <c r="P259"/>
  <c r="N198"/>
  <c r="N171"/>
  <c i="17" r="O351"/>
  <c i="19" r="Q103"/>
  <c i="21" r="M270"/>
  <c r="Q268"/>
  <c r="M312"/>
  <c r="M93"/>
  <c r="M167"/>
  <c r="O327"/>
  <c i="22" r="O310"/>
  <c i="23" r="Q401"/>
  <c r="O193"/>
  <c r="O145"/>
  <c r="Q258"/>
  <c r="O199"/>
  <c r="O182"/>
  <c i="24" r="Q235"/>
  <c r="R235"/>
  <c r="S235"/>
  <c r="T235"/>
  <c r="Q139"/>
  <c r="O115"/>
  <c r="R115"/>
  <c r="S115"/>
  <c r="T115"/>
  <c r="O131"/>
  <c r="R131"/>
  <c r="S131"/>
  <c r="T131"/>
  <c r="Q147"/>
  <c r="Q123"/>
  <c i="6" r="N284"/>
  <c r="L248"/>
  <c r="Q248"/>
  <c r="R248"/>
  <c r="S248"/>
  <c i="19" r="M101"/>
  <c i="21" r="Q63"/>
  <c i="24" r="M418"/>
  <c i="25" r="Q92"/>
  <c r="O149"/>
  <c r="R149"/>
  <c r="S149"/>
  <c r="T149"/>
  <c r="M282"/>
  <c r="Q100"/>
  <c r="M100"/>
  <c r="R442"/>
  <c r="S442"/>
  <c r="T442"/>
  <c i="45" r="S155"/>
  <c r="T155"/>
  <c i="25" r="O13"/>
  <c r="M104"/>
  <c r="M439"/>
  <c i="24" r="Q66"/>
  <c i="25" r="M218"/>
  <c i="24" r="O45"/>
  <c r="Q102"/>
  <c r="O102"/>
  <c r="M90"/>
  <c r="M50"/>
  <c r="Q62"/>
  <c r="Q105"/>
  <c r="Q86"/>
  <c r="O18"/>
  <c r="M71"/>
  <c r="M85"/>
  <c r="O48"/>
  <c r="Q57"/>
  <c r="M35"/>
  <c i="25" r="M451"/>
  <c r="O313"/>
  <c r="M340"/>
  <c r="Q434"/>
  <c r="M408"/>
  <c r="Q198"/>
  <c r="Q232"/>
  <c r="O409"/>
  <c r="M281"/>
  <c r="O312"/>
  <c r="M400"/>
  <c r="Q377"/>
  <c r="M196"/>
  <c r="R196"/>
  <c r="S196"/>
  <c r="T196"/>
  <c r="Q201"/>
  <c r="O428"/>
  <c r="Q244"/>
  <c r="O166"/>
  <c r="O192"/>
  <c r="M190"/>
  <c r="M301"/>
  <c r="Q169"/>
  <c r="O433"/>
  <c r="M252"/>
  <c r="O255"/>
  <c r="M160"/>
  <c r="O163"/>
  <c r="O447"/>
  <c r="M447"/>
  <c r="R447"/>
  <c r="S447"/>
  <c r="T447"/>
  <c r="Q174"/>
  <c r="M331"/>
  <c r="R331"/>
  <c r="S331"/>
  <c r="T331"/>
  <c r="Q331"/>
  <c r="O347"/>
  <c r="M347"/>
  <c r="O297"/>
  <c r="O402"/>
  <c r="Q267"/>
  <c r="Q382"/>
  <c r="Q41"/>
  <c r="Q99"/>
  <c r="R99"/>
  <c r="S99"/>
  <c r="T99"/>
  <c r="M58"/>
  <c r="O22"/>
  <c r="R22"/>
  <c r="S22"/>
  <c r="T22"/>
  <c r="Q60"/>
  <c r="Q70"/>
  <c r="R70"/>
  <c r="S70"/>
  <c r="T70"/>
  <c r="O120"/>
  <c r="R120"/>
  <c r="S120"/>
  <c r="T120"/>
  <c r="M129"/>
  <c r="M124"/>
  <c r="Q151"/>
  <c r="M14"/>
  <c r="Q26"/>
  <c r="R26"/>
  <c r="S26"/>
  <c r="T26"/>
  <c r="Q32"/>
  <c r="M230"/>
  <c r="Q230"/>
  <c r="Q205"/>
  <c i="45" r="Q392"/>
  <c r="O377"/>
  <c r="Q340"/>
  <c r="Q103"/>
  <c r="M20"/>
  <c r="Q467"/>
  <c r="Q445"/>
  <c r="M433"/>
  <c r="R433"/>
  <c r="S433"/>
  <c r="T433"/>
  <c r="M145"/>
  <c r="M89"/>
  <c r="R89"/>
  <c r="S89"/>
  <c r="T89"/>
  <c r="O33"/>
  <c r="M174"/>
  <c r="M10"/>
  <c r="Q511"/>
  <c r="M510"/>
  <c r="Q458"/>
  <c r="Q456"/>
  <c r="M350"/>
  <c r="Q333"/>
  <c r="M181"/>
  <c r="M166"/>
  <c r="Q62"/>
  <c r="Q412"/>
  <c r="Q10"/>
  <c r="M416"/>
  <c r="Q342"/>
  <c i="25" r="M327"/>
  <c r="O350"/>
  <c r="R350"/>
  <c r="S350"/>
  <c r="T350"/>
  <c r="Q51"/>
  <c r="M228"/>
  <c r="R228"/>
  <c r="S228"/>
  <c r="T228"/>
  <c r="Q218"/>
  <c i="45" r="Q438"/>
  <c r="Q34"/>
  <c r="Q166"/>
  <c r="Q137"/>
  <c r="M112"/>
  <c r="Q33"/>
  <c r="Q442"/>
  <c r="Q383"/>
  <c r="Q22"/>
  <c r="M323"/>
  <c i="65" r="O20"/>
  <c r="M21"/>
  <c r="R21"/>
  <c r="S21"/>
  <c r="T21"/>
  <c r="M24"/>
  <c r="M27"/>
  <c r="M41"/>
  <c r="Q48"/>
  <c r="O63"/>
  <c r="O65"/>
  <c r="M66"/>
  <c r="O76"/>
  <c r="Q79"/>
  <c r="O87"/>
  <c r="M103"/>
  <c r="Q116"/>
  <c r="M119"/>
  <c r="R119"/>
  <c r="S119"/>
  <c r="T119"/>
  <c r="M122"/>
  <c r="M128"/>
  <c r="Q134"/>
  <c r="O137"/>
  <c r="O140"/>
  <c r="M142"/>
  <c r="M143"/>
  <c r="O145"/>
  <c r="O149"/>
  <c r="M152"/>
  <c r="Q154"/>
  <c r="O155"/>
  <c r="O157"/>
  <c r="M158"/>
  <c r="M161"/>
  <c r="M164"/>
  <c r="O172"/>
  <c r="M177"/>
  <c r="O178"/>
  <c r="M181"/>
  <c r="O182"/>
  <c r="M185"/>
  <c r="M208"/>
  <c r="R208"/>
  <c r="S208"/>
  <c r="T208"/>
  <c r="M211"/>
  <c r="O224"/>
  <c r="M225"/>
  <c r="R225"/>
  <c r="S225"/>
  <c r="T225"/>
  <c r="O227"/>
  <c r="O232"/>
  <c r="O244"/>
  <c r="R244"/>
  <c r="S244"/>
  <c r="T244"/>
  <c r="O246"/>
  <c r="M318"/>
  <c r="R318"/>
  <c r="S318"/>
  <c r="T318"/>
  <c r="Q322"/>
  <c r="M342"/>
  <c r="O345"/>
  <c r="M360"/>
  <c r="Q362"/>
  <c r="O369"/>
  <c r="O376"/>
  <c r="M379"/>
  <c r="O386"/>
  <c r="Q389"/>
  <c r="Q403"/>
  <c r="M406"/>
  <c r="M460"/>
  <c r="O460"/>
  <c r="Q460"/>
  <c i="14" r="R130"/>
  <c i="45" r="R323"/>
  <c r="S323"/>
  <c r="T323"/>
  <c i="25" r="O61"/>
  <c r="R61"/>
  <c r="S61"/>
  <c r="T61"/>
  <c i="22" r="R285"/>
  <c r="S285"/>
  <c r="T285"/>
  <c r="Q310"/>
  <c i="45" r="O317"/>
  <c r="M300"/>
  <c i="6" r="Q239"/>
  <c r="R239"/>
  <c r="S239"/>
  <c r="Q386"/>
  <c r="R386"/>
  <c r="S386"/>
  <c i="17" r="R90"/>
  <c r="S90"/>
  <c r="T90"/>
  <c r="R301"/>
  <c r="S301"/>
  <c i="19" r="R48"/>
  <c r="S48"/>
  <c r="T48"/>
  <c r="R220"/>
  <c r="S220"/>
  <c r="T220"/>
  <c i="21" r="R256"/>
  <c r="S256"/>
  <c r="T256"/>
  <c r="R369"/>
  <c r="S369"/>
  <c r="T369"/>
  <c r="R100"/>
  <c r="S100"/>
  <c r="T100"/>
  <c i="24" r="R460"/>
  <c r="S460"/>
  <c r="T460"/>
  <c r="R426"/>
  <c r="S426"/>
  <c r="T426"/>
  <c r="R229"/>
  <c r="S229"/>
  <c r="T229"/>
  <c r="R199"/>
  <c r="S199"/>
  <c r="T199"/>
  <c r="R201"/>
  <c r="S201"/>
  <c r="T201"/>
  <c r="R423"/>
  <c r="S423"/>
  <c r="T423"/>
  <c i="6" r="N147"/>
  <c r="N159"/>
  <c r="L245"/>
  <c r="N226"/>
  <c r="L186"/>
  <c r="L228"/>
  <c r="P298"/>
  <c r="L194"/>
  <c r="L180"/>
  <c r="L167"/>
  <c r="Q167"/>
  <c r="R167"/>
  <c r="S167"/>
  <c r="L201"/>
  <c r="P335"/>
  <c r="L396"/>
  <c r="P337"/>
  <c r="N346"/>
  <c r="N407"/>
  <c r="N436"/>
  <c r="N343"/>
  <c r="P368"/>
  <c r="N458"/>
  <c r="P433"/>
  <c r="P381"/>
  <c r="N393"/>
  <c r="N428"/>
  <c r="L307"/>
  <c r="Q307"/>
  <c r="R307"/>
  <c r="S307"/>
  <c r="P171"/>
  <c i="17" r="Q377"/>
  <c r="O279"/>
  <c r="Q73"/>
  <c r="O250"/>
  <c r="R250"/>
  <c r="S250"/>
  <c r="T250"/>
  <c r="O177"/>
  <c r="R177"/>
  <c r="S177"/>
  <c r="T177"/>
  <c r="Q205"/>
  <c r="M148"/>
  <c r="O278"/>
  <c r="M259"/>
  <c r="R259"/>
  <c r="S259"/>
  <c r="T259"/>
  <c r="M312"/>
  <c r="Q336"/>
  <c r="O270"/>
  <c r="O61"/>
  <c r="O184"/>
  <c r="R184"/>
  <c r="S184"/>
  <c r="T184"/>
  <c r="O128"/>
  <c r="Q159"/>
  <c r="Q229"/>
  <c r="O37"/>
  <c r="Q263"/>
  <c r="Q310"/>
  <c r="Q202"/>
  <c r="Q226"/>
  <c r="M188"/>
  <c r="M70"/>
  <c r="R70"/>
  <c r="S70"/>
  <c r="T70"/>
  <c r="M200"/>
  <c r="R200"/>
  <c r="S200"/>
  <c r="O252"/>
  <c r="O339"/>
  <c r="O126"/>
  <c r="O320"/>
  <c r="R320"/>
  <c r="S320"/>
  <c r="T320"/>
  <c r="Q34"/>
  <c r="M367"/>
  <c r="M225"/>
  <c r="M23"/>
  <c r="Q245"/>
  <c r="Q39"/>
  <c r="O122"/>
  <c r="R122"/>
  <c r="S122"/>
  <c r="T122"/>
  <c r="Q209"/>
  <c r="O355"/>
  <c r="M372"/>
  <c r="Q379"/>
  <c r="Q403"/>
  <c r="O192"/>
  <c r="M267"/>
  <c r="R267"/>
  <c r="S267"/>
  <c r="T267"/>
  <c r="O204"/>
  <c r="Q330"/>
  <c r="M395"/>
  <c r="Q56"/>
  <c r="M141"/>
  <c r="Q107"/>
  <c r="S231"/>
  <c r="T231"/>
  <c i="19" r="Q57"/>
  <c r="Q94"/>
  <c r="M187"/>
  <c r="O238"/>
  <c r="O176"/>
  <c r="R176"/>
  <c r="S176"/>
  <c r="T176"/>
  <c r="M233"/>
  <c r="O302"/>
  <c r="Q104"/>
  <c r="M178"/>
  <c r="Q262"/>
  <c r="Q276"/>
  <c r="Q14"/>
  <c r="M182"/>
  <c r="R182"/>
  <c r="S182"/>
  <c r="T182"/>
  <c r="Q192"/>
  <c r="M322"/>
  <c r="R322"/>
  <c r="S322"/>
  <c r="T322"/>
  <c r="M237"/>
  <c r="R237"/>
  <c r="S237"/>
  <c r="T237"/>
  <c r="O319"/>
  <c r="R319"/>
  <c r="S319"/>
  <c r="T319"/>
  <c r="Q278"/>
  <c r="R278"/>
  <c r="S278"/>
  <c r="T278"/>
  <c r="Q158"/>
  <c r="M245"/>
  <c r="R245"/>
  <c r="S245"/>
  <c r="T245"/>
  <c r="M272"/>
  <c r="R272"/>
  <c r="S272"/>
  <c r="T272"/>
  <c r="Q161"/>
  <c r="M317"/>
  <c r="R317"/>
  <c r="S317"/>
  <c r="T317"/>
  <c r="Q86"/>
  <c i="21" r="Q347"/>
  <c r="Q295"/>
  <c r="Q117"/>
  <c r="O377"/>
  <c r="O101"/>
  <c r="Q161"/>
  <c r="O261"/>
  <c r="O69"/>
  <c r="R69"/>
  <c r="S69"/>
  <c r="T69"/>
  <c r="Q252"/>
  <c r="M171"/>
  <c r="R171"/>
  <c r="S171"/>
  <c r="T171"/>
  <c r="O235"/>
  <c r="R235"/>
  <c r="S235"/>
  <c r="T235"/>
  <c r="O70"/>
  <c r="O61"/>
  <c r="O121"/>
  <c r="O366"/>
  <c r="R366"/>
  <c r="S366"/>
  <c r="T366"/>
  <c r="M179"/>
  <c r="R179"/>
  <c r="S179"/>
  <c r="T179"/>
  <c r="M323"/>
  <c r="M8"/>
  <c r="Q196"/>
  <c r="M125"/>
  <c r="Q255"/>
  <c r="M355"/>
  <c r="O79"/>
  <c r="O154"/>
  <c r="M140"/>
  <c r="R140"/>
  <c r="S140"/>
  <c r="T140"/>
  <c r="O326"/>
  <c r="M166"/>
  <c r="M38"/>
  <c r="R38"/>
  <c r="S38"/>
  <c r="T38"/>
  <c r="Q40"/>
  <c r="M28"/>
  <c r="R28"/>
  <c r="S28"/>
  <c r="T28"/>
  <c r="O35"/>
  <c r="Q46"/>
  <c r="Q324"/>
  <c r="M300"/>
  <c r="R300"/>
  <c r="S300"/>
  <c r="T300"/>
  <c r="Q207"/>
  <c i="22" r="Q461"/>
  <c r="M31"/>
  <c r="M349"/>
  <c r="R349"/>
  <c r="S349"/>
  <c r="T349"/>
  <c r="O40"/>
  <c r="M348"/>
  <c r="Q456"/>
  <c r="Q19"/>
  <c r="O369"/>
  <c r="M8"/>
  <c r="Q464"/>
  <c r="M452"/>
  <c r="M54"/>
  <c r="O370"/>
  <c r="Q385"/>
  <c r="O471"/>
  <c r="R471"/>
  <c r="S471"/>
  <c r="T471"/>
  <c r="M72"/>
  <c r="M423"/>
  <c r="R423"/>
  <c r="S423"/>
  <c r="T423"/>
  <c r="Q468"/>
  <c r="O442"/>
  <c r="O422"/>
  <c r="O465"/>
  <c r="M419"/>
  <c r="R419"/>
  <c r="S419"/>
  <c r="T419"/>
  <c r="Q431"/>
  <c r="Q68"/>
  <c r="O354"/>
  <c r="O30"/>
  <c r="R30"/>
  <c r="S30"/>
  <c r="T30"/>
  <c r="M53"/>
  <c r="M166"/>
  <c r="O97"/>
  <c r="Q127"/>
  <c r="O139"/>
  <c r="O90"/>
  <c r="Q225"/>
  <c r="Q210"/>
  <c r="O181"/>
  <c r="Q93"/>
  <c r="Q183"/>
  <c r="O155"/>
  <c r="Q172"/>
  <c r="O193"/>
  <c r="M133"/>
  <c r="Q98"/>
  <c r="O110"/>
  <c r="M170"/>
  <c r="R170"/>
  <c r="S170"/>
  <c r="T170"/>
  <c r="Q209"/>
  <c r="M107"/>
  <c r="M160"/>
  <c r="R160"/>
  <c r="S160"/>
  <c r="T160"/>
  <c r="M187"/>
  <c r="R187"/>
  <c r="S187"/>
  <c r="T187"/>
  <c r="O276"/>
  <c r="Q270"/>
  <c r="Q295"/>
  <c r="Q316"/>
  <c r="Q299"/>
  <c r="M289"/>
  <c r="Q314"/>
  <c r="M319"/>
  <c r="O278"/>
  <c r="O239"/>
  <c r="R239"/>
  <c r="S239"/>
  <c r="T239"/>
  <c r="Q275"/>
  <c r="M281"/>
  <c r="O273"/>
  <c r="M308"/>
  <c r="R308"/>
  <c r="S308"/>
  <c r="T308"/>
  <c i="23" r="M282"/>
  <c r="O320"/>
  <c r="Q460"/>
  <c r="Q105"/>
  <c r="O31"/>
  <c r="Q191"/>
  <c r="O349"/>
  <c r="Q452"/>
  <c r="O354"/>
  <c r="M96"/>
  <c r="Q184"/>
  <c r="O161"/>
  <c r="M290"/>
  <c r="R290"/>
  <c r="S290"/>
  <c r="T290"/>
  <c r="O305"/>
  <c r="M478"/>
  <c r="M85"/>
  <c r="O99"/>
  <c r="R99"/>
  <c r="S99"/>
  <c r="T99"/>
  <c r="M302"/>
  <c r="R302"/>
  <c r="S302"/>
  <c r="T302"/>
  <c r="Q302"/>
  <c r="Q398"/>
  <c r="O17"/>
  <c r="Q97"/>
  <c r="O359"/>
  <c r="M340"/>
  <c r="Q380"/>
  <c r="Q436"/>
  <c r="M49"/>
  <c r="O21"/>
  <c r="M101"/>
  <c r="R101"/>
  <c r="S101"/>
  <c r="T101"/>
  <c r="O89"/>
  <c r="O287"/>
  <c r="Q232"/>
  <c r="M332"/>
  <c r="R332"/>
  <c r="S332"/>
  <c r="T332"/>
  <c r="M90"/>
  <c r="Q116"/>
  <c r="O24"/>
  <c r="M334"/>
  <c r="R334"/>
  <c r="S334"/>
  <c r="T334"/>
  <c r="O339"/>
  <c r="Q248"/>
  <c r="Q355"/>
  <c r="O136"/>
  <c r="R136"/>
  <c r="S136"/>
  <c r="T136"/>
  <c r="M198"/>
  <c r="M233"/>
  <c r="M127"/>
  <c r="M77"/>
  <c r="Q464"/>
  <c r="O88"/>
  <c r="O456"/>
  <c r="R456"/>
  <c r="S456"/>
  <c r="T456"/>
  <c r="Q252"/>
  <c r="Q331"/>
  <c r="Q411"/>
  <c r="O44"/>
  <c r="M263"/>
  <c i="24" r="M307"/>
  <c r="R307"/>
  <c r="S307"/>
  <c r="T307"/>
  <c r="O391"/>
  <c r="O450"/>
  <c r="O431"/>
  <c r="Q289"/>
  <c r="O321"/>
  <c r="O379"/>
  <c r="M207"/>
  <c r="M365"/>
  <c r="Q458"/>
  <c r="M396"/>
  <c r="M181"/>
  <c r="M324"/>
  <c r="M455"/>
  <c r="O467"/>
  <c r="O186"/>
  <c r="M290"/>
  <c r="O197"/>
  <c i="23" r="Q182"/>
  <c r="R182"/>
  <c r="S182"/>
  <c r="T182"/>
  <c i="24" r="O243"/>
  <c r="M384"/>
  <c r="R384"/>
  <c r="S384"/>
  <c r="T384"/>
  <c r="Q213"/>
  <c r="O408"/>
  <c r="R418"/>
  <c r="S418"/>
  <c r="T418"/>
  <c r="R141"/>
  <c r="S141"/>
  <c r="T141"/>
  <c i="6" r="N355"/>
  <c r="L355"/>
  <c i="17" r="O325"/>
  <c i="24" r="O127"/>
  <c i="45" r="Q226"/>
  <c r="M235"/>
  <c r="R235"/>
  <c r="S235"/>
  <c r="T235"/>
  <c r="Q209"/>
  <c r="M202"/>
  <c r="M211"/>
  <c r="R211"/>
  <c r="S211"/>
  <c r="T211"/>
  <c r="Q191"/>
  <c i="17" r="Q276"/>
  <c r="O276"/>
  <c r="M107"/>
  <c i="19" r="M265"/>
  <c i="21" r="Q302"/>
  <c r="Q231"/>
  <c i="22" r="M15"/>
  <c i="23" r="Q378"/>
  <c r="R378"/>
  <c r="S378"/>
  <c r="T378"/>
  <c i="24" r="M262"/>
  <c r="R262"/>
  <c r="S262"/>
  <c r="M174"/>
  <c r="O147"/>
  <c r="R147"/>
  <c r="S147"/>
  <c r="T147"/>
  <c i="6" r="P355"/>
  <c i="19" r="Q53"/>
  <c i="24" r="O113"/>
  <c i="45" r="O101"/>
  <c r="O227"/>
  <c r="O196"/>
  <c i="25" r="O100"/>
  <c r="R232"/>
  <c r="S232"/>
  <c r="T232"/>
  <c r="R439"/>
  <c r="S439"/>
  <c r="T439"/>
  <c r="R45"/>
  <c r="S45"/>
  <c r="T45"/>
  <c i="24" r="R66"/>
  <c r="S66"/>
  <c r="T66"/>
  <c i="25" r="Q69"/>
  <c r="M183"/>
  <c i="24" r="M77"/>
  <c i="45" r="R510"/>
  <c r="S510"/>
  <c r="T510"/>
  <c i="24" r="M102"/>
  <c r="R102"/>
  <c r="S102"/>
  <c r="T102"/>
  <c r="O93"/>
  <c r="Q40"/>
  <c r="M48"/>
  <c r="O57"/>
  <c r="R57"/>
  <c r="S57"/>
  <c r="T57"/>
  <c r="Q16"/>
  <c r="M89"/>
  <c r="R92"/>
  <c r="S92"/>
  <c r="T92"/>
  <c r="M15"/>
  <c i="25" r="O451"/>
  <c r="O443"/>
  <c r="M291"/>
  <c r="O351"/>
  <c r="O236"/>
  <c r="R236"/>
  <c r="S236"/>
  <c r="T236"/>
  <c r="M318"/>
  <c r="R318"/>
  <c r="S318"/>
  <c r="T318"/>
  <c r="O340"/>
  <c r="O258"/>
  <c r="Q281"/>
  <c r="Q312"/>
  <c r="O400"/>
  <c r="O288"/>
  <c r="R288"/>
  <c r="S288"/>
  <c r="T288"/>
  <c r="Q323"/>
  <c r="O167"/>
  <c r="R167"/>
  <c r="S167"/>
  <c r="T167"/>
  <c r="Q375"/>
  <c r="M172"/>
  <c r="M192"/>
  <c r="Q190"/>
  <c r="Q301"/>
  <c r="O253"/>
  <c r="M179"/>
  <c r="Q252"/>
  <c r="O334"/>
  <c r="R334"/>
  <c r="S334"/>
  <c r="T334"/>
  <c r="M419"/>
  <c r="Q337"/>
  <c r="Q163"/>
  <c r="O174"/>
  <c r="Q347"/>
  <c r="M297"/>
  <c r="R297"/>
  <c r="S297"/>
  <c r="T297"/>
  <c r="M402"/>
  <c r="R402"/>
  <c r="S402"/>
  <c r="T402"/>
  <c r="Q402"/>
  <c r="O420"/>
  <c r="O156"/>
  <c r="Q290"/>
  <c r="M264"/>
  <c r="O368"/>
  <c r="M178"/>
  <c r="O416"/>
  <c r="M277"/>
  <c r="R418"/>
  <c r="S418"/>
  <c r="T418"/>
  <c r="M31"/>
  <c r="R31"/>
  <c r="S31"/>
  <c r="T31"/>
  <c r="O115"/>
  <c r="M140"/>
  <c r="M134"/>
  <c r="O58"/>
  <c r="O139"/>
  <c r="O64"/>
  <c r="Q121"/>
  <c r="Q33"/>
  <c r="R33"/>
  <c r="S33"/>
  <c r="T33"/>
  <c r="Q42"/>
  <c r="M38"/>
  <c r="R38"/>
  <c r="S38"/>
  <c r="T38"/>
  <c r="O44"/>
  <c r="R44"/>
  <c r="S44"/>
  <c r="T44"/>
  <c i="45" r="M172"/>
  <c r="O166"/>
  <c r="O137"/>
  <c r="R137"/>
  <c r="S137"/>
  <c r="T137"/>
  <c r="M125"/>
  <c r="M116"/>
  <c r="R116"/>
  <c r="S116"/>
  <c r="T116"/>
  <c r="M426"/>
  <c r="O412"/>
  <c r="M379"/>
  <c r="Q50"/>
  <c r="O44"/>
  <c r="M38"/>
  <c r="Q16"/>
  <c r="Q469"/>
  <c r="M430"/>
  <c r="O396"/>
  <c r="O337"/>
  <c r="Q170"/>
  <c r="M42"/>
  <c r="R42"/>
  <c r="S42"/>
  <c r="T42"/>
  <c r="Q9"/>
  <c r="M499"/>
  <c r="O458"/>
  <c r="O456"/>
  <c r="M392"/>
  <c r="Q361"/>
  <c r="O171"/>
  <c r="Q136"/>
  <c r="Q127"/>
  <c r="M81"/>
  <c r="Q60"/>
  <c r="M52"/>
  <c r="O35"/>
  <c r="M431"/>
  <c r="Q20"/>
  <c r="O381"/>
  <c r="M340"/>
  <c r="R340"/>
  <c r="S340"/>
  <c r="T340"/>
  <c r="Q158"/>
  <c r="Q125"/>
  <c r="O81"/>
  <c r="O73"/>
  <c r="M34"/>
  <c i="24" r="R80"/>
  <c r="S80"/>
  <c r="T80"/>
  <c i="25" r="Q380"/>
  <c i="24" r="Q65"/>
  <c r="O44"/>
  <c r="R44"/>
  <c r="S44"/>
  <c r="T44"/>
  <c i="25" r="O266"/>
  <c r="R266"/>
  <c r="S266"/>
  <c r="T266"/>
  <c r="O92"/>
  <c r="Q13"/>
  <c r="Q216"/>
  <c r="R216"/>
  <c r="S216"/>
  <c r="T216"/>
  <c i="45" r="Q427"/>
  <c r="Q149"/>
  <c r="Q51"/>
  <c r="O21"/>
  <c r="O170"/>
  <c r="Q163"/>
  <c r="O132"/>
  <c r="Q123"/>
  <c r="Q73"/>
  <c r="M62"/>
  <c r="R62"/>
  <c r="S62"/>
  <c r="T62"/>
  <c r="O342"/>
  <c i="24" r="M56"/>
  <c r="R56"/>
  <c r="S56"/>
  <c r="T56"/>
  <c i="65" r="Q24"/>
  <c r="Q27"/>
  <c r="Q32"/>
  <c r="R38"/>
  <c r="S38"/>
  <c r="T38"/>
  <c r="O52"/>
  <c r="M55"/>
  <c r="Q57"/>
  <c r="M68"/>
  <c r="M70"/>
  <c r="O73"/>
  <c r="M75"/>
  <c r="Q86"/>
  <c r="M87"/>
  <c r="R87"/>
  <c r="S87"/>
  <c r="T87"/>
  <c r="O90"/>
  <c r="R90"/>
  <c r="S90"/>
  <c r="T90"/>
  <c r="Q99"/>
  <c r="O103"/>
  <c r="O109"/>
  <c r="Q132"/>
  <c r="O133"/>
  <c r="M137"/>
  <c r="M139"/>
  <c r="R142"/>
  <c r="S142"/>
  <c r="T142"/>
  <c r="M145"/>
  <c r="R145"/>
  <c r="S145"/>
  <c r="T145"/>
  <c r="M155"/>
  <c r="Q157"/>
  <c r="Q164"/>
  <c r="M170"/>
  <c r="R170"/>
  <c r="S170"/>
  <c r="T170"/>
  <c r="Q172"/>
  <c r="O195"/>
  <c r="O207"/>
  <c r="Q216"/>
  <c r="O220"/>
  <c r="Q227"/>
  <c r="M238"/>
  <c r="M345"/>
  <c r="M351"/>
  <c r="Q364"/>
  <c r="Q366"/>
  <c r="M371"/>
  <c r="M408"/>
  <c r="R408"/>
  <c r="S408"/>
  <c r="T408"/>
  <c r="O417"/>
  <c r="M420"/>
  <c r="O435"/>
  <c r="Q436"/>
  <c r="Q443"/>
  <c r="M453"/>
  <c r="O453"/>
  <c r="Q453"/>
  <c r="M480"/>
  <c r="O480"/>
  <c r="Q480"/>
  <c i="14" r="P130"/>
  <c i="45" r="Q307"/>
  <c r="M222"/>
  <c r="R222"/>
  <c r="S222"/>
  <c r="T222"/>
  <c i="22" r="M217"/>
  <c r="R217"/>
  <c r="S217"/>
  <c r="T217"/>
  <c i="45" r="O300"/>
  <c r="M322"/>
  <c i="6" r="Q406"/>
  <c r="R406"/>
  <c r="S406"/>
  <c r="Q413"/>
  <c r="R413"/>
  <c r="S413"/>
  <c r="Q228"/>
  <c r="R228"/>
  <c r="S228"/>
  <c r="Q347"/>
  <c r="R347"/>
  <c r="S347"/>
  <c r="Q226"/>
  <c r="R226"/>
  <c r="S226"/>
  <c i="17" r="R23"/>
  <c r="S23"/>
  <c r="T23"/>
  <c r="R73"/>
  <c r="S73"/>
  <c r="T73"/>
  <c r="R367"/>
  <c r="S367"/>
  <c r="T367"/>
  <c r="R107"/>
  <c r="S107"/>
  <c r="T107"/>
  <c i="6" r="Q180"/>
  <c r="R180"/>
  <c r="S180"/>
  <c r="Q319"/>
  <c r="R319"/>
  <c r="S319"/>
  <c r="Q436"/>
  <c r="R436"/>
  <c r="S436"/>
  <c r="Q245"/>
  <c r="R245"/>
  <c r="S245"/>
  <c i="19" r="R270"/>
  <c r="S270"/>
  <c r="T270"/>
  <c r="R187"/>
  <c r="S187"/>
  <c r="T187"/>
  <c r="R44"/>
  <c r="S44"/>
  <c r="T44"/>
  <c r="R104"/>
  <c r="S104"/>
  <c r="T104"/>
  <c r="R191"/>
  <c r="S191"/>
  <c r="T191"/>
  <c r="R38"/>
  <c r="S38"/>
  <c r="T38"/>
  <c r="R94"/>
  <c r="S94"/>
  <c r="T94"/>
  <c i="21" r="R276"/>
  <c r="S276"/>
  <c r="T276"/>
  <c r="R294"/>
  <c r="S294"/>
  <c r="T294"/>
  <c r="R131"/>
  <c r="S131"/>
  <c r="T131"/>
  <c r="R295"/>
  <c r="S295"/>
  <c r="T295"/>
  <c i="22" r="R72"/>
  <c r="S72"/>
  <c r="R474"/>
  <c r="S474"/>
  <c r="T474"/>
  <c r="R133"/>
  <c r="S133"/>
  <c r="T133"/>
  <c i="23" r="R282"/>
  <c r="S282"/>
  <c r="T282"/>
  <c r="R155"/>
  <c r="S155"/>
  <c r="T155"/>
  <c i="24" r="R353"/>
  <c r="S353"/>
  <c r="T353"/>
  <c r="R237"/>
  <c r="S237"/>
  <c r="T237"/>
  <c i="45" r="R194"/>
  <c r="S194"/>
  <c r="T194"/>
  <c i="6" r="N18"/>
  <c r="P147"/>
  <c r="Q147"/>
  <c r="R147"/>
  <c r="S147"/>
  <c r="P159"/>
  <c r="P209"/>
  <c r="P238"/>
  <c r="N268"/>
  <c r="Q268"/>
  <c r="R268"/>
  <c r="S268"/>
  <c r="L192"/>
  <c r="L260"/>
  <c r="L216"/>
  <c r="N206"/>
  <c r="N294"/>
  <c r="Q294"/>
  <c r="R294"/>
  <c r="S294"/>
  <c r="P235"/>
  <c r="Q235"/>
  <c r="R235"/>
  <c r="S235"/>
  <c r="N337"/>
  <c r="P447"/>
  <c r="P362"/>
  <c r="Q362"/>
  <c r="R362"/>
  <c r="S362"/>
  <c r="P407"/>
  <c r="L415"/>
  <c r="Q415"/>
  <c r="R415"/>
  <c r="S415"/>
  <c r="L368"/>
  <c r="Q368"/>
  <c r="R368"/>
  <c r="S368"/>
  <c r="N450"/>
  <c r="L394"/>
  <c r="P429"/>
  <c r="P372"/>
  <c r="N350"/>
  <c r="P443"/>
  <c r="N403"/>
  <c r="Q403"/>
  <c r="R403"/>
  <c r="S403"/>
  <c r="P403"/>
  <c r="L376"/>
  <c r="Q376"/>
  <c r="R376"/>
  <c r="S376"/>
  <c r="P217"/>
  <c r="P445"/>
  <c r="N217"/>
  <c r="L208"/>
  <c i="17" r="M8"/>
  <c r="M99"/>
  <c r="M377"/>
  <c r="R377"/>
  <c r="S377"/>
  <c r="T377"/>
  <c r="Q279"/>
  <c r="M234"/>
  <c r="O222"/>
  <c r="M371"/>
  <c r="M205"/>
  <c r="R205"/>
  <c r="S205"/>
  <c r="T205"/>
  <c r="Q278"/>
  <c r="O312"/>
  <c r="M391"/>
  <c r="M190"/>
  <c r="Q270"/>
  <c r="M61"/>
  <c r="M262"/>
  <c r="R262"/>
  <c r="S262"/>
  <c r="T262"/>
  <c r="M128"/>
  <c r="Q132"/>
  <c r="M243"/>
  <c r="R243"/>
  <c r="S243"/>
  <c r="T243"/>
  <c r="Q81"/>
  <c r="Q266"/>
  <c r="R266"/>
  <c r="S266"/>
  <c r="T266"/>
  <c r="O20"/>
  <c r="O219"/>
  <c r="R219"/>
  <c r="S219"/>
  <c r="T219"/>
  <c r="M160"/>
  <c r="O82"/>
  <c r="R82"/>
  <c r="S82"/>
  <c r="T82"/>
  <c r="O169"/>
  <c r="Q225"/>
  <c r="M235"/>
  <c r="Q11"/>
  <c r="O400"/>
  <c r="M172"/>
  <c r="M25"/>
  <c r="M383"/>
  <c r="M379"/>
  <c r="M22"/>
  <c r="Q192"/>
  <c r="M78"/>
  <c r="R78"/>
  <c r="S78"/>
  <c r="T78"/>
  <c r="O330"/>
  <c r="M335"/>
  <c i="6" r="L198"/>
  <c r="P254"/>
  <c i="17" r="M288"/>
  <c r="R288"/>
  <c r="S288"/>
  <c r="T288"/>
  <c i="19" r="O57"/>
  <c r="M222"/>
  <c r="Q98"/>
  <c r="M109"/>
  <c r="O266"/>
  <c r="O117"/>
  <c r="M123"/>
  <c r="O185"/>
  <c r="O247"/>
  <c r="O212"/>
  <c r="Q150"/>
  <c r="Q174"/>
  <c r="Q205"/>
  <c r="O192"/>
  <c r="M246"/>
  <c r="M253"/>
  <c r="R253"/>
  <c r="S253"/>
  <c r="T253"/>
  <c r="Q199"/>
  <c r="Q305"/>
  <c r="M225"/>
  <c r="O269"/>
  <c r="M295"/>
  <c r="M62"/>
  <c r="M279"/>
  <c r="O292"/>
  <c r="O230"/>
  <c r="R230"/>
  <c r="S230"/>
  <c r="T230"/>
  <c r="O329"/>
  <c r="Q293"/>
  <c r="M240"/>
  <c r="M72"/>
  <c r="Q265"/>
  <c r="M83"/>
  <c r="R83"/>
  <c r="S83"/>
  <c r="T83"/>
  <c r="O77"/>
  <c r="Q75"/>
  <c r="O155"/>
  <c r="M321"/>
  <c r="R321"/>
  <c r="S321"/>
  <c r="T321"/>
  <c i="21" r="O136"/>
  <c r="R136"/>
  <c r="S136"/>
  <c r="T136"/>
  <c r="O81"/>
  <c r="M347"/>
  <c r="O346"/>
  <c r="M127"/>
  <c r="O188"/>
  <c r="M284"/>
  <c r="M129"/>
  <c r="R129"/>
  <c r="S129"/>
  <c r="M365"/>
  <c r="M364"/>
  <c r="Q164"/>
  <c r="Q328"/>
  <c r="O111"/>
  <c r="R111"/>
  <c r="S111"/>
  <c r="T111"/>
  <c r="Q128"/>
  <c r="R128"/>
  <c r="S128"/>
  <c r="T128"/>
  <c r="M101"/>
  <c r="R101"/>
  <c r="S101"/>
  <c r="T101"/>
  <c r="Q261"/>
  <c r="O263"/>
  <c r="R263"/>
  <c r="S263"/>
  <c r="T263"/>
  <c r="M61"/>
  <c r="M99"/>
  <c r="M175"/>
  <c r="Q121"/>
  <c r="Q169"/>
  <c r="Q348"/>
  <c r="O257"/>
  <c r="R257"/>
  <c r="S257"/>
  <c r="T257"/>
  <c r="Q125"/>
  <c r="O255"/>
  <c r="Q355"/>
  <c r="O278"/>
  <c r="R278"/>
  <c r="S278"/>
  <c r="T278"/>
  <c r="Q79"/>
  <c r="M336"/>
  <c r="R336"/>
  <c r="S336"/>
  <c r="T336"/>
  <c r="M91"/>
  <c r="Q91"/>
  <c r="M14"/>
  <c r="R14"/>
  <c r="S14"/>
  <c r="T14"/>
  <c r="M23"/>
  <c r="R23"/>
  <c r="S23"/>
  <c r="T23"/>
  <c r="O25"/>
  <c r="Q47"/>
  <c r="O116"/>
  <c i="22" r="M450"/>
  <c r="R450"/>
  <c r="S450"/>
  <c r="T450"/>
  <c r="Q31"/>
  <c r="Q41"/>
  <c r="M477"/>
  <c r="R477"/>
  <c r="S477"/>
  <c r="T477"/>
  <c r="M44"/>
  <c r="R44"/>
  <c r="S44"/>
  <c r="T44"/>
  <c r="M343"/>
  <c r="O452"/>
  <c r="O54"/>
  <c r="M364"/>
  <c r="M65"/>
  <c r="R65"/>
  <c r="S65"/>
  <c r="T65"/>
  <c r="Q378"/>
  <c r="R378"/>
  <c r="S378"/>
  <c r="T378"/>
  <c r="M405"/>
  <c r="O433"/>
  <c r="Q70"/>
  <c r="M404"/>
  <c r="R404"/>
  <c r="S404"/>
  <c r="T404"/>
  <c r="M434"/>
  <c r="R434"/>
  <c r="S434"/>
  <c r="T434"/>
  <c r="O431"/>
  <c r="R431"/>
  <c r="S431"/>
  <c r="T431"/>
  <c r="M463"/>
  <c r="R463"/>
  <c r="S463"/>
  <c r="T463"/>
  <c r="Q443"/>
  <c r="Q21"/>
  <c r="M18"/>
  <c r="Q15"/>
  <c r="Q76"/>
  <c r="O166"/>
  <c r="M97"/>
  <c r="R97"/>
  <c r="S97"/>
  <c r="O214"/>
  <c r="R214"/>
  <c r="S214"/>
  <c r="T214"/>
  <c r="O210"/>
  <c r="R210"/>
  <c r="S210"/>
  <c r="T210"/>
  <c r="Q181"/>
  <c r="M105"/>
  <c r="Q152"/>
  <c r="Q176"/>
  <c r="R176"/>
  <c r="S176"/>
  <c r="T176"/>
  <c r="M98"/>
  <c r="R98"/>
  <c r="S98"/>
  <c r="T98"/>
  <c r="O230"/>
  <c r="O135"/>
  <c r="R135"/>
  <c r="S135"/>
  <c r="T135"/>
  <c r="O209"/>
  <c r="R209"/>
  <c r="S209"/>
  <c r="T209"/>
  <c r="Q107"/>
  <c r="R107"/>
  <c r="S107"/>
  <c r="T107"/>
  <c r="M271"/>
  <c r="R271"/>
  <c r="S271"/>
  <c r="T271"/>
  <c r="M330"/>
  <c r="Q265"/>
  <c r="Q311"/>
  <c r="O316"/>
  <c r="Q289"/>
  <c r="Q323"/>
  <c r="M275"/>
  <c r="R275"/>
  <c r="S275"/>
  <c r="T275"/>
  <c r="Q273"/>
  <c r="O306"/>
  <c r="R306"/>
  <c r="S306"/>
  <c r="T306"/>
  <c r="Q245"/>
  <c r="R298"/>
  <c r="S298"/>
  <c r="T298"/>
  <c i="23" r="O122"/>
  <c r="R122"/>
  <c r="S122"/>
  <c r="T122"/>
  <c r="Q291"/>
  <c r="O191"/>
  <c r="Q349"/>
  <c r="M358"/>
  <c r="M354"/>
  <c r="R354"/>
  <c r="S354"/>
  <c r="T354"/>
  <c r="Q359"/>
  <c r="Q340"/>
  <c r="M98"/>
  <c r="R98"/>
  <c r="S98"/>
  <c r="T98"/>
  <c r="O436"/>
  <c r="O14"/>
  <c r="M21"/>
  <c r="R21"/>
  <c r="S21"/>
  <c r="T21"/>
  <c r="Q32"/>
  <c r="Q287"/>
  <c r="M353"/>
  <c r="R353"/>
  <c r="S353"/>
  <c r="T353"/>
  <c r="Q90"/>
  <c r="O116"/>
  <c r="R116"/>
  <c r="S116"/>
  <c r="T116"/>
  <c r="Q259"/>
  <c r="R259"/>
  <c r="S259"/>
  <c r="T259"/>
  <c r="Q314"/>
  <c r="Q396"/>
  <c r="R396"/>
  <c r="S396"/>
  <c r="T396"/>
  <c r="M115"/>
  <c r="M438"/>
  <c r="R438"/>
  <c r="S438"/>
  <c r="T438"/>
  <c r="Q54"/>
  <c r="Q26"/>
  <c r="M321"/>
  <c r="O25"/>
  <c r="M390"/>
  <c r="R390"/>
  <c r="S390"/>
  <c r="T390"/>
  <c r="Q56"/>
  <c r="O174"/>
  <c r="Q168"/>
  <c r="Q246"/>
  <c r="O391"/>
  <c r="Q146"/>
  <c r="R146"/>
  <c r="S146"/>
  <c r="O252"/>
  <c r="R252"/>
  <c r="S252"/>
  <c r="T252"/>
  <c r="O331"/>
  <c r="Q473"/>
  <c r="M196"/>
  <c i="24" r="M417"/>
  <c r="R417"/>
  <c r="S417"/>
  <c r="T417"/>
  <c r="M456"/>
  <c r="M329"/>
  <c r="O433"/>
  <c r="O371"/>
  <c r="Q223"/>
  <c r="O445"/>
  <c r="O415"/>
  <c r="O389"/>
  <c r="R389"/>
  <c r="S389"/>
  <c r="T389"/>
  <c r="Q325"/>
  <c r="M284"/>
  <c r="O334"/>
  <c r="R334"/>
  <c r="S334"/>
  <c r="T334"/>
  <c r="M258"/>
  <c r="R258"/>
  <c r="S258"/>
  <c r="T258"/>
  <c r="Q450"/>
  <c r="R450"/>
  <c r="S450"/>
  <c r="T450"/>
  <c r="O211"/>
  <c r="R211"/>
  <c r="S211"/>
  <c r="T211"/>
  <c r="M270"/>
  <c r="O261"/>
  <c r="M379"/>
  <c r="R379"/>
  <c r="S379"/>
  <c r="T379"/>
  <c r="M435"/>
  <c r="O362"/>
  <c r="Q413"/>
  <c r="M209"/>
  <c r="R209"/>
  <c r="S209"/>
  <c r="T209"/>
  <c r="Q396"/>
  <c r="O181"/>
  <c r="Q395"/>
  <c r="R395"/>
  <c r="S395"/>
  <c r="T395"/>
  <c r="M356"/>
  <c r="R356"/>
  <c r="S356"/>
  <c r="T356"/>
  <c r="Q467"/>
  <c r="R467"/>
  <c r="S467"/>
  <c r="T467"/>
  <c r="M375"/>
  <c r="R375"/>
  <c r="S375"/>
  <c r="T375"/>
  <c r="O343"/>
  <c r="M213"/>
  <c r="M408"/>
  <c r="R408"/>
  <c r="S408"/>
  <c r="T408"/>
  <c r="Q381"/>
  <c i="21" r="M63"/>
  <c r="O63"/>
  <c r="R63"/>
  <c r="S63"/>
  <c r="T63"/>
  <c i="19" r="Q101"/>
  <c i="23" r="M156"/>
  <c r="R156"/>
  <c r="S156"/>
  <c r="T156"/>
  <c r="Q449"/>
  <c i="6" r="P284"/>
  <c i="21" r="Q110"/>
  <c r="R110"/>
  <c r="S110"/>
  <c r="T110"/>
  <c i="24" r="O169"/>
  <c i="45" r="O230"/>
  <c i="24" r="Q127"/>
  <c i="45" r="Q110"/>
  <c i="25" r="R19"/>
  <c r="S19"/>
  <c r="T19"/>
  <c r="M109"/>
  <c r="O282"/>
  <c i="24" r="Q46"/>
  <c i="45" r="Q223"/>
  <c r="O202"/>
  <c r="R202"/>
  <c r="S202"/>
  <c r="T202"/>
  <c i="25" r="R192"/>
  <c r="S192"/>
  <c r="T192"/>
  <c r="R419"/>
  <c r="S419"/>
  <c r="T419"/>
  <c r="R255"/>
  <c r="S255"/>
  <c r="R258"/>
  <c r="S258"/>
  <c r="T258"/>
  <c r="R156"/>
  <c r="S156"/>
  <c r="T156"/>
  <c r="R140"/>
  <c r="S140"/>
  <c r="T140"/>
  <c r="Q165"/>
  <c i="24" r="O77"/>
  <c r="Q90"/>
  <c r="R90"/>
  <c r="S90"/>
  <c r="T90"/>
  <c r="O50"/>
  <c r="Q21"/>
  <c r="O40"/>
  <c r="O105"/>
  <c r="R105"/>
  <c r="S105"/>
  <c r="T105"/>
  <c r="O107"/>
  <c r="M86"/>
  <c r="R86"/>
  <c r="S86"/>
  <c r="T86"/>
  <c r="Q18"/>
  <c r="R18"/>
  <c r="S18"/>
  <c r="T18"/>
  <c r="O81"/>
  <c r="Q48"/>
  <c r="M12"/>
  <c r="O16"/>
  <c r="Q35"/>
  <c i="25" r="O328"/>
  <c r="M434"/>
  <c r="R434"/>
  <c r="S434"/>
  <c r="T434"/>
  <c r="Q408"/>
  <c r="O198"/>
  <c r="R198"/>
  <c r="S198"/>
  <c r="T198"/>
  <c r="O404"/>
  <c r="O244"/>
  <c r="O438"/>
  <c r="M185"/>
  <c r="Q317"/>
  <c r="Q233"/>
  <c r="R233"/>
  <c r="S233"/>
  <c r="T233"/>
  <c r="M253"/>
  <c r="R253"/>
  <c r="S253"/>
  <c r="T253"/>
  <c r="M330"/>
  <c r="Q433"/>
  <c r="O179"/>
  <c r="M337"/>
  <c r="R337"/>
  <c r="S337"/>
  <c r="T337"/>
  <c r="M259"/>
  <c r="Q405"/>
  <c r="R327"/>
  <c r="S327"/>
  <c r="T327"/>
  <c r="Q234"/>
  <c r="M184"/>
  <c r="Q294"/>
  <c r="O393"/>
  <c r="O178"/>
  <c r="O56"/>
  <c r="O134"/>
  <c r="Q37"/>
  <c r="Q139"/>
  <c r="Q64"/>
  <c r="M79"/>
  <c r="M121"/>
  <c r="M42"/>
  <c r="O60"/>
  <c r="Q126"/>
  <c r="Q25"/>
  <c r="R25"/>
  <c r="S25"/>
  <c r="T25"/>
  <c r="O14"/>
  <c r="M248"/>
  <c r="Q16"/>
  <c r="R16"/>
  <c r="S16"/>
  <c r="T16"/>
  <c r="O205"/>
  <c i="45" r="Q493"/>
  <c r="O478"/>
  <c r="R478"/>
  <c r="S478"/>
  <c r="T478"/>
  <c r="O127"/>
  <c r="M497"/>
  <c r="R497"/>
  <c r="S497"/>
  <c r="T497"/>
  <c r="M442"/>
  <c r="M377"/>
  <c r="R16"/>
  <c r="S16"/>
  <c r="T16"/>
  <c r="Q337"/>
  <c r="M333"/>
  <c r="Q171"/>
  <c r="O149"/>
  <c r="M136"/>
  <c r="M134"/>
  <c r="M86"/>
  <c r="Q43"/>
  <c r="Q13"/>
  <c r="M508"/>
  <c r="R508"/>
  <c r="S508"/>
  <c r="T508"/>
  <c r="Q502"/>
  <c r="Q460"/>
  <c r="Q457"/>
  <c r="M456"/>
  <c r="R456"/>
  <c r="S456"/>
  <c r="T456"/>
  <c r="O417"/>
  <c r="O178"/>
  <c r="M84"/>
  <c r="M73"/>
  <c r="R73"/>
  <c r="S73"/>
  <c r="T73"/>
  <c r="M70"/>
  <c r="R70"/>
  <c r="S70"/>
  <c r="T70"/>
  <c r="O480"/>
  <c r="R480"/>
  <c r="S480"/>
  <c r="T480"/>
  <c r="O438"/>
  <c r="R438"/>
  <c r="S438"/>
  <c r="T438"/>
  <c r="Q416"/>
  <c r="M381"/>
  <c r="Q21"/>
  <c r="O9"/>
  <c r="R9"/>
  <c r="S9"/>
  <c r="T9"/>
  <c r="O369"/>
  <c r="Q112"/>
  <c r="M77"/>
  <c r="Q44"/>
  <c r="M35"/>
  <c r="R35"/>
  <c r="S35"/>
  <c r="T35"/>
  <c r="O22"/>
  <c i="25" r="Q223"/>
  <c r="Q395"/>
  <c r="Q247"/>
  <c r="R247"/>
  <c r="S247"/>
  <c r="T247"/>
  <c r="Q188"/>
  <c r="Q176"/>
  <c r="Q393"/>
  <c r="Q367"/>
  <c i="45" r="O418"/>
  <c r="Q351"/>
  <c r="R351"/>
  <c r="S351"/>
  <c r="T351"/>
  <c r="M60"/>
  <c r="O129"/>
  <c r="M11"/>
  <c r="R11"/>
  <c r="S11"/>
  <c r="T11"/>
  <c r="Q426"/>
  <c r="Q368"/>
  <c r="R368"/>
  <c r="S368"/>
  <c r="T368"/>
  <c r="M39"/>
  <c r="R39"/>
  <c r="S39"/>
  <c r="T39"/>
  <c r="M327"/>
  <c r="Q81"/>
  <c r="O322"/>
  <c i="65" r="Q8"/>
  <c r="Q18"/>
  <c r="Q20"/>
  <c r="O25"/>
  <c r="R27"/>
  <c r="S27"/>
  <c r="T27"/>
  <c r="O36"/>
  <c r="O41"/>
  <c r="M43"/>
  <c r="R43"/>
  <c r="S43"/>
  <c r="T43"/>
  <c r="O49"/>
  <c r="M52"/>
  <c r="R52"/>
  <c r="S52"/>
  <c r="T52"/>
  <c r="R55"/>
  <c r="S55"/>
  <c r="T55"/>
  <c r="M57"/>
  <c r="Q61"/>
  <c r="Q66"/>
  <c r="Q76"/>
  <c r="Q91"/>
  <c r="R91"/>
  <c r="S91"/>
  <c r="T91"/>
  <c r="M99"/>
  <c r="R99"/>
  <c r="S99"/>
  <c r="T99"/>
  <c r="M116"/>
  <c r="M123"/>
  <c r="R123"/>
  <c r="S123"/>
  <c r="T123"/>
  <c r="Q128"/>
  <c r="Q130"/>
  <c r="O139"/>
  <c r="M141"/>
  <c r="R152"/>
  <c r="S152"/>
  <c r="T152"/>
  <c r="Q155"/>
  <c r="O161"/>
  <c r="Q177"/>
  <c r="Q178"/>
  <c r="M191"/>
  <c r="Q207"/>
  <c r="Q211"/>
  <c r="M219"/>
  <c r="M220"/>
  <c r="Q222"/>
  <c r="M230"/>
  <c r="R230"/>
  <c r="S230"/>
  <c r="T230"/>
  <c r="O240"/>
  <c r="O322"/>
  <c r="M339"/>
  <c r="O347"/>
  <c r="Q360"/>
  <c r="R360"/>
  <c r="S360"/>
  <c r="T360"/>
  <c r="M364"/>
  <c r="R364"/>
  <c r="S364"/>
  <c r="T364"/>
  <c r="Q369"/>
  <c r="O371"/>
  <c r="O373"/>
  <c r="R373"/>
  <c r="S373"/>
  <c r="T373"/>
  <c r="Q376"/>
  <c r="O379"/>
  <c r="M389"/>
  <c r="M394"/>
  <c r="Q402"/>
  <c r="O403"/>
  <c r="O406"/>
  <c r="R406"/>
  <c r="S406"/>
  <c r="T406"/>
  <c r="Q409"/>
  <c r="M422"/>
  <c r="O423"/>
  <c r="M425"/>
  <c r="Q425"/>
  <c r="O426"/>
  <c r="R426"/>
  <c r="S426"/>
  <c r="T426"/>
  <c r="O431"/>
  <c r="M434"/>
  <c r="M435"/>
  <c r="R435"/>
  <c r="S435"/>
  <c r="T435"/>
  <c r="Q437"/>
  <c r="O440"/>
  <c r="O441"/>
  <c r="O443"/>
  <c r="M450"/>
  <c r="M455"/>
  <c r="O455"/>
  <c r="Q455"/>
  <c r="M466"/>
  <c r="Q466"/>
  <c r="M467"/>
  <c r="O467"/>
  <c r="Q467"/>
  <c r="O470"/>
  <c r="O471"/>
  <c r="Q471"/>
  <c i="45" r="R168"/>
  <c r="S168"/>
  <c r="T168"/>
  <c i="23" r="M383"/>
  <c i="25" r="O136"/>
  <c i="23" r="M453"/>
  <c i="25" r="O18"/>
  <c r="R18"/>
  <c r="S18"/>
  <c r="T18"/>
  <c i="23" r="O383"/>
  <c r="O453"/>
  <c i="25" r="Q114"/>
  <c i="24" r="M144"/>
  <c r="M427"/>
  <c i="22" r="R273"/>
  <c r="S273"/>
  <c r="T273"/>
  <c i="45" r="Q322"/>
  <c i="6" r="Q148"/>
  <c r="R148"/>
  <c r="S148"/>
  <c r="Q447"/>
  <c r="R447"/>
  <c r="S447"/>
  <c r="Q441"/>
  <c r="R441"/>
  <c r="S441"/>
  <c r="Q443"/>
  <c r="R443"/>
  <c r="S443"/>
  <c r="Q335"/>
  <c r="R335"/>
  <c r="S335"/>
  <c r="Q437"/>
  <c r="R437"/>
  <c r="S437"/>
  <c r="Q189"/>
  <c r="R189"/>
  <c r="S189"/>
  <c i="17" r="R11"/>
  <c r="S11"/>
  <c r="T11"/>
  <c r="R99"/>
  <c r="S99"/>
  <c r="T99"/>
  <c r="R19"/>
  <c r="S19"/>
  <c r="T19"/>
  <c r="R128"/>
  <c r="S128"/>
  <c r="T128"/>
  <c r="R270"/>
  <c r="S270"/>
  <c r="T270"/>
  <c i="19" r="R222"/>
  <c r="S222"/>
  <c r="T222"/>
  <c r="R276"/>
  <c r="S276"/>
  <c r="T276"/>
  <c r="R279"/>
  <c r="S279"/>
  <c r="T279"/>
  <c r="R274"/>
  <c r="S274"/>
  <c r="T274"/>
  <c r="R329"/>
  <c r="S329"/>
  <c r="T329"/>
  <c r="R225"/>
  <c r="S225"/>
  <c r="T225"/>
  <c i="21" r="R365"/>
  <c r="S365"/>
  <c r="T365"/>
  <c r="R175"/>
  <c r="S175"/>
  <c r="T175"/>
  <c r="R58"/>
  <c r="S58"/>
  <c r="T58"/>
  <c i="24" r="R404"/>
  <c r="S404"/>
  <c r="T404"/>
  <c r="R330"/>
  <c r="S330"/>
  <c r="T330"/>
  <c r="R350"/>
  <c r="S350"/>
  <c r="T350"/>
  <c i="22" r="R330"/>
  <c r="S330"/>
  <c r="T330"/>
  <c i="6" r="L18"/>
  <c r="N160"/>
  <c r="N209"/>
  <c r="P166"/>
  <c r="P192"/>
  <c r="L308"/>
  <c r="L275"/>
  <c r="P179"/>
  <c r="L262"/>
  <c r="P216"/>
  <c r="L429"/>
  <c r="N365"/>
  <c r="L372"/>
  <c r="Q372"/>
  <c r="R372"/>
  <c r="S372"/>
  <c r="L393"/>
  <c r="Q393"/>
  <c r="R393"/>
  <c r="S393"/>
  <c r="N329"/>
  <c r="L350"/>
  <c r="Q350"/>
  <c r="R350"/>
  <c r="S350"/>
  <c r="L332"/>
  <c r="L401"/>
  <c r="Q401"/>
  <c r="R401"/>
  <c r="S401"/>
  <c r="N445"/>
  <c r="Q445"/>
  <c r="R445"/>
  <c r="S445"/>
  <c r="L217"/>
  <c r="Q217"/>
  <c r="R217"/>
  <c r="S217"/>
  <c i="17" r="Q8"/>
  <c r="Q234"/>
  <c r="Q222"/>
  <c r="M114"/>
  <c r="R114"/>
  <c r="S114"/>
  <c r="T114"/>
  <c r="Q386"/>
  <c r="Q391"/>
  <c r="O35"/>
  <c r="R35"/>
  <c r="S35"/>
  <c r="T35"/>
  <c r="Q334"/>
  <c r="M159"/>
  <c r="R159"/>
  <c r="S159"/>
  <c r="T159"/>
  <c r="O229"/>
  <c r="M97"/>
  <c r="R97"/>
  <c r="S97"/>
  <c r="T97"/>
  <c r="M324"/>
  <c r="R324"/>
  <c r="S324"/>
  <c r="T324"/>
  <c r="O202"/>
  <c r="O226"/>
  <c r="R226"/>
  <c r="S226"/>
  <c r="T226"/>
  <c r="O258"/>
  <c r="M344"/>
  <c r="O235"/>
  <c r="R235"/>
  <c r="S235"/>
  <c r="T235"/>
  <c r="Q400"/>
  <c r="R400"/>
  <c r="S400"/>
  <c r="T400"/>
  <c r="O376"/>
  <c r="Q365"/>
  <c r="O26"/>
  <c r="M269"/>
  <c r="O22"/>
  <c r="M117"/>
  <c r="Q351"/>
  <c r="Q373"/>
  <c r="R373"/>
  <c r="S373"/>
  <c r="T373"/>
  <c i="6" r="N254"/>
  <c i="17" r="Q375"/>
  <c r="R375"/>
  <c r="S375"/>
  <c r="T375"/>
  <c i="19" r="M127"/>
  <c r="Q123"/>
  <c r="M185"/>
  <c r="M314"/>
  <c r="R314"/>
  <c r="S314"/>
  <c r="T314"/>
  <c r="O303"/>
  <c r="M164"/>
  <c r="O174"/>
  <c r="Q11"/>
  <c r="M338"/>
  <c r="R338"/>
  <c r="S338"/>
  <c r="T338"/>
  <c r="O262"/>
  <c r="R262"/>
  <c r="S262"/>
  <c r="T262"/>
  <c r="Q235"/>
  <c r="Q246"/>
  <c r="M215"/>
  <c r="Q261"/>
  <c r="O217"/>
  <c r="O10"/>
  <c r="O202"/>
  <c r="O289"/>
  <c r="Q294"/>
  <c r="O256"/>
  <c r="Q281"/>
  <c r="O40"/>
  <c r="O146"/>
  <c i="21" r="Q119"/>
  <c r="Q232"/>
  <c r="O147"/>
  <c r="R147"/>
  <c r="S147"/>
  <c r="T147"/>
  <c r="O330"/>
  <c r="R330"/>
  <c r="S330"/>
  <c r="T330"/>
  <c r="M107"/>
  <c r="M230"/>
  <c r="R230"/>
  <c r="S230"/>
  <c r="T230"/>
  <c r="O93"/>
  <c r="Q90"/>
  <c r="R268"/>
  <c r="S268"/>
  <c r="T268"/>
  <c r="M26"/>
  <c r="R26"/>
  <c r="S26"/>
  <c r="T26"/>
  <c r="M46"/>
  <c r="R46"/>
  <c r="S46"/>
  <c r="T46"/>
  <c r="M25"/>
  <c r="R25"/>
  <c r="S25"/>
  <c r="T25"/>
  <c r="O165"/>
  <c r="M324"/>
  <c r="Q116"/>
  <c i="22" r="Q35"/>
  <c r="O456"/>
  <c r="Q8"/>
  <c r="R8"/>
  <c r="S8"/>
  <c r="T8"/>
  <c r="O355"/>
  <c r="M482"/>
  <c r="R482"/>
  <c r="S482"/>
  <c r="T482"/>
  <c r="Q452"/>
  <c r="O11"/>
  <c r="R11"/>
  <c r="S11"/>
  <c r="T11"/>
  <c r="Q364"/>
  <c r="M370"/>
  <c r="M399"/>
  <c r="O439"/>
  <c r="M395"/>
  <c r="R395"/>
  <c r="S395"/>
  <c r="T395"/>
  <c r="Q422"/>
  <c r="Q448"/>
  <c r="O352"/>
  <c r="Q354"/>
  <c r="M427"/>
  <c r="M94"/>
  <c r="R94"/>
  <c r="S94"/>
  <c r="T94"/>
  <c r="M127"/>
  <c r="R127"/>
  <c r="S127"/>
  <c r="T127"/>
  <c r="Q90"/>
  <c r="Q199"/>
  <c r="O196"/>
  <c r="O103"/>
  <c r="R103"/>
  <c r="S103"/>
  <c r="T103"/>
  <c r="O143"/>
  <c r="M155"/>
  <c r="R155"/>
  <c r="S155"/>
  <c r="T155"/>
  <c r="Q159"/>
  <c r="R159"/>
  <c r="S159"/>
  <c r="T159"/>
  <c r="O150"/>
  <c r="R150"/>
  <c r="S150"/>
  <c r="T150"/>
  <c r="M193"/>
  <c r="M231"/>
  <c r="R231"/>
  <c r="S231"/>
  <c r="T231"/>
  <c r="M206"/>
  <c r="R206"/>
  <c r="S206"/>
  <c r="T206"/>
  <c r="Q110"/>
  <c r="Q233"/>
  <c r="O269"/>
  <c r="Q242"/>
  <c r="O250"/>
  <c r="M312"/>
  <c r="R312"/>
  <c r="S312"/>
  <c r="T312"/>
  <c r="O312"/>
  <c r="M305"/>
  <c r="O305"/>
  <c r="Q248"/>
  <c r="O248"/>
  <c r="R248"/>
  <c r="S248"/>
  <c r="T248"/>
  <c r="Q319"/>
  <c r="R319"/>
  <c r="S319"/>
  <c r="T319"/>
  <c r="R278"/>
  <c r="S278"/>
  <c r="T278"/>
  <c r="O238"/>
  <c r="Q253"/>
  <c r="M243"/>
  <c r="R243"/>
  <c r="S243"/>
  <c i="23" r="O460"/>
  <c r="M273"/>
  <c r="R273"/>
  <c r="S273"/>
  <c r="T273"/>
  <c r="Q358"/>
  <c r="M28"/>
  <c r="R28"/>
  <c r="S28"/>
  <c r="T28"/>
  <c r="M91"/>
  <c r="M147"/>
  <c r="M250"/>
  <c r="R250"/>
  <c r="S250"/>
  <c r="T250"/>
  <c r="M436"/>
  <c r="R436"/>
  <c r="S436"/>
  <c r="T436"/>
  <c r="M63"/>
  <c r="M89"/>
  <c r="R89"/>
  <c r="S89"/>
  <c r="T89"/>
  <c r="Q201"/>
  <c r="M232"/>
  <c r="R232"/>
  <c r="S232"/>
  <c r="O321"/>
  <c r="Q33"/>
  <c r="Q24"/>
  <c r="Q356"/>
  <c r="Q339"/>
  <c r="Q45"/>
  <c r="O162"/>
  <c r="O135"/>
  <c r="R135"/>
  <c r="S135"/>
  <c r="T135"/>
  <c r="Q303"/>
  <c r="O38"/>
  <c r="M18"/>
  <c r="R18"/>
  <c r="S18"/>
  <c r="T18"/>
  <c r="Q344"/>
  <c r="O476"/>
  <c r="M168"/>
  <c r="R168"/>
  <c r="S168"/>
  <c r="T168"/>
  <c r="O246"/>
  <c r="Q394"/>
  <c r="R394"/>
  <c r="S394"/>
  <c r="T394"/>
  <c r="O258"/>
  <c r="Q425"/>
  <c r="O263"/>
  <c r="M65"/>
  <c i="24" r="M400"/>
  <c r="R400"/>
  <c r="S400"/>
  <c r="T400"/>
  <c r="Q329"/>
  <c r="Q464"/>
  <c r="O285"/>
  <c r="R285"/>
  <c r="S285"/>
  <c r="T285"/>
  <c r="O236"/>
  <c r="Q409"/>
  <c r="Q459"/>
  <c r="Q270"/>
  <c r="M289"/>
  <c r="M378"/>
  <c r="R378"/>
  <c r="S378"/>
  <c r="T378"/>
  <c r="O411"/>
  <c r="O365"/>
  <c r="O210"/>
  <c r="O274"/>
  <c r="R274"/>
  <c r="S274"/>
  <c r="T274"/>
  <c r="O324"/>
  <c r="Q455"/>
  <c r="O398"/>
  <c i="6" r="L253"/>
  <c r="Q253"/>
  <c r="R253"/>
  <c r="S253"/>
  <c i="19" r="M53"/>
  <c r="O101"/>
  <c i="22" r="O327"/>
  <c r="R327"/>
  <c r="S327"/>
  <c r="T327"/>
  <c i="24" r="Q113"/>
  <c i="45" r="R228"/>
  <c r="S228"/>
  <c r="T228"/>
  <c r="O223"/>
  <c r="M226"/>
  <c r="O204"/>
  <c r="R204"/>
  <c r="S204"/>
  <c i="6" r="P432"/>
  <c r="N266"/>
  <c i="17" r="O164"/>
  <c r="Q325"/>
  <c i="19" r="O173"/>
  <c r="Q113"/>
  <c i="21" r="M298"/>
  <c r="R298"/>
  <c r="S298"/>
  <c r="T298"/>
  <c r="O31"/>
  <c r="R31"/>
  <c r="S31"/>
  <c r="T31"/>
  <c r="Q210"/>
  <c i="22" r="O60"/>
  <c r="R60"/>
  <c r="S60"/>
  <c r="T60"/>
  <c r="Q113"/>
  <c i="23" r="Q151"/>
  <c r="R151"/>
  <c r="S151"/>
  <c r="T151"/>
  <c r="O227"/>
  <c i="24" r="M398"/>
  <c r="M156"/>
  <c r="M125"/>
  <c r="Q174"/>
  <c r="O133"/>
  <c r="O162"/>
  <c r="M164"/>
  <c r="R164"/>
  <c r="S164"/>
  <c r="T164"/>
  <c i="23" r="O173"/>
  <c r="Q227"/>
  <c i="25" r="M300"/>
  <c r="R300"/>
  <c r="S300"/>
  <c r="T300"/>
  <c r="O51"/>
  <c r="R51"/>
  <c r="S51"/>
  <c r="T51"/>
  <c i="45" r="O226"/>
  <c i="24" r="R107"/>
  <c r="S107"/>
  <c r="T107"/>
  <c i="25" r="R340"/>
  <c r="S340"/>
  <c r="T340"/>
  <c r="R183"/>
  <c r="S183"/>
  <c r="T183"/>
  <c r="R264"/>
  <c r="S264"/>
  <c r="T264"/>
  <c r="R151"/>
  <c r="S151"/>
  <c r="T151"/>
  <c r="R56"/>
  <c r="S56"/>
  <c r="T56"/>
  <c i="45" r="R77"/>
  <c r="S77"/>
  <c r="T77"/>
  <c r="R475"/>
  <c r="S475"/>
  <c r="T475"/>
  <c i="25" r="M208"/>
  <c i="24" r="M103"/>
  <c r="M45"/>
  <c r="O21"/>
  <c r="R21"/>
  <c r="S21"/>
  <c r="T21"/>
  <c r="O62"/>
  <c r="M61"/>
  <c r="R61"/>
  <c r="S61"/>
  <c r="T61"/>
  <c r="Q85"/>
  <c r="R85"/>
  <c r="S85"/>
  <c r="T85"/>
  <c r="M16"/>
  <c r="R16"/>
  <c r="S16"/>
  <c r="T16"/>
  <c i="25" r="O365"/>
  <c r="M411"/>
  <c r="Q409"/>
  <c r="Q238"/>
  <c r="O303"/>
  <c r="R303"/>
  <c r="S303"/>
  <c r="T303"/>
  <c r="Q417"/>
  <c r="R417"/>
  <c r="S417"/>
  <c r="T417"/>
  <c r="O341"/>
  <c r="M323"/>
  <c r="R323"/>
  <c r="S323"/>
  <c r="T323"/>
  <c r="Q428"/>
  <c r="M244"/>
  <c r="R244"/>
  <c r="S244"/>
  <c r="T244"/>
  <c r="Q438"/>
  <c r="O160"/>
  <c r="O259"/>
  <c r="R259"/>
  <c r="S259"/>
  <c r="T259"/>
  <c r="O387"/>
  <c r="O234"/>
  <c r="R234"/>
  <c r="S234"/>
  <c r="T234"/>
  <c r="O184"/>
  <c r="O290"/>
  <c r="M294"/>
  <c r="O267"/>
  <c r="R267"/>
  <c r="S267"/>
  <c r="T267"/>
  <c r="M41"/>
  <c r="M53"/>
  <c r="R53"/>
  <c r="S53"/>
  <c r="T53"/>
  <c r="Q39"/>
  <c r="M60"/>
  <c r="R60"/>
  <c r="S60"/>
  <c r="T60"/>
  <c r="Q144"/>
  <c r="O124"/>
  <c r="O126"/>
  <c r="O84"/>
  <c r="O212"/>
  <c r="M226"/>
  <c r="R226"/>
  <c r="S226"/>
  <c r="T226"/>
  <c r="Q214"/>
  <c r="R223"/>
  <c r="S223"/>
  <c r="T223"/>
  <c i="45" r="O350"/>
  <c r="O492"/>
  <c r="M149"/>
  <c r="R149"/>
  <c r="S149"/>
  <c r="T149"/>
  <c r="R127"/>
  <c r="S127"/>
  <c r="T127"/>
  <c r="M141"/>
  <c r="Q88"/>
  <c r="O43"/>
  <c r="R43"/>
  <c r="S43"/>
  <c r="T43"/>
  <c r="R34"/>
  <c r="S34"/>
  <c r="T34"/>
  <c r="Q363"/>
  <c r="R333"/>
  <c r="S333"/>
  <c r="T333"/>
  <c r="O172"/>
  <c r="O66"/>
  <c r="R66"/>
  <c r="S66"/>
  <c r="T66"/>
  <c r="Q41"/>
  <c r="O20"/>
  <c r="M502"/>
  <c r="R502"/>
  <c r="S502"/>
  <c r="T502"/>
  <c r="O457"/>
  <c r="R457"/>
  <c r="S457"/>
  <c r="Q431"/>
  <c r="O379"/>
  <c r="O120"/>
  <c r="O112"/>
  <c r="O445"/>
  <c r="O425"/>
  <c r="Q418"/>
  <c r="R418"/>
  <c r="S418"/>
  <c r="T418"/>
  <c r="M407"/>
  <c r="R407"/>
  <c r="S407"/>
  <c r="T407"/>
  <c r="M361"/>
  <c r="Q174"/>
  <c r="R174"/>
  <c r="S174"/>
  <c r="T174"/>
  <c r="M425"/>
  <c r="Q341"/>
  <c r="M129"/>
  <c r="R129"/>
  <c r="S129"/>
  <c r="T129"/>
  <c r="Q108"/>
  <c r="R108"/>
  <c r="S108"/>
  <c r="T108"/>
  <c r="O84"/>
  <c r="O50"/>
  <c r="R50"/>
  <c r="S50"/>
  <c r="T50"/>
  <c r="O10"/>
  <c i="24" r="Q104"/>
  <c r="O99"/>
  <c r="Q99"/>
  <c r="Q45"/>
  <c r="M99"/>
  <c r="R99"/>
  <c r="S99"/>
  <c r="T99"/>
  <c i="25" r="M360"/>
  <c r="R360"/>
  <c r="S360"/>
  <c r="T360"/>
  <c r="M176"/>
  <c r="O208"/>
  <c i="45" r="Q381"/>
  <c r="O145"/>
  <c r="M363"/>
  <c r="R363"/>
  <c r="S363"/>
  <c r="T363"/>
  <c r="O361"/>
  <c i="24" r="M104"/>
  <c r="R104"/>
  <c r="S104"/>
  <c r="T104"/>
  <c i="45" r="M158"/>
  <c r="R158"/>
  <c r="S158"/>
  <c r="T158"/>
  <c i="65" r="M23"/>
  <c r="R23"/>
  <c r="S23"/>
  <c r="T23"/>
  <c r="M25"/>
  <c r="R25"/>
  <c r="S25"/>
  <c r="T25"/>
  <c r="O32"/>
  <c r="R32"/>
  <c r="S32"/>
  <c r="T32"/>
  <c r="M33"/>
  <c r="M36"/>
  <c r="M49"/>
  <c r="R49"/>
  <c r="S49"/>
  <c r="T49"/>
  <c r="O62"/>
  <c r="R68"/>
  <c r="S68"/>
  <c r="T68"/>
  <c r="O70"/>
  <c r="O71"/>
  <c r="R71"/>
  <c r="S71"/>
  <c r="T71"/>
  <c r="O86"/>
  <c r="M127"/>
  <c r="R127"/>
  <c r="S127"/>
  <c r="T127"/>
  <c r="O128"/>
  <c r="M130"/>
  <c r="O134"/>
  <c r="R134"/>
  <c r="M140"/>
  <c r="R140"/>
  <c r="S140"/>
  <c r="T140"/>
  <c r="O141"/>
  <c r="M154"/>
  <c r="Q162"/>
  <c r="M172"/>
  <c r="R172"/>
  <c r="S172"/>
  <c r="T172"/>
  <c r="M190"/>
  <c r="M194"/>
  <c r="M195"/>
  <c r="R195"/>
  <c r="S195"/>
  <c r="Q198"/>
  <c r="R198"/>
  <c r="S198"/>
  <c r="T198"/>
  <c r="O203"/>
  <c r="M207"/>
  <c r="R207"/>
  <c r="S207"/>
  <c r="T207"/>
  <c r="Q219"/>
  <c r="Q220"/>
  <c r="O222"/>
  <c r="R222"/>
  <c r="S222"/>
  <c r="T222"/>
  <c r="R227"/>
  <c r="S227"/>
  <c r="T227"/>
  <c r="M233"/>
  <c r="R233"/>
  <c r="S233"/>
  <c r="T233"/>
  <c r="O320"/>
  <c r="Q321"/>
  <c r="O374"/>
  <c r="M376"/>
  <c r="R376"/>
  <c r="S376"/>
  <c r="T376"/>
  <c r="O383"/>
  <c r="O389"/>
  <c r="R394"/>
  <c r="S394"/>
  <c r="T394"/>
  <c r="R402"/>
  <c r="S402"/>
  <c r="T402"/>
  <c r="O409"/>
  <c r="Q410"/>
  <c r="R410"/>
  <c r="S410"/>
  <c r="T410"/>
  <c r="Q420"/>
  <c r="R422"/>
  <c r="S422"/>
  <c r="T422"/>
  <c r="M423"/>
  <c r="R423"/>
  <c r="S423"/>
  <c r="T423"/>
  <c r="M431"/>
  <c r="R431"/>
  <c r="S431"/>
  <c r="T431"/>
  <c r="O436"/>
  <c r="R436"/>
  <c r="S436"/>
  <c r="T436"/>
  <c r="O437"/>
  <c r="Q440"/>
  <c r="M441"/>
  <c r="R441"/>
  <c r="S441"/>
  <c r="O450"/>
  <c r="R450"/>
  <c r="S450"/>
  <c r="T450"/>
  <c i="23" r="R453"/>
  <c r="S453"/>
  <c i="6" r="Q314"/>
  <c r="R314"/>
  <c r="S314"/>
  <c r="Q260"/>
  <c r="R260"/>
  <c r="S260"/>
  <c r="Q365"/>
  <c r="R365"/>
  <c r="S365"/>
  <c r="Q179"/>
  <c r="R179"/>
  <c r="S179"/>
  <c r="Q433"/>
  <c r="R433"/>
  <c r="S433"/>
  <c i="17" r="R25"/>
  <c r="S25"/>
  <c r="T25"/>
  <c r="R222"/>
  <c r="S222"/>
  <c r="T222"/>
  <c r="R202"/>
  <c r="S202"/>
  <c r="T202"/>
  <c r="R334"/>
  <c r="S334"/>
  <c r="T334"/>
  <c r="R271"/>
  <c r="S271"/>
  <c r="T271"/>
  <c i="19" r="R185"/>
  <c r="S185"/>
  <c r="T185"/>
  <c r="R235"/>
  <c r="S235"/>
  <c r="T235"/>
  <c r="R93"/>
  <c r="S93"/>
  <c r="T93"/>
  <c r="R301"/>
  <c r="S301"/>
  <c r="T301"/>
  <c r="R86"/>
  <c r="S86"/>
  <c r="T86"/>
  <c r="R14"/>
  <c r="S14"/>
  <c r="T14"/>
  <c r="R155"/>
  <c r="S155"/>
  <c r="T155"/>
  <c i="21" r="R323"/>
  <c r="S323"/>
  <c r="R284"/>
  <c r="S284"/>
  <c r="T284"/>
  <c r="R327"/>
  <c r="S327"/>
  <c r="T327"/>
  <c i="22" r="R54"/>
  <c r="S54"/>
  <c r="T54"/>
  <c r="R443"/>
  <c r="S443"/>
  <c r="T443"/>
  <c r="R439"/>
  <c r="S439"/>
  <c r="T439"/>
  <c r="R41"/>
  <c r="S41"/>
  <c r="T41"/>
  <c r="R323"/>
  <c r="S323"/>
  <c r="T323"/>
  <c i="23" r="R248"/>
  <c r="S248"/>
  <c r="T248"/>
  <c r="R184"/>
  <c r="S184"/>
  <c r="T184"/>
  <c r="R63"/>
  <c r="S63"/>
  <c r="T63"/>
  <c r="R451"/>
  <c r="S451"/>
  <c r="T451"/>
  <c r="R49"/>
  <c r="S49"/>
  <c r="T49"/>
  <c i="24" r="R289"/>
  <c r="S289"/>
  <c r="T289"/>
  <c r="R343"/>
  <c r="S343"/>
  <c r="T343"/>
  <c r="R290"/>
  <c r="S290"/>
  <c r="T290"/>
  <c r="R329"/>
  <c r="S329"/>
  <c r="T329"/>
  <c i="6" r="P18"/>
  <c r="P211"/>
  <c r="Q211"/>
  <c r="R211"/>
  <c r="S211"/>
  <c r="L238"/>
  <c r="N186"/>
  <c r="N298"/>
  <c r="P194"/>
  <c r="P275"/>
  <c r="L458"/>
  <c r="Q458"/>
  <c r="R458"/>
  <c r="S458"/>
  <c r="N429"/>
  <c r="N317"/>
  <c r="P428"/>
  <c r="Q198"/>
  <c r="R198"/>
  <c r="S198"/>
  <c i="17" r="Q297"/>
  <c r="M386"/>
  <c r="R386"/>
  <c r="S386"/>
  <c r="T386"/>
  <c r="Q190"/>
  <c r="M37"/>
  <c r="R37"/>
  <c r="S37"/>
  <c r="T37"/>
  <c r="O71"/>
  <c r="R71"/>
  <c r="S71"/>
  <c r="T71"/>
  <c r="O81"/>
  <c r="M20"/>
  <c r="R20"/>
  <c r="S20"/>
  <c r="T20"/>
  <c r="O188"/>
  <c r="O179"/>
  <c r="M339"/>
  <c r="R339"/>
  <c r="S339"/>
  <c r="Q126"/>
  <c r="M34"/>
  <c r="R34"/>
  <c r="S34"/>
  <c r="T34"/>
  <c r="O225"/>
  <c r="M42"/>
  <c r="R42"/>
  <c r="S42"/>
  <c r="T42"/>
  <c r="Q150"/>
  <c r="Q172"/>
  <c r="Q269"/>
  <c r="Q383"/>
  <c r="O372"/>
  <c r="R372"/>
  <c r="S372"/>
  <c r="T372"/>
  <c r="O379"/>
  <c r="Q47"/>
  <c r="M328"/>
  <c r="R328"/>
  <c r="S328"/>
  <c r="T328"/>
  <c r="Q260"/>
  <c r="R260"/>
  <c r="S260"/>
  <c r="T260"/>
  <c r="M330"/>
  <c r="R330"/>
  <c r="S330"/>
  <c r="T330"/>
  <c i="19" r="Q215"/>
  <c r="O261"/>
  <c r="R261"/>
  <c r="O305"/>
  <c r="M289"/>
  <c r="R289"/>
  <c r="Q210"/>
  <c r="R210"/>
  <c r="S210"/>
  <c r="T210"/>
  <c r="Q40"/>
  <c r="M146"/>
  <c r="R146"/>
  <c r="S146"/>
  <c r="T146"/>
  <c r="M77"/>
  <c r="R77"/>
  <c r="S77"/>
  <c r="T77"/>
  <c r="Q82"/>
  <c r="R173"/>
  <c r="S173"/>
  <c r="T173"/>
  <c i="21" r="M318"/>
  <c r="R318"/>
  <c r="S318"/>
  <c r="T318"/>
  <c r="M353"/>
  <c r="R353"/>
  <c r="S353"/>
  <c r="T353"/>
  <c r="M232"/>
  <c r="R232"/>
  <c r="S232"/>
  <c r="T232"/>
  <c r="O364"/>
  <c r="O117"/>
  <c r="R117"/>
  <c r="S117"/>
  <c r="T117"/>
  <c r="O180"/>
  <c r="Q377"/>
  <c r="M283"/>
  <c r="R283"/>
  <c r="S283"/>
  <c r="T283"/>
  <c r="O195"/>
  <c r="O274"/>
  <c r="R274"/>
  <c r="S274"/>
  <c r="T274"/>
  <c r="Q99"/>
  <c r="O107"/>
  <c r="O90"/>
  <c r="Q17"/>
  <c r="Q35"/>
  <c i="22" r="M342"/>
  <c r="R342"/>
  <c r="S342"/>
  <c r="T342"/>
  <c r="O34"/>
  <c r="O430"/>
  <c r="R430"/>
  <c r="S430"/>
  <c r="T430"/>
  <c r="Q355"/>
  <c r="O464"/>
  <c r="O68"/>
  <c r="Q441"/>
  <c r="R441"/>
  <c r="O408"/>
  <c r="O173"/>
  <c r="Q105"/>
  <c r="O172"/>
  <c r="O86"/>
  <c r="O203"/>
  <c r="M272"/>
  <c r="R272"/>
  <c r="S272"/>
  <c r="T272"/>
  <c r="M253"/>
  <c r="O245"/>
  <c r="R245"/>
  <c r="S245"/>
  <c r="T245"/>
  <c i="23" r="M105"/>
  <c r="R105"/>
  <c r="S105"/>
  <c r="T105"/>
  <c r="O96"/>
  <c r="M167"/>
  <c r="O410"/>
  <c r="R410"/>
  <c r="S410"/>
  <c r="T410"/>
  <c r="Q478"/>
  <c r="M82"/>
  <c r="M296"/>
  <c r="R296"/>
  <c r="S296"/>
  <c r="T296"/>
  <c r="O106"/>
  <c r="O97"/>
  <c r="M310"/>
  <c r="O380"/>
  <c r="Q375"/>
  <c r="R375"/>
  <c r="S375"/>
  <c r="T375"/>
  <c r="M339"/>
  <c r="R339"/>
  <c r="S339"/>
  <c r="T339"/>
  <c r="O198"/>
  <c r="O303"/>
  <c r="M137"/>
  <c r="R137"/>
  <c r="S137"/>
  <c r="T137"/>
  <c r="M272"/>
  <c r="R272"/>
  <c r="S272"/>
  <c r="T272"/>
  <c r="Q196"/>
  <c r="M377"/>
  <c r="R377"/>
  <c r="S377"/>
  <c r="T377"/>
  <c r="O169"/>
  <c r="R169"/>
  <c r="S169"/>
  <c r="T169"/>
  <c r="O65"/>
  <c i="24" r="O318"/>
  <c r="R318"/>
  <c r="S318"/>
  <c r="T318"/>
  <c r="M405"/>
  <c r="R405"/>
  <c r="S405"/>
  <c r="T405"/>
  <c r="O456"/>
  <c r="Q371"/>
  <c r="M459"/>
  <c r="R459"/>
  <c r="S459"/>
  <c r="T459"/>
  <c r="Q321"/>
  <c r="O363"/>
  <c r="M362"/>
  <c r="R362"/>
  <c r="S362"/>
  <c r="T362"/>
  <c r="M244"/>
  <c r="R244"/>
  <c r="S244"/>
  <c r="T244"/>
  <c i="23" r="R165"/>
  <c r="S165"/>
  <c r="T165"/>
  <c i="24" r="R125"/>
  <c r="S125"/>
  <c r="T125"/>
  <c i="23" r="Q173"/>
  <c r="R173"/>
  <c i="22" r="O315"/>
  <c r="Q315"/>
  <c r="R315"/>
  <c r="S315"/>
  <c r="T315"/>
  <c i="21" r="Q55"/>
  <c r="Q32"/>
  <c r="R32"/>
  <c r="S32"/>
  <c i="45" r="R209"/>
  <c r="S209"/>
  <c r="T209"/>
  <c r="Q230"/>
  <c r="M216"/>
  <c r="R216"/>
  <c r="S216"/>
  <c r="T216"/>
  <c r="Q196"/>
  <c i="6" r="N432"/>
  <c i="17" r="Q335"/>
  <c r="Q141"/>
  <c r="R141"/>
  <c r="S141"/>
  <c r="T141"/>
  <c i="19" r="Q60"/>
  <c r="R60"/>
  <c r="S60"/>
  <c r="T60"/>
  <c r="M113"/>
  <c r="Q80"/>
  <c i="21" r="O324"/>
  <c i="23" r="O64"/>
  <c i="24" r="M243"/>
  <c r="R243"/>
  <c r="S243"/>
  <c r="T243"/>
  <c r="M139"/>
  <c r="M162"/>
  <c r="O117"/>
  <c r="R117"/>
  <c r="S117"/>
  <c r="T117"/>
  <c i="45" r="R132"/>
  <c r="S132"/>
  <c r="T132"/>
  <c i="24" r="M65"/>
  <c r="R65"/>
  <c r="S65"/>
  <c r="T65"/>
  <c i="45" r="Q29"/>
  <c i="25" r="R163"/>
  <c r="S163"/>
  <c r="T163"/>
  <c r="R422"/>
  <c r="S422"/>
  <c r="T422"/>
  <c r="R185"/>
  <c r="S185"/>
  <c r="T185"/>
  <c r="R238"/>
  <c r="S238"/>
  <c r="T238"/>
  <c r="R121"/>
  <c r="S121"/>
  <c r="T121"/>
  <c i="45" r="R123"/>
  <c r="S123"/>
  <c r="T123"/>
  <c r="R86"/>
  <c r="S86"/>
  <c r="T86"/>
  <c r="R136"/>
  <c r="S136"/>
  <c r="T136"/>
  <c i="25" r="M395"/>
  <c r="R395"/>
  <c r="S395"/>
  <c r="T395"/>
  <c i="24" r="M62"/>
  <c r="R62"/>
  <c r="S62"/>
  <c r="T62"/>
  <c r="O52"/>
  <c r="R52"/>
  <c r="S52"/>
  <c r="T52"/>
  <c r="Q12"/>
  <c r="Q101"/>
  <c r="R101"/>
  <c r="S101"/>
  <c r="T101"/>
  <c r="R87"/>
  <c r="S87"/>
  <c r="T87"/>
  <c i="25" r="Q170"/>
  <c r="O411"/>
  <c r="Q313"/>
  <c r="R313"/>
  <c r="S313"/>
  <c r="T313"/>
  <c r="Q363"/>
  <c r="Q341"/>
  <c r="O377"/>
  <c r="Q404"/>
  <c r="M166"/>
  <c r="R166"/>
  <c r="S166"/>
  <c r="T166"/>
  <c r="O359"/>
  <c r="R359"/>
  <c r="S359"/>
  <c r="T359"/>
  <c r="Q330"/>
  <c r="R330"/>
  <c r="S330"/>
  <c r="T330"/>
  <c r="Q390"/>
  <c r="M387"/>
  <c r="O39"/>
  <c r="R39"/>
  <c r="S39"/>
  <c r="T39"/>
  <c r="Q153"/>
  <c i="45" r="O490"/>
  <c r="R369"/>
  <c r="S369"/>
  <c r="O126"/>
  <c r="M469"/>
  <c r="M344"/>
  <c r="O327"/>
  <c r="M45"/>
  <c r="R45"/>
  <c r="S45"/>
  <c r="T45"/>
  <c r="R22"/>
  <c r="S22"/>
  <c r="T22"/>
  <c r="O442"/>
  <c r="R427"/>
  <c r="S427"/>
  <c r="T427"/>
  <c r="O134"/>
  <c r="R134"/>
  <c r="S134"/>
  <c r="T134"/>
  <c r="Q126"/>
  <c r="O181"/>
  <c r="Q417"/>
  <c r="M337"/>
  <c r="R337"/>
  <c r="S337"/>
  <c r="T337"/>
  <c i="25" r="O188"/>
  <c r="R188"/>
  <c r="S188"/>
  <c r="T188"/>
  <c r="M290"/>
  <c r="R290"/>
  <c r="S290"/>
  <c r="T290"/>
  <c i="45" r="O141"/>
  <c r="M29"/>
  <c r="R29"/>
  <c r="S29"/>
  <c r="T29"/>
  <c r="Q317"/>
  <c i="65" r="M18"/>
  <c r="R18"/>
  <c r="S18"/>
  <c r="T18"/>
  <c r="O24"/>
  <c r="R36"/>
  <c r="S36"/>
  <c r="T36"/>
  <c r="O61"/>
  <c r="R75"/>
  <c r="S75"/>
  <c r="T75"/>
  <c r="M76"/>
  <c r="R76"/>
  <c r="S76"/>
  <c r="O112"/>
  <c r="M132"/>
  <c r="R132"/>
  <c r="S132"/>
  <c r="T132"/>
  <c r="S134"/>
  <c r="T134"/>
  <c r="O143"/>
  <c r="O154"/>
  <c r="O162"/>
  <c r="M178"/>
  <c r="R178"/>
  <c r="S178"/>
  <c r="T178"/>
  <c r="O181"/>
  <c r="O190"/>
  <c r="Q194"/>
  <c r="M215"/>
  <c r="R215"/>
  <c r="S215"/>
  <c r="T215"/>
  <c r="Q224"/>
  <c r="Q238"/>
  <c r="R238"/>
  <c r="S238"/>
  <c r="T238"/>
  <c r="Q246"/>
  <c r="M320"/>
  <c r="R320"/>
  <c r="S320"/>
  <c r="T320"/>
  <c r="O342"/>
  <c r="M353"/>
  <c r="R353"/>
  <c r="S353"/>
  <c r="T353"/>
  <c r="M374"/>
  <c r="R374"/>
  <c r="S374"/>
  <c r="T374"/>
  <c r="Q386"/>
  <c r="Q399"/>
  <c r="M412"/>
  <c r="R412"/>
  <c r="S412"/>
  <c r="T412"/>
  <c r="M470"/>
  <c r="R470"/>
  <c r="S470"/>
  <c r="T470"/>
  <c r="M471"/>
  <c r="R471"/>
  <c r="S471"/>
  <c r="T471"/>
  <c i="45" r="M307"/>
  <c i="24" r="R427"/>
  <c r="S427"/>
  <c r="T427"/>
  <c i="25" r="M27"/>
  <c r="Q27"/>
  <c i="6" r="Q411"/>
  <c r="R411"/>
  <c r="S411"/>
  <c r="Q186"/>
  <c r="R186"/>
  <c r="S186"/>
  <c r="Q298"/>
  <c r="R298"/>
  <c r="S298"/>
  <c i="17" r="R160"/>
  <c r="S160"/>
  <c r="T160"/>
  <c r="R279"/>
  <c r="S279"/>
  <c r="T279"/>
  <c r="R383"/>
  <c r="S383"/>
  <c r="T383"/>
  <c i="19" r="S261"/>
  <c r="T261"/>
  <c r="R192"/>
  <c r="S192"/>
  <c r="T192"/>
  <c r="R168"/>
  <c r="S168"/>
  <c r="T168"/>
  <c r="R178"/>
  <c r="S178"/>
  <c r="R256"/>
  <c r="S256"/>
  <c r="T256"/>
  <c r="R201"/>
  <c r="S201"/>
  <c r="T201"/>
  <c r="S289"/>
  <c r="T289"/>
  <c r="R269"/>
  <c r="S269"/>
  <c r="T269"/>
  <c i="21" r="R107"/>
  <c r="S107"/>
  <c r="T107"/>
  <c r="R65"/>
  <c r="S65"/>
  <c r="T65"/>
  <c r="R348"/>
  <c r="S348"/>
  <c r="T348"/>
  <c r="R93"/>
  <c r="S93"/>
  <c r="T93"/>
  <c i="22" r="R34"/>
  <c r="S34"/>
  <c r="T34"/>
  <c r="S441"/>
  <c r="R105"/>
  <c r="S105"/>
  <c r="T105"/>
  <c r="R196"/>
  <c r="S196"/>
  <c r="T196"/>
  <c r="R253"/>
  <c r="S253"/>
  <c r="T253"/>
  <c i="23" r="R17"/>
  <c r="S17"/>
  <c r="T17"/>
  <c r="R115"/>
  <c r="S115"/>
  <c r="T115"/>
  <c r="R65"/>
  <c r="S65"/>
  <c r="T65"/>
  <c i="6" r="Q266"/>
  <c r="R266"/>
  <c r="S266"/>
  <c r="Q390"/>
  <c r="R390"/>
  <c r="S390"/>
  <c i="17" r="R164"/>
  <c r="S164"/>
  <c r="T164"/>
  <c i="23" r="R193"/>
  <c r="S193"/>
  <c r="T193"/>
  <c i="24" r="R133"/>
  <c r="S133"/>
  <c i="21" r="O55"/>
  <c r="R55"/>
  <c r="S55"/>
  <c r="T55"/>
  <c i="45" r="Q232"/>
  <c r="R469"/>
  <c r="S469"/>
  <c r="T469"/>
  <c i="25" r="O248"/>
  <c r="R248"/>
  <c r="S248"/>
  <c r="T248"/>
  <c r="Q277"/>
  <c i="45" r="M341"/>
  <c r="R341"/>
  <c r="S341"/>
  <c r="O430"/>
  <c r="Q344"/>
  <c r="M429"/>
  <c r="R429"/>
  <c r="S429"/>
  <c r="T429"/>
  <c r="O103"/>
  <c r="R103"/>
  <c r="S103"/>
  <c r="T103"/>
  <c i="65" r="M61"/>
  <c r="R61"/>
  <c r="S61"/>
  <c r="T61"/>
  <c r="M182"/>
  <c r="R182"/>
  <c r="S182"/>
  <c r="T182"/>
  <c r="Q434"/>
  <c i="3" r="V60"/>
  <c i="12" r="L59"/>
  <c i="6" r="I143"/>
  <c r="J143"/>
  <c r="L143"/>
  <c r="H143"/>
  <c i="12" r="I56"/>
  <c r="J56"/>
  <c r="H128"/>
  <c r="H116"/>
  <c r="L164"/>
  <c r="P164"/>
  <c r="L41"/>
  <c r="P41"/>
  <c r="H164"/>
  <c r="I140"/>
  <c r="J140"/>
  <c r="N140"/>
  <c r="N173"/>
  <c r="L173"/>
  <c r="P173"/>
  <c r="H152"/>
  <c r="L161"/>
  <c r="P161"/>
  <c r="I176"/>
  <c r="J176"/>
  <c r="N176"/>
  <c r="P48"/>
  <c r="L48"/>
  <c r="P84"/>
  <c r="L84"/>
  <c r="N84"/>
  <c r="N48"/>
  <c r="N164"/>
  <c r="N161"/>
  <c r="N41"/>
  <c i="11" r="N121"/>
  <c r="P121"/>
  <c r="L121"/>
  <c r="Q121"/>
  <c i="65" r="R480"/>
  <c r="S480"/>
  <c r="T480"/>
  <c r="R467"/>
  <c r="S467"/>
  <c r="T467"/>
  <c i="24" r="R456"/>
  <c r="S456"/>
  <c r="T456"/>
  <c i="65" r="R371"/>
  <c r="S371"/>
  <c r="T371"/>
  <c i="22" r="R110"/>
  <c r="S110"/>
  <c r="T110"/>
  <c r="R31"/>
  <c r="S31"/>
  <c r="T31"/>
  <c i="65" r="R460"/>
  <c r="S460"/>
  <c r="T460"/>
  <c i="25" r="R409"/>
  <c r="S409"/>
  <c r="T409"/>
  <c i="19" r="R101"/>
  <c r="S101"/>
  <c r="T101"/>
  <c i="23" r="R56"/>
  <c r="S56"/>
  <c r="T56"/>
  <c i="22" r="R295"/>
  <c r="S295"/>
  <c r="T295"/>
  <c r="R385"/>
  <c r="S385"/>
  <c r="T385"/>
  <c i="19" r="R103"/>
  <c r="S103"/>
  <c r="T103"/>
  <c i="65" r="R403"/>
  <c r="S403"/>
  <c r="T403"/>
  <c i="25" r="R169"/>
  <c r="S169"/>
  <c r="T169"/>
  <c r="R363"/>
  <c r="S363"/>
  <c r="T363"/>
  <c r="R365"/>
  <c r="S365"/>
  <c r="T365"/>
  <c i="17" r="R252"/>
  <c r="S252"/>
  <c r="T252"/>
  <c i="25" r="R428"/>
  <c r="S428"/>
  <c r="T428"/>
  <c i="45" r="R110"/>
  <c r="S110"/>
  <c r="T110"/>
  <c i="22" r="R314"/>
  <c r="S314"/>
  <c r="T314"/>
  <c r="R203"/>
  <c r="S203"/>
  <c r="T203"/>
  <c r="R172"/>
  <c r="S172"/>
  <c r="T172"/>
  <c i="45" r="R141"/>
  <c r="S141"/>
  <c r="T141"/>
  <c i="23" r="S173"/>
  <c r="T173"/>
  <c i="21" r="R324"/>
  <c r="S324"/>
  <c r="T324"/>
  <c i="19" r="R215"/>
  <c r="S215"/>
  <c r="T215"/>
  <c i="65" r="R389"/>
  <c r="S389"/>
  <c r="T389"/>
  <c i="45" r="R381"/>
  <c r="S381"/>
  <c r="T381"/>
  <c i="21" r="R91"/>
  <c r="S91"/>
  <c r="T91"/>
  <c i="6" r="Q216"/>
  <c r="R216"/>
  <c r="S216"/>
  <c i="24" r="R396"/>
  <c r="S396"/>
  <c r="T396"/>
  <c r="R365"/>
  <c r="S365"/>
  <c r="T365"/>
  <c i="17" r="R188"/>
  <c r="S188"/>
  <c r="T188"/>
  <c r="R312"/>
  <c r="S312"/>
  <c r="T312"/>
  <c i="45" r="R300"/>
  <c r="S300"/>
  <c r="T300"/>
  <c r="R166"/>
  <c r="S166"/>
  <c r="T166"/>
  <c i="25" r="R301"/>
  <c r="S301"/>
  <c r="T301"/>
  <c i="23" r="R258"/>
  <c r="S258"/>
  <c r="T258"/>
  <c r="R476"/>
  <c r="S476"/>
  <c r="T476"/>
  <c r="R460"/>
  <c r="S460"/>
  <c r="T460"/>
  <c i="22" r="R173"/>
  <c r="S173"/>
  <c r="T173"/>
  <c r="R433"/>
  <c r="S433"/>
  <c r="T433"/>
  <c i="19" r="R80"/>
  <c r="S80"/>
  <c r="T80"/>
  <c r="R294"/>
  <c r="S294"/>
  <c r="T294"/>
  <c i="17" r="R132"/>
  <c r="S132"/>
  <c r="T132"/>
  <c i="6" r="Q346"/>
  <c r="R346"/>
  <c r="S346"/>
  <c i="45" r="R342"/>
  <c r="S342"/>
  <c r="T342"/>
  <c i="24" r="R81"/>
  <c r="S81"/>
  <c r="T81"/>
  <c r="R40"/>
  <c r="S40"/>
  <c r="T40"/>
  <c r="R415"/>
  <c r="S415"/>
  <c r="T415"/>
  <c i="22" r="R144"/>
  <c r="S144"/>
  <c r="T144"/>
  <c r="R465"/>
  <c r="S465"/>
  <c r="T465"/>
  <c i="19" r="R212"/>
  <c r="S212"/>
  <c r="T212"/>
  <c i="17" r="R56"/>
  <c r="S56"/>
  <c r="T56"/>
  <c i="65" r="R437"/>
  <c r="S437"/>
  <c r="T437"/>
  <c i="45" r="R383"/>
  <c r="S383"/>
  <c r="T383"/>
  <c r="R467"/>
  <c r="S467"/>
  <c r="T467"/>
  <c i="24" r="R197"/>
  <c r="S197"/>
  <c r="T197"/>
  <c i="23" r="R114"/>
  <c r="S114"/>
  <c r="T114"/>
  <c i="22" r="R269"/>
  <c r="S269"/>
  <c r="T269"/>
  <c r="R183"/>
  <c r="S183"/>
  <c r="T183"/>
  <c i="21" r="R196"/>
  <c r="S196"/>
  <c r="T196"/>
  <c r="R335"/>
  <c r="S335"/>
  <c r="T335"/>
  <c i="19" r="R82"/>
  <c r="S82"/>
  <c r="T82"/>
  <c i="6" r="Q280"/>
  <c r="R280"/>
  <c r="S280"/>
  <c i="24" r="R371"/>
  <c r="S371"/>
  <c r="T371"/>
  <c i="23" r="R358"/>
  <c r="S358"/>
  <c r="T358"/>
  <c i="17" r="R391"/>
  <c r="S391"/>
  <c r="T391"/>
  <c i="45" r="R322"/>
  <c r="S322"/>
  <c r="T322"/>
  <c i="65" r="R420"/>
  <c r="S420"/>
  <c r="T420"/>
  <c i="45" r="R125"/>
  <c r="S125"/>
  <c r="T125"/>
  <c i="24" r="R48"/>
  <c r="S48"/>
  <c r="T48"/>
  <c r="R77"/>
  <c r="S77"/>
  <c r="T77"/>
  <c r="R181"/>
  <c r="S181"/>
  <c r="T181"/>
  <c i="25" r="R252"/>
  <c r="S252"/>
  <c r="T252"/>
  <c r="R408"/>
  <c r="S408"/>
  <c r="T408"/>
  <c i="6" r="Q432"/>
  <c r="R432"/>
  <c r="S432"/>
  <c i="21" r="R302"/>
  <c r="S302"/>
  <c r="T302"/>
  <c i="17" r="R209"/>
  <c r="S209"/>
  <c r="T209"/>
  <c i="6" r="Q450"/>
  <c r="R450"/>
  <c r="S450"/>
  <c i="65" r="R417"/>
  <c r="S417"/>
  <c r="T417"/>
  <c i="25" r="R126"/>
  <c r="S126"/>
  <c r="T126"/>
  <c i="22" r="R113"/>
  <c r="S113"/>
  <c r="T113"/>
  <c i="45" r="R230"/>
  <c r="S230"/>
  <c r="T230"/>
  <c i="17" r="R325"/>
  <c r="S325"/>
  <c r="T325"/>
  <c i="23" r="R246"/>
  <c r="S246"/>
  <c r="T246"/>
  <c i="21" r="R207"/>
  <c r="S207"/>
  <c r="T207"/>
  <c r="R357"/>
  <c r="S357"/>
  <c i="17" r="R376"/>
  <c r="S376"/>
  <c r="T376"/>
  <c i="65" r="R409"/>
  <c r="S409"/>
  <c r="T409"/>
  <c r="R366"/>
  <c r="S366"/>
  <c r="T366"/>
  <c i="25" r="R153"/>
  <c r="S153"/>
  <c r="T153"/>
  <c i="24" r="R409"/>
  <c r="S409"/>
  <c r="T409"/>
  <c r="R464"/>
  <c r="S464"/>
  <c r="T464"/>
  <c i="22" r="R311"/>
  <c r="S311"/>
  <c r="R143"/>
  <c r="S143"/>
  <c r="T143"/>
  <c r="R139"/>
  <c r="S139"/>
  <c r="T139"/>
  <c i="19" r="R158"/>
  <c r="S158"/>
  <c r="T158"/>
  <c i="17" r="R26"/>
  <c r="S26"/>
  <c r="T26"/>
  <c i="6" r="Q312"/>
  <c r="R312"/>
  <c r="S312"/>
  <c i="24" r="R45"/>
  <c r="S45"/>
  <c r="T45"/>
  <c i="25" r="R208"/>
  <c r="S208"/>
  <c r="T208"/>
  <c i="23" r="R227"/>
  <c r="S227"/>
  <c r="T227"/>
  <c i="65" r="R440"/>
  <c r="S440"/>
  <c r="T440"/>
  <c i="17" r="R379"/>
  <c r="S379"/>
  <c r="T379"/>
  <c i="45" r="R171"/>
  <c r="S171"/>
  <c r="R172"/>
  <c r="S172"/>
  <c r="T172"/>
  <c i="25" r="R179"/>
  <c r="S179"/>
  <c r="T179"/>
  <c i="23" r="R359"/>
  <c r="S359"/>
  <c r="T359"/>
  <c i="22" r="R166"/>
  <c r="S166"/>
  <c r="T166"/>
  <c r="R452"/>
  <c r="S452"/>
  <c r="T452"/>
  <c i="65" r="R342"/>
  <c r="S342"/>
  <c r="T342"/>
  <c i="45" r="R10"/>
  <c r="S10"/>
  <c i="23" r="R344"/>
  <c r="S344"/>
  <c r="T344"/>
  <c i="21" r="R164"/>
  <c r="S164"/>
  <c r="T164"/>
  <c i="17" r="R192"/>
  <c r="S192"/>
  <c r="T192"/>
  <c i="45" r="R196"/>
  <c r="S196"/>
  <c r="T196"/>
  <c i="24" r="R454"/>
  <c r="S454"/>
  <c r="T454"/>
  <c i="22" r="R161"/>
  <c r="S161"/>
  <c r="T161"/>
  <c r="R442"/>
  <c r="S442"/>
  <c r="T442"/>
  <c i="21" r="R120"/>
  <c r="S120"/>
  <c r="T120"/>
  <c r="R188"/>
  <c r="S188"/>
  <c r="T188"/>
  <c i="19" r="R137"/>
  <c r="S137"/>
  <c r="T137"/>
  <c r="R161"/>
  <c r="S161"/>
  <c r="T161"/>
  <c i="17" r="R336"/>
  <c r="S336"/>
  <c r="T336"/>
  <c i="6" r="Q209"/>
  <c r="R209"/>
  <c r="S209"/>
  <c i="65" r="R429"/>
  <c r="S429"/>
  <c r="T429"/>
  <c i="45" r="R492"/>
  <c r="S492"/>
  <c r="T492"/>
  <c i="25" r="R390"/>
  <c r="S390"/>
  <c r="T390"/>
  <c i="45" r="R223"/>
  <c r="S223"/>
  <c r="T223"/>
  <c i="24" r="R321"/>
  <c r="S321"/>
  <c r="T321"/>
  <c r="R236"/>
  <c r="S236"/>
  <c r="T236"/>
  <c i="23" r="R201"/>
  <c r="S201"/>
  <c r="T201"/>
  <c i="22" r="R284"/>
  <c r="S284"/>
  <c r="T284"/>
  <c r="R225"/>
  <c r="S225"/>
  <c r="T225"/>
  <c i="19" r="R302"/>
  <c r="S302"/>
  <c r="T302"/>
  <c i="22" r="R355"/>
  <c r="S355"/>
  <c r="T355"/>
  <c i="65" r="R434"/>
  <c r="S434"/>
  <c r="T434"/>
  <c i="25" r="R393"/>
  <c r="S393"/>
  <c r="T393"/>
  <c i="23" r="R196"/>
  <c r="S196"/>
  <c r="T196"/>
  <c i="19" r="R123"/>
  <c r="S123"/>
  <c r="T123"/>
  <c i="45" r="R430"/>
  <c r="S430"/>
  <c r="T430"/>
  <c r="R426"/>
  <c r="S426"/>
  <c i="22" r="R15"/>
  <c r="S15"/>
  <c r="T15"/>
  <c i="19" r="R265"/>
  <c r="S265"/>
  <c r="T265"/>
  <c i="6" r="Q355"/>
  <c r="R355"/>
  <c r="S355"/>
  <c i="17" r="R225"/>
  <c r="S225"/>
  <c r="T225"/>
  <c i="6" r="Q428"/>
  <c r="R428"/>
  <c r="S428"/>
  <c i="45" r="R317"/>
  <c r="S317"/>
  <c r="T317"/>
  <c i="25" r="R160"/>
  <c r="S160"/>
  <c r="T160"/>
  <c r="R190"/>
  <c r="S190"/>
  <c r="T190"/>
  <c i="23" r="R473"/>
  <c r="S473"/>
  <c r="T473"/>
  <c r="R398"/>
  <c r="S398"/>
  <c r="T398"/>
  <c i="22" r="R199"/>
  <c r="S199"/>
  <c r="T199"/>
  <c i="17" r="R365"/>
  <c r="S365"/>
  <c r="T365"/>
  <c i="22" r="R310"/>
  <c r="S310"/>
  <c r="T310"/>
  <c i="25" r="R368"/>
  <c r="S368"/>
  <c r="T368"/>
  <c i="23" r="R31"/>
  <c r="S31"/>
  <c r="T31"/>
  <c i="22" r="R422"/>
  <c r="S422"/>
  <c r="T422"/>
  <c i="19" r="R150"/>
  <c r="S150"/>
  <c r="T150"/>
  <c i="45" r="R493"/>
  <c r="S493"/>
  <c r="T493"/>
  <c i="25" r="R64"/>
  <c r="S64"/>
  <c r="T64"/>
  <c i="21" r="R328"/>
  <c r="S328"/>
  <c i="17" r="R76"/>
  <c r="S76"/>
  <c i="25" r="R27"/>
  <c r="S27"/>
  <c r="T27"/>
  <c i="6" r="Q275"/>
  <c r="R275"/>
  <c r="S275"/>
  <c r="Q18"/>
  <c r="R18"/>
  <c r="S18"/>
  <c i="21" r="R364"/>
  <c r="S364"/>
  <c r="T364"/>
  <c i="17" r="R234"/>
  <c r="S234"/>
  <c r="T234"/>
  <c i="25" r="R178"/>
  <c r="S178"/>
  <c r="T178"/>
  <c i="24" r="R455"/>
  <c r="S455"/>
  <c r="T455"/>
  <c i="23" r="R90"/>
  <c r="S90"/>
  <c r="T90"/>
  <c r="R96"/>
  <c r="S96"/>
  <c r="T96"/>
  <c i="22" r="R181"/>
  <c r="S181"/>
  <c r="T181"/>
  <c i="17" r="R126"/>
  <c r="S126"/>
  <c r="T126"/>
  <c i="45" r="R350"/>
  <c r="S350"/>
  <c r="T350"/>
  <c i="25" r="R347"/>
  <c r="S347"/>
  <c r="T347"/>
  <c r="R312"/>
  <c r="S312"/>
  <c r="T312"/>
  <c i="24" r="R363"/>
  <c r="S363"/>
  <c r="T363"/>
  <c i="23" r="R161"/>
  <c r="S161"/>
  <c r="T161"/>
  <c i="22" r="R242"/>
  <c r="S242"/>
  <c r="T242"/>
  <c r="R152"/>
  <c r="S152"/>
  <c i="21" r="R261"/>
  <c r="S261"/>
  <c r="T261"/>
  <c i="6" r="Q337"/>
  <c r="R337"/>
  <c r="S337"/>
  <c i="65" r="R399"/>
  <c r="S399"/>
  <c r="T399"/>
  <c i="24" r="R46"/>
  <c r="S46"/>
  <c r="T46"/>
  <c r="R255"/>
  <c r="S255"/>
  <c r="T255"/>
  <c i="23" r="R304"/>
  <c r="S304"/>
  <c r="T304"/>
  <c i="21" r="R239"/>
  <c r="S239"/>
  <c r="T239"/>
  <c i="17" r="R39"/>
  <c r="S39"/>
  <c r="T39"/>
  <c i="45" r="R445"/>
  <c r="S445"/>
  <c r="T445"/>
  <c i="23" r="R369"/>
  <c r="S369"/>
  <c r="T369"/>
  <c r="R191"/>
  <c r="S191"/>
  <c r="T191"/>
  <c i="19" r="R292"/>
  <c r="S292"/>
  <c r="T292"/>
  <c r="R217"/>
  <c r="S217"/>
  <c r="T217"/>
  <c i="45" r="R361"/>
  <c r="S361"/>
  <c r="T361"/>
  <c r="R226"/>
  <c r="S226"/>
  <c r="T226"/>
  <c r="R327"/>
  <c r="S327"/>
  <c r="T327"/>
  <c r="R84"/>
  <c r="S84"/>
  <c r="T84"/>
  <c r="R442"/>
  <c r="S442"/>
  <c r="T442"/>
  <c i="22" r="R364"/>
  <c r="S364"/>
  <c r="T364"/>
  <c i="17" r="R22"/>
  <c r="S22"/>
  <c r="T22"/>
  <c r="R172"/>
  <c r="S172"/>
  <c r="T172"/>
  <c i="45" r="R21"/>
  <c r="S21"/>
  <c r="T21"/>
  <c r="R431"/>
  <c r="S431"/>
  <c r="R81"/>
  <c r="S81"/>
  <c r="T81"/>
  <c i="25" r="R134"/>
  <c r="S134"/>
  <c r="T134"/>
  <c i="22" r="R90"/>
  <c r="S90"/>
  <c r="T90"/>
  <c i="21" r="R355"/>
  <c r="S355"/>
  <c r="T355"/>
  <c i="65" r="R386"/>
  <c r="S386"/>
  <c r="T386"/>
  <c i="45" r="R112"/>
  <c r="S112"/>
  <c r="T112"/>
  <c i="25" r="R451"/>
  <c r="S451"/>
  <c r="T451"/>
  <c i="6" r="Q284"/>
  <c r="R284"/>
  <c r="S284"/>
  <c i="22" r="R265"/>
  <c r="S265"/>
  <c r="T265"/>
  <c i="21" r="R165"/>
  <c r="S165"/>
  <c r="T165"/>
  <c i="17" r="R403"/>
  <c r="S403"/>
  <c r="T403"/>
  <c i="6" r="Q206"/>
  <c r="R206"/>
  <c i="65" r="R369"/>
  <c r="S369"/>
  <c r="T369"/>
  <c i="23" r="R356"/>
  <c r="S356"/>
  <c r="T356"/>
  <c r="R314"/>
  <c r="S314"/>
  <c r="T314"/>
  <c r="R107"/>
  <c r="S107"/>
  <c r="T107"/>
  <c i="17" r="R311"/>
  <c r="S311"/>
  <c r="T311"/>
  <c i="45" r="R170"/>
  <c r="S170"/>
  <c r="T170"/>
  <c i="25" r="R367"/>
  <c r="S367"/>
  <c r="T367"/>
  <c i="23" r="R401"/>
  <c r="S401"/>
  <c r="T401"/>
  <c i="24" r="R127"/>
  <c r="S127"/>
  <c r="T127"/>
  <c i="23" r="R199"/>
  <c r="S199"/>
  <c r="R464"/>
  <c r="S464"/>
  <c r="T464"/>
  <c r="R349"/>
  <c r="S349"/>
  <c i="22" r="R115"/>
  <c r="S115"/>
  <c r="T115"/>
  <c r="R68"/>
  <c r="S68"/>
  <c r="T68"/>
  <c i="21" r="R47"/>
  <c r="S47"/>
  <c r="T47"/>
  <c i="17" r="R204"/>
  <c r="S204"/>
  <c r="T204"/>
  <c r="R169"/>
  <c r="S169"/>
  <c r="T169"/>
  <c i="6" r="Q407"/>
  <c r="R407"/>
  <c r="S407"/>
  <c r="Q429"/>
  <c r="R429"/>
  <c r="S429"/>
  <c i="25" r="R184"/>
  <c r="S184"/>
  <c r="T184"/>
  <c i="24" r="R12"/>
  <c r="S12"/>
  <c r="T12"/>
  <c i="23" r="R321"/>
  <c r="S321"/>
  <c r="T321"/>
  <c i="21" r="R116"/>
  <c r="S116"/>
  <c r="T116"/>
  <c i="17" r="R335"/>
  <c r="S335"/>
  <c r="T335"/>
  <c r="R190"/>
  <c r="S190"/>
  <c r="T190"/>
  <c i="6" r="Q192"/>
  <c r="R192"/>
  <c r="S192"/>
  <c i="24" r="R113"/>
  <c r="S113"/>
  <c r="T113"/>
  <c i="23" r="R198"/>
  <c r="S198"/>
  <c r="T198"/>
  <c r="R340"/>
  <c r="S340"/>
  <c r="T340"/>
  <c i="22" r="R289"/>
  <c r="S289"/>
  <c r="T289"/>
  <c i="21" r="R79"/>
  <c r="S79"/>
  <c r="T79"/>
  <c r="R125"/>
  <c r="S125"/>
  <c r="T125"/>
  <c i="45" r="R181"/>
  <c r="S181"/>
  <c r="T181"/>
  <c r="R145"/>
  <c r="S145"/>
  <c r="T145"/>
  <c r="R20"/>
  <c r="S20"/>
  <c r="T20"/>
  <c i="24" r="R35"/>
  <c r="S35"/>
  <c r="T35"/>
  <c i="25" r="R100"/>
  <c r="S100"/>
  <c r="T100"/>
  <c i="24" r="R458"/>
  <c r="S458"/>
  <c r="T458"/>
  <c i="21" r="R346"/>
  <c r="S346"/>
  <c r="T346"/>
  <c i="19" r="R199"/>
  <c r="S199"/>
  <c r="T199"/>
  <c i="17" r="R263"/>
  <c r="S263"/>
  <c r="T263"/>
  <c i="65" r="R383"/>
  <c r="S383"/>
  <c r="T383"/>
  <c i="45" r="R101"/>
  <c r="S101"/>
  <c r="T101"/>
  <c i="25" r="R139"/>
  <c r="S139"/>
  <c r="T139"/>
  <c r="R443"/>
  <c r="S443"/>
  <c r="T443"/>
  <c i="22" r="R233"/>
  <c r="S233"/>
  <c r="T233"/>
  <c i="21" r="R40"/>
  <c r="S40"/>
  <c r="T40"/>
  <c i="19" r="R75"/>
  <c r="S75"/>
  <c r="T75"/>
  <c r="R57"/>
  <c r="S57"/>
  <c r="T57"/>
  <c i="17" r="R310"/>
  <c r="S310"/>
  <c r="T310"/>
  <c i="25" r="R420"/>
  <c r="S420"/>
  <c r="T420"/>
  <c r="R404"/>
  <c r="S404"/>
  <c r="T404"/>
  <c i="17" r="R276"/>
  <c r="S276"/>
  <c r="T276"/>
  <c i="23" r="R53"/>
  <c r="S53"/>
  <c r="T53"/>
  <c i="22" r="R91"/>
  <c r="S91"/>
  <c r="T91"/>
  <c i="21" r="R17"/>
  <c r="S17"/>
  <c i="17" r="R272"/>
  <c r="S272"/>
  <c i="65" r="R322"/>
  <c r="S322"/>
  <c r="T322"/>
  <c r="R246"/>
  <c r="S246"/>
  <c r="T246"/>
  <c r="R240"/>
  <c r="S240"/>
  <c r="T240"/>
  <c r="R154"/>
  <c r="S154"/>
  <c r="T154"/>
  <c r="R164"/>
  <c r="S164"/>
  <c r="T164"/>
  <c r="R41"/>
  <c r="S41"/>
  <c r="T41"/>
  <c r="R24"/>
  <c r="S24"/>
  <c r="T24"/>
  <c r="R190"/>
  <c r="S190"/>
  <c r="T190"/>
  <c r="R220"/>
  <c r="S220"/>
  <c r="T220"/>
  <c r="R139"/>
  <c r="S139"/>
  <c r="T139"/>
  <c r="R181"/>
  <c r="S181"/>
  <c r="T181"/>
  <c r="R161"/>
  <c r="S161"/>
  <c r="T161"/>
  <c r="R73"/>
  <c r="S73"/>
  <c r="T73"/>
  <c r="R8"/>
  <c r="S8"/>
  <c r="T8"/>
  <c r="R224"/>
  <c r="S224"/>
  <c r="T224"/>
  <c r="R162"/>
  <c r="S162"/>
  <c r="T162"/>
  <c r="R143"/>
  <c r="S143"/>
  <c r="T143"/>
  <c r="R133"/>
  <c r="S133"/>
  <c r="T133"/>
  <c r="R63"/>
  <c r="S63"/>
  <c r="T63"/>
  <c r="R155"/>
  <c r="S155"/>
  <c r="T155"/>
  <c r="R70"/>
  <c r="S70"/>
  <c r="T70"/>
  <c r="R211"/>
  <c r="S211"/>
  <c r="T211"/>
  <c r="R128"/>
  <c r="S128"/>
  <c r="T128"/>
  <c r="R232"/>
  <c r="S232"/>
  <c r="T232"/>
  <c r="R66"/>
  <c r="S66"/>
  <c r="T66"/>
  <c r="R149"/>
  <c r="S149"/>
  <c r="T149"/>
  <c r="R112"/>
  <c r="S112"/>
  <c r="T112"/>
  <c r="R141"/>
  <c r="S141"/>
  <c r="T141"/>
  <c r="R157"/>
  <c r="S157"/>
  <c r="T157"/>
  <c i="25" r="R114"/>
  <c r="S114"/>
  <c r="T114"/>
  <c i="12" r="L30"/>
  <c r="L152"/>
  <c r="P152"/>
  <c r="P30"/>
  <c i="13" r="L108"/>
  <c r="N145"/>
  <c i="14" r="R24"/>
  <c r="N35"/>
  <c i="13" r="L115"/>
  <c r="L60"/>
  <c r="P58"/>
  <c r="L166"/>
  <c r="P94"/>
  <c r="N121"/>
  <c r="P60"/>
  <c i="14" r="N150"/>
  <c r="N138"/>
  <c r="N12"/>
  <c r="P167"/>
  <c r="P149"/>
  <c r="P138"/>
  <c r="S138"/>
  <c r="T138"/>
  <c r="U138"/>
  <c r="P116"/>
  <c r="R11"/>
  <c r="R35"/>
  <c r="N22"/>
  <c i="13" r="L156"/>
  <c r="P145"/>
  <c r="N112"/>
  <c i="14" r="P24"/>
  <c i="13" r="P51"/>
  <c r="N134"/>
  <c r="L86"/>
  <c i="14" r="P150"/>
  <c r="N123"/>
  <c r="N93"/>
  <c i="13" r="P72"/>
  <c r="L97"/>
  <c i="14" r="N24"/>
  <c i="13" r="P45"/>
  <c r="N103"/>
  <c i="14" r="R153"/>
  <c r="R68"/>
  <c r="N65"/>
  <c r="N70"/>
  <c r="R65"/>
  <c r="N169"/>
  <c r="N77"/>
  <c i="13" r="L58"/>
  <c r="Q58"/>
  <c r="L92"/>
  <c i="14" r="P83"/>
  <c i="13" r="P147"/>
  <c r="L162"/>
  <c i="14" r="P82"/>
  <c r="P179"/>
  <c r="P172"/>
  <c r="P35"/>
  <c r="R143"/>
  <c r="R172"/>
  <c i="13" r="P101"/>
  <c r="P109"/>
  <c r="L169"/>
  <c r="N150"/>
  <c i="14" r="R150"/>
  <c r="N124"/>
  <c r="N15"/>
  <c r="R167"/>
  <c r="P66"/>
  <c i="13" r="N108"/>
  <c r="Q108"/>
  <c r="R108"/>
  <c r="S108"/>
  <c r="L101"/>
  <c r="L94"/>
  <c r="Q94"/>
  <c r="R94"/>
  <c r="S94"/>
  <c i="14" r="N66"/>
  <c r="S66"/>
  <c r="T66"/>
  <c r="U66"/>
  <c r="R94"/>
  <c r="R124"/>
  <c r="P124"/>
  <c r="R62"/>
  <c r="P104"/>
  <c i="13" r="N46"/>
  <c i="14" r="P123"/>
  <c i="13" r="L67"/>
  <c r="L111"/>
  <c r="L59"/>
  <c r="L90"/>
  <c i="14" r="R30"/>
  <c i="13" r="N147"/>
  <c r="L41"/>
  <c r="N45"/>
  <c i="14" r="R96"/>
  <c i="13" r="L46"/>
  <c i="14" r="N98"/>
  <c r="R29"/>
  <c r="N170"/>
  <c r="R99"/>
  <c r="P182"/>
  <c r="N127"/>
  <c i="13" r="P89"/>
  <c r="L148"/>
  <c r="P59"/>
  <c r="P86"/>
  <c r="P169"/>
  <c r="N164"/>
  <c r="L121"/>
  <c r="Q121"/>
  <c r="R121"/>
  <c r="S121"/>
  <c r="P130"/>
  <c r="P80"/>
  <c i="14" r="P98"/>
  <c r="N113"/>
  <c i="13" r="N67"/>
  <c i="14" r="R135"/>
  <c i="13" r="L19"/>
  <c i="14" r="R51"/>
  <c r="N167"/>
  <c r="S167"/>
  <c r="T167"/>
  <c r="U167"/>
  <c i="13" r="L37"/>
  <c r="L164"/>
  <c i="14" r="P135"/>
  <c r="P91"/>
  <c r="N118"/>
  <c i="13" r="P157"/>
  <c i="14" r="P169"/>
  <c i="13" r="P164"/>
  <c i="14" r="P113"/>
  <c i="13" r="P156"/>
  <c i="14" r="P177"/>
  <c i="13" r="P103"/>
  <c r="L74"/>
  <c r="R58"/>
  <c r="S58"/>
  <c i="14" r="N50"/>
  <c i="13" r="L83"/>
  <c r="P112"/>
  <c r="N51"/>
  <c r="N72"/>
  <c r="N36"/>
  <c r="L113"/>
  <c i="14" r="P118"/>
  <c i="13" r="N113"/>
  <c i="14" r="R69"/>
  <c i="13" r="P148"/>
  <c i="14" r="P75"/>
  <c i="13" r="P19"/>
  <c r="N157"/>
  <c r="L80"/>
  <c r="Q80"/>
  <c r="R80"/>
  <c r="S80"/>
  <c r="N166"/>
  <c i="14" r="P22"/>
  <c r="P57"/>
  <c r="R173"/>
  <c r="P15"/>
  <c r="R39"/>
  <c r="N83"/>
  <c i="13" r="N74"/>
  <c r="P37"/>
  <c r="Q72"/>
  <c r="R72"/>
  <c r="S72"/>
  <c r="N100"/>
  <c i="14" r="P68"/>
  <c i="13" r="N169"/>
  <c r="N162"/>
  <c i="14" r="P77"/>
  <c r="P16"/>
  <c r="N82"/>
  <c i="13" r="P106"/>
  <c i="14" r="P11"/>
  <c r="P88"/>
  <c i="13" r="N115"/>
  <c i="14" r="S82"/>
  <c r="T82"/>
  <c r="U82"/>
  <c r="R182"/>
  <c i="13" r="L150"/>
  <c i="14" r="P70"/>
  <c r="S15"/>
  <c r="T15"/>
  <c r="U15"/>
  <c i="13" r="L106"/>
  <c r="L45"/>
  <c r="Q45"/>
  <c r="R45"/>
  <c r="S45"/>
  <c r="P33"/>
  <c r="L128"/>
  <c r="N156"/>
  <c r="P41"/>
  <c r="N97"/>
  <c r="N124"/>
  <c i="14" r="P62"/>
  <c r="N179"/>
  <c r="S179"/>
  <c r="T179"/>
  <c r="U179"/>
  <c r="R88"/>
  <c r="R116"/>
  <c r="R64"/>
  <c r="R149"/>
  <c r="S149"/>
  <c r="T149"/>
  <c r="U149"/>
  <c r="P143"/>
  <c r="S143"/>
  <c r="T143"/>
  <c r="U143"/>
  <c i="13" r="Q115"/>
  <c r="R115"/>
  <c r="S115"/>
  <c i="14" r="N57"/>
  <c r="R113"/>
  <c r="S123"/>
  <c r="T123"/>
  <c r="U123"/>
  <c i="13" r="P53"/>
  <c i="14" r="N91"/>
  <c i="13" r="P83"/>
  <c r="N101"/>
  <c i="14" r="P127"/>
  <c r="P12"/>
  <c r="S11"/>
  <c r="T11"/>
  <c r="U11"/>
  <c i="13" r="L89"/>
  <c i="14" r="P29"/>
  <c r="S29"/>
  <c r="T29"/>
  <c r="U29"/>
  <c r="R183"/>
  <c r="R102"/>
  <c i="13" r="N111"/>
  <c r="Q111"/>
  <c r="R111"/>
  <c r="S111"/>
  <c r="L134"/>
  <c r="P124"/>
  <c i="14" r="P184"/>
  <c r="P69"/>
  <c r="P64"/>
  <c r="R177"/>
  <c r="P173"/>
  <c r="S173"/>
  <c r="T173"/>
  <c r="U173"/>
  <c r="P170"/>
  <c i="13" r="Q157"/>
  <c r="R157"/>
  <c r="S157"/>
  <c i="14" r="N153"/>
  <c r="S153"/>
  <c r="T153"/>
  <c r="U153"/>
  <c r="N177"/>
  <c r="S177"/>
  <c r="T177"/>
  <c r="U177"/>
  <c i="13" r="L33"/>
  <c r="Q33"/>
  <c r="R33"/>
  <c r="S33"/>
  <c i="14" r="R12"/>
  <c r="N68"/>
  <c r="S68"/>
  <c r="T68"/>
  <c r="U68"/>
  <c r="N102"/>
  <c r="S102"/>
  <c r="T102"/>
  <c r="U102"/>
  <c i="13" r="L109"/>
  <c r="Q109"/>
  <c r="R109"/>
  <c r="S109"/>
  <c i="14" r="R75"/>
  <c r="P30"/>
  <c r="P39"/>
  <c r="R16"/>
  <c i="13" r="L53"/>
  <c r="Q53"/>
  <c r="R53"/>
  <c r="S53"/>
  <c r="P134"/>
  <c r="P113"/>
  <c i="14" r="N69"/>
  <c r="S69"/>
  <c r="T69"/>
  <c r="U69"/>
  <c i="13" r="P100"/>
  <c i="14" r="P21"/>
  <c r="R184"/>
  <c r="S184"/>
  <c r="T184"/>
  <c r="U184"/>
  <c r="S62"/>
  <c r="T62"/>
  <c r="U62"/>
  <c r="P94"/>
  <c r="S94"/>
  <c r="T94"/>
  <c r="U94"/>
  <c r="P183"/>
  <c i="13" r="N41"/>
  <c i="14" r="R104"/>
  <c i="13" r="N92"/>
  <c r="L130"/>
  <c r="N83"/>
  <c r="N89"/>
  <c i="14" r="N64"/>
  <c r="S64"/>
  <c r="T64"/>
  <c r="U64"/>
  <c r="R50"/>
  <c i="13" r="Q92"/>
  <c r="R92"/>
  <c r="S92"/>
  <c r="Q100"/>
  <c r="R100"/>
  <c r="S100"/>
  <c r="Q86"/>
  <c r="R86"/>
  <c r="S86"/>
  <c i="14" r="N99"/>
  <c r="S99"/>
  <c r="T99"/>
  <c r="U99"/>
  <c i="13" r="P128"/>
  <c r="L36"/>
  <c r="Q36"/>
  <c r="R36"/>
  <c r="S36"/>
  <c i="14" r="N183"/>
  <c r="S183"/>
  <c r="T183"/>
  <c r="U183"/>
  <c i="13" r="N90"/>
  <c i="14" r="R93"/>
  <c r="R57"/>
  <c r="N96"/>
  <c i="13" r="P162"/>
  <c i="14" r="R21"/>
  <c i="13" r="N130"/>
  <c i="14" r="S118"/>
  <c r="T118"/>
  <c r="U118"/>
  <c r="P93"/>
  <c i="13" r="L51"/>
  <c r="Q51"/>
  <c r="R51"/>
  <c r="S51"/>
  <c i="14" r="P51"/>
  <c r="S51"/>
  <c r="T51"/>
  <c r="U51"/>
  <c i="12" r="Q164"/>
  <c r="R164"/>
  <c r="S164"/>
  <c r="Q41"/>
  <c r="R41"/>
  <c r="S41"/>
  <c r="Q173"/>
  <c r="R173"/>
  <c r="Q48"/>
  <c r="R48"/>
  <c r="Q152"/>
  <c r="R152"/>
  <c r="S152"/>
  <c r="Q30"/>
  <c r="R30"/>
  <c r="S30"/>
  <c r="L140"/>
  <c r="P140"/>
  <c i="11" r="R121"/>
  <c i="3" r="N13"/>
  <c r="U13"/>
  <c r="V13"/>
  <c r="N14"/>
  <c r="U14"/>
  <c r="V14"/>
  <c r="N15"/>
  <c r="N79"/>
  <c r="N80"/>
  <c r="N5"/>
  <c r="N62"/>
  <c r="N73"/>
  <c r="N129"/>
  <c r="N100"/>
  <c r="N101"/>
  <c r="N23"/>
  <c r="N11"/>
  <c r="N20"/>
  <c r="N115"/>
  <c r="N118"/>
  <c r="N22"/>
  <c r="N63"/>
  <c r="N37"/>
  <c r="N67"/>
  <c r="N68"/>
  <c r="N48"/>
  <c r="N133"/>
  <c r="N4"/>
  <c r="N49"/>
  <c r="N134"/>
  <c r="N74"/>
  <c r="N34"/>
  <c r="N35"/>
  <c r="N21"/>
  <c r="N24"/>
  <c r="N25"/>
  <c r="N132"/>
  <c r="N117"/>
  <c r="N19"/>
  <c r="N31"/>
  <c r="N41"/>
  <c r="N40"/>
  <c r="N84"/>
  <c r="N108"/>
  <c r="N81"/>
  <c r="N82"/>
  <c r="N28"/>
  <c r="N16"/>
  <c r="N17"/>
  <c r="N107"/>
  <c r="N96"/>
  <c r="N143"/>
  <c r="N109"/>
  <c r="N124"/>
  <c r="N91"/>
  <c r="N92"/>
  <c r="N104"/>
  <c r="N105"/>
  <c r="N106"/>
  <c r="N65"/>
  <c r="N144"/>
  <c r="N64"/>
  <c r="N12"/>
  <c r="N94"/>
  <c r="N95"/>
  <c r="N59"/>
  <c r="N6"/>
  <c r="N7"/>
  <c r="N29"/>
  <c r="N53"/>
  <c r="N54"/>
  <c r="N135"/>
  <c r="N93"/>
  <c r="N46"/>
  <c r="N47"/>
  <c r="N32"/>
  <c r="N33"/>
  <c r="N77"/>
  <c r="N78"/>
  <c r="N30"/>
  <c r="N9"/>
  <c r="N8"/>
  <c r="N88"/>
  <c r="N137"/>
  <c r="N136"/>
  <c r="N138"/>
  <c r="N83"/>
  <c r="N70"/>
  <c r="N71"/>
  <c r="N72"/>
  <c r="N127"/>
  <c r="N126"/>
  <c r="N125"/>
  <c r="N128"/>
  <c r="N42"/>
  <c r="N56"/>
  <c r="N57"/>
  <c r="N58"/>
  <c r="N36"/>
  <c r="N44"/>
  <c r="U44"/>
  <c r="N45"/>
  <c r="N10"/>
  <c r="N102"/>
  <c r="N141"/>
  <c r="N50"/>
  <c r="N51"/>
  <c r="N52"/>
  <c r="N110"/>
  <c r="N111"/>
  <c r="N112"/>
  <c r="N145"/>
  <c r="N146"/>
  <c r="N142"/>
  <c r="N116"/>
  <c r="N113"/>
  <c r="N114"/>
  <c r="N103"/>
  <c r="N97"/>
  <c r="N18"/>
  <c r="N89"/>
  <c r="N90"/>
  <c r="N38"/>
  <c r="N39"/>
  <c r="N69"/>
  <c r="N66"/>
  <c r="N55"/>
  <c r="N122"/>
  <c r="N123"/>
  <c r="N85"/>
  <c r="N86"/>
  <c r="N26"/>
  <c r="N27"/>
  <c r="N119"/>
  <c r="N120"/>
  <c r="N121"/>
  <c r="N130"/>
  <c r="N131"/>
  <c r="N75"/>
  <c r="N76"/>
  <c r="N3"/>
  <c i="11" r="C209"/>
  <c r="G17"/>
  <c r="G16"/>
  <c r="G19"/>
  <c r="G18"/>
  <c r="G41"/>
  <c r="G40"/>
  <c r="G39"/>
  <c r="G38"/>
  <c r="G37"/>
  <c r="G36"/>
  <c r="G43"/>
  <c r="G42"/>
  <c r="G35"/>
  <c r="G34"/>
  <c r="G189"/>
  <c r="G188"/>
  <c r="G175"/>
  <c r="G174"/>
  <c r="G173"/>
  <c r="G26"/>
  <c r="G25"/>
  <c r="G24"/>
  <c r="G47"/>
  <c r="G46"/>
  <c r="G45"/>
  <c r="G44"/>
  <c r="B189"/>
  <c r="B188"/>
  <c r="B175"/>
  <c r="B174"/>
  <c r="B173"/>
  <c r="M132"/>
  <c r="G132"/>
  <c r="B132"/>
  <c r="M179"/>
  <c r="G179"/>
  <c r="B179"/>
  <c r="M178"/>
  <c r="G178"/>
  <c r="B178"/>
  <c r="M177"/>
  <c r="G177"/>
  <c r="B177"/>
  <c r="M176"/>
  <c r="G176"/>
  <c r="B176"/>
  <c r="G93"/>
  <c r="M94"/>
  <c r="G94"/>
  <c r="B94"/>
  <c r="M109"/>
  <c r="G109"/>
  <c r="B109"/>
  <c r="M67"/>
  <c r="G67"/>
  <c r="B67"/>
  <c r="G68"/>
  <c r="M66"/>
  <c r="G66"/>
  <c r="B66"/>
  <c r="M65"/>
  <c r="G65"/>
  <c r="B65"/>
  <c r="M134"/>
  <c r="G134"/>
  <c r="B134"/>
  <c r="M29"/>
  <c r="G29"/>
  <c r="G144"/>
  <c r="B144"/>
  <c r="G143"/>
  <c r="B143"/>
  <c r="G150"/>
  <c r="B150"/>
  <c r="G149"/>
  <c r="G166"/>
  <c r="G165"/>
  <c r="G169"/>
  <c r="G208"/>
  <c r="B208"/>
  <c r="G207"/>
  <c r="B207"/>
  <c r="G74"/>
  <c r="B74"/>
  <c r="G164"/>
  <c r="B164"/>
  <c r="G163"/>
  <c r="G162"/>
  <c r="B162"/>
  <c r="G161"/>
  <c r="B161"/>
  <c r="G160"/>
  <c r="B160"/>
  <c r="G159"/>
  <c r="B159"/>
  <c r="G88"/>
  <c r="B88"/>
  <c r="G87"/>
  <c r="B87"/>
  <c r="G86"/>
  <c r="B86"/>
  <c r="G85"/>
  <c r="B85"/>
  <c r="G84"/>
  <c r="B84"/>
  <c r="G83"/>
  <c r="B83"/>
  <c r="G148"/>
  <c r="B148"/>
  <c r="G147"/>
  <c r="B147"/>
  <c r="G21"/>
  <c r="G20"/>
  <c r="G76"/>
  <c r="G75"/>
  <c r="B75"/>
  <c r="G61"/>
  <c r="B61"/>
  <c r="G62"/>
  <c r="B62"/>
  <c r="G96"/>
  <c r="G95"/>
  <c r="B95"/>
  <c r="G72"/>
  <c r="B72"/>
  <c r="G73"/>
  <c r="B73"/>
  <c r="G187"/>
  <c r="B187"/>
  <c r="G186"/>
  <c r="B186"/>
  <c r="G182"/>
  <c r="G183"/>
  <c r="B183"/>
  <c r="G185"/>
  <c r="B185"/>
  <c r="G184"/>
  <c r="B184"/>
  <c r="G115"/>
  <c r="G114"/>
  <c r="B114"/>
  <c r="G113"/>
  <c r="B113"/>
  <c r="G112"/>
  <c r="B112"/>
  <c r="G111"/>
  <c r="I111"/>
  <c r="B111"/>
  <c r="G110"/>
  <c r="B110"/>
  <c r="G130"/>
  <c r="B130"/>
  <c r="G129"/>
  <c r="B129"/>
  <c r="G200"/>
  <c r="G199"/>
  <c r="G196"/>
  <c r="B196"/>
  <c r="G195"/>
  <c r="I195"/>
  <c r="B195"/>
  <c r="G198"/>
  <c r="G197"/>
  <c r="G52"/>
  <c r="G51"/>
  <c r="G56"/>
  <c r="B56"/>
  <c r="G57"/>
  <c r="B57"/>
  <c r="G55"/>
  <c r="B55"/>
  <c r="G54"/>
  <c r="G79"/>
  <c r="B79"/>
  <c r="G78"/>
  <c r="B78"/>
  <c r="G77"/>
  <c r="B77"/>
  <c r="G138"/>
  <c r="B138"/>
  <c r="G194"/>
  <c r="B194"/>
  <c r="G92"/>
  <c r="B92"/>
  <c r="G91"/>
  <c r="B91"/>
  <c r="G90"/>
  <c r="B90"/>
  <c r="G89"/>
  <c r="B89"/>
  <c r="G50"/>
  <c r="G14"/>
  <c r="G15"/>
  <c r="G13"/>
  <c r="G98"/>
  <c r="B98"/>
  <c r="G140"/>
  <c r="B140"/>
  <c r="G139"/>
  <c r="B139"/>
  <c r="G23"/>
  <c r="G102"/>
  <c r="B102"/>
  <c r="G206"/>
  <c r="B206"/>
  <c r="G205"/>
  <c r="B205"/>
  <c r="G104"/>
  <c r="B104"/>
  <c r="G103"/>
  <c r="B103"/>
  <c r="G154"/>
  <c r="B154"/>
  <c r="G153"/>
  <c r="B153"/>
  <c r="G152"/>
  <c r="B152"/>
  <c r="G151"/>
  <c r="G137"/>
  <c r="B137"/>
  <c r="G136"/>
  <c r="B136"/>
  <c r="G181"/>
  <c r="B181"/>
  <c r="G180"/>
  <c r="B180"/>
  <c r="G158"/>
  <c r="B158"/>
  <c r="G204"/>
  <c r="G203"/>
  <c r="G142"/>
  <c r="G141"/>
  <c r="G156"/>
  <c r="B156"/>
  <c r="G155"/>
  <c r="B155"/>
  <c r="G28"/>
  <c r="G27"/>
  <c r="G49"/>
  <c r="G48"/>
  <c r="G128"/>
  <c r="B128"/>
  <c r="G127"/>
  <c r="B127"/>
  <c r="G125"/>
  <c r="G126"/>
  <c r="B126"/>
  <c r="G157"/>
  <c r="B157"/>
  <c r="G131"/>
  <c r="B131"/>
  <c r="G70"/>
  <c r="B70"/>
  <c r="G69"/>
  <c r="B69"/>
  <c r="G71"/>
  <c r="B71"/>
  <c r="G53"/>
  <c r="B53"/>
  <c r="G31"/>
  <c r="G30"/>
  <c r="G171"/>
  <c r="B171"/>
  <c r="G170"/>
  <c r="B170"/>
  <c r="G190"/>
  <c r="B190"/>
  <c r="G60"/>
  <c r="B60"/>
  <c r="G59"/>
  <c r="B59"/>
  <c r="G58"/>
  <c r="B58"/>
  <c r="G193"/>
  <c r="B193"/>
  <c r="G192"/>
  <c r="B192"/>
  <c r="G82"/>
  <c r="G10"/>
  <c r="G191"/>
  <c r="H191"/>
  <c r="G81"/>
  <c r="G80"/>
  <c r="G107"/>
  <c r="G106"/>
  <c r="G64"/>
  <c r="G63"/>
  <c r="B63"/>
  <c r="G101"/>
  <c r="B101"/>
  <c r="G100"/>
  <c r="B100"/>
  <c r="G172"/>
  <c r="B172"/>
  <c r="G168"/>
  <c r="B168"/>
  <c r="G167"/>
  <c r="B167"/>
  <c r="G33"/>
  <c r="G32"/>
  <c r="G22"/>
  <c r="G146"/>
  <c r="B146"/>
  <c r="G145"/>
  <c r="G116"/>
  <c r="B116"/>
  <c r="G12"/>
  <c r="G11"/>
  <c r="G124"/>
  <c r="G120"/>
  <c r="B120"/>
  <c r="G119"/>
  <c r="B119"/>
  <c r="G118"/>
  <c r="B118"/>
  <c r="F9"/>
  <c r="G9"/>
  <c r="H9"/>
  <c r="B4"/>
  <c i="3" r="M75"/>
  <c r="M76"/>
  <c r="M79"/>
  <c r="M80"/>
  <c r="M5"/>
  <c r="M62"/>
  <c r="M73"/>
  <c r="M129"/>
  <c r="M100"/>
  <c r="M101"/>
  <c r="M23"/>
  <c r="M11"/>
  <c r="M20"/>
  <c r="M115"/>
  <c r="M118"/>
  <c r="M22"/>
  <c r="M63"/>
  <c r="M37"/>
  <c r="M67"/>
  <c r="M68"/>
  <c r="M48"/>
  <c r="M133"/>
  <c r="M4"/>
  <c r="M49"/>
  <c r="M134"/>
  <c r="M74"/>
  <c r="M34"/>
  <c r="M35"/>
  <c r="M24"/>
  <c r="M25"/>
  <c r="M117"/>
  <c r="M19"/>
  <c r="M31"/>
  <c r="M41"/>
  <c r="M40"/>
  <c r="M84"/>
  <c r="M108"/>
  <c r="M81"/>
  <c r="M82"/>
  <c r="M28"/>
  <c r="M16"/>
  <c r="M17"/>
  <c r="M107"/>
  <c r="M96"/>
  <c r="M143"/>
  <c r="M109"/>
  <c r="M124"/>
  <c r="M91"/>
  <c r="M92"/>
  <c r="M104"/>
  <c r="M105"/>
  <c r="M106"/>
  <c r="M65"/>
  <c r="M144"/>
  <c r="M64"/>
  <c r="M12"/>
  <c r="M94"/>
  <c r="M95"/>
  <c r="M59"/>
  <c r="M6"/>
  <c r="M7"/>
  <c r="M29"/>
  <c r="M53"/>
  <c r="M54"/>
  <c r="M135"/>
  <c r="M93"/>
  <c r="M46"/>
  <c r="M47"/>
  <c r="M32"/>
  <c r="M33"/>
  <c r="M77"/>
  <c r="M78"/>
  <c r="M30"/>
  <c r="M9"/>
  <c r="M8"/>
  <c r="M88"/>
  <c r="M137"/>
  <c r="M136"/>
  <c r="M138"/>
  <c r="M83"/>
  <c r="M70"/>
  <c r="M71"/>
  <c r="M72"/>
  <c r="M127"/>
  <c r="M126"/>
  <c r="M125"/>
  <c r="M128"/>
  <c r="M42"/>
  <c r="M56"/>
  <c r="M57"/>
  <c r="M58"/>
  <c r="M36"/>
  <c r="M43"/>
  <c r="M10"/>
  <c r="M102"/>
  <c r="M141"/>
  <c r="M50"/>
  <c r="M51"/>
  <c r="M52"/>
  <c r="M110"/>
  <c r="M111"/>
  <c r="M112"/>
  <c r="M145"/>
  <c r="M146"/>
  <c r="M142"/>
  <c r="M116"/>
  <c r="M113"/>
  <c r="M114"/>
  <c r="M103"/>
  <c r="M97"/>
  <c r="M18"/>
  <c r="M89"/>
  <c r="M90"/>
  <c r="M38"/>
  <c r="M39"/>
  <c r="M69"/>
  <c r="M66"/>
  <c r="M55"/>
  <c r="M122"/>
  <c r="M123"/>
  <c r="M85"/>
  <c r="M86"/>
  <c r="M26"/>
  <c r="M27"/>
  <c r="M119"/>
  <c r="M120"/>
  <c r="M121"/>
  <c r="M130"/>
  <c r="M131"/>
  <c r="M3"/>
  <c i="10" r="C171"/>
  <c r="M170"/>
  <c r="F170"/>
  <c r="G170"/>
  <c r="B170"/>
  <c r="M169"/>
  <c r="F169"/>
  <c r="G169"/>
  <c r="I169"/>
  <c r="B169"/>
  <c r="M168"/>
  <c r="F168"/>
  <c r="G168"/>
  <c r="H168"/>
  <c r="B168"/>
  <c r="M167"/>
  <c r="F167"/>
  <c r="G167"/>
  <c r="B167"/>
  <c r="M166"/>
  <c r="F166"/>
  <c r="G166"/>
  <c r="I166"/>
  <c r="J166"/>
  <c r="B166"/>
  <c r="F165"/>
  <c r="G165"/>
  <c r="M164"/>
  <c r="F164"/>
  <c r="G164"/>
  <c r="I164"/>
  <c r="J164"/>
  <c r="P164"/>
  <c r="B164"/>
  <c r="M163"/>
  <c r="F163"/>
  <c r="G163"/>
  <c r="I163"/>
  <c r="B163"/>
  <c r="M162"/>
  <c r="F162"/>
  <c r="G162"/>
  <c r="B162"/>
  <c r="F161"/>
  <c r="G161"/>
  <c r="M160"/>
  <c r="F160"/>
  <c r="G160"/>
  <c r="B160"/>
  <c r="M159"/>
  <c r="F159"/>
  <c r="G159"/>
  <c r="B159"/>
  <c r="M158"/>
  <c r="F158"/>
  <c r="G158"/>
  <c r="B158"/>
  <c r="M157"/>
  <c r="F157"/>
  <c r="G157"/>
  <c r="B157"/>
  <c r="F156"/>
  <c r="G156"/>
  <c r="I156"/>
  <c r="F155"/>
  <c r="G155"/>
  <c r="M154"/>
  <c r="F154"/>
  <c r="G154"/>
  <c r="F153"/>
  <c r="G153"/>
  <c r="F152"/>
  <c r="G152"/>
  <c r="F151"/>
  <c r="G151"/>
  <c r="I151"/>
  <c r="F150"/>
  <c r="G150"/>
  <c r="F149"/>
  <c r="G149"/>
  <c r="I149"/>
  <c r="M148"/>
  <c r="F148"/>
  <c r="G148"/>
  <c r="I148"/>
  <c r="F147"/>
  <c r="G147"/>
  <c r="M146"/>
  <c r="F146"/>
  <c r="G146"/>
  <c r="I146"/>
  <c r="J146"/>
  <c r="N146"/>
  <c r="F145"/>
  <c r="G145"/>
  <c r="I145"/>
  <c r="J145"/>
  <c r="P145"/>
  <c r="M144"/>
  <c r="F144"/>
  <c r="G144"/>
  <c r="F143"/>
  <c r="G143"/>
  <c r="M142"/>
  <c r="F142"/>
  <c r="G142"/>
  <c r="F141"/>
  <c r="G141"/>
  <c r="M140"/>
  <c r="F140"/>
  <c r="G140"/>
  <c r="F139"/>
  <c r="G139"/>
  <c r="I139"/>
  <c r="M138"/>
  <c r="F138"/>
  <c r="G138"/>
  <c r="H138"/>
  <c r="F137"/>
  <c r="G137"/>
  <c r="H137"/>
  <c r="F136"/>
  <c r="G136"/>
  <c r="I136"/>
  <c r="F135"/>
  <c r="G135"/>
  <c r="H135"/>
  <c r="M134"/>
  <c r="F134"/>
  <c r="G134"/>
  <c r="F133"/>
  <c r="G133"/>
  <c r="F132"/>
  <c r="G132"/>
  <c r="I132"/>
  <c r="F131"/>
  <c r="G131"/>
  <c r="I131"/>
  <c r="J131"/>
  <c r="F130"/>
  <c r="G130"/>
  <c r="I130"/>
  <c r="J130"/>
  <c r="L130"/>
  <c r="F129"/>
  <c r="G129"/>
  <c r="H129"/>
  <c r="F128"/>
  <c r="G128"/>
  <c r="I128"/>
  <c r="F127"/>
  <c r="G127"/>
  <c r="I127"/>
  <c r="J127"/>
  <c r="L127"/>
  <c r="F126"/>
  <c r="G126"/>
  <c r="F125"/>
  <c r="G125"/>
  <c r="H125"/>
  <c r="F124"/>
  <c r="G124"/>
  <c r="I124"/>
  <c r="M123"/>
  <c r="F123"/>
  <c r="G123"/>
  <c r="H123"/>
  <c r="H171"/>
  <c r="F122"/>
  <c r="G122"/>
  <c r="M121"/>
  <c r="F121"/>
  <c r="G121"/>
  <c r="F120"/>
  <c r="G120"/>
  <c r="I120"/>
  <c r="F119"/>
  <c r="G119"/>
  <c r="I119"/>
  <c r="F118"/>
  <c r="G118"/>
  <c r="H118"/>
  <c r="M117"/>
  <c r="F117"/>
  <c r="G117"/>
  <c r="I117"/>
  <c r="F116"/>
  <c r="G116"/>
  <c r="I116"/>
  <c r="M115"/>
  <c r="F115"/>
  <c r="G115"/>
  <c r="F114"/>
  <c r="G114"/>
  <c r="M113"/>
  <c r="F113"/>
  <c r="G113"/>
  <c r="I113"/>
  <c r="F112"/>
  <c r="G112"/>
  <c r="I112"/>
  <c r="J112"/>
  <c r="P112"/>
  <c r="M111"/>
  <c r="F111"/>
  <c r="G111"/>
  <c r="H111"/>
  <c r="F110"/>
  <c r="G110"/>
  <c r="H110"/>
  <c r="F109"/>
  <c r="G109"/>
  <c r="F108"/>
  <c r="G108"/>
  <c r="I108"/>
  <c r="F107"/>
  <c r="G107"/>
  <c r="F106"/>
  <c r="G106"/>
  <c r="H106"/>
  <c r="F105"/>
  <c r="G105"/>
  <c r="I105"/>
  <c r="J105"/>
  <c r="N105"/>
  <c r="F104"/>
  <c r="G104"/>
  <c r="I104"/>
  <c r="F103"/>
  <c r="G103"/>
  <c r="F102"/>
  <c r="G102"/>
  <c r="H102"/>
  <c r="F101"/>
  <c r="G101"/>
  <c r="I101"/>
  <c r="J101"/>
  <c r="F100"/>
  <c r="G100"/>
  <c r="H100"/>
  <c r="M99"/>
  <c r="F99"/>
  <c r="G99"/>
  <c r="I99"/>
  <c r="F98"/>
  <c r="G98"/>
  <c r="F97"/>
  <c r="G97"/>
  <c r="I97"/>
  <c r="F96"/>
  <c r="G96"/>
  <c r="F95"/>
  <c r="G95"/>
  <c r="I95"/>
  <c r="F94"/>
  <c r="G94"/>
  <c r="F93"/>
  <c r="G93"/>
  <c r="H93"/>
  <c r="F92"/>
  <c r="G92"/>
  <c r="F91"/>
  <c r="G91"/>
  <c r="H91"/>
  <c r="F90"/>
  <c r="G90"/>
  <c r="F89"/>
  <c r="G89"/>
  <c r="F88"/>
  <c r="G88"/>
  <c r="F87"/>
  <c r="G87"/>
  <c r="F86"/>
  <c r="G86"/>
  <c r="H86"/>
  <c r="F85"/>
  <c r="G85"/>
  <c r="I85"/>
  <c r="J85"/>
  <c r="L85"/>
  <c r="F84"/>
  <c r="G84"/>
  <c r="I84"/>
  <c r="F83"/>
  <c r="G83"/>
  <c r="I83"/>
  <c r="J83"/>
  <c r="N83"/>
  <c r="F82"/>
  <c r="G82"/>
  <c r="F81"/>
  <c r="G81"/>
  <c r="F80"/>
  <c r="G80"/>
  <c r="H80"/>
  <c r="F79"/>
  <c r="G79"/>
  <c r="F78"/>
  <c r="G78"/>
  <c r="I78"/>
  <c r="F77"/>
  <c r="G77"/>
  <c r="F76"/>
  <c r="G76"/>
  <c r="F75"/>
  <c r="G75"/>
  <c r="I75"/>
  <c r="F74"/>
  <c r="G74"/>
  <c r="I74"/>
  <c r="M73"/>
  <c r="F73"/>
  <c r="G73"/>
  <c r="F72"/>
  <c r="G72"/>
  <c r="I72"/>
  <c r="F71"/>
  <c r="G71"/>
  <c r="F70"/>
  <c r="G70"/>
  <c r="I70"/>
  <c r="J70"/>
  <c r="P70"/>
  <c r="F69"/>
  <c r="G69"/>
  <c r="H69"/>
  <c r="F68"/>
  <c r="G68"/>
  <c r="H68"/>
  <c r="F67"/>
  <c r="G67"/>
  <c r="H67"/>
  <c r="F66"/>
  <c r="G66"/>
  <c r="H66"/>
  <c r="F65"/>
  <c r="G65"/>
  <c r="I65"/>
  <c r="J65"/>
  <c r="L65"/>
  <c r="F64"/>
  <c r="G64"/>
  <c r="I64"/>
  <c r="F63"/>
  <c r="G63"/>
  <c r="H63"/>
  <c r="F62"/>
  <c r="G62"/>
  <c r="F61"/>
  <c r="G61"/>
  <c r="H61"/>
  <c r="F60"/>
  <c r="G60"/>
  <c r="H60"/>
  <c r="M59"/>
  <c r="F59"/>
  <c r="G59"/>
  <c r="I59"/>
  <c r="F58"/>
  <c r="G58"/>
  <c r="H58"/>
  <c r="F57"/>
  <c r="G57"/>
  <c r="F56"/>
  <c r="G56"/>
  <c r="M55"/>
  <c r="F55"/>
  <c r="G55"/>
  <c r="H55"/>
  <c r="F54"/>
  <c r="G54"/>
  <c r="F53"/>
  <c r="G53"/>
  <c r="F52"/>
  <c r="G52"/>
  <c r="H52"/>
  <c r="F51"/>
  <c r="G51"/>
  <c r="F50"/>
  <c r="G50"/>
  <c r="I50"/>
  <c r="F49"/>
  <c r="G49"/>
  <c r="I49"/>
  <c r="F48"/>
  <c r="G48"/>
  <c r="I48"/>
  <c r="F47"/>
  <c r="G47"/>
  <c r="F46"/>
  <c r="G46"/>
  <c r="F45"/>
  <c r="G45"/>
  <c r="I45"/>
  <c r="F44"/>
  <c r="G44"/>
  <c r="F43"/>
  <c r="G43"/>
  <c r="H43"/>
  <c r="F42"/>
  <c r="G42"/>
  <c r="F41"/>
  <c r="G41"/>
  <c r="F40"/>
  <c r="G40"/>
  <c r="F39"/>
  <c r="G39"/>
  <c r="I39"/>
  <c r="M38"/>
  <c r="F38"/>
  <c r="G38"/>
  <c r="I38"/>
  <c r="J38"/>
  <c r="P38"/>
  <c r="F37"/>
  <c r="G37"/>
  <c r="F36"/>
  <c r="G36"/>
  <c r="F35"/>
  <c r="G35"/>
  <c r="I35"/>
  <c r="J35"/>
  <c r="N35"/>
  <c r="F34"/>
  <c r="G34"/>
  <c r="F33"/>
  <c r="G33"/>
  <c r="F32"/>
  <c r="G32"/>
  <c r="H32"/>
  <c r="F31"/>
  <c r="G31"/>
  <c r="F30"/>
  <c r="G30"/>
  <c r="F29"/>
  <c r="G29"/>
  <c r="F28"/>
  <c r="G28"/>
  <c r="I28"/>
  <c r="F27"/>
  <c r="G27"/>
  <c r="M26"/>
  <c r="F26"/>
  <c r="G26"/>
  <c r="I26"/>
  <c r="J26"/>
  <c r="N26"/>
  <c r="F25"/>
  <c r="G25"/>
  <c r="H25"/>
  <c r="F24"/>
  <c r="G24"/>
  <c r="H24"/>
  <c r="F23"/>
  <c r="G23"/>
  <c r="F22"/>
  <c r="G22"/>
  <c r="F21"/>
  <c r="G21"/>
  <c r="I21"/>
  <c r="F20"/>
  <c r="G20"/>
  <c r="H20"/>
  <c r="F19"/>
  <c r="G19"/>
  <c r="F18"/>
  <c r="G18"/>
  <c r="H18"/>
  <c r="F17"/>
  <c r="G17"/>
  <c r="M16"/>
  <c r="F16"/>
  <c r="G16"/>
  <c r="I16"/>
  <c r="J16"/>
  <c r="P16"/>
  <c r="F15"/>
  <c r="G15"/>
  <c r="F14"/>
  <c r="G14"/>
  <c r="F13"/>
  <c r="G13"/>
  <c r="I13"/>
  <c r="J13"/>
  <c r="F12"/>
  <c r="G12"/>
  <c r="F11"/>
  <c r="G11"/>
  <c r="I11"/>
  <c r="J11"/>
  <c r="L11"/>
  <c r="M10"/>
  <c r="F10"/>
  <c r="G10"/>
  <c r="H10"/>
  <c r="F9"/>
  <c r="G9"/>
  <c r="B4"/>
  <c i="3" r="L136"/>
  <c r="L138"/>
  <c r="L10"/>
  <c r="L119"/>
  <c r="L120"/>
  <c r="L121"/>
  <c r="L130"/>
  <c r="L131"/>
  <c r="L103"/>
  <c r="U103"/>
  <c r="L141"/>
  <c r="L142"/>
  <c r="U142"/>
  <c r="L50"/>
  <c r="L51"/>
  <c r="L52"/>
  <c r="L110"/>
  <c r="L111"/>
  <c r="L112"/>
  <c r="L3"/>
  <c r="L4"/>
  <c r="U4"/>
  <c r="L5"/>
  <c r="L6"/>
  <c r="L7"/>
  <c r="L8"/>
  <c r="U8"/>
  <c r="L9"/>
  <c r="L11"/>
  <c r="L12"/>
  <c r="L16"/>
  <c r="L17"/>
  <c r="L18"/>
  <c r="L19"/>
  <c r="L20"/>
  <c r="L22"/>
  <c r="L23"/>
  <c r="U23"/>
  <c r="L24"/>
  <c r="L25"/>
  <c r="U25"/>
  <c r="L30"/>
  <c r="U30"/>
  <c r="L28"/>
  <c r="L29"/>
  <c r="L31"/>
  <c r="L32"/>
  <c r="L33"/>
  <c r="L34"/>
  <c r="L35"/>
  <c r="L36"/>
  <c r="L37"/>
  <c r="U37"/>
  <c r="L38"/>
  <c r="L39"/>
  <c r="L40"/>
  <c r="L41"/>
  <c r="L42"/>
  <c r="L46"/>
  <c r="L47"/>
  <c r="L48"/>
  <c r="L49"/>
  <c r="L53"/>
  <c r="L54"/>
  <c r="L55"/>
  <c r="L56"/>
  <c r="L57"/>
  <c r="U57"/>
  <c r="L58"/>
  <c r="U58"/>
  <c r="L59"/>
  <c r="L62"/>
  <c r="L63"/>
  <c r="L64"/>
  <c r="L65"/>
  <c r="U65"/>
  <c r="L66"/>
  <c r="L67"/>
  <c r="L68"/>
  <c r="U68"/>
  <c r="L69"/>
  <c r="L70"/>
  <c r="L71"/>
  <c r="U71"/>
  <c r="L72"/>
  <c r="L73"/>
  <c r="L74"/>
  <c r="L75"/>
  <c r="L76"/>
  <c r="L77"/>
  <c r="L78"/>
  <c r="L79"/>
  <c r="L80"/>
  <c r="L81"/>
  <c r="L82"/>
  <c r="L83"/>
  <c r="L84"/>
  <c r="L88"/>
  <c r="L89"/>
  <c r="L90"/>
  <c r="L91"/>
  <c r="L92"/>
  <c r="L93"/>
  <c r="L94"/>
  <c r="L95"/>
  <c r="L96"/>
  <c r="U96"/>
  <c r="L97"/>
  <c r="L100"/>
  <c r="U100"/>
  <c r="L101"/>
  <c r="U101"/>
  <c r="L104"/>
  <c r="L105"/>
  <c r="L106"/>
  <c r="L107"/>
  <c r="L108"/>
  <c r="L109"/>
  <c r="L113"/>
  <c r="L114"/>
  <c r="U114"/>
  <c r="L115"/>
  <c r="L116"/>
  <c r="L117"/>
  <c r="U117"/>
  <c r="L118"/>
  <c r="L124"/>
  <c r="L125"/>
  <c r="L126"/>
  <c r="L127"/>
  <c r="L128"/>
  <c r="L129"/>
  <c r="L133"/>
  <c r="L134"/>
  <c r="L135"/>
  <c r="L143"/>
  <c r="L144"/>
  <c r="L145"/>
  <c r="L146"/>
  <c r="L43"/>
  <c r="U43"/>
  <c r="L122"/>
  <c r="L123"/>
  <c r="L26"/>
  <c r="L27"/>
  <c r="L85"/>
  <c r="L86"/>
  <c r="L137"/>
  <c r="U137"/>
  <c r="V137"/>
  <c r="L102"/>
  <c r="U102"/>
  <c i="9" r="C185"/>
  <c r="M184"/>
  <c r="F184"/>
  <c r="G184"/>
  <c r="H184"/>
  <c r="B184"/>
  <c r="M183"/>
  <c r="F183"/>
  <c r="G183"/>
  <c r="I183"/>
  <c r="J183"/>
  <c r="L183"/>
  <c r="B183"/>
  <c r="M182"/>
  <c r="F182"/>
  <c r="G182"/>
  <c r="B182"/>
  <c r="M181"/>
  <c r="F181"/>
  <c r="G181"/>
  <c r="B181"/>
  <c r="M180"/>
  <c r="F180"/>
  <c r="G180"/>
  <c r="B180"/>
  <c r="F179"/>
  <c r="G179"/>
  <c r="I179"/>
  <c r="M178"/>
  <c r="F178"/>
  <c r="G178"/>
  <c r="I178"/>
  <c r="B178"/>
  <c r="M177"/>
  <c r="F177"/>
  <c r="G177"/>
  <c r="B177"/>
  <c r="M176"/>
  <c r="F176"/>
  <c r="G176"/>
  <c r="H176"/>
  <c r="B176"/>
  <c r="F175"/>
  <c r="G175"/>
  <c r="H175"/>
  <c r="M174"/>
  <c r="F174"/>
  <c r="G174"/>
  <c r="H174"/>
  <c r="B174"/>
  <c r="M173"/>
  <c r="F173"/>
  <c r="G173"/>
  <c r="H173"/>
  <c r="B173"/>
  <c r="M172"/>
  <c r="F172"/>
  <c r="G172"/>
  <c r="H172"/>
  <c r="B172"/>
  <c r="M171"/>
  <c r="F171"/>
  <c r="G171"/>
  <c r="H171"/>
  <c r="B171"/>
  <c r="F17"/>
  <c r="G17"/>
  <c r="I17"/>
  <c r="F16"/>
  <c r="G16"/>
  <c r="I16"/>
  <c r="F19"/>
  <c r="G19"/>
  <c r="I19"/>
  <c r="F18"/>
  <c r="G18"/>
  <c r="H18"/>
  <c r="F34"/>
  <c r="G34"/>
  <c r="F33"/>
  <c r="G33"/>
  <c r="F32"/>
  <c r="G32"/>
  <c r="H32"/>
  <c r="F31"/>
  <c r="G31"/>
  <c r="H31"/>
  <c r="F30"/>
  <c r="G30"/>
  <c r="H30"/>
  <c r="F29"/>
  <c r="G29"/>
  <c r="I29"/>
  <c r="J29"/>
  <c r="F36"/>
  <c r="G36"/>
  <c r="F35"/>
  <c r="G35"/>
  <c r="F28"/>
  <c r="G28"/>
  <c r="H28"/>
  <c r="F27"/>
  <c r="G27"/>
  <c r="H27"/>
  <c r="F170"/>
  <c r="G170"/>
  <c r="H170"/>
  <c r="F169"/>
  <c r="G169"/>
  <c r="I169"/>
  <c r="M168"/>
  <c r="F168"/>
  <c r="G168"/>
  <c r="I168"/>
  <c r="F167"/>
  <c r="G167"/>
  <c r="F166"/>
  <c r="G166"/>
  <c r="F165"/>
  <c r="G165"/>
  <c r="I165"/>
  <c r="J165"/>
  <c r="P165"/>
  <c r="F164"/>
  <c r="G164"/>
  <c r="F163"/>
  <c r="G163"/>
  <c r="I163"/>
  <c r="J163"/>
  <c r="M162"/>
  <c r="F162"/>
  <c r="G162"/>
  <c r="F161"/>
  <c r="G161"/>
  <c r="M160"/>
  <c r="F160"/>
  <c r="G160"/>
  <c r="F159"/>
  <c r="G159"/>
  <c r="H159"/>
  <c r="M158"/>
  <c r="F158"/>
  <c r="G158"/>
  <c r="H158"/>
  <c r="F157"/>
  <c r="G157"/>
  <c r="M156"/>
  <c r="F156"/>
  <c r="G156"/>
  <c r="H156"/>
  <c r="F155"/>
  <c r="G155"/>
  <c r="M154"/>
  <c r="F154"/>
  <c r="G154"/>
  <c r="F153"/>
  <c r="G153"/>
  <c r="I153"/>
  <c r="M152"/>
  <c r="F152"/>
  <c r="G152"/>
  <c r="F151"/>
  <c r="G151"/>
  <c r="F150"/>
  <c r="G150"/>
  <c r="I150"/>
  <c r="J150"/>
  <c r="P150"/>
  <c r="F149"/>
  <c r="G149"/>
  <c r="I149"/>
  <c r="M148"/>
  <c r="F148"/>
  <c r="G148"/>
  <c r="F147"/>
  <c r="G147"/>
  <c r="F146"/>
  <c r="G146"/>
  <c r="F145"/>
  <c r="G145"/>
  <c r="M144"/>
  <c r="F144"/>
  <c r="G144"/>
  <c r="F143"/>
  <c r="G143"/>
  <c r="F142"/>
  <c r="G142"/>
  <c r="F141"/>
  <c r="G141"/>
  <c r="F140"/>
  <c r="G140"/>
  <c r="H140"/>
  <c r="F139"/>
  <c r="G139"/>
  <c r="H139"/>
  <c r="F138"/>
  <c r="G138"/>
  <c r="H138"/>
  <c r="M137"/>
  <c r="F137"/>
  <c r="G137"/>
  <c r="F136"/>
  <c r="G136"/>
  <c r="M135"/>
  <c r="F135"/>
  <c r="G135"/>
  <c r="F134"/>
  <c r="G134"/>
  <c r="F133"/>
  <c r="G133"/>
  <c r="F132"/>
  <c r="G132"/>
  <c r="I132"/>
  <c r="M131"/>
  <c r="F131"/>
  <c r="G131"/>
  <c r="F130"/>
  <c r="G130"/>
  <c r="M129"/>
  <c r="F129"/>
  <c r="G129"/>
  <c r="H129"/>
  <c r="F128"/>
  <c r="G128"/>
  <c r="M127"/>
  <c r="F127"/>
  <c r="G127"/>
  <c r="H127"/>
  <c r="F126"/>
  <c r="G126"/>
  <c r="I126"/>
  <c r="J126"/>
  <c r="L126"/>
  <c r="M125"/>
  <c r="F125"/>
  <c r="G125"/>
  <c r="H125"/>
  <c r="F124"/>
  <c r="G124"/>
  <c r="H124"/>
  <c r="F123"/>
  <c r="G123"/>
  <c r="F122"/>
  <c r="G122"/>
  <c r="I122"/>
  <c r="J122"/>
  <c r="P122"/>
  <c r="M121"/>
  <c r="F121"/>
  <c r="G121"/>
  <c r="I121"/>
  <c r="F120"/>
  <c r="G120"/>
  <c r="H120"/>
  <c r="F119"/>
  <c r="G119"/>
  <c r="H119"/>
  <c r="F118"/>
  <c r="G118"/>
  <c r="F117"/>
  <c r="G117"/>
  <c r="H117"/>
  <c r="F116"/>
  <c r="G116"/>
  <c r="F115"/>
  <c r="G115"/>
  <c r="F114"/>
  <c r="G114"/>
  <c r="M113"/>
  <c r="F113"/>
  <c r="G113"/>
  <c r="I113"/>
  <c r="F112"/>
  <c r="G112"/>
  <c r="F111"/>
  <c r="G111"/>
  <c r="F110"/>
  <c r="G110"/>
  <c r="H110"/>
  <c r="F109"/>
  <c r="G109"/>
  <c r="H109"/>
  <c r="F108"/>
  <c r="G108"/>
  <c r="H108"/>
  <c r="F107"/>
  <c r="G107"/>
  <c r="I107"/>
  <c r="F106"/>
  <c r="G106"/>
  <c r="F105"/>
  <c r="G105"/>
  <c r="F104"/>
  <c r="G104"/>
  <c r="F103"/>
  <c r="G103"/>
  <c r="I103"/>
  <c r="J103"/>
  <c r="P103"/>
  <c r="F102"/>
  <c r="G102"/>
  <c r="F101"/>
  <c r="G101"/>
  <c r="F100"/>
  <c r="G100"/>
  <c r="I100"/>
  <c r="J100"/>
  <c r="L100"/>
  <c r="F99"/>
  <c r="G99"/>
  <c r="F98"/>
  <c r="G98"/>
  <c r="F97"/>
  <c r="G97"/>
  <c r="F96"/>
  <c r="G96"/>
  <c r="F95"/>
  <c r="G95"/>
  <c r="I95"/>
  <c r="F94"/>
  <c r="G94"/>
  <c r="I94"/>
  <c r="F93"/>
  <c r="G93"/>
  <c r="F92"/>
  <c r="G92"/>
  <c r="I92"/>
  <c r="F91"/>
  <c r="G91"/>
  <c r="F90"/>
  <c r="G90"/>
  <c r="F89"/>
  <c r="G89"/>
  <c r="F88"/>
  <c r="G88"/>
  <c r="I88"/>
  <c r="J88"/>
  <c r="P88"/>
  <c r="M87"/>
  <c r="F87"/>
  <c r="G87"/>
  <c r="I87"/>
  <c r="J87"/>
  <c r="L87"/>
  <c r="F86"/>
  <c r="G86"/>
  <c r="I86"/>
  <c r="F85"/>
  <c r="G85"/>
  <c r="F84"/>
  <c r="G84"/>
  <c r="I84"/>
  <c r="J84"/>
  <c r="L84"/>
  <c r="F83"/>
  <c r="G83"/>
  <c r="H83"/>
  <c r="F82"/>
  <c r="G82"/>
  <c r="I82"/>
  <c r="F81"/>
  <c r="G81"/>
  <c r="F80"/>
  <c r="G80"/>
  <c r="I80"/>
  <c r="M79"/>
  <c r="F79"/>
  <c r="G79"/>
  <c r="H79"/>
  <c r="F78"/>
  <c r="G78"/>
  <c r="I78"/>
  <c r="M77"/>
  <c r="F77"/>
  <c r="G77"/>
  <c r="I77"/>
  <c r="F76"/>
  <c r="G76"/>
  <c r="F75"/>
  <c r="G75"/>
  <c r="F74"/>
  <c r="G74"/>
  <c r="M73"/>
  <c r="F73"/>
  <c r="G73"/>
  <c r="H73"/>
  <c r="F72"/>
  <c r="G72"/>
  <c r="F71"/>
  <c r="G71"/>
  <c r="I71"/>
  <c r="F70"/>
  <c r="G70"/>
  <c r="M69"/>
  <c r="F69"/>
  <c r="G69"/>
  <c r="F68"/>
  <c r="G68"/>
  <c r="F67"/>
  <c r="G67"/>
  <c r="I67"/>
  <c r="F66"/>
  <c r="G66"/>
  <c r="F65"/>
  <c r="G65"/>
  <c r="F64"/>
  <c r="G64"/>
  <c r="I64"/>
  <c r="F63"/>
  <c r="G63"/>
  <c r="H63"/>
  <c r="F62"/>
  <c r="G62"/>
  <c r="H62"/>
  <c r="F61"/>
  <c r="G61"/>
  <c r="F60"/>
  <c r="G60"/>
  <c r="F59"/>
  <c r="G59"/>
  <c r="I59"/>
  <c r="F58"/>
  <c r="G58"/>
  <c r="F57"/>
  <c r="G57"/>
  <c r="F56"/>
  <c r="G56"/>
  <c r="I56"/>
  <c r="F55"/>
  <c r="G55"/>
  <c r="F54"/>
  <c r="G54"/>
  <c r="H54"/>
  <c r="F53"/>
  <c r="G53"/>
  <c r="M52"/>
  <c r="F52"/>
  <c r="G52"/>
  <c r="I52"/>
  <c r="F51"/>
  <c r="G51"/>
  <c r="I51"/>
  <c r="F50"/>
  <c r="G50"/>
  <c r="F49"/>
  <c r="G49"/>
  <c r="I49"/>
  <c r="M48"/>
  <c r="F48"/>
  <c r="G48"/>
  <c r="F47"/>
  <c r="G47"/>
  <c r="M46"/>
  <c r="F46"/>
  <c r="G46"/>
  <c r="I46"/>
  <c r="F45"/>
  <c r="G45"/>
  <c r="H45"/>
  <c r="M44"/>
  <c r="F44"/>
  <c r="G44"/>
  <c r="F43"/>
  <c r="G43"/>
  <c r="I43"/>
  <c r="M42"/>
  <c r="F42"/>
  <c r="G42"/>
  <c r="I42"/>
  <c r="J42"/>
  <c r="P42"/>
  <c r="F41"/>
  <c r="G41"/>
  <c r="I41"/>
  <c r="M40"/>
  <c r="F40"/>
  <c r="G40"/>
  <c r="F39"/>
  <c r="G39"/>
  <c r="F38"/>
  <c r="G38"/>
  <c r="F37"/>
  <c r="G37"/>
  <c r="F26"/>
  <c r="G26"/>
  <c r="F25"/>
  <c r="G25"/>
  <c r="H25"/>
  <c r="F24"/>
  <c r="G24"/>
  <c r="F23"/>
  <c r="G23"/>
  <c r="F22"/>
  <c r="G22"/>
  <c r="F21"/>
  <c r="G21"/>
  <c r="M20"/>
  <c r="F20"/>
  <c r="G20"/>
  <c r="F15"/>
  <c r="G15"/>
  <c r="H15"/>
  <c r="F14"/>
  <c r="G14"/>
  <c r="F13"/>
  <c r="G13"/>
  <c r="F12"/>
  <c r="G12"/>
  <c r="F11"/>
  <c r="G11"/>
  <c r="I11"/>
  <c r="J11"/>
  <c r="P11"/>
  <c r="M10"/>
  <c r="F10"/>
  <c r="G10"/>
  <c r="F9"/>
  <c r="G9"/>
  <c r="B4"/>
  <c i="6" r="F141"/>
  <c r="G141"/>
  <c r="F142"/>
  <c r="G142"/>
  <c r="H142"/>
  <c i="8" r="F209"/>
  <c r="F207"/>
  <c r="F205"/>
  <c r="F203"/>
  <c r="F201"/>
  <c r="F200"/>
  <c r="F199"/>
  <c r="F197"/>
  <c r="F196"/>
  <c r="F195"/>
  <c r="F193"/>
  <c r="F191"/>
  <c r="F189"/>
  <c r="F187"/>
  <c r="F186"/>
  <c r="F185"/>
  <c r="F183"/>
  <c r="F182"/>
  <c r="F181"/>
  <c r="F179"/>
  <c r="F177"/>
  <c r="F175"/>
  <c r="F174"/>
  <c r="F173"/>
  <c r="F172"/>
  <c r="F171"/>
  <c r="F170"/>
  <c r="F169"/>
  <c r="F168"/>
  <c r="F166"/>
  <c r="F164"/>
  <c r="F162"/>
  <c r="F160"/>
  <c r="F159"/>
  <c r="F158"/>
  <c r="F157"/>
  <c r="F155"/>
  <c r="F153"/>
  <c r="F151"/>
  <c r="F149"/>
  <c r="F147"/>
  <c r="F145"/>
  <c r="F143"/>
  <c r="F141"/>
  <c r="F139"/>
  <c r="F137"/>
  <c r="F136"/>
  <c r="F135"/>
  <c r="F133"/>
  <c r="F132"/>
  <c r="F131"/>
  <c r="F129"/>
  <c r="F127"/>
  <c r="F125"/>
  <c r="F124"/>
  <c r="F122"/>
  <c r="F120"/>
  <c r="F119"/>
  <c r="F118"/>
  <c r="F116"/>
  <c r="F114"/>
  <c r="F112"/>
  <c r="F110"/>
  <c r="F109"/>
  <c r="F108"/>
  <c r="F106"/>
  <c r="F105"/>
  <c r="F104"/>
  <c r="F103"/>
  <c r="F101"/>
  <c r="F100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6"/>
  <c r="F75"/>
  <c r="F74"/>
  <c r="F72"/>
  <c r="F71"/>
  <c r="F70"/>
  <c r="F69"/>
  <c r="F68"/>
  <c r="F67"/>
  <c r="F66"/>
  <c r="F64"/>
  <c r="F62"/>
  <c r="F61"/>
  <c r="F60"/>
  <c r="F58"/>
  <c r="F57"/>
  <c r="F56"/>
  <c r="F54"/>
  <c r="F53"/>
  <c r="F52"/>
  <c r="F51"/>
  <c r="F50"/>
  <c r="F49"/>
  <c r="F48"/>
  <c r="F47"/>
  <c r="F46"/>
  <c r="F45"/>
  <c r="F44"/>
  <c r="F43"/>
  <c r="F42"/>
  <c r="F41"/>
  <c r="F40"/>
  <c r="F39"/>
  <c r="F37"/>
  <c r="F36"/>
  <c r="F35"/>
  <c r="F33"/>
  <c r="F31"/>
  <c r="F29"/>
  <c r="F27"/>
  <c r="F25"/>
  <c r="F23"/>
  <c r="F22"/>
  <c r="F21"/>
  <c r="F20"/>
  <c r="F19"/>
  <c r="F18"/>
  <c r="F17"/>
  <c r="F15"/>
  <c r="F14"/>
  <c r="F13"/>
  <c r="F11"/>
  <c r="F9"/>
  <c i="6" r="C9"/>
  <c r="C16"/>
  <c r="C17"/>
  <c r="C19"/>
  <c r="F9"/>
  <c r="F10"/>
  <c r="F11"/>
  <c r="F12"/>
  <c r="F13"/>
  <c r="F14"/>
  <c r="F15"/>
  <c r="G15"/>
  <c r="H15"/>
  <c r="F16"/>
  <c r="F17"/>
  <c r="F19"/>
  <c r="F20"/>
  <c r="F21"/>
  <c r="F22"/>
  <c r="F23"/>
  <c r="F24"/>
  <c r="F25"/>
  <c r="F26"/>
  <c r="F27"/>
  <c r="F28"/>
  <c r="G28"/>
  <c r="I28"/>
  <c r="F29"/>
  <c r="G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G50"/>
  <c r="H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G86"/>
  <c r="F87"/>
  <c r="G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G117"/>
  <c r="I117"/>
  <c r="F118"/>
  <c r="G118"/>
  <c r="I118"/>
  <c r="J118"/>
  <c r="P118"/>
  <c r="F119"/>
  <c r="G119"/>
  <c r="F120"/>
  <c r="G120"/>
  <c r="F121"/>
  <c r="G121"/>
  <c r="I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8"/>
  <c i="13" r="Q130"/>
  <c r="R130"/>
  <c r="S130"/>
  <c r="Q83"/>
  <c r="R83"/>
  <c r="S83"/>
  <c r="Q19"/>
  <c r="R19"/>
  <c r="S19"/>
  <c i="14" r="S12"/>
  <c r="T12"/>
  <c r="U12"/>
  <c r="S21"/>
  <c r="T21"/>
  <c r="U21"/>
  <c i="13" r="Q74"/>
  <c r="R74"/>
  <c r="S74"/>
  <c r="Q67"/>
  <c r="R67"/>
  <c r="S67"/>
  <c r="Q124"/>
  <c r="R124"/>
  <c r="S124"/>
  <c i="14" r="S124"/>
  <c r="T124"/>
  <c r="U124"/>
  <c i="13" r="Q145"/>
  <c r="R145"/>
  <c r="S145"/>
  <c i="14" r="S16"/>
  <c r="T16"/>
  <c r="U16"/>
  <c r="S113"/>
  <c r="T113"/>
  <c r="U113"/>
  <c i="13" r="Q169"/>
  <c r="R169"/>
  <c r="S169"/>
  <c i="14" r="S93"/>
  <c r="T93"/>
  <c r="U93"/>
  <c i="13" r="Q156"/>
  <c r="R156"/>
  <c r="S156"/>
  <c i="14" r="S57"/>
  <c r="T57"/>
  <c r="U57"/>
  <c r="S75"/>
  <c r="T75"/>
  <c r="U75"/>
  <c i="13" r="Q113"/>
  <c r="R113"/>
  <c r="S113"/>
  <c r="Q59"/>
  <c r="R59"/>
  <c r="S59"/>
  <c r="Q101"/>
  <c r="R101"/>
  <c r="S101"/>
  <c i="14" r="S116"/>
  <c r="T116"/>
  <c r="U116"/>
  <c i="13" r="Q134"/>
  <c r="R134"/>
  <c r="S134"/>
  <c i="14" r="S150"/>
  <c r="T150"/>
  <c r="U150"/>
  <c i="13" r="Q89"/>
  <c r="R89"/>
  <c r="S89"/>
  <c r="Q41"/>
  <c r="R41"/>
  <c r="S41"/>
  <c r="Q162"/>
  <c r="R162"/>
  <c r="S162"/>
  <c i="14" r="S35"/>
  <c r="T35"/>
  <c r="U35"/>
  <c i="13" r="Q128"/>
  <c r="R128"/>
  <c r="S128"/>
  <c r="Q112"/>
  <c r="R112"/>
  <c r="S112"/>
  <c i="10" r="I162"/>
  <c r="J162"/>
  <c r="J156"/>
  <c r="N156"/>
  <c r="I107"/>
  <c r="J107"/>
  <c r="N107"/>
  <c r="I40"/>
  <c r="J40"/>
  <c r="P40"/>
  <c r="I23"/>
  <c r="J23"/>
  <c r="N23"/>
  <c i="9" r="I31"/>
  <c r="J31"/>
  <c r="N31"/>
  <c i="10" r="J151"/>
  <c r="N151"/>
  <c r="I63"/>
  <c r="J63"/>
  <c r="I51"/>
  <c r="J51"/>
  <c i="9" r="I12"/>
  <c i="10" r="H107"/>
  <c i="3" r="U146"/>
  <c r="U63"/>
  <c r="U20"/>
  <c r="U85"/>
  <c r="U126"/>
  <c r="U75"/>
  <c r="U73"/>
  <c r="U34"/>
  <c r="U62"/>
  <c i="6" r="I15"/>
  <c r="J15"/>
  <c r="N15"/>
  <c i="3" r="U136"/>
  <c r="U144"/>
  <c r="U113"/>
  <c r="U77"/>
  <c r="U48"/>
  <c r="U17"/>
  <c r="U90"/>
  <c r="U16"/>
  <c r="U128"/>
  <c r="U42"/>
  <c r="U124"/>
  <c r="U40"/>
  <c r="U116"/>
  <c r="U56"/>
  <c r="U55"/>
  <c r="U82"/>
  <c i="11" r="H181"/>
  <c r="I181"/>
  <c r="J181"/>
  <c r="I156"/>
  <c r="J156"/>
  <c r="P156"/>
  <c r="H156"/>
  <c r="H124"/>
  <c r="I124"/>
  <c r="I167"/>
  <c r="J167"/>
  <c r="H167"/>
  <c r="I106"/>
  <c r="J106"/>
  <c r="P106"/>
  <c r="H106"/>
  <c r="I58"/>
  <c r="J58"/>
  <c r="H58"/>
  <c r="H31"/>
  <c r="I31"/>
  <c r="J31"/>
  <c r="N31"/>
  <c r="H157"/>
  <c r="I157"/>
  <c r="I154"/>
  <c r="H154"/>
  <c r="H52"/>
  <c r="I52"/>
  <c r="J52"/>
  <c r="I130"/>
  <c r="J130"/>
  <c r="L130"/>
  <c r="H130"/>
  <c r="I73"/>
  <c r="J73"/>
  <c r="N73"/>
  <c r="H73"/>
  <c r="H76"/>
  <c r="I76"/>
  <c r="H85"/>
  <c r="I85"/>
  <c r="J85"/>
  <c r="H161"/>
  <c r="I161"/>
  <c r="J161"/>
  <c r="P161"/>
  <c r="I169"/>
  <c r="J169"/>
  <c r="L169"/>
  <c r="H169"/>
  <c r="I177"/>
  <c r="J177"/>
  <c r="P177"/>
  <c r="H177"/>
  <c r="H174"/>
  <c r="I174"/>
  <c r="H40"/>
  <c r="I40"/>
  <c r="J40"/>
  <c r="I107"/>
  <c r="J107"/>
  <c r="N107"/>
  <c r="H107"/>
  <c r="I165"/>
  <c r="H165"/>
  <c r="H134"/>
  <c r="I134"/>
  <c r="J134"/>
  <c r="N134"/>
  <c r="H175"/>
  <c r="I175"/>
  <c r="H41"/>
  <c r="I41"/>
  <c r="I12"/>
  <c r="H12"/>
  <c r="I168"/>
  <c r="J168"/>
  <c r="H168"/>
  <c r="I80"/>
  <c r="H80"/>
  <c r="I59"/>
  <c r="J59"/>
  <c r="L59"/>
  <c r="H59"/>
  <c r="H53"/>
  <c r="I53"/>
  <c r="J53"/>
  <c r="H126"/>
  <c r="I126"/>
  <c r="J126"/>
  <c r="L126"/>
  <c r="H103"/>
  <c r="I103"/>
  <c r="J103"/>
  <c r="H198"/>
  <c r="I198"/>
  <c r="J198"/>
  <c r="I110"/>
  <c r="H110"/>
  <c r="H72"/>
  <c r="I72"/>
  <c r="J72"/>
  <c r="N72"/>
  <c r="H21"/>
  <c r="I21"/>
  <c r="I86"/>
  <c r="J86"/>
  <c r="L86"/>
  <c r="H86"/>
  <c r="H162"/>
  <c r="I162"/>
  <c r="J162"/>
  <c r="I166"/>
  <c r="J166"/>
  <c r="P166"/>
  <c r="H166"/>
  <c r="I109"/>
  <c r="H109"/>
  <c r="I188"/>
  <c r="J188"/>
  <c r="H188"/>
  <c r="I18"/>
  <c r="J18"/>
  <c r="N18"/>
  <c r="H18"/>
  <c r="I155"/>
  <c r="J155"/>
  <c r="H155"/>
  <c r="H184"/>
  <c r="I184"/>
  <c r="J184"/>
  <c r="H136"/>
  <c r="I136"/>
  <c r="J136"/>
  <c r="I141"/>
  <c r="J141"/>
  <c r="N141"/>
  <c r="H141"/>
  <c r="I145"/>
  <c r="J145"/>
  <c r="H145"/>
  <c r="I127"/>
  <c r="H127"/>
  <c r="I142"/>
  <c r="H142"/>
  <c r="H137"/>
  <c r="I137"/>
  <c r="J137"/>
  <c r="H98"/>
  <c r="I98"/>
  <c r="J98"/>
  <c r="I92"/>
  <c r="J92"/>
  <c r="L92"/>
  <c r="H92"/>
  <c r="H183"/>
  <c r="I183"/>
  <c r="I96"/>
  <c r="H96"/>
  <c r="I164"/>
  <c r="J164"/>
  <c r="N164"/>
  <c r="H164"/>
  <c r="H150"/>
  <c r="I150"/>
  <c r="J150"/>
  <c r="I94"/>
  <c r="J94"/>
  <c r="P94"/>
  <c r="H94"/>
  <c r="I45"/>
  <c r="J45"/>
  <c r="P45"/>
  <c r="H45"/>
  <c r="I35"/>
  <c r="H35"/>
  <c r="I17"/>
  <c r="H17"/>
  <c r="H11"/>
  <c r="I11"/>
  <c r="J11"/>
  <c r="H139"/>
  <c r="I139"/>
  <c r="H90"/>
  <c r="I90"/>
  <c r="I20"/>
  <c r="J20"/>
  <c r="P20"/>
  <c r="H20"/>
  <c r="I140"/>
  <c r="J140"/>
  <c r="H140"/>
  <c r="I91"/>
  <c r="J91"/>
  <c r="H91"/>
  <c r="I79"/>
  <c r="H79"/>
  <c r="I163"/>
  <c r="H163"/>
  <c r="I178"/>
  <c r="H178"/>
  <c r="H172"/>
  <c r="I172"/>
  <c r="J172"/>
  <c r="H147"/>
  <c r="I147"/>
  <c r="J147"/>
  <c r="I87"/>
  <c r="I65"/>
  <c r="H100"/>
  <c r="I100"/>
  <c r="J100"/>
  <c r="I82"/>
  <c r="J82"/>
  <c r="P82"/>
  <c r="H82"/>
  <c r="I190"/>
  <c r="J190"/>
  <c r="H190"/>
  <c r="I69"/>
  <c r="H69"/>
  <c r="H203"/>
  <c r="I203"/>
  <c r="J203"/>
  <c r="P203"/>
  <c r="I151"/>
  <c r="J151"/>
  <c r="N151"/>
  <c r="H151"/>
  <c r="I205"/>
  <c r="H205"/>
  <c r="H13"/>
  <c r="I13"/>
  <c r="J13"/>
  <c r="P13"/>
  <c r="H148"/>
  <c r="I148"/>
  <c r="J148"/>
  <c r="N148"/>
  <c r="H88"/>
  <c r="I88"/>
  <c r="J88"/>
  <c r="N88"/>
  <c r="H179"/>
  <c r="I179"/>
  <c r="J179"/>
  <c r="I46"/>
  <c r="J46"/>
  <c r="H46"/>
  <c r="H42"/>
  <c r="I42"/>
  <c r="J42"/>
  <c r="P42"/>
  <c r="I118"/>
  <c r="J118"/>
  <c r="P118"/>
  <c r="H118"/>
  <c r="I146"/>
  <c r="J146"/>
  <c r="H146"/>
  <c r="I128"/>
  <c r="J128"/>
  <c r="N128"/>
  <c r="H128"/>
  <c r="I204"/>
  <c r="J204"/>
  <c r="H204"/>
  <c r="H15"/>
  <c r="I15"/>
  <c r="H194"/>
  <c r="I194"/>
  <c r="J194"/>
  <c r="N194"/>
  <c r="I199"/>
  <c r="J199"/>
  <c r="P199"/>
  <c r="H199"/>
  <c r="H62"/>
  <c r="I62"/>
  <c r="J62"/>
  <c r="P62"/>
  <c r="I74"/>
  <c r="H74"/>
  <c r="I143"/>
  <c r="H143"/>
  <c r="H66"/>
  <c r="I66"/>
  <c r="I93"/>
  <c r="J93"/>
  <c r="L93"/>
  <c r="H93"/>
  <c r="I47"/>
  <c r="J47"/>
  <c r="L47"/>
  <c r="H47"/>
  <c r="H43"/>
  <c r="I43"/>
  <c r="J43"/>
  <c r="P43"/>
  <c r="H197"/>
  <c r="I197"/>
  <c r="J197"/>
  <c r="H185"/>
  <c r="I185"/>
  <c r="J185"/>
  <c r="I189"/>
  <c r="J189"/>
  <c r="H189"/>
  <c r="I19"/>
  <c r="H19"/>
  <c r="I116"/>
  <c r="H116"/>
  <c r="I191"/>
  <c r="J191"/>
  <c r="P191"/>
  <c r="I60"/>
  <c r="H60"/>
  <c r="I71"/>
  <c r="H71"/>
  <c r="H54"/>
  <c r="I54"/>
  <c r="J54"/>
  <c r="H195"/>
  <c r="H111"/>
  <c r="J111"/>
  <c r="I95"/>
  <c r="H95"/>
  <c r="H16"/>
  <c r="I16"/>
  <c r="H10"/>
  <c r="I10"/>
  <c r="I55"/>
  <c r="J55"/>
  <c r="H55"/>
  <c r="H196"/>
  <c r="I196"/>
  <c r="J196"/>
  <c r="H112"/>
  <c r="I112"/>
  <c r="J112"/>
  <c r="H182"/>
  <c r="I182"/>
  <c r="J182"/>
  <c r="P182"/>
  <c r="H22"/>
  <c r="I22"/>
  <c r="J22"/>
  <c r="P22"/>
  <c r="H101"/>
  <c r="I101"/>
  <c r="J101"/>
  <c r="N101"/>
  <c r="I192"/>
  <c r="J192"/>
  <c r="N192"/>
  <c r="H192"/>
  <c r="I170"/>
  <c r="J170"/>
  <c r="L170"/>
  <c r="H170"/>
  <c r="I70"/>
  <c r="J70"/>
  <c r="N70"/>
  <c r="H70"/>
  <c r="I48"/>
  <c r="J48"/>
  <c r="P48"/>
  <c r="H48"/>
  <c r="I152"/>
  <c r="J152"/>
  <c r="N152"/>
  <c r="H152"/>
  <c r="H206"/>
  <c r="I206"/>
  <c r="J206"/>
  <c r="P206"/>
  <c r="H14"/>
  <c r="I14"/>
  <c r="I57"/>
  <c r="J57"/>
  <c r="N57"/>
  <c r="H57"/>
  <c r="I200"/>
  <c r="H200"/>
  <c r="H113"/>
  <c r="I113"/>
  <c r="J113"/>
  <c r="N113"/>
  <c r="H186"/>
  <c r="I186"/>
  <c r="J186"/>
  <c r="I83"/>
  <c r="J83"/>
  <c r="H83"/>
  <c r="H159"/>
  <c r="I159"/>
  <c r="H24"/>
  <c r="I24"/>
  <c r="J24"/>
  <c r="H36"/>
  <c r="I36"/>
  <c r="J36"/>
  <c r="L36"/>
  <c r="H78"/>
  <c r="I78"/>
  <c r="J78"/>
  <c r="L78"/>
  <c r="H149"/>
  <c r="I149"/>
  <c r="I61"/>
  <c r="H61"/>
  <c r="H144"/>
  <c r="I144"/>
  <c r="J144"/>
  <c r="L144"/>
  <c r="I176"/>
  <c r="J176"/>
  <c r="L176"/>
  <c r="H176"/>
  <c r="I37"/>
  <c r="J37"/>
  <c r="N37"/>
  <c r="H37"/>
  <c r="H33"/>
  <c r="I33"/>
  <c r="J33"/>
  <c r="P33"/>
  <c r="H63"/>
  <c r="I63"/>
  <c r="H193"/>
  <c r="I193"/>
  <c r="J193"/>
  <c r="N193"/>
  <c r="H171"/>
  <c r="I171"/>
  <c r="J171"/>
  <c r="N171"/>
  <c r="I131"/>
  <c r="H131"/>
  <c r="H27"/>
  <c r="I27"/>
  <c r="J27"/>
  <c r="L27"/>
  <c r="I153"/>
  <c r="J153"/>
  <c r="P153"/>
  <c r="H153"/>
  <c r="H102"/>
  <c r="I102"/>
  <c r="I56"/>
  <c r="J56"/>
  <c r="N56"/>
  <c r="H56"/>
  <c r="I129"/>
  <c r="J129"/>
  <c r="P129"/>
  <c r="H129"/>
  <c r="H114"/>
  <c r="I114"/>
  <c r="J114"/>
  <c r="I187"/>
  <c r="J187"/>
  <c r="L187"/>
  <c r="H187"/>
  <c r="I84"/>
  <c r="J84"/>
  <c r="H84"/>
  <c r="H160"/>
  <c r="I160"/>
  <c r="J160"/>
  <c r="H29"/>
  <c r="I29"/>
  <c r="H26"/>
  <c r="I26"/>
  <c r="J26"/>
  <c r="N26"/>
  <c r="I38"/>
  <c r="J38"/>
  <c r="N38"/>
  <c r="H38"/>
  <c r="I81"/>
  <c r="J81"/>
  <c r="L81"/>
  <c r="H81"/>
  <c r="H125"/>
  <c r="I125"/>
  <c r="J125"/>
  <c r="I104"/>
  <c r="H104"/>
  <c r="I44"/>
  <c r="H44"/>
  <c r="I34"/>
  <c r="I119"/>
  <c r="J119"/>
  <c r="L119"/>
  <c r="H119"/>
  <c r="I32"/>
  <c r="J32"/>
  <c r="L32"/>
  <c r="H32"/>
  <c r="H49"/>
  <c r="I49"/>
  <c r="J49"/>
  <c r="I158"/>
  <c r="H158"/>
  <c r="I50"/>
  <c r="H50"/>
  <c r="H138"/>
  <c r="I138"/>
  <c r="J138"/>
  <c r="L138"/>
  <c r="H207"/>
  <c r="I207"/>
  <c r="J207"/>
  <c r="I68"/>
  <c r="H68"/>
  <c r="I132"/>
  <c r="H132"/>
  <c r="H25"/>
  <c r="I25"/>
  <c r="J25"/>
  <c r="I120"/>
  <c r="H120"/>
  <c r="H64"/>
  <c r="I64"/>
  <c r="J64"/>
  <c r="L64"/>
  <c r="I30"/>
  <c r="J30"/>
  <c r="L30"/>
  <c r="H30"/>
  <c r="H28"/>
  <c r="I28"/>
  <c r="J28"/>
  <c r="H180"/>
  <c r="I180"/>
  <c r="J180"/>
  <c r="H23"/>
  <c r="I23"/>
  <c r="J23"/>
  <c r="P23"/>
  <c r="H89"/>
  <c r="I89"/>
  <c r="J89"/>
  <c r="N89"/>
  <c r="H77"/>
  <c r="I77"/>
  <c r="J77"/>
  <c r="H51"/>
  <c r="I51"/>
  <c r="I115"/>
  <c r="H115"/>
  <c r="H75"/>
  <c r="I75"/>
  <c r="J75"/>
  <c r="H208"/>
  <c r="I208"/>
  <c r="J208"/>
  <c r="H67"/>
  <c r="I67"/>
  <c r="J67"/>
  <c r="L67"/>
  <c r="H173"/>
  <c r="I173"/>
  <c r="J173"/>
  <c r="P173"/>
  <c r="H39"/>
  <c r="I39"/>
  <c r="J39"/>
  <c r="N39"/>
  <c r="J175"/>
  <c r="J174"/>
  <c r="J44"/>
  <c r="L44"/>
  <c r="J41"/>
  <c r="J16"/>
  <c r="J35"/>
  <c r="N35"/>
  <c r="J17"/>
  <c r="J139"/>
  <c r="P139"/>
  <c r="J79"/>
  <c r="N79"/>
  <c r="J50"/>
  <c r="N50"/>
  <c r="J102"/>
  <c r="P102"/>
  <c r="J15"/>
  <c r="J159"/>
  <c r="J104"/>
  <c r="J80"/>
  <c r="P80"/>
  <c r="J205"/>
  <c r="J90"/>
  <c r="L90"/>
  <c r="J51"/>
  <c r="J158"/>
  <c r="J68"/>
  <c r="J14"/>
  <c r="L14"/>
  <c r="J127"/>
  <c r="J154"/>
  <c r="J143"/>
  <c r="J109"/>
  <c r="J29"/>
  <c r="L29"/>
  <c r="J66"/>
  <c r="J95"/>
  <c r="J74"/>
  <c r="J165"/>
  <c r="J10"/>
  <c r="L10"/>
  <c r="J157"/>
  <c r="J12"/>
  <c r="N12"/>
  <c r="J120"/>
  <c r="J110"/>
  <c r="J61"/>
  <c r="L61"/>
  <c r="J69"/>
  <c r="P69"/>
  <c r="J124"/>
  <c r="J60"/>
  <c r="P60"/>
  <c r="J131"/>
  <c r="N131"/>
  <c r="J71"/>
  <c r="J63"/>
  <c r="J163"/>
  <c r="J195"/>
  <c r="L195"/>
  <c r="J142"/>
  <c r="P142"/>
  <c r="J96"/>
  <c r="J200"/>
  <c r="J115"/>
  <c r="J132"/>
  <c r="J149"/>
  <c r="J183"/>
  <c r="N183"/>
  <c r="J178"/>
  <c r="J76"/>
  <c r="J21"/>
  <c r="P21"/>
  <c i="10" r="H19"/>
  <c r="I57"/>
  <c r="I129"/>
  <c r="J129"/>
  <c r="N129"/>
  <c r="I22"/>
  <c r="H22"/>
  <c r="I42"/>
  <c r="J42"/>
  <c r="N42"/>
  <c r="H42"/>
  <c r="I88"/>
  <c r="J88"/>
  <c r="H88"/>
  <c r="J99"/>
  <c r="H99"/>
  <c r="J50"/>
  <c r="J45"/>
  <c r="H45"/>
  <c r="I17"/>
  <c r="J17"/>
  <c r="N17"/>
  <c r="H17"/>
  <c r="H40"/>
  <c r="H23"/>
  <c r="H120"/>
  <c r="H51"/>
  <c r="I102"/>
  <c r="J102"/>
  <c r="I34"/>
  <c r="H64"/>
  <c r="J64"/>
  <c r="I12"/>
  <c r="J12"/>
  <c r="P12"/>
  <c r="H12"/>
  <c r="I30"/>
  <c r="J30"/>
  <c r="P30"/>
  <c r="H30"/>
  <c r="I58"/>
  <c r="J58"/>
  <c r="I73"/>
  <c r="H73"/>
  <c r="H77"/>
  <c r="I77"/>
  <c r="I31"/>
  <c r="J31"/>
  <c r="P31"/>
  <c r="H31"/>
  <c r="I36"/>
  <c r="J36"/>
  <c r="N36"/>
  <c r="H36"/>
  <c r="I47"/>
  <c r="H47"/>
  <c r="I44"/>
  <c r="J44"/>
  <c r="N44"/>
  <c r="H44"/>
  <c r="I37"/>
  <c r="H37"/>
  <c r="I56"/>
  <c r="J56"/>
  <c r="H56"/>
  <c r="I53"/>
  <c r="J53"/>
  <c r="N53"/>
  <c r="H53"/>
  <c r="I67"/>
  <c r="J67"/>
  <c r="P67"/>
  <c r="I62"/>
  <c r="H62"/>
  <c r="I33"/>
  <c r="J33"/>
  <c r="N33"/>
  <c r="H33"/>
  <c r="I54"/>
  <c r="H54"/>
  <c r="H76"/>
  <c r="I76"/>
  <c r="J76"/>
  <c r="H27"/>
  <c r="H28"/>
  <c r="H59"/>
  <c r="H82"/>
  <c r="H98"/>
  <c r="H157"/>
  <c r="I27"/>
  <c r="J27"/>
  <c r="J28"/>
  <c r="J59"/>
  <c r="I82"/>
  <c r="J82"/>
  <c r="I98"/>
  <c r="J98"/>
  <c r="J113"/>
  <c r="L113"/>
  <c r="H113"/>
  <c r="I92"/>
  <c r="J92"/>
  <c r="N92"/>
  <c r="H92"/>
  <c r="I93"/>
  <c r="J93"/>
  <c r="P93"/>
  <c r="H131"/>
  <c r="J119"/>
  <c r="L119"/>
  <c r="H119"/>
  <c r="H134"/>
  <c r="H81"/>
  <c r="H50"/>
  <c r="I81"/>
  <c r="J81"/>
  <c r="I122"/>
  <c r="H122"/>
  <c r="H48"/>
  <c r="I150"/>
  <c r="J150"/>
  <c r="N150"/>
  <c r="H150"/>
  <c r="J48"/>
  <c r="I160"/>
  <c r="J160"/>
  <c r="L160"/>
  <c r="H160"/>
  <c r="I103"/>
  <c r="J103"/>
  <c r="L103"/>
  <c r="H103"/>
  <c r="H144"/>
  <c r="I159"/>
  <c r="J159"/>
  <c r="L159"/>
  <c r="H159"/>
  <c r="I111"/>
  <c r="J111"/>
  <c r="P111"/>
  <c r="H140"/>
  <c r="L156"/>
  <c r="P156"/>
  <c r="I140"/>
  <c r="J140"/>
  <c r="I143"/>
  <c r="J143"/>
  <c r="L143"/>
  <c r="H143"/>
  <c r="I154"/>
  <c r="J154"/>
  <c r="H154"/>
  <c r="I142"/>
  <c r="J142"/>
  <c r="L142"/>
  <c r="J124"/>
  <c r="H124"/>
  <c r="H142"/>
  <c r="I147"/>
  <c r="H152"/>
  <c r="J120"/>
  <c r="I158"/>
  <c r="J158"/>
  <c r="N158"/>
  <c r="H158"/>
  <c r="H167"/>
  <c r="I167"/>
  <c r="J167"/>
  <c r="N167"/>
  <c r="I170"/>
  <c r="H151"/>
  <c r="H156"/>
  <c r="H162"/>
  <c r="H163"/>
  <c r="H164"/>
  <c i="9" r="H35"/>
  <c r="I159"/>
  <c r="J159"/>
  <c r="L159"/>
  <c r="I139"/>
  <c r="J139"/>
  <c r="H163"/>
  <c r="I58"/>
  <c r="J58"/>
  <c r="N58"/>
  <c r="I152"/>
  <c r="H61"/>
  <c r="H14"/>
  <c r="J56"/>
  <c r="H56"/>
  <c r="H150"/>
  <c r="J64"/>
  <c r="I66"/>
  <c r="H37"/>
  <c r="I37"/>
  <c r="J37"/>
  <c r="I47"/>
  <c r="J47"/>
  <c r="L47"/>
  <c r="H47"/>
  <c r="I57"/>
  <c r="J57"/>
  <c r="P57"/>
  <c r="H57"/>
  <c r="I54"/>
  <c r="J54"/>
  <c r="N54"/>
  <c r="I39"/>
  <c r="H39"/>
  <c r="I55"/>
  <c r="H55"/>
  <c r="I68"/>
  <c r="J68"/>
  <c r="H68"/>
  <c r="I48"/>
  <c r="H48"/>
  <c r="J49"/>
  <c r="P49"/>
  <c r="H49"/>
  <c r="I60"/>
  <c r="H60"/>
  <c r="I65"/>
  <c r="J65"/>
  <c r="N65"/>
  <c r="H65"/>
  <c r="I69"/>
  <c r="J69"/>
  <c r="P69"/>
  <c r="H69"/>
  <c r="H100"/>
  <c r="H103"/>
  <c r="I109"/>
  <c r="I134"/>
  <c r="J134"/>
  <c r="H134"/>
  <c r="I112"/>
  <c r="J112"/>
  <c r="H112"/>
  <c r="H72"/>
  <c r="I76"/>
  <c r="J76"/>
  <c r="N76"/>
  <c r="H76"/>
  <c r="I129"/>
  <c r="J129"/>
  <c r="L129"/>
  <c r="H90"/>
  <c r="H98"/>
  <c r="H107"/>
  <c r="I148"/>
  <c r="I151"/>
  <c r="H59"/>
  <c r="I98"/>
  <c r="J98"/>
  <c r="J107"/>
  <c r="H148"/>
  <c r="I147"/>
  <c r="J59"/>
  <c r="J71"/>
  <c r="H71"/>
  <c r="J67"/>
  <c r="H67"/>
  <c r="H58"/>
  <c r="H26"/>
  <c r="I74"/>
  <c r="H74"/>
  <c r="H137"/>
  <c r="H105"/>
  <c r="I116"/>
  <c r="I158"/>
  <c r="J158"/>
  <c r="N158"/>
  <c r="J168"/>
  <c r="H168"/>
  <c r="I143"/>
  <c r="J143"/>
  <c r="N143"/>
  <c r="H143"/>
  <c r="I128"/>
  <c r="I162"/>
  <c r="H115"/>
  <c r="I131"/>
  <c r="H136"/>
  <c r="H162"/>
  <c r="I136"/>
  <c r="J136"/>
  <c r="L136"/>
  <c r="H87"/>
  <c r="H113"/>
  <c r="I127"/>
  <c r="J127"/>
  <c r="J113"/>
  <c r="I133"/>
  <c r="I167"/>
  <c r="H167"/>
  <c r="H126"/>
  <c r="I138"/>
  <c r="J138"/>
  <c r="L138"/>
  <c r="H181"/>
  <c r="I184"/>
  <c r="J184"/>
  <c r="P184"/>
  <c r="I145"/>
  <c r="I154"/>
  <c r="I166"/>
  <c r="I30"/>
  <c r="J30"/>
  <c i="10" r="L162"/>
  <c r="P88"/>
  <c r="N99"/>
  <c i="9" r="P31"/>
  <c i="10" r="P151"/>
  <c i="9" r="L31"/>
  <c i="10" r="L151"/>
  <c r="Q151"/>
  <c i="11" r="N204"/>
  <c r="L204"/>
  <c r="L75"/>
  <c r="P75"/>
  <c r="P180"/>
  <c r="L160"/>
  <c r="N160"/>
  <c r="P86"/>
  <c r="N86"/>
  <c r="N58"/>
  <c r="N147"/>
  <c r="L182"/>
  <c r="N182"/>
  <c r="N43"/>
  <c r="Q43"/>
  <c r="L43"/>
  <c r="N62"/>
  <c r="L62"/>
  <c r="L140"/>
  <c r="L146"/>
  <c r="L111"/>
  <c r="P188"/>
  <c r="N98"/>
  <c r="N24"/>
  <c r="L24"/>
  <c r="P24"/>
  <c r="P138"/>
  <c r="N138"/>
  <c r="Q138"/>
  <c r="R138"/>
  <c r="S138"/>
  <c r="L57"/>
  <c r="P57"/>
  <c r="L84"/>
  <c r="P190"/>
  <c r="L192"/>
  <c r="L46"/>
  <c r="P172"/>
  <c r="L52"/>
  <c r="P52"/>
  <c r="N52"/>
  <c r="L112"/>
  <c r="N13"/>
  <c r="L13"/>
  <c r="Q13"/>
  <c r="R13"/>
  <c r="S13"/>
  <c r="L167"/>
  <c r="P67"/>
  <c r="N67"/>
  <c r="Q67"/>
  <c r="R67"/>
  <c r="S67"/>
  <c r="N208"/>
  <c r="L101"/>
  <c r="P101"/>
  <c r="L139"/>
  <c r="N139"/>
  <c r="N95"/>
  <c r="L95"/>
  <c r="L150"/>
  <c r="P184"/>
  <c r="N69"/>
  <c r="L69"/>
  <c r="Q69"/>
  <c r="R69"/>
  <c r="S69"/>
  <c r="N181"/>
  <c r="P109"/>
  <c r="L189"/>
  <c r="N189"/>
  <c r="P175"/>
  <c r="N175"/>
  <c r="L175"/>
  <c r="N33"/>
  <c r="L33"/>
  <c r="P127"/>
  <c r="N127"/>
  <c r="L127"/>
  <c r="R127"/>
  <c r="S127"/>
  <c r="P53"/>
  <c r="L107"/>
  <c r="Q107"/>
  <c r="R107"/>
  <c r="S107"/>
  <c r="P107"/>
  <c r="P10"/>
  <c r="Q10"/>
  <c r="R10"/>
  <c r="S10"/>
  <c r="N10"/>
  <c r="P68"/>
  <c r="N200"/>
  <c r="N51"/>
  <c r="L51"/>
  <c r="Q51"/>
  <c r="R51"/>
  <c r="S51"/>
  <c r="P51"/>
  <c r="L178"/>
  <c r="L28"/>
  <c r="N28"/>
  <c r="Q28"/>
  <c r="R28"/>
  <c r="S28"/>
  <c r="P28"/>
  <c r="N207"/>
  <c r="L21"/>
  <c r="Q21"/>
  <c r="N21"/>
  <c r="L88"/>
  <c r="Q88"/>
  <c r="R88"/>
  <c r="S88"/>
  <c r="P88"/>
  <c r="N61"/>
  <c r="N143"/>
  <c r="L143"/>
  <c r="P143"/>
  <c r="N159"/>
  <c r="L159"/>
  <c r="P159"/>
  <c r="L50"/>
  <c r="P50"/>
  <c r="N49"/>
  <c r="P115"/>
  <c r="N115"/>
  <c r="L115"/>
  <c r="Q115"/>
  <c r="R115"/>
  <c r="S115"/>
  <c r="P165"/>
  <c r="N165"/>
  <c r="L165"/>
  <c r="P154"/>
  <c r="L154"/>
  <c r="N154"/>
  <c r="N158"/>
  <c r="L158"/>
  <c r="P158"/>
  <c r="L23"/>
  <c r="P79"/>
  <c r="P130"/>
  <c r="N130"/>
  <c r="L131"/>
  <c r="P131"/>
  <c r="L74"/>
  <c r="P74"/>
  <c r="N74"/>
  <c r="P103"/>
  <c r="N142"/>
  <c r="L142"/>
  <c r="L17"/>
  <c r="Q17"/>
  <c r="R17"/>
  <c r="S17"/>
  <c r="P17"/>
  <c r="N17"/>
  <c r="N96"/>
  <c r="N11"/>
  <c r="P11"/>
  <c r="L11"/>
  <c r="L54"/>
  <c r="P186"/>
  <c r="L186"/>
  <c r="N186"/>
  <c r="Q186"/>
  <c r="R186"/>
  <c r="S186"/>
  <c r="L129"/>
  <c r="N48"/>
  <c r="L48"/>
  <c r="L80"/>
  <c r="N80"/>
  <c r="L173"/>
  <c r="P198"/>
  <c r="N198"/>
  <c r="N63"/>
  <c r="P63"/>
  <c r="L63"/>
  <c r="Q63"/>
  <c r="R63"/>
  <c r="S63"/>
  <c r="N100"/>
  <c r="L66"/>
  <c r="L40"/>
  <c r="P40"/>
  <c r="N40"/>
  <c r="P31"/>
  <c r="L31"/>
  <c r="L132"/>
  <c r="N179"/>
  <c r="P179"/>
  <c r="L179"/>
  <c r="P163"/>
  <c r="L163"/>
  <c r="N163"/>
  <c r="L162"/>
  <c r="N162"/>
  <c r="P193"/>
  <c r="P29"/>
  <c r="L125"/>
  <c r="P125"/>
  <c r="N125"/>
  <c r="R125"/>
  <c r="S125"/>
  <c r="L76"/>
  <c r="P76"/>
  <c r="N76"/>
  <c r="N32"/>
  <c r="P26"/>
  <c r="N114"/>
  <c r="P110"/>
  <c r="L110"/>
  <c r="Q110"/>
  <c r="R110"/>
  <c r="S110"/>
  <c r="N110"/>
  <c r="P128"/>
  <c r="L128"/>
  <c r="Q128"/>
  <c r="R128"/>
  <c r="S128"/>
  <c r="N25"/>
  <c r="L25"/>
  <c r="L197"/>
  <c r="Q197"/>
  <c r="N197"/>
  <c r="P197"/>
  <c r="P14"/>
  <c r="N14"/>
  <c r="L35"/>
  <c r="P35"/>
  <c r="L124"/>
  <c r="Q124"/>
  <c r="R124"/>
  <c r="S124"/>
  <c r="P124"/>
  <c r="N124"/>
  <c r="N157"/>
  <c r="P157"/>
  <c r="L157"/>
  <c r="Q157"/>
  <c r="R157"/>
  <c r="S157"/>
  <c r="L55"/>
  <c r="L136"/>
  <c r="N136"/>
  <c r="P136"/>
  <c r="L149"/>
  <c r="P149"/>
  <c r="N149"/>
  <c r="N71"/>
  <c r="P71"/>
  <c r="L71"/>
  <c r="P91"/>
  <c r="N91"/>
  <c r="L91"/>
  <c r="P104"/>
  <c r="L104"/>
  <c r="R104"/>
  <c r="S104"/>
  <c r="N104"/>
  <c r="L102"/>
  <c r="N102"/>
  <c r="L137"/>
  <c r="L185"/>
  <c r="L41"/>
  <c r="P41"/>
  <c r="N41"/>
  <c r="N85"/>
  <c r="P85"/>
  <c r="Q85"/>
  <c r="R85"/>
  <c r="S85"/>
  <c r="L85"/>
  <c r="N60"/>
  <c r="L60"/>
  <c r="P90"/>
  <c r="N90"/>
  <c r="Q90"/>
  <c r="R90"/>
  <c r="S90"/>
  <c r="L161"/>
  <c r="Q161"/>
  <c r="R161"/>
  <c r="S161"/>
  <c r="N161"/>
  <c r="N195"/>
  <c r="P195"/>
  <c r="L12"/>
  <c r="N205"/>
  <c r="L205"/>
  <c r="Q205"/>
  <c r="R205"/>
  <c r="S205"/>
  <c r="P205"/>
  <c r="L168"/>
  <c r="N120"/>
  <c r="P120"/>
  <c r="L120"/>
  <c r="N15"/>
  <c r="P15"/>
  <c r="L15"/>
  <c r="P44"/>
  <c r="P174"/>
  <c r="L174"/>
  <c r="R174"/>
  <c r="S174"/>
  <c r="N174"/>
  <c r="P164"/>
  <c r="Q164"/>
  <c r="R164"/>
  <c r="S164"/>
  <c r="L164"/>
  <c r="L16"/>
  <c i="10" r="N50"/>
  <c r="P50"/>
  <c r="L50"/>
  <c r="N45"/>
  <c r="P45"/>
  <c r="L45"/>
  <c r="R45"/>
  <c r="S45"/>
  <c r="N119"/>
  <c r="P119"/>
  <c r="Q119"/>
  <c r="N31"/>
  <c r="L31"/>
  <c r="R31"/>
  <c r="S31"/>
  <c r="P58"/>
  <c r="N154"/>
  <c r="P160"/>
  <c r="N160"/>
  <c r="N56"/>
  <c r="P56"/>
  <c r="L56"/>
  <c r="R56"/>
  <c r="S56"/>
  <c r="L140"/>
  <c r="P140"/>
  <c r="Q140"/>
  <c r="N140"/>
  <c r="P76"/>
  <c r="N76"/>
  <c r="R76"/>
  <c r="S76"/>
  <c r="L76"/>
  <c r="Q76"/>
  <c r="L111"/>
  <c r="P82"/>
  <c r="N82"/>
  <c r="L82"/>
  <c r="R82"/>
  <c r="S82"/>
  <c r="P59"/>
  <c r="N59"/>
  <c r="Q59"/>
  <c r="L59"/>
  <c r="L67"/>
  <c r="N67"/>
  <c r="Q67"/>
  <c r="P48"/>
  <c r="N98"/>
  <c r="P120"/>
  <c r="L64"/>
  <c r="P159"/>
  <c r="N159"/>
  <c r="Q159"/>
  <c r="R159"/>
  <c r="P131"/>
  <c r="L131"/>
  <c r="P42"/>
  <c r="L42"/>
  <c r="R42"/>
  <c r="S42"/>
  <c r="P36"/>
  <c r="L36"/>
  <c r="Q36"/>
  <c r="P28"/>
  <c r="N28"/>
  <c r="L28"/>
  <c r="P124"/>
  <c r="L124"/>
  <c r="L150"/>
  <c r="R150"/>
  <c r="S150"/>
  <c r="P150"/>
  <c i="9" r="P56"/>
  <c r="N56"/>
  <c r="L56"/>
  <c r="L37"/>
  <c r="P37"/>
  <c r="N37"/>
  <c r="N59"/>
  <c r="N112"/>
  <c r="N49"/>
  <c r="Q49"/>
  <c r="R49"/>
  <c r="S49"/>
  <c r="L49"/>
  <c r="P54"/>
  <c r="P107"/>
  <c r="N107"/>
  <c r="L107"/>
  <c r="L134"/>
  <c r="L71"/>
  <c r="L67"/>
  <c r="P64"/>
  <c r="N64"/>
  <c r="L64"/>
  <c r="P68"/>
  <c r="N68"/>
  <c r="L68"/>
  <c r="P163"/>
  <c r="L163"/>
  <c r="N163"/>
  <c r="L139"/>
  <c r="P139"/>
  <c r="N139"/>
  <c r="P65"/>
  <c i="65" r="R425"/>
  <c r="S425"/>
  <c r="T425"/>
  <c i="11" r="Q131"/>
  <c r="R131"/>
  <c r="S131"/>
  <c r="R197"/>
  <c r="Q158"/>
  <c r="R158"/>
  <c r="S158"/>
  <c r="Q50"/>
  <c r="R50"/>
  <c r="S50"/>
  <c r="Q60"/>
  <c r="R60"/>
  <c r="S60"/>
  <c r="R154"/>
  <c i="10" r="R67"/>
  <c r="S67"/>
  <c i="11" r="Q139"/>
  <c r="R139"/>
  <c r="S139"/>
  <c r="Q52"/>
  <c r="R52"/>
  <c r="S52"/>
  <c r="R62"/>
  <c r="Q102"/>
  <c r="R102"/>
  <c r="S102"/>
  <c r="Q86"/>
  <c r="R86"/>
  <c r="S86"/>
  <c r="R57"/>
  <c r="S57"/>
  <c r="Q125"/>
  <c r="Q149"/>
  <c r="R149"/>
  <c r="S149"/>
  <c r="Q40"/>
  <c r="R40"/>
  <c r="S40"/>
  <c r="Q101"/>
  <c r="R101"/>
  <c r="S101"/>
  <c r="R91"/>
  <c r="R15"/>
  <c r="Q35"/>
  <c r="R21"/>
  <c r="S21"/>
  <c r="Q62"/>
  <c i="10" r="R36"/>
  <c r="S36"/>
  <c i="11" r="Q154"/>
  <c i="10" r="R28"/>
  <c r="Q45"/>
  <c r="Q50"/>
  <c r="Q31"/>
  <c r="Q56"/>
  <c i="11" r="Q57"/>
  <c i="10" r="Q82"/>
  <c i="11" r="R41"/>
  <c r="S41"/>
  <c r="Q130"/>
  <c r="R130"/>
  <c r="S130"/>
  <c r="Q127"/>
  <c r="Q143"/>
  <c r="R143"/>
  <c r="S143"/>
  <c r="Q33"/>
  <c r="R33"/>
  <c r="S33"/>
  <c r="Q142"/>
  <c r="R142"/>
  <c r="S142"/>
  <c r="Q74"/>
  <c r="R74"/>
  <c r="S74"/>
  <c r="Q104"/>
  <c r="Q163"/>
  <c r="R163"/>
  <c r="S163"/>
  <c r="Q48"/>
  <c r="R48"/>
  <c r="S48"/>
  <c r="R43"/>
  <c r="S43"/>
  <c r="Q136"/>
  <c r="R136"/>
  <c r="S136"/>
  <c r="S197"/>
  <c r="S62"/>
  <c r="S154"/>
  <c r="S15"/>
  <c r="S91"/>
  <c i="10" r="S28"/>
  <c r="Q160"/>
  <c r="R160"/>
  <c i="9" r="Q107"/>
  <c r="R107"/>
  <c r="S107"/>
  <c r="Q139"/>
  <c r="R139"/>
  <c r="S139"/>
  <c r="Q68"/>
  <c r="R68"/>
  <c r="S68"/>
  <c r="Q37"/>
  <c r="R37"/>
  <c r="S37"/>
  <c r="Q64"/>
  <c r="R64"/>
  <c r="Q56"/>
  <c r="R56"/>
  <c r="S56"/>
  <c i="8" r="B4"/>
  <c r="C211"/>
  <c r="M210"/>
  <c r="F210"/>
  <c r="G210"/>
  <c r="B210"/>
  <c r="G209"/>
  <c r="B209"/>
  <c r="M208"/>
  <c r="F208"/>
  <c r="G208"/>
  <c r="I208"/>
  <c r="B208"/>
  <c r="G207"/>
  <c r="B207"/>
  <c r="M206"/>
  <c r="F206"/>
  <c r="G206"/>
  <c r="I206"/>
  <c r="B206"/>
  <c r="G205"/>
  <c r="B205"/>
  <c r="M204"/>
  <c r="F204"/>
  <c r="G204"/>
  <c r="I204"/>
  <c r="J204"/>
  <c r="N204"/>
  <c r="B204"/>
  <c r="G203"/>
  <c r="B203"/>
  <c r="M202"/>
  <c r="F202"/>
  <c r="G202"/>
  <c r="I202"/>
  <c r="B202"/>
  <c r="G201"/>
  <c r="B201"/>
  <c r="G200"/>
  <c r="G199"/>
  <c r="F198"/>
  <c r="G198"/>
  <c r="G197"/>
  <c r="G196"/>
  <c r="B196"/>
  <c r="G195"/>
  <c r="B195"/>
  <c r="M194"/>
  <c r="F194"/>
  <c r="G194"/>
  <c r="I194"/>
  <c r="J194"/>
  <c r="L194"/>
  <c r="B194"/>
  <c r="G193"/>
  <c r="B193"/>
  <c r="M192"/>
  <c r="F192"/>
  <c r="G192"/>
  <c r="I192"/>
  <c r="J192"/>
  <c r="L192"/>
  <c r="B192"/>
  <c r="G191"/>
  <c r="B191"/>
  <c r="M190"/>
  <c r="F190"/>
  <c r="G190"/>
  <c r="I190"/>
  <c r="B190"/>
  <c r="G189"/>
  <c r="B189"/>
  <c r="F188"/>
  <c r="G188"/>
  <c r="H188"/>
  <c r="G187"/>
  <c r="G186"/>
  <c r="B186"/>
  <c r="G185"/>
  <c r="B185"/>
  <c r="M184"/>
  <c r="F184"/>
  <c r="G184"/>
  <c r="B184"/>
  <c r="G183"/>
  <c r="B183"/>
  <c r="G182"/>
  <c r="B182"/>
  <c r="G181"/>
  <c r="B181"/>
  <c r="M180"/>
  <c r="F180"/>
  <c r="G180"/>
  <c r="H180"/>
  <c r="B180"/>
  <c r="G179"/>
  <c r="B179"/>
  <c r="M178"/>
  <c r="F178"/>
  <c r="G178"/>
  <c r="H178"/>
  <c r="B178"/>
  <c r="G177"/>
  <c r="B177"/>
  <c r="M176"/>
  <c r="F176"/>
  <c r="G176"/>
  <c r="H176"/>
  <c r="B176"/>
  <c r="G175"/>
  <c r="B175"/>
  <c r="G174"/>
  <c r="G173"/>
  <c r="G172"/>
  <c r="G171"/>
  <c r="B171"/>
  <c r="G170"/>
  <c r="B170"/>
  <c r="G169"/>
  <c r="B169"/>
  <c r="G168"/>
  <c r="B168"/>
  <c r="F167"/>
  <c r="G167"/>
  <c r="I167"/>
  <c r="J167"/>
  <c r="P167"/>
  <c r="G166"/>
  <c r="M165"/>
  <c r="F165"/>
  <c r="G165"/>
  <c r="B165"/>
  <c r="G164"/>
  <c r="B164"/>
  <c r="M163"/>
  <c r="F163"/>
  <c r="G163"/>
  <c r="B163"/>
  <c r="G162"/>
  <c r="B162"/>
  <c r="M161"/>
  <c r="F161"/>
  <c r="G161"/>
  <c r="B161"/>
  <c r="G160"/>
  <c r="B160"/>
  <c r="G159"/>
  <c r="B159"/>
  <c r="G158"/>
  <c r="B158"/>
  <c r="G157"/>
  <c r="B157"/>
  <c r="F156"/>
  <c r="G156"/>
  <c r="I156"/>
  <c r="J156"/>
  <c r="N156"/>
  <c r="G155"/>
  <c r="M154"/>
  <c r="F154"/>
  <c r="G154"/>
  <c r="B154"/>
  <c r="G153"/>
  <c r="B153"/>
  <c r="M152"/>
  <c r="F152"/>
  <c r="G152"/>
  <c r="B152"/>
  <c r="G151"/>
  <c r="B151"/>
  <c r="M150"/>
  <c r="F150"/>
  <c r="G150"/>
  <c r="B150"/>
  <c r="G149"/>
  <c r="B149"/>
  <c r="M148"/>
  <c r="F148"/>
  <c r="G148"/>
  <c r="B148"/>
  <c r="G147"/>
  <c r="B147"/>
  <c r="M146"/>
  <c r="F146"/>
  <c r="G146"/>
  <c r="B146"/>
  <c r="G145"/>
  <c r="B145"/>
  <c r="M144"/>
  <c r="F144"/>
  <c r="G144"/>
  <c r="B144"/>
  <c r="G143"/>
  <c r="B143"/>
  <c r="M142"/>
  <c r="F142"/>
  <c r="G142"/>
  <c r="H142"/>
  <c r="B142"/>
  <c r="G141"/>
  <c r="B141"/>
  <c r="M140"/>
  <c r="F140"/>
  <c r="G140"/>
  <c r="B140"/>
  <c r="G139"/>
  <c r="B139"/>
  <c r="M138"/>
  <c r="F138"/>
  <c r="G138"/>
  <c r="B138"/>
  <c r="G137"/>
  <c r="B137"/>
  <c r="G136"/>
  <c r="G135"/>
  <c r="M134"/>
  <c r="F134"/>
  <c r="G134"/>
  <c r="B134"/>
  <c r="G133"/>
  <c r="B133"/>
  <c r="G132"/>
  <c r="B132"/>
  <c r="G131"/>
  <c r="B131"/>
  <c r="M130"/>
  <c r="F130"/>
  <c r="G130"/>
  <c r="I130"/>
  <c r="J130"/>
  <c r="L130"/>
  <c r="B130"/>
  <c r="G129"/>
  <c r="B129"/>
  <c r="F128"/>
  <c r="G128"/>
  <c r="H128"/>
  <c r="G127"/>
  <c r="M126"/>
  <c r="F126"/>
  <c r="G126"/>
  <c r="I126"/>
  <c r="J126"/>
  <c r="P126"/>
  <c r="B126"/>
  <c r="G125"/>
  <c r="B125"/>
  <c r="G124"/>
  <c r="B124"/>
  <c r="M123"/>
  <c r="F123"/>
  <c r="G123"/>
  <c r="B123"/>
  <c r="G122"/>
  <c r="B122"/>
  <c r="M121"/>
  <c r="F121"/>
  <c r="G121"/>
  <c r="B121"/>
  <c r="G120"/>
  <c r="B120"/>
  <c r="G119"/>
  <c r="B119"/>
  <c r="G118"/>
  <c r="B118"/>
  <c r="M117"/>
  <c r="F117"/>
  <c r="G117"/>
  <c r="I117"/>
  <c r="B117"/>
  <c r="G116"/>
  <c r="B116"/>
  <c r="M115"/>
  <c r="F115"/>
  <c r="G115"/>
  <c r="H115"/>
  <c r="B115"/>
  <c r="G114"/>
  <c r="B114"/>
  <c r="M113"/>
  <c r="F113"/>
  <c r="G113"/>
  <c r="B113"/>
  <c r="G112"/>
  <c r="B112"/>
  <c r="M111"/>
  <c r="F111"/>
  <c r="G111"/>
  <c r="B111"/>
  <c r="G110"/>
  <c r="B110"/>
  <c r="G109"/>
  <c r="B109"/>
  <c r="G108"/>
  <c r="B108"/>
  <c r="M107"/>
  <c r="F107"/>
  <c r="G107"/>
  <c r="I107"/>
  <c r="J107"/>
  <c r="B107"/>
  <c r="G106"/>
  <c r="B106"/>
  <c r="G105"/>
  <c r="B105"/>
  <c r="G104"/>
  <c r="B104"/>
  <c r="G103"/>
  <c r="B103"/>
  <c r="M102"/>
  <c r="F102"/>
  <c r="G102"/>
  <c r="I102"/>
  <c r="J102"/>
  <c r="P102"/>
  <c r="B102"/>
  <c r="G101"/>
  <c r="B101"/>
  <c r="G100"/>
  <c r="B100"/>
  <c r="M99"/>
  <c r="F99"/>
  <c r="G99"/>
  <c r="H99"/>
  <c r="B99"/>
  <c r="G98"/>
  <c r="B98"/>
  <c r="G97"/>
  <c r="B97"/>
  <c r="G96"/>
  <c r="B96"/>
  <c r="G95"/>
  <c r="B95"/>
  <c r="G94"/>
  <c r="B94"/>
  <c r="G93"/>
  <c r="B93"/>
  <c r="G92"/>
  <c r="B92"/>
  <c r="G91"/>
  <c r="B91"/>
  <c r="G90"/>
  <c r="B90"/>
  <c r="G89"/>
  <c r="B89"/>
  <c r="G88"/>
  <c r="B88"/>
  <c r="G87"/>
  <c r="B87"/>
  <c r="G86"/>
  <c r="B86"/>
  <c r="G85"/>
  <c r="B85"/>
  <c r="G84"/>
  <c r="G83"/>
  <c r="G82"/>
  <c r="B82"/>
  <c r="G81"/>
  <c r="B81"/>
  <c r="G80"/>
  <c r="B80"/>
  <c r="G79"/>
  <c r="B79"/>
  <c r="G78"/>
  <c r="B78"/>
  <c r="F77"/>
  <c r="G77"/>
  <c r="H77"/>
  <c r="G76"/>
  <c r="G75"/>
  <c r="G74"/>
  <c r="M73"/>
  <c r="F73"/>
  <c r="G73"/>
  <c r="H73"/>
  <c r="B73"/>
  <c r="G72"/>
  <c r="B72"/>
  <c r="G71"/>
  <c r="B71"/>
  <c r="G70"/>
  <c r="B70"/>
  <c r="G69"/>
  <c r="B69"/>
  <c r="G68"/>
  <c r="B68"/>
  <c r="G67"/>
  <c r="B67"/>
  <c r="G66"/>
  <c r="B66"/>
  <c r="M65"/>
  <c r="F65"/>
  <c r="G65"/>
  <c r="B65"/>
  <c r="G64"/>
  <c r="B64"/>
  <c r="M63"/>
  <c r="F63"/>
  <c r="G63"/>
  <c r="I63"/>
  <c r="J63"/>
  <c r="N63"/>
  <c r="B63"/>
  <c r="G62"/>
  <c r="B62"/>
  <c r="G61"/>
  <c r="I61"/>
  <c r="B61"/>
  <c r="G60"/>
  <c r="B60"/>
  <c r="M59"/>
  <c r="F59"/>
  <c r="G59"/>
  <c r="I59"/>
  <c r="B59"/>
  <c r="G58"/>
  <c r="B58"/>
  <c r="G57"/>
  <c r="B57"/>
  <c r="G56"/>
  <c r="B56"/>
  <c r="M55"/>
  <c r="F55"/>
  <c r="G55"/>
  <c r="B55"/>
  <c r="G54"/>
  <c r="B54"/>
  <c r="G53"/>
  <c r="H53"/>
  <c r="B53"/>
  <c r="G52"/>
  <c r="B52"/>
  <c r="G51"/>
  <c r="G50"/>
  <c r="G49"/>
  <c r="G48"/>
  <c r="G47"/>
  <c r="G46"/>
  <c r="B46"/>
  <c r="G45"/>
  <c r="B45"/>
  <c r="G44"/>
  <c r="G43"/>
  <c r="G42"/>
  <c r="G41"/>
  <c r="G40"/>
  <c r="G39"/>
  <c r="M38"/>
  <c r="F38"/>
  <c r="G38"/>
  <c r="B38"/>
  <c r="G37"/>
  <c r="B37"/>
  <c r="G36"/>
  <c r="B36"/>
  <c r="G35"/>
  <c r="B35"/>
  <c r="M34"/>
  <c r="F34"/>
  <c r="G34"/>
  <c r="B34"/>
  <c r="G33"/>
  <c r="B33"/>
  <c r="M32"/>
  <c r="F32"/>
  <c r="G32"/>
  <c r="B32"/>
  <c r="G31"/>
  <c r="B31"/>
  <c r="M30"/>
  <c r="F30"/>
  <c r="G30"/>
  <c r="B30"/>
  <c r="G29"/>
  <c r="B29"/>
  <c r="M28"/>
  <c r="F28"/>
  <c r="G28"/>
  <c r="B28"/>
  <c r="G27"/>
  <c r="B27"/>
  <c r="M26"/>
  <c r="F26"/>
  <c r="G26"/>
  <c r="I26"/>
  <c r="B26"/>
  <c r="G25"/>
  <c r="B25"/>
  <c r="F24"/>
  <c r="G24"/>
  <c r="H24"/>
  <c r="G23"/>
  <c r="G22"/>
  <c r="G21"/>
  <c r="G20"/>
  <c r="B20"/>
  <c r="G19"/>
  <c r="B19"/>
  <c r="G18"/>
  <c r="B18"/>
  <c r="G17"/>
  <c r="B17"/>
  <c r="M16"/>
  <c r="F16"/>
  <c r="G16"/>
  <c r="I16"/>
  <c r="B16"/>
  <c r="G15"/>
  <c r="B15"/>
  <c r="G14"/>
  <c r="B14"/>
  <c r="G13"/>
  <c r="B13"/>
  <c r="F12"/>
  <c r="G12"/>
  <c r="H12"/>
  <c r="G11"/>
  <c r="I11"/>
  <c r="M10"/>
  <c r="F10"/>
  <c r="G10"/>
  <c r="G9"/>
  <c i="3" r="V136"/>
  <c r="V85"/>
  <c i="7" r="B9"/>
  <c r="B10"/>
  <c r="B13"/>
  <c r="B14"/>
  <c r="B15"/>
  <c r="B16"/>
  <c r="B17"/>
  <c r="B18"/>
  <c r="B19"/>
  <c r="B20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3"/>
  <c r="B234"/>
  <c r="B235"/>
  <c r="B231"/>
  <c r="B232"/>
  <c r="B230"/>
  <c r="C242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9"/>
  <c r="M10"/>
  <c r="M13"/>
  <c r="M14"/>
  <c r="M15"/>
  <c r="F131"/>
  <c r="G131"/>
  <c r="F132"/>
  <c r="G132"/>
  <c r="H132"/>
  <c r="F133"/>
  <c r="G133"/>
  <c r="F134"/>
  <c r="G134"/>
  <c r="I134"/>
  <c r="F135"/>
  <c r="G135"/>
  <c r="F136"/>
  <c r="G136"/>
  <c r="F137"/>
  <c r="G137"/>
  <c r="H137"/>
  <c r="F138"/>
  <c r="G138"/>
  <c r="F139"/>
  <c r="G139"/>
  <c r="F140"/>
  <c r="G140"/>
  <c r="F141"/>
  <c r="G141"/>
  <c r="I141"/>
  <c r="F142"/>
  <c r="G142"/>
  <c r="F143"/>
  <c r="G143"/>
  <c r="F144"/>
  <c r="G144"/>
  <c r="F145"/>
  <c r="G145"/>
  <c r="F146"/>
  <c r="G146"/>
  <c r="F147"/>
  <c r="G147"/>
  <c r="H147"/>
  <c r="F148"/>
  <c r="G148"/>
  <c r="I148"/>
  <c r="F149"/>
  <c r="G149"/>
  <c r="H149"/>
  <c r="F150"/>
  <c r="G150"/>
  <c r="I150"/>
  <c r="F151"/>
  <c r="G151"/>
  <c r="H151"/>
  <c r="F152"/>
  <c r="G152"/>
  <c r="H152"/>
  <c r="F153"/>
  <c r="G153"/>
  <c r="I153"/>
  <c r="F154"/>
  <c r="G154"/>
  <c r="F155"/>
  <c r="G155"/>
  <c r="H155"/>
  <c r="F156"/>
  <c r="G156"/>
  <c r="F157"/>
  <c r="G157"/>
  <c r="I157"/>
  <c r="F158"/>
  <c r="G158"/>
  <c r="F159"/>
  <c r="G159"/>
  <c r="F160"/>
  <c r="G160"/>
  <c r="I160"/>
  <c r="F161"/>
  <c r="G161"/>
  <c r="F162"/>
  <c r="G162"/>
  <c r="F163"/>
  <c r="G163"/>
  <c r="I163"/>
  <c r="J163"/>
  <c r="L163"/>
  <c r="F164"/>
  <c r="G164"/>
  <c r="F165"/>
  <c r="G165"/>
  <c r="I165"/>
  <c r="F166"/>
  <c r="G166"/>
  <c r="H166"/>
  <c r="F167"/>
  <c r="G167"/>
  <c r="F168"/>
  <c r="G168"/>
  <c r="I168"/>
  <c r="F169"/>
  <c r="G169"/>
  <c r="F170"/>
  <c r="G170"/>
  <c r="F171"/>
  <c r="G171"/>
  <c r="I171"/>
  <c r="F172"/>
  <c r="G172"/>
  <c r="H172"/>
  <c r="F173"/>
  <c r="G173"/>
  <c r="I173"/>
  <c r="J173"/>
  <c r="P173"/>
  <c r="F174"/>
  <c r="G174"/>
  <c r="F175"/>
  <c r="G175"/>
  <c r="I175"/>
  <c r="F176"/>
  <c r="G176"/>
  <c r="F177"/>
  <c r="G177"/>
  <c r="I177"/>
  <c r="J177"/>
  <c r="L177"/>
  <c r="F178"/>
  <c r="G178"/>
  <c r="I178"/>
  <c r="F179"/>
  <c r="G179"/>
  <c r="F180"/>
  <c r="G180"/>
  <c r="H180"/>
  <c r="F181"/>
  <c r="G181"/>
  <c r="H181"/>
  <c r="F182"/>
  <c r="G182"/>
  <c r="I182"/>
  <c r="F183"/>
  <c r="G183"/>
  <c r="F184"/>
  <c r="G184"/>
  <c r="I184"/>
  <c r="J184"/>
  <c r="F185"/>
  <c r="G185"/>
  <c r="I185"/>
  <c r="F186"/>
  <c r="G186"/>
  <c r="F187"/>
  <c r="G187"/>
  <c r="I187"/>
  <c r="F188"/>
  <c r="G188"/>
  <c r="F189"/>
  <c r="G189"/>
  <c r="I189"/>
  <c r="F190"/>
  <c r="G190"/>
  <c r="I190"/>
  <c r="F191"/>
  <c r="G191"/>
  <c r="H191"/>
  <c r="F192"/>
  <c r="G192"/>
  <c r="F193"/>
  <c r="G193"/>
  <c r="H193"/>
  <c r="F194"/>
  <c r="G194"/>
  <c r="F195"/>
  <c r="G195"/>
  <c r="H195"/>
  <c r="F196"/>
  <c r="G196"/>
  <c r="H196"/>
  <c r="F197"/>
  <c r="G197"/>
  <c r="F198"/>
  <c r="G198"/>
  <c r="H198"/>
  <c r="F199"/>
  <c r="G199"/>
  <c r="I199"/>
  <c r="J199"/>
  <c r="F200"/>
  <c r="G200"/>
  <c r="F201"/>
  <c r="G201"/>
  <c r="F202"/>
  <c r="G202"/>
  <c r="F203"/>
  <c r="G203"/>
  <c r="I203"/>
  <c r="J203"/>
  <c r="P203"/>
  <c r="F204"/>
  <c r="G204"/>
  <c r="H204"/>
  <c r="F205"/>
  <c r="G205"/>
  <c r="I205"/>
  <c r="F206"/>
  <c r="G206"/>
  <c r="F207"/>
  <c r="G207"/>
  <c r="H207"/>
  <c r="F208"/>
  <c r="G208"/>
  <c r="F209"/>
  <c r="G209"/>
  <c r="F210"/>
  <c r="G210"/>
  <c r="F211"/>
  <c r="G211"/>
  <c r="H211"/>
  <c r="F212"/>
  <c r="G212"/>
  <c r="H212"/>
  <c r="F213"/>
  <c r="G213"/>
  <c r="H213"/>
  <c r="F214"/>
  <c r="G214"/>
  <c r="I214"/>
  <c r="F215"/>
  <c r="G215"/>
  <c r="I215"/>
  <c r="F216"/>
  <c r="G216"/>
  <c r="H216"/>
  <c r="F217"/>
  <c r="G217"/>
  <c r="F218"/>
  <c r="G218"/>
  <c r="I218"/>
  <c r="F219"/>
  <c r="G219"/>
  <c r="I219"/>
  <c r="J219"/>
  <c r="L219"/>
  <c r="F220"/>
  <c r="G220"/>
  <c r="F221"/>
  <c r="G221"/>
  <c r="F222"/>
  <c r="G222"/>
  <c r="H222"/>
  <c r="F223"/>
  <c r="G223"/>
  <c r="F224"/>
  <c r="G224"/>
  <c r="I224"/>
  <c r="J224"/>
  <c r="L224"/>
  <c r="F225"/>
  <c r="G225"/>
  <c r="H225"/>
  <c r="F226"/>
  <c r="G226"/>
  <c r="F227"/>
  <c r="G227"/>
  <c r="H227"/>
  <c r="F228"/>
  <c r="G228"/>
  <c r="I228"/>
  <c r="J228"/>
  <c r="F229"/>
  <c r="G229"/>
  <c r="I229"/>
  <c r="J229"/>
  <c r="L229"/>
  <c r="F230"/>
  <c r="G230"/>
  <c r="F231"/>
  <c r="G231"/>
  <c r="F232"/>
  <c r="G232"/>
  <c r="H232"/>
  <c r="F233"/>
  <c r="G233"/>
  <c r="I233"/>
  <c r="F234"/>
  <c r="G234"/>
  <c r="F235"/>
  <c r="G235"/>
  <c r="F236"/>
  <c r="G236"/>
  <c r="F237"/>
  <c r="G237"/>
  <c r="H237"/>
  <c r="F238"/>
  <c r="G238"/>
  <c r="I238"/>
  <c r="F239"/>
  <c r="G239"/>
  <c r="H239"/>
  <c r="F240"/>
  <c r="G240"/>
  <c r="F241"/>
  <c r="G241"/>
  <c r="H241"/>
  <c r="F130"/>
  <c r="G130"/>
  <c r="F129"/>
  <c r="G129"/>
  <c r="F128"/>
  <c r="G128"/>
  <c r="F127"/>
  <c r="G127"/>
  <c r="I127"/>
  <c r="J127"/>
  <c r="L127"/>
  <c r="F126"/>
  <c r="G126"/>
  <c r="I126"/>
  <c r="F125"/>
  <c r="G125"/>
  <c r="I125"/>
  <c r="F124"/>
  <c r="G124"/>
  <c r="I124"/>
  <c r="F123"/>
  <c r="G123"/>
  <c r="H123"/>
  <c r="F122"/>
  <c r="G122"/>
  <c r="F121"/>
  <c r="G121"/>
  <c r="F120"/>
  <c r="G120"/>
  <c r="I120"/>
  <c r="F119"/>
  <c r="G119"/>
  <c r="F118"/>
  <c r="G118"/>
  <c r="F117"/>
  <c r="G117"/>
  <c r="H117"/>
  <c r="F116"/>
  <c r="G116"/>
  <c r="H116"/>
  <c r="F115"/>
  <c r="G115"/>
  <c r="H115"/>
  <c r="F114"/>
  <c r="G114"/>
  <c r="H114"/>
  <c r="F113"/>
  <c r="G113"/>
  <c r="F112"/>
  <c r="G112"/>
  <c r="I112"/>
  <c r="F111"/>
  <c r="G111"/>
  <c r="F110"/>
  <c r="G110"/>
  <c r="H110"/>
  <c r="F109"/>
  <c r="G109"/>
  <c r="I109"/>
  <c r="F108"/>
  <c r="G108"/>
  <c r="H108"/>
  <c r="F107"/>
  <c r="G107"/>
  <c r="F106"/>
  <c r="G106"/>
  <c r="H106"/>
  <c r="F105"/>
  <c r="G105"/>
  <c r="I105"/>
  <c r="J105"/>
  <c r="N105"/>
  <c r="F104"/>
  <c r="G104"/>
  <c r="F103"/>
  <c r="G103"/>
  <c r="H103"/>
  <c r="F102"/>
  <c r="G102"/>
  <c r="F101"/>
  <c r="G101"/>
  <c r="H101"/>
  <c r="F100"/>
  <c r="G100"/>
  <c r="H100"/>
  <c r="F99"/>
  <c r="G99"/>
  <c r="H99"/>
  <c r="F98"/>
  <c r="G98"/>
  <c r="I98"/>
  <c r="J98"/>
  <c r="F97"/>
  <c r="G97"/>
  <c r="F96"/>
  <c r="G96"/>
  <c r="F95"/>
  <c r="G95"/>
  <c r="I95"/>
  <c r="F94"/>
  <c r="G94"/>
  <c r="F93"/>
  <c r="G93"/>
  <c r="H93"/>
  <c r="F92"/>
  <c r="G92"/>
  <c r="I92"/>
  <c r="F91"/>
  <c r="G91"/>
  <c r="I91"/>
  <c r="F90"/>
  <c r="G90"/>
  <c r="F89"/>
  <c r="G89"/>
  <c r="I89"/>
  <c r="J89"/>
  <c r="P89"/>
  <c r="F88"/>
  <c r="G88"/>
  <c r="H88"/>
  <c r="F87"/>
  <c r="G87"/>
  <c r="I87"/>
  <c r="F86"/>
  <c r="G86"/>
  <c r="H86"/>
  <c r="F85"/>
  <c r="G85"/>
  <c r="F84"/>
  <c r="G84"/>
  <c r="I84"/>
  <c r="J84"/>
  <c r="P84"/>
  <c r="F83"/>
  <c r="G83"/>
  <c r="F82"/>
  <c r="G82"/>
  <c r="H82"/>
  <c r="F81"/>
  <c r="G81"/>
  <c r="H81"/>
  <c r="F80"/>
  <c r="G80"/>
  <c r="I80"/>
  <c r="F79"/>
  <c r="G79"/>
  <c r="I79"/>
  <c r="F78"/>
  <c r="G78"/>
  <c r="H78"/>
  <c r="F77"/>
  <c r="G77"/>
  <c r="F76"/>
  <c r="G76"/>
  <c r="H76"/>
  <c r="F75"/>
  <c r="G75"/>
  <c r="F74"/>
  <c r="G74"/>
  <c r="H74"/>
  <c r="F73"/>
  <c r="G73"/>
  <c r="I73"/>
  <c r="F72"/>
  <c r="G72"/>
  <c r="I72"/>
  <c r="F71"/>
  <c r="G71"/>
  <c r="H71"/>
  <c r="F70"/>
  <c r="G70"/>
  <c r="H70"/>
  <c r="F69"/>
  <c r="G69"/>
  <c r="F68"/>
  <c r="G68"/>
  <c r="F67"/>
  <c r="G67"/>
  <c r="I67"/>
  <c r="F66"/>
  <c r="G66"/>
  <c r="F65"/>
  <c r="G65"/>
  <c r="H65"/>
  <c r="F64"/>
  <c r="G64"/>
  <c r="F63"/>
  <c r="G63"/>
  <c r="I63"/>
  <c r="F62"/>
  <c r="G62"/>
  <c r="H62"/>
  <c r="F61"/>
  <c r="G61"/>
  <c r="F60"/>
  <c r="G60"/>
  <c r="F59"/>
  <c r="G59"/>
  <c r="I59"/>
  <c r="F58"/>
  <c r="G58"/>
  <c r="H58"/>
  <c r="F57"/>
  <c r="G57"/>
  <c r="F56"/>
  <c r="G56"/>
  <c r="H56"/>
  <c r="F55"/>
  <c r="G55"/>
  <c r="H55"/>
  <c r="F54"/>
  <c r="G54"/>
  <c r="F53"/>
  <c r="G53"/>
  <c r="H53"/>
  <c r="F52"/>
  <c r="G52"/>
  <c r="F51"/>
  <c r="G51"/>
  <c r="F50"/>
  <c r="G50"/>
  <c r="F49"/>
  <c r="G49"/>
  <c r="F48"/>
  <c r="G48"/>
  <c r="I48"/>
  <c r="J48"/>
  <c r="P48"/>
  <c r="F47"/>
  <c r="G47"/>
  <c r="F46"/>
  <c r="G46"/>
  <c r="H46"/>
  <c r="F45"/>
  <c r="G45"/>
  <c r="F44"/>
  <c r="G44"/>
  <c r="H44"/>
  <c r="F43"/>
  <c r="G43"/>
  <c r="H43"/>
  <c r="F42"/>
  <c r="G42"/>
  <c r="H42"/>
  <c r="F41"/>
  <c r="G41"/>
  <c r="F40"/>
  <c r="G40"/>
  <c r="F39"/>
  <c r="G39"/>
  <c r="I39"/>
  <c r="F38"/>
  <c r="G38"/>
  <c r="H38"/>
  <c r="F37"/>
  <c r="G37"/>
  <c r="F36"/>
  <c r="G36"/>
  <c r="I36"/>
  <c r="J36"/>
  <c r="F35"/>
  <c r="G35"/>
  <c r="I35"/>
  <c r="F34"/>
  <c r="G34"/>
  <c r="F33"/>
  <c r="G33"/>
  <c r="F32"/>
  <c r="G32"/>
  <c r="F31"/>
  <c r="G31"/>
  <c r="I31"/>
  <c r="F30"/>
  <c r="G30"/>
  <c r="F29"/>
  <c r="G29"/>
  <c r="F28"/>
  <c r="G28"/>
  <c r="F27"/>
  <c r="G27"/>
  <c r="H27"/>
  <c r="F26"/>
  <c r="G26"/>
  <c r="F25"/>
  <c r="G25"/>
  <c r="F24"/>
  <c r="G24"/>
  <c r="F23"/>
  <c r="G23"/>
  <c r="I23"/>
  <c r="F22"/>
  <c r="G22"/>
  <c r="H22"/>
  <c r="F21"/>
  <c r="G21"/>
  <c r="I21"/>
  <c r="F20"/>
  <c r="G20"/>
  <c r="F19"/>
  <c r="G19"/>
  <c r="F18"/>
  <c r="G18"/>
  <c r="F17"/>
  <c r="G17"/>
  <c r="F16"/>
  <c r="G16"/>
  <c r="F15"/>
  <c r="G15"/>
  <c r="H15"/>
  <c r="F14"/>
  <c r="G14"/>
  <c r="H14"/>
  <c r="F13"/>
  <c r="G13"/>
  <c r="F12"/>
  <c r="G12"/>
  <c r="F11"/>
  <c r="G11"/>
  <c r="H11"/>
  <c r="F10"/>
  <c r="G10"/>
  <c r="I10"/>
  <c r="J10"/>
  <c r="L10"/>
  <c r="F9"/>
  <c r="G9"/>
  <c r="B4"/>
  <c i="6" r="G140"/>
  <c r="G139"/>
  <c r="G138"/>
  <c r="G137"/>
  <c r="G136"/>
  <c r="G135"/>
  <c r="G134"/>
  <c r="G133"/>
  <c r="G132"/>
  <c r="G131"/>
  <c r="I131"/>
  <c r="G130"/>
  <c r="G129"/>
  <c r="G128"/>
  <c r="G127"/>
  <c r="G126"/>
  <c r="G125"/>
  <c r="G124"/>
  <c r="G123"/>
  <c r="G122"/>
  <c r="H122"/>
  <c r="G116"/>
  <c r="G115"/>
  <c r="I115"/>
  <c r="J115"/>
  <c r="P115"/>
  <c r="G114"/>
  <c r="H114"/>
  <c r="G113"/>
  <c r="I113"/>
  <c r="G112"/>
  <c r="G111"/>
  <c r="G110"/>
  <c r="G109"/>
  <c r="G108"/>
  <c r="G107"/>
  <c r="H107"/>
  <c r="G106"/>
  <c r="G105"/>
  <c r="G104"/>
  <c r="G103"/>
  <c r="G102"/>
  <c r="G101"/>
  <c r="G100"/>
  <c r="H100"/>
  <c r="G99"/>
  <c r="G98"/>
  <c r="G97"/>
  <c r="G96"/>
  <c r="G95"/>
  <c r="G94"/>
  <c r="G93"/>
  <c r="G92"/>
  <c r="G91"/>
  <c r="I91"/>
  <c r="G90"/>
  <c r="G89"/>
  <c r="G88"/>
  <c r="G85"/>
  <c r="G84"/>
  <c r="G83"/>
  <c r="G82"/>
  <c r="I82"/>
  <c r="G81"/>
  <c r="G80"/>
  <c r="G79"/>
  <c r="G78"/>
  <c r="G77"/>
  <c r="I77"/>
  <c r="J77"/>
  <c r="L77"/>
  <c r="G76"/>
  <c r="G75"/>
  <c r="G74"/>
  <c r="H74"/>
  <c r="G73"/>
  <c r="G72"/>
  <c r="G71"/>
  <c r="G70"/>
  <c r="I70"/>
  <c r="G69"/>
  <c r="G68"/>
  <c r="G67"/>
  <c r="G66"/>
  <c r="G65"/>
  <c r="G64"/>
  <c r="G63"/>
  <c r="I63"/>
  <c r="G62"/>
  <c r="I62"/>
  <c r="G61"/>
  <c r="G60"/>
  <c r="G59"/>
  <c r="G58"/>
  <c r="G57"/>
  <c r="H57"/>
  <c r="G56"/>
  <c r="G55"/>
  <c r="H55"/>
  <c r="G54"/>
  <c r="G53"/>
  <c r="I53"/>
  <c r="J53"/>
  <c r="P53"/>
  <c r="G52"/>
  <c r="G51"/>
  <c r="G49"/>
  <c r="G48"/>
  <c r="I48"/>
  <c r="G47"/>
  <c r="G46"/>
  <c r="G45"/>
  <c r="G44"/>
  <c r="G43"/>
  <c r="I43"/>
  <c r="G42"/>
  <c r="H42"/>
  <c r="G41"/>
  <c r="G40"/>
  <c r="I40"/>
  <c r="G39"/>
  <c r="G38"/>
  <c r="G37"/>
  <c r="G36"/>
  <c r="G35"/>
  <c r="G34"/>
  <c r="G33"/>
  <c r="G32"/>
  <c r="G31"/>
  <c r="G30"/>
  <c r="H30"/>
  <c r="G27"/>
  <c r="G26"/>
  <c r="I26"/>
  <c r="J26"/>
  <c r="L26"/>
  <c r="G25"/>
  <c r="G24"/>
  <c r="G23"/>
  <c r="G22"/>
  <c r="G21"/>
  <c r="G20"/>
  <c r="G19"/>
  <c r="H19"/>
  <c r="G17"/>
  <c r="G16"/>
  <c r="I16"/>
  <c r="J16"/>
  <c r="P16"/>
  <c r="G13"/>
  <c r="I13"/>
  <c r="G14"/>
  <c r="G12"/>
  <c r="I12"/>
  <c r="G11"/>
  <c r="G10"/>
  <c r="G9"/>
  <c r="G8"/>
  <c r="H8"/>
  <c i="7" r="I210"/>
  <c r="I137"/>
  <c r="J137"/>
  <c r="N137"/>
  <c r="H174"/>
  <c r="J21"/>
  <c r="L21"/>
  <c r="H197"/>
  <c r="I161"/>
  <c r="H173"/>
  <c r="I197"/>
  <c r="J197"/>
  <c r="L197"/>
  <c r="H210"/>
  <c i="6" r="H88"/>
  <c r="I10"/>
  <c r="H10"/>
  <c r="H24"/>
  <c r="H38"/>
  <c r="I38"/>
  <c r="J38"/>
  <c r="L38"/>
  <c r="H51"/>
  <c r="H63"/>
  <c r="J63"/>
  <c r="H75"/>
  <c r="H89"/>
  <c r="I89"/>
  <c r="J89"/>
  <c r="P89"/>
  <c r="H101"/>
  <c r="H113"/>
  <c r="J113"/>
  <c r="N113"/>
  <c r="I130"/>
  <c r="I21"/>
  <c r="J21"/>
  <c r="L21"/>
  <c r="H21"/>
  <c r="I47"/>
  <c r="J47"/>
  <c r="P47"/>
  <c r="H47"/>
  <c r="H60"/>
  <c r="I60"/>
  <c r="J60"/>
  <c r="P60"/>
  <c r="H84"/>
  <c r="I84"/>
  <c r="H110"/>
  <c r="I110"/>
  <c r="J110"/>
  <c r="L110"/>
  <c r="H139"/>
  <c r="I139"/>
  <c r="J139"/>
  <c r="P139"/>
  <c r="I11"/>
  <c r="I52"/>
  <c r="H131"/>
  <c r="H41"/>
  <c r="I41"/>
  <c r="J41"/>
  <c r="P41"/>
  <c r="H78"/>
  <c r="I78"/>
  <c r="J78"/>
  <c r="N78"/>
  <c r="I133"/>
  <c r="J133"/>
  <c r="H133"/>
  <c r="H67"/>
  <c r="H16"/>
  <c r="H31"/>
  <c r="H43"/>
  <c r="J43"/>
  <c r="N43"/>
  <c r="I68"/>
  <c r="J68"/>
  <c r="L68"/>
  <c r="H68"/>
  <c r="I80"/>
  <c r="I94"/>
  <c r="I106"/>
  <c r="H123"/>
  <c r="I123"/>
  <c r="J123"/>
  <c r="P123"/>
  <c r="H135"/>
  <c r="I23"/>
  <c r="H49"/>
  <c r="I49"/>
  <c r="J49"/>
  <c r="N49"/>
  <c r="H26"/>
  <c r="H65"/>
  <c r="I65"/>
  <c r="J65"/>
  <c r="H91"/>
  <c r="H115"/>
  <c r="H14"/>
  <c r="I14"/>
  <c r="J14"/>
  <c r="I104"/>
  <c r="J104"/>
  <c r="L104"/>
  <c r="H104"/>
  <c r="I17"/>
  <c r="I32"/>
  <c r="H32"/>
  <c r="I44"/>
  <c r="J44"/>
  <c r="L44"/>
  <c r="H44"/>
  <c r="I57"/>
  <c r="J57"/>
  <c r="I69"/>
  <c r="J69"/>
  <c r="H69"/>
  <c r="I81"/>
  <c r="H81"/>
  <c r="I95"/>
  <c r="J95"/>
  <c r="P95"/>
  <c r="H95"/>
  <c r="I107"/>
  <c r="J107"/>
  <c r="L107"/>
  <c r="H124"/>
  <c r="I124"/>
  <c r="J124"/>
  <c r="N124"/>
  <c r="H136"/>
  <c r="I136"/>
  <c r="J136"/>
  <c r="P136"/>
  <c r="I35"/>
  <c r="J35"/>
  <c r="L35"/>
  <c r="H35"/>
  <c r="H72"/>
  <c r="I72"/>
  <c r="J72"/>
  <c r="P72"/>
  <c r="H127"/>
  <c r="I127"/>
  <c r="J127"/>
  <c r="L127"/>
  <c r="I100"/>
  <c r="J100"/>
  <c r="N100"/>
  <c r="H39"/>
  <c r="H53"/>
  <c r="H132"/>
  <c r="I132"/>
  <c r="J132"/>
  <c r="L132"/>
  <c r="H54"/>
  <c r="I54"/>
  <c r="J54"/>
  <c r="I116"/>
  <c r="J116"/>
  <c r="H116"/>
  <c r="I19"/>
  <c r="I45"/>
  <c r="H108"/>
  <c r="H98"/>
  <c r="I98"/>
  <c r="J98"/>
  <c r="N98"/>
  <c r="I9"/>
  <c r="I37"/>
  <c r="J62"/>
  <c r="I129"/>
  <c r="I114"/>
  <c r="J114"/>
  <c r="P114"/>
  <c r="H12"/>
  <c r="H40"/>
  <c r="J40"/>
  <c r="P40"/>
  <c r="H77"/>
  <c r="H103"/>
  <c r="I103"/>
  <c r="J103"/>
  <c r="P103"/>
  <c r="H27"/>
  <c r="I27"/>
  <c r="J27"/>
  <c r="H66"/>
  <c r="I66"/>
  <c r="J66"/>
  <c r="L66"/>
  <c r="I92"/>
  <c r="J92"/>
  <c r="P92"/>
  <c r="P161"/>
  <c r="O161"/>
  <c r="H92"/>
  <c r="J13"/>
  <c r="I20"/>
  <c r="J20"/>
  <c r="H20"/>
  <c r="I34"/>
  <c r="J34"/>
  <c r="N34"/>
  <c r="H34"/>
  <c r="I46"/>
  <c r="J46"/>
  <c r="H46"/>
  <c r="I59"/>
  <c r="J59"/>
  <c r="H59"/>
  <c r="I71"/>
  <c r="J71"/>
  <c r="H71"/>
  <c r="I83"/>
  <c r="J83"/>
  <c r="N83"/>
  <c r="H83"/>
  <c r="H97"/>
  <c r="I97"/>
  <c r="J97"/>
  <c r="H109"/>
  <c r="I109"/>
  <c r="J109"/>
  <c r="L109"/>
  <c r="H126"/>
  <c r="I126"/>
  <c r="J126"/>
  <c r="P126"/>
  <c r="H138"/>
  <c r="I138"/>
  <c r="J138"/>
  <c r="N138"/>
  <c i="8" r="H39"/>
  <c r="I39"/>
  <c r="J39"/>
  <c r="L39"/>
  <c r="H49"/>
  <c r="I49"/>
  <c r="J49"/>
  <c r="H61"/>
  <c r="J61"/>
  <c r="H66"/>
  <c r="I66"/>
  <c r="J66"/>
  <c r="P66"/>
  <c r="I72"/>
  <c r="J72"/>
  <c r="L72"/>
  <c r="H72"/>
  <c r="I109"/>
  <c r="J109"/>
  <c r="H109"/>
  <c r="H114"/>
  <c r="I114"/>
  <c r="J114"/>
  <c r="P114"/>
  <c r="H119"/>
  <c r="I119"/>
  <c r="J119"/>
  <c r="L119"/>
  <c r="H124"/>
  <c r="I124"/>
  <c r="J124"/>
  <c r="L124"/>
  <c r="H151"/>
  <c r="I151"/>
  <c r="J151"/>
  <c r="L151"/>
  <c r="I157"/>
  <c r="J157"/>
  <c r="L157"/>
  <c r="H157"/>
  <c r="H186"/>
  <c r="I186"/>
  <c r="J186"/>
  <c r="L186"/>
  <c r="H199"/>
  <c r="I199"/>
  <c r="J199"/>
  <c r="H29"/>
  <c r="I29"/>
  <c r="J29"/>
  <c r="L29"/>
  <c r="H40"/>
  <c r="I40"/>
  <c r="J40"/>
  <c r="H50"/>
  <c r="I50"/>
  <c r="J50"/>
  <c r="L50"/>
  <c r="H80"/>
  <c r="I80"/>
  <c r="J80"/>
  <c r="L80"/>
  <c r="H87"/>
  <c r="I87"/>
  <c r="J87"/>
  <c r="H93"/>
  <c r="I93"/>
  <c r="J93"/>
  <c r="L93"/>
  <c r="H104"/>
  <c r="I104"/>
  <c r="J104"/>
  <c r="H137"/>
  <c r="I137"/>
  <c r="J137"/>
  <c r="N137"/>
  <c r="I169"/>
  <c r="J169"/>
  <c r="L169"/>
  <c r="H169"/>
  <c r="H181"/>
  <c r="I181"/>
  <c r="J181"/>
  <c r="L181"/>
  <c r="H187"/>
  <c r="I187"/>
  <c r="J187"/>
  <c r="L187"/>
  <c r="H200"/>
  <c r="I200"/>
  <c r="J200"/>
  <c r="H205"/>
  <c r="I205"/>
  <c r="J205"/>
  <c r="L205"/>
  <c r="H33"/>
  <c r="I33"/>
  <c r="J33"/>
  <c r="N33"/>
  <c r="H48"/>
  <c r="I48"/>
  <c r="J48"/>
  <c r="L48"/>
  <c r="H23"/>
  <c r="I23"/>
  <c r="J23"/>
  <c r="N23"/>
  <c r="H41"/>
  <c r="I41"/>
  <c r="J41"/>
  <c r="N41"/>
  <c r="H51"/>
  <c r="I51"/>
  <c r="J51"/>
  <c r="N51"/>
  <c r="H62"/>
  <c r="I62"/>
  <c r="J62"/>
  <c r="L62"/>
  <c r="H67"/>
  <c r="I67"/>
  <c r="J67"/>
  <c r="N67"/>
  <c r="H110"/>
  <c r="I110"/>
  <c r="J110"/>
  <c r="H120"/>
  <c r="I120"/>
  <c r="J120"/>
  <c r="N120"/>
  <c r="H125"/>
  <c r="I125"/>
  <c r="J125"/>
  <c r="N125"/>
  <c r="H131"/>
  <c r="I131"/>
  <c r="J131"/>
  <c r="L131"/>
  <c r="H147"/>
  <c r="I147"/>
  <c r="J147"/>
  <c r="N147"/>
  <c r="H158"/>
  <c r="I158"/>
  <c r="J158"/>
  <c r="P158"/>
  <c r="H193"/>
  <c r="I193"/>
  <c r="J193"/>
  <c r="P193"/>
  <c r="H11"/>
  <c r="J11"/>
  <c r="L11"/>
  <c r="H81"/>
  <c r="I81"/>
  <c r="J81"/>
  <c r="P81"/>
  <c r="H88"/>
  <c r="I88"/>
  <c r="J88"/>
  <c r="L88"/>
  <c r="I94"/>
  <c r="J94"/>
  <c r="H94"/>
  <c r="H105"/>
  <c r="I105"/>
  <c r="J105"/>
  <c r="P105"/>
  <c r="H170"/>
  <c r="I170"/>
  <c r="J170"/>
  <c r="H177"/>
  <c r="I177"/>
  <c r="J177"/>
  <c r="N177"/>
  <c r="H182"/>
  <c r="I182"/>
  <c r="J182"/>
  <c r="H201"/>
  <c r="I201"/>
  <c r="J201"/>
  <c r="I35"/>
  <c r="H43"/>
  <c r="I43"/>
  <c r="J43"/>
  <c r="L43"/>
  <c r="I52"/>
  <c r="J52"/>
  <c r="L52"/>
  <c r="H52"/>
  <c r="I68"/>
  <c r="J68"/>
  <c r="L68"/>
  <c r="H68"/>
  <c r="H74"/>
  <c r="I74"/>
  <c r="J74"/>
  <c r="L74"/>
  <c r="H100"/>
  <c r="I100"/>
  <c r="J100"/>
  <c r="L100"/>
  <c r="H132"/>
  <c r="I132"/>
  <c r="J132"/>
  <c r="L132"/>
  <c r="H143"/>
  <c r="I143"/>
  <c r="J143"/>
  <c r="P143"/>
  <c r="H159"/>
  <c r="I159"/>
  <c r="J159"/>
  <c r="L159"/>
  <c r="I164"/>
  <c r="H189"/>
  <c r="I189"/>
  <c r="J189"/>
  <c r="P189"/>
  <c r="H22"/>
  <c r="I22"/>
  <c r="J22"/>
  <c r="H162"/>
  <c r="I162"/>
  <c r="J162"/>
  <c r="L162"/>
  <c r="H17"/>
  <c r="I17"/>
  <c r="J17"/>
  <c r="P17"/>
  <c r="H42"/>
  <c r="I42"/>
  <c r="J42"/>
  <c r="L42"/>
  <c r="I57"/>
  <c r="J57"/>
  <c r="P57"/>
  <c r="H57"/>
  <c r="H75"/>
  <c r="I75"/>
  <c r="J75"/>
  <c r="H82"/>
  <c r="I82"/>
  <c r="J82"/>
  <c r="L82"/>
  <c r="H89"/>
  <c r="I89"/>
  <c r="J89"/>
  <c r="L89"/>
  <c r="H95"/>
  <c r="I95"/>
  <c r="J95"/>
  <c r="L95"/>
  <c r="H153"/>
  <c r="I153"/>
  <c r="J153"/>
  <c r="L153"/>
  <c r="H13"/>
  <c r="I13"/>
  <c r="J13"/>
  <c r="H31"/>
  <c r="I31"/>
  <c r="H36"/>
  <c r="I36"/>
  <c r="J36"/>
  <c r="L36"/>
  <c r="H207"/>
  <c r="I207"/>
  <c r="J207"/>
  <c r="L207"/>
  <c r="H19"/>
  <c r="I19"/>
  <c r="J19"/>
  <c r="L19"/>
  <c r="H45"/>
  <c r="I45"/>
  <c r="J45"/>
  <c r="I64"/>
  <c r="J64"/>
  <c r="L64"/>
  <c r="H64"/>
  <c r="H84"/>
  <c r="I84"/>
  <c r="J84"/>
  <c r="L84"/>
  <c r="H90"/>
  <c r="I90"/>
  <c r="J90"/>
  <c r="L90"/>
  <c r="H96"/>
  <c r="I96"/>
  <c r="J96"/>
  <c r="L96"/>
  <c r="H112"/>
  <c r="I112"/>
  <c r="J112"/>
  <c r="I122"/>
  <c r="J122"/>
  <c r="H122"/>
  <c r="I149"/>
  <c r="J149"/>
  <c r="H149"/>
  <c r="H173"/>
  <c r="I173"/>
  <c r="J173"/>
  <c r="L173"/>
  <c r="H195"/>
  <c r="I195"/>
  <c r="J195"/>
  <c r="L195"/>
  <c r="H79"/>
  <c r="I79"/>
  <c r="J79"/>
  <c r="L79"/>
  <c r="H86"/>
  <c r="I86"/>
  <c r="J86"/>
  <c r="N86"/>
  <c r="H92"/>
  <c r="I92"/>
  <c r="J92"/>
  <c r="P92"/>
  <c r="H98"/>
  <c r="I98"/>
  <c r="J98"/>
  <c r="H103"/>
  <c r="I103"/>
  <c r="J103"/>
  <c r="H136"/>
  <c r="I136"/>
  <c r="J136"/>
  <c r="L136"/>
  <c r="H141"/>
  <c r="I141"/>
  <c r="J141"/>
  <c r="L141"/>
  <c r="H168"/>
  <c r="I168"/>
  <c r="J168"/>
  <c r="N168"/>
  <c r="H209"/>
  <c r="I209"/>
  <c r="J209"/>
  <c r="L209"/>
  <c r="H18"/>
  <c r="I18"/>
  <c r="J18"/>
  <c r="H101"/>
  <c r="I101"/>
  <c r="J101"/>
  <c r="N101"/>
  <c r="H160"/>
  <c r="H172"/>
  <c r="I172"/>
  <c r="J172"/>
  <c r="H14"/>
  <c r="I14"/>
  <c r="J14"/>
  <c r="H27"/>
  <c r="H37"/>
  <c r="I37"/>
  <c r="J37"/>
  <c r="N37"/>
  <c r="H54"/>
  <c r="I54"/>
  <c r="J54"/>
  <c r="P54"/>
  <c r="H70"/>
  <c r="I70"/>
  <c r="J70"/>
  <c r="H166"/>
  <c r="I166"/>
  <c r="J166"/>
  <c r="P166"/>
  <c r="H174"/>
  <c r="I174"/>
  <c r="J174"/>
  <c r="H179"/>
  <c r="I179"/>
  <c r="J179"/>
  <c r="L179"/>
  <c r="H203"/>
  <c r="I203"/>
  <c r="J203"/>
  <c r="P203"/>
  <c r="H25"/>
  <c r="I25"/>
  <c r="J25"/>
  <c r="L25"/>
  <c r="H58"/>
  <c r="I58"/>
  <c r="J58"/>
  <c r="L58"/>
  <c r="H106"/>
  <c r="I106"/>
  <c r="J106"/>
  <c r="P106"/>
  <c r="H69"/>
  <c r="I69"/>
  <c r="J69"/>
  <c r="P69"/>
  <c r="I76"/>
  <c r="J76"/>
  <c r="H76"/>
  <c r="H83"/>
  <c r="I83"/>
  <c r="J83"/>
  <c r="L83"/>
  <c r="H127"/>
  <c r="I127"/>
  <c r="J127"/>
  <c r="P127"/>
  <c r="H133"/>
  <c r="I133"/>
  <c r="H139"/>
  <c r="I139"/>
  <c r="J139"/>
  <c r="L139"/>
  <c r="H20"/>
  <c r="I20"/>
  <c r="J20"/>
  <c r="H46"/>
  <c r="I46"/>
  <c r="J46"/>
  <c r="L46"/>
  <c r="H78"/>
  <c r="I78"/>
  <c r="J78"/>
  <c r="L78"/>
  <c r="H85"/>
  <c r="I85"/>
  <c r="J85"/>
  <c r="L85"/>
  <c r="H91"/>
  <c r="I91"/>
  <c r="J91"/>
  <c r="P91"/>
  <c r="H97"/>
  <c r="I97"/>
  <c r="J97"/>
  <c r="H129"/>
  <c r="I129"/>
  <c r="J129"/>
  <c r="L129"/>
  <c r="H145"/>
  <c r="I145"/>
  <c r="J145"/>
  <c r="L145"/>
  <c r="H155"/>
  <c r="I155"/>
  <c r="J155"/>
  <c r="L155"/>
  <c r="I191"/>
  <c r="J191"/>
  <c r="H191"/>
  <c r="I196"/>
  <c r="J196"/>
  <c r="H196"/>
  <c r="H44"/>
  <c r="I44"/>
  <c r="J44"/>
  <c r="L44"/>
  <c r="I116"/>
  <c r="J116"/>
  <c r="H116"/>
  <c r="H171"/>
  <c r="I171"/>
  <c r="J171"/>
  <c r="L171"/>
  <c r="H183"/>
  <c r="I183"/>
  <c r="J183"/>
  <c r="H15"/>
  <c r="I15"/>
  <c r="J15"/>
  <c r="N15"/>
  <c r="I47"/>
  <c r="J47"/>
  <c r="N47"/>
  <c r="H47"/>
  <c r="H60"/>
  <c r="I60"/>
  <c r="J60"/>
  <c r="H71"/>
  <c r="I71"/>
  <c r="H108"/>
  <c r="I108"/>
  <c r="J108"/>
  <c r="P108"/>
  <c r="H118"/>
  <c r="I118"/>
  <c r="J118"/>
  <c r="L118"/>
  <c r="H135"/>
  <c r="I135"/>
  <c r="J135"/>
  <c r="N135"/>
  <c r="H175"/>
  <c r="I175"/>
  <c r="J175"/>
  <c r="H185"/>
  <c r="I185"/>
  <c r="J185"/>
  <c r="P185"/>
  <c r="H197"/>
  <c r="I197"/>
  <c r="J197"/>
  <c r="I152"/>
  <c r="I65"/>
  <c r="H65"/>
  <c r="I128"/>
  <c r="J128"/>
  <c r="N128"/>
  <c r="I30"/>
  <c r="H30"/>
  <c r="H34"/>
  <c r="I34"/>
  <c r="J34"/>
  <c r="I176"/>
  <c r="J176"/>
  <c r="I28"/>
  <c r="H28"/>
  <c r="I32"/>
  <c r="J32"/>
  <c r="L32"/>
  <c r="H32"/>
  <c r="I55"/>
  <c r="I9"/>
  <c r="J9"/>
  <c r="H9"/>
  <c r="I142"/>
  <c r="J142"/>
  <c r="P142"/>
  <c r="J26"/>
  <c r="P26"/>
  <c r="H26"/>
  <c r="I38"/>
  <c r="J38"/>
  <c r="H38"/>
  <c r="J59"/>
  <c r="H59"/>
  <c r="H138"/>
  <c r="I138"/>
  <c r="J138"/>
  <c r="P138"/>
  <c r="I99"/>
  <c r="J99"/>
  <c r="N99"/>
  <c r="I134"/>
  <c r="J134"/>
  <c r="P134"/>
  <c r="H134"/>
  <c r="I111"/>
  <c r="J111"/>
  <c r="L111"/>
  <c r="H111"/>
  <c r="I150"/>
  <c r="J150"/>
  <c r="P150"/>
  <c r="H150"/>
  <c r="H123"/>
  <c r="I144"/>
  <c r="J144"/>
  <c r="L144"/>
  <c r="H144"/>
  <c r="I148"/>
  <c r="J148"/>
  <c r="H148"/>
  <c r="I184"/>
  <c r="H146"/>
  <c r="I146"/>
  <c r="J146"/>
  <c r="P146"/>
  <c r="H163"/>
  <c r="I163"/>
  <c r="J163"/>
  <c r="H165"/>
  <c r="H121"/>
  <c r="I165"/>
  <c r="J165"/>
  <c r="H198"/>
  <c r="I121"/>
  <c r="J121"/>
  <c r="I154"/>
  <c r="I188"/>
  <c r="J188"/>
  <c r="P188"/>
  <c r="I161"/>
  <c r="J161"/>
  <c r="P161"/>
  <c r="H161"/>
  <c i="7" r="I158"/>
  <c r="J158"/>
  <c r="P158"/>
  <c r="H158"/>
  <c r="H179"/>
  <c r="I179"/>
  <c r="J179"/>
  <c r="P179"/>
  <c r="H143"/>
  <c r="I143"/>
  <c r="I216"/>
  <c r="J216"/>
  <c r="N216"/>
  <c r="I207"/>
  <c r="J207"/>
  <c r="H165"/>
  <c r="J165"/>
  <c r="L165"/>
  <c r="I222"/>
  <c r="J222"/>
  <c r="I206"/>
  <c r="J206"/>
  <c r="L206"/>
  <c r="H206"/>
  <c r="H201"/>
  <c r="I201"/>
  <c r="H192"/>
  <c r="I192"/>
  <c r="J192"/>
  <c r="I155"/>
  <c r="J155"/>
  <c r="I227"/>
  <c r="J227"/>
  <c r="H169"/>
  <c r="I169"/>
  <c r="J169"/>
  <c r="I196"/>
  <c r="J196"/>
  <c r="P196"/>
  <c r="I146"/>
  <c r="I133"/>
  <c r="H145"/>
  <c r="I145"/>
  <c r="I144"/>
  <c r="I195"/>
  <c r="J195"/>
  <c r="P195"/>
  <c r="I164"/>
  <c r="I152"/>
  <c r="J152"/>
  <c r="P152"/>
  <c r="H102"/>
  <c r="I102"/>
  <c r="I18"/>
  <c r="H54"/>
  <c r="I54"/>
  <c r="J54"/>
  <c r="I104"/>
  <c r="H90"/>
  <c r="I90"/>
  <c r="J92"/>
  <c r="P92"/>
  <c r="I17"/>
  <c r="J17"/>
  <c r="P17"/>
  <c r="H21"/>
  <c r="I114"/>
  <c r="N21"/>
  <c r="P21"/>
  <c r="H28"/>
  <c r="I44"/>
  <c r="J44"/>
  <c r="J125"/>
  <c r="I28"/>
  <c r="J28"/>
  <c r="I68"/>
  <c r="J68"/>
  <c r="L68"/>
  <c r="H68"/>
  <c r="J95"/>
  <c r="H95"/>
  <c r="I100"/>
  <c r="J100"/>
  <c r="P100"/>
  <c r="H67"/>
  <c r="I50"/>
  <c r="H50"/>
  <c r="H126"/>
  <c r="J126"/>
  <c r="H45"/>
  <c r="I51"/>
  <c r="J51"/>
  <c r="L51"/>
  <c r="H51"/>
  <c r="J63"/>
  <c r="H63"/>
  <c r="H69"/>
  <c r="H91"/>
  <c r="I96"/>
  <c r="J96"/>
  <c r="L96"/>
  <c r="H96"/>
  <c r="H24"/>
  <c r="I111"/>
  <c r="I24"/>
  <c r="I37"/>
  <c r="J37"/>
  <c r="P37"/>
  <c r="H37"/>
  <c r="I117"/>
  <c r="J117"/>
  <c r="H17"/>
  <c r="H18"/>
  <c r="H20"/>
  <c r="I30"/>
  <c r="I77"/>
  <c r="I108"/>
  <c r="I118"/>
  <c r="J118"/>
  <c r="H118"/>
  <c r="I129"/>
  <c r="J129"/>
  <c r="H129"/>
  <c r="I34"/>
  <c r="J34"/>
  <c r="H34"/>
  <c r="I60"/>
  <c r="J60"/>
  <c r="N60"/>
  <c r="H60"/>
  <c r="I83"/>
  <c r="J83"/>
  <c r="H83"/>
  <c r="J102"/>
  <c r="J114"/>
  <c r="P114"/>
  <c r="H73"/>
  <c r="I74"/>
  <c r="J74"/>
  <c r="P74"/>
  <c r="H97"/>
  <c r="H121"/>
  <c r="J73"/>
  <c r="P73"/>
  <c r="I97"/>
  <c r="J97"/>
  <c r="L97"/>
  <c r="I121"/>
  <c r="H107"/>
  <c r="H119"/>
  <c r="I107"/>
  <c r="J107"/>
  <c r="P107"/>
  <c r="I119"/>
  <c r="H92"/>
  <c i="6" r="P26"/>
  <c r="N26"/>
  <c r="L43"/>
  <c r="L116"/>
  <c r="P116"/>
  <c r="N116"/>
  <c r="L57"/>
  <c r="P57"/>
  <c r="N57"/>
  <c r="L115"/>
  <c r="L97"/>
  <c r="P107"/>
  <c r="N107"/>
  <c r="N54"/>
  <c r="L54"/>
  <c r="P54"/>
  <c r="Q54"/>
  <c r="R54"/>
  <c r="S54"/>
  <c r="P83"/>
  <c r="L83"/>
  <c r="P21"/>
  <c r="Q21"/>
  <c r="R21"/>
  <c r="S21"/>
  <c r="N21"/>
  <c r="P133"/>
  <c r="N133"/>
  <c r="L133"/>
  <c r="P71"/>
  <c r="L71"/>
  <c r="Q71"/>
  <c r="R71"/>
  <c r="S71"/>
  <c r="N71"/>
  <c r="L13"/>
  <c r="P62"/>
  <c r="N62"/>
  <c r="L62"/>
  <c r="N77"/>
  <c r="P77"/>
  <c r="L113"/>
  <c r="P113"/>
  <c r="P59"/>
  <c r="L59"/>
  <c r="N59"/>
  <c r="Q59"/>
  <c r="R59"/>
  <c r="S59"/>
  <c r="L34"/>
  <c r="Q34"/>
  <c r="R34"/>
  <c r="S34"/>
  <c r="P34"/>
  <c r="P65"/>
  <c r="N53"/>
  <c r="L53"/>
  <c r="P63"/>
  <c r="N63"/>
  <c r="L63"/>
  <c r="N72"/>
  <c r="N20"/>
  <c r="L20"/>
  <c r="P20"/>
  <c r="N27"/>
  <c i="8" r="L116"/>
  <c r="P116"/>
  <c r="P39"/>
  <c r="N39"/>
  <c r="Q39"/>
  <c r="R39"/>
  <c r="S39"/>
  <c r="P136"/>
  <c r="L66"/>
  <c r="N46"/>
  <c r="L51"/>
  <c r="P58"/>
  <c r="P46"/>
  <c r="N75"/>
  <c r="N124"/>
  <c r="P124"/>
  <c r="P15"/>
  <c r="N58"/>
  <c r="N136"/>
  <c r="N116"/>
  <c r="P80"/>
  <c r="N80"/>
  <c r="N88"/>
  <c r="P88"/>
  <c r="N66"/>
  <c r="Q66"/>
  <c r="R66"/>
  <c r="S66"/>
  <c r="L176"/>
  <c r="P131"/>
  <c r="N131"/>
  <c r="N96"/>
  <c r="L26"/>
  <c r="N26"/>
  <c r="P82"/>
  <c r="P170"/>
  <c r="P179"/>
  <c r="N179"/>
  <c r="P132"/>
  <c r="N132"/>
  <c r="P157"/>
  <c r="N157"/>
  <c r="P209"/>
  <c r="N209"/>
  <c r="L121"/>
  <c r="P59"/>
  <c r="N59"/>
  <c r="Q59"/>
  <c r="R59"/>
  <c r="L59"/>
  <c r="N196"/>
  <c r="P155"/>
  <c r="N155"/>
  <c r="P47"/>
  <c r="P169"/>
  <c r="N169"/>
  <c r="P118"/>
  <c r="N118"/>
  <c r="P103"/>
  <c r="N61"/>
  <c r="P79"/>
  <c r="N79"/>
  <c r="P13"/>
  <c r="P186"/>
  <c r="N186"/>
  <c r="N207"/>
  <c r="P207"/>
  <c r="N200"/>
  <c r="P149"/>
  <c r="P122"/>
  <c r="P94"/>
  <c r="P50"/>
  <c r="N50"/>
  <c r="P125"/>
  <c r="P119"/>
  <c r="N119"/>
  <c r="P98"/>
  <c r="P162"/>
  <c r="N162"/>
  <c r="P11"/>
  <c r="N11"/>
  <c r="N185"/>
  <c r="P95"/>
  <c r="N95"/>
  <c r="L134"/>
  <c r="N134"/>
  <c r="Q134"/>
  <c r="R134"/>
  <c r="P72"/>
  <c r="N72"/>
  <c r="P33"/>
  <c r="N48"/>
  <c r="P48"/>
  <c i="7" r="L222"/>
  <c r="N34"/>
  <c r="L34"/>
  <c r="P34"/>
  <c r="Q34"/>
  <c r="R34"/>
  <c r="S34"/>
  <c r="L63"/>
  <c r="L95"/>
  <c r="L28"/>
  <c r="N73"/>
  <c r="L44"/>
  <c r="L126"/>
  <c i="65" r="R453"/>
  <c r="S453"/>
  <c r="T453"/>
  <c i="6" r="Q113"/>
  <c r="R113"/>
  <c r="S113"/>
  <c r="Q57"/>
  <c r="R57"/>
  <c r="S57"/>
  <c r="Q77"/>
  <c r="R77"/>
  <c r="S77"/>
  <c r="Q83"/>
  <c r="R83"/>
  <c r="S83"/>
  <c r="Q107"/>
  <c r="R107"/>
  <c r="S107"/>
  <c r="Q116"/>
  <c r="R116"/>
  <c r="S116"/>
  <c r="Q20"/>
  <c r="R20"/>
  <c r="S20"/>
  <c i="8" r="Q169"/>
  <c r="R169"/>
  <c r="S169"/>
  <c r="Q119"/>
  <c r="R119"/>
  <c r="S119"/>
  <c r="Q131"/>
  <c r="R131"/>
  <c r="S131"/>
  <c r="Q88"/>
  <c r="R88"/>
  <c r="S88"/>
  <c r="Q179"/>
  <c r="R179"/>
  <c r="S179"/>
  <c i="4" r="H116"/>
  <c r="I116"/>
  <c r="H115"/>
  <c r="I115"/>
  <c r="H110"/>
  <c r="I110"/>
  <c r="H108"/>
  <c r="I108"/>
  <c r="H105"/>
  <c r="I105"/>
  <c r="H104"/>
  <c r="I104"/>
  <c r="H103"/>
  <c r="I103"/>
  <c r="H92"/>
  <c r="I92"/>
  <c r="H85"/>
  <c r="I85"/>
  <c r="H81"/>
  <c r="I81"/>
  <c r="H70"/>
  <c r="I70"/>
  <c r="H65"/>
  <c r="I65"/>
  <c r="H63"/>
  <c r="I63"/>
  <c r="H62"/>
  <c r="I62"/>
  <c r="H61"/>
  <c r="I61"/>
  <c r="H52"/>
  <c r="I52"/>
  <c r="H51"/>
  <c r="I51"/>
  <c r="H50"/>
  <c r="I50"/>
  <c r="H47"/>
  <c r="I47"/>
  <c r="H46"/>
  <c r="I46"/>
  <c r="H45"/>
  <c r="I45"/>
  <c r="H44"/>
  <c r="I44"/>
  <c r="H43"/>
  <c r="I43"/>
  <c r="H42"/>
  <c r="I42"/>
  <c r="H40"/>
  <c r="I40"/>
  <c r="H39"/>
  <c r="I39"/>
  <c r="H38"/>
  <c r="I38"/>
  <c r="H37"/>
  <c r="I37"/>
  <c r="H36"/>
  <c r="I36"/>
  <c r="H34"/>
  <c r="I34"/>
  <c r="H33"/>
  <c r="I33"/>
  <c r="H30"/>
  <c r="I30"/>
  <c r="H29"/>
  <c r="I29"/>
  <c r="H28"/>
  <c r="I28"/>
  <c r="K28"/>
  <c r="H27"/>
  <c r="I27"/>
  <c r="H26"/>
  <c r="I26"/>
  <c r="H25"/>
  <c r="I25"/>
  <c r="H24"/>
  <c r="I24"/>
  <c r="H23"/>
  <c r="I23"/>
  <c r="H15"/>
  <c r="I15"/>
  <c r="E122"/>
  <c r="E123"/>
  <c r="E124"/>
  <c r="H130"/>
  <c r="I130"/>
  <c r="H129"/>
  <c r="I129"/>
  <c r="H128"/>
  <c r="I128"/>
  <c r="H127"/>
  <c r="I127"/>
  <c r="H126"/>
  <c r="I126"/>
  <c r="K126"/>
  <c r="H125"/>
  <c r="I125"/>
  <c r="H124"/>
  <c r="I124"/>
  <c r="H123"/>
  <c r="I123"/>
  <c r="H122"/>
  <c r="I122"/>
  <c r="H121"/>
  <c r="I121"/>
  <c r="H120"/>
  <c r="I120"/>
  <c r="K120"/>
  <c r="H119"/>
  <c r="I119"/>
  <c r="H118"/>
  <c r="I118"/>
  <c r="K118"/>
  <c r="H117"/>
  <c r="I117"/>
  <c r="H114"/>
  <c r="I114"/>
  <c r="K114"/>
  <c r="H113"/>
  <c r="I113"/>
  <c r="H112"/>
  <c r="I112"/>
  <c r="H111"/>
  <c r="I111"/>
  <c r="H109"/>
  <c r="I109"/>
  <c r="H107"/>
  <c r="I107"/>
  <c r="H106"/>
  <c r="I106"/>
  <c r="H102"/>
  <c r="I102"/>
  <c r="K102"/>
  <c r="H101"/>
  <c r="I101"/>
  <c r="H100"/>
  <c r="I100"/>
  <c r="H99"/>
  <c r="I99"/>
  <c r="H98"/>
  <c r="I98"/>
  <c r="H97"/>
  <c r="I97"/>
  <c r="H96"/>
  <c r="I96"/>
  <c r="K96"/>
  <c r="H95"/>
  <c r="I95"/>
  <c r="H94"/>
  <c r="I94"/>
  <c r="H93"/>
  <c r="I93"/>
  <c r="K93"/>
  <c r="H91"/>
  <c r="I91"/>
  <c r="H90"/>
  <c r="I90"/>
  <c r="H89"/>
  <c r="I89"/>
  <c r="H88"/>
  <c r="I88"/>
  <c r="H87"/>
  <c r="I87"/>
  <c r="H86"/>
  <c r="I86"/>
  <c r="H84"/>
  <c r="I84"/>
  <c r="K84"/>
  <c r="H83"/>
  <c r="I83"/>
  <c r="H82"/>
  <c r="I82"/>
  <c r="H80"/>
  <c r="I80"/>
  <c r="K80"/>
  <c r="H79"/>
  <c r="I79"/>
  <c r="H78"/>
  <c r="I78"/>
  <c r="H77"/>
  <c r="I77"/>
  <c r="H76"/>
  <c r="I76"/>
  <c r="H75"/>
  <c r="I75"/>
  <c r="H74"/>
  <c r="I74"/>
  <c r="H73"/>
  <c r="I73"/>
  <c r="H72"/>
  <c r="I72"/>
  <c r="K72"/>
  <c r="H71"/>
  <c r="I71"/>
  <c r="K71"/>
  <c r="H69"/>
  <c r="I69"/>
  <c r="H68"/>
  <c r="I68"/>
  <c r="H67"/>
  <c r="I67"/>
  <c r="H66"/>
  <c r="I66"/>
  <c r="K66"/>
  <c r="H64"/>
  <c r="I64"/>
  <c r="H60"/>
  <c r="I60"/>
  <c r="H59"/>
  <c r="I59"/>
  <c r="H58"/>
  <c r="I58"/>
  <c r="H57"/>
  <c r="I57"/>
  <c r="H56"/>
  <c r="I56"/>
  <c r="H55"/>
  <c r="I55"/>
  <c r="H54"/>
  <c r="I54"/>
  <c r="K54"/>
  <c r="H53"/>
  <c r="I53"/>
  <c r="K53"/>
  <c r="H49"/>
  <c r="I49"/>
  <c r="H48"/>
  <c r="I48"/>
  <c r="K48"/>
  <c r="H41"/>
  <c r="I41"/>
  <c r="H35"/>
  <c r="I35"/>
  <c r="H32"/>
  <c r="I32"/>
  <c r="H31"/>
  <c r="I31"/>
  <c r="H22"/>
  <c r="I22"/>
  <c r="K22"/>
  <c r="H21"/>
  <c r="I21"/>
  <c r="H20"/>
  <c r="I20"/>
  <c r="H19"/>
  <c r="I19"/>
  <c r="K19"/>
  <c r="H18"/>
  <c r="I18"/>
  <c r="H17"/>
  <c r="I17"/>
  <c r="H16"/>
  <c r="I16"/>
  <c r="K16"/>
  <c r="H14"/>
  <c r="I14"/>
  <c r="H13"/>
  <c r="I13"/>
  <c r="H12"/>
  <c r="I12"/>
  <c r="H11"/>
  <c r="I11"/>
  <c r="H10"/>
  <c r="I10"/>
  <c r="K10"/>
  <c r="H9"/>
  <c r="I9"/>
  <c r="E11"/>
  <c r="E66"/>
  <c r="E25"/>
  <c r="E26"/>
  <c r="E27"/>
  <c r="E41"/>
  <c r="E97"/>
  <c r="E98"/>
  <c r="E63"/>
  <c i="3" r="V63"/>
  <c i="4" r="E12"/>
  <c r="E13"/>
  <c r="E53"/>
  <c r="E88"/>
  <c r="E33"/>
  <c r="E75"/>
  <c r="E30"/>
  <c r="E81"/>
  <c r="E125"/>
  <c r="E50"/>
  <c r="E52"/>
  <c r="E103"/>
  <c r="E105"/>
  <c r="E85"/>
  <c r="E38"/>
  <c i="1" r="H127"/>
  <c r="I127"/>
  <c r="H126"/>
  <c r="I126"/>
  <c r="H125"/>
  <c r="I125"/>
  <c r="H124"/>
  <c r="I124"/>
  <c r="H123"/>
  <c r="I123"/>
  <c r="K123"/>
  <c r="H122"/>
  <c r="I122"/>
  <c r="H46"/>
  <c r="I46"/>
  <c r="H45"/>
  <c r="I45"/>
  <c r="H44"/>
  <c r="I44"/>
  <c r="H43"/>
  <c r="I43"/>
  <c r="H42"/>
  <c r="I42"/>
  <c r="H41"/>
  <c r="I41"/>
  <c r="H40"/>
  <c r="I40"/>
  <c r="H39"/>
  <c r="I39"/>
  <c r="H38"/>
  <c r="I38"/>
  <c r="H37"/>
  <c r="I37"/>
  <c r="H36"/>
  <c r="I36"/>
  <c r="H35"/>
  <c r="I35"/>
  <c r="H34"/>
  <c r="I34"/>
  <c r="H33"/>
  <c r="I33"/>
  <c r="J33"/>
  <c r="H32"/>
  <c r="I32"/>
  <c r="H31"/>
  <c r="I31"/>
  <c r="H30"/>
  <c r="I30"/>
  <c r="H29"/>
  <c r="I29"/>
  <c r="H28"/>
  <c r="I28"/>
  <c r="H27"/>
  <c r="I27"/>
  <c r="H26"/>
  <c r="I26"/>
  <c r="H25"/>
  <c r="I25"/>
  <c r="J25"/>
  <c r="H24"/>
  <c r="I24"/>
  <c r="H23"/>
  <c r="I23"/>
  <c r="H22"/>
  <c r="I22"/>
  <c r="H21"/>
  <c r="I21"/>
  <c r="H20"/>
  <c r="I20"/>
  <c r="H19"/>
  <c r="I19"/>
  <c r="H18"/>
  <c r="I18"/>
  <c r="H17"/>
  <c r="I17"/>
  <c r="H16"/>
  <c r="I16"/>
  <c r="H15"/>
  <c r="I15"/>
  <c r="K15"/>
  <c r="L15"/>
  <c r="N15"/>
  <c r="H14"/>
  <c r="I14"/>
  <c r="H13"/>
  <c r="I13"/>
  <c r="H12"/>
  <c r="I12"/>
  <c r="H11"/>
  <c r="I11"/>
  <c r="H10"/>
  <c r="I10"/>
  <c r="H9"/>
  <c r="I9"/>
  <c i="45" r="R41"/>
  <c r="S41"/>
  <c r="T41"/>
  <c i="24" r="R213"/>
  <c r="S213"/>
  <c r="T213"/>
  <c i="65" r="R362"/>
  <c r="S362"/>
  <c r="T362"/>
  <c i="45" r="R379"/>
  <c r="S379"/>
  <c r="T379"/>
  <c i="23" r="R256"/>
  <c r="S256"/>
  <c r="T256"/>
  <c r="R355"/>
  <c r="S355"/>
  <c r="T355"/>
  <c i="22" r="R230"/>
  <c r="S230"/>
  <c r="T230"/>
  <c i="19" r="R202"/>
  <c r="S202"/>
  <c r="T202"/>
  <c i="25" r="R119"/>
  <c r="S119"/>
  <c r="T119"/>
  <c r="R14"/>
  <c r="S14"/>
  <c r="T14"/>
  <c r="R165"/>
  <c r="S165"/>
  <c r="T165"/>
  <c i="45" r="R232"/>
  <c r="S232"/>
  <c r="T232"/>
  <c i="24" r="R413"/>
  <c r="S413"/>
  <c r="T413"/>
  <c i="22" r="R281"/>
  <c r="S281"/>
  <c r="T281"/>
  <c r="R456"/>
  <c r="S456"/>
  <c r="T456"/>
  <c i="19" r="R43"/>
  <c r="S43"/>
  <c r="T43"/>
  <c i="6" r="Q194"/>
  <c r="R194"/>
  <c r="S194"/>
  <c i="25" r="R92"/>
  <c r="S92"/>
  <c r="T92"/>
  <c r="R416"/>
  <c r="S416"/>
  <c r="T416"/>
  <c r="R282"/>
  <c r="S282"/>
  <c r="T282"/>
  <c i="24" r="R123"/>
  <c r="S123"/>
  <c r="T123"/>
  <c r="R387"/>
  <c r="S387"/>
  <c r="T387"/>
  <c i="23" r="R127"/>
  <c r="S127"/>
  <c r="T127"/>
  <c r="R233"/>
  <c r="S233"/>
  <c r="T233"/>
  <c i="17" r="R8"/>
  <c r="S8"/>
  <c r="R81"/>
  <c r="S81"/>
  <c r="T81"/>
  <c r="R371"/>
  <c r="S371"/>
  <c r="T371"/>
  <c i="65" r="R57"/>
  <c r="S57"/>
  <c r="T57"/>
  <c i="45" r="R511"/>
  <c r="S511"/>
  <c r="T511"/>
  <c i="24" r="R186"/>
  <c r="S186"/>
  <c r="T186"/>
  <c i="23" r="R26"/>
  <c r="S26"/>
  <c r="T26"/>
  <c i="6" r="Q238"/>
  <c r="R238"/>
  <c r="S238"/>
  <c i="8" r="Q95"/>
  <c r="R95"/>
  <c r="S95"/>
  <c r="Q132"/>
  <c r="R132"/>
  <c r="S132"/>
  <c r="Q72"/>
  <c r="R72"/>
  <c r="S72"/>
  <c i="23" r="R416"/>
  <c r="S416"/>
  <c r="T416"/>
  <c i="14" r="S77"/>
  <c r="T77"/>
  <c r="U77"/>
  <c i="45" r="R227"/>
  <c r="S227"/>
  <c r="T227"/>
  <c i="22" r="R16"/>
  <c r="S16"/>
  <c r="T16"/>
  <c i="65" r="R345"/>
  <c r="S345"/>
  <c r="T345"/>
  <c i="45" r="R33"/>
  <c r="S33"/>
  <c r="T33"/>
  <c i="23" r="R465"/>
  <c r="S465"/>
  <c r="T465"/>
  <c i="19" r="R284"/>
  <c r="S284"/>
  <c r="T284"/>
  <c i="21" r="R211"/>
  <c r="S211"/>
  <c r="T211"/>
  <c r="R127"/>
  <c r="S127"/>
  <c r="T127"/>
  <c i="19" r="R303"/>
  <c r="S303"/>
  <c r="T303"/>
  <c i="17" r="R229"/>
  <c r="S229"/>
  <c r="T229"/>
  <c r="R355"/>
  <c r="S355"/>
  <c r="T355"/>
  <c i="65" r="R48"/>
  <c r="S48"/>
  <c r="T48"/>
  <c r="R86"/>
  <c r="S86"/>
  <c r="T86"/>
  <c i="23" r="R59"/>
  <c r="S59"/>
  <c r="T59"/>
  <c i="24" r="R411"/>
  <c r="S411"/>
  <c r="T411"/>
  <c i="23" r="R291"/>
  <c r="S291"/>
  <c r="T291"/>
  <c i="22" r="R322"/>
  <c r="S322"/>
  <c r="T322"/>
  <c r="R35"/>
  <c r="S35"/>
  <c r="T35"/>
  <c i="21" r="R121"/>
  <c r="S121"/>
  <c r="T121"/>
  <c r="R310"/>
  <c r="S310"/>
  <c r="T310"/>
  <c i="17" r="R332"/>
  <c r="S332"/>
  <c r="T332"/>
  <c i="45" r="R417"/>
  <c r="S417"/>
  <c r="T417"/>
  <c i="25" r="R13"/>
  <c r="S13"/>
  <c r="T13"/>
  <c i="23" r="R217"/>
  <c r="S217"/>
  <c r="T217"/>
  <c r="R92"/>
  <c r="S92"/>
  <c r="T92"/>
  <c r="R124"/>
  <c r="S124"/>
  <c r="T124"/>
  <c r="R303"/>
  <c r="S303"/>
  <c r="T303"/>
  <c i="21" r="R67"/>
  <c r="S67"/>
  <c r="T67"/>
  <c i="17" r="R344"/>
  <c r="S344"/>
  <c r="T344"/>
  <c i="6" r="Q254"/>
  <c r="R254"/>
  <c r="S254"/>
  <c i="24" r="R194"/>
  <c r="S194"/>
  <c r="T194"/>
  <c i="19" r="R127"/>
  <c r="S127"/>
  <c r="T127"/>
  <c i="17" r="R278"/>
  <c r="S278"/>
  <c r="T278"/>
  <c i="6" r="Q259"/>
  <c r="R259"/>
  <c r="S259"/>
  <c i="45" r="R120"/>
  <c r="S120"/>
  <c r="T120"/>
  <c i="24" r="R210"/>
  <c r="S210"/>
  <c r="T210"/>
  <c i="21" r="R90"/>
  <c r="S90"/>
  <c r="T90"/>
  <c i="19" r="R293"/>
  <c r="S293"/>
  <c r="T293"/>
  <c i="8" r="Q79"/>
  <c r="R79"/>
  <c r="S79"/>
  <c r="Q157"/>
  <c r="R157"/>
  <c r="S157"/>
  <c i="11" r="S121"/>
  <c i="14" r="S50"/>
  <c r="T50"/>
  <c r="U50"/>
  <c i="21" r="R99"/>
  <c r="S99"/>
  <c r="T99"/>
  <c i="19" r="R72"/>
  <c r="S72"/>
  <c r="T72"/>
  <c i="23" r="R288"/>
  <c r="S288"/>
  <c r="T288"/>
  <c i="14" r="S70"/>
  <c r="T70"/>
  <c r="U70"/>
  <c r="S83"/>
  <c r="T83"/>
  <c r="U83"/>
  <c i="25" r="R281"/>
  <c r="S281"/>
  <c r="T281"/>
  <c i="45" r="R40"/>
  <c r="S40"/>
  <c r="T40"/>
  <c i="23" r="R425"/>
  <c r="S425"/>
  <c r="T425"/>
  <c i="22" r="R86"/>
  <c r="S86"/>
  <c r="T86"/>
  <c i="25" r="R212"/>
  <c r="S212"/>
  <c r="T212"/>
  <c i="23" r="R383"/>
  <c r="S383"/>
  <c r="T383"/>
  <c i="21" r="R337"/>
  <c r="S337"/>
  <c r="T337"/>
  <c i="45" r="R265"/>
  <c r="S265"/>
  <c r="T265"/>
  <c i="65" r="R130"/>
  <c r="S130"/>
  <c r="T130"/>
  <c i="25" r="R317"/>
  <c r="S317"/>
  <c r="T317"/>
  <c i="24" r="R463"/>
  <c r="S463"/>
  <c r="T463"/>
  <c i="23" r="R38"/>
  <c r="S38"/>
  <c r="T38"/>
  <c r="R426"/>
  <c r="S426"/>
  <c r="T426"/>
  <c i="22" r="R299"/>
  <c r="S299"/>
  <c r="T299"/>
  <c r="R250"/>
  <c r="S250"/>
  <c r="T250"/>
  <c r="R48"/>
  <c r="S48"/>
  <c r="T48"/>
  <c r="R352"/>
  <c r="S352"/>
  <c r="T352"/>
  <c i="21" r="R320"/>
  <c r="S320"/>
  <c r="T320"/>
  <c r="R160"/>
  <c r="S160"/>
  <c r="T160"/>
  <c i="17" r="R245"/>
  <c r="S245"/>
  <c r="T245"/>
  <c i="65" r="R20"/>
  <c r="S20"/>
  <c r="T20"/>
  <c i="25" r="R377"/>
  <c r="S377"/>
  <c r="T377"/>
  <c i="24" r="R162"/>
  <c r="S162"/>
  <c r="T162"/>
  <c r="R214"/>
  <c r="S214"/>
  <c r="T214"/>
  <c r="R391"/>
  <c r="S391"/>
  <c r="T391"/>
  <c i="23" r="R391"/>
  <c r="S391"/>
  <c r="T391"/>
  <c i="22" r="R12"/>
  <c r="S12"/>
  <c r="T12"/>
  <c i="21" r="R326"/>
  <c r="S326"/>
  <c r="T326"/>
  <c i="17" r="R265"/>
  <c r="S265"/>
  <c r="T265"/>
  <c i="14" r="S130"/>
  <c r="T130"/>
  <c i="24" r="R103"/>
  <c r="S103"/>
  <c r="T103"/>
  <c r="R174"/>
  <c r="S174"/>
  <c r="T174"/>
  <c i="22" r="R369"/>
  <c r="S369"/>
  <c r="T369"/>
  <c r="R303"/>
  <c r="S303"/>
  <c r="T303"/>
  <c i="19" r="R174"/>
  <c r="S174"/>
  <c r="T174"/>
  <c i="17" r="R150"/>
  <c r="S150"/>
  <c r="T150"/>
  <c i="6" r="Q425"/>
  <c r="R425"/>
  <c r="S425"/>
  <c i="65" r="R219"/>
  <c r="S219"/>
  <c r="T219"/>
  <c i="25" r="R438"/>
  <c r="S438"/>
  <c r="T438"/>
  <c i="21" r="K238"/>
  <c r="Q238"/>
  <c i="25" r="R41"/>
  <c r="S41"/>
  <c r="T41"/>
  <c i="24" r="R156"/>
  <c r="S156"/>
  <c r="T156"/>
  <c i="13" r="Q60"/>
  <c r="R60"/>
  <c r="S60"/>
  <c i="14" r="S169"/>
  <c r="T169"/>
  <c r="U169"/>
  <c r="S88"/>
  <c r="T88"/>
  <c r="U88"/>
  <c i="13" r="Q148"/>
  <c r="R148"/>
  <c r="S148"/>
  <c i="14" r="S65"/>
  <c r="T65"/>
  <c r="U65"/>
  <c i="12" r="U91"/>
  <c i="23" r="R263"/>
  <c r="S263"/>
  <c r="T263"/>
  <c i="45" r="R499"/>
  <c r="S499"/>
  <c r="T499"/>
  <c i="23" r="R54"/>
  <c r="S54"/>
  <c r="T54"/>
  <c r="R320"/>
  <c r="S320"/>
  <c r="T320"/>
  <c i="21" r="R377"/>
  <c r="S377"/>
  <c r="T377"/>
  <c i="45" r="R178"/>
  <c r="S178"/>
  <c r="T178"/>
  <c i="23" r="R45"/>
  <c r="S45"/>
  <c r="T45"/>
  <c i="21" r="R376"/>
  <c r="S376"/>
  <c r="T376"/>
  <c i="19" r="R156"/>
  <c r="S156"/>
  <c r="T156"/>
  <c i="6" r="Q166"/>
  <c r="R166"/>
  <c r="S166"/>
  <c i="65" r="R103"/>
  <c r="S103"/>
  <c r="T103"/>
  <c i="45" r="R344"/>
  <c r="S344"/>
  <c r="T344"/>
  <c i="25" r="R201"/>
  <c r="S201"/>
  <c r="T201"/>
  <c i="22" r="R93"/>
  <c r="S93"/>
  <c r="T93"/>
  <c r="R417"/>
  <c r="S417"/>
  <c r="T417"/>
  <c r="R461"/>
  <c r="S461"/>
  <c r="T461"/>
  <c i="21" r="R8"/>
  <c r="S8"/>
  <c r="T8"/>
  <c i="6" r="Q159"/>
  <c r="R159"/>
  <c r="S159"/>
  <c i="65" r="R335"/>
  <c r="S335"/>
  <c r="T335"/>
  <c i="25" r="R58"/>
  <c r="S58"/>
  <c r="T58"/>
  <c i="23" r="R437"/>
  <c r="S437"/>
  <c r="T437"/>
  <c i="22" r="R56"/>
  <c r="S56"/>
  <c r="T56"/>
  <c i="21" r="R332"/>
  <c r="S332"/>
  <c r="T332"/>
  <c i="6" r="Q308"/>
  <c r="R308"/>
  <c r="S308"/>
  <c i="23" r="R449"/>
  <c r="S449"/>
  <c r="T449"/>
  <c i="21" r="R154"/>
  <c r="S154"/>
  <c r="T154"/>
  <c i="23" r="R305"/>
  <c r="S305"/>
  <c r="T305"/>
  <c i="19" r="R205"/>
  <c r="S205"/>
  <c r="T205"/>
  <c r="R324"/>
  <c r="S324"/>
  <c r="T324"/>
  <c i="17" r="I253"/>
  <c r="I261"/>
  <c i="22" r="I347"/>
  <c r="T311"/>
  <c i="6" r="Q262"/>
  <c r="R262"/>
  <c r="S262"/>
  <c i="14" r="S104"/>
  <c r="T104"/>
  <c r="U104"/>
  <c i="45" r="R392"/>
  <c r="S392"/>
  <c r="T392"/>
  <c i="23" r="R348"/>
  <c r="S348"/>
  <c r="T348"/>
  <c i="22" r="R451"/>
  <c r="S451"/>
  <c r="T451"/>
  <c i="65" r="R347"/>
  <c r="S347"/>
  <c r="T347"/>
  <c i="23" r="R380"/>
  <c r="S380"/>
  <c r="T380"/>
  <c i="22" r="R354"/>
  <c r="S354"/>
  <c r="T354"/>
  <c r="R468"/>
  <c r="S468"/>
  <c r="T468"/>
  <c i="23" r="R478"/>
  <c r="S478"/>
  <c r="T478"/>
  <c i="24" r="R15"/>
  <c r="S15"/>
  <c r="T15"/>
  <c i="22" r="R18"/>
  <c r="S18"/>
  <c r="T18"/>
  <c i="21" r="R61"/>
  <c r="S61"/>
  <c r="T61"/>
  <c i="6" r="Q171"/>
  <c r="R171"/>
  <c r="S171"/>
  <c i="65" r="R321"/>
  <c r="S321"/>
  <c r="T321"/>
  <c i="45" r="R88"/>
  <c r="S88"/>
  <c r="T88"/>
  <c i="24" r="R169"/>
  <c r="S169"/>
  <c r="T169"/>
  <c i="22" r="R418"/>
  <c r="S418"/>
  <c r="T418"/>
  <c i="21" r="R166"/>
  <c r="S166"/>
  <c r="T166"/>
  <c i="17" r="R269"/>
  <c r="S269"/>
  <c r="T269"/>
  <c r="R302"/>
  <c r="S302"/>
  <c r="T302"/>
  <c i="65" r="R194"/>
  <c r="S194"/>
  <c r="T194"/>
  <c i="24" r="R71"/>
  <c r="S71"/>
  <c r="T71"/>
  <c i="21" r="R161"/>
  <c r="S161"/>
  <c r="T161"/>
  <c i="22" r="I340"/>
  <c i="8" r="Q207"/>
  <c r="R207"/>
  <c r="S207"/>
  <c i="23" r="R147"/>
  <c r="S147"/>
  <c r="T147"/>
  <c r="R350"/>
  <c r="S350"/>
  <c r="T350"/>
  <c i="13" r="Q97"/>
  <c r="R97"/>
  <c r="S97"/>
  <c r="Q37"/>
  <c r="R37"/>
  <c r="S37"/>
  <c i="6" r="Q343"/>
  <c r="R343"/>
  <c r="S343"/>
  <c i="65" r="R79"/>
  <c r="S79"/>
  <c r="T79"/>
  <c i="23" r="R331"/>
  <c r="S331"/>
  <c r="T331"/>
  <c i="45" r="R307"/>
  <c r="S307"/>
  <c r="T307"/>
  <c r="R44"/>
  <c r="S44"/>
  <c r="T44"/>
  <c i="24" r="R270"/>
  <c r="S270"/>
  <c r="T270"/>
  <c i="23" r="R430"/>
  <c r="S430"/>
  <c r="T430"/>
  <c i="21" r="R255"/>
  <c r="S255"/>
  <c r="T255"/>
  <c i="65" r="R59"/>
  <c r="S59"/>
  <c r="T59"/>
  <c i="24" r="R50"/>
  <c r="S50"/>
  <c r="T50"/>
  <c i="65" r="R33"/>
  <c r="S33"/>
  <c r="T33"/>
  <c i="25" r="R104"/>
  <c r="S104"/>
  <c r="T104"/>
  <c r="R328"/>
  <c r="S328"/>
  <c r="T328"/>
  <c i="24" r="R265"/>
  <c r="S265"/>
  <c r="T265"/>
  <c i="21" r="R206"/>
  <c r="S206"/>
  <c r="T206"/>
  <c i="19" r="R31"/>
  <c r="S31"/>
  <c r="T31"/>
  <c i="6" r="Q329"/>
  <c r="R329"/>
  <c r="S329"/>
  <c i="25" r="R42"/>
  <c r="S42"/>
  <c r="T42"/>
  <c i="23" r="R106"/>
  <c r="S106"/>
  <c r="T106"/>
  <c i="22" r="R464"/>
  <c r="S464"/>
  <c r="T464"/>
  <c i="19" r="R10"/>
  <c r="S10"/>
  <c r="T10"/>
  <c r="R266"/>
  <c r="S266"/>
  <c r="T266"/>
  <c i="25" r="R277"/>
  <c r="S277"/>
  <c r="T277"/>
  <c r="R341"/>
  <c r="S341"/>
  <c r="T341"/>
  <c i="24" r="R357"/>
  <c r="S357"/>
  <c r="T357"/>
  <c i="22" r="R316"/>
  <c r="S316"/>
  <c i="21" r="R148"/>
  <c r="S148"/>
  <c r="T148"/>
  <c i="25" r="R382"/>
  <c r="S382"/>
  <c r="T382"/>
  <c i="24" r="R93"/>
  <c r="S93"/>
  <c r="T93"/>
  <c i="19" r="R330"/>
  <c r="S330"/>
  <c r="T330"/>
  <c i="14" r="J80"/>
  <c i="19" r="I200"/>
  <c i="23" r="I336"/>
  <c i="8" r="Q186"/>
  <c r="R186"/>
  <c r="S186"/>
  <c i="13" r="Q166"/>
  <c r="R166"/>
  <c r="S166"/>
  <c i="25" r="R294"/>
  <c r="S294"/>
  <c r="T294"/>
  <c i="23" r="R287"/>
  <c r="S287"/>
  <c r="T287"/>
  <c i="65" r="R379"/>
  <c r="S379"/>
  <c r="T379"/>
  <c i="45" r="R490"/>
  <c r="S490"/>
  <c r="T490"/>
  <c i="22" r="R73"/>
  <c r="S73"/>
  <c r="T73"/>
  <c i="21" r="R169"/>
  <c r="S169"/>
  <c r="T169"/>
  <c i="19" r="R233"/>
  <c r="S233"/>
  <c r="T233"/>
  <c i="65" r="R114"/>
  <c r="S114"/>
  <c r="T114"/>
  <c i="45" r="R394"/>
  <c r="S394"/>
  <c r="T394"/>
  <c i="65" r="R122"/>
  <c r="S122"/>
  <c r="T122"/>
  <c i="45" r="R13"/>
  <c r="S13"/>
  <c r="T13"/>
  <c r="R458"/>
  <c r="S458"/>
  <c r="T458"/>
  <c r="R214"/>
  <c r="S214"/>
  <c r="T214"/>
  <c i="22" r="R21"/>
  <c r="S21"/>
  <c r="T21"/>
  <c r="R70"/>
  <c r="S70"/>
  <c r="T70"/>
  <c r="R479"/>
  <c r="S479"/>
  <c r="T479"/>
  <c i="21" r="R81"/>
  <c r="S81"/>
  <c r="T81"/>
  <c i="6" r="Q381"/>
  <c r="R381"/>
  <c r="S381"/>
  <c i="65" r="R216"/>
  <c r="S216"/>
  <c r="T216"/>
  <c r="R109"/>
  <c r="S109"/>
  <c r="T109"/>
  <c i="45" r="R425"/>
  <c r="S425"/>
  <c r="T425"/>
  <c i="24" r="R207"/>
  <c r="S207"/>
  <c r="T207"/>
  <c i="65" r="R177"/>
  <c r="S177"/>
  <c r="T177"/>
  <c i="45" r="R163"/>
  <c r="S163"/>
  <c r="T163"/>
  <c r="R416"/>
  <c r="S416"/>
  <c r="T416"/>
  <c i="24" r="R160"/>
  <c r="S160"/>
  <c r="T160"/>
  <c i="22" r="R408"/>
  <c r="S408"/>
  <c r="T408"/>
  <c i="25" r="R115"/>
  <c r="S115"/>
  <c r="T115"/>
  <c i="23" r="R275"/>
  <c r="S275"/>
  <c r="T275"/>
  <c i="21" r="R34"/>
  <c r="S34"/>
  <c r="T34"/>
  <c r="R119"/>
  <c r="S119"/>
  <c r="T119"/>
  <c i="19" r="R87"/>
  <c r="S87"/>
  <c r="T87"/>
  <c i="8" r="Q155"/>
  <c r="R155"/>
  <c r="S155"/>
  <c r="Q124"/>
  <c r="R124"/>
  <c r="S124"/>
  <c i="14" r="S30"/>
  <c r="T30"/>
  <c r="U30"/>
  <c i="25" r="R230"/>
  <c r="S230"/>
  <c r="T230"/>
  <c i="13" r="Q90"/>
  <c r="R90"/>
  <c r="S90"/>
  <c i="19" r="R11"/>
  <c r="S11"/>
  <c r="T11"/>
  <c r="R204"/>
  <c r="S204"/>
  <c r="T204"/>
  <c i="24" r="R433"/>
  <c r="S433"/>
  <c r="T433"/>
  <c i="6" r="Q202"/>
  <c r="R202"/>
  <c r="S202"/>
  <c i="65" r="R185"/>
  <c r="S185"/>
  <c r="T185"/>
  <c r="R65"/>
  <c r="S65"/>
  <c r="T65"/>
  <c r="R108"/>
  <c r="S108"/>
  <c r="T108"/>
  <c i="45" r="R396"/>
  <c r="S396"/>
  <c r="T396"/>
  <c i="24" r="R223"/>
  <c r="S223"/>
  <c r="T223"/>
  <c r="R367"/>
  <c r="S367"/>
  <c r="T367"/>
  <c i="23" r="R162"/>
  <c r="S162"/>
  <c r="T162"/>
  <c i="22" r="R220"/>
  <c r="S220"/>
  <c r="T220"/>
  <c r="R40"/>
  <c r="S40"/>
  <c r="T40"/>
  <c i="21" r="R272"/>
  <c r="S272"/>
  <c r="T272"/>
  <c i="19" r="R238"/>
  <c r="S238"/>
  <c r="T238"/>
  <c i="17" r="R179"/>
  <c r="S179"/>
  <c r="T179"/>
  <c i="6" r="Q160"/>
  <c r="R160"/>
  <c r="S160"/>
  <c i="45" r="R281"/>
  <c r="S281"/>
  <c r="T281"/>
  <c i="65" r="R351"/>
  <c r="S351"/>
  <c r="T351"/>
  <c i="45" r="R126"/>
  <c r="S126"/>
  <c r="T126"/>
  <c r="R51"/>
  <c r="S51"/>
  <c r="T51"/>
  <c i="24" r="R381"/>
  <c r="S381"/>
  <c r="T381"/>
  <c i="21" r="R35"/>
  <c r="S35"/>
  <c r="T35"/>
  <c i="17" r="R258"/>
  <c r="S258"/>
  <c r="T258"/>
  <c i="25" r="R433"/>
  <c r="S433"/>
  <c r="T433"/>
  <c i="23" r="R82"/>
  <c r="S82"/>
  <c r="T82"/>
  <c i="22" r="R270"/>
  <c r="S270"/>
  <c r="T270"/>
  <c r="R375"/>
  <c r="S375"/>
  <c r="T375"/>
  <c i="25" r="R411"/>
  <c r="S411"/>
  <c r="T411"/>
  <c i="6" r="Q454"/>
  <c r="R454"/>
  <c r="S454"/>
  <c i="7" r="L152"/>
  <c i="8" r="L156"/>
  <c i="6" r="L136"/>
  <c i="7" r="I65"/>
  <c r="J65"/>
  <c r="P65"/>
  <c r="I15"/>
  <c r="J15"/>
  <c i="8" r="H204"/>
  <c r="I180"/>
  <c r="H126"/>
  <c i="10" r="P101"/>
  <c r="N112"/>
  <c r="P129"/>
  <c i="9" r="I173"/>
  <c r="J173"/>
  <c i="10" r="H83"/>
  <c r="H101"/>
  <c r="I118"/>
  <c i="13" r="L120"/>
  <c r="P27"/>
  <c r="N18"/>
  <c r="N62"/>
  <c i="21" r="M84"/>
  <c i="19" r="Q24"/>
  <c i="45" r="O53"/>
  <c i="25" r="Q275"/>
  <c i="24" r="Q332"/>
  <c r="M374"/>
  <c i="23" r="Q392"/>
  <c i="17" r="Q109"/>
  <c r="M100"/>
  <c i="65" r="O212"/>
  <c i="23" r="Q443"/>
  <c r="O23"/>
  <c r="M154"/>
  <c i="24" r="I360"/>
  <c i="17" r="J381"/>
  <c i="25" r="J227"/>
  <c r="K227"/>
  <c r="O227"/>
  <c r="I435"/>
  <c i="45" r="J421"/>
  <c r="K421"/>
  <c r="O421"/>
  <c i="21" r="J158"/>
  <c r="K158"/>
  <c r="O158"/>
  <c i="14" r="L126"/>
  <c r="N126"/>
  <c i="45" r="I496"/>
  <c i="25" r="J138"/>
  <c r="K138"/>
  <c r="Q138"/>
  <c i="19" r="I102"/>
  <c i="24" r="I372"/>
  <c i="21" r="K37"/>
  <c r="M37"/>
  <c r="K228"/>
  <c r="Q228"/>
  <c i="17" r="I342"/>
  <c i="21" r="J45"/>
  <c r="K45"/>
  <c r="O45"/>
  <c i="17" r="I109"/>
  <c i="24" r="J323"/>
  <c r="K323"/>
  <c r="M323"/>
  <c i="21" r="J30"/>
  <c r="K30"/>
  <c r="Q30"/>
  <c r="J132"/>
  <c i="17" r="I384"/>
  <c i="24" r="M369"/>
  <c i="21" r="J362"/>
  <c i="7" r="L107"/>
  <c r="L179"/>
  <c i="8" r="P93"/>
  <c r="N126"/>
  <c r="P144"/>
  <c r="P84"/>
  <c i="6" r="N66"/>
  <c i="7" r="J112"/>
  <c r="L112"/>
  <c i="8" r="H208"/>
  <c r="H194"/>
  <c r="H202"/>
  <c r="J202"/>
  <c r="P202"/>
  <c r="I115"/>
  <c r="J206"/>
  <c r="P206"/>
  <c i="9" r="N47"/>
  <c r="N98"/>
  <c i="10" r="L101"/>
  <c i="11" r="L20"/>
  <c i="9" r="H84"/>
  <c i="6" r="P144"/>
  <c i="25" r="O161"/>
  <c i="22" r="O221"/>
  <c i="21" r="O84"/>
  <c i="19" r="O258"/>
  <c i="65" r="Q476"/>
  <c r="M168"/>
  <c i="45" r="M53"/>
  <c r="R53"/>
  <c r="S53"/>
  <c r="T53"/>
  <c i="25" r="O102"/>
  <c i="23" r="O120"/>
  <c i="17" r="M217"/>
  <c i="6" r="L163"/>
  <c i="65" r="Q415"/>
  <c r="O46"/>
  <c i="45" r="O100"/>
  <c r="M336"/>
  <c i="25" r="O435"/>
  <c i="23" r="O343"/>
  <c r="Q384"/>
  <c i="19" r="Q13"/>
  <c i="17" r="M296"/>
  <c i="65" r="Q94"/>
  <c i="21" r="Q178"/>
  <c i="23" r="Q23"/>
  <c i="19" r="Q316"/>
  <c i="6" r="P311"/>
  <c r="N207"/>
  <c r="N150"/>
  <c i="45" r="Q185"/>
  <c i="24" r="Q149"/>
  <c i="22" r="M120"/>
  <c i="19" r="M13"/>
  <c r="R13"/>
  <c r="S13"/>
  <c r="T13"/>
  <c i="17" r="M308"/>
  <c i="6" r="P459"/>
  <c r="N229"/>
  <c i="14" r="R87"/>
  <c r="J120"/>
  <c r="L145"/>
  <c r="P145"/>
  <c i="13" r="J16"/>
  <c r="I44"/>
  <c r="J44"/>
  <c r="P44"/>
  <c i="24" r="I316"/>
  <c i="23" r="I270"/>
  <c i="21" r="J213"/>
  <c r="K213"/>
  <c r="M213"/>
  <c i="17" r="J286"/>
  <c r="K286"/>
  <c r="Q286"/>
  <c r="K381"/>
  <c r="O381"/>
  <c i="45" r="K28"/>
  <c r="O28"/>
  <c i="21" r="K132"/>
  <c r="Q132"/>
  <c r="K362"/>
  <c r="M362"/>
  <c i="19" r="M223"/>
  <c i="6" r="I440"/>
  <c r="J440"/>
  <c r="N440"/>
  <c i="45" r="J419"/>
  <c r="K419"/>
  <c r="Q419"/>
  <c i="17" r="K63"/>
  <c r="M63"/>
  <c i="23" r="Q153"/>
  <c i="22" r="K344"/>
  <c r="M344"/>
  <c i="17" r="K292"/>
  <c r="M292"/>
  <c i="22" r="J460"/>
  <c r="K460"/>
  <c r="O460"/>
  <c i="21" r="I228"/>
  <c i="17" r="J402"/>
  <c r="K402"/>
  <c r="M402"/>
  <c i="23" r="I220"/>
  <c i="21" r="J124"/>
  <c r="K124"/>
  <c r="Q124"/>
  <c r="I208"/>
  <c i="8" r="J208"/>
  <c r="P208"/>
  <c r="H102"/>
  <c r="H206"/>
  <c i="10" r="N101"/>
  <c r="L44"/>
  <c i="11" r="N206"/>
  <c r="L156"/>
  <c i="9" r="I156"/>
  <c r="H95"/>
  <c i="10" r="H166"/>
  <c r="H112"/>
  <c i="9" r="I125"/>
  <c r="J125"/>
  <c r="P125"/>
  <c i="13" r="L123"/>
  <c i="14" r="N9"/>
  <c i="21" r="Q248"/>
  <c i="65" r="O415"/>
  <c i="24" r="O269"/>
  <c i="21" r="Q82"/>
  <c i="24" r="Q187"/>
  <c i="25" r="Q28"/>
  <c r="M17"/>
  <c r="Q435"/>
  <c i="23" r="M384"/>
  <c r="R384"/>
  <c r="S384"/>
  <c r="T384"/>
  <c i="45" r="M423"/>
  <c i="25" r="M102"/>
  <c r="R102"/>
  <c r="S102"/>
  <c r="T102"/>
  <c i="19" r="M309"/>
  <c i="22" r="Q313"/>
  <c r="O388"/>
  <c i="17" r="O131"/>
  <c i="6" r="L459"/>
  <c r="Q459"/>
  <c r="R459"/>
  <c r="S459"/>
  <c i="65" r="O481"/>
  <c r="Q46"/>
  <c r="M415"/>
  <c r="R415"/>
  <c r="S415"/>
  <c r="T415"/>
  <c i="24" r="Q192"/>
  <c i="23" r="O39"/>
  <c i="22" r="Q89"/>
  <c r="M106"/>
  <c r="M388"/>
  <c i="45" r="M91"/>
  <c i="24" r="Q269"/>
  <c i="23" r="O443"/>
  <c i="22" r="O313"/>
  <c r="R313"/>
  <c r="S313"/>
  <c r="T313"/>
  <c i="19" r="O223"/>
  <c i="6" r="L224"/>
  <c i="45" r="O324"/>
  <c i="13" r="H87"/>
  <c r="I105"/>
  <c r="J105"/>
  <c r="P105"/>
  <c i="65" r="I126"/>
  <c i="22" r="I267"/>
  <c i="45" r="I500"/>
  <c i="17" r="I63"/>
  <c r="J213"/>
  <c r="K213"/>
  <c r="O213"/>
  <c i="22" r="J367"/>
  <c r="J489"/>
  <c r="K489"/>
  <c r="Q489"/>
  <c i="21" r="J293"/>
  <c r="K293"/>
  <c r="O293"/>
  <c i="17" r="K342"/>
  <c r="Q342"/>
  <c r="J404"/>
  <c r="K404"/>
  <c r="Q404"/>
  <c i="65" r="J166"/>
  <c r="K166"/>
  <c r="M166"/>
  <c i="23" r="I204"/>
  <c i="17" r="I131"/>
  <c r="I147"/>
  <c i="6" r="I157"/>
  <c r="J157"/>
  <c r="L157"/>
  <c r="H311"/>
  <c i="45" r="J160"/>
  <c r="K160"/>
  <c r="M160"/>
  <c i="24" r="K360"/>
  <c r="M360"/>
  <c i="65" r="J396"/>
  <c r="K396"/>
  <c r="M396"/>
  <c i="7" r="N74"/>
  <c i="8" r="P89"/>
  <c r="P85"/>
  <c r="L126"/>
  <c r="Q126"/>
  <c r="R126"/>
  <c r="N192"/>
  <c r="P43"/>
  <c r="L161"/>
  <c i="6" r="N60"/>
  <c r="P38"/>
  <c r="N136"/>
  <c i="7" r="H48"/>
  <c i="8" r="H156"/>
  <c r="H192"/>
  <c i="9" r="P58"/>
  <c i="10" r="P44"/>
  <c r="Q44"/>
  <c r="L129"/>
  <c r="R129"/>
  <c r="S129"/>
  <c i="9" r="J132"/>
  <c r="N132"/>
  <c r="J52"/>
  <c r="N52"/>
  <c r="H29"/>
  <c i="10" r="I43"/>
  <c r="J43"/>
  <c r="N43"/>
  <c i="13" r="N123"/>
  <c r="N161"/>
  <c i="14" r="N180"/>
  <c i="45" r="O91"/>
  <c i="24" r="M332"/>
  <c r="R332"/>
  <c r="S332"/>
  <c r="T332"/>
  <c i="22" r="M302"/>
  <c i="17" r="Q217"/>
  <c i="6" r="N465"/>
  <c i="24" r="Q293"/>
  <c i="22" r="M221"/>
  <c r="R221"/>
  <c r="S221"/>
  <c r="T221"/>
  <c r="M171"/>
  <c i="21" r="O248"/>
  <c i="19" r="O159"/>
  <c i="65" r="O168"/>
  <c r="R168"/>
  <c r="S168"/>
  <c r="T168"/>
  <c i="25" r="M50"/>
  <c i="23" r="O255"/>
  <c i="24" r="M192"/>
  <c i="22" r="Q171"/>
  <c r="M360"/>
  <c i="45" r="M185"/>
  <c i="25" r="Q161"/>
  <c i="24" r="M27"/>
  <c i="17" r="Q350"/>
  <c r="O109"/>
  <c i="25" r="O28"/>
  <c r="R28"/>
  <c r="S28"/>
  <c r="T28"/>
  <c i="23" r="M62"/>
  <c i="17" r="O296"/>
  <c i="6" r="N388"/>
  <c i="22" r="M89"/>
  <c r="R89"/>
  <c r="S89"/>
  <c r="T89"/>
  <c i="21" r="M75"/>
  <c i="19" r="O24"/>
  <c i="17" r="Q100"/>
  <c r="Q316"/>
  <c i="6" r="L311"/>
  <c r="Q311"/>
  <c r="R311"/>
  <c r="S311"/>
  <c i="14" r="L89"/>
  <c r="R89"/>
  <c i="6" r="H234"/>
  <c i="45" r="K8"/>
  <c r="Q8"/>
  <c i="24" r="K208"/>
  <c r="O208"/>
  <c i="17" r="J306"/>
  <c r="K306"/>
  <c r="M306"/>
  <c i="45" r="I509"/>
  <c i="17" r="K387"/>
  <c r="O387"/>
  <c r="K16"/>
  <c r="Q16"/>
  <c i="19" r="J169"/>
  <c r="K169"/>
  <c r="O169"/>
  <c i="17" r="I100"/>
  <c r="K147"/>
  <c r="Q147"/>
  <c i="65" r="I124"/>
  <c i="24" r="Q369"/>
  <c i="7" r="H87"/>
  <c i="9" r="P98"/>
  <c i="11" r="L37"/>
  <c i="9" r="H88"/>
  <c r="H52"/>
  <c i="13" r="P120"/>
  <c r="P132"/>
  <c r="N30"/>
  <c i="14" r="P180"/>
  <c r="S180"/>
  <c r="T180"/>
  <c r="U180"/>
  <c i="45" r="R91"/>
  <c r="S91"/>
  <c r="T91"/>
  <c i="6" r="H144"/>
  <c i="65" r="Q212"/>
  <c i="19" r="O16"/>
  <c i="45" r="Q203"/>
  <c i="24" r="O319"/>
  <c i="23" r="M351"/>
  <c i="65" r="R46"/>
  <c r="S46"/>
  <c r="T46"/>
  <c i="17" r="O398"/>
  <c i="24" r="M352"/>
  <c i="22" r="O302"/>
  <c i="65" r="O476"/>
  <c r="Q341"/>
  <c i="24" r="M269"/>
  <c r="R269"/>
  <c r="S269"/>
  <c r="T269"/>
  <c i="21" r="Q75"/>
  <c i="23" r="M392"/>
  <c i="17" r="M350"/>
  <c r="R350"/>
  <c r="S350"/>
  <c r="T350"/>
  <c i="45" r="O336"/>
  <c r="O195"/>
  <c i="24" r="O149"/>
  <c r="R149"/>
  <c r="S149"/>
  <c r="T149"/>
  <c i="21" r="M178"/>
  <c r="R178"/>
  <c r="S178"/>
  <c r="T178"/>
  <c i="24" r="O352"/>
  <c i="21" r="M204"/>
  <c i="17" r="M131"/>
  <c r="R131"/>
  <c r="S131"/>
  <c r="T131"/>
  <c i="6" r="P229"/>
  <c i="25" r="Q50"/>
  <c i="21" r="M82"/>
  <c i="45" r="M189"/>
  <c i="24" r="O187"/>
  <c r="R187"/>
  <c r="S187"/>
  <c r="T187"/>
  <c i="19" r="Q21"/>
  <c i="17" r="Q361"/>
  <c i="14" r="N87"/>
  <c i="45" r="Q195"/>
  <c i="23" r="M255"/>
  <c r="R255"/>
  <c r="S255"/>
  <c r="T255"/>
  <c r="O466"/>
  <c i="21" r="O122"/>
  <c i="45" r="M268"/>
  <c i="6" r="I164"/>
  <c r="J164"/>
  <c r="N164"/>
  <c i="17" r="I387"/>
  <c i="6" r="P388"/>
  <c r="Q388"/>
  <c r="R388"/>
  <c r="S388"/>
  <c i="45" r="J299"/>
  <c r="K299"/>
  <c r="M299"/>
  <c r="J212"/>
  <c r="K212"/>
  <c r="O212"/>
  <c i="65" r="K126"/>
  <c i="22" r="K367"/>
  <c r="O367"/>
  <c i="21" r="J60"/>
  <c r="K60"/>
  <c r="M60"/>
  <c i="65" r="K124"/>
  <c r="M124"/>
  <c r="I72"/>
  <c i="17" r="J230"/>
  <c i="21" r="K208"/>
  <c r="Q208"/>
  <c i="6" r="H354"/>
  <c r="I244"/>
  <c r="J244"/>
  <c r="L244"/>
  <c i="21" r="J329"/>
  <c r="K329"/>
  <c r="O329"/>
  <c i="22" r="K267"/>
  <c r="O267"/>
  <c i="24" r="J196"/>
  <c r="K196"/>
  <c r="Q196"/>
  <c i="21" r="J306"/>
  <c r="K306"/>
  <c r="O306"/>
  <c i="7" r="L74"/>
  <c r="N179"/>
  <c r="Q179"/>
  <c r="R179"/>
  <c r="S179"/>
  <c i="8" r="N85"/>
  <c r="P192"/>
  <c i="7" r="H112"/>
  <c i="9" r="P47"/>
  <c r="L58"/>
  <c r="Q58"/>
  <c r="R58"/>
  <c r="S58"/>
  <c i="11" r="P72"/>
  <c i="6" r="N144"/>
  <c i="13" r="L30"/>
  <c r="Q30"/>
  <c r="R30"/>
  <c r="S30"/>
  <c i="14" r="R9"/>
  <c i="13" r="N132"/>
  <c r="P18"/>
  <c i="21" r="R75"/>
  <c r="S75"/>
  <c r="T75"/>
  <c r="R82"/>
  <c r="S82"/>
  <c r="T82"/>
  <c i="23" r="R392"/>
  <c r="S392"/>
  <c r="T392"/>
  <c i="45" r="Q473"/>
  <c i="25" r="R50"/>
  <c r="S50"/>
  <c r="T50"/>
  <c i="22" r="Q488"/>
  <c i="24" r="R192"/>
  <c r="S192"/>
  <c r="T192"/>
  <c i="45" r="R185"/>
  <c r="S185"/>
  <c r="T185"/>
  <c i="24" r="M118"/>
  <c i="19" r="O309"/>
  <c r="M316"/>
  <c i="23" r="Q352"/>
  <c i="19" r="M21"/>
  <c r="R21"/>
  <c r="S21"/>
  <c r="T21"/>
  <c r="Q258"/>
  <c r="R258"/>
  <c r="S258"/>
  <c r="T258"/>
  <c i="65" r="Q481"/>
  <c r="Q334"/>
  <c i="25" r="Q17"/>
  <c i="24" r="O293"/>
  <c i="22" r="Q106"/>
  <c i="19" r="M24"/>
  <c r="R24"/>
  <c r="S24"/>
  <c r="T24"/>
  <c i="17" r="Q214"/>
  <c r="M316"/>
  <c i="24" r="M326"/>
  <c i="23" r="M153"/>
  <c r="R153"/>
  <c r="S153"/>
  <c r="T153"/>
  <c r="Q154"/>
  <c i="21" r="M122"/>
  <c r="R122"/>
  <c r="S122"/>
  <c r="T122"/>
  <c i="17" r="O214"/>
  <c r="R214"/>
  <c r="S214"/>
  <c r="T214"/>
  <c i="24" r="O374"/>
  <c r="R374"/>
  <c r="S374"/>
  <c r="T374"/>
  <c i="23" r="Q120"/>
  <c r="O351"/>
  <c i="19" r="M159"/>
  <c r="R159"/>
  <c r="S159"/>
  <c r="T159"/>
  <c i="6" r="P207"/>
  <c r="Q207"/>
  <c r="R207"/>
  <c r="S207"/>
  <c i="14" r="J89"/>
  <c i="13" r="J87"/>
  <c r="L87"/>
  <c i="25" r="M237"/>
  <c i="14" r="J145"/>
  <c i="65" r="J42"/>
  <c r="K42"/>
  <c r="O42"/>
  <c i="17" r="O257"/>
  <c i="45" r="K448"/>
  <c r="Q448"/>
  <c i="22" r="J487"/>
  <c r="K487"/>
  <c r="M487"/>
  <c r="I488"/>
  <c i="6" r="H389"/>
  <c r="I256"/>
  <c r="J256"/>
  <c r="P256"/>
  <c i="65" r="I481"/>
  <c i="17" r="K230"/>
  <c r="O230"/>
  <c i="23" r="I335"/>
  <c i="22" r="I344"/>
  <c i="45" r="I473"/>
  <c i="19" r="J71"/>
  <c r="K71"/>
  <c r="M71"/>
  <c i="8" r="N161"/>
  <c r="Q161"/>
  <c r="R161"/>
  <c i="6" r="P66"/>
  <c i="9" r="L98"/>
  <c r="Q98"/>
  <c r="R98"/>
  <c r="S98"/>
  <c i="11" r="L206"/>
  <c r="N156"/>
  <c i="9" r="H132"/>
  <c i="10" r="J136"/>
  <c r="P136"/>
  <c i="13" r="L27"/>
  <c r="Q27"/>
  <c r="R27"/>
  <c r="S27"/>
  <c i="23" r="R443"/>
  <c r="S443"/>
  <c r="T443"/>
  <c i="17" r="R217"/>
  <c r="S217"/>
  <c r="T217"/>
  <c i="24" r="R293"/>
  <c r="S293"/>
  <c r="T293"/>
  <c i="45" r="M203"/>
  <c r="O500"/>
  <c r="O476"/>
  <c i="23" r="Q10"/>
  <c i="17" r="Q308"/>
  <c r="O331"/>
  <c i="65" r="O94"/>
  <c r="R94"/>
  <c r="S94"/>
  <c r="T94"/>
  <c i="45" r="M500"/>
  <c r="R500"/>
  <c r="S500"/>
  <c r="T500"/>
  <c i="22" r="O386"/>
  <c i="17" r="O361"/>
  <c r="R361"/>
  <c r="S361"/>
  <c r="T361"/>
  <c i="45" r="M152"/>
  <c r="O473"/>
  <c r="R473"/>
  <c r="S473"/>
  <c r="T473"/>
  <c r="R336"/>
  <c r="S336"/>
  <c i="25" r="Q336"/>
  <c i="17" r="M257"/>
  <c r="R257"/>
  <c r="S257"/>
  <c r="T257"/>
  <c r="M398"/>
  <c r="R398"/>
  <c r="S398"/>
  <c r="T398"/>
  <c i="21" r="O15"/>
  <c i="19" r="Q16"/>
  <c i="45" r="Q476"/>
  <c i="25" r="M336"/>
  <c r="R336"/>
  <c r="S336"/>
  <c r="T336"/>
  <c r="M275"/>
  <c r="R275"/>
  <c r="S275"/>
  <c r="T275"/>
  <c i="6" r="P465"/>
  <c i="14" r="P87"/>
  <c i="21" r="Q15"/>
  <c i="24" r="M108"/>
  <c i="45" r="Q152"/>
  <c i="24" r="O118"/>
  <c i="23" r="Q39"/>
  <c r="R39"/>
  <c r="S39"/>
  <c r="T39"/>
  <c i="17" r="M331"/>
  <c i="45" r="M324"/>
  <c r="R324"/>
  <c r="S324"/>
  <c r="T324"/>
  <c i="25" r="Q237"/>
  <c i="13" r="H16"/>
  <c i="45" r="Q268"/>
  <c i="6" r="J354"/>
  <c r="L354"/>
  <c r="H224"/>
  <c i="45" r="J164"/>
  <c r="K164"/>
  <c r="O164"/>
  <c i="22" r="J351"/>
  <c r="K351"/>
  <c r="Q351"/>
  <c i="65" r="J479"/>
  <c r="K479"/>
  <c r="Q479"/>
  <c i="45" r="I28"/>
  <c r="I505"/>
  <c i="23" r="J20"/>
  <c r="K20"/>
  <c r="M20"/>
  <c i="6" r="I196"/>
  <c r="J196"/>
  <c r="N196"/>
  <c i="65" r="I14"/>
  <c i="45" r="I8"/>
  <c i="17" r="I292"/>
  <c i="24" r="I208"/>
  <c i="21" r="I37"/>
  <c i="6" r="Q136"/>
  <c r="R136"/>
  <c r="S136"/>
  <c i="8" r="N43"/>
  <c r="Q43"/>
  <c r="R43"/>
  <c r="S43"/>
  <c i="6" r="N38"/>
  <c i="8" r="J115"/>
  <c r="L115"/>
  <c i="9" r="Q47"/>
  <c r="R47"/>
  <c r="S47"/>
  <c i="11" r="R206"/>
  <c r="S206"/>
  <c i="9" r="I172"/>
  <c r="J172"/>
  <c r="P172"/>
  <c i="10" r="H136"/>
  <c i="13" r="P161"/>
  <c r="L62"/>
  <c r="Q62"/>
  <c r="R62"/>
  <c r="S62"/>
  <c i="17" r="R109"/>
  <c r="S109"/>
  <c r="T109"/>
  <c i="22" r="R388"/>
  <c r="S388"/>
  <c r="T388"/>
  <c i="45" r="Q100"/>
  <c r="R100"/>
  <c r="S100"/>
  <c i="24" r="Q27"/>
  <c i="23" r="M466"/>
  <c r="O284"/>
  <c i="22" r="Q120"/>
  <c i="6" r="L150"/>
  <c i="45" r="O189"/>
  <c r="R189"/>
  <c r="S189"/>
  <c r="T189"/>
  <c i="19" r="O131"/>
  <c i="24" r="O326"/>
  <c i="23" r="Q343"/>
  <c r="Q62"/>
  <c r="O10"/>
  <c r="R10"/>
  <c r="S10"/>
  <c r="T10"/>
  <c i="22" r="M488"/>
  <c r="R488"/>
  <c r="S488"/>
  <c r="T488"/>
  <c i="6" r="P163"/>
  <c i="24" r="O108"/>
  <c i="65" r="M341"/>
  <c i="23" r="O352"/>
  <c r="R352"/>
  <c r="S352"/>
  <c r="T352"/>
  <c i="22" r="Q360"/>
  <c r="R360"/>
  <c r="S360"/>
  <c r="T360"/>
  <c i="21" r="O204"/>
  <c r="R204"/>
  <c r="S204"/>
  <c r="T204"/>
  <c i="6" r="P224"/>
  <c r="Q224"/>
  <c r="R224"/>
  <c r="S224"/>
  <c i="65" r="M334"/>
  <c r="R334"/>
  <c r="S334"/>
  <c r="T334"/>
  <c i="45" r="O423"/>
  <c i="19" r="Q131"/>
  <c i="24" r="Q319"/>
  <c r="R319"/>
  <c r="S319"/>
  <c r="T319"/>
  <c i="23" r="Q284"/>
  <c i="22" r="Q386"/>
  <c i="13" r="I61"/>
  <c r="J61"/>
  <c r="L61"/>
  <c r="I152"/>
  <c r="J152"/>
  <c r="N152"/>
  <c i="22" r="K39"/>
  <c r="Q39"/>
  <c i="17" r="K384"/>
  <c r="M384"/>
  <c i="45" r="I100"/>
  <c r="I448"/>
  <c i="21" r="J351"/>
  <c r="K351"/>
  <c r="Q351"/>
  <c i="17" r="I16"/>
  <c i="22" r="I39"/>
  <c i="6" r="J389"/>
  <c r="N389"/>
  <c i="14" r="J126"/>
  <c i="45" r="J124"/>
  <c r="K124"/>
  <c r="Q124"/>
  <c i="22" r="J480"/>
  <c r="K480"/>
  <c r="M480"/>
  <c i="24" r="K372"/>
  <c r="M372"/>
  <c i="23" r="K270"/>
  <c r="O270"/>
  <c i="19" r="K102"/>
  <c r="M102"/>
  <c r="I188"/>
  <c i="6" r="J84"/>
  <c r="L84"/>
  <c i="7" r="N192"/>
  <c r="N173"/>
  <c r="N100"/>
  <c r="N92"/>
  <c i="8" r="N115"/>
  <c r="N194"/>
  <c i="11" r="Q80"/>
  <c r="R80"/>
  <c r="S80"/>
  <c i="3" r="U70"/>
  <c i="21" r="T328"/>
  <c i="24" r="R139"/>
  <c r="S139"/>
  <c r="T139"/>
  <c i="17" r="R297"/>
  <c r="S297"/>
  <c r="T297"/>
  <c i="45" r="T457"/>
  <c i="25" r="R214"/>
  <c r="S214"/>
  <c r="T214"/>
  <c i="21" r="R210"/>
  <c r="S210"/>
  <c r="T210"/>
  <c i="23" r="R24"/>
  <c r="S24"/>
  <c r="T24"/>
  <c i="22" r="R370"/>
  <c r="S370"/>
  <c r="T370"/>
  <c i="25" r="R136"/>
  <c r="S136"/>
  <c r="T136"/>
  <c i="22" r="T97"/>
  <c r="R343"/>
  <c r="S343"/>
  <c r="T343"/>
  <c i="19" r="R62"/>
  <c r="S62"/>
  <c r="T62"/>
  <c r="R117"/>
  <c r="S117"/>
  <c r="T117"/>
  <c r="R316"/>
  <c r="S316"/>
  <c r="T316"/>
  <c i="6" r="Q208"/>
  <c r="R208"/>
  <c r="S208"/>
  <c r="Q394"/>
  <c r="R394"/>
  <c r="S394"/>
  <c i="45" r="R52"/>
  <c r="S52"/>
  <c r="T52"/>
  <c i="25" r="R174"/>
  <c r="S174"/>
  <c r="T174"/>
  <c i="17" r="T200"/>
  <c r="T301"/>
  <c i="24" r="R440"/>
  <c r="S440"/>
  <c r="T440"/>
  <c i="3" r="U121"/>
  <c r="V121"/>
  <c i="45" r="R278"/>
  <c r="S278"/>
  <c r="T278"/>
  <c i="22" r="I350"/>
  <c i="8" r="Q50"/>
  <c r="R50"/>
  <c r="S50"/>
  <c i="6" r="Q133"/>
  <c r="R133"/>
  <c r="S133"/>
  <c i="10" r="Q28"/>
  <c i="6" r="H9"/>
  <c i="14" r="S91"/>
  <c r="T91"/>
  <c r="U91"/>
  <c i="22" r="T152"/>
  <c i="45" r="T426"/>
  <c i="21" r="R248"/>
  <c r="S248"/>
  <c r="T248"/>
  <c i="25" r="R144"/>
  <c r="S144"/>
  <c r="T144"/>
  <c i="19" r="R53"/>
  <c r="S53"/>
  <c r="T53"/>
  <c i="17" r="R117"/>
  <c r="S117"/>
  <c r="T117"/>
  <c i="65" r="R443"/>
  <c r="S443"/>
  <c r="T443"/>
  <c r="R339"/>
  <c r="S339"/>
  <c r="T339"/>
  <c i="25" r="R79"/>
  <c r="S79"/>
  <c r="T79"/>
  <c i="24" r="R284"/>
  <c r="S284"/>
  <c r="T284"/>
  <c i="23" r="R25"/>
  <c r="S25"/>
  <c r="T25"/>
  <c r="R32"/>
  <c r="S32"/>
  <c r="T32"/>
  <c i="22" r="R405"/>
  <c r="S405"/>
  <c r="T405"/>
  <c i="21" r="T129"/>
  <c i="19" r="R295"/>
  <c r="S295"/>
  <c r="T295"/>
  <c r="R98"/>
  <c r="S98"/>
  <c r="T98"/>
  <c i="65" r="R137"/>
  <c r="S137"/>
  <c r="T137"/>
  <c i="45" r="T336"/>
  <c i="25" r="R375"/>
  <c r="S375"/>
  <c r="T375"/>
  <c i="22" r="R19"/>
  <c r="S19"/>
  <c r="T19"/>
  <c i="21" r="R347"/>
  <c r="S347"/>
  <c r="T347"/>
  <c i="6" r="Q236"/>
  <c r="R236"/>
  <c r="S236"/>
  <c i="24" r="R348"/>
  <c r="S348"/>
  <c r="T348"/>
  <c i="3" r="U122"/>
  <c r="V122"/>
  <c r="U141"/>
  <c r="U127"/>
  <c r="U24"/>
  <c r="U109"/>
  <c i="11" r="Q182"/>
  <c r="R182"/>
  <c r="S182"/>
  <c i="9" r="N173"/>
  <c i="10" r="N113"/>
  <c i="3" r="U94"/>
  <c r="U49"/>
  <c r="V49"/>
  <c r="U11"/>
  <c i="12" r="Q140"/>
  <c r="R140"/>
  <c r="S140"/>
  <c i="13" r="Q161"/>
  <c r="R161"/>
  <c r="S161"/>
  <c r="Q106"/>
  <c r="R106"/>
  <c r="S106"/>
  <c r="Q164"/>
  <c r="R164"/>
  <c r="S164"/>
  <c i="6" r="S206"/>
  <c i="22" r="T441"/>
  <c i="23" r="R167"/>
  <c r="S167"/>
  <c r="T167"/>
  <c i="65" r="T195"/>
  <c i="22" r="T243"/>
  <c i="17" r="R308"/>
  <c r="S308"/>
  <c r="T308"/>
  <c i="65" r="R476"/>
  <c r="S476"/>
  <c r="T476"/>
  <c r="R341"/>
  <c r="S341"/>
  <c r="T341"/>
  <c r="R116"/>
  <c r="S116"/>
  <c r="T116"/>
  <c i="45" r="R60"/>
  <c r="S60"/>
  <c r="T60"/>
  <c i="25" r="T255"/>
  <c i="19" r="R109"/>
  <c r="S109"/>
  <c r="T109"/>
  <c i="17" r="R61"/>
  <c r="S61"/>
  <c r="T61"/>
  <c i="22" r="T72"/>
  <c i="45" r="R191"/>
  <c r="S191"/>
  <c r="T191"/>
  <c i="23" r="R88"/>
  <c r="S88"/>
  <c r="T88"/>
  <c i="65" r="R158"/>
  <c r="S158"/>
  <c r="T158"/>
  <c i="21" r="R312"/>
  <c r="S312"/>
  <c r="T312"/>
  <c i="19" r="R273"/>
  <c r="S273"/>
  <c r="T273"/>
  <c i="17" r="R316"/>
  <c r="S316"/>
  <c r="T316"/>
  <c i="6" r="Q396"/>
  <c r="R396"/>
  <c r="S396"/>
  <c i="22" r="R26"/>
  <c r="S26"/>
  <c r="T26"/>
  <c i="6" r="Q412"/>
  <c r="R412"/>
  <c r="S412"/>
  <c i="45" r="R294"/>
  <c r="S294"/>
  <c r="T294"/>
  <c r="R256"/>
  <c r="S256"/>
  <c r="T256"/>
  <c r="R257"/>
  <c r="S257"/>
  <c r="T257"/>
  <c i="6" r="Q38"/>
  <c r="R38"/>
  <c r="S38"/>
  <c i="7" r="N224"/>
  <c r="N207"/>
  <c r="N177"/>
  <c r="N127"/>
  <c i="8" r="N144"/>
  <c r="N202"/>
  <c r="N206"/>
  <c i="11" r="Q14"/>
  <c r="R14"/>
  <c r="S14"/>
  <c i="9" r="N125"/>
  <c r="N168"/>
  <c i="10" r="N16"/>
  <c i="3" r="U64"/>
  <c i="13" r="Q46"/>
  <c r="R46"/>
  <c r="S46"/>
  <c r="Q103"/>
  <c r="R103"/>
  <c r="S103"/>
  <c i="14" r="S24"/>
  <c r="T24"/>
  <c r="U24"/>
  <c i="21" r="T357"/>
  <c i="45" r="T341"/>
  <c r="T369"/>
  <c i="25" r="R387"/>
  <c r="S387"/>
  <c r="T387"/>
  <c i="19" r="R113"/>
  <c r="S113"/>
  <c r="T113"/>
  <c r="R305"/>
  <c r="S305"/>
  <c r="T305"/>
  <c i="17" r="T339"/>
  <c i="23" r="R33"/>
  <c r="S33"/>
  <c r="T33"/>
  <c r="R91"/>
  <c r="S91"/>
  <c r="T91"/>
  <c i="22" r="R427"/>
  <c r="S427"/>
  <c r="T427"/>
  <c i="19" r="R281"/>
  <c r="S281"/>
  <c r="T281"/>
  <c i="6" r="Q332"/>
  <c r="R332"/>
  <c r="S332"/>
  <c i="24" r="R144"/>
  <c r="S144"/>
  <c r="T144"/>
  <c i="45" r="R377"/>
  <c r="S377"/>
  <c r="T377"/>
  <c i="25" r="R205"/>
  <c r="S205"/>
  <c r="T205"/>
  <c r="R405"/>
  <c r="S405"/>
  <c r="T405"/>
  <c i="22" r="R76"/>
  <c r="S76"/>
  <c r="T76"/>
  <c i="19" r="R240"/>
  <c r="S240"/>
  <c r="T240"/>
  <c i="25" r="R380"/>
  <c r="S380"/>
  <c r="T380"/>
  <c r="R172"/>
  <c r="S172"/>
  <c r="T172"/>
  <c i="24" r="R324"/>
  <c r="S324"/>
  <c r="T324"/>
  <c r="R431"/>
  <c r="S431"/>
  <c r="T431"/>
  <c i="23" r="R411"/>
  <c r="S411"/>
  <c r="T411"/>
  <c i="17" r="R148"/>
  <c r="S148"/>
  <c r="T148"/>
  <c i="6" r="Q150"/>
  <c r="R150"/>
  <c r="S150"/>
  <c i="23" r="R145"/>
  <c r="S145"/>
  <c r="T145"/>
  <c i="17" r="R182"/>
  <c r="S182"/>
  <c r="T182"/>
  <c i="6" r="Q352"/>
  <c r="R352"/>
  <c r="S352"/>
  <c i="22" r="R228"/>
  <c r="S228"/>
  <c r="T228"/>
  <c i="3" r="U108"/>
  <c r="V108"/>
  <c r="U129"/>
  <c r="U105"/>
  <c r="U33"/>
  <c i="8" r="Q11"/>
  <c r="R11"/>
  <c r="S11"/>
  <c r="Q80"/>
  <c r="R80"/>
  <c r="S80"/>
  <c i="7" r="J77"/>
  <c r="P77"/>
  <c r="N206"/>
  <c r="N199"/>
  <c r="N158"/>
  <c i="8" r="N32"/>
  <c r="J71"/>
  <c r="N146"/>
  <c i="6" r="H17"/>
  <c i="3" r="U120"/>
  <c r="V120"/>
  <c r="U138"/>
  <c r="V138"/>
  <c r="U31"/>
  <c r="U133"/>
  <c i="6" r="Q144"/>
  <c r="R144"/>
  <c r="S144"/>
  <c i="14" r="S135"/>
  <c r="T135"/>
  <c r="U135"/>
  <c r="S170"/>
  <c r="T170"/>
  <c r="U170"/>
  <c i="45" r="R203"/>
  <c r="S203"/>
  <c r="T203"/>
  <c i="23" r="R310"/>
  <c r="S310"/>
  <c r="T310"/>
  <c i="19" r="R40"/>
  <c r="S40"/>
  <c r="T40"/>
  <c i="21" r="T323"/>
  <c i="23" r="T453"/>
  <c i="65" r="T441"/>
  <c i="25" r="R84"/>
  <c r="S84"/>
  <c r="T84"/>
  <c i="23" r="T232"/>
  <c i="22" r="R399"/>
  <c r="S399"/>
  <c r="T399"/>
  <c i="25" r="R37"/>
  <c r="S37"/>
  <c r="T37"/>
  <c i="24" r="R445"/>
  <c r="S445"/>
  <c r="T445"/>
  <c i="23" r="R14"/>
  <c r="S14"/>
  <c r="T14"/>
  <c i="21" r="R270"/>
  <c r="S270"/>
  <c r="T270"/>
  <c i="6" r="Q230"/>
  <c r="R230"/>
  <c r="S230"/>
  <c i="22" r="R384"/>
  <c r="S384"/>
  <c r="T384"/>
  <c i="21" r="R167"/>
  <c r="S167"/>
  <c r="T167"/>
  <c i="17" r="R52"/>
  <c r="S52"/>
  <c r="T52"/>
  <c i="22" r="R260"/>
  <c r="S260"/>
  <c r="T260"/>
  <c i="3" r="U7"/>
  <c r="U10"/>
  <c r="U26"/>
  <c r="V26"/>
  <c r="U21"/>
  <c i="45" r="R282"/>
  <c r="S282"/>
  <c r="T282"/>
  <c i="8" r="Q162"/>
  <c r="R162"/>
  <c r="S162"/>
  <c r="Q58"/>
  <c r="R58"/>
  <c r="S58"/>
  <c i="11" r="Q156"/>
  <c r="R156"/>
  <c r="S156"/>
  <c r="Q195"/>
  <c r="R195"/>
  <c r="S195"/>
  <c i="3" r="U29"/>
  <c r="U28"/>
  <c r="U35"/>
  <c r="U69"/>
  <c i="14" r="S98"/>
  <c r="T98"/>
  <c r="U98"/>
  <c r="S22"/>
  <c r="T22"/>
  <c r="U22"/>
  <c i="23" r="T199"/>
  <c i="17" r="T76"/>
  <c i="24" r="T133"/>
  <c i="65" r="T76"/>
  <c i="21" r="T32"/>
  <c i="23" r="R97"/>
  <c r="S97"/>
  <c r="T97"/>
  <c i="21" r="R195"/>
  <c r="S195"/>
  <c r="T195"/>
  <c r="R180"/>
  <c r="S180"/>
  <c r="T180"/>
  <c i="45" r="T204"/>
  <c i="22" r="R238"/>
  <c r="S238"/>
  <c r="T238"/>
  <c i="17" r="R351"/>
  <c r="S351"/>
  <c r="T351"/>
  <c i="65" r="R191"/>
  <c r="S191"/>
  <c r="T191"/>
  <c i="25" r="R176"/>
  <c r="S176"/>
  <c r="T176"/>
  <c i="24" r="R261"/>
  <c r="S261"/>
  <c r="T261"/>
  <c i="45" r="R38"/>
  <c r="S38"/>
  <c r="T38"/>
  <c i="25" r="R351"/>
  <c r="S351"/>
  <c r="T351"/>
  <c i="24" r="T262"/>
  <c i="23" r="R466"/>
  <c r="S466"/>
  <c r="T466"/>
  <c r="R23"/>
  <c r="S23"/>
  <c r="T23"/>
  <c r="R85"/>
  <c r="S85"/>
  <c r="T85"/>
  <c i="22" r="R276"/>
  <c r="S276"/>
  <c r="T276"/>
  <c i="21" r="R70"/>
  <c r="S70"/>
  <c r="T70"/>
  <c i="17" r="R395"/>
  <c r="S395"/>
  <c r="T395"/>
  <c i="23" r="R214"/>
  <c r="S214"/>
  <c r="T214"/>
  <c i="6" r="Q197"/>
  <c r="R197"/>
  <c r="S197"/>
  <c i="45" r="T64"/>
  <c i="12" r="U16"/>
  <c r="U162"/>
  <c r="U150"/>
  <c r="U142"/>
  <c r="U118"/>
  <c r="U82"/>
  <c r="U65"/>
  <c r="U51"/>
  <c r="U39"/>
  <c r="U34"/>
  <c i="45" r="R289"/>
  <c r="S289"/>
  <c r="T289"/>
  <c i="17" r="D405"/>
  <c i="21" r="K236"/>
  <c i="22" r="K333"/>
  <c r="O333"/>
  <c i="8" r="Q48"/>
  <c r="R48"/>
  <c r="S48"/>
  <c r="Q136"/>
  <c r="R136"/>
  <c r="S136"/>
  <c i="7" r="N229"/>
  <c r="N129"/>
  <c r="N83"/>
  <c i="8" r="N130"/>
  <c i="3" r="U89"/>
  <c r="U51"/>
  <c r="U125"/>
  <c r="U88"/>
  <c r="U104"/>
  <c i="11" r="N29"/>
  <c r="Q29"/>
  <c r="R29"/>
  <c r="S29"/>
  <c i="13" r="Q132"/>
  <c r="R132"/>
  <c r="S132"/>
  <c i="45" r="T171"/>
  <c i="65" r="R212"/>
  <c r="S212"/>
  <c r="T212"/>
  <c i="23" r="R64"/>
  <c r="S64"/>
  <c r="T64"/>
  <c i="17" r="R47"/>
  <c r="S47"/>
  <c r="T47"/>
  <c i="65" r="R203"/>
  <c r="S203"/>
  <c r="T203"/>
  <c r="R62"/>
  <c r="S62"/>
  <c r="T62"/>
  <c i="25" r="R124"/>
  <c r="S124"/>
  <c r="T124"/>
  <c i="24" r="R398"/>
  <c r="S398"/>
  <c r="T398"/>
  <c i="22" r="R193"/>
  <c r="S193"/>
  <c r="T193"/>
  <c r="R448"/>
  <c r="S448"/>
  <c r="T448"/>
  <c i="25" r="R109"/>
  <c r="S109"/>
  <c r="T109"/>
  <c i="24" r="R435"/>
  <c r="S435"/>
  <c r="T435"/>
  <c i="23" r="T146"/>
  <c r="R174"/>
  <c r="S174"/>
  <c r="T174"/>
  <c i="45" r="R423"/>
  <c r="S423"/>
  <c r="T423"/>
  <c i="23" r="R77"/>
  <c r="S77"/>
  <c r="T77"/>
  <c i="6" r="Q201"/>
  <c r="R201"/>
  <c r="S201"/>
  <c i="45" r="R59"/>
  <c r="S59"/>
  <c r="T59"/>
  <c i="22" r="R372"/>
  <c r="S372"/>
  <c r="T372"/>
  <c i="25" r="R32"/>
  <c r="S32"/>
  <c r="T32"/>
  <c r="R129"/>
  <c r="S129"/>
  <c r="T129"/>
  <c r="T207"/>
  <c i="17" r="R108"/>
  <c r="S108"/>
  <c r="T108"/>
  <c i="8" r="Q118"/>
  <c r="R118"/>
  <c r="S118"/>
  <c i="6" r="Q62"/>
  <c r="R62"/>
  <c i="7" r="N107"/>
  <c i="21" r="R163"/>
  <c r="S163"/>
  <c r="T163"/>
  <c i="12" r="U172"/>
  <c r="U166"/>
  <c r="U161"/>
  <c r="U160"/>
  <c r="U154"/>
  <c r="U149"/>
  <c r="U99"/>
  <c r="U77"/>
  <c r="U75"/>
  <c r="U46"/>
  <c r="U41"/>
  <c r="U27"/>
  <c r="U25"/>
  <c i="3" r="U78"/>
  <c r="U50"/>
  <c r="U59"/>
  <c i="45" r="R249"/>
  <c r="S249"/>
  <c r="T249"/>
  <c i="6" r="H327"/>
  <c i="19" r="D342"/>
  <c i="7" r="L100"/>
  <c r="P105"/>
  <c i="8" r="L9"/>
  <c r="N189"/>
  <c r="N74"/>
  <c r="N158"/>
  <c r="P130"/>
  <c r="P100"/>
  <c i="6" r="N14"/>
  <c i="8" r="P63"/>
  <c i="7" r="I71"/>
  <c r="I38"/>
  <c r="I53"/>
  <c r="H127"/>
  <c r="I62"/>
  <c r="J62"/>
  <c r="P62"/>
  <c r="H79"/>
  <c r="H35"/>
  <c r="I22"/>
  <c r="I42"/>
  <c r="J42"/>
  <c r="L42"/>
  <c r="I176"/>
  <c r="J176"/>
  <c r="P176"/>
  <c r="J153"/>
  <c r="H229"/>
  <c r="I211"/>
  <c r="J160"/>
  <c r="P160"/>
  <c r="H177"/>
  <c r="I191"/>
  <c r="J175"/>
  <c r="L175"/>
  <c r="I241"/>
  <c i="8" r="I178"/>
  <c r="H167"/>
  <c r="H130"/>
  <c r="L41"/>
  <c i="7" r="H185"/>
  <c r="H150"/>
  <c r="H183"/>
  <c i="9" r="N103"/>
  <c r="P126"/>
  <c r="L165"/>
  <c r="N88"/>
  <c i="10" r="P53"/>
  <c r="P85"/>
  <c r="N30"/>
  <c r="P65"/>
  <c r="P83"/>
  <c r="N143"/>
  <c r="N93"/>
  <c r="P103"/>
  <c r="L16"/>
  <c i="11" r="L171"/>
  <c r="P141"/>
  <c r="N47"/>
  <c r="N45"/>
  <c r="N144"/>
  <c r="P93"/>
  <c r="N82"/>
  <c i="10" r="P23"/>
  <c i="9" r="H165"/>
  <c r="J17"/>
  <c r="P17"/>
  <c r="H122"/>
  <c r="H80"/>
  <c r="H153"/>
  <c r="I28"/>
  <c r="H118"/>
  <c r="I70"/>
  <c r="J70"/>
  <c r="P70"/>
  <c r="H149"/>
  <c r="I27"/>
  <c r="J27"/>
  <c r="L27"/>
  <c r="I104"/>
  <c r="J104"/>
  <c r="P104"/>
  <c r="H77"/>
  <c r="H43"/>
  <c r="I25"/>
  <c r="J41"/>
  <c r="P41"/>
  <c r="I15"/>
  <c i="10" r="H169"/>
  <c r="J132"/>
  <c r="N132"/>
  <c r="H117"/>
  <c r="I91"/>
  <c r="H116"/>
  <c r="J74"/>
  <c r="N74"/>
  <c r="H65"/>
  <c r="H90"/>
  <c r="H84"/>
  <c r="H104"/>
  <c r="H49"/>
  <c r="H38"/>
  <c r="I66"/>
  <c r="I69"/>
  <c r="J69"/>
  <c r="P69"/>
  <c r="H11"/>
  <c r="I24"/>
  <c r="I18"/>
  <c r="J18"/>
  <c r="P18"/>
  <c r="H71"/>
  <c i="6" r="H87"/>
  <c i="9" r="I83"/>
  <c r="J83"/>
  <c r="N83"/>
  <c i="14" r="R14"/>
  <c i="13" r="L38"/>
  <c r="N61"/>
  <c r="L119"/>
  <c r="N38"/>
  <c i="14" r="N73"/>
  <c i="13" r="N81"/>
  <c i="14" r="P120"/>
  <c r="P54"/>
  <c i="13" r="P119"/>
  <c r="N17"/>
  <c r="P64"/>
  <c i="14" r="P61"/>
  <c i="11" r="P99"/>
  <c i="65" r="Q477"/>
  <c i="6" r="N178"/>
  <c i="65" r="O204"/>
  <c i="45" r="M346"/>
  <c r="O507"/>
  <c r="Q106"/>
  <c i="22" r="O268"/>
  <c i="24" r="M336"/>
  <c i="23" r="O317"/>
  <c i="22" r="M112"/>
  <c r="M391"/>
  <c i="21" r="M279"/>
  <c i="19" r="Q211"/>
  <c i="17" r="M233"/>
  <c i="6" r="L342"/>
  <c r="L287"/>
  <c i="45" r="Q302"/>
  <c i="65" r="O385"/>
  <c r="O13"/>
  <c i="25" r="Q127"/>
  <c i="45" r="M157"/>
  <c r="M332"/>
  <c r="M471"/>
  <c r="Q346"/>
  <c r="O118"/>
  <c i="25" r="Q353"/>
  <c i="24" r="Q171"/>
  <c r="M136"/>
  <c r="Q251"/>
  <c i="23" r="O419"/>
  <c r="O12"/>
  <c i="22" r="O83"/>
  <c r="O224"/>
  <c r="M33"/>
  <c r="Q454"/>
  <c i="21" r="O181"/>
  <c i="17" r="O191"/>
  <c r="M389"/>
  <c r="M319"/>
  <c r="M284"/>
  <c i="6" r="L187"/>
  <c i="21" r="M50"/>
  <c i="65" r="Q449"/>
  <c r="Q380"/>
  <c i="45" r="O471"/>
  <c r="O240"/>
  <c i="25" r="Q47"/>
  <c i="24" r="Q25"/>
  <c r="Q183"/>
  <c r="Q304"/>
  <c r="O227"/>
  <c i="23" r="Q454"/>
  <c r="O118"/>
  <c r="M117"/>
  <c i="22" r="M236"/>
  <c r="Q154"/>
  <c r="M223"/>
  <c r="O487"/>
  <c i="21" r="Q269"/>
  <c i="19" r="O180"/>
  <c r="O287"/>
  <c i="17" r="M154"/>
  <c r="O286"/>
  <c r="Q102"/>
  <c i="65" r="O329"/>
  <c r="Q60"/>
  <c i="24" r="O32"/>
  <c i="45" r="M161"/>
  <c r="Q391"/>
  <c r="O79"/>
  <c i="25" r="O346"/>
  <c r="O385"/>
  <c i="24" r="O60"/>
  <c r="M106"/>
  <c r="O25"/>
  <c r="O143"/>
  <c i="23" r="O220"/>
  <c i="24" r="O271"/>
  <c r="O205"/>
  <c i="23" r="Q46"/>
  <c r="M57"/>
  <c r="Q467"/>
  <c i="22" r="O78"/>
  <c r="Q112"/>
  <c r="M413"/>
  <c i="21" r="O331"/>
  <c r="O299"/>
  <c i="6" r="P178"/>
  <c i="17" r="Q283"/>
  <c r="Q249"/>
  <c i="6" r="P220"/>
  <c r="N177"/>
  <c i="45" r="M297"/>
  <c i="65" r="Q346"/>
  <c r="O201"/>
  <c i="23" r="O181"/>
  <c i="21" r="O43"/>
  <c i="17" r="O106"/>
  <c i="24" r="M376"/>
  <c i="23" r="M447"/>
  <c r="M237"/>
  <c r="Q130"/>
  <c r="O361"/>
  <c i="22" r="M55"/>
  <c r="M393"/>
  <c i="21" r="O156"/>
  <c r="M145"/>
  <c i="19" r="O328"/>
  <c r="M97"/>
  <c r="M214"/>
  <c i="17" r="O305"/>
  <c r="M146"/>
  <c r="M27"/>
  <c r="O218"/>
  <c i="6" r="P423"/>
  <c r="P274"/>
  <c i="45" r="O301"/>
  <c i="65" r="Q390"/>
  <c r="M337"/>
  <c i="45" r="Q395"/>
  <c r="O382"/>
  <c i="25" r="O77"/>
  <c i="24" r="M151"/>
  <c r="M300"/>
  <c i="23" r="Q262"/>
  <c i="24" r="O191"/>
  <c r="O468"/>
  <c r="M422"/>
  <c i="23" r="O325"/>
  <c r="O373"/>
  <c r="Q186"/>
  <c r="M467"/>
  <c i="22" r="M263"/>
  <c r="O45"/>
  <c r="O447"/>
  <c r="Q363"/>
  <c r="Q37"/>
  <c i="21" r="Q289"/>
  <c r="Q297"/>
  <c i="19" r="Q78"/>
  <c r="Q120"/>
  <c r="Q244"/>
  <c i="17" r="Q162"/>
  <c r="M369"/>
  <c i="65" r="M397"/>
  <c r="Q35"/>
  <c i="45" r="M48"/>
  <c r="O372"/>
  <c r="M409"/>
  <c r="M472"/>
  <c r="M240"/>
  <c i="17" r="O385"/>
  <c i="24" r="M183"/>
  <c r="Q245"/>
  <c r="Q410"/>
  <c i="23" r="M427"/>
  <c i="14" r="K164"/>
  <c r="L164"/>
  <c r="R164"/>
  <c i="45" r="Q272"/>
  <c i="25" r="M274"/>
  <c i="65" r="K458"/>
  <c r="Q458"/>
  <c i="45" r="I23"/>
  <c r="K188"/>
  <c r="M188"/>
  <c i="6" r="J417"/>
  <c i="65" r="I160"/>
  <c i="45" r="K146"/>
  <c r="M146"/>
  <c i="25" r="J270"/>
  <c r="I254"/>
  <c i="24" r="K152"/>
  <c r="Q152"/>
  <c i="23" r="M204"/>
  <c r="I87"/>
  <c i="21" r="J205"/>
  <c i="6" r="I419"/>
  <c r="J419"/>
  <c r="L419"/>
  <c i="23" r="I144"/>
  <c r="I322"/>
  <c r="J27"/>
  <c r="K27"/>
  <c r="O27"/>
  <c r="K102"/>
  <c r="Q102"/>
  <c r="J388"/>
  <c r="K388"/>
  <c r="Q388"/>
  <c i="22" r="I125"/>
  <c i="21" r="M217"/>
  <c i="19" r="K112"/>
  <c r="O112"/>
  <c r="I228"/>
  <c i="17" r="I103"/>
  <c i="6" r="J373"/>
  <c r="N373"/>
  <c r="H453"/>
  <c r="J252"/>
  <c r="P252"/>
  <c i="65" r="J463"/>
  <c r="K463"/>
  <c r="Q463"/>
  <c r="J214"/>
  <c r="K200"/>
  <c r="Q200"/>
  <c r="J81"/>
  <c r="I40"/>
  <c i="45" r="J236"/>
  <c r="K61"/>
  <c r="M61"/>
  <c r="J14"/>
  <c i="25" r="J260"/>
  <c r="K260"/>
  <c r="Q260"/>
  <c i="45" r="K131"/>
  <c r="Q131"/>
  <c r="I183"/>
  <c r="I397"/>
  <c r="J330"/>
  <c r="K330"/>
  <c r="M330"/>
  <c i="25" r="I148"/>
  <c r="K65"/>
  <c r="M65"/>
  <c r="J34"/>
  <c r="K83"/>
  <c r="J101"/>
  <c r="I91"/>
  <c r="J240"/>
  <c r="K263"/>
  <c r="I311"/>
  <c r="J354"/>
  <c r="K354"/>
  <c r="O354"/>
  <c r="J432"/>
  <c r="I10"/>
  <c i="45" r="J210"/>
  <c r="K210"/>
  <c r="Q210"/>
  <c i="24" r="J163"/>
  <c r="K165"/>
  <c r="Q165"/>
  <c r="J177"/>
  <c r="K155"/>
  <c r="Q155"/>
  <c r="K128"/>
  <c r="Q128"/>
  <c i="23" r="J225"/>
  <c i="24" r="I441"/>
  <c r="I300"/>
  <c r="K178"/>
  <c r="Q178"/>
  <c r="J278"/>
  <c r="K278"/>
  <c r="Q278"/>
  <c r="K286"/>
  <c r="O286"/>
  <c r="J351"/>
  <c r="K267"/>
  <c r="Q267"/>
  <c r="K337"/>
  <c r="M337"/>
  <c r="I449"/>
  <c r="K446"/>
  <c r="O446"/>
  <c i="23" r="I71"/>
  <c r="J402"/>
  <c r="K402"/>
  <c r="O402"/>
  <c r="J414"/>
  <c r="J202"/>
  <c r="I40"/>
  <c r="I134"/>
  <c r="J76"/>
  <c r="K76"/>
  <c r="O76"/>
  <c r="K34"/>
  <c r="Q34"/>
  <c r="I102"/>
  <c r="M180"/>
  <c r="K235"/>
  <c r="M235"/>
  <c r="K299"/>
  <c r="O299"/>
  <c r="J405"/>
  <c r="K405"/>
  <c r="O405"/>
  <c r="J324"/>
  <c r="K324"/>
  <c r="M324"/>
  <c r="K371"/>
  <c r="M371"/>
  <c r="I345"/>
  <c r="K459"/>
  <c r="M459"/>
  <c r="J399"/>
  <c i="22" r="I236"/>
  <c r="J300"/>
  <c r="I307"/>
  <c r="K294"/>
  <c r="O294"/>
  <c r="M257"/>
  <c r="J336"/>
  <c r="I263"/>
  <c r="I101"/>
  <c r="J175"/>
  <c r="K175"/>
  <c r="O175"/>
  <c r="J191"/>
  <c r="K191"/>
  <c r="O191"/>
  <c r="J137"/>
  <c r="K137"/>
  <c r="M137"/>
  <c r="J436"/>
  <c r="K436"/>
  <c r="Q436"/>
  <c r="I29"/>
  <c r="J374"/>
  <c r="K374"/>
  <c r="Q374"/>
  <c r="I440"/>
  <c r="J347"/>
  <c i="21" r="J49"/>
  <c r="K49"/>
  <c r="Q49"/>
  <c r="I138"/>
  <c r="J62"/>
  <c r="K62"/>
  <c r="O62"/>
  <c r="K197"/>
  <c r="O197"/>
  <c r="I157"/>
  <c r="K146"/>
  <c r="Q146"/>
  <c r="J242"/>
  <c r="K242"/>
  <c r="J177"/>
  <c r="K177"/>
  <c r="M177"/>
  <c r="I277"/>
  <c r="K296"/>
  <c r="M296"/>
  <c r="J317"/>
  <c r="K317"/>
  <c r="O317"/>
  <c r="J367"/>
  <c r="O342"/>
  <c r="J340"/>
  <c r="K340"/>
  <c r="M340"/>
  <c i="19" r="J184"/>
  <c r="K184"/>
  <c r="M184"/>
  <c r="I88"/>
  <c r="I89"/>
  <c r="I134"/>
  <c r="J111"/>
  <c r="K111"/>
  <c r="Q111"/>
  <c r="I318"/>
  <c r="O234"/>
  <c r="K255"/>
  <c r="M255"/>
  <c r="I327"/>
  <c r="K298"/>
  <c r="M298"/>
  <c i="17" r="I111"/>
  <c r="K359"/>
  <c r="Q359"/>
  <c r="K120"/>
  <c r="K89"/>
  <c r="M89"/>
  <c r="I237"/>
  <c r="I89"/>
  <c r="I187"/>
  <c r="J121"/>
  <c r="I198"/>
  <c r="I191"/>
  <c r="I183"/>
  <c r="I218"/>
  <c r="K322"/>
  <c r="M322"/>
  <c r="J285"/>
  <c i="6" r="I383"/>
  <c r="H330"/>
  <c r="I431"/>
  <c r="I326"/>
  <c r="J326"/>
  <c r="L326"/>
  <c r="H430"/>
  <c r="I341"/>
  <c r="J341"/>
  <c r="N341"/>
  <c r="J357"/>
  <c r="N357"/>
  <c r="H427"/>
  <c r="H464"/>
  <c r="I402"/>
  <c r="H184"/>
  <c r="H225"/>
  <c i="65" r="J361"/>
  <c r="K361"/>
  <c r="O361"/>
  <c r="I147"/>
  <c r="J56"/>
  <c r="K56"/>
  <c r="Q56"/>
  <c r="I45"/>
  <c r="I22"/>
  <c i="25" r="J397"/>
  <c r="K397"/>
  <c r="Q397"/>
  <c r="I200"/>
  <c i="45" r="I374"/>
  <c r="I428"/>
  <c r="I175"/>
  <c i="25" r="J133"/>
  <c r="K133"/>
  <c r="Q133"/>
  <c r="J122"/>
  <c r="K105"/>
  <c r="O105"/>
  <c r="J241"/>
  <c r="K241"/>
  <c r="I339"/>
  <c r="K370"/>
  <c r="O370"/>
  <c r="K195"/>
  <c r="O195"/>
  <c r="K186"/>
  <c r="M186"/>
  <c r="I296"/>
  <c r="I333"/>
  <c i="24" r="K51"/>
  <c r="O51"/>
  <c r="J64"/>
  <c r="K64"/>
  <c r="Q64"/>
  <c i="45" r="J220"/>
  <c r="K220"/>
  <c r="O220"/>
  <c i="24" r="J159"/>
  <c r="K159"/>
  <c r="O159"/>
  <c r="J110"/>
  <c r="K110"/>
  <c r="O110"/>
  <c r="I306"/>
  <c i="23" r="K230"/>
  <c r="O230"/>
  <c i="19" r="J115"/>
  <c r="K115"/>
  <c r="O115"/>
  <c i="65" r="J430"/>
  <c r="K430"/>
  <c r="M430"/>
  <c r="I180"/>
  <c i="45" r="J384"/>
  <c r="K384"/>
  <c r="O384"/>
  <c i="25" r="I181"/>
  <c i="45" r="J401"/>
  <c r="K401"/>
  <c r="I462"/>
  <c r="I513"/>
  <c i="25" r="K224"/>
  <c r="Q224"/>
  <c r="I123"/>
  <c r="K299"/>
  <c r="O299"/>
  <c r="K203"/>
  <c r="O203"/>
  <c r="J284"/>
  <c r="K284"/>
  <c r="I292"/>
  <c r="I426"/>
  <c i="24" r="I20"/>
  <c r="J42"/>
  <c r="K42"/>
  <c r="Q42"/>
  <c r="J88"/>
  <c r="K88"/>
  <c r="Q88"/>
  <c r="I165"/>
  <c i="23" r="I223"/>
  <c r="I286"/>
  <c r="J75"/>
  <c i="22" r="J240"/>
  <c r="J379"/>
  <c i="21" r="J370"/>
  <c r="K370"/>
  <c r="O370"/>
  <c i="6" r="H309"/>
  <c r="L203"/>
  <c i="19" r="K143"/>
  <c r="O143"/>
  <c i="24" r="M361"/>
  <c r="I432"/>
  <c r="I215"/>
  <c r="J224"/>
  <c r="I286"/>
  <c r="I291"/>
  <c r="J346"/>
  <c i="23" r="M29"/>
  <c r="J43"/>
  <c r="K43"/>
  <c r="Q43"/>
  <c r="I109"/>
  <c r="K35"/>
  <c r="Q35"/>
  <c r="I361"/>
  <c r="J328"/>
  <c r="K328"/>
  <c r="O328"/>
  <c i="22" r="J296"/>
  <c r="K296"/>
  <c r="O296"/>
  <c r="J99"/>
  <c r="J179"/>
  <c r="K179"/>
  <c r="O179"/>
  <c r="I33"/>
  <c i="21" r="I22"/>
  <c r="O60"/>
  <c r="I314"/>
  <c r="I162"/>
  <c r="K265"/>
  <c r="Q265"/>
  <c r="J266"/>
  <c r="K266"/>
  <c r="O266"/>
  <c r="I322"/>
  <c r="K345"/>
  <c r="Q345"/>
  <c r="J333"/>
  <c i="19" r="I17"/>
  <c r="J30"/>
  <c r="K30"/>
  <c r="M30"/>
  <c r="K189"/>
  <c r="O189"/>
  <c r="I64"/>
  <c r="I163"/>
  <c r="J160"/>
  <c r="I280"/>
  <c r="K257"/>
  <c r="Q257"/>
  <c r="I331"/>
  <c r="I288"/>
  <c i="17" r="I127"/>
  <c r="K68"/>
  <c r="O68"/>
  <c r="J110"/>
  <c r="I181"/>
  <c r="J293"/>
  <c r="K293"/>
  <c r="Q293"/>
  <c r="J304"/>
  <c r="K294"/>
  <c r="O294"/>
  <c r="Q368"/>
  <c i="6" r="J336"/>
  <c r="L336"/>
  <c r="H426"/>
  <c r="I378"/>
  <c r="J378"/>
  <c r="N378"/>
  <c r="I225"/>
  <c r="J225"/>
  <c r="N225"/>
  <c r="J176"/>
  <c r="L176"/>
  <c r="L234"/>
  <c i="19" r="O68"/>
  <c i="45" r="I312"/>
  <c i="14" r="K80"/>
  <c r="L80"/>
  <c r="N80"/>
  <c i="65" r="I346"/>
  <c r="K234"/>
  <c r="O234"/>
  <c r="K217"/>
  <c r="O217"/>
  <c r="J179"/>
  <c r="K179"/>
  <c r="Q179"/>
  <c r="J93"/>
  <c r="K45"/>
  <c r="Q45"/>
  <c r="K40"/>
  <c r="Q40"/>
  <c i="45" r="J470"/>
  <c r="J371"/>
  <c r="K371"/>
  <c r="Q371"/>
  <c r="I315"/>
  <c r="I122"/>
  <c i="25" r="K10"/>
  <c r="Q10"/>
  <c i="24" r="I98"/>
  <c i="45" r="I140"/>
  <c r="K387"/>
  <c r="M387"/>
  <c r="K90"/>
  <c r="Q90"/>
  <c r="I408"/>
  <c i="25" r="K249"/>
  <c r="Q249"/>
  <c i="45" r="J173"/>
  <c r="K173"/>
  <c r="Q173"/>
  <c r="K359"/>
  <c r="O359"/>
  <c r="I450"/>
  <c r="I477"/>
  <c i="25" r="O48"/>
  <c r="J43"/>
  <c r="K43"/>
  <c r="Q43"/>
  <c r="I12"/>
  <c r="I30"/>
  <c r="Q295"/>
  <c r="J314"/>
  <c r="J257"/>
  <c r="K321"/>
  <c r="O321"/>
  <c r="J362"/>
  <c r="K362"/>
  <c r="M362"/>
  <c r="J319"/>
  <c r="J436"/>
  <c r="K436"/>
  <c i="24" r="I137"/>
  <c r="J161"/>
  <c r="J112"/>
  <c r="I231"/>
  <c i="22" r="J104"/>
  <c i="21" r="J102"/>
  <c r="K102"/>
  <c r="M102"/>
  <c i="19" r="I36"/>
  <c i="17" r="J144"/>
  <c r="J194"/>
  <c r="K194"/>
  <c i="6" r="H439"/>
  <c i="24" r="K430"/>
  <c r="Q430"/>
  <c r="J212"/>
  <c r="K212"/>
  <c r="O212"/>
  <c r="K451"/>
  <c r="M451"/>
  <c i="23" r="J104"/>
  <c r="K109"/>
  <c r="O109"/>
  <c r="I141"/>
  <c r="J367"/>
  <c r="J298"/>
  <c r="K298"/>
  <c r="M298"/>
  <c r="I237"/>
  <c r="I329"/>
  <c r="K345"/>
  <c r="M345"/>
  <c r="J441"/>
  <c r="K441"/>
  <c r="Q441"/>
  <c r="K431"/>
  <c r="Q431"/>
  <c r="I333"/>
  <c r="J409"/>
  <c r="K409"/>
  <c r="M409"/>
  <c i="22" r="I87"/>
  <c r="J148"/>
  <c r="K148"/>
  <c r="O148"/>
  <c r="J376"/>
  <c r="K376"/>
  <c r="O376"/>
  <c r="I390"/>
  <c r="J428"/>
  <c r="K414"/>
  <c r="M414"/>
  <c i="21" r="I59"/>
  <c r="J315"/>
  <c r="K73"/>
  <c r="I146"/>
  <c r="I345"/>
  <c r="K360"/>
  <c r="O360"/>
  <c i="19" r="J70"/>
  <c r="J54"/>
  <c r="I194"/>
  <c r="I9"/>
  <c r="K39"/>
  <c r="Q39"/>
  <c r="J216"/>
  <c r="K216"/>
  <c r="O216"/>
  <c r="J179"/>
  <c r="K179"/>
  <c r="Q179"/>
  <c r="J282"/>
  <c r="K282"/>
  <c r="O282"/>
  <c r="J218"/>
  <c r="K218"/>
  <c r="O218"/>
  <c r="I326"/>
  <c i="17" r="J29"/>
  <c r="K13"/>
  <c r="M13"/>
  <c r="J79"/>
  <c r="J149"/>
  <c r="I343"/>
  <c r="J380"/>
  <c r="K362"/>
  <c r="Q362"/>
  <c i="6" r="H370"/>
  <c r="I409"/>
  <c r="J409"/>
  <c r="I455"/>
  <c r="J455"/>
  <c r="L455"/>
  <c r="N293"/>
  <c r="H222"/>
  <c r="J213"/>
  <c r="L213"/>
  <c i="19" r="O67"/>
  <c i="14" r="K137"/>
  <c r="L137"/>
  <c r="N137"/>
  <c i="65" r="I363"/>
  <c r="I350"/>
  <c r="I338"/>
  <c r="I243"/>
  <c r="I228"/>
  <c r="I210"/>
  <c r="K199"/>
  <c r="O199"/>
  <c r="K193"/>
  <c r="Q193"/>
  <c r="K176"/>
  <c r="Q176"/>
  <c r="I117"/>
  <c r="I113"/>
  <c r="Q67"/>
  <c r="K30"/>
  <c r="M30"/>
  <c r="J12"/>
  <c r="K12"/>
  <c r="M12"/>
  <c i="25" r="J63"/>
  <c r="M385"/>
  <c i="24" r="J26"/>
  <c i="45" r="I411"/>
  <c r="I482"/>
  <c r="I65"/>
  <c r="J468"/>
  <c r="K468"/>
  <c r="O468"/>
  <c r="J338"/>
  <c r="K154"/>
  <c r="O154"/>
  <c i="25" r="J9"/>
  <c r="K9"/>
  <c r="M9"/>
  <c r="J108"/>
  <c r="K108"/>
  <c r="M108"/>
  <c r="I111"/>
  <c r="J125"/>
  <c r="K125"/>
  <c r="Q125"/>
  <c r="K307"/>
  <c r="O307"/>
  <c r="I378"/>
  <c r="I444"/>
  <c i="24" r="K24"/>
  <c r="M24"/>
  <c r="K95"/>
  <c r="M95"/>
  <c r="J168"/>
  <c r="K168"/>
  <c r="M168"/>
  <c r="J135"/>
  <c i="23" r="I228"/>
  <c i="24" r="J421"/>
  <c r="J233"/>
  <c i="22" r="J140"/>
  <c i="21" r="I172"/>
  <c i="19" r="I219"/>
  <c r="J26"/>
  <c r="K26"/>
  <c r="Q26"/>
  <c i="6" r="H176"/>
  <c i="24" r="J305"/>
  <c r="J232"/>
  <c r="I276"/>
  <c r="J358"/>
  <c r="K358"/>
  <c r="O358"/>
  <c i="23" r="J316"/>
  <c r="K316"/>
  <c r="M316"/>
  <c r="I131"/>
  <c r="K277"/>
  <c r="O277"/>
  <c r="O249"/>
  <c r="J364"/>
  <c r="J428"/>
  <c i="22" r="J163"/>
  <c r="K163"/>
  <c r="Q163"/>
  <c r="I162"/>
  <c r="J85"/>
  <c r="K85"/>
  <c r="I235"/>
  <c r="I10"/>
  <c r="I43"/>
  <c r="I444"/>
  <c r="J490"/>
  <c r="K490"/>
  <c r="M490"/>
  <c i="21" r="I370"/>
  <c r="I238"/>
  <c r="J354"/>
  <c r="J379"/>
  <c r="K379"/>
  <c r="Q379"/>
  <c i="19" r="J69"/>
  <c r="K69"/>
  <c r="Q69"/>
  <c r="J145"/>
  <c r="K145"/>
  <c r="M145"/>
  <c r="Q97"/>
  <c r="J206"/>
  <c r="I255"/>
  <c r="J242"/>
  <c r="K242"/>
  <c r="M242"/>
  <c i="17" r="I57"/>
  <c r="J137"/>
  <c r="K137"/>
  <c r="O137"/>
  <c r="K10"/>
  <c r="K104"/>
  <c r="Q104"/>
  <c r="I43"/>
  <c r="J43"/>
  <c r="K43"/>
  <c r="M43"/>
  <c r="K119"/>
  <c r="M119"/>
  <c r="I199"/>
  <c r="J282"/>
  <c i="6" r="I155"/>
  <c r="J421"/>
  <c r="L421"/>
  <c r="H267"/>
  <c r="H177"/>
  <c r="J273"/>
  <c r="P273"/>
  <c i="45" r="J273"/>
  <c r="K273"/>
  <c i="65" r="I447"/>
  <c r="I416"/>
  <c r="J387"/>
  <c r="K387"/>
  <c r="M387"/>
  <c r="J359"/>
  <c r="K359"/>
  <c i="45" r="J251"/>
  <c r="K251"/>
  <c r="M251"/>
  <c r="J304"/>
  <c r="I83"/>
  <c r="J92"/>
  <c r="K92"/>
  <c r="M92"/>
  <c r="M391"/>
  <c r="I451"/>
  <c r="I71"/>
  <c r="J367"/>
  <c r="K367"/>
  <c r="O367"/>
  <c r="K411"/>
  <c r="M411"/>
  <c r="J459"/>
  <c r="J501"/>
  <c r="K87"/>
  <c r="M87"/>
  <c i="25" r="K225"/>
  <c r="M225"/>
  <c r="K20"/>
  <c r="K89"/>
  <c r="Q89"/>
  <c r="J72"/>
  <c r="K72"/>
  <c r="M72"/>
  <c r="K320"/>
  <c r="M320"/>
  <c r="J388"/>
  <c r="J431"/>
  <c r="K431"/>
  <c r="Q431"/>
  <c r="K410"/>
  <c r="M410"/>
  <c i="24" r="I72"/>
  <c r="K9"/>
  <c r="Q9"/>
  <c r="K53"/>
  <c r="O53"/>
  <c i="45" r="I237"/>
  <c i="23" r="I249"/>
  <c i="22" r="J328"/>
  <c r="I165"/>
  <c r="I458"/>
  <c i="21" r="O285"/>
  <c i="17" r="I333"/>
  <c r="J135"/>
  <c r="K135"/>
  <c r="O135"/>
  <c i="21" r="Q11"/>
  <c i="24" r="K385"/>
  <c r="Q385"/>
  <c r="J225"/>
  <c r="I288"/>
  <c i="23" r="I423"/>
  <c i="22" r="I241"/>
  <c r="J287"/>
  <c r="K287"/>
  <c r="O287"/>
  <c r="K101"/>
  <c r="Q101"/>
  <c r="I156"/>
  <c r="K122"/>
  <c r="Q122"/>
  <c r="I204"/>
  <c r="I227"/>
  <c r="K339"/>
  <c r="O339"/>
  <c r="J444"/>
  <c r="K444"/>
  <c r="M444"/>
  <c i="21" r="K202"/>
  <c r="M202"/>
  <c r="K64"/>
  <c r="Q64"/>
  <c r="J87"/>
  <c r="K87"/>
  <c r="O87"/>
  <c r="I241"/>
  <c r="K151"/>
  <c r="Q151"/>
  <c r="K316"/>
  <c r="Q316"/>
  <c r="J319"/>
  <c i="19" r="I78"/>
  <c r="I41"/>
  <c r="K134"/>
  <c r="M134"/>
  <c r="K114"/>
  <c r="Q114"/>
  <c r="K59"/>
  <c r="O59"/>
  <c r="I152"/>
  <c r="K198"/>
  <c r="Q198"/>
  <c r="K259"/>
  <c r="M259"/>
  <c r="I268"/>
  <c r="J299"/>
  <c r="K299"/>
  <c r="O299"/>
  <c i="17" r="K133"/>
  <c r="Q133"/>
  <c r="K50"/>
  <c r="M50"/>
  <c r="I104"/>
  <c r="I55"/>
  <c r="K220"/>
  <c r="O220"/>
  <c r="J125"/>
  <c r="J193"/>
  <c r="K178"/>
  <c r="M178"/>
  <c r="I211"/>
  <c r="K374"/>
  <c r="M374"/>
  <c r="J366"/>
  <c r="K352"/>
  <c r="O352"/>
  <c i="6" r="N333"/>
  <c r="I464"/>
  <c r="J464"/>
  <c r="N464"/>
  <c r="I214"/>
  <c r="J214"/>
  <c r="N214"/>
  <c i="45" r="J277"/>
  <c i="21" r="I13"/>
  <c i="24" r="M75"/>
  <c i="22" r="I478"/>
  <c r="I476"/>
  <c i="19" r="I67"/>
  <c i="17" r="J321"/>
  <c i="19" r="J325"/>
  <c r="K325"/>
  <c r="O325"/>
  <c i="23" r="M470"/>
  <c r="J463"/>
  <c i="6" r="I146"/>
  <c r="I190"/>
  <c r="J190"/>
  <c r="L190"/>
  <c r="H279"/>
  <c r="H281"/>
  <c r="I339"/>
  <c r="J339"/>
  <c r="N339"/>
  <c r="I385"/>
  <c r="H438"/>
  <c i="17" r="J40"/>
  <c r="J303"/>
  <c r="K303"/>
  <c r="M303"/>
  <c i="19" r="J35"/>
  <c r="K35"/>
  <c r="O35"/>
  <c r="J64"/>
  <c r="K64"/>
  <c r="O64"/>
  <c i="21" r="J183"/>
  <c r="J290"/>
  <c r="I53"/>
  <c r="I216"/>
  <c i="22" r="J49"/>
  <c r="K49"/>
  <c r="Q49"/>
  <c r="J71"/>
  <c r="J392"/>
  <c r="I416"/>
  <c r="I85"/>
  <c r="I179"/>
  <c r="J188"/>
  <c r="I264"/>
  <c i="23" r="I200"/>
  <c i="24" r="I221"/>
  <c r="J288"/>
  <c r="K288"/>
  <c r="J124"/>
  <c r="I140"/>
  <c r="I168"/>
  <c r="J173"/>
  <c r="K173"/>
  <c r="M173"/>
  <c i="25" r="I194"/>
  <c r="J369"/>
  <c r="K369"/>
  <c r="M369"/>
  <c r="I396"/>
  <c r="J94"/>
  <c r="J96"/>
  <c r="J117"/>
  <c r="K117"/>
  <c r="M117"/>
  <c r="I125"/>
  <c r="I143"/>
  <c i="45" r="I97"/>
  <c r="I146"/>
  <c r="I240"/>
  <c r="J312"/>
  <c r="K312"/>
  <c r="M312"/>
  <c r="I389"/>
  <c r="J393"/>
  <c r="J415"/>
  <c r="K415"/>
  <c r="M415"/>
  <c r="J441"/>
  <c r="K441"/>
  <c r="M441"/>
  <c i="65" r="I60"/>
  <c r="K296"/>
  <c r="M296"/>
  <c r="I352"/>
  <c r="I359"/>
  <c r="J375"/>
  <c r="K375"/>
  <c r="M375"/>
  <c r="J378"/>
  <c r="K378"/>
  <c r="O378"/>
  <c r="I421"/>
  <c i="7" r="L17"/>
  <c r="P224"/>
  <c r="P206"/>
  <c i="8" r="N9"/>
  <c r="P159"/>
  <c r="P86"/>
  <c r="L146"/>
  <c r="P41"/>
  <c r="L92"/>
  <c i="6" r="L41"/>
  <c r="N110"/>
  <c r="N68"/>
  <c r="L14"/>
  <c r="L139"/>
  <c i="7" r="J109"/>
  <c r="P109"/>
  <c r="I110"/>
  <c r="H85"/>
  <c r="H124"/>
  <c r="I93"/>
  <c r="J93"/>
  <c r="L93"/>
  <c r="I88"/>
  <c r="J71"/>
  <c r="P71"/>
  <c r="I70"/>
  <c r="J79"/>
  <c r="L79"/>
  <c r="I14"/>
  <c r="J14"/>
  <c r="L14"/>
  <c r="I116"/>
  <c r="J116"/>
  <c r="L116"/>
  <c r="I26"/>
  <c r="J26"/>
  <c r="N26"/>
  <c r="H167"/>
  <c r="J141"/>
  <c r="N141"/>
  <c r="J191"/>
  <c r="P191"/>
  <c r="H134"/>
  <c r="J187"/>
  <c r="N187"/>
  <c r="J157"/>
  <c r="L157"/>
  <c r="H218"/>
  <c r="H238"/>
  <c i="8" r="H190"/>
  <c r="H117"/>
  <c r="I12"/>
  <c r="J12"/>
  <c r="N12"/>
  <c r="L203"/>
  <c r="L105"/>
  <c r="L158"/>
  <c r="Q158"/>
  <c r="R158"/>
  <c r="S158"/>
  <c r="L147"/>
  <c i="7" r="J185"/>
  <c r="L185"/>
  <c r="H224"/>
  <c i="9" r="N126"/>
  <c r="P100"/>
  <c r="N159"/>
  <c r="L150"/>
  <c r="P158"/>
  <c r="L122"/>
  <c i="10" r="L30"/>
  <c r="L38"/>
  <c r="P11"/>
  <c i="11" r="P47"/>
  <c r="Q47"/>
  <c r="L45"/>
  <c r="R45"/>
  <c r="S45"/>
  <c r="P30"/>
  <c r="L39"/>
  <c r="P176"/>
  <c r="N169"/>
  <c r="N94"/>
  <c r="L42"/>
  <c r="L199"/>
  <c r="N59"/>
  <c r="P56"/>
  <c i="9" r="J153"/>
  <c r="L153"/>
  <c r="H16"/>
  <c r="H94"/>
  <c r="I118"/>
  <c r="J118"/>
  <c r="L118"/>
  <c r="H78"/>
  <c r="H70"/>
  <c r="I120"/>
  <c r="I117"/>
  <c r="J77"/>
  <c r="L77"/>
  <c r="H51"/>
  <c r="H41"/>
  <c r="I176"/>
  <c r="P87"/>
  <c i="10" r="I135"/>
  <c r="J135"/>
  <c r="L135"/>
  <c r="H85"/>
  <c r="J91"/>
  <c r="N91"/>
  <c r="J75"/>
  <c r="L75"/>
  <c r="J104"/>
  <c r="L104"/>
  <c r="I100"/>
  <c r="J100"/>
  <c r="L100"/>
  <c r="J72"/>
  <c r="N72"/>
  <c r="I52"/>
  <c r="J52"/>
  <c r="I32"/>
  <c r="J32"/>
  <c r="N32"/>
  <c r="J78"/>
  <c r="N78"/>
  <c r="H35"/>
  <c r="I29"/>
  <c r="J29"/>
  <c r="L29"/>
  <c r="J24"/>
  <c r="L24"/>
  <c r="I61"/>
  <c r="I20"/>
  <c r="J20"/>
  <c r="L20"/>
  <c r="J108"/>
  <c r="L108"/>
  <c r="H130"/>
  <c r="I71"/>
  <c r="J71"/>
  <c r="P71"/>
  <c i="6" r="H121"/>
  <c i="10" r="H105"/>
  <c i="9" r="I140"/>
  <c r="J140"/>
  <c r="P140"/>
  <c i="13" r="N20"/>
  <c r="N107"/>
  <c i="14" r="R84"/>
  <c i="13" r="P153"/>
  <c r="N102"/>
  <c r="P159"/>
  <c r="P11"/>
  <c i="14" r="N161"/>
  <c r="P28"/>
  <c i="13" r="N119"/>
  <c r="L81"/>
  <c r="L78"/>
  <c i="14" r="N84"/>
  <c r="S84"/>
  <c r="T84"/>
  <c i="12" r="P184"/>
  <c i="6" r="I145"/>
  <c r="J145"/>
  <c r="L145"/>
  <c i="65" r="O477"/>
  <c r="M452"/>
  <c r="M372"/>
  <c i="45" r="O318"/>
  <c r="M79"/>
  <c r="R79"/>
  <c r="S79"/>
  <c r="T79"/>
  <c i="25" r="M106"/>
  <c i="45" r="O237"/>
  <c i="24" r="O300"/>
  <c r="R300"/>
  <c r="S300"/>
  <c r="T300"/>
  <c r="Q216"/>
  <c i="22" r="O177"/>
  <c r="M45"/>
  <c i="21" r="O193"/>
  <c i="19" r="O149"/>
  <c i="17" r="O388"/>
  <c i="6" r="P351"/>
  <c r="P247"/>
  <c i="65" r="Q475"/>
  <c r="M357"/>
  <c r="M338"/>
  <c r="M319"/>
  <c i="24" r="O83"/>
  <c i="45" r="M186"/>
  <c i="23" r="M221"/>
  <c i="17" r="M300"/>
  <c i="23" r="Q204"/>
  <c i="22" r="O256"/>
  <c i="6" r="L232"/>
  <c i="24" r="Q253"/>
  <c r="M248"/>
  <c i="23" r="M60"/>
  <c r="O243"/>
  <c r="Q41"/>
  <c i="22" r="M309"/>
  <c i="21" r="Q260"/>
  <c i="19" r="M118"/>
  <c i="17" r="Q323"/>
  <c r="O123"/>
  <c r="O399"/>
  <c r="M256"/>
  <c i="6" r="L358"/>
  <c r="N205"/>
  <c i="65" r="M469"/>
  <c r="O80"/>
  <c r="M72"/>
  <c r="M67"/>
  <c r="O22"/>
  <c i="45" r="Q380"/>
  <c r="O440"/>
  <c r="Q472"/>
  <c r="R472"/>
  <c r="S472"/>
  <c r="O436"/>
  <c r="M68"/>
  <c i="24" r="O10"/>
  <c r="M386"/>
  <c r="Q354"/>
  <c i="23" r="O11"/>
  <c r="Q423"/>
  <c i="22" r="M177"/>
  <c r="R177"/>
  <c r="S177"/>
  <c r="T177"/>
  <c i="21" r="M224"/>
  <c r="Q273"/>
  <c i="19" r="Q149"/>
  <c r="M213"/>
  <c i="6" r="L382"/>
  <c r="N351"/>
  <c r="Q351"/>
  <c r="R351"/>
  <c r="S351"/>
  <c r="P287"/>
  <c r="Q287"/>
  <c r="R287"/>
  <c r="S287"/>
  <c i="45" r="M298"/>
  <c i="65" r="Q368"/>
  <c r="Q344"/>
  <c i="45" r="M46"/>
  <c r="Q507"/>
  <c r="Q405"/>
  <c i="25" r="O332"/>
  <c r="Q358"/>
  <c r="Q286"/>
  <c i="23" r="Q220"/>
  <c i="22" r="O280"/>
  <c i="24" r="M370"/>
  <c i="23" r="M159"/>
  <c r="Q195"/>
  <c r="O242"/>
  <c r="Q440"/>
  <c i="22" r="M219"/>
  <c r="Q184"/>
  <c r="Q467"/>
  <c r="O357"/>
  <c i="21" r="O269"/>
  <c i="19" r="O84"/>
  <c r="O331"/>
  <c i="17" r="Q305"/>
  <c r="R305"/>
  <c r="S305"/>
  <c r="T305"/>
  <c r="O348"/>
  <c r="M240"/>
  <c r="Q180"/>
  <c r="O368"/>
  <c r="R368"/>
  <c r="S368"/>
  <c r="T368"/>
  <c i="6" r="N380"/>
  <c i="65" r="Q459"/>
  <c r="M390"/>
  <c r="R390"/>
  <c r="S390"/>
  <c r="T390"/>
  <c r="Q372"/>
  <c r="M188"/>
  <c r="M14"/>
  <c i="45" r="M435"/>
  <c r="Q376"/>
  <c r="M32"/>
  <c r="Q114"/>
  <c r="Q446"/>
  <c r="M403"/>
  <c i="25" r="Q74"/>
  <c r="Q385"/>
  <c i="23" r="M224"/>
  <c i="24" r="Q151"/>
  <c r="O176"/>
  <c i="23" r="Q207"/>
  <c r="O150"/>
  <c i="19" r="O175"/>
  <c i="17" r="Q113"/>
  <c i="45" r="M370"/>
  <c i="22" r="M279"/>
  <c i="24" r="M344"/>
  <c i="23" r="O262"/>
  <c r="O422"/>
  <c r="M442"/>
  <c r="O385"/>
  <c r="O467"/>
  <c i="21" r="M143"/>
  <c r="M112"/>
  <c i="19" r="M331"/>
  <c r="M20"/>
  <c r="O125"/>
  <c r="O136"/>
  <c i="17" r="M32"/>
  <c r="M246"/>
  <c r="O98"/>
  <c r="Q201"/>
  <c i="6" r="P342"/>
  <c r="L162"/>
  <c i="65" r="M413"/>
  <c r="Q330"/>
  <c r="M192"/>
  <c r="Q118"/>
  <c r="Q80"/>
  <c r="O50"/>
  <c i="24" r="M32"/>
  <c r="R32"/>
  <c r="S32"/>
  <c i="45" r="M358"/>
  <c r="M507"/>
  <c r="R507"/>
  <c r="S507"/>
  <c r="T507"/>
  <c i="25" r="Q222"/>
  <c i="24" r="M176"/>
  <c r="R176"/>
  <c r="S176"/>
  <c r="T176"/>
  <c r="O275"/>
  <c i="22" r="Q128"/>
  <c i="24" r="Q205"/>
  <c r="M335"/>
  <c i="23" r="M306"/>
  <c r="O132"/>
  <c r="M42"/>
  <c i="22" r="O331"/>
  <c r="O154"/>
  <c r="M147"/>
  <c r="O371"/>
  <c i="21" r="Q10"/>
  <c r="Q299"/>
  <c i="19" r="O213"/>
  <c i="17" r="M206"/>
  <c r="M249"/>
  <c r="O51"/>
  <c i="24" r="O294"/>
  <c i="65" r="Q444"/>
  <c r="Q319"/>
  <c r="O218"/>
  <c r="M202"/>
  <c r="Q188"/>
  <c r="Q175"/>
  <c i="45" r="Q403"/>
  <c r="Q118"/>
  <c r="Q358"/>
  <c r="O505"/>
  <c r="M331"/>
  <c r="O496"/>
  <c r="M489"/>
  <c i="25" r="M271"/>
  <c r="Q21"/>
  <c r="Q142"/>
  <c r="Q403"/>
  <c r="Q279"/>
  <c r="O450"/>
  <c i="24" r="M83"/>
  <c i="23" r="Q224"/>
  <c i="21" r="O124"/>
  <c i="19" r="O120"/>
  <c r="R120"/>
  <c r="S120"/>
  <c i="24" r="M266"/>
  <c r="O386"/>
  <c i="23" r="Q285"/>
  <c r="M186"/>
  <c i="22" r="Q325"/>
  <c r="M24"/>
  <c r="M371"/>
  <c i="21" r="Q22"/>
  <c r="O144"/>
  <c i="19" r="O32"/>
  <c r="O336"/>
  <c r="M208"/>
  <c r="Q296"/>
  <c i="17" r="M275"/>
  <c r="O151"/>
  <c r="Q388"/>
  <c i="6" r="P285"/>
  <c i="17" r="Q51"/>
  <c i="25" r="Q145"/>
  <c i="14" r="K155"/>
  <c r="L155"/>
  <c r="N155"/>
  <c r="K125"/>
  <c r="L125"/>
  <c r="N125"/>
  <c i="13" r="H153"/>
  <c i="14" r="K148"/>
  <c i="13" r="H29"/>
  <c i="45" r="M292"/>
  <c i="14" r="K108"/>
  <c r="L108"/>
  <c r="N108"/>
  <c i="13" r="H159"/>
  <c i="14" r="K18"/>
  <c r="L18"/>
  <c r="N18"/>
  <c i="13" r="I99"/>
  <c r="J99"/>
  <c r="L99"/>
  <c r="I136"/>
  <c r="J136"/>
  <c r="N136"/>
  <c r="L144"/>
  <c i="14" r="L181"/>
  <c r="R181"/>
  <c i="13" r="H107"/>
  <c r="I125"/>
  <c r="J125"/>
  <c r="N125"/>
  <c r="H81"/>
  <c r="H39"/>
  <c i="14" r="K110"/>
  <c r="L110"/>
  <c r="N110"/>
  <c i="13" r="J39"/>
  <c r="N39"/>
  <c i="14" r="K174"/>
  <c r="L174"/>
  <c r="R174"/>
  <c r="J175"/>
  <c i="13" r="H31"/>
  <c r="I146"/>
  <c i="14" r="K55"/>
  <c r="L55"/>
  <c r="P55"/>
  <c r="N95"/>
  <c r="J84"/>
  <c r="J95"/>
  <c i="13" r="I131"/>
  <c r="J131"/>
  <c r="P131"/>
  <c r="I10"/>
  <c i="14" r="L114"/>
  <c r="R114"/>
  <c r="K43"/>
  <c r="J128"/>
  <c i="13" r="J63"/>
  <c r="L63"/>
  <c r="I151"/>
  <c r="J151"/>
  <c r="N151"/>
  <c r="I70"/>
  <c r="J70"/>
  <c r="N70"/>
  <c i="14" r="K133"/>
  <c r="L133"/>
  <c r="R133"/>
  <c r="K112"/>
  <c r="L112"/>
  <c r="K37"/>
  <c r="L37"/>
  <c r="N37"/>
  <c r="L156"/>
  <c r="N156"/>
  <c r="K115"/>
  <c r="L115"/>
  <c r="R115"/>
  <c r="J14"/>
  <c r="L175"/>
  <c r="K25"/>
  <c r="L25"/>
  <c r="N25"/>
  <c i="13" r="I96"/>
  <c r="I149"/>
  <c i="14" r="J163"/>
  <c i="12" r="H184"/>
  <c i="13" r="H110"/>
  <c i="14" r="K139"/>
  <c i="13" r="I167"/>
  <c r="J168"/>
  <c r="L168"/>
  <c r="I12"/>
  <c r="J12"/>
  <c r="N12"/>
  <c r="I29"/>
  <c r="J29"/>
  <c r="P29"/>
  <c r="H78"/>
  <c r="H140"/>
  <c i="65" r="I458"/>
  <c i="45" r="J217"/>
  <c r="K217"/>
  <c r="Q217"/>
  <c i="23" r="J421"/>
  <c r="K421"/>
  <c r="O421"/>
  <c i="6" r="H181"/>
  <c i="65" r="J478"/>
  <c r="K478"/>
  <c r="O478"/>
  <c r="I382"/>
  <c r="I200"/>
  <c r="O100"/>
  <c i="45" r="I387"/>
  <c i="24" r="J150"/>
  <c r="K150"/>
  <c r="M150"/>
  <c r="K112"/>
  <c r="O112"/>
  <c i="6" r="J231"/>
  <c r="P231"/>
  <c i="22" r="K140"/>
  <c r="Q140"/>
  <c i="24" r="J234"/>
  <c r="K234"/>
  <c r="M234"/>
  <c r="K232"/>
  <c r="Q232"/>
  <c r="K444"/>
  <c r="O444"/>
  <c i="23" r="K200"/>
  <c r="O200"/>
  <c r="K138"/>
  <c r="M138"/>
  <c r="K139"/>
  <c r="M139"/>
  <c r="J424"/>
  <c r="K424"/>
  <c i="22" r="J266"/>
  <c r="K266"/>
  <c r="M266"/>
  <c r="M59"/>
  <c i="21" r="J16"/>
  <c r="K16"/>
  <c r="O16"/>
  <c r="O10"/>
  <c r="R10"/>
  <c r="S10"/>
  <c r="T10"/>
  <c r="J96"/>
  <c r="K96"/>
  <c r="O96"/>
  <c r="I291"/>
  <c i="19" r="K33"/>
  <c r="O33"/>
  <c r="K209"/>
  <c r="O209"/>
  <c r="K335"/>
  <c r="M335"/>
  <c i="17" r="I142"/>
  <c i="65" r="K381"/>
  <c r="M381"/>
  <c r="I156"/>
  <c i="45" r="K236"/>
  <c r="M236"/>
  <c r="I329"/>
  <c r="J162"/>
  <c i="25" r="I133"/>
  <c i="45" r="J483"/>
  <c r="K501"/>
  <c r="Q501"/>
  <c r="K130"/>
  <c r="M130"/>
  <c r="J479"/>
  <c r="K479"/>
  <c r="O479"/>
  <c i="65" r="I442"/>
  <c r="J439"/>
  <c r="I231"/>
  <c r="J138"/>
  <c r="K138"/>
  <c r="M138"/>
  <c r="I28"/>
  <c i="45" r="J198"/>
  <c r="K198"/>
  <c r="O198"/>
  <c r="J97"/>
  <c r="K97"/>
  <c r="Q97"/>
  <c r="J36"/>
  <c r="K36"/>
  <c r="Q36"/>
  <c r="I130"/>
  <c r="K498"/>
  <c r="M498"/>
  <c r="J443"/>
  <c r="I376"/>
  <c i="25" r="I52"/>
  <c r="K159"/>
  <c r="Q159"/>
  <c r="K311"/>
  <c r="M311"/>
  <c r="I369"/>
  <c r="K407"/>
  <c r="Q407"/>
  <c r="K414"/>
  <c r="O414"/>
  <c r="I406"/>
  <c i="24" r="I32"/>
  <c r="J58"/>
  <c r="K58"/>
  <c r="O58"/>
  <c r="I17"/>
  <c i="25" r="J391"/>
  <c r="K391"/>
  <c r="O391"/>
  <c i="24" r="I120"/>
  <c i="23" r="J212"/>
  <c i="24" r="I179"/>
  <c i="23" r="J280"/>
  <c i="22" r="I258"/>
  <c i="21" r="J308"/>
  <c r="K308"/>
  <c r="M308"/>
  <c i="17" r="J72"/>
  <c r="K72"/>
  <c r="M72"/>
  <c i="6" r="H257"/>
  <c i="24" r="K233"/>
  <c r="M233"/>
  <c i="23" r="J157"/>
  <c i="24" r="J333"/>
  <c r="K333"/>
  <c r="Q333"/>
  <c r="I188"/>
  <c r="I183"/>
  <c r="I264"/>
  <c r="I331"/>
  <c r="I416"/>
  <c r="I349"/>
  <c i="23" r="J123"/>
  <c r="J289"/>
  <c r="K289"/>
  <c r="O289"/>
  <c i="22" r="J307"/>
  <c r="K307"/>
  <c r="Q307"/>
  <c r="K282"/>
  <c r="J320"/>
  <c r="K320"/>
  <c r="Q320"/>
  <c r="K151"/>
  <c r="J84"/>
  <c r="J153"/>
  <c r="I339"/>
  <c r="J358"/>
  <c r="K358"/>
  <c r="M358"/>
  <c r="I414"/>
  <c r="J483"/>
  <c i="21" r="J95"/>
  <c r="K95"/>
  <c r="Q95"/>
  <c r="I316"/>
  <c i="19" r="K70"/>
  <c r="Q70"/>
  <c r="J58"/>
  <c r="J28"/>
  <c r="K27"/>
  <c r="O27"/>
  <c r="I282"/>
  <c r="K312"/>
  <c r="Q312"/>
  <c i="17" r="J337"/>
  <c r="K337"/>
  <c r="Q337"/>
  <c r="J115"/>
  <c r="K115"/>
  <c r="Q115"/>
  <c r="I32"/>
  <c r="I10"/>
  <c r="I130"/>
  <c r="I133"/>
  <c r="K366"/>
  <c r="Q366"/>
  <c r="I362"/>
  <c i="6" r="H380"/>
  <c r="I360"/>
  <c r="I277"/>
  <c r="J277"/>
  <c r="L277"/>
  <c r="H195"/>
  <c r="I313"/>
  <c r="J313"/>
  <c r="N313"/>
  <c i="19" r="J74"/>
  <c i="45" r="K270"/>
  <c r="Q270"/>
  <c i="65" r="I397"/>
  <c r="I361"/>
  <c r="K248"/>
  <c r="O248"/>
  <c r="J156"/>
  <c r="K156"/>
  <c r="M156"/>
  <c r="J125"/>
  <c r="J120"/>
  <c r="K120"/>
  <c r="M120"/>
  <c r="K44"/>
  <c r="O44"/>
  <c r="M28"/>
  <c i="45" r="I420"/>
  <c r="J182"/>
  <c r="K182"/>
  <c r="Q182"/>
  <c r="J107"/>
  <c r="K17"/>
  <c r="Q17"/>
  <c i="25" r="I195"/>
  <c i="45" r="J80"/>
  <c r="K80"/>
  <c r="Q80"/>
  <c r="J121"/>
  <c r="K175"/>
  <c r="O175"/>
  <c i="25" r="K221"/>
  <c r="Q221"/>
  <c r="K95"/>
  <c r="M95"/>
  <c r="J131"/>
  <c r="K131"/>
  <c r="O131"/>
  <c r="K91"/>
  <c r="J344"/>
  <c r="K344"/>
  <c r="O344"/>
  <c r="K326"/>
  <c r="Q326"/>
  <c r="J180"/>
  <c r="K180"/>
  <c r="Q180"/>
  <c r="I251"/>
  <c r="I324"/>
  <c r="K319"/>
  <c r="O319"/>
  <c r="I366"/>
  <c r="K445"/>
  <c r="M445"/>
  <c r="K429"/>
  <c r="M429"/>
  <c i="24" r="I109"/>
  <c r="J153"/>
  <c r="K153"/>
  <c r="Q153"/>
  <c r="I155"/>
  <c i="23" r="I222"/>
  <c i="24" r="J373"/>
  <c r="K373"/>
  <c r="O373"/>
  <c i="23" r="J74"/>
  <c i="21" r="J103"/>
  <c i="19" r="I310"/>
  <c r="J138"/>
  <c r="K138"/>
  <c r="Q138"/>
  <c r="I95"/>
  <c i="17" r="J80"/>
  <c r="K80"/>
  <c r="M80"/>
  <c r="J253"/>
  <c r="K142"/>
  <c r="Q142"/>
  <c i="24" r="J342"/>
  <c r="K342"/>
  <c r="O342"/>
  <c r="K291"/>
  <c r="Q291"/>
  <c r="I230"/>
  <c r="I185"/>
  <c r="J215"/>
  <c r="K215"/>
  <c r="M215"/>
  <c r="K217"/>
  <c r="K347"/>
  <c r="O347"/>
  <c r="J403"/>
  <c r="K403"/>
  <c r="O403"/>
  <c i="23" r="I171"/>
  <c r="J166"/>
  <c r="K166"/>
  <c r="O166"/>
  <c r="K367"/>
  <c r="M367"/>
  <c r="J268"/>
  <c r="I241"/>
  <c r="I457"/>
  <c r="I365"/>
  <c r="K403"/>
  <c r="J393"/>
  <c r="K393"/>
  <c r="Q393"/>
  <c i="22" r="I283"/>
  <c r="I294"/>
  <c r="K317"/>
  <c r="Q317"/>
  <c r="K162"/>
  <c r="M162"/>
  <c r="I178"/>
  <c r="I75"/>
  <c r="K428"/>
  <c r="O428"/>
  <c r="I425"/>
  <c i="21" r="I217"/>
  <c r="J77"/>
  <c r="K77"/>
  <c r="O77"/>
  <c r="J184"/>
  <c r="J372"/>
  <c r="K372"/>
  <c r="M372"/>
  <c r="I307"/>
  <c i="19" r="I144"/>
  <c r="I198"/>
  <c r="J283"/>
  <c r="K283"/>
  <c r="Q283"/>
  <c r="K263"/>
  <c r="O263"/>
  <c r="I335"/>
  <c r="I332"/>
  <c r="I224"/>
  <c r="K224"/>
  <c r="M224"/>
  <c r="J337"/>
  <c i="17" r="I300"/>
  <c r="J49"/>
  <c r="K149"/>
  <c r="Q149"/>
  <c r="K158"/>
  <c r="O158"/>
  <c r="I201"/>
  <c r="K216"/>
  <c r="M216"/>
  <c r="J314"/>
  <c r="K314"/>
  <c r="Q314"/>
  <c r="I354"/>
  <c r="I329"/>
  <c i="6" r="J191"/>
  <c r="N191"/>
  <c r="I367"/>
  <c r="H339"/>
  <c r="I269"/>
  <c r="J269"/>
  <c r="P269"/>
  <c r="J195"/>
  <c r="P195"/>
  <c r="I237"/>
  <c r="J237"/>
  <c r="L237"/>
  <c r="J265"/>
  <c r="L265"/>
  <c i="17" r="O392"/>
  <c i="45" r="I314"/>
  <c r="K291"/>
  <c r="Q291"/>
  <c i="65" r="J418"/>
  <c r="K418"/>
  <c r="O418"/>
  <c r="I393"/>
  <c r="J367"/>
  <c r="K355"/>
  <c r="O355"/>
  <c r="J336"/>
  <c r="K336"/>
  <c r="O336"/>
  <c r="J153"/>
  <c r="K153"/>
  <c r="Q153"/>
  <c r="J9"/>
  <c r="K9"/>
  <c r="M9"/>
  <c i="45" r="Q435"/>
  <c r="I303"/>
  <c r="J167"/>
  <c r="K167"/>
  <c r="M167"/>
  <c r="I105"/>
  <c i="25" r="K63"/>
  <c r="M63"/>
  <c i="45" r="J151"/>
  <c r="I447"/>
  <c r="I375"/>
  <c r="J487"/>
  <c r="K487"/>
  <c r="O487"/>
  <c i="25" r="I106"/>
  <c r="J110"/>
  <c r="K116"/>
  <c r="O116"/>
  <c r="I105"/>
  <c r="K254"/>
  <c r="O254"/>
  <c r="J379"/>
  <c r="I325"/>
  <c r="J399"/>
  <c r="K399"/>
  <c r="M399"/>
  <c i="24" r="I9"/>
  <c i="45" r="K215"/>
  <c r="O215"/>
  <c r="J231"/>
  <c r="K231"/>
  <c r="O231"/>
  <c i="24" r="J157"/>
  <c r="K157"/>
  <c r="M157"/>
  <c r="I136"/>
  <c r="I119"/>
  <c r="K421"/>
  <c r="J249"/>
  <c r="K249"/>
  <c r="O249"/>
  <c i="21" r="I186"/>
  <c i="19" r="I153"/>
  <c r="J167"/>
  <c r="K167"/>
  <c r="M167"/>
  <c i="23" r="K254"/>
  <c r="O254"/>
  <c i="21" r="J190"/>
  <c r="K190"/>
  <c r="O190"/>
  <c i="6" r="J154"/>
  <c r="N154"/>
  <c i="24" r="M198"/>
  <c r="J179"/>
  <c r="K179"/>
  <c r="O179"/>
  <c r="J309"/>
  <c r="J282"/>
  <c r="K282"/>
  <c r="M282"/>
  <c i="23" r="J433"/>
  <c r="K433"/>
  <c r="Q433"/>
  <c r="J58"/>
  <c r="K58"/>
  <c r="Q58"/>
  <c r="K141"/>
  <c r="M141"/>
  <c r="K327"/>
  <c r="O327"/>
  <c r="I265"/>
  <c r="K406"/>
  <c r="M406"/>
  <c r="K364"/>
  <c r="Q364"/>
  <c r="J381"/>
  <c r="K381"/>
  <c i="22" r="K241"/>
  <c r="M241"/>
  <c r="I288"/>
  <c r="I114"/>
  <c r="J129"/>
  <c r="K129"/>
  <c r="M129"/>
  <c r="J229"/>
  <c r="K229"/>
  <c r="O229"/>
  <c r="I224"/>
  <c r="M9"/>
  <c r="I62"/>
  <c r="J368"/>
  <c r="I466"/>
  <c r="I409"/>
  <c r="K437"/>
  <c r="M437"/>
  <c i="21" r="M54"/>
  <c r="I338"/>
  <c r="J258"/>
  <c r="K258"/>
  <c r="M258"/>
  <c r="I159"/>
  <c r="K149"/>
  <c r="Q149"/>
  <c r="J227"/>
  <c r="K227"/>
  <c r="Q227"/>
  <c r="K254"/>
  <c r="M254"/>
  <c r="J361"/>
  <c i="19" r="J85"/>
  <c r="K85"/>
  <c r="Q85"/>
  <c r="I107"/>
  <c r="J25"/>
  <c r="K52"/>
  <c r="M52"/>
  <c r="K254"/>
  <c r="M254"/>
  <c i="17" r="J74"/>
  <c r="J338"/>
  <c r="K338"/>
  <c r="O338"/>
  <c i="6" r="J439"/>
  <c r="P439"/>
  <c r="J434"/>
  <c r="N434"/>
  <c r="J369"/>
  <c r="N369"/>
  <c r="I467"/>
  <c r="J444"/>
  <c r="N444"/>
  <c r="I322"/>
  <c r="J322"/>
  <c r="N322"/>
  <c r="J181"/>
  <c r="P205"/>
  <c r="J292"/>
  <c r="L292"/>
  <c i="45" r="J316"/>
  <c r="K316"/>
  <c r="M316"/>
  <c r="K248"/>
  <c r="M248"/>
  <c i="65" r="K447"/>
  <c r="O447"/>
  <c r="I392"/>
  <c r="I381"/>
  <c r="I372"/>
  <c r="J340"/>
  <c r="K340"/>
  <c r="O340"/>
  <c r="J332"/>
  <c r="K332"/>
  <c r="O332"/>
  <c r="I226"/>
  <c r="I217"/>
  <c i="45" r="J261"/>
  <c r="K261"/>
  <c r="M261"/>
  <c i="25" r="J182"/>
  <c r="K182"/>
  <c r="M182"/>
  <c r="J164"/>
  <c r="K164"/>
  <c r="Q164"/>
  <c i="24" r="I47"/>
  <c i="45" r="J179"/>
  <c r="K179"/>
  <c r="M179"/>
  <c r="K393"/>
  <c r="M393"/>
  <c r="K374"/>
  <c r="O374"/>
  <c r="K451"/>
  <c r="M451"/>
  <c r="I463"/>
  <c r="J402"/>
  <c r="K402"/>
  <c r="O402"/>
  <c i="25" r="K148"/>
  <c r="Q148"/>
  <c r="I249"/>
  <c r="K325"/>
  <c r="M325"/>
  <c r="I445"/>
  <c r="J371"/>
  <c r="K371"/>
  <c r="Q371"/>
  <c i="24" r="I100"/>
  <c i="23" r="K295"/>
  <c r="M295"/>
  <c r="J185"/>
  <c r="K185"/>
  <c r="M185"/>
  <c i="21" r="I203"/>
  <c r="I287"/>
  <c r="J187"/>
  <c r="K187"/>
  <c r="M187"/>
  <c i="19" r="J116"/>
  <c r="K116"/>
  <c r="O116"/>
  <c i="17" r="J153"/>
  <c r="K153"/>
  <c r="Q153"/>
  <c i="6" r="H344"/>
  <c i="19" r="J139"/>
  <c r="K139"/>
  <c r="O139"/>
  <c i="24" r="K407"/>
  <c r="M407"/>
  <c r="K263"/>
  <c r="M263"/>
  <c r="K264"/>
  <c r="O264"/>
  <c r="J428"/>
  <c r="K428"/>
  <c r="Q428"/>
  <c r="J466"/>
  <c r="I446"/>
  <c i="23" r="J163"/>
  <c r="K149"/>
  <c r="Q149"/>
  <c r="K40"/>
  <c r="O40"/>
  <c i="22" r="J138"/>
  <c r="J169"/>
  <c r="K169"/>
  <c r="I213"/>
  <c r="I290"/>
  <c i="23" r="J395"/>
  <c r="I400"/>
  <c r="I462"/>
  <c i="24" r="I248"/>
  <c r="J283"/>
  <c r="I58"/>
  <c i="25" r="I158"/>
  <c r="I407"/>
  <c r="J426"/>
  <c r="K426"/>
  <c r="Q426"/>
  <c r="J427"/>
  <c r="K427"/>
  <c r="O427"/>
  <c r="J446"/>
  <c r="I450"/>
  <c r="J11"/>
  <c r="K11"/>
  <c r="M11"/>
  <c r="J66"/>
  <c r="K66"/>
  <c r="M66"/>
  <c r="I68"/>
  <c r="I78"/>
  <c r="I81"/>
  <c r="J85"/>
  <c r="I217"/>
  <c i="45" r="J408"/>
  <c r="K408"/>
  <c r="Q408"/>
  <c r="I498"/>
  <c r="J192"/>
  <c r="K192"/>
  <c r="O192"/>
  <c i="65" r="I54"/>
  <c r="I205"/>
  <c r="J228"/>
  <c r="K228"/>
  <c r="O228"/>
  <c i="10" r="L27"/>
  <c r="L92"/>
  <c r="N130"/>
  <c i="11" r="P171"/>
  <c r="N30"/>
  <c r="Q30"/>
  <c r="R30"/>
  <c r="S30"/>
  <c r="N92"/>
  <c r="N119"/>
  <c r="L134"/>
  <c r="N42"/>
  <c r="N64"/>
  <c i="9" r="H86"/>
  <c r="J28"/>
  <c r="L28"/>
  <c r="I124"/>
  <c r="J124"/>
  <c r="P124"/>
  <c r="J94"/>
  <c r="N94"/>
  <c r="I119"/>
  <c r="J119"/>
  <c r="L119"/>
  <c r="H104"/>
  <c r="H92"/>
  <c r="I175"/>
  <c r="J175"/>
  <c r="N175"/>
  <c r="I62"/>
  <c i="10" r="I106"/>
  <c r="J106"/>
  <c r="L106"/>
  <c r="N164"/>
  <c r="I90"/>
  <c r="J90"/>
  <c r="L90"/>
  <c r="J66"/>
  <c r="L66"/>
  <c r="H70"/>
  <c r="H78"/>
  <c r="H29"/>
  <c r="J95"/>
  <c r="P95"/>
  <c r="H39"/>
  <c r="I60"/>
  <c r="J60"/>
  <c r="N60"/>
  <c i="6" r="I87"/>
  <c r="J87"/>
  <c r="N87"/>
  <c r="I142"/>
  <c r="J142"/>
  <c r="L142"/>
  <c i="10" r="I110"/>
  <c r="J110"/>
  <c r="L110"/>
  <c i="13" r="N21"/>
  <c i="14" r="N60"/>
  <c i="13" r="Q81"/>
  <c r="R81"/>
  <c r="S81"/>
  <c i="14" r="R95"/>
  <c i="13" r="L159"/>
  <c r="Q159"/>
  <c r="R159"/>
  <c r="S159"/>
  <c r="P144"/>
  <c r="L50"/>
  <c i="19" r="R331"/>
  <c r="S331"/>
  <c r="T331"/>
  <c i="23" r="O71"/>
  <c i="25" r="M137"/>
  <c i="45" r="R346"/>
  <c r="S346"/>
  <c r="T346"/>
  <c i="25" r="M332"/>
  <c r="R332"/>
  <c r="S332"/>
  <c r="T332"/>
  <c r="M352"/>
  <c r="M286"/>
  <c i="23" r="O306"/>
  <c r="O447"/>
  <c r="M285"/>
  <c r="R285"/>
  <c r="S285"/>
  <c r="O423"/>
  <c r="Q95"/>
  <c i="22" r="O119"/>
  <c i="21" r="M293"/>
  <c i="17" r="O88"/>
  <c r="M165"/>
  <c r="O291"/>
  <c i="6" r="N382"/>
  <c i="21" r="R269"/>
  <c r="S269"/>
  <c r="T269"/>
  <c i="19" r="R213"/>
  <c r="S213"/>
  <c i="45" r="O321"/>
  <c i="65" r="M475"/>
  <c r="R475"/>
  <c r="S475"/>
  <c r="R319"/>
  <c r="S319"/>
  <c r="O97"/>
  <c i="45" r="Q32"/>
  <c r="R32"/>
  <c r="S32"/>
  <c r="T32"/>
  <c r="O48"/>
  <c r="M378"/>
  <c r="M482"/>
  <c r="R471"/>
  <c r="S471"/>
  <c r="T471"/>
  <c r="Q506"/>
  <c i="25" r="M24"/>
  <c r="O441"/>
  <c r="O295"/>
  <c i="24" r="M60"/>
  <c r="R60"/>
  <c r="S60"/>
  <c i="25" r="Q88"/>
  <c r="Q376"/>
  <c i="24" r="M143"/>
  <c i="17" r="M264"/>
  <c i="24" r="M170"/>
  <c i="23" r="M71"/>
  <c r="R71"/>
  <c r="S71"/>
  <c r="T71"/>
  <c i="24" r="O336"/>
  <c r="R336"/>
  <c r="S336"/>
  <c r="T336"/>
  <c i="23" r="O46"/>
  <c r="R46"/>
  <c r="S46"/>
  <c r="T46"/>
  <c r="O379"/>
  <c r="M242"/>
  <c r="R242"/>
  <c r="S242"/>
  <c r="T242"/>
  <c r="M342"/>
  <c i="22" r="Q331"/>
  <c r="M262"/>
  <c r="Q164"/>
  <c r="O149"/>
  <c r="Q460"/>
  <c r="Q74"/>
  <c r="O67"/>
  <c i="21" r="Q217"/>
  <c r="R217"/>
  <c r="S217"/>
  <c r="T217"/>
  <c r="Q331"/>
  <c r="R331"/>
  <c r="S331"/>
  <c r="T331"/>
  <c i="17" r="O349"/>
  <c r="O102"/>
  <c i="6" r="L353"/>
  <c r="N299"/>
  <c r="N274"/>
  <c i="21" r="O50"/>
  <c r="Q50"/>
  <c i="24" r="O308"/>
  <c i="65" r="O469"/>
  <c r="M165"/>
  <c r="O96"/>
  <c r="O60"/>
  <c r="R60"/>
  <c r="S60"/>
  <c r="T60"/>
  <c r="O15"/>
  <c i="45" r="O405"/>
  <c i="25" r="M88"/>
  <c i="45" r="M122"/>
  <c r="M93"/>
  <c r="M133"/>
  <c i="25" r="Q322"/>
  <c r="M217"/>
  <c i="24" r="Q297"/>
  <c r="Q302"/>
  <c r="O349"/>
  <c r="O439"/>
  <c i="23" r="M297"/>
  <c r="O468"/>
  <c r="O29"/>
  <c r="R29"/>
  <c r="S29"/>
  <c r="M130"/>
  <c r="R130"/>
  <c r="S130"/>
  <c r="T130"/>
  <c r="Q461"/>
  <c r="M264"/>
  <c i="22" r="O321"/>
  <c r="M337"/>
  <c r="Q165"/>
  <c r="O219"/>
  <c r="R219"/>
  <c r="S219"/>
  <c r="T219"/>
  <c r="O178"/>
  <c r="M67"/>
  <c i="21" r="Q181"/>
  <c r="O173"/>
  <c r="O289"/>
  <c r="M98"/>
  <c r="M267"/>
  <c i="19" r="M328"/>
  <c r="R328"/>
  <c r="S328"/>
  <c r="T328"/>
  <c r="Q327"/>
  <c r="Q229"/>
  <c r="O252"/>
  <c r="M221"/>
  <c i="17" r="M212"/>
  <c r="O180"/>
  <c r="R180"/>
  <c r="S180"/>
  <c r="T180"/>
  <c i="6" r="L364"/>
  <c i="65" r="O446"/>
  <c r="Q165"/>
  <c r="Q147"/>
  <c r="O105"/>
  <c r="Q72"/>
  <c r="O28"/>
  <c i="45" r="Q440"/>
  <c r="M462"/>
  <c r="Q496"/>
  <c i="25" r="O251"/>
  <c i="23" r="Q221"/>
  <c r="R221"/>
  <c r="S221"/>
  <c i="24" r="O121"/>
  <c r="M303"/>
  <c r="Q314"/>
  <c r="Q341"/>
  <c i="23" r="Q177"/>
  <c r="Q60"/>
  <c r="Q306"/>
  <c r="Q108"/>
  <c r="M243"/>
  <c r="M47"/>
  <c r="Q276"/>
  <c r="Q249"/>
  <c r="Q20"/>
  <c i="22" r="Q147"/>
  <c r="Q59"/>
  <c r="R59"/>
  <c r="S59"/>
  <c r="T59"/>
  <c r="O485"/>
  <c r="Q29"/>
  <c i="21" r="O68"/>
  <c r="O145"/>
  <c i="19" r="M129"/>
  <c r="O208"/>
  <c i="17" r="Q275"/>
  <c r="Q218"/>
  <c r="R218"/>
  <c r="S218"/>
  <c r="T218"/>
  <c i="6" r="P187"/>
  <c i="17" r="M354"/>
  <c i="45" r="M295"/>
  <c i="65" r="O473"/>
  <c r="O115"/>
  <c i="45" r="M372"/>
  <c r="R372"/>
  <c r="S372"/>
  <c r="M436"/>
  <c r="R436"/>
  <c r="S436"/>
  <c r="T436"/>
  <c r="O349"/>
  <c i="25" r="M75"/>
  <c r="Q440"/>
  <c r="M295"/>
  <c r="R295"/>
  <c r="S295"/>
  <c r="T295"/>
  <c i="24" r="O94"/>
  <c r="O72"/>
  <c r="M38"/>
  <c r="M121"/>
  <c r="Q468"/>
  <c r="R468"/>
  <c r="S468"/>
  <c r="T468"/>
  <c r="M227"/>
  <c i="23" r="M325"/>
  <c r="O70"/>
  <c r="Q84"/>
  <c r="O231"/>
  <c i="22" r="Q257"/>
  <c r="M83"/>
  <c r="R83"/>
  <c r="S83"/>
  <c r="T83"/>
  <c r="O96"/>
  <c r="M410"/>
  <c r="O462"/>
  <c i="21" r="Q309"/>
  <c i="17" r="Q83"/>
  <c i="65" r="O479"/>
  <c r="O368"/>
  <c r="R368"/>
  <c r="S368"/>
  <c r="Q202"/>
  <c r="Q167"/>
  <c r="M106"/>
  <c r="M15"/>
  <c i="24" r="Q22"/>
  <c i="25" r="M74"/>
  <c r="R74"/>
  <c r="S74"/>
  <c r="Q200"/>
  <c i="24" r="Q70"/>
  <c r="O29"/>
  <c r="O136"/>
  <c i="22" r="M280"/>
  <c i="21" r="O54"/>
  <c i="24" r="M245"/>
  <c r="R245"/>
  <c r="S245"/>
  <c r="T245"/>
  <c r="O251"/>
  <c r="R251"/>
  <c r="S251"/>
  <c r="T251"/>
  <c i="23" r="O128"/>
  <c r="O387"/>
  <c r="O322"/>
  <c i="22" r="O223"/>
  <c r="M215"/>
  <c r="M14"/>
  <c i="21" r="Q237"/>
  <c r="Q193"/>
  <c i="19" r="Q234"/>
  <c i="17" r="Q146"/>
  <c r="O246"/>
  <c i="6" r="L423"/>
  <c r="P366"/>
  <c i="19" r="Q315"/>
  <c i="65" r="M444"/>
  <c r="R444"/>
  <c r="S444"/>
  <c i="24" r="O36"/>
  <c r="M219"/>
  <c i="23" r="Q180"/>
  <c i="22" r="O257"/>
  <c r="Q118"/>
  <c r="O410"/>
  <c r="Q415"/>
  <c i="21" r="O213"/>
  <c r="Q173"/>
  <c r="O233"/>
  <c i="19" r="O229"/>
  <c r="R229"/>
  <c r="S229"/>
  <c r="T229"/>
  <c i="17" r="M88"/>
  <c r="O136"/>
  <c r="M201"/>
  <c r="R201"/>
  <c r="S201"/>
  <c r="T201"/>
  <c r="O183"/>
  <c i="6" r="L366"/>
  <c r="Q366"/>
  <c r="R366"/>
  <c r="S366"/>
  <c i="14" r="J60"/>
  <c r="J54"/>
  <c r="J97"/>
  <c r="J133"/>
  <c i="45" r="J142"/>
  <c r="K142"/>
  <c r="O142"/>
  <c i="19" r="I143"/>
  <c i="6" r="H304"/>
  <c i="65" r="I472"/>
  <c r="J407"/>
  <c r="K407"/>
  <c r="Q407"/>
  <c r="I213"/>
  <c r="I173"/>
  <c r="J82"/>
  <c r="K82"/>
  <c r="O82"/>
  <c i="45" r="K224"/>
  <c r="Q224"/>
  <c i="25" r="I225"/>
  <c r="I36"/>
  <c r="K96"/>
  <c r="M96"/>
  <c i="24" r="K145"/>
  <c r="Q145"/>
  <c i="23" r="J206"/>
  <c r="K206"/>
  <c r="O206"/>
  <c i="24" r="J221"/>
  <c r="K221"/>
  <c r="Q221"/>
  <c i="23" r="I311"/>
  <c r="J357"/>
  <c r="K357"/>
  <c r="Q357"/>
  <c r="I431"/>
  <c r="O412"/>
  <c i="22" r="I17"/>
  <c r="K416"/>
  <c r="O416"/>
  <c i="19" r="I12"/>
  <c r="I15"/>
  <c r="I213"/>
  <c i="17" r="K66"/>
  <c r="O66"/>
  <c i="6" r="H286"/>
  <c r="I212"/>
  <c r="J212"/>
  <c r="L212"/>
  <c r="J241"/>
  <c r="N241"/>
  <c i="65" r="I475"/>
  <c r="K427"/>
  <c r="Q427"/>
  <c r="J401"/>
  <c r="K189"/>
  <c r="O189"/>
  <c r="J69"/>
  <c r="K69"/>
  <c r="Q69"/>
  <c i="45" r="I291"/>
  <c r="J385"/>
  <c r="I309"/>
  <c r="J128"/>
  <c r="K14"/>
  <c r="K12"/>
  <c r="M12"/>
  <c r="Q58"/>
  <c r="K483"/>
  <c r="J95"/>
  <c r="K95"/>
  <c r="O95"/>
  <c r="I435"/>
  <c r="Q56"/>
  <c r="J406"/>
  <c r="K406"/>
  <c r="Q406"/>
  <c r="I441"/>
  <c i="25" r="I229"/>
  <c r="I98"/>
  <c r="K85"/>
  <c r="M85"/>
  <c r="K101"/>
  <c r="Q101"/>
  <c r="J57"/>
  <c r="K57"/>
  <c r="K81"/>
  <c r="M81"/>
  <c r="I177"/>
  <c r="K240"/>
  <c r="M240"/>
  <c r="I157"/>
  <c r="J412"/>
  <c r="K412"/>
  <c r="Q412"/>
  <c r="K432"/>
  <c r="M432"/>
  <c i="24" r="I60"/>
  <c r="I96"/>
  <c i="45" r="I201"/>
  <c i="24" r="I148"/>
  <c r="J116"/>
  <c r="K116"/>
  <c r="Q116"/>
  <c i="23" r="K212"/>
  <c r="M212"/>
  <c i="22" r="I141"/>
  <c i="21" r="I209"/>
  <c r="J286"/>
  <c r="K286"/>
  <c r="M286"/>
  <c r="I191"/>
  <c i="19" r="I51"/>
  <c i="6" r="H336"/>
  <c r="I227"/>
  <c i="24" r="I272"/>
  <c r="I385"/>
  <c r="I266"/>
  <c r="Q419"/>
  <c r="I190"/>
  <c r="I202"/>
  <c r="J195"/>
  <c r="K195"/>
  <c r="M195"/>
  <c r="I228"/>
  <c r="K351"/>
  <c r="O351"/>
  <c r="K399"/>
  <c r="M399"/>
  <c i="23" r="I175"/>
  <c r="M317"/>
  <c r="I260"/>
  <c r="I13"/>
  <c r="I50"/>
  <c r="J48"/>
  <c r="I176"/>
  <c r="K300"/>
  <c r="Q300"/>
  <c r="I160"/>
  <c r="K279"/>
  <c r="O279"/>
  <c r="I285"/>
  <c r="J265"/>
  <c r="K265"/>
  <c r="Q265"/>
  <c r="K260"/>
  <c r="Q260"/>
  <c r="K266"/>
  <c r="M266"/>
  <c r="J323"/>
  <c r="K323"/>
  <c r="O323"/>
  <c r="K312"/>
  <c r="M312"/>
  <c r="J386"/>
  <c r="K386"/>
  <c r="M386"/>
  <c r="I434"/>
  <c r="K462"/>
  <c r="O462"/>
  <c r="K399"/>
  <c r="M399"/>
  <c i="22" r="K240"/>
  <c r="M240"/>
  <c r="K99"/>
  <c r="M99"/>
  <c r="K216"/>
  <c r="M216"/>
  <c r="J182"/>
  <c r="K182"/>
  <c r="Q182"/>
  <c r="J167"/>
  <c r="K368"/>
  <c r="M368"/>
  <c r="K435"/>
  <c r="M435"/>
  <c r="K402"/>
  <c r="O402"/>
  <c r="Q447"/>
  <c r="I415"/>
  <c r="K432"/>
  <c r="M432"/>
  <c r="K481"/>
  <c r="M481"/>
  <c i="21" r="J223"/>
  <c r="K223"/>
  <c r="O223"/>
  <c r="I246"/>
  <c r="K186"/>
  <c r="M186"/>
  <c r="I126"/>
  <c r="Q156"/>
  <c r="K172"/>
  <c r="Q172"/>
  <c r="K247"/>
  <c r="O247"/>
  <c r="K307"/>
  <c r="O307"/>
  <c i="19" r="I35"/>
  <c r="J135"/>
  <c r="K135"/>
  <c r="Q135"/>
  <c r="I108"/>
  <c r="I214"/>
  <c r="K193"/>
  <c r="J196"/>
  <c r="K196"/>
  <c r="Q196"/>
  <c r="I257"/>
  <c r="I263"/>
  <c r="K288"/>
  <c i="17" r="J223"/>
  <c r="K223"/>
  <c r="Q223"/>
  <c r="I175"/>
  <c r="K110"/>
  <c r="K111"/>
  <c r="O111"/>
  <c r="J203"/>
  <c r="J236"/>
  <c r="K236"/>
  <c r="M236"/>
  <c r="I249"/>
  <c r="K285"/>
  <c r="O285"/>
  <c r="J401"/>
  <c i="6" r="J383"/>
  <c r="L383"/>
  <c r="I345"/>
  <c r="P398"/>
  <c r="J367"/>
  <c r="N367"/>
  <c r="I399"/>
  <c r="J399"/>
  <c r="N399"/>
  <c r="J467"/>
  <c r="N467"/>
  <c r="I375"/>
  <c r="J375"/>
  <c r="N375"/>
  <c r="I361"/>
  <c r="J361"/>
  <c r="L361"/>
  <c r="J360"/>
  <c r="N360"/>
  <c r="J175"/>
  <c r="H299"/>
  <c r="H241"/>
  <c r="H300"/>
  <c r="I310"/>
  <c r="J310"/>
  <c r="N310"/>
  <c r="I301"/>
  <c r="J301"/>
  <c r="P301"/>
  <c i="45" r="J325"/>
  <c r="K325"/>
  <c r="Q325"/>
  <c r="J320"/>
  <c r="K320"/>
  <c r="M320"/>
  <c i="65" r="K472"/>
  <c r="Q472"/>
  <c r="I448"/>
  <c r="J411"/>
  <c r="K411"/>
  <c r="Q411"/>
  <c r="I391"/>
  <c r="K247"/>
  <c r="O247"/>
  <c r="J242"/>
  <c r="I199"/>
  <c r="J110"/>
  <c r="K110"/>
  <c r="O110"/>
  <c i="45" r="O446"/>
  <c r="R446"/>
  <c r="S446"/>
  <c r="T446"/>
  <c r="J364"/>
  <c r="K364"/>
  <c r="O364"/>
  <c i="25" r="I392"/>
  <c i="45" r="I446"/>
  <c i="25" r="I89"/>
  <c r="K122"/>
  <c r="O122"/>
  <c r="I279"/>
  <c r="I171"/>
  <c r="I159"/>
  <c r="J242"/>
  <c r="K242"/>
  <c r="M242"/>
  <c r="I362"/>
  <c r="I414"/>
  <c r="I421"/>
  <c i="24" r="K11"/>
  <c r="Q11"/>
  <c r="J78"/>
  <c r="K78"/>
  <c r="M78"/>
  <c r="J76"/>
  <c r="K76"/>
  <c r="Q76"/>
  <c r="K96"/>
  <c r="O96"/>
  <c i="45" r="J218"/>
  <c r="K218"/>
  <c r="M218"/>
  <c i="24" r="I151"/>
  <c i="23" r="I221"/>
  <c i="24" r="I216"/>
  <c i="22" r="I410"/>
  <c r="J42"/>
  <c i="21" r="J141"/>
  <c i="19" r="J162"/>
  <c r="K162"/>
  <c r="Q162"/>
  <c i="65" r="J419"/>
  <c r="I349"/>
  <c r="J187"/>
  <c r="K187"/>
  <c r="M187"/>
  <c r="I67"/>
  <c r="I47"/>
  <c i="45" r="J229"/>
  <c r="K229"/>
  <c r="O229"/>
  <c r="J308"/>
  <c r="K308"/>
  <c r="Q308"/>
  <c r="I354"/>
  <c r="K443"/>
  <c r="O443"/>
  <c r="K352"/>
  <c r="O352"/>
  <c r="J150"/>
  <c r="K150"/>
  <c r="O150"/>
  <c i="25" r="I65"/>
  <c r="J78"/>
  <c r="K78"/>
  <c r="M78"/>
  <c r="K314"/>
  <c r="M314"/>
  <c r="K171"/>
  <c r="O171"/>
  <c r="I430"/>
  <c r="K446"/>
  <c r="M446"/>
  <c i="24" r="I38"/>
  <c i="45" r="I221"/>
  <c i="24" r="J260"/>
  <c r="K260"/>
  <c r="M260"/>
  <c i="23" r="K280"/>
  <c r="Q280"/>
  <c r="K75"/>
  <c r="M75"/>
  <c i="22" r="I49"/>
  <c i="19" r="J108"/>
  <c r="K108"/>
  <c r="O108"/>
  <c i="17" r="I216"/>
  <c i="24" r="K432"/>
  <c r="O432"/>
  <c r="J200"/>
  <c r="K200"/>
  <c r="M200"/>
  <c r="K203"/>
  <c r="M203"/>
  <c r="K228"/>
  <c r="O228"/>
  <c r="J443"/>
  <c r="K443"/>
  <c r="Q443"/>
  <c r="I442"/>
  <c i="23" r="J445"/>
  <c r="K445"/>
  <c r="Q445"/>
  <c r="J9"/>
  <c r="K9"/>
  <c r="M9"/>
  <c r="J360"/>
  <c r="K360"/>
  <c r="M360"/>
  <c i="22" r="I259"/>
  <c r="K290"/>
  <c r="O290"/>
  <c r="I100"/>
  <c r="J156"/>
  <c r="K156"/>
  <c r="Q156"/>
  <c r="I119"/>
  <c r="K153"/>
  <c r="M153"/>
  <c r="K425"/>
  <c r="M425"/>
  <c i="21" r="J212"/>
  <c r="K212"/>
  <c r="O212"/>
  <c r="I18"/>
  <c r="I152"/>
  <c r="J123"/>
  <c r="K123"/>
  <c r="M123"/>
  <c r="J185"/>
  <c r="K185"/>
  <c r="M185"/>
  <c r="K363"/>
  <c i="19" r="K22"/>
  <c r="M22"/>
  <c r="K25"/>
  <c r="O25"/>
  <c r="K28"/>
  <c r="Q28"/>
  <c r="J241"/>
  <c r="K241"/>
  <c r="O241"/>
  <c r="K326"/>
  <c r="O326"/>
  <c r="K310"/>
  <c r="Q310"/>
  <c i="17" r="I105"/>
  <c r="K237"/>
  <c r="O237"/>
  <c r="I120"/>
  <c r="Q349"/>
  <c r="J64"/>
  <c r="K64"/>
  <c r="Q64"/>
  <c r="I48"/>
  <c r="K79"/>
  <c r="Q79"/>
  <c r="I62"/>
  <c r="I174"/>
  <c r="K105"/>
  <c r="J199"/>
  <c r="K199"/>
  <c r="O199"/>
  <c i="6" r="N423"/>
  <c r="H356"/>
  <c r="H422"/>
  <c r="P382"/>
  <c r="H444"/>
  <c r="J427"/>
  <c r="L427"/>
  <c r="J296"/>
  <c r="N296"/>
  <c i="19" r="Q67"/>
  <c r="R67"/>
  <c r="S67"/>
  <c r="T67"/>
  <c i="45" r="J246"/>
  <c r="K246"/>
  <c r="M246"/>
  <c i="65" r="I378"/>
  <c r="K363"/>
  <c r="M363"/>
  <c r="J343"/>
  <c r="K343"/>
  <c r="Q343"/>
  <c r="K245"/>
  <c r="M245"/>
  <c r="I183"/>
  <c r="K169"/>
  <c r="Q169"/>
  <c r="K125"/>
  <c r="Q125"/>
  <c r="K93"/>
  <c r="Q93"/>
  <c i="45" r="J267"/>
  <c r="K267"/>
  <c r="M267"/>
  <c r="M321"/>
  <c r="R321"/>
  <c r="S321"/>
  <c i="25" r="J62"/>
  <c r="K62"/>
  <c r="Q62"/>
  <c i="45" r="K47"/>
  <c r="Q68"/>
  <c r="R68"/>
  <c r="S68"/>
  <c r="T68"/>
  <c r="K180"/>
  <c r="O180"/>
  <c r="J432"/>
  <c r="I461"/>
  <c r="M505"/>
  <c r="R505"/>
  <c r="S505"/>
  <c r="T505"/>
  <c r="K454"/>
  <c r="O454"/>
  <c i="25" r="J40"/>
  <c r="K40"/>
  <c r="O40"/>
  <c r="I86"/>
  <c r="I15"/>
  <c r="K86"/>
  <c r="O86"/>
  <c r="K339"/>
  <c r="O339"/>
  <c r="I186"/>
  <c r="J302"/>
  <c r="K388"/>
  <c r="M388"/>
  <c r="J384"/>
  <c i="24" r="J154"/>
  <c r="K154"/>
  <c r="M154"/>
  <c i="23" r="K222"/>
  <c r="Q222"/>
  <c r="J205"/>
  <c i="24" r="I239"/>
  <c i="23" r="J293"/>
  <c i="22" r="K104"/>
  <c r="O104"/>
  <c i="21" r="I215"/>
  <c i="19" r="J142"/>
  <c r="I120"/>
  <c r="I56"/>
  <c i="17" r="J95"/>
  <c r="K95"/>
  <c r="O95"/>
  <c r="K144"/>
  <c r="O144"/>
  <c i="6" r="H265"/>
  <c i="24" r="J310"/>
  <c r="K310"/>
  <c r="Q310"/>
  <c r="K272"/>
  <c r="Q272"/>
  <c r="I386"/>
  <c r="I242"/>
  <c r="I257"/>
  <c r="I438"/>
  <c r="I380"/>
  <c r="K466"/>
  <c r="O466"/>
  <c i="23" r="K268"/>
  <c r="Q268"/>
  <c r="K347"/>
  <c r="M347"/>
  <c r="I297"/>
  <c r="J341"/>
  <c r="K341"/>
  <c r="M341"/>
  <c r="K400"/>
  <c r="O400"/>
  <c r="J429"/>
  <c r="K429"/>
  <c r="Q429"/>
  <c i="22" r="J288"/>
  <c r="K288"/>
  <c r="O288"/>
  <c r="I237"/>
  <c r="K283"/>
  <c r="M283"/>
  <c r="I335"/>
  <c r="J201"/>
  <c r="K201"/>
  <c r="M201"/>
  <c r="J168"/>
  <c r="K168"/>
  <c r="M168"/>
  <c r="I25"/>
  <c r="J356"/>
  <c r="K356"/>
  <c r="M356"/>
  <c r="K353"/>
  <c r="Q353"/>
  <c r="I457"/>
  <c i="21" r="J21"/>
  <c r="K21"/>
  <c r="O21"/>
  <c r="K39"/>
  <c r="O39"/>
  <c r="J9"/>
  <c r="K9"/>
  <c r="Q9"/>
  <c r="K134"/>
  <c r="M134"/>
  <c r="K130"/>
  <c r="M130"/>
  <c r="K234"/>
  <c r="O234"/>
  <c r="J321"/>
  <c r="K321"/>
  <c r="Q321"/>
  <c i="19" r="J88"/>
  <c r="K88"/>
  <c r="O88"/>
  <c r="I139"/>
  <c r="I34"/>
  <c r="I23"/>
  <c r="I145"/>
  <c r="K313"/>
  <c r="Q313"/>
  <c i="17" r="I50"/>
  <c r="I80"/>
  <c r="J207"/>
  <c r="K207"/>
  <c r="M207"/>
  <c r="J274"/>
  <c r="K274"/>
  <c r="Q274"/>
  <c i="6" r="I255"/>
  <c r="J255"/>
  <c r="L255"/>
  <c r="I426"/>
  <c r="J426"/>
  <c r="L426"/>
  <c r="H328"/>
  <c r="L285"/>
  <c r="I218"/>
  <c r="I204"/>
  <c r="J204"/>
  <c r="P204"/>
  <c i="65" r="J414"/>
  <c r="K414"/>
  <c r="I398"/>
  <c r="K392"/>
  <c r="Q392"/>
  <c r="K352"/>
  <c r="K163"/>
  <c r="M163"/>
  <c r="Q105"/>
  <c r="J34"/>
  <c i="45" r="J207"/>
  <c r="K207"/>
  <c r="O207"/>
  <c r="I311"/>
  <c r="J135"/>
  <c r="K135"/>
  <c r="O135"/>
  <c i="25" r="J55"/>
  <c r="I320"/>
  <c r="J278"/>
  <c i="45" r="J144"/>
  <c r="K144"/>
  <c r="O144"/>
  <c r="K390"/>
  <c r="M390"/>
  <c r="I154"/>
  <c r="K140"/>
  <c r="M140"/>
  <c r="I366"/>
  <c i="25" r="I219"/>
  <c r="K147"/>
  <c r="Q147"/>
  <c r="I141"/>
  <c r="I427"/>
  <c r="J280"/>
  <c r="K280"/>
  <c r="Q280"/>
  <c r="J199"/>
  <c r="K199"/>
  <c r="O199"/>
  <c r="J316"/>
  <c r="K316"/>
  <c r="M316"/>
  <c r="K396"/>
  <c r="O396"/>
  <c r="I373"/>
  <c i="24" r="J54"/>
  <c r="K54"/>
  <c r="Q54"/>
  <c r="K74"/>
  <c r="O74"/>
  <c i="45" r="I213"/>
  <c i="24" r="I170"/>
  <c r="K142"/>
  <c r="Q142"/>
  <c r="K124"/>
  <c r="Q124"/>
  <c i="23" r="K223"/>
  <c r="O223"/>
  <c r="I471"/>
  <c r="I164"/>
  <c i="22" r="J13"/>
  <c r="K13"/>
  <c r="Q13"/>
  <c i="21" r="M309"/>
  <c r="J153"/>
  <c r="K153"/>
  <c r="M153"/>
  <c i="19" r="J47"/>
  <c r="K47"/>
  <c r="Q47"/>
  <c i="24" r="J189"/>
  <c r="K189"/>
  <c r="M189"/>
  <c r="K309"/>
  <c r="O309"/>
  <c r="K292"/>
  <c r="K340"/>
  <c r="O340"/>
  <c r="J448"/>
  <c r="I451"/>
  <c i="23" r="J51"/>
  <c r="K51"/>
  <c r="Q51"/>
  <c r="J307"/>
  <c r="K307"/>
  <c r="M307"/>
  <c r="O121"/>
  <c r="J86"/>
  <c r="J418"/>
  <c r="K418"/>
  <c r="Q418"/>
  <c r="J319"/>
  <c r="K319"/>
  <c r="O319"/>
  <c r="K428"/>
  <c r="Q428"/>
  <c i="22" r="J252"/>
  <c r="I287"/>
  <c r="I216"/>
  <c r="I145"/>
  <c r="I169"/>
  <c r="K232"/>
  <c r="O232"/>
  <c r="I67"/>
  <c r="K429"/>
  <c r="O429"/>
  <c r="I473"/>
  <c r="K458"/>
  <c r="Q458"/>
  <c i="21" r="I130"/>
  <c r="J262"/>
  <c r="J374"/>
  <c r="K374"/>
  <c r="O374"/>
  <c r="I360"/>
  <c i="19" r="I8"/>
  <c r="J63"/>
  <c r="K63"/>
  <c r="O63"/>
  <c r="I39"/>
  <c r="K206"/>
  <c r="Q206"/>
  <c r="J226"/>
  <c r="J239"/>
  <c r="K239"/>
  <c r="O239"/>
  <c r="K203"/>
  <c r="O203"/>
  <c r="I251"/>
  <c r="I264"/>
  <c i="17" r="J55"/>
  <c r="K55"/>
  <c r="Q55"/>
  <c r="J67"/>
  <c r="K67"/>
  <c r="O67"/>
  <c r="J241"/>
  <c r="K241"/>
  <c r="K195"/>
  <c r="M195"/>
  <c r="J155"/>
  <c r="K155"/>
  <c r="O155"/>
  <c r="J91"/>
  <c r="K91"/>
  <c r="Q91"/>
  <c r="K364"/>
  <c r="O364"/>
  <c r="I346"/>
  <c r="J353"/>
  <c r="K353"/>
  <c r="O353"/>
  <c i="45" r="I321"/>
  <c r="I245"/>
  <c i="65" r="J454"/>
  <c r="K454"/>
  <c r="M454"/>
  <c r="J438"/>
  <c r="J421"/>
  <c r="K421"/>
  <c r="I405"/>
  <c i="45" r="J486"/>
  <c r="J343"/>
  <c r="K343"/>
  <c r="O343"/>
  <c r="O331"/>
  <c r="K304"/>
  <c r="O304"/>
  <c i="25" r="I413"/>
  <c r="I286"/>
  <c i="24" r="K37"/>
  <c r="O37"/>
  <c i="45" r="K105"/>
  <c r="O105"/>
  <c r="K434"/>
  <c r="Q434"/>
  <c r="I400"/>
  <c r="I454"/>
  <c i="25" r="J231"/>
  <c r="K231"/>
  <c r="O231"/>
  <c r="J128"/>
  <c r="K128"/>
  <c r="O128"/>
  <c r="J111"/>
  <c r="K111"/>
  <c r="Q111"/>
  <c r="K315"/>
  <c r="Q315"/>
  <c r="I155"/>
  <c r="J173"/>
  <c r="J309"/>
  <c r="I352"/>
  <c i="24" r="I11"/>
  <c i="22" r="J80"/>
  <c r="K80"/>
  <c r="M80"/>
  <c i="21" r="M43"/>
  <c r="J52"/>
  <c r="K52"/>
  <c r="M52"/>
  <c r="Q243"/>
  <c r="J159"/>
  <c r="K159"/>
  <c r="O159"/>
  <c r="J135"/>
  <c r="K135"/>
  <c r="M135"/>
  <c i="17" r="J118"/>
  <c r="K118"/>
  <c r="Q118"/>
  <c i="6" r="J414"/>
  <c r="N414"/>
  <c r="H191"/>
  <c i="24" r="I430"/>
  <c r="J355"/>
  <c r="K355"/>
  <c r="M355"/>
  <c r="K225"/>
  <c r="M225"/>
  <c r="J277"/>
  <c r="K277"/>
  <c r="M277"/>
  <c r="J320"/>
  <c i="23" r="J83"/>
  <c r="K133"/>
  <c r="Q133"/>
  <c r="K68"/>
  <c r="O68"/>
  <c r="J111"/>
  <c r="J251"/>
  <c r="K251"/>
  <c r="O251"/>
  <c r="J245"/>
  <c r="K245"/>
  <c r="Q245"/>
  <c r="I315"/>
  <c r="I419"/>
  <c r="Q477"/>
  <c i="22" r="J264"/>
  <c r="K264"/>
  <c r="O264"/>
  <c r="J326"/>
  <c r="K326"/>
  <c r="M326"/>
  <c r="I129"/>
  <c r="K145"/>
  <c r="M145"/>
  <c r="K392"/>
  <c r="O392"/>
  <c r="I357"/>
  <c r="K473"/>
  <c r="O473"/>
  <c r="J446"/>
  <c r="K446"/>
  <c r="Q446"/>
  <c i="21" r="I187"/>
  <c r="K183"/>
  <c r="M183"/>
  <c r="I151"/>
  <c r="Q358"/>
  <c r="J343"/>
  <c r="K343"/>
  <c r="O343"/>
  <c r="J373"/>
  <c r="K373"/>
  <c r="O373"/>
  <c i="19" r="I32"/>
  <c r="I20"/>
  <c r="M19"/>
  <c r="K124"/>
  <c r="O124"/>
  <c r="K51"/>
  <c r="O51"/>
  <c r="J250"/>
  <c i="6" r="H154"/>
  <c i="17" r="I116"/>
  <c r="K242"/>
  <c r="Q242"/>
  <c r="I294"/>
  <c r="I176"/>
  <c r="K57"/>
  <c r="Q57"/>
  <c r="K228"/>
  <c r="O228"/>
  <c r="I124"/>
  <c r="J185"/>
  <c r="I232"/>
  <c r="K290"/>
  <c r="O290"/>
  <c r="I242"/>
  <c i="6" r="J424"/>
  <c r="L424"/>
  <c r="I435"/>
  <c r="J435"/>
  <c r="N435"/>
  <c r="H223"/>
  <c r="J199"/>
  <c r="L199"/>
  <c r="I242"/>
  <c i="23" r="Q474"/>
  <c i="45" r="I305"/>
  <c r="J260"/>
  <c r="K260"/>
  <c r="J263"/>
  <c r="K263"/>
  <c r="M263"/>
  <c i="19" r="I165"/>
  <c r="K339"/>
  <c i="22" r="K478"/>
  <c r="O478"/>
  <c i="24" r="I368"/>
  <c i="17" r="K321"/>
  <c r="M321"/>
  <c i="21" r="N226"/>
  <c i="23" r="K463"/>
  <c r="O463"/>
  <c i="6" r="I172"/>
  <c r="J172"/>
  <c r="P172"/>
  <c r="I271"/>
  <c r="J271"/>
  <c r="N271"/>
  <c r="I344"/>
  <c r="J344"/>
  <c r="L344"/>
  <c r="H382"/>
  <c r="H417"/>
  <c i="19" r="J9"/>
  <c r="K9"/>
  <c r="O9"/>
  <c r="J17"/>
  <c r="K17"/>
  <c r="M17"/>
  <c r="J105"/>
  <c i="21" r="J157"/>
  <c r="K157"/>
  <c r="O157"/>
  <c r="I359"/>
  <c r="J57"/>
  <c r="K57"/>
  <c r="O57"/>
  <c i="22" r="J17"/>
  <c r="K17"/>
  <c r="Q17"/>
  <c r="I363"/>
  <c r="J459"/>
  <c r="K459"/>
  <c r="M459"/>
  <c r="J205"/>
  <c r="K205"/>
  <c r="M205"/>
  <c r="I255"/>
  <c r="J259"/>
  <c r="K259"/>
  <c r="M259"/>
  <c i="23" r="I19"/>
  <c r="I118"/>
  <c r="I239"/>
  <c r="I266"/>
  <c r="I313"/>
  <c i="24" r="I178"/>
  <c r="J268"/>
  <c r="K268"/>
  <c r="M268"/>
  <c r="J296"/>
  <c r="K296"/>
  <c r="M296"/>
  <c r="J328"/>
  <c r="K328"/>
  <c r="O328"/>
  <c r="J368"/>
  <c r="K368"/>
  <c r="M368"/>
  <c r="I399"/>
  <c r="J438"/>
  <c r="K438"/>
  <c r="O438"/>
  <c r="I145"/>
  <c r="I153"/>
  <c r="I157"/>
  <c r="I106"/>
  <c i="25" r="J189"/>
  <c r="I250"/>
  <c r="J386"/>
  <c r="K386"/>
  <c r="M386"/>
  <c r="I150"/>
  <c i="45" r="I150"/>
  <c r="J428"/>
  <c r="K428"/>
  <c r="Q428"/>
  <c r="J461"/>
  <c r="K461"/>
  <c r="M461"/>
  <c r="J279"/>
  <c i="65" r="I50"/>
  <c r="J74"/>
  <c r="K74"/>
  <c r="Q74"/>
  <c r="J117"/>
  <c r="K117"/>
  <c r="I202"/>
  <c r="I209"/>
  <c i="7" r="P60"/>
  <c r="L105"/>
  <c r="Q105"/>
  <c r="R105"/>
  <c r="P219"/>
  <c i="8" r="P9"/>
  <c r="N129"/>
  <c r="N203"/>
  <c r="Q203"/>
  <c r="R203"/>
  <c r="S203"/>
  <c r="N92"/>
  <c i="6" r="P110"/>
  <c i="7" r="I85"/>
  <c r="J85"/>
  <c r="L85"/>
  <c r="J124"/>
  <c r="L124"/>
  <c r="I94"/>
  <c r="J94"/>
  <c r="N94"/>
  <c r="J88"/>
  <c r="L88"/>
  <c r="J38"/>
  <c r="J53"/>
  <c r="L53"/>
  <c r="I58"/>
  <c r="J58"/>
  <c r="J22"/>
  <c r="P22"/>
  <c r="I212"/>
  <c r="J212"/>
  <c r="I183"/>
  <c r="J183"/>
  <c r="L183"/>
  <c r="I172"/>
  <c r="I181"/>
  <c r="J181"/>
  <c r="I167"/>
  <c r="J167"/>
  <c r="L167"/>
  <c r="H170"/>
  <c r="H157"/>
  <c r="J241"/>
  <c r="L241"/>
  <c r="I232"/>
  <c r="J232"/>
  <c r="P232"/>
  <c i="8" r="J190"/>
  <c r="L190"/>
  <c r="H63"/>
  <c r="I73"/>
  <c r="J73"/>
  <c r="P73"/>
  <c r="L189"/>
  <c r="L63"/>
  <c i="7" r="H219"/>
  <c i="9" r="P159"/>
  <c r="N150"/>
  <c r="Q150"/>
  <c r="R150"/>
  <c r="S150"/>
  <c r="L158"/>
  <c r="N122"/>
  <c r="L143"/>
  <c i="10" r="N65"/>
  <c r="R65"/>
  <c r="S65"/>
  <c r="L83"/>
  <c r="Q83"/>
  <c r="N11"/>
  <c r="R11"/>
  <c r="S11"/>
  <c r="N27"/>
  <c r="P92"/>
  <c r="P35"/>
  <c r="P130"/>
  <c i="11" r="P126"/>
  <c r="N176"/>
  <c r="Q176"/>
  <c r="R176"/>
  <c r="S176"/>
  <c r="L82"/>
  <c r="P64"/>
  <c r="P59"/>
  <c i="9" r="H179"/>
  <c r="J16"/>
  <c r="N16"/>
  <c r="I114"/>
  <c r="J114"/>
  <c r="L114"/>
  <c r="I79"/>
  <c r="J117"/>
  <c r="P117"/>
  <c r="J43"/>
  <c r="L43"/>
  <c r="J51"/>
  <c r="N51"/>
  <c r="J15"/>
  <c r="H11"/>
  <c i="10" r="I125"/>
  <c r="H74"/>
  <c r="H72"/>
  <c r="J49"/>
  <c r="L49"/>
  <c r="I25"/>
  <c r="J25"/>
  <c r="P25"/>
  <c r="H108"/>
  <c r="I14"/>
  <c r="J14"/>
  <c r="L14"/>
  <c r="I68"/>
  <c r="J68"/>
  <c r="N68"/>
  <c i="6" r="H118"/>
  <c i="9" r="J82"/>
  <c r="N82"/>
  <c i="14" r="N71"/>
  <c i="13" r="P61"/>
  <c i="14" r="P168"/>
  <c i="13" r="N165"/>
  <c i="14" r="R28"/>
  <c r="S28"/>
  <c r="T28"/>
  <c r="U28"/>
  <c r="R120"/>
  <c r="N76"/>
  <c r="P106"/>
  <c r="R31"/>
  <c i="13" r="L153"/>
  <c r="Q153"/>
  <c r="R153"/>
  <c r="S153"/>
  <c r="L163"/>
  <c i="14" r="P95"/>
  <c r="P73"/>
  <c r="S73"/>
  <c r="T73"/>
  <c r="U73"/>
  <c r="P132"/>
  <c i="13" r="N170"/>
  <c r="N78"/>
  <c i="14" r="R163"/>
  <c i="13" r="L21"/>
  <c r="Q21"/>
  <c r="R21"/>
  <c r="S21"/>
  <c i="12" r="L184"/>
  <c r="R184"/>
  <c r="S184"/>
  <c i="65" r="R477"/>
  <c r="S477"/>
  <c i="17" r="R275"/>
  <c r="S275"/>
  <c r="T275"/>
  <c r="R102"/>
  <c r="S102"/>
  <c r="T102"/>
  <c i="24" r="R227"/>
  <c r="S227"/>
  <c r="T227"/>
  <c i="19" r="R208"/>
  <c r="S208"/>
  <c r="T208"/>
  <c i="65" r="M80"/>
  <c r="R80"/>
  <c r="S80"/>
  <c r="T80"/>
  <c r="Q385"/>
  <c r="O205"/>
  <c i="25" r="Q256"/>
  <c r="R286"/>
  <c r="S286"/>
  <c r="T286"/>
  <c i="24" r="R83"/>
  <c r="S83"/>
  <c r="T83"/>
  <c i="23" r="M70"/>
  <c r="R70"/>
  <c r="S70"/>
  <c r="T70"/>
  <c r="O30"/>
  <c i="6" r="N220"/>
  <c r="Q220"/>
  <c r="R220"/>
  <c r="S220"/>
  <c i="45" r="O299"/>
  <c i="65" r="O192"/>
  <c r="R28"/>
  <c r="S28"/>
  <c r="T28"/>
  <c r="Q15"/>
  <c i="25" r="M48"/>
  <c r="Q394"/>
  <c r="O305"/>
  <c i="23" r="Q171"/>
  <c i="19" r="M183"/>
  <c i="24" r="Q8"/>
  <c r="M429"/>
  <c r="Q376"/>
  <c r="R376"/>
  <c r="S376"/>
  <c r="T376"/>
  <c i="23" r="Q121"/>
  <c i="22" r="O325"/>
  <c r="R325"/>
  <c r="S325"/>
  <c r="T325"/>
  <c r="Q391"/>
  <c i="19" r="Q180"/>
  <c r="R180"/>
  <c r="S180"/>
  <c r="T180"/>
  <c r="O244"/>
  <c r="R244"/>
  <c r="S244"/>
  <c r="T244"/>
  <c i="17" r="Q340"/>
  <c i="6" r="N340"/>
  <c r="P281"/>
  <c i="21" r="R289"/>
  <c r="S289"/>
  <c r="T289"/>
  <c i="65" r="Q473"/>
  <c r="R473"/>
  <c r="S473"/>
  <c r="Q469"/>
  <c r="M449"/>
  <c r="R72"/>
  <c r="S72"/>
  <c r="T72"/>
  <c i="45" r="O389"/>
  <c r="O122"/>
  <c i="25" r="O394"/>
  <c r="M349"/>
  <c i="24" r="M191"/>
  <c r="R191"/>
  <c r="S191"/>
  <c r="T191"/>
  <c r="O341"/>
  <c r="R341"/>
  <c r="S341"/>
  <c r="T341"/>
  <c i="23" r="O159"/>
  <c r="R159"/>
  <c r="S159"/>
  <c r="T159"/>
  <c r="O417"/>
  <c i="22" r="M224"/>
  <c r="O55"/>
  <c i="21" r="Q240"/>
  <c i="6" r="P232"/>
  <c i="17" r="M18"/>
  <c r="Q369"/>
  <c r="R369"/>
  <c r="S369"/>
  <c r="T369"/>
  <c r="Q240"/>
  <c r="Q151"/>
  <c r="R151"/>
  <c r="S151"/>
  <c r="T151"/>
  <c r="O85"/>
  <c i="23" r="R249"/>
  <c r="S249"/>
  <c r="T249"/>
  <c i="65" r="O445"/>
  <c r="O413"/>
  <c r="O175"/>
  <c r="R175"/>
  <c r="S175"/>
  <c r="T175"/>
  <c r="O118"/>
  <c i="45" r="M326"/>
  <c i="25" r="O271"/>
  <c r="O175"/>
  <c r="Q48"/>
  <c i="24" r="R121"/>
  <c r="S121"/>
  <c r="M171"/>
  <c i="22" r="M256"/>
  <c r="Q480"/>
  <c i="21" r="O71"/>
  <c i="23" r="Q181"/>
  <c r="R181"/>
  <c r="S181"/>
  <c r="T181"/>
  <c i="6" r="P203"/>
  <c r="Q203"/>
  <c r="R203"/>
  <c r="S203"/>
  <c i="24" r="M331"/>
  <c r="Q322"/>
  <c r="M449"/>
  <c i="23" r="M11"/>
  <c i="22" r="O337"/>
  <c r="O215"/>
  <c r="Q9"/>
  <c r="R9"/>
  <c r="S9"/>
  <c r="T9"/>
  <c r="M460"/>
  <c i="21" r="M124"/>
  <c r="Q277"/>
  <c i="19" r="M136"/>
  <c r="R136"/>
  <c r="S136"/>
  <c i="17" r="Q385"/>
  <c r="R385"/>
  <c r="S385"/>
  <c r="T385"/>
  <c r="Q389"/>
  <c r="O165"/>
  <c i="6" r="N460"/>
  <c i="65" r="M35"/>
  <c i="45" r="M410"/>
  <c r="O397"/>
  <c r="M466"/>
  <c r="Q489"/>
  <c r="R489"/>
  <c r="S489"/>
  <c r="T489"/>
  <c i="25" r="M440"/>
  <c r="R440"/>
  <c r="S440"/>
  <c r="T440"/>
  <c r="M450"/>
  <c r="R450"/>
  <c r="S450"/>
  <c r="T450"/>
  <c r="O200"/>
  <c r="Q77"/>
  <c i="24" r="Q120"/>
  <c r="Q331"/>
  <c r="Q316"/>
  <c r="Q335"/>
  <c r="R335"/>
  <c r="S335"/>
  <c r="T335"/>
  <c r="M419"/>
  <c r="R419"/>
  <c r="S419"/>
  <c r="T419"/>
  <c i="23" r="O477"/>
  <c r="R477"/>
  <c r="S477"/>
  <c r="T477"/>
  <c r="Q47"/>
  <c r="M454"/>
  <c r="Q170"/>
  <c r="O440"/>
  <c r="R440"/>
  <c r="S440"/>
  <c r="T440"/>
  <c r="O241"/>
  <c i="22" r="Q197"/>
  <c r="R410"/>
  <c r="S410"/>
  <c r="T410"/>
  <c r="M380"/>
  <c i="21" r="M203"/>
  <c r="Q311"/>
  <c i="19" r="M285"/>
  <c i="17" r="O319"/>
  <c r="O181"/>
  <c i="6" r="N247"/>
  <c r="L205"/>
  <c r="Q205"/>
  <c r="R205"/>
  <c r="S205"/>
  <c i="45" r="Q297"/>
  <c r="R297"/>
  <c r="S297"/>
  <c r="T297"/>
  <c i="65" r="M330"/>
  <c r="O104"/>
  <c r="M54"/>
  <c i="45" r="Q484"/>
  <c r="M109"/>
  <c r="O83"/>
  <c r="M96"/>
  <c i="25" r="M59"/>
  <c r="M138"/>
  <c r="Q441"/>
  <c r="O413"/>
  <c i="24" r="O33"/>
  <c r="O266"/>
  <c i="6" r="P246"/>
  <c i="24" r="M304"/>
  <c r="R304"/>
  <c r="S304"/>
  <c r="T304"/>
  <c r="M410"/>
  <c r="R410"/>
  <c r="S410"/>
  <c r="T410"/>
  <c i="23" r="M412"/>
  <c r="O117"/>
  <c i="22" r="Q224"/>
  <c i="21" r="Q216"/>
  <c r="M311"/>
  <c r="R311"/>
  <c r="S311"/>
  <c r="T311"/>
  <c r="Q98"/>
  <c r="Q112"/>
  <c r="R112"/>
  <c r="S112"/>
  <c r="T112"/>
  <c i="19" r="Q19"/>
  <c r="M341"/>
  <c i="17" r="M113"/>
  <c r="M280"/>
  <c r="Q399"/>
  <c i="6" r="L356"/>
  <c r="P422"/>
  <c r="N279"/>
  <c r="N285"/>
  <c i="24" r="M294"/>
  <c i="65" r="M385"/>
  <c r="R385"/>
  <c r="S385"/>
  <c r="T385"/>
  <c r="M97"/>
  <c r="R97"/>
  <c r="S97"/>
  <c r="T97"/>
  <c i="45" r="O484"/>
  <c r="Q46"/>
  <c i="24" r="M119"/>
  <c i="23" r="O171"/>
  <c r="R171"/>
  <c r="S171"/>
  <c r="T171"/>
  <c i="22" r="Q280"/>
  <c i="17" r="O162"/>
  <c i="45" r="M237"/>
  <c i="24" r="M138"/>
  <c i="21" r="O11"/>
  <c r="R11"/>
  <c r="S11"/>
  <c r="T11"/>
  <c i="24" r="Q271"/>
  <c r="R271"/>
  <c r="S271"/>
  <c r="T271"/>
  <c r="M314"/>
  <c r="O306"/>
  <c r="M441"/>
  <c i="23" r="O177"/>
  <c r="O237"/>
  <c r="Q118"/>
  <c r="R118"/>
  <c r="S118"/>
  <c r="T118"/>
  <c r="M231"/>
  <c i="22" r="O263"/>
  <c r="M189"/>
  <c r="O95"/>
  <c r="O212"/>
  <c r="Q409"/>
  <c r="Q357"/>
  <c r="M29"/>
  <c i="21" r="M68"/>
  <c r="R68"/>
  <c r="S68"/>
  <c r="T68"/>
  <c r="O309"/>
  <c i="13" r="J52"/>
  <c r="P52"/>
  <c i="14" r="J27"/>
  <c i="45" r="M275"/>
  <c i="14" r="J164"/>
  <c i="13" r="H50"/>
  <c r="I24"/>
  <c r="H102"/>
  <c r="J77"/>
  <c r="L77"/>
  <c r="I116"/>
  <c r="J116"/>
  <c r="P116"/>
  <c r="I26"/>
  <c r="J26"/>
  <c r="N26"/>
  <c r="I56"/>
  <c r="I9"/>
  <c i="14" r="K178"/>
  <c r="L178"/>
  <c r="R178"/>
  <c i="13" r="J146"/>
  <c r="P146"/>
  <c r="I160"/>
  <c r="J160"/>
  <c r="N160"/>
  <c i="14" r="L47"/>
  <c r="N47"/>
  <c r="K103"/>
  <c r="L103"/>
  <c r="K33"/>
  <c i="45" r="O275"/>
  <c i="13" r="I79"/>
  <c r="H76"/>
  <c i="14" r="J86"/>
  <c i="13" r="I84"/>
  <c r="J84"/>
  <c r="N84"/>
  <c r="H133"/>
  <c i="14" r="L97"/>
  <c r="N97"/>
  <c i="13" r="H137"/>
  <c i="14" r="J168"/>
  <c r="J106"/>
  <c i="13" r="H52"/>
  <c i="14" r="L109"/>
  <c r="R109"/>
  <c r="L34"/>
  <c r="R34"/>
  <c r="K159"/>
  <c r="K160"/>
  <c r="L160"/>
  <c r="N160"/>
  <c r="L154"/>
  <c r="P154"/>
  <c r="K40"/>
  <c r="L40"/>
  <c r="R40"/>
  <c r="K46"/>
  <c r="L46"/>
  <c r="R46"/>
  <c r="K119"/>
  <c r="L119"/>
  <c r="R119"/>
  <c i="13" r="J96"/>
  <c r="P96"/>
  <c i="14" r="J154"/>
  <c i="13" r="H77"/>
  <c i="14" r="J13"/>
  <c r="J34"/>
  <c i="13" r="J137"/>
  <c i="45" r="M271"/>
  <c i="13" r="H63"/>
  <c r="I66"/>
  <c r="J66"/>
  <c r="P66"/>
  <c r="H12"/>
  <c r="I55"/>
  <c r="J55"/>
  <c i="17" r="O28"/>
  <c i="13" r="H118"/>
  <c r="H168"/>
  <c r="H75"/>
  <c i="65" r="I477"/>
  <c i="24" r="K73"/>
  <c r="O73"/>
  <c r="I134"/>
  <c i="23" r="K313"/>
  <c r="Q313"/>
  <c i="21" r="I368"/>
  <c i="17" r="K121"/>
  <c r="Q121"/>
  <c i="6" r="H292"/>
  <c i="65" r="I400"/>
  <c i="25" r="J197"/>
  <c r="K197"/>
  <c r="Q197"/>
  <c i="45" r="K63"/>
  <c r="M63"/>
  <c r="O378"/>
  <c r="K491"/>
  <c r="M491"/>
  <c i="25" r="K189"/>
  <c r="Q189"/>
  <c i="23" r="I66"/>
  <c i="22" r="I406"/>
  <c r="I481"/>
  <c i="21" r="J66"/>
  <c r="K66"/>
  <c r="M66"/>
  <c i="19" r="K107"/>
  <c r="O107"/>
  <c r="K318"/>
  <c r="M318"/>
  <c r="J307"/>
  <c r="K307"/>
  <c r="O307"/>
  <c r="J267"/>
  <c i="17" r="K401"/>
  <c r="O401"/>
  <c i="6" r="H152"/>
  <c r="I156"/>
  <c r="H276"/>
  <c i="45" r="J290"/>
  <c r="K290"/>
  <c r="M290"/>
  <c i="65" r="J465"/>
  <c r="K400"/>
  <c r="I192"/>
  <c r="J113"/>
  <c r="K113"/>
  <c r="M113"/>
  <c r="K84"/>
  <c r="Q84"/>
  <c i="45" r="K385"/>
  <c r="M385"/>
  <c r="K128"/>
  <c r="O128"/>
  <c i="25" r="J338"/>
  <c r="K338"/>
  <c i="24" r="J14"/>
  <c i="45" r="I373"/>
  <c r="J481"/>
  <c r="K481"/>
  <c r="M481"/>
  <c r="K117"/>
  <c r="Q117"/>
  <c r="K470"/>
  <c r="M470"/>
  <c r="K477"/>
  <c r="Q477"/>
  <c i="25" r="K219"/>
  <c r="Q219"/>
  <c r="K36"/>
  <c r="M36"/>
  <c r="K34"/>
  <c r="M34"/>
  <c r="K93"/>
  <c r="M93"/>
  <c r="K155"/>
  <c r="O155"/>
  <c i="24" r="K137"/>
  <c r="O137"/>
  <c r="K163"/>
  <c r="M163"/>
  <c r="J166"/>
  <c r="K166"/>
  <c r="K177"/>
  <c r="I143"/>
  <c i="23" r="K225"/>
  <c r="Q225"/>
  <c r="J215"/>
  <c r="K215"/>
  <c r="Q215"/>
  <c i="22" r="I282"/>
  <c r="J102"/>
  <c r="K102"/>
  <c r="Q102"/>
  <c i="21" r="I48"/>
  <c i="19" r="I49"/>
  <c r="I19"/>
  <c i="6" r="J227"/>
  <c r="N227"/>
  <c r="I149"/>
  <c r="J149"/>
  <c r="N149"/>
  <c i="23" r="K175"/>
  <c r="Q175"/>
  <c i="22" r="Q256"/>
  <c i="6" r="J446"/>
  <c r="N446"/>
  <c i="24" r="J301"/>
  <c r="K301"/>
  <c r="O301"/>
  <c r="I267"/>
  <c r="I203"/>
  <c r="K257"/>
  <c r="O257"/>
  <c r="K402"/>
  <c r="O402"/>
  <c r="J287"/>
  <c r="K287"/>
  <c r="I358"/>
  <c r="I347"/>
  <c r="I377"/>
  <c r="Q429"/>
  <c r="J437"/>
  <c r="K437"/>
  <c r="O437"/>
  <c i="23" r="I61"/>
  <c r="I73"/>
  <c r="K414"/>
  <c r="I60"/>
  <c r="K202"/>
  <c r="Q202"/>
  <c r="J37"/>
  <c r="K37"/>
  <c r="M37"/>
  <c r="K125"/>
  <c r="M125"/>
  <c r="K48"/>
  <c r="M48"/>
  <c r="K111"/>
  <c r="Q111"/>
  <c r="J294"/>
  <c r="K294"/>
  <c r="O294"/>
  <c r="I78"/>
  <c r="J140"/>
  <c r="K140"/>
  <c r="M140"/>
  <c r="J194"/>
  <c r="K194"/>
  <c r="O194"/>
  <c r="J368"/>
  <c r="K368"/>
  <c r="M368"/>
  <c r="I439"/>
  <c r="I371"/>
  <c r="J397"/>
  <c r="I459"/>
  <c r="I447"/>
  <c i="22" r="I244"/>
  <c r="K300"/>
  <c r="M300"/>
  <c r="J301"/>
  <c r="I326"/>
  <c r="K336"/>
  <c r="M336"/>
  <c r="I320"/>
  <c r="Q262"/>
  <c r="K167"/>
  <c r="M167"/>
  <c r="I116"/>
  <c r="K36"/>
  <c r="J365"/>
  <c r="K365"/>
  <c r="M365"/>
  <c r="K466"/>
  <c r="O466"/>
  <c r="K347"/>
  <c r="Q347"/>
  <c r="K483"/>
  <c r="M483"/>
  <c i="21" r="J41"/>
  <c r="K41"/>
  <c r="Q41"/>
  <c r="K371"/>
  <c r="Q371"/>
  <c r="I243"/>
  <c r="J142"/>
  <c r="K142"/>
  <c r="M142"/>
  <c r="K191"/>
  <c r="Q191"/>
  <c r="I247"/>
  <c r="K367"/>
  <c r="M367"/>
  <c i="19" r="K49"/>
  <c r="O49"/>
  <c r="J50"/>
  <c r="K50"/>
  <c r="J148"/>
  <c r="K148"/>
  <c r="M148"/>
  <c r="I203"/>
  <c r="K264"/>
  <c r="Q264"/>
  <c i="17" r="I163"/>
  <c r="K196"/>
  <c r="O196"/>
  <c r="I173"/>
  <c r="K203"/>
  <c r="M203"/>
  <c r="J208"/>
  <c r="K208"/>
  <c r="O208"/>
  <c r="K304"/>
  <c r="Q304"/>
  <c r="K380"/>
  <c r="Q380"/>
  <c r="J341"/>
  <c r="K341"/>
  <c r="M341"/>
  <c i="6" r="J431"/>
  <c r="P431"/>
  <c r="J345"/>
  <c r="N345"/>
  <c r="H405"/>
  <c r="I468"/>
  <c r="J468"/>
  <c r="L468"/>
  <c r="J402"/>
  <c r="P402"/>
  <c r="I397"/>
  <c r="J397"/>
  <c r="L397"/>
  <c r="H261"/>
  <c r="H172"/>
  <c r="J276"/>
  <c r="P276"/>
  <c r="J304"/>
  <c r="N304"/>
  <c i="65" r="J468"/>
  <c r="K468"/>
  <c r="I365"/>
  <c r="K213"/>
  <c r="M213"/>
  <c r="J196"/>
  <c r="K196"/>
  <c r="O196"/>
  <c r="I159"/>
  <c r="J131"/>
  <c r="K131"/>
  <c r="Q131"/>
  <c r="K53"/>
  <c r="O53"/>
  <c r="J47"/>
  <c r="K47"/>
  <c r="Q47"/>
  <c r="I30"/>
  <c r="I19"/>
  <c r="J17"/>
  <c r="K17"/>
  <c r="O17"/>
  <c i="25" r="I221"/>
  <c r="J415"/>
  <c r="K415"/>
  <c r="M415"/>
  <c i="45" r="I388"/>
  <c r="K463"/>
  <c r="O463"/>
  <c r="I159"/>
  <c i="25" r="K118"/>
  <c r="Q118"/>
  <c r="K94"/>
  <c r="O94"/>
  <c r="K141"/>
  <c r="O141"/>
  <c r="J162"/>
  <c r="K162"/>
  <c r="Q162"/>
  <c r="I329"/>
  <c r="K366"/>
  <c r="O366"/>
  <c r="J374"/>
  <c r="K374"/>
  <c r="M374"/>
  <c i="24" r="J43"/>
  <c r="K43"/>
  <c r="I91"/>
  <c i="25" r="K392"/>
  <c r="M392"/>
  <c i="45" r="K197"/>
  <c r="M197"/>
  <c r="J234"/>
  <c r="K234"/>
  <c r="O234"/>
  <c i="23" r="K228"/>
  <c r="M228"/>
  <c i="21" r="I39"/>
  <c i="19" r="I52"/>
  <c i="45" r="J313"/>
  <c r="K277"/>
  <c r="O277"/>
  <c i="65" r="J221"/>
  <c r="K221"/>
  <c r="Q221"/>
  <c r="I189"/>
  <c r="I165"/>
  <c r="I131"/>
  <c r="J107"/>
  <c r="K107"/>
  <c r="M107"/>
  <c r="K34"/>
  <c r="M34"/>
  <c i="45" r="J138"/>
  <c r="K138"/>
  <c r="M138"/>
  <c r="I87"/>
  <c i="25" r="I261"/>
  <c i="45" r="I85"/>
  <c r="I359"/>
  <c r="I434"/>
  <c r="I474"/>
  <c r="I455"/>
  <c i="25" r="K229"/>
  <c r="O229"/>
  <c r="K49"/>
  <c r="M49"/>
  <c r="K68"/>
  <c r="M68"/>
  <c r="I8"/>
  <c r="J181"/>
  <c r="K181"/>
  <c r="K329"/>
  <c r="O329"/>
  <c i="24" r="J39"/>
  <c r="I95"/>
  <c r="J82"/>
  <c r="K82"/>
  <c r="M82"/>
  <c r="I121"/>
  <c r="I114"/>
  <c r="J140"/>
  <c r="K140"/>
  <c r="O140"/>
  <c r="I328"/>
  <c i="22" r="K379"/>
  <c r="O379"/>
  <c i="23" r="K131"/>
  <c r="M131"/>
  <c r="I188"/>
  <c r="I295"/>
  <c r="K432"/>
  <c r="O432"/>
  <c r="Q427"/>
  <c r="R427"/>
  <c r="S427"/>
  <c r="T427"/>
  <c i="22" r="K218"/>
  <c r="Q218"/>
  <c r="K235"/>
  <c r="Q235"/>
  <c r="I24"/>
  <c r="I14"/>
  <c r="J345"/>
  <c r="K345"/>
  <c r="J401"/>
  <c r="K401"/>
  <c r="M401"/>
  <c i="21" r="J42"/>
  <c r="K42"/>
  <c r="J76"/>
  <c r="K76"/>
  <c r="Q76"/>
  <c r="I192"/>
  <c r="I253"/>
  <c r="K333"/>
  <c r="Q333"/>
  <c r="K378"/>
  <c r="Q378"/>
  <c r="I363"/>
  <c i="19" r="J81"/>
  <c r="K81"/>
  <c r="M81"/>
  <c r="I69"/>
  <c r="K194"/>
  <c r="Q194"/>
  <c r="I92"/>
  <c r="K153"/>
  <c r="O153"/>
  <c r="K160"/>
  <c r="O160"/>
  <c r="I259"/>
  <c r="I243"/>
  <c i="17" r="I359"/>
  <c r="J173"/>
  <c r="K173"/>
  <c r="M173"/>
  <c r="J254"/>
  <c r="K254"/>
  <c r="M254"/>
  <c r="K343"/>
  <c r="O343"/>
  <c r="K345"/>
  <c r="Q345"/>
  <c i="6" r="H334"/>
  <c r="H373"/>
  <c r="J461"/>
  <c r="P461"/>
  <c r="I438"/>
  <c r="J438"/>
  <c r="P438"/>
  <c r="H175"/>
  <c r="I215"/>
  <c r="I290"/>
  <c r="H213"/>
  <c r="H278"/>
  <c i="45" r="I283"/>
  <c i="65" r="K350"/>
  <c r="M350"/>
  <c r="J236"/>
  <c r="K210"/>
  <c r="J173"/>
  <c r="K173"/>
  <c r="Q173"/>
  <c r="K159"/>
  <c r="Q159"/>
  <c r="J101"/>
  <c r="K101"/>
  <c r="O101"/>
  <c r="K77"/>
  <c r="M77"/>
  <c r="I74"/>
  <c r="J31"/>
  <c i="45" r="Q292"/>
  <c r="J424"/>
  <c r="K424"/>
  <c r="M424"/>
  <c r="J310"/>
  <c r="J165"/>
  <c r="K165"/>
  <c r="Q165"/>
  <c i="25" r="K373"/>
  <c r="O373"/>
  <c i="45" r="I109"/>
  <c r="Q176"/>
  <c r="J159"/>
  <c r="K159"/>
  <c r="Q159"/>
  <c r="J464"/>
  <c r="K464"/>
  <c r="Q464"/>
  <c i="25" r="J213"/>
  <c r="K213"/>
  <c r="Q213"/>
  <c r="K123"/>
  <c r="Q123"/>
  <c r="J235"/>
  <c r="K235"/>
  <c r="Q235"/>
  <c r="I246"/>
  <c r="I356"/>
  <c r="I338"/>
  <c r="J389"/>
  <c r="K389"/>
  <c r="Q389"/>
  <c i="24" r="J19"/>
  <c r="K19"/>
  <c r="M19"/>
  <c i="45" r="J205"/>
  <c r="K205"/>
  <c r="M205"/>
  <c r="J238"/>
  <c r="K238"/>
  <c r="O238"/>
  <c i="23" r="K216"/>
  <c r="O216"/>
  <c r="K213"/>
  <c r="Q213"/>
  <c r="J346"/>
  <c r="K346"/>
  <c r="O346"/>
  <c r="J143"/>
  <c i="21" r="I108"/>
  <c i="19" r="I37"/>
  <c i="17" r="K253"/>
  <c r="O253"/>
  <c i="22" r="J244"/>
  <c r="K244"/>
  <c r="Q244"/>
  <c i="24" r="I313"/>
  <c r="K231"/>
  <c r="Q231"/>
  <c r="J299"/>
  <c r="K299"/>
  <c r="O299"/>
  <c i="23" r="J55"/>
  <c r="K55"/>
  <c r="M55"/>
  <c r="I11"/>
  <c r="K104"/>
  <c r="O104"/>
  <c r="I35"/>
  <c r="I406"/>
  <c r="I312"/>
  <c r="J374"/>
  <c r="K374"/>
  <c r="O374"/>
  <c r="O454"/>
  <c i="22" r="I277"/>
  <c r="K141"/>
  <c r="Q141"/>
  <c r="K114"/>
  <c r="M114"/>
  <c r="K100"/>
  <c r="M100"/>
  <c r="I222"/>
  <c r="J340"/>
  <c r="K340"/>
  <c r="Q340"/>
  <c r="J63"/>
  <c r="I23"/>
  <c r="J394"/>
  <c r="K394"/>
  <c r="Q394"/>
  <c r="J359"/>
  <c r="K359"/>
  <c r="M359"/>
  <c r="I361"/>
  <c i="21" r="K162"/>
  <c r="Q162"/>
  <c r="I249"/>
  <c r="I275"/>
  <c r="K262"/>
  <c r="O262"/>
  <c r="K368"/>
  <c r="M368"/>
  <c i="19" r="J181"/>
  <c r="K280"/>
  <c r="M280"/>
  <c r="K250"/>
  <c i="17" r="K9"/>
  <c r="M9"/>
  <c r="J210"/>
  <c r="I134"/>
  <c r="M138"/>
  <c r="K185"/>
  <c r="Q185"/>
  <c r="O284"/>
  <c r="I378"/>
  <c i="6" r="J451"/>
  <c r="L451"/>
  <c r="H200"/>
  <c r="I283"/>
  <c r="J283"/>
  <c r="L283"/>
  <c r="I278"/>
  <c r="J278"/>
  <c r="L278"/>
  <c i="65" r="J424"/>
  <c r="K424"/>
  <c r="M424"/>
  <c r="Q413"/>
  <c r="K405"/>
  <c r="M405"/>
  <c r="K180"/>
  <c r="M180"/>
  <c i="45" r="K213"/>
  <c i="25" r="K143"/>
  <c r="Q143"/>
  <c r="I410"/>
  <c r="J293"/>
  <c r="K293"/>
  <c r="O293"/>
  <c i="24" r="I97"/>
  <c i="45" r="K513"/>
  <c r="O513"/>
  <c r="J57"/>
  <c r="K57"/>
  <c r="M57"/>
  <c r="J447"/>
  <c r="K447"/>
  <c r="O447"/>
  <c r="I449"/>
  <c i="25" r="J35"/>
  <c r="K35"/>
  <c r="O35"/>
  <c r="J82"/>
  <c r="K82"/>
  <c r="O82"/>
  <c r="J150"/>
  <c r="K150"/>
  <c r="Q150"/>
  <c r="J73"/>
  <c r="K73"/>
  <c r="M73"/>
  <c r="I67"/>
  <c r="J287"/>
  <c r="K287"/>
  <c r="M287"/>
  <c r="J383"/>
  <c r="K383"/>
  <c r="Q383"/>
  <c i="24" r="I41"/>
  <c i="45" r="K193"/>
  <c r="O193"/>
  <c i="24" r="J122"/>
  <c r="K122"/>
  <c r="M122"/>
  <c i="23" r="I226"/>
  <c r="I208"/>
  <c i="24" r="J246"/>
  <c r="K246"/>
  <c r="O246"/>
  <c i="22" r="I424"/>
  <c r="O46"/>
  <c i="24" r="I407"/>
  <c r="I298"/>
  <c r="I253"/>
  <c i="23" r="K450"/>
  <c r="Q450"/>
  <c r="I138"/>
  <c r="I113"/>
  <c r="J239"/>
  <c r="K239"/>
  <c r="O239"/>
  <c r="K329"/>
  <c r="Q329"/>
  <c i="22" r="K125"/>
  <c r="O125"/>
  <c r="K111"/>
  <c r="Q111"/>
  <c r="J79"/>
  <c r="K79"/>
  <c r="O79"/>
  <c r="K174"/>
  <c r="Q174"/>
  <c r="I211"/>
  <c r="K227"/>
  <c r="M227"/>
  <c r="K43"/>
  <c r="Q43"/>
  <c r="I402"/>
  <c r="I470"/>
  <c i="21" r="K74"/>
  <c r="O74"/>
  <c r="J94"/>
  <c r="K94"/>
  <c r="Q94"/>
  <c r="K264"/>
  <c r="Q264"/>
  <c r="J303"/>
  <c r="K303"/>
  <c r="Q303"/>
  <c i="19" r="J91"/>
  <c r="K91"/>
  <c r="M91"/>
  <c r="I22"/>
  <c r="I299"/>
  <c r="M296"/>
  <c r="R296"/>
  <c r="S296"/>
  <c r="T296"/>
  <c i="17" r="J58"/>
  <c r="K58"/>
  <c r="Q58"/>
  <c r="I92"/>
  <c r="J244"/>
  <c r="K244"/>
  <c r="M244"/>
  <c i="6" r="J385"/>
  <c r="P385"/>
  <c r="I173"/>
  <c r="J173"/>
  <c r="N173"/>
  <c i="45" r="K283"/>
  <c r="M283"/>
  <c i="65" r="K448"/>
  <c r="I444"/>
  <c r="K395"/>
  <c r="M395"/>
  <c r="J370"/>
  <c r="K370"/>
  <c r="Q370"/>
  <c r="I206"/>
  <c r="I179"/>
  <c r="J171"/>
  <c r="K150"/>
  <c r="Q150"/>
  <c r="J51"/>
  <c i="45" r="I197"/>
  <c i="25" r="J361"/>
  <c r="K361"/>
  <c r="Q361"/>
  <c i="45" r="J113"/>
  <c r="K113"/>
  <c r="M113"/>
  <c r="J413"/>
  <c r="J75"/>
  <c r="K75"/>
  <c r="O75"/>
  <c r="K354"/>
  <c r="Q354"/>
  <c i="25" r="J54"/>
  <c r="K54"/>
  <c r="O54"/>
  <c r="K268"/>
  <c r="Q268"/>
  <c i="17" r="J14"/>
  <c r="K14"/>
  <c r="M14"/>
  <c i="6" r="J359"/>
  <c r="P359"/>
  <c i="24" r="K295"/>
  <c r="Q295"/>
  <c r="J218"/>
  <c r="K218"/>
  <c r="Q218"/>
  <c r="K298"/>
  <c r="O298"/>
  <c r="I402"/>
  <c i="23" r="J413"/>
  <c r="K413"/>
  <c r="O413"/>
  <c r="I254"/>
  <c r="I29"/>
  <c r="J19"/>
  <c r="K19"/>
  <c r="Q19"/>
  <c r="K134"/>
  <c r="Q134"/>
  <c r="I79"/>
  <c r="J197"/>
  <c r="K197"/>
  <c r="O197"/>
  <c r="J244"/>
  <c r="J370"/>
  <c r="K370"/>
  <c r="O370"/>
  <c r="K434"/>
  <c r="M434"/>
  <c i="22" r="K293"/>
  <c r="Q293"/>
  <c r="J136"/>
  <c r="I111"/>
  <c r="K185"/>
  <c r="Q185"/>
  <c r="J50"/>
  <c r="K50"/>
  <c r="J341"/>
  <c r="K341"/>
  <c r="O341"/>
  <c r="K457"/>
  <c r="M457"/>
  <c i="21" r="K48"/>
  <c r="M48"/>
  <c r="K338"/>
  <c r="O338"/>
  <c r="I229"/>
  <c r="J97"/>
  <c r="K97"/>
  <c r="M97"/>
  <c r="J174"/>
  <c r="K174"/>
  <c r="M174"/>
  <c r="I197"/>
  <c r="I254"/>
  <c i="19" r="J147"/>
  <c r="K147"/>
  <c r="M147"/>
  <c r="J171"/>
  <c r="K171"/>
  <c r="Q171"/>
  <c r="K195"/>
  <c r="Q195"/>
  <c r="J231"/>
  <c r="K219"/>
  <c r="M219"/>
  <c r="J300"/>
  <c r="K300"/>
  <c r="O300"/>
  <c i="17" r="I13"/>
  <c r="K139"/>
  <c r="O139"/>
  <c r="I66"/>
  <c r="K125"/>
  <c r="O125"/>
  <c r="K103"/>
  <c r="Q103"/>
  <c r="I221"/>
  <c r="K130"/>
  <c r="M130"/>
  <c r="J232"/>
  <c r="K232"/>
  <c r="M232"/>
  <c r="I364"/>
  <c r="K333"/>
  <c r="O333"/>
  <c i="6" r="I371"/>
  <c r="J371"/>
  <c r="P371"/>
  <c r="H316"/>
  <c r="J302"/>
  <c i="19" r="Q68"/>
  <c r="R68"/>
  <c r="S68"/>
  <c r="T68"/>
  <c i="45" r="K305"/>
  <c r="O305"/>
  <c r="K309"/>
  <c r="M309"/>
  <c r="I306"/>
  <c r="I248"/>
  <c i="19" r="I339"/>
  <c i="22" r="I157"/>
  <c r="K157"/>
  <c r="M157"/>
  <c i="6" r="H252"/>
  <c r="H285"/>
  <c r="J320"/>
  <c r="N320"/>
  <c i="17" r="I317"/>
  <c i="19" r="J92"/>
  <c r="K92"/>
  <c r="I129"/>
  <c r="I136"/>
  <c i="21" r="I97"/>
  <c r="J341"/>
  <c r="K341"/>
  <c r="O341"/>
  <c i="22" r="J58"/>
  <c r="K58"/>
  <c r="O58"/>
  <c r="J476"/>
  <c r="K476"/>
  <c r="I78"/>
  <c r="J318"/>
  <c r="K318"/>
  <c r="M318"/>
  <c i="23" r="I195"/>
  <c r="J236"/>
  <c r="K236"/>
  <c r="M236"/>
  <c r="I300"/>
  <c i="24" r="I193"/>
  <c r="I217"/>
  <c r="J380"/>
  <c r="K380"/>
  <c r="Q380"/>
  <c r="J382"/>
  <c r="K382"/>
  <c r="O382"/>
  <c i="23" r="J208"/>
  <c r="K208"/>
  <c r="M208"/>
  <c i="24" r="J47"/>
  <c r="K47"/>
  <c r="O47"/>
  <c i="25" r="J168"/>
  <c r="I299"/>
  <c r="I82"/>
  <c i="45" r="I61"/>
  <c r="I117"/>
  <c r="I320"/>
  <c r="I188"/>
  <c r="I190"/>
  <c r="I273"/>
  <c i="65" r="J64"/>
  <c r="K64"/>
  <c r="Q64"/>
  <c r="I77"/>
  <c r="I104"/>
  <c r="J183"/>
  <c r="K183"/>
  <c r="O183"/>
  <c r="I355"/>
  <c r="I370"/>
  <c r="I407"/>
  <c i="7" r="L60"/>
  <c r="Q60"/>
  <c r="R60"/>
  <c r="S60"/>
  <c r="P127"/>
  <c r="P229"/>
  <c i="8" r="P74"/>
  <c r="Q74"/>
  <c r="R74"/>
  <c r="S74"/>
  <c r="N105"/>
  <c r="P147"/>
  <c r="N187"/>
  <c i="6" r="N41"/>
  <c r="P68"/>
  <c i="7" r="J110"/>
  <c r="L110"/>
  <c r="I123"/>
  <c r="J123"/>
  <c r="H105"/>
  <c r="I11"/>
  <c r="J11"/>
  <c r="L11"/>
  <c r="H10"/>
  <c r="J172"/>
  <c r="L172"/>
  <c r="J211"/>
  <c r="P211"/>
  <c r="H199"/>
  <c r="I234"/>
  <c r="J234"/>
  <c r="L234"/>
  <c r="J238"/>
  <c r="P238"/>
  <c i="8" r="H210"/>
  <c r="H107"/>
  <c r="J16"/>
  <c r="P16"/>
  <c r="L185"/>
  <c r="Q185"/>
  <c r="R185"/>
  <c r="S185"/>
  <c r="L177"/>
  <c r="L33"/>
  <c r="Q33"/>
  <c r="R33"/>
  <c r="S33"/>
  <c i="7" r="J150"/>
  <c r="P150"/>
  <c i="9" r="Q158"/>
  <c r="R158"/>
  <c r="S158"/>
  <c r="Q122"/>
  <c r="R122"/>
  <c r="S122"/>
  <c i="11" r="Q45"/>
  <c i="10" r="Q11"/>
  <c i="9" r="L103"/>
  <c r="Q103"/>
  <c r="R103"/>
  <c r="S103"/>
  <c r="N100"/>
  <c r="Q100"/>
  <c r="R100"/>
  <c r="S100"/>
  <c r="L57"/>
  <c r="P143"/>
  <c r="N87"/>
  <c r="Q87"/>
  <c r="R87"/>
  <c r="S87"/>
  <c i="10" r="L53"/>
  <c r="R53"/>
  <c r="S53"/>
  <c r="P143"/>
  <c r="Q143"/>
  <c r="L93"/>
  <c r="Q93"/>
  <c r="P33"/>
  <c r="P27"/>
  <c i="11" r="P39"/>
  <c r="L38"/>
  <c r="P169"/>
  <c r="P134"/>
  <c i="9" r="I18"/>
  <c r="J18"/>
  <c r="N18"/>
  <c r="H17"/>
  <c r="H178"/>
  <c r="H82"/>
  <c r="H19"/>
  <c r="H114"/>
  <c r="J120"/>
  <c r="P120"/>
  <c r="J79"/>
  <c r="L79"/>
  <c r="I110"/>
  <c r="J110"/>
  <c r="P110"/>
  <c i="10" r="J169"/>
  <c r="N169"/>
  <c r="H145"/>
  <c r="H95"/>
  <c r="L164"/>
  <c r="H132"/>
  <c r="H75"/>
  <c r="I10"/>
  <c r="J10"/>
  <c r="P10"/>
  <c r="H13"/>
  <c r="H16"/>
  <c r="H14"/>
  <c i="13" r="P138"/>
  <c i="14" r="N106"/>
  <c r="S106"/>
  <c r="T106"/>
  <c r="U106"/>
  <c i="13" r="P102"/>
  <c r="Q102"/>
  <c r="R102"/>
  <c r="S102"/>
  <c r="L98"/>
  <c i="14" r="P31"/>
  <c i="13" r="L158"/>
  <c r="P35"/>
  <c r="L20"/>
  <c r="L11"/>
  <c i="14" r="R23"/>
  <c i="13" r="N163"/>
  <c i="14" r="R71"/>
  <c i="13" r="N98"/>
  <c r="N73"/>
  <c r="P50"/>
  <c i="14" r="P161"/>
  <c r="S161"/>
  <c r="T161"/>
  <c i="13" r="L17"/>
  <c r="Q17"/>
  <c r="R17"/>
  <c r="S17"/>
  <c i="14" r="P14"/>
  <c r="S14"/>
  <c r="T14"/>
  <c r="U14"/>
  <c r="P163"/>
  <c r="S163"/>
  <c r="T163"/>
  <c r="U163"/>
  <c i="13" r="P31"/>
  <c i="14" r="P60"/>
  <c i="13" r="N35"/>
  <c i="65" r="R118"/>
  <c r="S118"/>
  <c r="T118"/>
  <c i="23" r="R186"/>
  <c r="S186"/>
  <c r="T186"/>
  <c i="22" r="R147"/>
  <c r="S147"/>
  <c r="T147"/>
  <c i="25" r="R88"/>
  <c r="S88"/>
  <c r="T88"/>
  <c i="23" r="R423"/>
  <c r="S423"/>
  <c r="T423"/>
  <c i="25" r="R77"/>
  <c r="S77"/>
  <c i="65" r="R330"/>
  <c r="S330"/>
  <c r="T330"/>
  <c i="25" r="R271"/>
  <c r="S271"/>
  <c r="T271"/>
  <c i="6" r="Q274"/>
  <c r="R274"/>
  <c r="S274"/>
  <c i="45" r="R122"/>
  <c r="S122"/>
  <c r="T122"/>
  <c i="17" r="R162"/>
  <c r="S162"/>
  <c r="T162"/>
  <c i="19" r="R234"/>
  <c r="S234"/>
  <c r="T234"/>
  <c i="65" r="O452"/>
  <c r="R452"/>
  <c r="S452"/>
  <c r="R372"/>
  <c r="S372"/>
  <c r="T372"/>
  <c i="45" r="R118"/>
  <c r="S118"/>
  <c r="T118"/>
  <c i="25" r="O322"/>
  <c r="R322"/>
  <c r="S322"/>
  <c r="T322"/>
  <c i="45" r="M58"/>
  <c i="24" r="Q276"/>
  <c i="23" r="M455"/>
  <c r="Q385"/>
  <c r="R385"/>
  <c r="S385"/>
  <c r="T385"/>
  <c i="22" r="R337"/>
  <c r="S337"/>
  <c r="Q180"/>
  <c r="M415"/>
  <c r="R415"/>
  <c r="S415"/>
  <c r="T415"/>
  <c i="17" r="M340"/>
  <c r="R340"/>
  <c r="S340"/>
  <c r="T340"/>
  <c r="O174"/>
  <c i="65" r="Q14"/>
  <c r="R14"/>
  <c r="S14"/>
  <c r="T14"/>
  <c i="25" r="M222"/>
  <c r="Q276"/>
  <c i="45" r="M176"/>
  <c i="25" r="O24"/>
  <c r="O106"/>
  <c r="R106"/>
  <c r="S106"/>
  <c r="T106"/>
  <c i="24" r="O13"/>
  <c i="23" r="M219"/>
  <c r="Q128"/>
  <c i="22" r="M247"/>
  <c r="M146"/>
  <c i="21" r="Q201"/>
  <c i="19" r="M287"/>
  <c r="R287"/>
  <c r="S287"/>
  <c r="T287"/>
  <c r="Q252"/>
  <c i="6" r="L289"/>
  <c r="P356"/>
  <c i="24" r="Q339"/>
  <c i="65" r="R188"/>
  <c r="S188"/>
  <c r="T188"/>
  <c r="R105"/>
  <c r="S105"/>
  <c r="T105"/>
  <c i="45" r="O58"/>
  <c i="24" r="Q36"/>
  <c i="25" r="O246"/>
  <c i="45" r="O435"/>
  <c r="M24"/>
  <c r="O106"/>
  <c r="R106"/>
  <c r="S106"/>
  <c r="T106"/>
  <c i="25" r="O358"/>
  <c r="R358"/>
  <c r="S358"/>
  <c r="T358"/>
  <c i="24" r="R25"/>
  <c r="S25"/>
  <c r="T25"/>
  <c r="O38"/>
  <c i="45" r="R391"/>
  <c r="S391"/>
  <c r="T391"/>
  <c i="23" r="Q219"/>
  <c i="22" r="O279"/>
  <c r="R279"/>
  <c r="S279"/>
  <c r="T279"/>
  <c i="24" r="O322"/>
  <c r="R322"/>
  <c r="S322"/>
  <c r="T322"/>
  <c r="O250"/>
  <c r="O206"/>
  <c i="23" r="O41"/>
  <c r="R41"/>
  <c r="S41"/>
  <c r="T41"/>
  <c r="M30"/>
  <c i="22" r="Q119"/>
  <c r="Q14"/>
  <c i="21" r="O201"/>
  <c r="R201"/>
  <c r="S201"/>
  <c r="T201"/>
  <c r="R43"/>
  <c r="S43"/>
  <c r="T43"/>
  <c r="M118"/>
  <c r="M182"/>
  <c r="M156"/>
  <c r="R156"/>
  <c r="S156"/>
  <c r="T156"/>
  <c r="R98"/>
  <c r="S98"/>
  <c r="T98"/>
  <c r="O358"/>
  <c r="R358"/>
  <c r="S358"/>
  <c r="T358"/>
  <c r="M342"/>
  <c r="R342"/>
  <c r="S342"/>
  <c r="T342"/>
  <c i="19" r="O271"/>
  <c r="O166"/>
  <c i="6" r="N356"/>
  <c r="L380"/>
  <c r="N183"/>
  <c i="45" r="Q299"/>
  <c r="Q19"/>
  <c i="24" r="M20"/>
  <c i="45" r="O19"/>
  <c r="R19"/>
  <c r="S19"/>
  <c r="T19"/>
  <c r="M414"/>
  <c r="O31"/>
  <c i="24" r="M41"/>
  <c i="25" r="O444"/>
  <c i="23" r="O207"/>
  <c r="R207"/>
  <c r="S207"/>
  <c r="T207"/>
  <c i="45" r="O186"/>
  <c r="R186"/>
  <c r="S186"/>
  <c r="T186"/>
  <c i="17" r="O300"/>
  <c i="24" r="R151"/>
  <c r="S151"/>
  <c r="T151"/>
  <c i="23" r="Q468"/>
  <c r="R47"/>
  <c r="S47"/>
  <c r="T47"/>
  <c i="22" r="O77"/>
  <c r="O454"/>
  <c r="R454"/>
  <c r="S454"/>
  <c r="T454"/>
  <c r="Q381"/>
  <c r="Q350"/>
  <c r="M37"/>
  <c r="R37"/>
  <c r="S37"/>
  <c r="T37"/>
  <c i="21" r="Q203"/>
  <c r="Q33"/>
  <c r="O88"/>
  <c r="O237"/>
  <c r="R237"/>
  <c r="S237"/>
  <c r="T237"/>
  <c i="19" r="O132"/>
  <c r="O268"/>
  <c r="Q125"/>
  <c i="17" r="O138"/>
  <c i="6" r="P162"/>
  <c r="Q162"/>
  <c r="R162"/>
  <c r="S162"/>
  <c i="45" r="Q301"/>
  <c i="65" r="O338"/>
  <c r="M167"/>
  <c r="R167"/>
  <c r="S167"/>
  <c r="T167"/>
  <c i="25" r="Q349"/>
  <c r="O352"/>
  <c r="R352"/>
  <c r="S352"/>
  <c r="T352"/>
  <c r="M353"/>
  <c r="R353"/>
  <c r="S353"/>
  <c r="T353"/>
  <c i="45" r="R331"/>
  <c r="S331"/>
  <c r="T331"/>
  <c i="6" r="N289"/>
  <c i="24" r="O370"/>
  <c r="O449"/>
  <c i="23" r="M366"/>
  <c r="Q417"/>
  <c r="Q322"/>
  <c r="O42"/>
  <c r="R42"/>
  <c r="S42"/>
  <c r="T42"/>
  <c i="22" r="M178"/>
  <c r="R178"/>
  <c r="S178"/>
  <c r="T178"/>
  <c i="21" r="O304"/>
  <c i="19" r="O320"/>
  <c r="Q221"/>
  <c i="17" r="O280"/>
  <c i="6" r="N353"/>
  <c r="L422"/>
  <c i="45" r="M380"/>
  <c r="R380"/>
  <c r="S380"/>
  <c r="Q31"/>
  <c r="Q485"/>
  <c i="25" r="O356"/>
  <c r="O430"/>
  <c r="Q154"/>
  <c r="M305"/>
  <c i="24" r="O138"/>
  <c i="23" r="Q73"/>
  <c i="19" r="O61"/>
  <c i="6" r="P340"/>
  <c i="23" r="Q422"/>
  <c i="22" r="Q149"/>
  <c r="O480"/>
  <c r="R480"/>
  <c r="S480"/>
  <c r="T480"/>
  <c r="O350"/>
  <c r="O393"/>
  <c r="R393"/>
  <c r="S393"/>
  <c r="M66"/>
  <c i="21" r="M301"/>
  <c i="19" r="M32"/>
  <c i="17" r="M101"/>
  <c i="65" r="Q337"/>
  <c r="R337"/>
  <c r="S337"/>
  <c r="T337"/>
  <c r="M229"/>
  <c r="M13"/>
  <c i="45" r="Q462"/>
  <c r="R462"/>
  <c r="S462"/>
  <c r="T462"/>
  <c i="25" r="Q59"/>
  <c r="M356"/>
  <c r="R356"/>
  <c r="S356"/>
  <c r="T356"/>
  <c r="Q346"/>
  <c i="24" r="Q94"/>
  <c i="21" r="M33"/>
  <c i="24" r="M439"/>
  <c i="23" r="O366"/>
  <c r="O84"/>
  <c r="R84"/>
  <c r="S84"/>
  <c r="T84"/>
  <c r="O461"/>
  <c r="O20"/>
  <c r="R20"/>
  <c r="S20"/>
  <c r="T20"/>
  <c r="M241"/>
  <c i="21" r="O277"/>
  <c r="O301"/>
  <c i="19" r="O327"/>
  <c r="R327"/>
  <c r="S327"/>
  <c r="T327"/>
  <c r="M311"/>
  <c r="O19"/>
  <c r="O285"/>
  <c i="17" r="O264"/>
  <c r="O323"/>
  <c r="R323"/>
  <c r="S323"/>
  <c r="T323"/>
  <c r="Q284"/>
  <c r="M85"/>
  <c r="R85"/>
  <c r="S85"/>
  <c r="T85"/>
  <c r="Q98"/>
  <c r="Q168"/>
  <c r="M62"/>
  <c r="O256"/>
  <c i="6" r="L460"/>
  <c r="L177"/>
  <c r="N240"/>
  <c r="L183"/>
  <c r="Q183"/>
  <c r="R183"/>
  <c r="S183"/>
  <c i="45" r="O302"/>
  <c r="R302"/>
  <c r="S302"/>
  <c r="T302"/>
  <c i="17" r="Q354"/>
  <c i="23" r="M286"/>
  <c i="13" r="I154"/>
  <c r="J154"/>
  <c r="N154"/>
  <c r="J56"/>
  <c r="P56"/>
  <c r="J10"/>
  <c r="L10"/>
  <c r="H165"/>
  <c r="I25"/>
  <c r="J25"/>
  <c r="L25"/>
  <c i="45" r="Q271"/>
  <c r="R271"/>
  <c r="S271"/>
  <c r="T271"/>
  <c i="14" r="K92"/>
  <c r="J134"/>
  <c i="13" r="J110"/>
  <c r="N110"/>
  <c r="I85"/>
  <c r="J85"/>
  <c r="N85"/>
  <c i="14" r="J47"/>
  <c r="L43"/>
  <c r="R43"/>
  <c i="13" r="J24"/>
  <c r="P24"/>
  <c i="14" r="J119"/>
  <c r="J109"/>
  <c i="13" r="P158"/>
  <c r="I34"/>
  <c i="14" r="L26"/>
  <c r="R26"/>
  <c r="J10"/>
  <c r="K38"/>
  <c r="J17"/>
  <c r="J156"/>
  <c i="13" r="I65"/>
  <c r="J65"/>
  <c r="P65"/>
  <c r="I117"/>
  <c i="14" r="L44"/>
  <c r="P44"/>
  <c r="L45"/>
  <c r="N45"/>
  <c r="L10"/>
  <c r="R10"/>
  <c i="13" r="J133"/>
  <c r="L133"/>
  <c r="H82"/>
  <c i="14" r="L42"/>
  <c r="K136"/>
  <c r="L136"/>
  <c r="P136"/>
  <c i="13" r="I15"/>
  <c r="J15"/>
  <c r="L15"/>
  <c r="I28"/>
  <c r="J28"/>
  <c r="N28"/>
  <c r="H13"/>
  <c r="H35"/>
  <c i="14" r="J36"/>
  <c i="13" r="H122"/>
  <c r="I155"/>
  <c r="J155"/>
  <c r="P155"/>
  <c i="14" r="L139"/>
  <c r="R139"/>
  <c r="K101"/>
  <c r="L101"/>
  <c r="R101"/>
  <c r="J147"/>
  <c i="13" r="I118"/>
  <c r="J118"/>
  <c r="L118"/>
  <c i="14" r="J25"/>
  <c r="K53"/>
  <c r="L53"/>
  <c r="N53"/>
  <c r="K134"/>
  <c r="L134"/>
  <c r="P134"/>
  <c r="K162"/>
  <c r="K176"/>
  <c i="45" r="O272"/>
  <c r="R272"/>
  <c r="S272"/>
  <c r="T272"/>
  <c i="25" r="O274"/>
  <c r="R274"/>
  <c r="S274"/>
  <c r="T274"/>
  <c i="45" r="J190"/>
  <c r="K190"/>
  <c i="21" r="K291"/>
  <c r="O291"/>
  <c i="6" r="J184"/>
  <c r="L184"/>
  <c i="65" r="O348"/>
  <c r="J37"/>
  <c r="K37"/>
  <c r="O37"/>
  <c i="45" r="K314"/>
  <c r="O314"/>
  <c i="25" r="K270"/>
  <c r="M270"/>
  <c i="45" r="K455"/>
  <c r="Q455"/>
  <c r="O409"/>
  <c r="R409"/>
  <c r="S409"/>
  <c r="T409"/>
  <c i="25" r="J29"/>
  <c r="K29"/>
  <c r="O29"/>
  <c r="J107"/>
  <c r="K107"/>
  <c r="Q107"/>
  <c r="I87"/>
  <c i="24" r="J175"/>
  <c i="23" r="I218"/>
  <c i="24" r="I234"/>
  <c r="K313"/>
  <c r="M313"/>
  <c r="J180"/>
  <c r="K224"/>
  <c r="M224"/>
  <c r="I447"/>
  <c i="23" r="K365"/>
  <c r="O365"/>
  <c r="J81"/>
  <c r="K81"/>
  <c r="O81"/>
  <c r="M170"/>
  <c i="21" r="Q213"/>
  <c r="J53"/>
  <c r="K53"/>
  <c r="M53"/>
  <c i="19" r="J73"/>
  <c r="K73"/>
  <c r="M73"/>
  <c r="K34"/>
  <c r="O34"/>
  <c r="K243"/>
  <c r="O243"/>
  <c r="K267"/>
  <c r="O267"/>
  <c i="17" r="Q106"/>
  <c r="K210"/>
  <c r="O210"/>
  <c i="6" r="J156"/>
  <c r="L156"/>
  <c r="H424"/>
  <c r="H231"/>
  <c r="H219"/>
  <c i="45" r="I17"/>
  <c i="65" r="K465"/>
  <c r="M465"/>
  <c r="I463"/>
  <c r="J432"/>
  <c r="K432"/>
  <c r="Q432"/>
  <c r="I248"/>
  <c r="K214"/>
  <c r="O214"/>
  <c r="I193"/>
  <c r="K129"/>
  <c r="M129"/>
  <c r="I102"/>
  <c r="K81"/>
  <c r="M81"/>
  <c r="K51"/>
  <c r="M51"/>
  <c i="45" r="I452"/>
  <c r="I328"/>
  <c r="K504"/>
  <c r="M504"/>
  <c r="J353"/>
  <c r="K353"/>
  <c r="O353"/>
  <c r="I494"/>
  <c r="I491"/>
  <c r="I270"/>
  <c i="65" r="K439"/>
  <c r="O439"/>
  <c r="J428"/>
  <c r="K428"/>
  <c r="O428"/>
  <c r="K419"/>
  <c r="M419"/>
  <c r="I368"/>
  <c r="K31"/>
  <c r="O31"/>
  <c i="45" r="J67"/>
  <c r="K67"/>
  <c r="Q67"/>
  <c r="J27"/>
  <c i="25" r="K343"/>
  <c r="O343"/>
  <c i="45" r="I63"/>
  <c r="J74"/>
  <c r="K74"/>
  <c r="O74"/>
  <c i="25" r="J71"/>
  <c r="K71"/>
  <c r="Q71"/>
  <c r="I24"/>
  <c r="I20"/>
  <c r="K187"/>
  <c r="O187"/>
  <c r="K379"/>
  <c r="M379"/>
  <c r="J437"/>
  <c i="24" r="J79"/>
  <c r="K79"/>
  <c r="Q79"/>
  <c r="I36"/>
  <c r="K69"/>
  <c r="Q69"/>
  <c i="23" r="I216"/>
  <c i="45" r="J219"/>
  <c r="K219"/>
  <c r="M219"/>
  <c r="I224"/>
  <c i="23" r="K218"/>
  <c r="O218"/>
  <c r="J257"/>
  <c r="K257"/>
  <c r="Q257"/>
  <c i="17" r="J84"/>
  <c i="24" r="I420"/>
  <c i="23" r="K143"/>
  <c r="M143"/>
  <c r="K52"/>
  <c r="M52"/>
  <c r="J22"/>
  <c r="K22"/>
  <c r="O22"/>
  <c r="I69"/>
  <c r="K188"/>
  <c r="Q188"/>
  <c r="I360"/>
  <c i="22" r="J277"/>
  <c r="K277"/>
  <c r="M277"/>
  <c r="K136"/>
  <c r="O136"/>
  <c r="K87"/>
  <c r="O87"/>
  <c r="M184"/>
  <c r="J62"/>
  <c r="K62"/>
  <c r="O62"/>
  <c r="I36"/>
  <c r="K390"/>
  <c r="Q390"/>
  <c i="21" r="J83"/>
  <c r="K83"/>
  <c r="O83"/>
  <c r="I71"/>
  <c r="K92"/>
  <c r="I265"/>
  <c r="J349"/>
  <c r="K349"/>
  <c r="Q349"/>
  <c r="I309"/>
  <c i="19" r="I277"/>
  <c i="17" r="I119"/>
  <c r="K15"/>
  <c r="M15"/>
  <c r="K45"/>
  <c r="M45"/>
  <c r="J129"/>
  <c r="J198"/>
  <c r="K198"/>
  <c r="O198"/>
  <c i="6" r="J453"/>
  <c r="P453"/>
  <c r="J200"/>
  <c r="P200"/>
  <c r="J215"/>
  <c r="P215"/>
  <c r="J261"/>
  <c r="P261"/>
  <c r="H288"/>
  <c i="22" r="K328"/>
  <c r="M328"/>
  <c i="19" r="K74"/>
  <c i="45" r="K315"/>
  <c r="O315"/>
  <c i="65" r="J456"/>
  <c r="K456"/>
  <c r="M456"/>
  <c r="I247"/>
  <c r="K236"/>
  <c r="O236"/>
  <c r="K160"/>
  <c r="Q160"/>
  <c r="K102"/>
  <c r="M102"/>
  <c i="45" r="K107"/>
  <c r="O107"/>
  <c i="25" r="I209"/>
  <c i="45" r="I99"/>
  <c r="J147"/>
  <c r="K147"/>
  <c r="O147"/>
  <c r="K420"/>
  <c r="Q420"/>
  <c r="I422"/>
  <c r="I131"/>
  <c r="K398"/>
  <c r="Q398"/>
  <c r="I362"/>
  <c i="25" r="K12"/>
  <c r="M12"/>
  <c r="J80"/>
  <c r="K80"/>
  <c r="O80"/>
  <c r="J345"/>
  <c r="K345"/>
  <c r="O345"/>
  <c r="K8"/>
  <c r="M8"/>
  <c r="K158"/>
  <c r="M158"/>
  <c r="J194"/>
  <c r="K194"/>
  <c r="Q194"/>
  <c r="K378"/>
  <c r="O378"/>
  <c r="J401"/>
  <c r="K401"/>
  <c r="Q401"/>
  <c r="I370"/>
  <c i="24" r="J67"/>
  <c r="K67"/>
  <c r="O67"/>
  <c i="45" r="J208"/>
  <c r="K208"/>
  <c r="Q208"/>
  <c r="I215"/>
  <c i="24" r="K114"/>
  <c r="M114"/>
  <c r="K135"/>
  <c r="O135"/>
  <c i="23" r="K205"/>
  <c r="Q205"/>
  <c i="24" r="J273"/>
  <c r="K273"/>
  <c r="Q273"/>
  <c r="J252"/>
  <c r="K252"/>
  <c r="Q252"/>
  <c i="22" r="J291"/>
  <c r="K291"/>
  <c r="M291"/>
  <c i="19" r="I151"/>
  <c r="J128"/>
  <c r="K128"/>
  <c r="M128"/>
  <c i="17" r="J69"/>
  <c r="K69"/>
  <c r="Q69"/>
  <c r="J313"/>
  <c r="K313"/>
  <c r="O313"/>
  <c r="J127"/>
  <c r="K127"/>
  <c r="M127"/>
  <c i="19" r="J29"/>
  <c r="K29"/>
  <c r="M29"/>
  <c i="24" r="Q306"/>
  <c r="K420"/>
  <c r="M420"/>
  <c r="J193"/>
  <c r="K193"/>
  <c r="M193"/>
  <c r="J259"/>
  <c r="K259"/>
  <c r="Q259"/>
  <c r="K279"/>
  <c r="Q279"/>
  <c r="O414"/>
  <c r="J453"/>
  <c r="K453"/>
  <c r="Q453"/>
  <c i="23" r="I373"/>
  <c i="22" r="J108"/>
  <c r="K108"/>
  <c r="M108"/>
  <c r="I218"/>
  <c r="K213"/>
  <c r="M213"/>
  <c r="J131"/>
  <c r="K131"/>
  <c r="Q131"/>
  <c r="J52"/>
  <c r="K52"/>
  <c r="O52"/>
  <c r="J475"/>
  <c r="K475"/>
  <c r="Q475"/>
  <c r="I362"/>
  <c r="I435"/>
  <c r="J403"/>
  <c r="K403"/>
  <c r="O403"/>
  <c r="K470"/>
  <c r="M470"/>
  <c r="J438"/>
  <c r="K438"/>
  <c r="M438"/>
  <c i="21" r="K215"/>
  <c r="O215"/>
  <c r="J198"/>
  <c r="K198"/>
  <c r="M198"/>
  <c r="I134"/>
  <c r="K241"/>
  <c r="O241"/>
  <c r="K126"/>
  <c r="O126"/>
  <c r="I308"/>
  <c r="I371"/>
  <c i="19" r="K89"/>
  <c r="Q89"/>
  <c r="K181"/>
  <c r="M181"/>
  <c r="K207"/>
  <c r="M207"/>
  <c r="J306"/>
  <c r="K306"/>
  <c r="Q306"/>
  <c i="17" r="K40"/>
  <c r="I60"/>
  <c r="I68"/>
  <c r="I45"/>
  <c r="J46"/>
  <c r="K46"/>
  <c r="M46"/>
  <c r="K221"/>
  <c r="O221"/>
  <c r="K49"/>
  <c r="Q49"/>
  <c r="K54"/>
  <c r="Q54"/>
  <c r="K74"/>
  <c r="M74"/>
  <c r="J31"/>
  <c r="K31"/>
  <c r="Q31"/>
  <c r="K238"/>
  <c r="M238"/>
  <c r="I227"/>
  <c r="J347"/>
  <c r="K347"/>
  <c r="O347"/>
  <c r="M348"/>
  <c r="J393"/>
  <c r="K393"/>
  <c r="M393"/>
  <c r="K309"/>
  <c r="O309"/>
  <c i="6" r="I408"/>
  <c r="J408"/>
  <c r="P408"/>
  <c r="J309"/>
  <c r="N309"/>
  <c r="H357"/>
  <c r="I363"/>
  <c r="J363"/>
  <c r="P363"/>
  <c r="I377"/>
  <c r="J377"/>
  <c r="N377"/>
  <c r="I404"/>
  <c r="J404"/>
  <c r="L404"/>
  <c r="H452"/>
  <c r="I233"/>
  <c r="J267"/>
  <c r="N267"/>
  <c r="J286"/>
  <c r="P286"/>
  <c r="H273"/>
  <c r="J242"/>
  <c r="N242"/>
  <c i="45" r="J274"/>
  <c r="K274"/>
  <c r="M274"/>
  <c i="65" r="K367"/>
  <c r="O367"/>
  <c r="J333"/>
  <c r="K333"/>
  <c r="Q333"/>
  <c r="J146"/>
  <c r="K146"/>
  <c r="M146"/>
  <c r="J92"/>
  <c r="K92"/>
  <c r="O92"/>
  <c r="K19"/>
  <c i="45" r="I180"/>
  <c r="J111"/>
  <c i="25" r="I72"/>
  <c i="45" r="I102"/>
  <c r="K338"/>
  <c r="O338"/>
  <c r="J37"/>
  <c i="25" r="K209"/>
  <c r="M209"/>
  <c r="J23"/>
  <c r="K23"/>
  <c r="Q23"/>
  <c r="K87"/>
  <c r="O87"/>
  <c r="J152"/>
  <c r="K152"/>
  <c r="O152"/>
  <c r="I117"/>
  <c r="K406"/>
  <c r="M406"/>
  <c r="J398"/>
  <c r="K398"/>
  <c r="M398"/>
  <c i="24" r="J91"/>
  <c r="K91"/>
  <c r="Q91"/>
  <c i="45" r="I372"/>
  <c r="J233"/>
  <c r="K233"/>
  <c r="Q233"/>
  <c i="24" r="J129"/>
  <c r="K129"/>
  <c r="Q129"/>
  <c r="J111"/>
  <c r="K111"/>
  <c r="M111"/>
  <c i="23" r="I213"/>
  <c r="J446"/>
  <c r="K446"/>
  <c r="Q446"/>
  <c r="J183"/>
  <c r="K183"/>
  <c r="O183"/>
  <c i="22" r="J32"/>
  <c i="19" r="J232"/>
  <c r="K232"/>
  <c i="23" r="K69"/>
  <c r="Q69"/>
  <c i="24" r="K190"/>
  <c r="Q190"/>
  <c r="I220"/>
  <c r="K311"/>
  <c r="O311"/>
  <c r="K283"/>
  <c r="O283"/>
  <c i="23" r="J376"/>
  <c r="K376"/>
  <c r="O376"/>
  <c r="K66"/>
  <c r="M66"/>
  <c r="I52"/>
  <c r="J16"/>
  <c r="J103"/>
  <c r="I34"/>
  <c r="J129"/>
  <c r="K129"/>
  <c r="M129"/>
  <c r="J100"/>
  <c r="K100"/>
  <c r="O100"/>
  <c r="J362"/>
  <c r="K362"/>
  <c r="M362"/>
  <c i="22" r="J261"/>
  <c r="K261"/>
  <c r="O261"/>
  <c r="I293"/>
  <c r="J274"/>
  <c r="K274"/>
  <c r="Q274"/>
  <c r="I151"/>
  <c r="J81"/>
  <c r="K81"/>
  <c r="O81"/>
  <c r="K138"/>
  <c r="M138"/>
  <c r="J158"/>
  <c r="K158"/>
  <c r="O158"/>
  <c r="J195"/>
  <c r="K195"/>
  <c r="M195"/>
  <c r="J400"/>
  <c r="K400"/>
  <c r="Q400"/>
  <c r="I393"/>
  <c i="21" r="K44"/>
  <c r="M44"/>
  <c r="I189"/>
  <c r="I135"/>
  <c r="I133"/>
  <c r="K249"/>
  <c r="Q249"/>
  <c r="J259"/>
  <c r="K259"/>
  <c r="K253"/>
  <c r="Q253"/>
  <c r="K354"/>
  <c r="O354"/>
  <c i="19" r="J45"/>
  <c r="K45"/>
  <c r="O45"/>
  <c r="I114"/>
  <c r="K105"/>
  <c r="M105"/>
  <c r="I33"/>
  <c r="K163"/>
  <c r="M163"/>
  <c r="I195"/>
  <c r="J291"/>
  <c r="K291"/>
  <c r="O291"/>
  <c i="17" r="I12"/>
  <c r="Q27"/>
  <c r="R27"/>
  <c r="S27"/>
  <c r="T27"/>
  <c r="K187"/>
  <c r="Q187"/>
  <c r="J170"/>
  <c r="I207"/>
  <c r="I178"/>
  <c r="K211"/>
  <c r="O211"/>
  <c r="J281"/>
  <c r="K281"/>
  <c r="Q281"/>
  <c r="J317"/>
  <c r="K317"/>
  <c r="O317"/>
  <c r="K329"/>
  <c r="M329"/>
  <c i="6" r="H342"/>
  <c r="H461"/>
  <c r="H325"/>
  <c r="J328"/>
  <c r="P328"/>
  <c r="N392"/>
  <c r="H451"/>
  <c r="I379"/>
  <c r="J379"/>
  <c r="N379"/>
  <c r="H277"/>
  <c r="J288"/>
  <c r="N288"/>
  <c r="H190"/>
  <c r="J249"/>
  <c r="L249"/>
  <c r="H302"/>
  <c i="45" r="J242"/>
  <c r="K242"/>
  <c r="O242"/>
  <c r="J287"/>
  <c r="K287"/>
  <c r="O287"/>
  <c i="65" r="I462"/>
  <c r="K442"/>
  <c r="M442"/>
  <c r="I176"/>
  <c r="I163"/>
  <c r="I129"/>
  <c r="I53"/>
  <c r="K26"/>
  <c r="Q26"/>
  <c i="45" r="J241"/>
  <c r="K241"/>
  <c r="O241"/>
  <c r="J437"/>
  <c r="K437"/>
  <c r="Q437"/>
  <c r="I133"/>
  <c r="K139"/>
  <c r="O139"/>
  <c r="K465"/>
  <c r="Q465"/>
  <c i="25" r="J52"/>
  <c r="K52"/>
  <c r="M52"/>
  <c r="K177"/>
  <c r="O177"/>
  <c r="J324"/>
  <c r="K324"/>
  <c r="M324"/>
  <c i="24" r="J23"/>
  <c r="K23"/>
  <c r="M23"/>
  <c r="K98"/>
  <c r="Q98"/>
  <c r="I69"/>
  <c r="I70"/>
  <c i="45" r="K221"/>
  <c r="M221"/>
  <c i="22" r="J116"/>
  <c r="K116"/>
  <c r="O116"/>
  <c i="21" r="I224"/>
  <c r="J139"/>
  <c r="K139"/>
  <c r="O139"/>
  <c i="19" r="J154"/>
  <c r="K154"/>
  <c r="O154"/>
  <c i="17" r="J112"/>
  <c r="K112"/>
  <c r="M112"/>
  <c r="I345"/>
  <c r="I274"/>
  <c i="6" r="I334"/>
  <c r="J334"/>
  <c r="N334"/>
  <c i="24" r="I204"/>
  <c r="I401"/>
  <c r="K327"/>
  <c r="Q327"/>
  <c r="J442"/>
  <c r="K442"/>
  <c r="O442"/>
  <c r="J461"/>
  <c r="K461"/>
  <c r="Q461"/>
  <c i="23" r="K163"/>
  <c r="M163"/>
  <c r="I12"/>
  <c r="I139"/>
  <c r="K176"/>
  <c r="O176"/>
  <c r="K78"/>
  <c r="O78"/>
  <c r="I149"/>
  <c r="J203"/>
  <c r="J234"/>
  <c r="K234"/>
  <c r="Q234"/>
  <c r="J292"/>
  <c r="K292"/>
  <c r="O292"/>
  <c r="I299"/>
  <c r="K439"/>
  <c r="M439"/>
  <c r="I347"/>
  <c r="J457"/>
  <c r="K457"/>
  <c r="Q457"/>
  <c r="K395"/>
  <c r="Q395"/>
  <c r="I403"/>
  <c r="K333"/>
  <c r="M333"/>
  <c r="Q447"/>
  <c i="22" r="J334"/>
  <c r="K334"/>
  <c r="O334"/>
  <c r="I82"/>
  <c r="I122"/>
  <c r="K424"/>
  <c r="Q424"/>
  <c r="K10"/>
  <c r="Q10"/>
  <c i="21" r="K209"/>
  <c r="Q209"/>
  <c r="K314"/>
  <c r="Q314"/>
  <c r="K152"/>
  <c r="M152"/>
  <c r="I266"/>
  <c r="J322"/>
  <c r="K322"/>
  <c r="M322"/>
  <c r="I378"/>
  <c r="J282"/>
  <c r="I341"/>
  <c i="19" r="J12"/>
  <c r="K12"/>
  <c r="Q12"/>
  <c r="J46"/>
  <c r="K46"/>
  <c r="O46"/>
  <c r="J119"/>
  <c r="K231"/>
  <c r="Q231"/>
  <c r="I221"/>
  <c r="I218"/>
  <c r="I313"/>
  <c r="J323"/>
  <c r="K323"/>
  <c r="O323"/>
  <c r="I312"/>
  <c i="17" r="J140"/>
  <c r="K140"/>
  <c r="M140"/>
  <c r="K163"/>
  <c r="M163"/>
  <c r="I21"/>
  <c r="K134"/>
  <c r="Q134"/>
  <c r="J152"/>
  <c r="K152"/>
  <c r="M152"/>
  <c r="I238"/>
  <c r="J186"/>
  <c r="K186"/>
  <c r="J261"/>
  <c r="K261"/>
  <c r="M261"/>
  <c r="J273"/>
  <c r="K273"/>
  <c r="O273"/>
  <c r="K346"/>
  <c r="Q346"/>
  <c r="K378"/>
  <c r="M378"/>
  <c i="6" r="J330"/>
  <c r="P330"/>
  <c r="I325"/>
  <c r="J325"/>
  <c r="P325"/>
  <c r="J452"/>
  <c r="L452"/>
  <c r="I174"/>
  <c r="J174"/>
  <c r="L174"/>
  <c r="H296"/>
  <c r="J305"/>
  <c r="N305"/>
  <c i="17" r="M392"/>
  <c r="R392"/>
  <c r="S392"/>
  <c r="T392"/>
  <c i="45" r="J259"/>
  <c r="K259"/>
  <c r="M259"/>
  <c r="I255"/>
  <c i="19" r="J334"/>
  <c r="K334"/>
  <c r="O334"/>
  <c i="23" r="O470"/>
  <c r="R470"/>
  <c r="S470"/>
  <c r="T470"/>
  <c i="19" r="I122"/>
  <c i="65" r="I245"/>
  <c i="6" r="H170"/>
  <c r="H173"/>
  <c i="65" r="J241"/>
  <c r="I237"/>
  <c i="6" r="H322"/>
  <c r="H434"/>
  <c i="17" r="I241"/>
  <c r="J94"/>
  <c i="19" r="I27"/>
  <c r="J41"/>
  <c r="K41"/>
  <c r="O41"/>
  <c r="J165"/>
  <c r="K165"/>
  <c r="Q165"/>
  <c r="J170"/>
  <c r="K170"/>
  <c r="M170"/>
  <c r="J332"/>
  <c r="K332"/>
  <c r="M332"/>
  <c i="21" r="I77"/>
  <c r="I373"/>
  <c r="K13"/>
  <c r="Q13"/>
  <c i="22" r="J20"/>
  <c r="J361"/>
  <c r="K361"/>
  <c r="M361"/>
  <c r="I394"/>
  <c r="J411"/>
  <c i="23" r="I230"/>
  <c r="I277"/>
  <c r="I445"/>
  <c i="24" r="I122"/>
  <c r="I128"/>
  <c r="J130"/>
  <c r="K130"/>
  <c r="O130"/>
  <c r="I23"/>
  <c r="I73"/>
  <c i="25" r="J272"/>
  <c r="K272"/>
  <c r="O272"/>
  <c r="I343"/>
  <c r="J449"/>
  <c r="I74"/>
  <c r="I77"/>
  <c r="J215"/>
  <c r="K215"/>
  <c r="Q215"/>
  <c i="45" r="I92"/>
  <c r="J94"/>
  <c r="K94"/>
  <c r="M94"/>
  <c r="J169"/>
  <c r="I316"/>
  <c r="I352"/>
  <c r="I380"/>
  <c r="I472"/>
  <c r="J200"/>
  <c r="K200"/>
  <c r="O200"/>
  <c i="6" r="Q110"/>
  <c r="R110"/>
  <c r="S110"/>
  <c i="7" r="P177"/>
  <c r="N219"/>
  <c r="Q219"/>
  <c r="R219"/>
  <c r="S219"/>
  <c i="8" r="P177"/>
  <c r="P64"/>
  <c r="L150"/>
  <c r="N143"/>
  <c r="N127"/>
  <c r="N29"/>
  <c i="6" r="L124"/>
  <c r="P14"/>
  <c r="N139"/>
  <c r="Q139"/>
  <c r="R139"/>
  <c r="S139"/>
  <c i="7" r="I49"/>
  <c r="J49"/>
  <c r="P49"/>
  <c r="I55"/>
  <c r="J55"/>
  <c r="L55"/>
  <c r="I170"/>
  <c r="J170"/>
  <c r="L170"/>
  <c r="H187"/>
  <c r="I225"/>
  <c r="J225"/>
  <c r="L225"/>
  <c r="I213"/>
  <c r="J213"/>
  <c r="P213"/>
  <c r="J218"/>
  <c i="8" r="I210"/>
  <c r="J210"/>
  <c r="P210"/>
  <c r="I24"/>
  <c r="J24"/>
  <c r="P24"/>
  <c r="H16"/>
  <c r="L47"/>
  <c r="Q47"/>
  <c r="R47"/>
  <c r="S47"/>
  <c r="L127"/>
  <c r="Q127"/>
  <c r="R127"/>
  <c r="S127"/>
  <c i="7" r="I149"/>
  <c r="J149"/>
  <c r="N149"/>
  <c i="11" r="Q134"/>
  <c r="R134"/>
  <c r="S134"/>
  <c i="10" r="Q27"/>
  <c r="Q30"/>
  <c i="9" r="L88"/>
  <c r="N57"/>
  <c i="10" r="N85"/>
  <c r="R85"/>
  <c r="S85"/>
  <c r="L33"/>
  <c r="R33"/>
  <c r="S33"/>
  <c i="11" r="L118"/>
  <c r="P38"/>
  <c i="9" r="J176"/>
  <c r="P176"/>
  <c r="J178"/>
  <c r="N178"/>
  <c r="J19"/>
  <c r="N19"/>
  <c r="J78"/>
  <c r="N78"/>
  <c r="J149"/>
  <c r="L149"/>
  <c r="J92"/>
  <c r="P92"/>
  <c i="10" r="J125"/>
  <c r="L125"/>
  <c i="11" r="I9"/>
  <c r="J9"/>
  <c r="L9"/>
  <c i="6" r="J121"/>
  <c r="L121"/>
  <c i="13" r="Q61"/>
  <c r="R61"/>
  <c r="S61"/>
  <c r="Q20"/>
  <c r="R20"/>
  <c r="S20"/>
  <c i="10" r="I80"/>
  <c r="J80"/>
  <c i="13" r="L138"/>
  <c r="Q138"/>
  <c r="R138"/>
  <c r="S138"/>
  <c i="14" r="R61"/>
  <c r="N54"/>
  <c r="S54"/>
  <c r="T54"/>
  <c r="U54"/>
  <c i="13" r="L73"/>
  <c r="Q73"/>
  <c r="R73"/>
  <c r="S73"/>
  <c i="14" r="R58"/>
  <c r="R52"/>
  <c r="N31"/>
  <c r="S31"/>
  <c r="T31"/>
  <c r="U31"/>
  <c r="N168"/>
  <c r="S168"/>
  <c r="T168"/>
  <c r="U168"/>
  <c i="13" r="L64"/>
  <c r="Q64"/>
  <c r="R64"/>
  <c r="S64"/>
  <c r="P170"/>
  <c i="14" r="R132"/>
  <c i="13" r="L107"/>
  <c i="14" r="N58"/>
  <c r="S58"/>
  <c r="T58"/>
  <c r="U58"/>
  <c i="13" r="L31"/>
  <c r="Q31"/>
  <c r="R31"/>
  <c r="S31"/>
  <c i="65" r="R13"/>
  <c r="S13"/>
  <c r="T13"/>
  <c i="6" r="Q460"/>
  <c r="R460"/>
  <c r="S460"/>
  <c i="17" r="R280"/>
  <c r="S280"/>
  <c r="T280"/>
  <c i="25" r="R394"/>
  <c r="S394"/>
  <c r="T394"/>
  <c i="45" r="R301"/>
  <c r="S301"/>
  <c r="T301"/>
  <c i="23" r="R461"/>
  <c r="S461"/>
  <c r="T461"/>
  <c i="24" r="R138"/>
  <c r="S138"/>
  <c r="T138"/>
  <c i="21" r="R33"/>
  <c r="S33"/>
  <c r="T33"/>
  <c i="17" r="R240"/>
  <c r="S240"/>
  <c r="T240"/>
  <c i="23" r="R117"/>
  <c r="S117"/>
  <c r="T117"/>
  <c i="17" r="R113"/>
  <c r="S113"/>
  <c r="T113"/>
  <c i="21" r="R203"/>
  <c r="S203"/>
  <c r="T203"/>
  <c i="17" r="R249"/>
  <c r="S249"/>
  <c r="T249"/>
  <c i="19" r="R149"/>
  <c r="S149"/>
  <c r="T149"/>
  <c i="22" r="R29"/>
  <c r="S29"/>
  <c r="T29"/>
  <c i="23" r="R128"/>
  <c r="S128"/>
  <c r="T128"/>
  <c i="25" r="R24"/>
  <c r="S24"/>
  <c r="T24"/>
  <c i="23" r="R243"/>
  <c r="S243"/>
  <c r="T243"/>
  <c i="11" r="N99"/>
  <c i="65" r="M329"/>
  <c r="R329"/>
  <c r="S329"/>
  <c r="T329"/>
  <c i="45" r="O332"/>
  <c r="R332"/>
  <c r="S332"/>
  <c r="T332"/>
  <c i="25" r="Q137"/>
  <c i="21" r="R145"/>
  <c r="S145"/>
  <c r="T145"/>
  <c i="17" r="R388"/>
  <c r="S388"/>
  <c r="T388"/>
  <c i="25" r="M135"/>
  <c i="24" r="M10"/>
  <c r="R10"/>
  <c r="S10"/>
  <c r="T10"/>
  <c i="22" r="M268"/>
  <c r="R268"/>
  <c r="S268"/>
  <c r="T268"/>
  <c i="24" r="O401"/>
  <c i="22" r="O146"/>
  <c r="R45"/>
  <c r="S45"/>
  <c r="T45"/>
  <c i="21" r="M273"/>
  <c r="R273"/>
  <c r="S273"/>
  <c r="T273"/>
  <c i="17" r="R165"/>
  <c r="S165"/>
  <c r="T165"/>
  <c r="M123"/>
  <c i="23" r="R412"/>
  <c r="S412"/>
  <c r="T412"/>
  <c r="R121"/>
  <c r="S121"/>
  <c r="T121"/>
  <c r="O286"/>
  <c i="65" r="M354"/>
  <c r="Q218"/>
  <c r="R218"/>
  <c r="S218"/>
  <c r="T218"/>
  <c r="M186"/>
  <c r="Q106"/>
  <c r="R106"/>
  <c r="S106"/>
  <c r="T106"/>
  <c i="25" r="R222"/>
  <c r="S222"/>
  <c r="T222"/>
  <c r="O376"/>
  <c i="45" r="R48"/>
  <c r="S48"/>
  <c r="T48"/>
  <c r="Q133"/>
  <c r="R133"/>
  <c r="S133"/>
  <c r="T133"/>
  <c r="R176"/>
  <c r="S176"/>
  <c r="T176"/>
  <c r="Q349"/>
  <c r="R349"/>
  <c r="S349"/>
  <c r="T349"/>
  <c i="25" r="M113"/>
  <c r="M142"/>
  <c r="R142"/>
  <c r="S142"/>
  <c r="T142"/>
  <c r="O403"/>
  <c r="R403"/>
  <c r="S403"/>
  <c r="T403"/>
  <c i="24" r="O70"/>
  <c r="R70"/>
  <c r="S70"/>
  <c r="T70"/>
  <c r="O120"/>
  <c r="R120"/>
  <c r="S120"/>
  <c r="T120"/>
  <c i="21" r="M71"/>
  <c r="R71"/>
  <c r="S71"/>
  <c r="T71"/>
  <c i="24" r="M230"/>
  <c r="M316"/>
  <c r="R316"/>
  <c r="S316"/>
  <c r="T316"/>
  <c r="O388"/>
  <c i="23" r="Q387"/>
  <c i="22" r="M95"/>
  <c r="O165"/>
  <c r="R165"/>
  <c r="S165"/>
  <c r="T165"/>
  <c r="M96"/>
  <c r="R96"/>
  <c r="S96"/>
  <c r="T96"/>
  <c r="R460"/>
  <c r="S460"/>
  <c r="T460"/>
  <c i="21" r="Q279"/>
  <c r="M304"/>
  <c r="R304"/>
  <c r="S304"/>
  <c r="T304"/>
  <c r="O137"/>
  <c i="19" r="O95"/>
  <c r="M336"/>
  <c r="R336"/>
  <c r="S336"/>
  <c r="T336"/>
  <c i="17" r="Q233"/>
  <c r="R233"/>
  <c r="S233"/>
  <c r="T233"/>
  <c r="M289"/>
  <c i="19" r="R32"/>
  <c r="S32"/>
  <c r="T32"/>
  <c i="25" r="Q250"/>
  <c r="Q246"/>
  <c i="45" r="O466"/>
  <c r="R466"/>
  <c r="S466"/>
  <c r="T466"/>
  <c i="25" r="O113"/>
  <c r="O138"/>
  <c r="M265"/>
  <c i="24" r="Q33"/>
  <c r="R33"/>
  <c r="S33"/>
  <c r="T33"/>
  <c i="25" r="O127"/>
  <c r="R127"/>
  <c r="S127"/>
  <c r="T127"/>
  <c i="22" r="O128"/>
  <c r="R128"/>
  <c r="S128"/>
  <c r="T128"/>
  <c i="23" r="R220"/>
  <c r="S220"/>
  <c r="T220"/>
  <c i="24" r="Q401"/>
  <c r="O8"/>
  <c r="R8"/>
  <c r="S8"/>
  <c r="T8"/>
  <c r="O253"/>
  <c r="R253"/>
  <c r="S253"/>
  <c r="T253"/>
  <c i="22" r="R154"/>
  <c r="S154"/>
  <c r="T154"/>
  <c r="R223"/>
  <c r="S223"/>
  <c r="T223"/>
  <c r="Q469"/>
  <c i="21" r="Q88"/>
  <c r="Q281"/>
  <c r="Q285"/>
  <c i="19" r="Q268"/>
  <c i="6" r="N398"/>
  <c r="Q398"/>
  <c r="R398"/>
  <c r="S398"/>
  <c r="P279"/>
  <c r="Q279"/>
  <c r="R279"/>
  <c r="S279"/>
  <c r="N221"/>
  <c i="23" r="R231"/>
  <c r="S231"/>
  <c r="T231"/>
  <c i="21" r="R124"/>
  <c r="S124"/>
  <c r="T124"/>
  <c i="65" r="M346"/>
  <c r="R346"/>
  <c r="S346"/>
  <c r="T346"/>
  <c r="Q231"/>
  <c r="Q204"/>
  <c r="R204"/>
  <c r="S204"/>
  <c r="T204"/>
  <c i="45" r="Q71"/>
  <c i="25" r="Q217"/>
  <c r="R217"/>
  <c r="S217"/>
  <c r="T217"/>
  <c i="45" r="O410"/>
  <c r="O509"/>
  <c r="O114"/>
  <c r="R114"/>
  <c r="S114"/>
  <c r="T114"/>
  <c i="25" r="R200"/>
  <c r="S200"/>
  <c r="T200"/>
  <c i="24" r="M172"/>
  <c r="R370"/>
  <c r="S370"/>
  <c r="T370"/>
  <c r="Q414"/>
  <c r="M250"/>
  <c i="23" r="O455"/>
  <c r="R455"/>
  <c r="S455"/>
  <c r="T455"/>
  <c i="22" r="M192"/>
  <c r="M194"/>
  <c r="Q46"/>
  <c r="O66"/>
  <c i="21" r="O267"/>
  <c r="R267"/>
  <c r="S267"/>
  <c r="T267"/>
  <c i="17" r="O283"/>
  <c r="R283"/>
  <c r="S283"/>
  <c r="T283"/>
  <c r="R348"/>
  <c r="S348"/>
  <c r="T348"/>
  <c i="6" r="N422"/>
  <c i="45" r="O298"/>
  <c r="R298"/>
  <c r="S298"/>
  <c r="T298"/>
  <c i="65" r="O459"/>
  <c r="M96"/>
  <c r="R96"/>
  <c r="S96"/>
  <c r="T96"/>
  <c r="O83"/>
  <c i="45" r="O96"/>
  <c r="Q382"/>
  <c r="R382"/>
  <c r="S382"/>
  <c r="T382"/>
  <c r="R484"/>
  <c r="S484"/>
  <c r="T484"/>
  <c i="25" r="O21"/>
  <c r="R21"/>
  <c r="S21"/>
  <c r="T21"/>
  <c r="M47"/>
  <c r="R47"/>
  <c r="S47"/>
  <c r="T47"/>
  <c i="24" r="Q106"/>
  <c r="R106"/>
  <c r="S106"/>
  <c r="T106"/>
  <c r="Q13"/>
  <c r="R13"/>
  <c r="S13"/>
  <c r="T13"/>
  <c i="6" r="N246"/>
  <c r="Q246"/>
  <c r="R246"/>
  <c r="S246"/>
  <c i="24" r="Q422"/>
  <c i="23" r="Q132"/>
  <c r="O195"/>
  <c r="R195"/>
  <c r="S195"/>
  <c r="T195"/>
  <c r="R237"/>
  <c r="S237"/>
  <c r="T237"/>
  <c r="O264"/>
  <c r="R264"/>
  <c r="S264"/>
  <c r="T264"/>
  <c i="21" r="Q60"/>
  <c r="M281"/>
  <c r="R281"/>
  <c r="S281"/>
  <c r="T281"/>
  <c r="M137"/>
  <c r="Q85"/>
  <c i="19" r="Q84"/>
  <c r="R84"/>
  <c r="S84"/>
  <c r="T84"/>
  <c r="M166"/>
  <c r="R166"/>
  <c r="S166"/>
  <c r="T166"/>
  <c i="17" r="Q154"/>
  <c r="Q174"/>
  <c i="6" r="L420"/>
  <c i="24" r="O339"/>
  <c r="R339"/>
  <c r="S339"/>
  <c r="T339"/>
  <c i="65" r="M100"/>
  <c r="R100"/>
  <c r="S100"/>
  <c r="T100"/>
  <c i="45" r="M376"/>
  <c r="R376"/>
  <c r="S376"/>
  <c r="T376"/>
  <c r="Q414"/>
  <c i="24" r="O344"/>
  <c r="Q250"/>
  <c r="O441"/>
  <c i="23" r="M12"/>
  <c r="Q442"/>
  <c r="O57"/>
  <c r="M415"/>
  <c r="M361"/>
  <c r="R361"/>
  <c r="S361"/>
  <c r="T361"/>
  <c i="22" r="O247"/>
  <c r="O33"/>
  <c r="M485"/>
  <c r="R485"/>
  <c r="S485"/>
  <c r="T485"/>
  <c r="O362"/>
  <c i="21" r="Q224"/>
  <c r="O182"/>
  <c r="O143"/>
  <c r="R143"/>
  <c r="S143"/>
  <c r="T143"/>
  <c i="17" r="O358"/>
  <c r="O83"/>
  <c i="45" r="M318"/>
  <c i="65" r="Q446"/>
  <c r="O344"/>
  <c r="R344"/>
  <c r="S344"/>
  <c r="T344"/>
  <c r="Q205"/>
  <c r="R205"/>
  <c r="S205"/>
  <c r="T205"/>
  <c r="O186"/>
  <c r="O148"/>
  <c i="45" r="O439"/>
  <c i="24" r="Q29"/>
  <c i="25" r="M413"/>
  <c r="R413"/>
  <c r="S413"/>
  <c r="T413"/>
  <c i="24" r="M72"/>
  <c r="R72"/>
  <c r="S72"/>
  <c r="T72"/>
  <c r="Q136"/>
  <c i="45" r="O370"/>
  <c i="24" r="O302"/>
  <c r="Q393"/>
  <c r="Q349"/>
  <c i="23" r="O108"/>
  <c r="O420"/>
  <c i="22" r="Q321"/>
  <c r="Q236"/>
  <c r="R236"/>
  <c r="S236"/>
  <c r="T236"/>
  <c r="O180"/>
  <c r="R180"/>
  <c r="S180"/>
  <c r="T180"/>
  <c r="Q462"/>
  <c r="R462"/>
  <c r="S462"/>
  <c r="T462"/>
  <c r="O469"/>
  <c r="R469"/>
  <c r="S469"/>
  <c r="T469"/>
  <c i="21" r="M216"/>
  <c r="M243"/>
  <c r="R243"/>
  <c r="S243"/>
  <c r="T243"/>
  <c r="M85"/>
  <c r="R85"/>
  <c r="S85"/>
  <c r="T85"/>
  <c r="O240"/>
  <c r="R240"/>
  <c r="S240"/>
  <c r="T240"/>
  <c i="19" r="M175"/>
  <c r="R175"/>
  <c r="S175"/>
  <c r="T175"/>
  <c r="Q132"/>
  <c r="O20"/>
  <c r="R20"/>
  <c r="S20"/>
  <c r="T20"/>
  <c i="17" r="O101"/>
  <c r="M191"/>
  <c r="R191"/>
  <c r="S191"/>
  <c r="T191"/>
  <c i="6" r="N410"/>
  <c i="14" r="J114"/>
  <c i="13" r="H49"/>
  <c r="J49"/>
  <c r="P49"/>
  <c r="H95"/>
  <c r="I40"/>
  <c r="J40"/>
  <c r="L40"/>
  <c r="H70"/>
  <c r="J149"/>
  <c r="N149"/>
  <c i="14" r="J161"/>
  <c i="13" r="I126"/>
  <c r="J126"/>
  <c r="L126"/>
  <c i="14" r="K74"/>
  <c r="L74"/>
  <c r="P74"/>
  <c i="13" r="J117"/>
  <c r="P117"/>
  <c i="11" r="I105"/>
  <c i="13" r="J75"/>
  <c r="N75"/>
  <c r="I43"/>
  <c r="J43"/>
  <c r="L43"/>
  <c i="14" r="K36"/>
  <c r="L36"/>
  <c r="R36"/>
  <c r="L162"/>
  <c r="N162"/>
  <c r="K147"/>
  <c r="L147"/>
  <c r="N147"/>
  <c i="13" r="H91"/>
  <c r="J34"/>
  <c r="P34"/>
  <c r="J13"/>
  <c r="L13"/>
  <c r="I135"/>
  <c i="14" r="J42"/>
  <c r="K129"/>
  <c r="L129"/>
  <c r="R129"/>
  <c r="L33"/>
  <c r="N33"/>
  <c r="L117"/>
  <c r="R117"/>
  <c r="L38"/>
  <c r="R38"/>
  <c r="J45"/>
  <c r="K72"/>
  <c r="L72"/>
  <c r="R72"/>
  <c r="K20"/>
  <c r="L20"/>
  <c r="N20"/>
  <c r="K49"/>
  <c r="L49"/>
  <c r="P49"/>
  <c r="L32"/>
  <c r="R32"/>
  <c i="13" r="I127"/>
  <c r="J127"/>
  <c r="N127"/>
  <c r="I23"/>
  <c r="J23"/>
  <c r="P23"/>
  <c i="14" r="L176"/>
  <c r="P176"/>
  <c i="13" r="J167"/>
  <c r="N167"/>
  <c r="I143"/>
  <c r="J143"/>
  <c i="12" r="I189"/>
  <c r="J189"/>
  <c r="L189"/>
  <c i="13" r="H144"/>
  <c i="24" r="I337"/>
  <c i="22" r="I27"/>
  <c i="21" r="I250"/>
  <c i="19" r="J42"/>
  <c r="K42"/>
  <c r="M42"/>
  <c i="65" r="I473"/>
  <c r="J151"/>
  <c r="K151"/>
  <c r="M151"/>
  <c r="J98"/>
  <c r="K98"/>
  <c r="O98"/>
  <c i="25" r="J67"/>
  <c r="K67"/>
  <c r="Q67"/>
  <c i="45" r="I444"/>
  <c i="25" r="I135"/>
  <c r="I268"/>
  <c i="24" r="J434"/>
  <c r="K434"/>
  <c r="Q434"/>
  <c i="21" r="K205"/>
  <c r="M205"/>
  <c i="17" r="J53"/>
  <c i="24" r="O392"/>
  <c r="J465"/>
  <c r="K465"/>
  <c r="O465"/>
  <c i="23" r="J158"/>
  <c r="K158"/>
  <c r="I235"/>
  <c i="22" r="K301"/>
  <c r="O301"/>
  <c r="J123"/>
  <c r="K123"/>
  <c r="Q123"/>
  <c r="K42"/>
  <c r="M42"/>
  <c i="19" r="J66"/>
  <c r="K55"/>
  <c r="Q55"/>
  <c r="K119"/>
  <c r="M119"/>
  <c i="17" r="K48"/>
  <c r="Q48"/>
  <c r="K193"/>
  <c r="O193"/>
  <c r="J394"/>
  <c r="K394"/>
  <c r="M394"/>
  <c i="6" r="H446"/>
  <c i="65" r="I395"/>
  <c r="J377"/>
  <c r="K377"/>
  <c r="O377"/>
  <c r="K209"/>
  <c r="M209"/>
  <c i="45" r="J404"/>
  <c r="K404"/>
  <c r="Q404"/>
  <c r="J348"/>
  <c r="K348"/>
  <c r="M348"/>
  <c r="K162"/>
  <c r="O162"/>
  <c r="I26"/>
  <c i="25" r="J98"/>
  <c r="K98"/>
  <c r="O98"/>
  <c i="24" r="K14"/>
  <c r="O14"/>
  <c i="45" r="K27"/>
  <c r="Q27"/>
  <c r="K452"/>
  <c r="M452"/>
  <c i="65" r="K242"/>
  <c r="M242"/>
  <c r="I234"/>
  <c r="K223"/>
  <c r="Q223"/>
  <c r="I169"/>
  <c i="45" r="J365"/>
  <c r="K365"/>
  <c r="M365"/>
  <c r="K399"/>
  <c r="M399"/>
  <c r="I148"/>
  <c r="I139"/>
  <c i="25" r="I95"/>
  <c r="J146"/>
  <c r="K437"/>
  <c r="O437"/>
  <c r="I429"/>
  <c i="24" r="J31"/>
  <c r="K31"/>
  <c r="O31"/>
  <c r="I74"/>
  <c i="22" r="K255"/>
  <c r="Q255"/>
  <c i="21" r="K141"/>
  <c r="O141"/>
  <c i="19" r="I298"/>
  <c r="I207"/>
  <c i="17" r="I309"/>
  <c i="45" r="K245"/>
  <c r="O245"/>
  <c i="65" r="K438"/>
  <c r="K433"/>
  <c r="M433"/>
  <c r="I427"/>
  <c r="K416"/>
  <c r="Q416"/>
  <c i="45" r="K151"/>
  <c r="Q151"/>
  <c i="25" r="J269"/>
  <c r="K269"/>
  <c r="Q269"/>
  <c i="45" r="J72"/>
  <c r="K143"/>
  <c r="Q143"/>
  <c r="K366"/>
  <c r="M366"/>
  <c r="J355"/>
  <c r="K355"/>
  <c r="M355"/>
  <c i="25" r="J220"/>
  <c r="K220"/>
  <c r="Q220"/>
  <c r="I83"/>
  <c r="K302"/>
  <c r="M302"/>
  <c r="K257"/>
  <c r="Q257"/>
  <c i="24" r="Q143"/>
  <c i="23" r="J261"/>
  <c r="K261"/>
  <c r="M261"/>
  <c i="21" r="K359"/>
  <c r="O359"/>
  <c i="17" r="K84"/>
  <c r="M84"/>
  <c i="6" r="J152"/>
  <c r="P152"/>
  <c i="24" r="I295"/>
  <c r="J238"/>
  <c r="K238"/>
  <c r="O238"/>
  <c r="K239"/>
  <c r="M239"/>
  <c r="K364"/>
  <c r="Q364"/>
  <c r="J394"/>
  <c r="J412"/>
  <c r="K412"/>
  <c r="M412"/>
  <c r="I444"/>
  <c r="J425"/>
  <c r="K425"/>
  <c r="M425"/>
  <c i="23" r="K123"/>
  <c r="M123"/>
  <c r="J238"/>
  <c r="K238"/>
  <c r="M238"/>
  <c i="22" r="J249"/>
  <c r="K249"/>
  <c r="O249"/>
  <c r="K27"/>
  <c r="M27"/>
  <c r="J51"/>
  <c r="K51"/>
  <c r="O51"/>
  <c r="K411"/>
  <c i="21" r="I64"/>
  <c r="I106"/>
  <c r="I168"/>
  <c r="J271"/>
  <c r="K271"/>
  <c r="M271"/>
  <c i="19" r="K58"/>
  <c r="M58"/>
  <c r="I254"/>
  <c i="17" r="J166"/>
  <c r="K166"/>
  <c r="M166"/>
  <c r="I196"/>
  <c r="Q183"/>
  <c i="6" r="H359"/>
  <c r="I387"/>
  <c r="J387"/>
  <c r="N387"/>
  <c r="I405"/>
  <c r="J405"/>
  <c r="I291"/>
  <c r="J291"/>
  <c r="L291"/>
  <c i="65" r="J237"/>
  <c r="K237"/>
  <c r="M237"/>
  <c r="I84"/>
  <c i="45" r="J347"/>
  <c i="25" r="I398"/>
  <c r="J296"/>
  <c r="K296"/>
  <c r="M296"/>
  <c i="45" r="J345"/>
  <c r="K345"/>
  <c r="O345"/>
  <c r="I12"/>
  <c r="J488"/>
  <c r="K488"/>
  <c r="O488"/>
  <c i="25" r="J204"/>
  <c r="K204"/>
  <c r="M204"/>
  <c i="17" r="J12"/>
  <c r="K12"/>
  <c r="Q12"/>
  <c r="I58"/>
  <c r="I353"/>
  <c i="19" r="J133"/>
  <c r="K133"/>
  <c r="Q133"/>
  <c r="J251"/>
  <c r="K251"/>
  <c i="21" r="I173"/>
  <c r="J192"/>
  <c r="K192"/>
  <c r="Q192"/>
  <c r="I296"/>
  <c r="I222"/>
  <c i="22" r="J383"/>
  <c r="K383"/>
  <c r="O383"/>
  <c r="J142"/>
  <c r="K142"/>
  <c r="O142"/>
  <c r="J254"/>
  <c r="K254"/>
  <c r="O254"/>
  <c i="23" r="J79"/>
  <c r="K79"/>
  <c r="Q79"/>
  <c r="J178"/>
  <c r="K178"/>
  <c r="O178"/>
  <c r="J278"/>
  <c r="K278"/>
  <c r="Q278"/>
  <c i="24" r="I403"/>
  <c r="I434"/>
  <c i="23" r="J226"/>
  <c r="K226"/>
  <c r="O226"/>
  <c i="24" r="I37"/>
  <c r="J55"/>
  <c r="K55"/>
  <c r="M55"/>
  <c r="J100"/>
  <c r="K100"/>
  <c r="O100"/>
  <c i="25" r="I203"/>
  <c r="I263"/>
  <c r="J292"/>
  <c r="K292"/>
  <c r="M292"/>
  <c r="J333"/>
  <c r="K333"/>
  <c r="M333"/>
  <c r="I397"/>
  <c i="45" r="J49"/>
  <c r="K49"/>
  <c i="65" r="J144"/>
  <c r="K144"/>
  <c r="O144"/>
  <c r="I433"/>
  <c i="8" r="Q92"/>
  <c r="R92"/>
  <c r="S92"/>
  <c r="N106"/>
  <c r="P129"/>
  <c r="Q129"/>
  <c r="R129"/>
  <c r="S129"/>
  <c r="N81"/>
  <c r="P32"/>
  <c r="N100"/>
  <c r="Q100"/>
  <c r="R100"/>
  <c r="S100"/>
  <c r="L128"/>
  <c i="6" r="P124"/>
  <c i="7" r="H109"/>
  <c r="I86"/>
  <c r="J86"/>
  <c r="L86"/>
  <c r="H94"/>
  <c r="H59"/>
  <c r="J70"/>
  <c r="L70"/>
  <c r="H36"/>
  <c r="H23"/>
  <c r="H31"/>
  <c r="H26"/>
  <c r="I132"/>
  <c r="J132"/>
  <c r="L132"/>
  <c r="H190"/>
  <c r="H175"/>
  <c r="H234"/>
  <c i="8" r="J117"/>
  <c r="P117"/>
  <c r="L106"/>
  <c i="7" r="H176"/>
  <c i="10" r="L145"/>
  <c i="13" r="Q163"/>
  <c r="R163"/>
  <c r="S163"/>
  <c r="Q50"/>
  <c r="R50"/>
  <c r="S50"/>
  <c i="11" r="R99"/>
  <c r="S99"/>
  <c i="14" r="R105"/>
  <c r="P76"/>
  <c i="13" r="L165"/>
  <c r="Q165"/>
  <c r="R165"/>
  <c r="S165"/>
  <c i="14" r="N52"/>
  <c r="S52"/>
  <c r="T52"/>
  <c r="U52"/>
  <c r="N105"/>
  <c r="N128"/>
  <c r="N23"/>
  <c r="S23"/>
  <c r="T23"/>
  <c r="P128"/>
  <c i="23" r="R204"/>
  <c r="S204"/>
  <c r="T204"/>
  <c i="24" r="R183"/>
  <c r="S183"/>
  <c r="T183"/>
  <c i="22" r="R146"/>
  <c r="S146"/>
  <c r="T146"/>
  <c i="23" r="R30"/>
  <c r="S30"/>
  <c r="T30"/>
  <c i="21" r="R216"/>
  <c r="S216"/>
  <c r="T216"/>
  <c i="45" r="R96"/>
  <c r="S96"/>
  <c r="T96"/>
  <c i="22" r="R55"/>
  <c r="S55"/>
  <c r="T55"/>
  <c i="23" r="R11"/>
  <c r="S11"/>
  <c r="T11"/>
  <c i="22" r="R67"/>
  <c r="S67"/>
  <c r="T67"/>
  <c i="23" r="R286"/>
  <c r="S286"/>
  <c r="T286"/>
  <c i="45" r="R237"/>
  <c r="S237"/>
  <c r="T237"/>
  <c i="23" r="R12"/>
  <c r="S12"/>
  <c r="T12"/>
  <c i="25" r="R346"/>
  <c r="S346"/>
  <c r="T346"/>
  <c i="24" r="R171"/>
  <c r="S171"/>
  <c r="T171"/>
  <c i="17" r="R83"/>
  <c r="S83"/>
  <c r="T83"/>
  <c i="21" r="R285"/>
  <c r="S285"/>
  <c r="T285"/>
  <c i="45" r="R31"/>
  <c r="S31"/>
  <c r="T31"/>
  <c i="24" r="O170"/>
  <c i="6" r="Q178"/>
  <c r="R178"/>
  <c r="S178"/>
  <c i="17" r="O212"/>
  <c r="R212"/>
  <c r="S212"/>
  <c r="T212"/>
  <c i="21" r="R277"/>
  <c r="S277"/>
  <c r="T277"/>
  <c r="Q24"/>
  <c i="65" r="M201"/>
  <c r="R201"/>
  <c r="S201"/>
  <c r="T201"/>
  <c r="R192"/>
  <c r="S192"/>
  <c r="T192"/>
  <c r="M104"/>
  <c r="R104"/>
  <c r="S104"/>
  <c r="T104"/>
  <c i="19" r="Q183"/>
  <c i="24" r="O172"/>
  <c r="R172"/>
  <c r="S172"/>
  <c r="T172"/>
  <c r="Q361"/>
  <c r="R361"/>
  <c r="S361"/>
  <c r="T361"/>
  <c i="23" r="Q373"/>
  <c r="R373"/>
  <c r="S373"/>
  <c r="T373"/>
  <c r="Q415"/>
  <c r="R415"/>
  <c r="S415"/>
  <c r="T415"/>
  <c i="22" r="Q380"/>
  <c r="R380"/>
  <c r="S380"/>
  <c r="T380"/>
  <c r="Q487"/>
  <c r="R487"/>
  <c r="S487"/>
  <c r="T487"/>
  <c i="19" r="O311"/>
  <c r="R311"/>
  <c r="S311"/>
  <c i="17" r="Q363"/>
  <c r="Q307"/>
  <c r="Q289"/>
  <c r="R289"/>
  <c r="S289"/>
  <c r="T289"/>
  <c i="6" r="L333"/>
  <c r="Q333"/>
  <c r="R333"/>
  <c r="S333"/>
  <c i="23" r="R108"/>
  <c r="S108"/>
  <c r="T108"/>
  <c i="22" r="R321"/>
  <c r="S321"/>
  <c r="T321"/>
  <c i="65" r="Q348"/>
  <c r="R348"/>
  <c r="S348"/>
  <c r="T348"/>
  <c i="45" r="Q93"/>
  <c r="R240"/>
  <c r="S240"/>
  <c r="T240"/>
  <c i="17" r="R300"/>
  <c r="S300"/>
  <c r="T300"/>
  <c i="23" r="O276"/>
  <c r="R276"/>
  <c r="S276"/>
  <c r="T276"/>
  <c i="22" r="R95"/>
  <c r="S95"/>
  <c r="T95"/>
  <c r="O197"/>
  <c r="R197"/>
  <c r="S197"/>
  <c r="T197"/>
  <c r="R33"/>
  <c r="S33"/>
  <c r="T33"/>
  <c r="Q486"/>
  <c i="19" r="O341"/>
  <c r="R341"/>
  <c r="S341"/>
  <c r="T341"/>
  <c i="17" r="M358"/>
  <c r="R358"/>
  <c r="S358"/>
  <c r="T358"/>
  <c r="R154"/>
  <c r="S154"/>
  <c r="T154"/>
  <c i="21" r="O24"/>
  <c r="R24"/>
  <c r="S24"/>
  <c r="T24"/>
  <c i="45" r="R496"/>
  <c r="S496"/>
  <c r="T496"/>
  <c i="65" r="M384"/>
  <c r="Q357"/>
  <c r="M231"/>
  <c r="R231"/>
  <c r="S231"/>
  <c r="T231"/>
  <c r="R202"/>
  <c r="S202"/>
  <c r="T202"/>
  <c r="R67"/>
  <c r="S67"/>
  <c r="T67"/>
  <c r="O10"/>
  <c i="45" r="R405"/>
  <c r="S405"/>
  <c r="T405"/>
  <c i="25" r="O276"/>
  <c r="R276"/>
  <c r="S276"/>
  <c r="T276"/>
  <c i="45" r="Q482"/>
  <c r="M71"/>
  <c r="R71"/>
  <c r="S71"/>
  <c r="T71"/>
  <c r="O506"/>
  <c r="R506"/>
  <c r="S506"/>
  <c r="T506"/>
  <c r="M395"/>
  <c r="R395"/>
  <c r="S395"/>
  <c r="T395"/>
  <c i="25" r="Q135"/>
  <c i="24" r="R302"/>
  <c r="S302"/>
  <c r="T302"/>
  <c r="Q248"/>
  <c r="R248"/>
  <c r="S248"/>
  <c r="T248"/>
  <c i="22" r="O309"/>
  <c r="R309"/>
  <c r="S309"/>
  <c r="T309"/>
  <c r="O74"/>
  <c r="O467"/>
  <c r="R467"/>
  <c r="S467"/>
  <c r="T467"/>
  <c i="21" r="Q170"/>
  <c i="19" r="O308"/>
  <c i="17" r="O32"/>
  <c i="6" r="Q380"/>
  <c r="R380"/>
  <c r="S380"/>
  <c r="N281"/>
  <c r="Q281"/>
  <c r="R281"/>
  <c r="S281"/>
  <c r="P234"/>
  <c r="Q234"/>
  <c r="R234"/>
  <c r="S234"/>
  <c i="22" r="R371"/>
  <c r="S371"/>
  <c r="T371"/>
  <c i="19" r="M315"/>
  <c r="R315"/>
  <c r="S315"/>
  <c r="T315"/>
  <c i="65" r="Q243"/>
  <c r="Q148"/>
  <c i="45" r="O56"/>
  <c r="R56"/>
  <c r="S56"/>
  <c r="T56"/>
  <c r="Q157"/>
  <c r="R157"/>
  <c r="S157"/>
  <c r="T157"/>
  <c r="O326"/>
  <c r="R326"/>
  <c r="S326"/>
  <c r="T326"/>
  <c r="M389"/>
  <c i="25" r="Q75"/>
  <c r="R75"/>
  <c r="S75"/>
  <c r="T75"/>
  <c r="M430"/>
  <c r="R430"/>
  <c r="S430"/>
  <c r="T430"/>
  <c r="M444"/>
  <c r="R444"/>
  <c r="S444"/>
  <c r="T444"/>
  <c i="24" r="M148"/>
  <c i="23" r="Q150"/>
  <c i="19" r="O129"/>
  <c i="24" r="R331"/>
  <c r="S331"/>
  <c r="T331"/>
  <c r="M185"/>
  <c r="Q206"/>
  <c i="23" r="Q297"/>
  <c r="R297"/>
  <c r="S297"/>
  <c r="T297"/>
  <c r="Q379"/>
  <c r="R379"/>
  <c r="S379"/>
  <c r="Q342"/>
  <c i="22" r="M186"/>
  <c r="M486"/>
  <c r="R486"/>
  <c r="S486"/>
  <c r="T486"/>
  <c i="21" r="Q118"/>
  <c r="M233"/>
  <c r="R233"/>
  <c r="S233"/>
  <c r="T233"/>
  <c i="6" r="P240"/>
  <c r="Q240"/>
  <c r="R240"/>
  <c r="S240"/>
  <c i="65" r="O243"/>
  <c r="R243"/>
  <c r="S243"/>
  <c r="T243"/>
  <c r="R35"/>
  <c r="S35"/>
  <c r="Q22"/>
  <c r="Q10"/>
  <c i="45" r="Q24"/>
  <c i="25" r="O265"/>
  <c r="M256"/>
  <c r="R256"/>
  <c r="S256"/>
  <c r="T256"/>
  <c r="Q251"/>
  <c i="24" r="Q230"/>
  <c r="Q275"/>
  <c r="M216"/>
  <c r="R216"/>
  <c r="S216"/>
  <c r="T216"/>
  <c r="M276"/>
  <c r="R276"/>
  <c r="S276"/>
  <c r="T276"/>
  <c i="23" r="Q190"/>
  <c r="R241"/>
  <c r="S241"/>
  <c r="T241"/>
  <c i="22" r="Q186"/>
  <c r="M381"/>
  <c r="R381"/>
  <c r="S381"/>
  <c r="T381"/>
  <c r="M362"/>
  <c r="R362"/>
  <c r="S362"/>
  <c r="T362"/>
  <c i="21" r="M22"/>
  <c r="R22"/>
  <c r="S22"/>
  <c r="T22"/>
  <c r="Q144"/>
  <c i="19" r="Q118"/>
  <c r="R118"/>
  <c r="S118"/>
  <c r="T118"/>
  <c i="17" r="M136"/>
  <c r="R136"/>
  <c r="S136"/>
  <c r="T136"/>
  <c i="6" r="L392"/>
  <c r="Q392"/>
  <c r="R392"/>
  <c r="S392"/>
  <c i="65" r="M479"/>
  <c r="R479"/>
  <c r="S479"/>
  <c r="T479"/>
  <c r="O384"/>
  <c r="Q83"/>
  <c i="45" r="M82"/>
  <c r="M397"/>
  <c r="R397"/>
  <c r="S397"/>
  <c r="T397"/>
  <c i="25" r="O348"/>
  <c i="24" r="O148"/>
  <c i="17" r="O206"/>
  <c r="R206"/>
  <c r="S206"/>
  <c r="T206"/>
  <c i="24" r="Q185"/>
  <c r="O393"/>
  <c r="R393"/>
  <c r="S393"/>
  <c r="T393"/>
  <c r="Q219"/>
  <c i="22" r="M164"/>
  <c r="R164"/>
  <c r="S164"/>
  <c r="T164"/>
  <c r="M212"/>
  <c r="R212"/>
  <c r="S212"/>
  <c r="T212"/>
  <c i="17" r="O175"/>
  <c r="M168"/>
  <c r="R168"/>
  <c r="S168"/>
  <c r="T168"/>
  <c r="Q62"/>
  <c r="M291"/>
  <c r="R291"/>
  <c r="S291"/>
  <c r="T291"/>
  <c i="6" r="P293"/>
  <c r="Q293"/>
  <c r="R293"/>
  <c r="S293"/>
  <c i="24" r="Q308"/>
  <c i="45" r="Q82"/>
  <c r="O161"/>
  <c r="O485"/>
  <c r="R485"/>
  <c r="S485"/>
  <c r="T485"/>
  <c i="25" r="M154"/>
  <c r="R154"/>
  <c r="S154"/>
  <c r="T154"/>
  <c i="24" r="O41"/>
  <c r="M392"/>
  <c r="R392"/>
  <c r="S392"/>
  <c r="T392"/>
  <c i="17" r="Q175"/>
  <c i="24" r="M354"/>
  <c r="R354"/>
  <c r="S354"/>
  <c r="T354"/>
  <c i="22" r="Q194"/>
  <c r="O413"/>
  <c i="21" r="Q293"/>
  <c r="M170"/>
  <c r="R170"/>
  <c r="S170"/>
  <c r="T170"/>
  <c i="19" r="Q271"/>
  <c r="R271"/>
  <c r="S271"/>
  <c r="T271"/>
  <c r="M211"/>
  <c r="R211"/>
  <c r="S211"/>
  <c r="T211"/>
  <c i="14" r="J117"/>
  <c r="L148"/>
  <c r="N148"/>
  <c i="13" r="I139"/>
  <c r="J139"/>
  <c r="I42"/>
  <c r="J42"/>
  <c r="P42"/>
  <c r="J122"/>
  <c r="N122"/>
  <c r="I114"/>
  <c r="J114"/>
  <c r="N114"/>
  <c r="J135"/>
  <c r="N135"/>
  <c i="14" r="J181"/>
  <c r="K48"/>
  <c r="L48"/>
  <c r="N48"/>
  <c r="L86"/>
  <c r="R86"/>
  <c i="13" r="J9"/>
  <c r="N9"/>
  <c r="J95"/>
  <c r="N95"/>
  <c r="H11"/>
  <c r="I22"/>
  <c r="J22"/>
  <c r="L22"/>
  <c i="14" r="J26"/>
  <c i="13" r="I82"/>
  <c r="J82"/>
  <c r="J79"/>
  <c r="P79"/>
  <c i="14" r="J44"/>
  <c r="J23"/>
  <c i="13" r="J91"/>
  <c r="L91"/>
  <c i="14" r="K56"/>
  <c r="L56"/>
  <c r="P56"/>
  <c r="J76"/>
  <c r="J32"/>
  <c r="K13"/>
  <c r="L13"/>
  <c r="N13"/>
  <c r="K19"/>
  <c r="L19"/>
  <c r="R19"/>
  <c i="65" r="I452"/>
  <c i="45" r="J115"/>
  <c r="K115"/>
  <c r="O115"/>
  <c i="65" r="J239"/>
  <c r="K239"/>
  <c r="Q239"/>
  <c i="45" r="K310"/>
  <c r="O310"/>
  <c r="I504"/>
  <c r="I365"/>
  <c i="25" r="I130"/>
  <c r="K168"/>
  <c r="O168"/>
  <c r="I321"/>
  <c i="24" r="K134"/>
  <c r="Q134"/>
  <c i="19" r="J186"/>
  <c r="K186"/>
  <c r="Q186"/>
  <c i="17" r="K53"/>
  <c r="O53"/>
  <c i="24" r="K180"/>
  <c r="M180"/>
  <c i="23" r="J189"/>
  <c r="K189"/>
  <c r="Q189"/>
  <c r="Q325"/>
  <c r="K203"/>
  <c r="M203"/>
  <c r="K160"/>
  <c r="M160"/>
  <c i="19" r="K66"/>
  <c r="O66"/>
  <c i="17" r="I9"/>
  <c i="6" r="H421"/>
  <c r="J218"/>
  <c r="N218"/>
  <c i="65" r="K398"/>
  <c r="Q398"/>
  <c r="K349"/>
  <c r="O349"/>
  <c r="I319"/>
  <c i="45" r="J156"/>
  <c r="K156"/>
  <c r="M156"/>
  <c r="K121"/>
  <c r="Q121"/>
  <c r="K450"/>
  <c i="14" r="J79"/>
  <c i="65" r="J39"/>
  <c r="K39"/>
  <c r="M39"/>
  <c r="I26"/>
  <c i="45" r="J357"/>
  <c r="K357"/>
  <c r="M357"/>
  <c r="K459"/>
  <c r="Q459"/>
  <c r="J69"/>
  <c r="K69"/>
  <c r="M69"/>
  <c r="J334"/>
  <c r="K334"/>
  <c r="M334"/>
  <c r="K494"/>
  <c r="Q494"/>
  <c i="25" r="J103"/>
  <c r="K103"/>
  <c r="O103"/>
  <c r="J423"/>
  <c r="K423"/>
  <c r="M423"/>
  <c i="24" r="I24"/>
  <c r="I42"/>
  <c r="O75"/>
  <c r="R75"/>
  <c r="S75"/>
  <c r="T75"/>
  <c i="19" r="J140"/>
  <c r="K140"/>
  <c r="Q140"/>
  <c i="17" r="J65"/>
  <c r="K65"/>
  <c r="M65"/>
  <c i="23" r="K471"/>
  <c r="Q471"/>
  <c i="45" r="K313"/>
  <c r="Q313"/>
  <c r="J264"/>
  <c r="K264"/>
  <c r="M264"/>
  <c i="14" r="L79"/>
  <c r="R79"/>
  <c i="65" r="J197"/>
  <c r="K197"/>
  <c r="O197"/>
  <c r="K58"/>
  <c r="M58"/>
  <c i="45" r="J104"/>
  <c r="K104"/>
  <c r="M104"/>
  <c r="K183"/>
  <c r="Q183"/>
  <c i="25" r="I164"/>
  <c r="J261"/>
  <c r="K261"/>
  <c r="M261"/>
  <c r="J424"/>
  <c i="24" r="I142"/>
  <c r="I152"/>
  <c i="23" r="J211"/>
  <c r="K211"/>
  <c r="O211"/>
  <c i="24" r="I340"/>
  <c r="K447"/>
  <c r="K377"/>
  <c r="O377"/>
  <c i="23" r="K50"/>
  <c r="M50"/>
  <c r="K311"/>
  <c r="Q311"/>
  <c r="I379"/>
  <c r="J372"/>
  <c r="K372"/>
  <c r="Q372"/>
  <c i="22" r="K335"/>
  <c r="M335"/>
  <c r="K84"/>
  <c r="Q84"/>
  <c r="I174"/>
  <c r="K71"/>
  <c r="O71"/>
  <c r="I437"/>
  <c r="J472"/>
  <c i="21" r="I202"/>
  <c r="I104"/>
  <c r="K168"/>
  <c r="M168"/>
  <c r="J245"/>
  <c r="K245"/>
  <c r="O245"/>
  <c r="I297"/>
  <c i="19" r="K8"/>
  <c r="Q8"/>
  <c r="J106"/>
  <c r="K106"/>
  <c r="J141"/>
  <c r="K141"/>
  <c r="O141"/>
  <c r="K23"/>
  <c r="M23"/>
  <c r="I209"/>
  <c r="J297"/>
  <c r="K297"/>
  <c r="M297"/>
  <c i="17" r="I264"/>
  <c r="I195"/>
  <c r="K129"/>
  <c r="Q129"/>
  <c r="I86"/>
  <c r="J318"/>
  <c r="K318"/>
  <c r="M318"/>
  <c i="6" r="H331"/>
  <c r="I384"/>
  <c r="J384"/>
  <c r="L384"/>
  <c r="H414"/>
  <c r="J290"/>
  <c r="L290"/>
  <c i="65" r="J404"/>
  <c r="K404"/>
  <c r="O404"/>
  <c r="J331"/>
  <c r="K331"/>
  <c r="M331"/>
  <c r="J135"/>
  <c r="K135"/>
  <c r="M135"/>
  <c r="J88"/>
  <c r="K88"/>
  <c r="M88"/>
  <c i="45" r="J276"/>
  <c r="K276"/>
  <c r="O276"/>
  <c r="K347"/>
  <c r="M347"/>
  <c r="K85"/>
  <c r="Q85"/>
  <c r="K413"/>
  <c r="I390"/>
  <c r="K432"/>
  <c r="M432"/>
  <c r="K444"/>
  <c r="M444"/>
  <c r="J339"/>
  <c r="K339"/>
  <c r="Q339"/>
  <c i="25" r="J191"/>
  <c r="K191"/>
  <c r="Q191"/>
  <c i="24" r="I49"/>
  <c i="45" r="I193"/>
  <c i="24" r="I241"/>
  <c i="23" r="K74"/>
  <c r="Q74"/>
  <c i="22" r="I317"/>
  <c i="17" r="J96"/>
  <c r="K96"/>
  <c r="Q96"/>
  <c r="J299"/>
  <c r="K299"/>
  <c r="M299"/>
  <c i="24" r="K305"/>
  <c r="Q305"/>
  <c r="K188"/>
  <c r="M188"/>
  <c r="K204"/>
  <c r="M204"/>
  <c r="K247"/>
  <c r="Q247"/>
  <c r="K320"/>
  <c i="23" r="J94"/>
  <c r="K94"/>
  <c r="O94"/>
  <c r="I450"/>
  <c r="J253"/>
  <c r="K253"/>
  <c r="Q253"/>
  <c r="K103"/>
  <c r="O103"/>
  <c r="I125"/>
  <c r="J240"/>
  <c r="K240"/>
  <c r="O240"/>
  <c r="J152"/>
  <c r="K152"/>
  <c r="O152"/>
  <c r="K337"/>
  <c r="Q337"/>
  <c i="22" r="I337"/>
  <c r="J202"/>
  <c r="K202"/>
  <c r="Q202"/>
  <c r="J412"/>
  <c r="K412"/>
  <c r="O412"/>
  <c r="K63"/>
  <c r="O63"/>
  <c r="K25"/>
  <c r="M25"/>
  <c i="21" r="I44"/>
  <c r="K246"/>
  <c r="Q246"/>
  <c r="J176"/>
  <c r="K176"/>
  <c r="O176"/>
  <c r="K133"/>
  <c r="M133"/>
  <c r="K184"/>
  <c r="O184"/>
  <c r="I264"/>
  <c i="19" r="K54"/>
  <c r="M54"/>
  <c r="K15"/>
  <c r="M15"/>
  <c r="K151"/>
  <c r="Q151"/>
  <c r="I311"/>
  <c r="J200"/>
  <c r="K200"/>
  <c r="Q200"/>
  <c r="K337"/>
  <c r="O337"/>
  <c i="17" r="J171"/>
  <c r="K171"/>
  <c r="Q171"/>
  <c r="K176"/>
  <c r="O176"/>
  <c r="K29"/>
  <c r="O29"/>
  <c r="I38"/>
  <c r="K94"/>
  <c r="O94"/>
  <c r="K60"/>
  <c r="M60"/>
  <c r="K282"/>
  <c r="Q282"/>
  <c i="6" r="J331"/>
  <c r="P331"/>
  <c r="J146"/>
  <c r="P146"/>
  <c r="I348"/>
  <c r="J348"/>
  <c r="L348"/>
  <c r="J316"/>
  <c r="L316"/>
  <c r="J233"/>
  <c r="N233"/>
  <c r="H174"/>
  <c r="I185"/>
  <c r="J185"/>
  <c r="L185"/>
  <c i="45" r="K279"/>
  <c r="Q279"/>
  <c r="K254"/>
  <c r="Q254"/>
  <c i="65" r="K382"/>
  <c r="M382"/>
  <c r="K241"/>
  <c r="Q241"/>
  <c r="J226"/>
  <c r="K226"/>
  <c r="Q226"/>
  <c i="45" r="J453"/>
  <c r="J78"/>
  <c r="K78"/>
  <c r="Q78"/>
  <c i="25" r="J283"/>
  <c i="24" r="I51"/>
  <c i="45" r="K26"/>
  <c r="M26"/>
  <c r="K169"/>
  <c r="Q169"/>
  <c r="K37"/>
  <c r="Q37"/>
  <c r="K99"/>
  <c r="Q99"/>
  <c r="J119"/>
  <c r="K119"/>
  <c r="O119"/>
  <c i="25" r="I93"/>
  <c r="I97"/>
  <c r="K110"/>
  <c r="Q110"/>
  <c r="K309"/>
  <c r="Q309"/>
  <c r="K449"/>
  <c i="24" r="K49"/>
  <c r="O49"/>
  <c i="45" r="K201"/>
  <c r="O201"/>
  <c i="23" r="J444"/>
  <c r="K444"/>
  <c r="O444"/>
  <c r="I177"/>
  <c i="22" r="J246"/>
  <c r="K246"/>
  <c r="O246"/>
  <c i="21" r="K229"/>
  <c i="22" r="J64"/>
  <c r="K64"/>
  <c r="M64"/>
  <c i="24" r="K242"/>
  <c r="O242"/>
  <c r="J184"/>
  <c r="J256"/>
  <c r="K256"/>
  <c r="M256"/>
  <c r="I263"/>
  <c r="K448"/>
  <c r="O448"/>
  <c r="Q388"/>
  <c r="I390"/>
  <c i="23" r="K61"/>
  <c r="Q61"/>
  <c r="I68"/>
  <c r="K87"/>
  <c r="Q87"/>
  <c r="K86"/>
  <c r="Q86"/>
  <c r="J271"/>
  <c r="K271"/>
  <c r="M271"/>
  <c r="I245"/>
  <c r="I337"/>
  <c r="K315"/>
  <c r="M315"/>
  <c r="J404"/>
  <c r="K404"/>
  <c r="M404"/>
  <c i="22" r="K109"/>
  <c r="O109"/>
  <c r="I198"/>
  <c r="J207"/>
  <c r="K207"/>
  <c r="Q207"/>
  <c r="J134"/>
  <c r="K134"/>
  <c r="O134"/>
  <c r="J226"/>
  <c r="I232"/>
  <c r="I353"/>
  <c r="K440"/>
  <c r="O440"/>
  <c r="J420"/>
  <c r="K420"/>
  <c r="Q420"/>
  <c r="J449"/>
  <c r="K449"/>
  <c r="O449"/>
  <c i="21" r="K59"/>
  <c r="Q59"/>
  <c r="J339"/>
  <c r="K339"/>
  <c r="M339"/>
  <c r="I12"/>
  <c r="K290"/>
  <c r="M290"/>
  <c r="K275"/>
  <c r="M275"/>
  <c r="K361"/>
  <c r="M361"/>
  <c r="K282"/>
  <c r="M282"/>
  <c i="19" r="K36"/>
  <c r="O36"/>
  <c r="J18"/>
  <c r="K18"/>
  <c r="M18"/>
  <c r="K226"/>
  <c r="O226"/>
  <c i="17" r="K21"/>
  <c r="M21"/>
  <c r="J17"/>
  <c r="K17"/>
  <c r="Q17"/>
  <c r="K86"/>
  <c r="O86"/>
  <c r="K116"/>
  <c r="O116"/>
  <c r="K255"/>
  <c r="Q255"/>
  <c i="6" r="J430"/>
  <c r="N430"/>
  <c r="I321"/>
  <c r="J321"/>
  <c r="N321"/>
  <c r="I300"/>
  <c r="J300"/>
  <c r="L300"/>
  <c r="I263"/>
  <c r="J263"/>
  <c r="P263"/>
  <c i="65" r="J174"/>
  <c r="K174"/>
  <c r="Q174"/>
  <c r="J85"/>
  <c r="K85"/>
  <c r="Q85"/>
  <c i="45" r="K486"/>
  <c r="Q486"/>
  <c r="K102"/>
  <c i="25" r="I210"/>
  <c r="J132"/>
  <c r="K132"/>
  <c r="Q132"/>
  <c r="J76"/>
  <c r="K76"/>
  <c r="M76"/>
  <c r="K30"/>
  <c r="O30"/>
  <c r="I187"/>
  <c r="J357"/>
  <c i="24" r="K17"/>
  <c i="23" r="I178"/>
  <c i="21" r="J313"/>
  <c r="K313"/>
  <c r="M313"/>
  <c i="19" r="I125"/>
  <c i="6" r="I151"/>
  <c r="J151"/>
  <c r="N151"/>
  <c i="24" r="I292"/>
  <c r="K241"/>
  <c r="M241"/>
  <c r="I279"/>
  <c r="I364"/>
  <c r="I452"/>
  <c i="23" r="K187"/>
  <c r="Q187"/>
  <c r="K13"/>
  <c r="O13"/>
  <c r="K110"/>
  <c r="Q110"/>
  <c r="K244"/>
  <c r="Q244"/>
  <c r="I327"/>
  <c r="I279"/>
  <c r="J269"/>
  <c r="K269"/>
  <c r="Q269"/>
  <c i="22" r="J297"/>
  <c r="K297"/>
  <c r="O297"/>
  <c r="J286"/>
  <c r="K286"/>
  <c r="Q286"/>
  <c r="J132"/>
  <c r="K132"/>
  <c r="Q132"/>
  <c r="I205"/>
  <c r="I429"/>
  <c i="21" r="J56"/>
  <c r="K56"/>
  <c r="Q56"/>
  <c r="K18"/>
  <c r="O18"/>
  <c r="K72"/>
  <c r="M72"/>
  <c r="I73"/>
  <c r="K106"/>
  <c r="Q106"/>
  <c r="I234"/>
  <c i="17" r="K327"/>
  <c r="Q327"/>
  <c i="19" r="I189"/>
  <c r="I193"/>
  <c r="I283"/>
  <c i="21" r="I66"/>
  <c r="J305"/>
  <c r="K305"/>
  <c r="Q305"/>
  <c i="22" r="J398"/>
  <c r="K398"/>
  <c r="M398"/>
  <c r="J453"/>
  <c r="K453"/>
  <c r="O453"/>
  <c i="24" r="I311"/>
  <c i="23" r="J209"/>
  <c r="K209"/>
  <c r="Q209"/>
  <c i="24" r="J126"/>
  <c r="J97"/>
  <c r="K97"/>
  <c r="M97"/>
  <c i="25" r="J245"/>
  <c r="K245"/>
  <c r="O245"/>
  <c r="J421"/>
  <c r="K421"/>
  <c r="O421"/>
  <c r="J425"/>
  <c r="K425"/>
  <c r="M425"/>
  <c i="45" r="J23"/>
  <c r="K23"/>
  <c r="M23"/>
  <c r="J362"/>
  <c r="K362"/>
  <c r="Q362"/>
  <c i="65" r="J95"/>
  <c r="K95"/>
  <c r="O95"/>
  <c r="I223"/>
  <c r="K311"/>
  <c r="O311"/>
  <c i="7" r="L48"/>
  <c r="L158"/>
  <c i="8" r="P135"/>
  <c r="N159"/>
  <c r="Q159"/>
  <c r="R159"/>
  <c r="S159"/>
  <c r="N64"/>
  <c r="Q64"/>
  <c r="R64"/>
  <c r="S64"/>
  <c r="P194"/>
  <c r="L204"/>
  <c r="P29"/>
  <c i="7" r="H39"/>
  <c r="J59"/>
  <c r="P59"/>
  <c r="I81"/>
  <c r="J81"/>
  <c r="J31"/>
  <c r="P31"/>
  <c r="I180"/>
  <c r="J180"/>
  <c r="L180"/>
  <c r="H160"/>
  <c r="I237"/>
  <c r="J237"/>
  <c r="P237"/>
  <c i="8" r="J178"/>
  <c r="P178"/>
  <c r="P128"/>
  <c r="L15"/>
  <c r="Q15"/>
  <c r="R15"/>
  <c r="S15"/>
  <c r="L57"/>
  <c i="7" r="H98"/>
  <c i="17" r="M307"/>
  <c i="6" r="N420"/>
  <c i="45" r="M439"/>
  <c r="R439"/>
  <c r="S439"/>
  <c r="T439"/>
  <c i="25" r="O279"/>
  <c r="R279"/>
  <c r="S279"/>
  <c r="T279"/>
  <c r="M348"/>
  <c r="R348"/>
  <c r="S348"/>
  <c r="T348"/>
  <c i="24" r="M22"/>
  <c r="R22"/>
  <c r="S22"/>
  <c r="T22"/>
  <c r="O119"/>
  <c r="O198"/>
  <c r="R198"/>
  <c r="S198"/>
  <c r="T198"/>
  <c i="23" r="Q419"/>
  <c r="O95"/>
  <c r="R95"/>
  <c r="S95"/>
  <c r="T95"/>
  <c i="22" r="Q189"/>
  <c r="R189"/>
  <c r="S189"/>
  <c r="T189"/>
  <c r="O192"/>
  <c r="R192"/>
  <c r="S192"/>
  <c r="T192"/>
  <c r="M118"/>
  <c r="R118"/>
  <c r="S118"/>
  <c r="T118"/>
  <c r="M363"/>
  <c r="R363"/>
  <c r="S363"/>
  <c r="T363"/>
  <c i="19" r="M95"/>
  <c r="R95"/>
  <c r="S95"/>
  <c r="T95"/>
  <c i="17" r="M286"/>
  <c r="R286"/>
  <c r="S286"/>
  <c r="T286"/>
  <c i="22" r="R263"/>
  <c r="S263"/>
  <c r="T263"/>
  <c i="45" r="Q295"/>
  <c r="R295"/>
  <c r="S295"/>
  <c r="T295"/>
  <c i="65" r="O397"/>
  <c r="R397"/>
  <c r="S397"/>
  <c r="T397"/>
  <c r="Q354"/>
  <c r="O229"/>
  <c r="R229"/>
  <c r="S229"/>
  <c r="T229"/>
  <c r="O147"/>
  <c r="Q54"/>
  <c r="R54"/>
  <c r="S54"/>
  <c r="T54"/>
  <c i="45" r="Q83"/>
  <c r="M509"/>
  <c r="R509"/>
  <c r="S509"/>
  <c r="T509"/>
  <c i="24" r="Q303"/>
  <c r="R303"/>
  <c r="S303"/>
  <c r="T303"/>
  <c i="23" r="O73"/>
  <c r="R73"/>
  <c r="S73"/>
  <c r="T73"/>
  <c r="O190"/>
  <c r="R190"/>
  <c r="S190"/>
  <c r="T190"/>
  <c r="M420"/>
  <c r="R420"/>
  <c r="S420"/>
  <c r="T420"/>
  <c i="22" r="M78"/>
  <c r="M409"/>
  <c r="R409"/>
  <c r="S409"/>
  <c r="T409"/>
  <c i="21" r="O222"/>
  <c i="19" r="Q61"/>
  <c i="17" r="O363"/>
  <c r="R363"/>
  <c r="S363"/>
  <c r="T363"/>
  <c i="6" r="P364"/>
  <c r="Q364"/>
  <c r="R364"/>
  <c r="S364"/>
  <c r="L299"/>
  <c r="L221"/>
  <c r="Q221"/>
  <c r="R221"/>
  <c r="S221"/>
  <c i="65" r="Q445"/>
  <c r="O380"/>
  <c r="R380"/>
  <c r="S380"/>
  <c r="T380"/>
  <c r="Q115"/>
  <c r="M50"/>
  <c r="R50"/>
  <c r="S50"/>
  <c r="T50"/>
  <c i="25" r="M175"/>
  <c r="R175"/>
  <c r="S175"/>
  <c r="T175"/>
  <c r="M250"/>
  <c i="24" r="O20"/>
  <c i="45" r="O109"/>
  <c r="R109"/>
  <c r="S109"/>
  <c r="T109"/>
  <c i="22" r="Q24"/>
  <c r="R24"/>
  <c r="S24"/>
  <c r="T24"/>
  <c i="24" r="O297"/>
  <c i="22" r="M77"/>
  <c r="R77"/>
  <c r="S77"/>
  <c r="T77"/>
  <c i="21" r="Q222"/>
  <c r="M260"/>
  <c r="M297"/>
  <c r="R297"/>
  <c r="S297"/>
  <c r="T297"/>
  <c i="19" r="O78"/>
  <c r="R78"/>
  <c r="S78"/>
  <c r="T78"/>
  <c r="Q320"/>
  <c r="O214"/>
  <c r="R214"/>
  <c r="S214"/>
  <c r="T214"/>
  <c r="Q308"/>
  <c i="17" r="O18"/>
  <c r="R18"/>
  <c r="S18"/>
  <c r="T18"/>
  <c r="M181"/>
  <c r="R181"/>
  <c r="S181"/>
  <c r="T181"/>
  <c i="6" r="N358"/>
  <c r="P410"/>
  <c i="25" r="M145"/>
  <c i="14" r="K100"/>
  <c r="L100"/>
  <c r="P100"/>
  <c i="13" r="J76"/>
  <c r="N76"/>
  <c r="H125"/>
  <c i="14" r="L92"/>
  <c r="R92"/>
  <c i="13" r="J140"/>
  <c r="L140"/>
  <c r="H141"/>
  <c i="14" r="K41"/>
  <c r="L41"/>
  <c r="N41"/>
  <c r="K171"/>
  <c r="L171"/>
  <c r="P171"/>
  <c r="L27"/>
  <c r="P27"/>
  <c r="J61"/>
  <c i="13" r="J141"/>
  <c r="P141"/>
  <c i="12" r="I188"/>
  <c r="J188"/>
  <c r="P188"/>
  <c i="13" r="I54"/>
  <c r="J54"/>
  <c r="L54"/>
  <c i="14" r="L17"/>
  <c r="R17"/>
  <c r="K166"/>
  <c r="L166"/>
  <c r="R166"/>
  <c r="L159"/>
  <c r="R159"/>
  <c i="13" r="I32"/>
  <c r="J32"/>
  <c r="P32"/>
  <c i="17" r="M28"/>
  <c r="R28"/>
  <c r="S28"/>
  <c r="T28"/>
  <c i="24" r="J222"/>
  <c r="K222"/>
  <c r="Q222"/>
  <c i="23" r="K397"/>
  <c r="M397"/>
  <c i="21" r="K319"/>
  <c r="O319"/>
  <c r="J356"/>
  <c r="K356"/>
  <c r="Q356"/>
  <c i="65" r="I35"/>
  <c i="45" r="I398"/>
  <c r="I25"/>
  <c r="K328"/>
  <c r="Q328"/>
  <c i="25" r="I116"/>
  <c r="K173"/>
  <c r="Q173"/>
  <c i="24" r="K175"/>
  <c r="Q175"/>
  <c i="6" r="H249"/>
  <c i="24" r="K394"/>
  <c r="Q394"/>
  <c i="23" r="J112"/>
  <c r="K112"/>
  <c r="O112"/>
  <c r="I382"/>
  <c i="22" r="K204"/>
  <c r="M204"/>
  <c r="K75"/>
  <c r="M75"/>
  <c i="17" r="J30"/>
  <c r="K30"/>
  <c r="O30"/>
  <c r="J167"/>
  <c r="K167"/>
  <c r="O167"/>
  <c r="I352"/>
  <c i="45" r="K311"/>
  <c i="65" r="K401"/>
  <c r="Q401"/>
  <c r="J356"/>
  <c r="K356"/>
  <c r="Q356"/>
  <c i="25" r="I280"/>
  <c i="45" r="J177"/>
  <c r="K177"/>
  <c r="M177"/>
  <c r="K65"/>
  <c i="65" r="I358"/>
  <c r="J184"/>
  <c r="K184"/>
  <c r="K78"/>
  <c r="M78"/>
  <c i="45" r="J18"/>
  <c r="K18"/>
  <c r="Q18"/>
  <c r="K72"/>
  <c r="O72"/>
  <c r="K329"/>
  <c r="Q329"/>
  <c i="25" r="K130"/>
  <c r="Q130"/>
  <c r="K146"/>
  <c r="Q146"/>
  <c r="J193"/>
  <c r="K193"/>
  <c r="O193"/>
  <c r="I326"/>
  <c r="J364"/>
  <c r="K364"/>
  <c r="Q364"/>
  <c r="J381"/>
  <c r="K381"/>
  <c r="Q381"/>
  <c i="24" r="K26"/>
  <c r="M26"/>
  <c r="K109"/>
  <c r="M109"/>
  <c i="19" r="J260"/>
  <c r="K260"/>
  <c r="Q260"/>
  <c i="65" r="K358"/>
  <c r="M358"/>
  <c r="J111"/>
  <c r="K111"/>
  <c r="M111"/>
  <c i="45" r="K375"/>
  <c r="M375"/>
  <c r="K388"/>
  <c r="Q388"/>
  <c r="I399"/>
  <c i="25" r="J289"/>
  <c r="K289"/>
  <c r="M289"/>
  <c i="24" r="K39"/>
  <c r="O39"/>
  <c r="I53"/>
  <c i="25" r="K424"/>
  <c r="M424"/>
  <c i="45" r="J199"/>
  <c r="K199"/>
  <c r="O199"/>
  <c i="24" r="K126"/>
  <c i="19" r="I124"/>
  <c i="23" r="K157"/>
  <c r="Q157"/>
  <c i="24" r="K346"/>
  <c r="O346"/>
  <c i="23" r="K113"/>
  <c r="M113"/>
  <c i="22" r="K237"/>
  <c r="M237"/>
  <c r="I109"/>
  <c r="K222"/>
  <c r="O222"/>
  <c r="K20"/>
  <c r="O20"/>
  <c r="J387"/>
  <c r="K387"/>
  <c r="Q387"/>
  <c r="K472"/>
  <c r="M472"/>
  <c i="21" r="I72"/>
  <c r="K103"/>
  <c r="M103"/>
  <c r="K287"/>
  <c r="M287"/>
  <c i="19" r="K277"/>
  <c r="O277"/>
  <c r="J275"/>
  <c r="K275"/>
  <c r="O275"/>
  <c i="17" r="I54"/>
  <c r="J75"/>
  <c r="K75"/>
  <c r="Q75"/>
  <c r="K92"/>
  <c r="Q92"/>
  <c r="I374"/>
  <c r="I290"/>
  <c r="I322"/>
  <c i="6" r="J155"/>
  <c r="L155"/>
  <c r="I395"/>
  <c r="J395"/>
  <c r="N395"/>
  <c r="J257"/>
  <c r="N257"/>
  <c i="65" r="K171"/>
  <c r="I78"/>
  <c r="J11"/>
  <c r="K11"/>
  <c r="O11"/>
  <c i="45" r="I410"/>
  <c r="K373"/>
  <c r="O373"/>
  <c r="I78"/>
  <c r="K453"/>
  <c r="Q453"/>
  <c r="I47"/>
  <c i="25" r="I118"/>
  <c r="J46"/>
  <c r="K46"/>
  <c r="Q46"/>
  <c r="K97"/>
  <c r="M97"/>
  <c r="K55"/>
  <c r="M55"/>
  <c r="I315"/>
  <c r="K157"/>
  <c r="O157"/>
  <c r="J273"/>
  <c r="K273"/>
  <c r="O273"/>
  <c r="K283"/>
  <c r="Q283"/>
  <c r="K357"/>
  <c r="K384"/>
  <c r="M384"/>
  <c i="24" r="K161"/>
  <c r="O161"/>
  <c r="J167"/>
  <c r="K167"/>
  <c r="O167"/>
  <c i="23" r="K293"/>
  <c r="O293"/>
  <c i="22" r="J28"/>
  <c r="K28"/>
  <c r="O28"/>
  <c i="19" r="K142"/>
  <c r="O142"/>
  <c i="17" r="J277"/>
  <c r="K277"/>
  <c r="M277"/>
  <c i="6" r="H271"/>
  <c i="24" r="I247"/>
  <c i="23" r="K83"/>
  <c r="O83"/>
  <c r="I110"/>
  <c i="22" r="I254"/>
  <c r="K198"/>
  <c r="M198"/>
  <c r="K226"/>
  <c r="O226"/>
  <c r="K406"/>
  <c r="O406"/>
  <c i="21" r="K220"/>
  <c r="M220"/>
  <c r="K315"/>
  <c r="M315"/>
  <c r="K138"/>
  <c r="Q138"/>
  <c r="I92"/>
  <c r="I149"/>
  <c r="K250"/>
  <c r="M250"/>
  <c i="19" r="K56"/>
  <c r="O56"/>
  <c r="J121"/>
  <c r="K121"/>
  <c r="O121"/>
  <c r="I112"/>
  <c r="I59"/>
  <c r="K152"/>
  <c r="M152"/>
  <c r="K227"/>
  <c r="I227"/>
  <c r="K228"/>
  <c r="Q228"/>
  <c i="17" r="K170"/>
  <c r="Q170"/>
  <c r="K124"/>
  <c r="M124"/>
  <c r="J215"/>
  <c r="K215"/>
  <c r="Q215"/>
  <c r="K268"/>
  <c r="M268"/>
  <c i="6" r="I295"/>
  <c r="J295"/>
  <c r="L295"/>
  <c r="I349"/>
  <c r="J349"/>
  <c r="P349"/>
  <c r="I264"/>
  <c r="J264"/>
  <c r="L264"/>
  <c i="23" r="O474"/>
  <c r="R474"/>
  <c r="S474"/>
  <c r="T474"/>
  <c i="45" r="I254"/>
  <c i="65" r="K391"/>
  <c r="M391"/>
  <c r="K365"/>
  <c r="O365"/>
  <c r="K206"/>
  <c r="O206"/>
  <c r="I150"/>
  <c i="45" r="K306"/>
  <c r="Q306"/>
  <c r="K111"/>
  <c r="O111"/>
  <c i="25" r="K278"/>
  <c r="M278"/>
  <c i="45" r="I15"/>
  <c r="J184"/>
  <c r="K184"/>
  <c r="O184"/>
  <c r="I90"/>
  <c r="K474"/>
  <c r="Q474"/>
  <c r="K15"/>
  <c r="Q15"/>
  <c r="K400"/>
  <c i="25" r="K210"/>
  <c r="Q210"/>
  <c r="I49"/>
  <c i="24" r="J158"/>
  <c r="K158"/>
  <c r="Q158"/>
  <c i="23" r="J72"/>
  <c r="K72"/>
  <c r="Q72"/>
  <c i="22" r="K32"/>
  <c r="M32"/>
  <c i="21" r="I74"/>
  <c i="24" r="K184"/>
  <c r="Q184"/>
  <c r="K202"/>
  <c r="M202"/>
  <c r="K220"/>
  <c r="M220"/>
  <c r="I327"/>
  <c r="K452"/>
  <c r="O452"/>
  <c i="23" r="K16"/>
  <c r="M16"/>
  <c r="I133"/>
  <c r="K382"/>
  <c r="O382"/>
  <c r="J448"/>
  <c r="K448"/>
  <c r="M448"/>
  <c i="22" r="K252"/>
  <c r="J251"/>
  <c r="K251"/>
  <c r="M251"/>
  <c r="K82"/>
  <c r="M82"/>
  <c r="J117"/>
  <c r="K117"/>
  <c r="M117"/>
  <c r="K188"/>
  <c r="O188"/>
  <c r="I185"/>
  <c r="I445"/>
  <c r="J397"/>
  <c r="K397"/>
  <c r="O397"/>
  <c r="J389"/>
  <c r="K389"/>
  <c r="O389"/>
  <c i="21" r="K214"/>
  <c r="M214"/>
  <c r="I57"/>
  <c r="K108"/>
  <c r="M108"/>
  <c i="19" r="I55"/>
  <c r="J90"/>
  <c r="K90"/>
  <c r="Q90"/>
  <c r="K144"/>
  <c r="O144"/>
  <c r="K37"/>
  <c r="O37"/>
  <c r="J286"/>
  <c r="K286"/>
  <c r="O286"/>
  <c i="17" r="K38"/>
  <c r="O38"/>
  <c r="I220"/>
  <c r="I228"/>
  <c r="I158"/>
  <c r="I255"/>
  <c i="6" r="J370"/>
  <c r="P370"/>
  <c r="I448"/>
  <c r="J448"/>
  <c r="N448"/>
  <c r="I323"/>
  <c r="J323"/>
  <c r="P323"/>
  <c r="J223"/>
  <c r="L223"/>
  <c r="H199"/>
  <c r="H305"/>
  <c i="45" r="K303"/>
  <c r="M303"/>
  <c r="K255"/>
  <c r="O255"/>
  <c i="65" r="K462"/>
  <c r="Q462"/>
  <c r="K393"/>
  <c r="Q393"/>
  <c r="J323"/>
  <c r="K323"/>
  <c r="M323"/>
  <c r="J89"/>
  <c r="K89"/>
  <c r="M89"/>
  <c r="I58"/>
  <c r="I44"/>
  <c i="45" r="J386"/>
  <c r="K386"/>
  <c r="M386"/>
  <c r="I143"/>
  <c r="K422"/>
  <c r="O422"/>
  <c r="K449"/>
  <c r="M449"/>
  <c r="I465"/>
  <c r="J503"/>
  <c r="K503"/>
  <c r="Q503"/>
  <c r="K25"/>
  <c r="O25"/>
  <c r="K148"/>
  <c r="M148"/>
  <c r="J495"/>
  <c r="K495"/>
  <c r="O495"/>
  <c i="25" r="I224"/>
  <c r="K15"/>
  <c r="M15"/>
  <c r="I147"/>
  <c i="24" r="J34"/>
  <c r="K34"/>
  <c r="M34"/>
  <c i="23" r="I432"/>
  <c r="I251"/>
  <c r="I187"/>
  <c i="17" r="J396"/>
  <c r="K396"/>
  <c r="Q396"/>
  <c i="23" r="K144"/>
  <c r="Q144"/>
  <c i="24" r="K416"/>
  <c r="Q416"/>
  <c r="K390"/>
  <c r="O390"/>
  <c i="23" r="K164"/>
  <c r="O164"/>
  <c r="J36"/>
  <c r="K36"/>
  <c r="Q36"/>
  <c i="22" r="K258"/>
  <c r="O258"/>
  <c r="K211"/>
  <c r="M211"/>
  <c r="K23"/>
  <c r="O23"/>
  <c r="K445"/>
  <c r="Q445"/>
  <c r="J396"/>
  <c r="K396"/>
  <c r="Q396"/>
  <c r="J421"/>
  <c r="K421"/>
  <c r="O421"/>
  <c r="I432"/>
  <c r="J407"/>
  <c r="K407"/>
  <c r="O407"/>
  <c i="21" r="I214"/>
  <c r="I220"/>
  <c r="J350"/>
  <c r="K350"/>
  <c r="M350"/>
  <c r="K104"/>
  <c r="Q104"/>
  <c r="K12"/>
  <c r="M12"/>
  <c r="J251"/>
  <c r="K251"/>
  <c r="Q251"/>
  <c r="K189"/>
  <c r="M189"/>
  <c i="19" r="J79"/>
  <c r="K79"/>
  <c r="Q79"/>
  <c i="17" r="I139"/>
  <c r="I15"/>
  <c r="K227"/>
  <c r="O227"/>
  <c r="J239"/>
  <c r="K239"/>
  <c i="6" r="H369"/>
  <c r="J222"/>
  <c r="L222"/>
  <c r="I251"/>
  <c r="J251"/>
  <c r="P251"/>
  <c r="J219"/>
  <c r="L219"/>
  <c i="19" r="J100"/>
  <c r="K100"/>
  <c r="Q100"/>
  <c i="12" r="H125"/>
  <c r="I125"/>
  <c r="J125"/>
  <c r="L125"/>
  <c r="H91"/>
  <c r="I91"/>
  <c r="J91"/>
  <c r="I90"/>
  <c r="J90"/>
  <c r="H90"/>
  <c r="H78"/>
  <c r="I78"/>
  <c r="J78"/>
  <c r="N117"/>
  <c r="L117"/>
  <c r="Q117"/>
  <c r="R117"/>
  <c r="S117"/>
  <c r="P117"/>
  <c r="I77"/>
  <c r="J77"/>
  <c r="H77"/>
  <c r="H65"/>
  <c r="I65"/>
  <c r="J65"/>
  <c r="H39"/>
  <c r="I39"/>
  <c r="J39"/>
  <c r="I16"/>
  <c r="J16"/>
  <c r="P16"/>
  <c r="H16"/>
  <c r="N166"/>
  <c r="P166"/>
  <c r="L166"/>
  <c r="I60"/>
  <c r="J60"/>
  <c r="H60"/>
  <c r="N56"/>
  <c r="P56"/>
  <c r="L56"/>
  <c r="Q56"/>
  <c r="R56"/>
  <c r="S56"/>
  <c r="H162"/>
  <c r="I162"/>
  <c r="J162"/>
  <c r="H71"/>
  <c r="I71"/>
  <c r="J71"/>
  <c r="I34"/>
  <c r="J34"/>
  <c r="H34"/>
  <c i="3" r="U9"/>
  <c r="U81"/>
  <c r="U115"/>
  <c r="U38"/>
  <c r="V38"/>
  <c i="12" r="P176"/>
  <c i="3" r="U86"/>
  <c r="V86"/>
  <c r="U134"/>
  <c r="V134"/>
  <c r="U95"/>
  <c r="U80"/>
  <c r="U54"/>
  <c r="U36"/>
  <c r="U22"/>
  <c r="U5"/>
  <c r="U132"/>
  <c i="12" r="L176"/>
  <c i="25" r="Q308"/>
  <c i="21" r="O238"/>
  <c i="25" r="K310"/>
  <c i="24" r="R325"/>
  <c r="S325"/>
  <c r="T325"/>
  <c i="12" r="J115"/>
  <c i="3" r="U130"/>
  <c r="V130"/>
  <c r="U118"/>
  <c r="U106"/>
  <c r="V106"/>
  <c r="U92"/>
  <c r="U79"/>
  <c r="U67"/>
  <c r="U53"/>
  <c r="V53"/>
  <c r="U39"/>
  <c r="U27"/>
  <c r="V27"/>
  <c r="U145"/>
  <c r="U131"/>
  <c r="V131"/>
  <c r="U119"/>
  <c r="V119"/>
  <c r="U107"/>
  <c r="V107"/>
  <c r="Q147"/>
  <c i="10" r="R59"/>
  <c r="S59"/>
  <c i="3" r="U66"/>
  <c i="6" r="P317"/>
  <c r="Q317"/>
  <c r="R317"/>
  <c r="S317"/>
  <c i="12" r="H11"/>
  <c i="3" r="M147"/>
  <c i="25" r="M308"/>
  <c r="R308"/>
  <c r="S308"/>
  <c r="T308"/>
  <c i="12" r="U101"/>
  <c i="3" r="U18"/>
  <c r="U6"/>
  <c r="U135"/>
  <c r="V135"/>
  <c r="U111"/>
  <c r="U84"/>
  <c r="U72"/>
  <c r="U32"/>
  <c r="V10"/>
  <c r="U91"/>
  <c i="23" r="Q338"/>
  <c r="O338"/>
  <c r="R338"/>
  <c r="S338"/>
  <c r="T338"/>
  <c i="12" r="U53"/>
  <c i="19" r="I197"/>
  <c r="I342"/>
  <c i="3" r="U110"/>
  <c i="12" r="J11"/>
  <c r="U138"/>
  <c i="10" r="N38"/>
  <c i="3" r="U52"/>
  <c i="12" r="P138"/>
  <c r="N138"/>
  <c r="Q138"/>
  <c r="R138"/>
  <c r="S138"/>
  <c r="J33"/>
  <c r="I87"/>
  <c r="J87"/>
  <c i="7" r="N181"/>
  <c r="N118"/>
  <c r="Q107"/>
  <c r="R107"/>
  <c r="S107"/>
  <c i="8" r="N190"/>
  <c i="6" r="Q324"/>
  <c r="R324"/>
  <c r="S324"/>
  <c i="19" r="K197"/>
  <c i="3" r="U45"/>
  <c i="12" r="Q84"/>
  <c r="R84"/>
  <c r="S84"/>
  <c r="P59"/>
  <c r="Q59"/>
  <c r="R59"/>
  <c r="S59"/>
  <c i="22" r="M340"/>
  <c i="21" r="M238"/>
  <c r="R238"/>
  <c r="S238"/>
  <c r="T238"/>
  <c i="45" r="T372"/>
  <c i="12" r="H33"/>
  <c i="22" r="I492"/>
  <c i="3" r="U143"/>
  <c r="U47"/>
  <c r="U12"/>
  <c r="U19"/>
  <c i="12" r="S173"/>
  <c r="Q161"/>
  <c r="R161"/>
  <c r="S161"/>
  <c r="I147"/>
  <c r="J147"/>
  <c r="I137"/>
  <c r="J137"/>
  <c r="P137"/>
  <c r="I53"/>
  <c r="J53"/>
  <c r="U89"/>
  <c i="22" r="R348"/>
  <c r="S348"/>
  <c r="T348"/>
  <c i="65" r="O16"/>
  <c r="Q16"/>
  <c r="M16"/>
  <c r="I16"/>
  <c r="I235"/>
  <c i="12" r="I110"/>
  <c r="J110"/>
  <c r="H110"/>
  <c r="H74"/>
  <c r="I74"/>
  <c r="J74"/>
  <c r="H38"/>
  <c r="I38"/>
  <c r="J38"/>
  <c r="I18"/>
  <c r="J18"/>
  <c r="H18"/>
  <c r="I17"/>
  <c r="J17"/>
  <c r="H17"/>
  <c r="N109"/>
  <c r="L109"/>
  <c r="P109"/>
  <c r="N22"/>
  <c r="L22"/>
  <c r="P22"/>
  <c r="H99"/>
  <c r="I99"/>
  <c r="J99"/>
  <c r="H27"/>
  <c r="I27"/>
  <c r="J27"/>
  <c r="I130"/>
  <c r="J130"/>
  <c r="H130"/>
  <c r="I63"/>
  <c r="J63"/>
  <c r="H63"/>
  <c r="I55"/>
  <c r="J55"/>
  <c r="H55"/>
  <c r="I45"/>
  <c r="J45"/>
  <c r="H45"/>
  <c r="H35"/>
  <c r="I35"/>
  <c r="J35"/>
  <c r="H26"/>
  <c r="I26"/>
  <c r="J26"/>
  <c i="10" r="Q16"/>
  <c r="R16"/>
  <c r="S16"/>
  <c i="12" r="I97"/>
  <c r="J97"/>
  <c r="H97"/>
  <c r="I44"/>
  <c r="J44"/>
  <c r="H44"/>
  <c r="I96"/>
  <c r="J96"/>
  <c r="H96"/>
  <c r="I89"/>
  <c r="J89"/>
  <c r="H89"/>
  <c r="I70"/>
  <c r="J70"/>
  <c r="H70"/>
  <c r="H62"/>
  <c r="I62"/>
  <c r="J62"/>
  <c r="H15"/>
  <c r="I15"/>
  <c r="J15"/>
  <c r="L16"/>
  <c r="N16"/>
  <c r="I127"/>
  <c r="J127"/>
  <c r="H127"/>
  <c r="I24"/>
  <c r="J24"/>
  <c r="H24"/>
  <c r="I14"/>
  <c r="J14"/>
  <c r="H14"/>
  <c r="L137"/>
  <c r="N137"/>
  <c r="I126"/>
  <c r="J126"/>
  <c r="H126"/>
  <c r="I13"/>
  <c r="J13"/>
  <c r="H13"/>
  <c r="I136"/>
  <c r="J136"/>
  <c r="H136"/>
  <c r="I104"/>
  <c r="J104"/>
  <c r="H104"/>
  <c r="H68"/>
  <c r="I68"/>
  <c r="J68"/>
  <c r="H32"/>
  <c r="I32"/>
  <c r="J32"/>
  <c r="I113"/>
  <c r="J113"/>
  <c r="H113"/>
  <c r="I94"/>
  <c r="J94"/>
  <c r="H94"/>
  <c i="21" r="Q236"/>
  <c r="M236"/>
  <c r="O236"/>
  <c r="R236"/>
  <c r="S236"/>
  <c i="12" r="I156"/>
  <c r="J156"/>
  <c r="H156"/>
  <c r="H93"/>
  <c r="I93"/>
  <c r="J93"/>
  <c r="H50"/>
  <c r="I50"/>
  <c r="J50"/>
  <c r="I20"/>
  <c r="J20"/>
  <c r="H20"/>
  <c r="I155"/>
  <c r="J155"/>
  <c r="H155"/>
  <c r="H92"/>
  <c r="I92"/>
  <c r="J92"/>
  <c r="H58"/>
  <c r="I58"/>
  <c r="J58"/>
  <c r="I49"/>
  <c r="J49"/>
  <c r="H49"/>
  <c r="H29"/>
  <c r="I29"/>
  <c r="J29"/>
  <c r="L19"/>
  <c r="N19"/>
  <c r="P19"/>
  <c i="8" r="Q144"/>
  <c r="R144"/>
  <c r="Q26"/>
  <c r="R26"/>
  <c i="6" r="C161"/>
  <c i="8" r="Q146"/>
  <c r="R146"/>
  <c i="7" r="Q127"/>
  <c r="R127"/>
  <c r="S127"/>
  <c r="N17"/>
  <c r="Q17"/>
  <c r="R17"/>
  <c r="S17"/>
  <c r="N175"/>
  <c r="N232"/>
  <c r="Q158"/>
  <c r="R158"/>
  <c r="S158"/>
  <c r="N70"/>
  <c i="3" r="U46"/>
  <c i="21" r="D380"/>
  <c r="D381"/>
  <c i="7" r="Q74"/>
  <c r="R74"/>
  <c r="S74"/>
  <c i="6" r="J17"/>
  <c i="3" r="U74"/>
  <c r="P147"/>
  <c i="23" r="O336"/>
  <c i="12" r="H43"/>
  <c r="J36"/>
  <c i="3" r="E147"/>
  <c i="12" r="J46"/>
  <c i="17" r="D406"/>
  <c i="25" r="D452"/>
  <c r="D453"/>
  <c i="3" r="U112"/>
  <c i="23" r="M336"/>
  <c i="10" r="Q164"/>
  <c r="R164"/>
  <c i="3" r="U83"/>
  <c r="V83"/>
  <c i="12" r="U178"/>
  <c i="6" r="J327"/>
  <c i="19" r="D343"/>
  <c i="3" r="U97"/>
  <c r="V97"/>
  <c r="U15"/>
  <c r="V15"/>
  <c i="12" r="U58"/>
  <c i="8" r="Q192"/>
  <c r="R192"/>
  <c i="11" r="Q179"/>
  <c r="R179"/>
  <c r="S179"/>
  <c i="9" r="N127"/>
  <c i="12" r="J43"/>
  <c r="I81"/>
  <c r="J81"/>
  <c i="6" r="C315"/>
  <c i="21" r="I236"/>
  <c i="10" r="N166"/>
  <c i="3" r="U93"/>
  <c i="12" r="P168"/>
  <c i="22" r="R350"/>
  <c r="S350"/>
  <c r="T350"/>
  <c i="12" r="I69"/>
  <c r="J69"/>
  <c r="H36"/>
  <c r="U70"/>
  <c i="9" r="N176"/>
  <c i="3" r="U123"/>
  <c r="V123"/>
  <c r="U76"/>
  <c r="U41"/>
  <c i="12" r="S48"/>
  <c r="N168"/>
  <c i="6" r="C469"/>
  <c i="8" r="N165"/>
  <c r="L165"/>
  <c r="Q165"/>
  <c r="R165"/>
  <c r="P165"/>
  <c r="L109"/>
  <c r="N109"/>
  <c r="P109"/>
  <c i="7" r="P169"/>
  <c r="L169"/>
  <c r="Q169"/>
  <c r="R169"/>
  <c r="S169"/>
  <c r="N169"/>
  <c r="H19"/>
  <c r="I19"/>
  <c r="J19"/>
  <c r="H159"/>
  <c r="I159"/>
  <c r="J159"/>
  <c i="8" r="L22"/>
  <c r="P22"/>
  <c r="N22"/>
  <c r="Q22"/>
  <c r="R22"/>
  <c r="S22"/>
  <c r="L87"/>
  <c r="P87"/>
  <c r="N87"/>
  <c r="Q87"/>
  <c r="R87"/>
  <c r="S87"/>
  <c i="7" r="I231"/>
  <c r="J231"/>
  <c r="H231"/>
  <c i="8" r="L199"/>
  <c r="N199"/>
  <c r="Q199"/>
  <c r="R199"/>
  <c r="S199"/>
  <c r="P199"/>
  <c i="7" r="P36"/>
  <c r="N36"/>
  <c r="L36"/>
  <c r="Q36"/>
  <c r="R36"/>
  <c r="S36"/>
  <c r="P227"/>
  <c r="L227"/>
  <c r="N227"/>
  <c r="I128"/>
  <c r="J128"/>
  <c r="H128"/>
  <c r="L117"/>
  <c r="P117"/>
  <c r="N117"/>
  <c r="L155"/>
  <c r="P155"/>
  <c r="N155"/>
  <c i="8" r="L18"/>
  <c r="N18"/>
  <c r="P18"/>
  <c r="N182"/>
  <c r="L182"/>
  <c r="P182"/>
  <c r="L20"/>
  <c r="P20"/>
  <c r="N20"/>
  <c r="Q20"/>
  <c r="R20"/>
  <c r="S20"/>
  <c i="6" r="N46"/>
  <c r="Q46"/>
  <c r="R46"/>
  <c r="S46"/>
  <c r="L46"/>
  <c r="P46"/>
  <c i="7" r="P98"/>
  <c r="N98"/>
  <c r="L98"/>
  <c i="8" r="L38"/>
  <c r="P38"/>
  <c r="N38"/>
  <c i="7" r="N58"/>
  <c r="L58"/>
  <c r="P58"/>
  <c r="H131"/>
  <c r="I131"/>
  <c r="J131"/>
  <c r="P123"/>
  <c r="N123"/>
  <c r="L123"/>
  <c i="8" r="L14"/>
  <c r="P14"/>
  <c r="N14"/>
  <c r="P107"/>
  <c r="N107"/>
  <c r="L107"/>
  <c i="7" r="L81"/>
  <c r="P81"/>
  <c r="N81"/>
  <c r="L212"/>
  <c r="N212"/>
  <c r="P212"/>
  <c i="8" r="L76"/>
  <c r="N76"/>
  <c r="Q76"/>
  <c r="R76"/>
  <c r="S76"/>
  <c r="P76"/>
  <c i="6" r="I73"/>
  <c r="J73"/>
  <c i="7" r="P175"/>
  <c i="8" r="N153"/>
  <c r="N197"/>
  <c r="N57"/>
  <c r="Q57"/>
  <c r="R57"/>
  <c r="S57"/>
  <c r="P156"/>
  <c r="Q46"/>
  <c r="R46"/>
  <c r="S46"/>
  <c r="Q116"/>
  <c r="R116"/>
  <c r="S116"/>
  <c i="6" r="L72"/>
  <c r="N16"/>
  <c r="N115"/>
  <c r="Q115"/>
  <c r="R115"/>
  <c r="S115"/>
  <c i="7" r="J108"/>
  <c r="J87"/>
  <c r="P96"/>
  <c r="N96"/>
  <c r="Q96"/>
  <c r="R96"/>
  <c r="S96"/>
  <c r="J67"/>
  <c r="H153"/>
  <c r="L216"/>
  <c r="P216"/>
  <c i="8" r="N178"/>
  <c r="L178"/>
  <c r="L108"/>
  <c r="Q108"/>
  <c r="R108"/>
  <c r="S108"/>
  <c r="N108"/>
  <c r="P44"/>
  <c r="N44"/>
  <c r="Q44"/>
  <c r="R44"/>
  <c r="S44"/>
  <c r="P78"/>
  <c r="N78"/>
  <c r="Q78"/>
  <c r="R78"/>
  <c r="S78"/>
  <c r="N69"/>
  <c r="L69"/>
  <c r="Q69"/>
  <c r="R69"/>
  <c r="S69"/>
  <c r="L70"/>
  <c r="P70"/>
  <c r="N70"/>
  <c r="Q209"/>
  <c r="R209"/>
  <c r="S209"/>
  <c r="N122"/>
  <c r="L122"/>
  <c r="L143"/>
  <c r="Q143"/>
  <c r="R143"/>
  <c r="S143"/>
  <c r="L170"/>
  <c r="N170"/>
  <c i="6" r="H13"/>
  <c r="N65"/>
  <c r="L65"/>
  <c r="Q65"/>
  <c r="R65"/>
  <c r="S65"/>
  <c r="J9"/>
  <c i="7" r="I61"/>
  <c r="J61"/>
  <c r="H61"/>
  <c r="J90"/>
  <c r="I106"/>
  <c r="J106"/>
  <c r="I113"/>
  <c r="J113"/>
  <c r="H113"/>
  <c r="J121"/>
  <c r="I235"/>
  <c r="J235"/>
  <c r="H235"/>
  <c i="6" r="I140"/>
  <c r="H140"/>
  <c i="7" r="H230"/>
  <c r="I223"/>
  <c r="J223"/>
  <c r="H223"/>
  <c r="H200"/>
  <c r="I200"/>
  <c r="J200"/>
  <c r="H135"/>
  <c r="I135"/>
  <c r="J135"/>
  <c i="8" r="H21"/>
  <c r="I21"/>
  <c r="N188"/>
  <c r="P153"/>
  <c i="6" r="L16"/>
  <c r="P138"/>
  <c i="7" r="P126"/>
  <c r="N126"/>
  <c r="H125"/>
  <c r="N22"/>
  <c r="L22"/>
  <c r="L141"/>
  <c r="P141"/>
  <c r="L218"/>
  <c r="P218"/>
  <c i="8" r="L172"/>
  <c r="N172"/>
  <c r="L103"/>
  <c r="N103"/>
  <c r="N112"/>
  <c r="Q112"/>
  <c r="R112"/>
  <c r="S112"/>
  <c r="P112"/>
  <c r="L112"/>
  <c r="L67"/>
  <c r="L200"/>
  <c i="7" r="I9"/>
  <c r="J24"/>
  <c r="I32"/>
  <c r="J32"/>
  <c r="I47"/>
  <c r="J47"/>
  <c r="I69"/>
  <c r="J69"/>
  <c r="I99"/>
  <c r="J99"/>
  <c r="H122"/>
  <c r="I122"/>
  <c r="J122"/>
  <c r="H130"/>
  <c r="J178"/>
  <c r="H178"/>
  <c i="8" r="P71"/>
  <c r="L71"/>
  <c r="N71"/>
  <c r="P137"/>
  <c r="L137"/>
  <c r="Q137"/>
  <c r="R137"/>
  <c r="S137"/>
  <c i="6" r="I111"/>
  <c r="J111"/>
  <c r="H111"/>
  <c i="7" r="H236"/>
  <c r="H215"/>
  <c r="J215"/>
  <c i="8" r="N114"/>
  <c r="P60"/>
  <c r="P37"/>
  <c i="6" r="L60"/>
  <c r="Q60"/>
  <c r="R60"/>
  <c r="S60"/>
  <c r="N109"/>
  <c r="N104"/>
  <c r="L138"/>
  <c i="7" r="H141"/>
  <c r="I230"/>
  <c r="J230"/>
  <c i="8" r="N176"/>
  <c r="P176"/>
  <c r="L175"/>
  <c r="P175"/>
  <c r="N175"/>
  <c r="L183"/>
  <c r="N183"/>
  <c r="L45"/>
  <c r="P45"/>
  <c r="N45"/>
  <c r="L23"/>
  <c r="P23"/>
  <c r="L104"/>
  <c r="N104"/>
  <c r="P104"/>
  <c i="6" r="N126"/>
  <c r="L126"/>
  <c r="Q126"/>
  <c r="R126"/>
  <c r="S126"/>
  <c r="J11"/>
  <c r="H11"/>
  <c r="I25"/>
  <c r="J25"/>
  <c r="H25"/>
  <c r="I39"/>
  <c r="J39"/>
  <c r="J52"/>
  <c r="H52"/>
  <c r="H64"/>
  <c r="I64"/>
  <c r="J64"/>
  <c r="I76"/>
  <c r="J76"/>
  <c r="H76"/>
  <c r="I90"/>
  <c r="J90"/>
  <c r="I102"/>
  <c r="J102"/>
  <c r="H102"/>
  <c r="J131"/>
  <c i="7" r="I16"/>
  <c r="J16"/>
  <c r="H16"/>
  <c r="I25"/>
  <c r="J25"/>
  <c r="H25"/>
  <c r="P85"/>
  <c r="N85"/>
  <c r="H221"/>
  <c r="I221"/>
  <c r="J221"/>
  <c r="J171"/>
  <c r="H171"/>
  <c r="H164"/>
  <c r="J164"/>
  <c r="H133"/>
  <c r="J133"/>
  <c r="L65"/>
  <c i="8" r="P171"/>
  <c i="6" r="P109"/>
  <c r="P104"/>
  <c i="7" r="P88"/>
  <c r="N88"/>
  <c r="Q88"/>
  <c r="R88"/>
  <c r="S88"/>
  <c r="H80"/>
  <c r="I101"/>
  <c r="J101"/>
  <c i="8" r="P163"/>
  <c r="N163"/>
  <c r="N167"/>
  <c r="L167"/>
  <c r="L196"/>
  <c r="P196"/>
  <c r="L98"/>
  <c r="N98"/>
  <c r="L201"/>
  <c r="N201"/>
  <c i="6" r="J140"/>
  <c i="7" r="I33"/>
  <c r="J33"/>
  <c r="H33"/>
  <c r="H40"/>
  <c r="H220"/>
  <c r="I220"/>
  <c r="J220"/>
  <c r="J205"/>
  <c r="H205"/>
  <c r="I156"/>
  <c r="J156"/>
  <c r="N156"/>
  <c r="H140"/>
  <c r="I140"/>
  <c r="J140"/>
  <c r="P38"/>
  <c r="N38"/>
  <c i="8" r="L142"/>
  <c r="N142"/>
  <c i="6" r="P13"/>
  <c r="N13"/>
  <c r="Q13"/>
  <c r="R13"/>
  <c r="S13"/>
  <c r="I8"/>
  <c r="J8"/>
  <c r="I36"/>
  <c r="J36"/>
  <c r="H36"/>
  <c r="H85"/>
  <c r="I85"/>
  <c r="J85"/>
  <c i="8" r="Q71"/>
  <c r="R71"/>
  <c r="S71"/>
  <c i="7" r="N65"/>
  <c r="L73"/>
  <c r="Q73"/>
  <c r="R73"/>
  <c r="S73"/>
  <c r="L62"/>
  <c i="8" r="N171"/>
  <c r="Q171"/>
  <c r="R171"/>
  <c r="S171"/>
  <c r="P200"/>
  <c r="Q200"/>
  <c r="R200"/>
  <c r="S200"/>
  <c r="N19"/>
  <c r="N173"/>
  <c r="N82"/>
  <c i="6" r="P100"/>
  <c i="7" r="I130"/>
  <c r="J130"/>
  <c r="J80"/>
  <c r="P28"/>
  <c r="N28"/>
  <c r="I27"/>
  <c r="J27"/>
  <c r="J190"/>
  <c r="L173"/>
  <c r="Q173"/>
  <c r="R173"/>
  <c r="S173"/>
  <c r="Q206"/>
  <c r="R206"/>
  <c r="S206"/>
  <c i="8" r="L34"/>
  <c r="P34"/>
  <c r="N34"/>
  <c r="N97"/>
  <c r="P97"/>
  <c r="L97"/>
  <c r="Q97"/>
  <c r="R97"/>
  <c r="S97"/>
  <c r="Q106"/>
  <c r="R106"/>
  <c r="S106"/>
  <c r="L61"/>
  <c r="P61"/>
  <c i="6" r="H90"/>
  <c r="P49"/>
  <c r="L49"/>
  <c r="Q49"/>
  <c r="R49"/>
  <c r="S49"/>
  <c r="H73"/>
  <c i="7" r="H41"/>
  <c r="I41"/>
  <c r="J41"/>
  <c r="H240"/>
  <c r="I240"/>
  <c r="J240"/>
  <c i="6" r="Q138"/>
  <c r="R138"/>
  <c r="S138"/>
  <c i="7" r="L83"/>
  <c i="8" r="P12"/>
  <c r="P19"/>
  <c r="P173"/>
  <c i="6" r="L100"/>
  <c r="Q100"/>
  <c r="R100"/>
  <c r="S100"/>
  <c i="7" r="P112"/>
  <c r="N112"/>
  <c r="P199"/>
  <c r="L199"/>
  <c r="Q199"/>
  <c r="R199"/>
  <c r="S199"/>
  <c i="8" r="L188"/>
  <c r="Q188"/>
  <c r="R188"/>
  <c r="N102"/>
  <c r="L102"/>
  <c r="L135"/>
  <c r="Q135"/>
  <c r="R135"/>
  <c r="S135"/>
  <c r="L60"/>
  <c r="N60"/>
  <c r="N191"/>
  <c r="L191"/>
  <c r="L37"/>
  <c r="L193"/>
  <c r="N193"/>
  <c r="L125"/>
  <c r="Q125"/>
  <c r="R125"/>
  <c r="S125"/>
  <c r="N40"/>
  <c r="L40"/>
  <c r="L114"/>
  <c r="Q114"/>
  <c r="R114"/>
  <c r="S114"/>
  <c i="6" r="L69"/>
  <c r="P69"/>
  <c r="I30"/>
  <c r="J30"/>
  <c r="I42"/>
  <c r="J42"/>
  <c r="I55"/>
  <c r="J55"/>
  <c r="I67"/>
  <c r="J67"/>
  <c r="I79"/>
  <c r="J79"/>
  <c r="H79"/>
  <c r="H93"/>
  <c r="H105"/>
  <c r="I105"/>
  <c r="J105"/>
  <c r="I122"/>
  <c r="J122"/>
  <c r="I134"/>
  <c r="J134"/>
  <c i="7" r="I64"/>
  <c r="J64"/>
  <c r="H64"/>
  <c r="H226"/>
  <c r="I204"/>
  <c r="J204"/>
  <c r="I162"/>
  <c r="J162"/>
  <c r="H162"/>
  <c r="P125"/>
  <c r="N125"/>
  <c i="8" r="P148"/>
  <c r="N148"/>
  <c r="L99"/>
  <c r="Q99"/>
  <c r="R99"/>
  <c r="P99"/>
  <c r="P101"/>
  <c r="L101"/>
  <c r="Q101"/>
  <c r="R101"/>
  <c r="S101"/>
  <c r="L49"/>
  <c r="N49"/>
  <c i="7" r="J35"/>
  <c r="I57"/>
  <c r="J57"/>
  <c r="H188"/>
  <c r="I188"/>
  <c r="J188"/>
  <c r="H138"/>
  <c r="I138"/>
  <c r="J138"/>
  <c r="P102"/>
  <c r="N102"/>
  <c r="L15"/>
  <c r="N15"/>
  <c r="I236"/>
  <c r="J236"/>
  <c i="8" r="L91"/>
  <c r="Q91"/>
  <c r="R91"/>
  <c r="S91"/>
  <c r="N91"/>
  <c i="6" r="L27"/>
  <c i="8" r="Q82"/>
  <c r="R82"/>
  <c r="S82"/>
  <c i="7" r="P42"/>
  <c r="L114"/>
  <c r="P83"/>
  <c r="L38"/>
  <c r="L92"/>
  <c r="Q92"/>
  <c r="R92"/>
  <c r="S92"/>
  <c r="N152"/>
  <c r="Q152"/>
  <c r="R152"/>
  <c r="S152"/>
  <c i="8" r="N181"/>
  <c r="P49"/>
  <c r="P204"/>
  <c r="Q204"/>
  <c r="R204"/>
  <c r="N150"/>
  <c r="Q150"/>
  <c r="R150"/>
  <c r="P51"/>
  <c r="Q51"/>
  <c r="R51"/>
  <c r="S51"/>
  <c i="6" r="P27"/>
  <c r="Q27"/>
  <c r="R27"/>
  <c r="S27"/>
  <c r="L47"/>
  <c r="P43"/>
  <c r="Q43"/>
  <c r="R43"/>
  <c r="S43"/>
  <c i="7" r="J39"/>
  <c r="P53"/>
  <c r="N53"/>
  <c r="P63"/>
  <c r="N63"/>
  <c r="Q63"/>
  <c r="R63"/>
  <c r="S63"/>
  <c r="H9"/>
  <c r="I151"/>
  <c r="J151"/>
  <c i="8" r="N121"/>
  <c r="Q121"/>
  <c r="R121"/>
  <c r="P121"/>
  <c r="P174"/>
  <c r="L174"/>
  <c r="N174"/>
  <c r="L13"/>
  <c r="N13"/>
  <c r="P52"/>
  <c r="N52"/>
  <c r="L94"/>
  <c r="N94"/>
  <c i="6" r="P97"/>
  <c r="N97"/>
  <c r="Q97"/>
  <c r="R97"/>
  <c r="S97"/>
  <c i="7" r="H12"/>
  <c r="I12"/>
  <c r="J12"/>
  <c r="I20"/>
  <c r="J20"/>
  <c r="I43"/>
  <c r="J43"/>
  <c r="J50"/>
  <c r="I103"/>
  <c r="J103"/>
  <c r="H161"/>
  <c r="J161"/>
  <c r="N114"/>
  <c r="Q114"/>
  <c r="R114"/>
  <c r="S114"/>
  <c r="P118"/>
  <c r="P15"/>
  <c r="P165"/>
  <c r="N195"/>
  <c i="8" r="P181"/>
  <c r="P40"/>
  <c r="Q40"/>
  <c r="R40"/>
  <c r="S40"/>
  <c i="6" r="L40"/>
  <c r="N47"/>
  <c r="N69"/>
  <c i="7" r="H72"/>
  <c r="P55"/>
  <c r="N55"/>
  <c r="Q55"/>
  <c r="R55"/>
  <c r="S55"/>
  <c r="H57"/>
  <c r="P95"/>
  <c r="N95"/>
  <c r="Q95"/>
  <c r="R95"/>
  <c r="S95"/>
  <c r="L181"/>
  <c r="P181"/>
  <c r="H182"/>
  <c r="J189"/>
  <c i="8" r="N73"/>
  <c r="L73"/>
  <c r="L197"/>
  <c r="Q197"/>
  <c r="R197"/>
  <c r="S197"/>
  <c r="P197"/>
  <c r="L86"/>
  <c r="Q86"/>
  <c r="R86"/>
  <c r="S86"/>
  <c i="6" r="P44"/>
  <c r="N44"/>
  <c r="Q44"/>
  <c r="R44"/>
  <c r="S44"/>
  <c i="7" r="I166"/>
  <c r="J166"/>
  <c i="6" r="J19"/>
  <c r="H33"/>
  <c r="I33"/>
  <c r="J33"/>
  <c r="J45"/>
  <c r="H45"/>
  <c r="H58"/>
  <c r="I58"/>
  <c r="J58"/>
  <c r="J70"/>
  <c r="H70"/>
  <c r="J82"/>
  <c r="H82"/>
  <c r="I96"/>
  <c r="J96"/>
  <c r="H96"/>
  <c r="I108"/>
  <c r="J108"/>
  <c r="H125"/>
  <c r="I125"/>
  <c r="J125"/>
  <c r="I137"/>
  <c r="J137"/>
  <c r="H137"/>
  <c i="7" r="H29"/>
  <c r="I29"/>
  <c r="J29"/>
  <c r="H202"/>
  <c r="I194"/>
  <c r="J194"/>
  <c r="H194"/>
  <c r="J146"/>
  <c r="H146"/>
  <c r="P54"/>
  <c r="N54"/>
  <c r="L153"/>
  <c r="P153"/>
  <c i="8" r="L110"/>
  <c r="N110"/>
  <c r="P110"/>
  <c r="Q110"/>
  <c r="R110"/>
  <c r="S110"/>
  <c i="6" r="H22"/>
  <c r="I22"/>
  <c r="J22"/>
  <c r="J48"/>
  <c r="H48"/>
  <c r="I61"/>
  <c r="J61"/>
  <c r="H61"/>
  <c r="I128"/>
  <c r="J128"/>
  <c r="H128"/>
  <c i="8" r="H10"/>
  <c r="I10"/>
  <c i="6" r="Q72"/>
  <c r="R72"/>
  <c r="S72"/>
  <c i="8" r="Q37"/>
  <c r="R37"/>
  <c r="S37"/>
  <c i="7" r="L102"/>
  <c r="L125"/>
  <c r="Q125"/>
  <c r="R125"/>
  <c r="S125"/>
  <c r="N48"/>
  <c r="Q48"/>
  <c r="R48"/>
  <c r="S48"/>
  <c r="L118"/>
  <c r="Q118"/>
  <c r="R118"/>
  <c r="S118"/>
  <c r="N218"/>
  <c r="Q218"/>
  <c r="R218"/>
  <c r="S218"/>
  <c r="N165"/>
  <c r="Q165"/>
  <c r="R165"/>
  <c r="S165"/>
  <c r="L195"/>
  <c i="8" r="L138"/>
  <c r="L163"/>
  <c r="N205"/>
  <c r="P183"/>
  <c r="P191"/>
  <c r="P187"/>
  <c r="Q187"/>
  <c r="R187"/>
  <c r="S187"/>
  <c r="P67"/>
  <c r="P195"/>
  <c r="P172"/>
  <c r="P96"/>
  <c r="Q96"/>
  <c r="R96"/>
  <c r="S96"/>
  <c i="6" r="N40"/>
  <c r="L103"/>
  <c i="7" r="P124"/>
  <c r="N124"/>
  <c r="Q124"/>
  <c r="R124"/>
  <c r="S124"/>
  <c r="J72"/>
  <c r="L129"/>
  <c r="P129"/>
  <c r="I46"/>
  <c r="J46"/>
  <c r="P44"/>
  <c r="N44"/>
  <c r="Q44"/>
  <c r="R44"/>
  <c r="S44"/>
  <c r="J182"/>
  <c r="L192"/>
  <c r="P192"/>
  <c r="P222"/>
  <c r="N222"/>
  <c r="Q222"/>
  <c r="R222"/>
  <c r="S222"/>
  <c r="I202"/>
  <c r="J202"/>
  <c r="H189"/>
  <c i="8" r="I77"/>
  <c r="J77"/>
  <c r="N166"/>
  <c r="L166"/>
  <c r="Q166"/>
  <c r="R166"/>
  <c r="S166"/>
  <c i="7" r="Q21"/>
  <c r="R21"/>
  <c r="S21"/>
  <c i="8" r="Q63"/>
  <c r="R63"/>
  <c i="7" r="H13"/>
  <c r="I13"/>
  <c r="J13"/>
  <c r="J30"/>
  <c r="H30"/>
  <c r="I52"/>
  <c r="J52"/>
  <c r="H52"/>
  <c r="H66"/>
  <c r="I66"/>
  <c r="J66"/>
  <c r="I75"/>
  <c r="J75"/>
  <c r="H75"/>
  <c r="I82"/>
  <c r="J82"/>
  <c r="J104"/>
  <c r="H104"/>
  <c r="J111"/>
  <c r="H111"/>
  <c r="J119"/>
  <c r="H217"/>
  <c r="I217"/>
  <c r="J217"/>
  <c r="I209"/>
  <c r="J209"/>
  <c r="H209"/>
  <c r="H186"/>
  <c r="I186"/>
  <c r="J186"/>
  <c r="I174"/>
  <c r="J174"/>
  <c r="J145"/>
  <c r="I136"/>
  <c r="J136"/>
  <c r="H136"/>
  <c i="6" r="I99"/>
  <c r="J99"/>
  <c r="H99"/>
  <c i="7" r="Q112"/>
  <c r="R112"/>
  <c r="S112"/>
  <c i="8" r="Q156"/>
  <c r="R156"/>
  <c r="Q85"/>
  <c r="R85"/>
  <c r="S85"/>
  <c i="7" r="L54"/>
  <c r="L49"/>
  <c r="N153"/>
  <c r="N191"/>
  <c i="8" r="N89"/>
  <c r="Q89"/>
  <c r="R89"/>
  <c r="S89"/>
  <c r="N138"/>
  <c r="P205"/>
  <c r="Q205"/>
  <c r="R205"/>
  <c r="S205"/>
  <c r="N84"/>
  <c r="Q84"/>
  <c r="R84"/>
  <c r="S84"/>
  <c r="N195"/>
  <c r="L148"/>
  <c r="P201"/>
  <c i="6" r="N103"/>
  <c i="7" r="H47"/>
  <c r="P51"/>
  <c r="N51"/>
  <c r="Q51"/>
  <c r="R51"/>
  <c r="S51"/>
  <c r="H32"/>
  <c r="I40"/>
  <c r="J40"/>
  <c r="P10"/>
  <c r="N10"/>
  <c r="I226"/>
  <c r="J226"/>
  <c r="H156"/>
  <c r="L207"/>
  <c r="P207"/>
  <c i="8" r="J21"/>
  <c r="L149"/>
  <c r="N149"/>
  <c r="L75"/>
  <c r="Q75"/>
  <c r="R75"/>
  <c r="S75"/>
  <c r="P75"/>
  <c r="L81"/>
  <c r="Q81"/>
  <c r="R81"/>
  <c r="S81"/>
  <c r="Q41"/>
  <c r="R41"/>
  <c r="S41"/>
  <c i="6" r="I93"/>
  <c r="J93"/>
  <c r="H134"/>
  <c i="7" r="I45"/>
  <c r="J45"/>
  <c r="J120"/>
  <c r="H120"/>
  <c r="J201"/>
  <c r="H144"/>
  <c r="J144"/>
  <c r="J214"/>
  <c i="8" r="J28"/>
  <c r="H55"/>
  <c r="J55"/>
  <c r="J65"/>
  <c r="J180"/>
  <c i="10" r="P81"/>
  <c r="L81"/>
  <c r="Q81"/>
  <c r="N81"/>
  <c r="R81"/>
  <c r="S81"/>
  <c i="7" r="H233"/>
  <c r="J233"/>
  <c r="I208"/>
  <c r="J208"/>
  <c r="H208"/>
  <c r="H154"/>
  <c r="I154"/>
  <c r="J154"/>
  <c i="8" r="H152"/>
  <c r="J152"/>
  <c i="9" r="N30"/>
  <c r="L30"/>
  <c r="P30"/>
  <c r="Q30"/>
  <c r="R30"/>
  <c r="S30"/>
  <c i="7" r="J23"/>
  <c r="J148"/>
  <c i="6" r="I74"/>
  <c r="J74"/>
  <c r="I31"/>
  <c r="J31"/>
  <c r="H56"/>
  <c r="J80"/>
  <c r="H80"/>
  <c r="J94"/>
  <c r="J106"/>
  <c r="H106"/>
  <c r="I135"/>
  <c r="J135"/>
  <c i="7" r="H139"/>
  <c r="I139"/>
  <c r="J139"/>
  <c i="8" r="H56"/>
  <c r="I56"/>
  <c r="J56"/>
  <c r="I113"/>
  <c r="J113"/>
  <c r="H113"/>
  <c i="10" r="P102"/>
  <c r="L102"/>
  <c r="N102"/>
  <c r="Q102"/>
  <c i="6" r="Q53"/>
  <c r="R53"/>
  <c r="S53"/>
  <c i="8" r="N93"/>
  <c r="Q93"/>
  <c r="R93"/>
  <c r="S93"/>
  <c i="7" r="H49"/>
  <c r="H77"/>
  <c r="H148"/>
  <c r="I193"/>
  <c r="J193"/>
  <c i="6" r="H62"/>
  <c r="S62"/>
  <c r="I56"/>
  <c r="J56"/>
  <c r="J32"/>
  <c r="J81"/>
  <c i="7" r="J18"/>
  <c i="8" r="H164"/>
  <c r="J164"/>
  <c i="10" r="N52"/>
  <c r="P52"/>
  <c r="L52"/>
  <c i="8" r="J30"/>
  <c r="J133"/>
  <c r="I198"/>
  <c r="J198"/>
  <c i="10" r="P13"/>
  <c r="N13"/>
  <c r="L13"/>
  <c r="R13"/>
  <c r="S13"/>
  <c i="8" r="H35"/>
  <c r="J35"/>
  <c r="I123"/>
  <c r="J123"/>
  <c r="H154"/>
  <c r="J154"/>
  <c r="I160"/>
  <c r="J160"/>
  <c i="7" r="H214"/>
  <c i="8" r="I140"/>
  <c r="J140"/>
  <c r="H140"/>
  <c r="J31"/>
  <c i="7" r="J91"/>
  <c r="I56"/>
  <c r="J56"/>
  <c r="I78"/>
  <c r="J78"/>
  <c r="I239"/>
  <c r="J239"/>
  <c r="J134"/>
  <c i="6" r="J23"/>
  <c r="H23"/>
  <c r="J37"/>
  <c r="H37"/>
  <c r="I88"/>
  <c r="J88"/>
  <c r="I112"/>
  <c r="J112"/>
  <c r="J129"/>
  <c r="H129"/>
  <c i="7" r="J210"/>
  <c r="J143"/>
  <c i="6" r="Q26"/>
  <c r="R26"/>
  <c r="S26"/>
  <c r="H112"/>
  <c r="H94"/>
  <c r="J10"/>
  <c r="I24"/>
  <c r="J24"/>
  <c r="I51"/>
  <c r="J51"/>
  <c r="I75"/>
  <c r="J75"/>
  <c r="I101"/>
  <c r="J101"/>
  <c r="L101"/>
  <c r="J130"/>
  <c r="H130"/>
  <c i="7" r="H142"/>
  <c r="I142"/>
  <c r="J142"/>
  <c i="8" r="I27"/>
  <c r="J27"/>
  <c r="J184"/>
  <c r="H184"/>
  <c i="9" r="L168"/>
  <c r="Q168"/>
  <c r="R168"/>
  <c r="S168"/>
  <c r="P168"/>
  <c i="10" r="L154"/>
  <c r="P154"/>
  <c r="P104"/>
  <c r="Q104"/>
  <c r="N104"/>
  <c r="P72"/>
  <c r="L72"/>
  <c r="N64"/>
  <c r="R64"/>
  <c r="S64"/>
  <c r="P64"/>
  <c i="11" r="P66"/>
  <c r="N66"/>
  <c r="Q66"/>
  <c r="N75"/>
  <c r="Q75"/>
  <c r="R75"/>
  <c r="S75"/>
  <c r="N83"/>
  <c r="L83"/>
  <c r="P196"/>
  <c r="J19"/>
  <c r="N146"/>
  <c r="P146"/>
  <c r="N184"/>
  <c r="L184"/>
  <c r="Q184"/>
  <c r="R184"/>
  <c r="S184"/>
  <c i="6" r="H120"/>
  <c r="I120"/>
  <c r="J120"/>
  <c r="I29"/>
  <c r="H29"/>
  <c i="9" r="H13"/>
  <c r="I13"/>
  <c r="J13"/>
  <c r="J66"/>
  <c r="H66"/>
  <c r="H85"/>
  <c r="I85"/>
  <c r="J85"/>
  <c r="I91"/>
  <c r="J91"/>
  <c r="H91"/>
  <c r="I105"/>
  <c r="J105"/>
  <c r="J147"/>
  <c r="H147"/>
  <c r="H154"/>
  <c r="J154"/>
  <c i="10" r="I89"/>
  <c r="J89"/>
  <c r="H89"/>
  <c r="R44"/>
  <c r="S44"/>
  <c i="9" r="L65"/>
  <c r="Q65"/>
  <c r="R65"/>
  <c r="S65"/>
  <c i="10" r="N70"/>
  <c i="11" r="P12"/>
  <c r="R35"/>
  <c r="S35"/>
  <c r="N23"/>
  <c r="Q23"/>
  <c r="R23"/>
  <c r="S23"/>
  <c i="10" r="P98"/>
  <c r="L98"/>
  <c r="R98"/>
  <c r="S98"/>
  <c r="L17"/>
  <c r="P17"/>
  <c r="Q129"/>
  <c i="11" r="N132"/>
  <c r="P132"/>
  <c r="N180"/>
  <c r="L180"/>
  <c r="P25"/>
  <c r="Q25"/>
  <c r="R25"/>
  <c r="S25"/>
  <c r="P54"/>
  <c r="N54"/>
  <c r="Q54"/>
  <c r="R54"/>
  <c r="S54"/>
  <c r="P147"/>
  <c r="L147"/>
  <c r="L198"/>
  <c r="R198"/>
  <c r="S198"/>
  <c i="6" r="I119"/>
  <c r="J119"/>
  <c r="H119"/>
  <c r="I86"/>
  <c r="J86"/>
  <c r="H86"/>
  <c i="9" r="I14"/>
  <c r="J14"/>
  <c r="I26"/>
  <c r="J26"/>
  <c r="L26"/>
  <c r="I75"/>
  <c r="J75"/>
  <c r="H75"/>
  <c r="I99"/>
  <c r="J99"/>
  <c r="H99"/>
  <c r="H106"/>
  <c r="I106"/>
  <c r="J106"/>
  <c r="J169"/>
  <c r="H169"/>
  <c i="10" r="I46"/>
  <c r="J46"/>
  <c r="H46"/>
  <c r="I157"/>
  <c r="J157"/>
  <c r="I161"/>
  <c r="J161"/>
  <c r="H161"/>
  <c r="R140"/>
  <c r="S140"/>
  <c i="11" r="R66"/>
  <c i="10" r="Q42"/>
  <c i="9" r="L176"/>
  <c i="10" r="N145"/>
  <c r="L70"/>
  <c i="11" r="P137"/>
  <c r="P32"/>
  <c r="Q32"/>
  <c r="R32"/>
  <c r="S32"/>
  <c r="N196"/>
  <c r="P77"/>
  <c i="9" r="P175"/>
  <c r="L175"/>
  <c i="10" r="L112"/>
  <c r="Q112"/>
  <c i="11" r="L109"/>
  <c r="Q109"/>
  <c r="R109"/>
  <c r="S109"/>
  <c r="N109"/>
  <c r="Q159"/>
  <c r="R159"/>
  <c r="S159"/>
  <c r="Q175"/>
  <c r="P189"/>
  <c r="Q189"/>
  <c r="L194"/>
  <c r="P194"/>
  <c r="N118"/>
  <c r="Q118"/>
  <c r="R118"/>
  <c r="S118"/>
  <c r="P140"/>
  <c r="N140"/>
  <c r="P162"/>
  <c r="Q162"/>
  <c r="R162"/>
  <c r="S162"/>
  <c i="6" r="J29"/>
  <c r="N118"/>
  <c r="L118"/>
  <c r="Q118"/>
  <c r="R118"/>
  <c r="S118"/>
  <c i="9" r="Q31"/>
  <c r="R31"/>
  <c r="S31"/>
  <c r="I50"/>
  <c r="J50"/>
  <c r="H50"/>
  <c r="H81"/>
  <c r="I81"/>
  <c r="J81"/>
  <c r="J86"/>
  <c r="I155"/>
  <c r="J155"/>
  <c r="N155"/>
  <c r="H155"/>
  <c r="I161"/>
  <c r="J161"/>
  <c r="H161"/>
  <c r="H177"/>
  <c r="I177"/>
  <c r="J177"/>
  <c r="I181"/>
  <c r="J181"/>
  <c i="10" r="I15"/>
  <c r="J15"/>
  <c r="H15"/>
  <c r="N131"/>
  <c r="Q131"/>
  <c r="J149"/>
  <c r="H149"/>
  <c i="9" r="L54"/>
  <c r="Q54"/>
  <c r="R54"/>
  <c r="S54"/>
  <c r="L120"/>
  <c i="10" r="Q33"/>
  <c i="11" r="N137"/>
  <c r="L196"/>
  <c r="Q196"/>
  <c i="9" r="P71"/>
  <c r="N71"/>
  <c r="Q71"/>
  <c r="R71"/>
  <c r="S71"/>
  <c r="P76"/>
  <c r="L76"/>
  <c r="P51"/>
  <c r="L51"/>
  <c r="Q51"/>
  <c r="R51"/>
  <c r="S51"/>
  <c r="L11"/>
  <c r="N11"/>
  <c i="10" r="R101"/>
  <c r="S101"/>
  <c r="L99"/>
  <c r="P99"/>
  <c i="11" r="L200"/>
  <c r="P200"/>
  <c r="Q15"/>
  <c r="R39"/>
  <c r="S39"/>
  <c r="P49"/>
  <c r="L49"/>
  <c r="Q49"/>
  <c r="R49"/>
  <c r="S49"/>
  <c r="P160"/>
  <c r="Q160"/>
  <c r="R160"/>
  <c r="S160"/>
  <c r="L56"/>
  <c r="Q56"/>
  <c r="R56"/>
  <c r="S56"/>
  <c r="P55"/>
  <c r="N55"/>
  <c r="P185"/>
  <c r="N185"/>
  <c r="Q185"/>
  <c r="R185"/>
  <c r="S185"/>
  <c r="L172"/>
  <c r="N172"/>
  <c r="Q172"/>
  <c r="R172"/>
  <c r="S172"/>
  <c r="N155"/>
  <c r="L155"/>
  <c r="P155"/>
  <c r="N103"/>
  <c r="L103"/>
  <c r="N168"/>
  <c r="Q168"/>
  <c r="R168"/>
  <c r="S168"/>
  <c r="P168"/>
  <c i="10" r="P105"/>
  <c r="L105"/>
  <c i="9" r="I38"/>
  <c r="J38"/>
  <c r="H38"/>
  <c r="I44"/>
  <c r="J44"/>
  <c r="H44"/>
  <c r="H133"/>
  <c r="J133"/>
  <c r="I32"/>
  <c r="J32"/>
  <c i="10" r="H9"/>
  <c r="I9"/>
  <c r="J77"/>
  <c r="I144"/>
  <c r="J144"/>
  <c r="N103"/>
  <c r="R103"/>
  <c r="S103"/>
  <c i="11" r="N22"/>
  <c r="Q11"/>
  <c r="R11"/>
  <c r="S11"/>
  <c r="P144"/>
  <c i="9" r="Q126"/>
  <c r="R126"/>
  <c r="S126"/>
  <c r="L124"/>
  <c r="N124"/>
  <c r="L59"/>
  <c r="P59"/>
  <c i="10" r="P158"/>
  <c r="L158"/>
  <c r="N124"/>
  <c r="R124"/>
  <c r="S124"/>
  <c r="N48"/>
  <c r="L48"/>
  <c r="Q48"/>
  <c r="L25"/>
  <c r="N25"/>
  <c i="11" r="L96"/>
  <c r="P96"/>
  <c r="N20"/>
  <c r="R20"/>
  <c r="S20"/>
  <c r="P167"/>
  <c r="N167"/>
  <c r="Q167"/>
  <c i="6" r="P121"/>
  <c r="N121"/>
  <c i="10" r="P162"/>
  <c r="N162"/>
  <c r="Q162"/>
  <c r="R162"/>
  <c i="6" r="J117"/>
  <c r="H117"/>
  <c r="I141"/>
  <c r="J141"/>
  <c r="H141"/>
  <c i="9" r="I20"/>
  <c r="J20"/>
  <c r="H20"/>
  <c r="I61"/>
  <c r="J61"/>
  <c r="I101"/>
  <c r="J101"/>
  <c r="H101"/>
  <c r="I108"/>
  <c r="J108"/>
  <c r="I115"/>
  <c r="J115"/>
  <c r="J121"/>
  <c r="H121"/>
  <c r="I174"/>
  <c r="J174"/>
  <c i="10" r="Q65"/>
  <c i="9" r="P132"/>
  <c i="10" r="P113"/>
  <c r="R93"/>
  <c r="S93"/>
  <c r="N111"/>
  <c r="Q103"/>
  <c r="P169"/>
  <c r="L35"/>
  <c i="11" r="L22"/>
  <c r="Q22"/>
  <c r="R22"/>
  <c r="S22"/>
  <c r="L193"/>
  <c r="Q193"/>
  <c r="R193"/>
  <c r="S193"/>
  <c i="10" r="N106"/>
  <c r="R106"/>
  <c r="S106"/>
  <c r="P106"/>
  <c r="Q106"/>
  <c r="N58"/>
  <c r="L58"/>
  <c r="Q58"/>
  <c r="L88"/>
  <c r="N88"/>
  <c i="11" r="Q120"/>
  <c r="R120"/>
  <c r="S120"/>
  <c r="N190"/>
  <c r="L190"/>
  <c r="Q190"/>
  <c r="R190"/>
  <c r="S190"/>
  <c r="P18"/>
  <c r="L18"/>
  <c r="Q18"/>
  <c r="R18"/>
  <c r="S18"/>
  <c r="N126"/>
  <c r="Q126"/>
  <c r="R126"/>
  <c r="S126"/>
  <c i="9" r="I40"/>
  <c r="J40"/>
  <c r="P40"/>
  <c r="H40"/>
  <c r="I45"/>
  <c r="J45"/>
  <c r="N45"/>
  <c r="H116"/>
  <c r="J116"/>
  <c r="I135"/>
  <c r="J135"/>
  <c r="H135"/>
  <c r="I141"/>
  <c r="J141"/>
  <c r="H141"/>
  <c r="H33"/>
  <c r="I33"/>
  <c r="J33"/>
  <c r="I182"/>
  <c r="J182"/>
  <c r="H182"/>
  <c i="10" r="H57"/>
  <c r="J57"/>
  <c r="I126"/>
  <c r="J126"/>
  <c r="H126"/>
  <c i="9" r="L113"/>
  <c r="N113"/>
  <c r="Q88"/>
  <c r="R88"/>
  <c r="S88"/>
  <c i="10" r="P142"/>
  <c r="N142"/>
  <c r="Q142"/>
  <c r="L18"/>
  <c r="R18"/>
  <c r="S18"/>
  <c r="N18"/>
  <c i="11" r="L77"/>
  <c r="Q77"/>
  <c r="R77"/>
  <c r="S77"/>
  <c r="N77"/>
  <c r="P84"/>
  <c r="N84"/>
  <c r="Q84"/>
  <c r="R84"/>
  <c r="S84"/>
  <c r="Q144"/>
  <c r="R144"/>
  <c r="S144"/>
  <c r="N145"/>
  <c r="L145"/>
  <c r="Q145"/>
  <c r="R145"/>
  <c r="S145"/>
  <c r="P145"/>
  <c i="9" r="I9"/>
  <c r="J9"/>
  <c r="H9"/>
  <c r="H102"/>
  <c r="I102"/>
  <c r="J102"/>
  <c r="J128"/>
  <c r="H128"/>
  <c r="H142"/>
  <c r="I142"/>
  <c r="J142"/>
  <c r="H164"/>
  <c r="I164"/>
  <c r="J164"/>
  <c r="H34"/>
  <c r="I34"/>
  <c r="J34"/>
  <c i="10" r="I114"/>
  <c r="J114"/>
  <c r="H114"/>
  <c r="I121"/>
  <c r="J121"/>
  <c r="H121"/>
  <c r="I152"/>
  <c r="J152"/>
  <c i="8" r="I53"/>
  <c r="J53"/>
  <c i="6" r="J12"/>
  <c r="J91"/>
  <c i="10" r="Q53"/>
  <c i="9" r="N117"/>
  <c r="N165"/>
  <c r="Q165"/>
  <c r="R165"/>
  <c r="S165"/>
  <c r="P113"/>
  <c i="10" r="R30"/>
  <c r="S30"/>
  <c i="9" r="P138"/>
  <c r="N138"/>
  <c r="Q138"/>
  <c r="R138"/>
  <c r="S138"/>
  <c r="P112"/>
  <c r="L112"/>
  <c r="Q112"/>
  <c r="R112"/>
  <c r="S112"/>
  <c i="10" r="R156"/>
  <c r="S156"/>
  <c r="Q156"/>
  <c i="11" r="L68"/>
  <c r="N68"/>
  <c r="L207"/>
  <c r="P207"/>
  <c r="Q82"/>
  <c r="R82"/>
  <c r="S82"/>
  <c r="L53"/>
  <c r="N53"/>
  <c i="10" r="N51"/>
  <c r="L51"/>
  <c r="P51"/>
  <c r="N40"/>
  <c r="L40"/>
  <c i="9" r="H10"/>
  <c r="I10"/>
  <c r="J10"/>
  <c r="I21"/>
  <c r="J21"/>
  <c r="H21"/>
  <c r="I63"/>
  <c r="J63"/>
  <c r="J95"/>
  <c r="J151"/>
  <c r="H151"/>
  <c i="10" r="I41"/>
  <c r="J41"/>
  <c r="H41"/>
  <c r="H94"/>
  <c r="I94"/>
  <c r="J94"/>
  <c r="I134"/>
  <c r="J134"/>
  <c r="P66"/>
  <c r="P167"/>
  <c i="11" r="L26"/>
  <c r="Q165"/>
  <c r="R165"/>
  <c r="S165"/>
  <c r="P83"/>
  <c i="9" r="L173"/>
  <c r="P173"/>
  <c r="P94"/>
  <c r="L94"/>
  <c r="Q94"/>
  <c r="R94"/>
  <c r="S94"/>
  <c r="P67"/>
  <c r="N67"/>
  <c i="10" r="N120"/>
  <c r="R120"/>
  <c r="S120"/>
  <c r="L120"/>
  <c r="P125"/>
  <c r="N125"/>
  <c r="R125"/>
  <c r="S125"/>
  <c i="11" r="L89"/>
  <c r="Q89"/>
  <c r="R89"/>
  <c r="S89"/>
  <c r="P89"/>
  <c r="Q64"/>
  <c r="R64"/>
  <c r="S64"/>
  <c r="P119"/>
  <c r="R119"/>
  <c r="S119"/>
  <c r="Q119"/>
  <c r="N187"/>
  <c r="P187"/>
  <c r="P204"/>
  <c r="Q204"/>
  <c r="R204"/>
  <c r="S204"/>
  <c r="P46"/>
  <c r="N46"/>
  <c r="Q46"/>
  <c r="L188"/>
  <c r="N188"/>
  <c i="10" r="L63"/>
  <c r="N63"/>
  <c r="P63"/>
  <c i="9" r="H22"/>
  <c r="I22"/>
  <c r="J22"/>
  <c r="H53"/>
  <c r="I53"/>
  <c r="J53"/>
  <c r="I72"/>
  <c r="J72"/>
  <c r="I123"/>
  <c r="J123"/>
  <c r="H123"/>
  <c r="H144"/>
  <c r="I144"/>
  <c r="J144"/>
  <c r="H152"/>
  <c r="J152"/>
  <c i="10" r="H34"/>
  <c r="J34"/>
  <c r="I109"/>
  <c r="J109"/>
  <c r="H109"/>
  <c r="R83"/>
  <c r="S83"/>
  <c r="L167"/>
  <c r="Q167"/>
  <c r="R167"/>
  <c i="11" r="Q174"/>
  <c r="N173"/>
  <c r="Q173"/>
  <c r="R173"/>
  <c r="S173"/>
  <c i="9" r="N136"/>
  <c r="P136"/>
  <c r="N134"/>
  <c r="P134"/>
  <c r="N69"/>
  <c r="L69"/>
  <c r="Q69"/>
  <c r="R69"/>
  <c r="S69"/>
  <c i="10" r="R119"/>
  <c r="S119"/>
  <c r="Q92"/>
  <c i="11" r="Q76"/>
  <c r="R76"/>
  <c r="S76"/>
  <c r="Q71"/>
  <c r="R71"/>
  <c r="S71"/>
  <c r="L100"/>
  <c r="P100"/>
  <c r="L98"/>
  <c r="Q98"/>
  <c r="R98"/>
  <c r="S98"/>
  <c r="P98"/>
  <c i="9" r="I23"/>
  <c r="J23"/>
  <c r="H23"/>
  <c r="H64"/>
  <c r="S64"/>
  <c r="P84"/>
  <c r="N84"/>
  <c r="Q84"/>
  <c r="R84"/>
  <c r="S84"/>
  <c r="H89"/>
  <c r="I89"/>
  <c r="J89"/>
  <c r="I96"/>
  <c r="J96"/>
  <c r="H96"/>
  <c r="I130"/>
  <c r="J130"/>
  <c r="H130"/>
  <c r="I137"/>
  <c r="J137"/>
  <c r="H166"/>
  <c r="J166"/>
  <c r="I35"/>
  <c r="J35"/>
  <c i="10" r="I19"/>
  <c r="J19"/>
  <c i="11" r="Q24"/>
  <c r="R24"/>
  <c r="S24"/>
  <c i="9" r="N184"/>
  <c r="L184"/>
  <c r="L127"/>
  <c r="P127"/>
  <c r="Q127"/>
  <c r="R127"/>
  <c r="S127"/>
  <c i="10" r="N12"/>
  <c r="L12"/>
  <c i="11" r="P178"/>
  <c r="N178"/>
  <c r="Q178"/>
  <c r="R178"/>
  <c r="S178"/>
  <c r="P16"/>
  <c r="N16"/>
  <c r="Q16"/>
  <c r="R16"/>
  <c r="S16"/>
  <c r="L208"/>
  <c r="Q208"/>
  <c r="R208"/>
  <c r="S208"/>
  <c r="P208"/>
  <c r="P114"/>
  <c r="L114"/>
  <c r="N112"/>
  <c r="Q112"/>
  <c r="R112"/>
  <c r="S112"/>
  <c r="P112"/>
  <c r="P150"/>
  <c r="N150"/>
  <c r="N177"/>
  <c r="L177"/>
  <c r="P181"/>
  <c r="L181"/>
  <c i="10" r="L107"/>
  <c r="R107"/>
  <c r="S107"/>
  <c r="P107"/>
  <c i="9" r="H24"/>
  <c r="I24"/>
  <c r="J24"/>
  <c r="J55"/>
  <c r="I97"/>
  <c r="J97"/>
  <c r="H97"/>
  <c r="I111"/>
  <c r="J111"/>
  <c r="H111"/>
  <c r="J145"/>
  <c r="H145"/>
  <c r="I36"/>
  <c r="J36"/>
  <c r="H36"/>
  <c i="10" r="I87"/>
  <c r="J87"/>
  <c r="H87"/>
  <c r="I96"/>
  <c r="J96"/>
  <c r="H96"/>
  <c r="J147"/>
  <c r="H147"/>
  <c r="L166"/>
  <c r="P166"/>
  <c r="Q150"/>
  <c r="P100"/>
  <c r="N100"/>
  <c r="Q100"/>
  <c i="11" r="L183"/>
  <c r="P183"/>
  <c r="Q26"/>
  <c r="R26"/>
  <c r="S26"/>
  <c r="N203"/>
  <c r="Q203"/>
  <c r="R203"/>
  <c r="S203"/>
  <c r="L203"/>
  <c i="6" r="L15"/>
  <c r="P15"/>
  <c i="9" r="J12"/>
  <c r="H12"/>
  <c r="J48"/>
  <c r="I90"/>
  <c r="J90"/>
  <c r="J131"/>
  <c r="H131"/>
  <c r="H146"/>
  <c r="I146"/>
  <c r="J146"/>
  <c r="H160"/>
  <c r="I160"/>
  <c r="J160"/>
  <c r="P29"/>
  <c r="N29"/>
  <c r="L29"/>
  <c r="Q29"/>
  <c r="R29"/>
  <c r="S29"/>
  <c r="I180"/>
  <c r="J180"/>
  <c r="H180"/>
  <c i="11" r="P95"/>
  <c r="Q95"/>
  <c r="R95"/>
  <c r="S95"/>
  <c r="P58"/>
  <c r="L58"/>
  <c r="Q58"/>
  <c r="R58"/>
  <c r="S58"/>
  <c i="9" r="J62"/>
  <c r="J74"/>
  <c r="J156"/>
  <c r="J167"/>
  <c i="10" r="J39"/>
  <c r="J47"/>
  <c r="J62"/>
  <c r="J118"/>
  <c i="3" r="N147"/>
  <c i="17" r="T272"/>
  <c i="9" r="J80"/>
  <c i="3" r="L147"/>
  <c r="U3"/>
  <c i="10" r="H155"/>
  <c r="I155"/>
  <c r="J155"/>
  <c i="11" r="J116"/>
  <c r="H87"/>
  <c r="J87"/>
  <c r="J65"/>
  <c r="H65"/>
  <c r="H34"/>
  <c r="J34"/>
  <c i="10" r="I137"/>
  <c r="J137"/>
  <c i="9" r="J39"/>
  <c r="I157"/>
  <c r="J157"/>
  <c r="H157"/>
  <c r="J162"/>
  <c i="45" r="T431"/>
  <c i="17" r="T8"/>
  <c i="9" r="J109"/>
  <c i="10" r="J84"/>
  <c r="I115"/>
  <c r="J115"/>
  <c r="H115"/>
  <c r="H133"/>
  <c r="I133"/>
  <c r="J133"/>
  <c i="14" r="S120"/>
  <c r="T120"/>
  <c r="U120"/>
  <c i="23" r="T349"/>
  <c i="11" r="P70"/>
  <c r="L70"/>
  <c r="Q70"/>
  <c r="R70"/>
  <c r="S70"/>
  <c i="10" r="H97"/>
  <c r="J97"/>
  <c r="I165"/>
  <c r="J165"/>
  <c r="H165"/>
  <c r="N95"/>
  <c i="11" r="N44"/>
  <c r="Q44"/>
  <c r="R44"/>
  <c r="S44"/>
  <c r="N129"/>
  <c r="Q129"/>
  <c r="R129"/>
  <c r="S129"/>
  <c r="L79"/>
  <c r="Q79"/>
  <c r="R79"/>
  <c r="S79"/>
  <c r="P61"/>
  <c r="Q61"/>
  <c r="R61"/>
  <c r="S61"/>
  <c r="L141"/>
  <c r="Q141"/>
  <c r="R141"/>
  <c r="S141"/>
  <c r="P192"/>
  <c r="Q192"/>
  <c r="R192"/>
  <c r="S192"/>
  <c r="P92"/>
  <c r="Q92"/>
  <c r="R92"/>
  <c r="S92"/>
  <c r="N93"/>
  <c r="Q93"/>
  <c r="R93"/>
  <c r="S93"/>
  <c r="L94"/>
  <c i="10" r="L23"/>
  <c r="R23"/>
  <c r="S23"/>
  <c i="9" r="L82"/>
  <c i="6" r="J28"/>
  <c i="9" r="I93"/>
  <c r="J93"/>
  <c r="H93"/>
  <c r="J148"/>
  <c i="10" r="J21"/>
  <c r="H21"/>
  <c r="H79"/>
  <c r="I79"/>
  <c r="J79"/>
  <c r="J116"/>
  <c r="J122"/>
  <c r="H139"/>
  <c r="J139"/>
  <c i="21" r="T17"/>
  <c i="11" r="N81"/>
  <c r="N199"/>
  <c r="Q199"/>
  <c r="R199"/>
  <c r="S199"/>
  <c r="L72"/>
  <c r="Q72"/>
  <c i="9" r="P82"/>
  <c i="6" r="I50"/>
  <c r="J50"/>
  <c r="H28"/>
  <c i="10" r="R151"/>
  <c r="S151"/>
  <c r="J37"/>
  <c r="J73"/>
  <c i="11" r="Q206"/>
  <c r="N111"/>
  <c r="P111"/>
  <c i="9" r="J25"/>
  <c r="J60"/>
  <c r="J179"/>
  <c i="10" r="J22"/>
  <c r="J54"/>
  <c r="J117"/>
  <c r="J163"/>
  <c i="14" r="S96"/>
  <c r="T96"/>
  <c r="U96"/>
  <c i="11" r="P81"/>
  <c r="P37"/>
  <c r="R37"/>
  <c r="S37"/>
  <c i="10" r="J61"/>
  <c r="I86"/>
  <c r="J86"/>
  <c r="I153"/>
  <c r="J153"/>
  <c r="H153"/>
  <c r="I141"/>
  <c r="J141"/>
  <c r="H141"/>
  <c r="J170"/>
  <c r="H170"/>
  <c i="12" r="Q184"/>
  <c i="19" r="T178"/>
  <c i="14" r="S182"/>
  <c r="T182"/>
  <c r="U182"/>
  <c r="S39"/>
  <c r="T39"/>
  <c r="U39"/>
  <c i="45" r="T10"/>
  <c i="14" r="S128"/>
  <c r="T128"/>
  <c r="U128"/>
  <c i="13" r="Q150"/>
  <c r="R150"/>
  <c r="S150"/>
  <c i="14" r="S9"/>
  <c r="T9"/>
  <c i="11" r="Q99"/>
  <c i="22" r="R305"/>
  <c r="S305"/>
  <c r="T305"/>
  <c i="12" r="H118"/>
  <c r="I118"/>
  <c r="J118"/>
  <c r="I108"/>
  <c r="J108"/>
  <c r="H108"/>
  <c r="H72"/>
  <c r="I72"/>
  <c r="J72"/>
  <c r="H54"/>
  <c r="I54"/>
  <c r="J54"/>
  <c r="H47"/>
  <c r="I47"/>
  <c r="J47"/>
  <c i="11" r="H201"/>
  <c r="I201"/>
  <c r="J201"/>
  <c r="H117"/>
  <c r="I117"/>
  <c r="J117"/>
  <c i="12" r="U52"/>
  <c i="13" r="B33"/>
  <c i="12" r="U147"/>
  <c i="13" r="B111"/>
  <c i="12" r="I179"/>
  <c r="J179"/>
  <c r="H179"/>
  <c r="H148"/>
  <c r="I148"/>
  <c r="J148"/>
  <c r="H132"/>
  <c r="I132"/>
  <c r="J132"/>
  <c i="24" r="R294"/>
  <c r="S294"/>
  <c r="T294"/>
  <c i="13" r="P143"/>
  <c r="L143"/>
  <c r="N143"/>
  <c i="11" r="H202"/>
  <c r="I202"/>
  <c r="J202"/>
  <c i="12" r="I190"/>
  <c r="J190"/>
  <c r="L190"/>
  <c i="13" r="B129"/>
  <c i="12" r="U159"/>
  <c r="H180"/>
  <c r="I180"/>
  <c r="J180"/>
  <c r="H133"/>
  <c r="I133"/>
  <c r="J133"/>
  <c r="I119"/>
  <c r="J119"/>
  <c r="I101"/>
  <c r="H101"/>
  <c r="H95"/>
  <c r="I95"/>
  <c r="J95"/>
  <c r="H85"/>
  <c r="I85"/>
  <c r="J85"/>
  <c r="H73"/>
  <c r="J73"/>
  <c r="I66"/>
  <c r="J66"/>
  <c r="H66"/>
  <c r="I28"/>
  <c r="J28"/>
  <c r="H28"/>
  <c r="I23"/>
  <c r="J23"/>
  <c r="H23"/>
  <c r="F10"/>
  <c r="G10"/>
  <c r="D191"/>
  <c i="13" r="I14"/>
  <c r="J14"/>
  <c r="H14"/>
  <c r="I57"/>
  <c r="J57"/>
  <c r="H57"/>
  <c r="I88"/>
  <c r="J88"/>
  <c r="H88"/>
  <c r="I129"/>
  <c r="J129"/>
  <c r="H129"/>
  <c r="H142"/>
  <c r="I142"/>
  <c r="J142"/>
  <c i="14" r="K59"/>
  <c r="L59"/>
  <c r="J78"/>
  <c r="K78"/>
  <c r="L78"/>
  <c r="K107"/>
  <c r="L107"/>
  <c r="J107"/>
  <c r="K121"/>
  <c r="L121"/>
  <c r="J121"/>
  <c r="J131"/>
  <c r="K131"/>
  <c r="L131"/>
  <c r="K142"/>
  <c r="L142"/>
  <c r="K157"/>
  <c r="L157"/>
  <c r="J157"/>
  <c r="J152"/>
  <c r="K152"/>
  <c r="L152"/>
  <c i="45" r="O460"/>
  <c r="M460"/>
  <c i="23" r="Q112"/>
  <c r="M112"/>
  <c i="45" r="O285"/>
  <c r="M285"/>
  <c r="Q285"/>
  <c i="25" r="Q291"/>
  <c r="R291"/>
  <c r="S291"/>
  <c r="T291"/>
  <c i="11" r="J105"/>
  <c i="12" r="I170"/>
  <c r="J170"/>
  <c r="J131"/>
  <c r="I100"/>
  <c r="J100"/>
  <c r="H100"/>
  <c r="I21"/>
  <c r="J21"/>
  <c r="H21"/>
  <c i="3" r="O147"/>
  <c i="12" r="I185"/>
  <c r="J185"/>
  <c r="I178"/>
  <c r="J178"/>
  <c r="I169"/>
  <c r="J169"/>
  <c r="H169"/>
  <c r="H139"/>
  <c r="I139"/>
  <c r="J139"/>
  <c r="I116"/>
  <c r="J116"/>
  <c r="I83"/>
  <c r="J83"/>
  <c r="H83"/>
  <c i="45" r="R258"/>
  <c r="S258"/>
  <c i="13" r="L44"/>
  <c i="12" r="I186"/>
  <c r="J186"/>
  <c i="13" r="B61"/>
  <c i="12" r="U94"/>
  <c r="J177"/>
  <c r="I160"/>
  <c r="J160"/>
  <c r="I154"/>
  <c r="J154"/>
  <c r="H154"/>
  <c r="I146"/>
  <c r="J146"/>
  <c r="I124"/>
  <c r="J124"/>
  <c r="I107"/>
  <c r="J107"/>
  <c r="H107"/>
  <c r="I64"/>
  <c r="J64"/>
  <c r="H64"/>
  <c r="J52"/>
  <c r="H52"/>
  <c r="I187"/>
  <c r="J187"/>
  <c r="H187"/>
  <c r="I167"/>
  <c r="J167"/>
  <c r="H167"/>
  <c r="I153"/>
  <c r="J153"/>
  <c r="H145"/>
  <c r="I145"/>
  <c r="J145"/>
  <c r="H129"/>
  <c r="J129"/>
  <c r="H114"/>
  <c r="I114"/>
  <c r="J114"/>
  <c r="H106"/>
  <c r="I106"/>
  <c r="J106"/>
  <c r="I98"/>
  <c r="J98"/>
  <c r="H82"/>
  <c r="I82"/>
  <c r="J82"/>
  <c r="H76"/>
  <c r="I76"/>
  <c r="J76"/>
  <c r="I37"/>
  <c r="J37"/>
  <c r="H37"/>
  <c i="13" r="B28"/>
  <c i="12" r="U32"/>
  <c r="H175"/>
  <c r="I175"/>
  <c r="J175"/>
  <c r="J159"/>
  <c r="H159"/>
  <c r="I88"/>
  <c r="J88"/>
  <c r="H88"/>
  <c r="I57"/>
  <c r="J57"/>
  <c r="H57"/>
  <c r="I51"/>
  <c r="J51"/>
  <c r="I31"/>
  <c r="J31"/>
  <c r="H31"/>
  <c i="65" r="R464"/>
  <c r="S464"/>
  <c r="T464"/>
  <c i="12" r="H171"/>
  <c r="J171"/>
  <c i="11" r="J135"/>
  <c r="H135"/>
  <c r="I123"/>
  <c r="J123"/>
  <c r="H123"/>
  <c i="12" r="U168"/>
  <c i="13" r="B147"/>
  <c i="12" r="I174"/>
  <c r="J174"/>
  <c r="H158"/>
  <c r="I158"/>
  <c r="J158"/>
  <c r="J144"/>
  <c r="H144"/>
  <c r="I123"/>
  <c r="J123"/>
  <c r="H123"/>
  <c r="I105"/>
  <c r="J105"/>
  <c r="H105"/>
  <c r="H75"/>
  <c r="I75"/>
  <c r="J75"/>
  <c r="H25"/>
  <c r="I25"/>
  <c r="J25"/>
  <c i="11" r="I122"/>
  <c r="J122"/>
  <c r="H122"/>
  <c i="13" r="B51"/>
  <c r="B52"/>
  <c i="12" r="U42"/>
  <c i="13" r="B170"/>
  <c r="B169"/>
  <c i="12" r="H165"/>
  <c r="I165"/>
  <c r="J165"/>
  <c r="H157"/>
  <c r="I157"/>
  <c r="J157"/>
  <c r="I151"/>
  <c r="J151"/>
  <c r="H151"/>
  <c r="J128"/>
  <c r="J122"/>
  <c r="H122"/>
  <c r="H112"/>
  <c r="I112"/>
  <c r="J112"/>
  <c r="I80"/>
  <c r="J80"/>
  <c i="25" r="R145"/>
  <c r="S145"/>
  <c i="11" r="I133"/>
  <c r="J133"/>
  <c r="H133"/>
  <c i="13" r="B165"/>
  <c r="B166"/>
  <c i="12" r="U40"/>
  <c r="H9"/>
  <c r="I9"/>
  <c r="J9"/>
  <c r="H150"/>
  <c r="I150"/>
  <c r="J150"/>
  <c r="H143"/>
  <c r="J143"/>
  <c r="I135"/>
  <c r="J135"/>
  <c r="H135"/>
  <c r="H121"/>
  <c r="J121"/>
  <c r="I111"/>
  <c r="J111"/>
  <c r="I42"/>
  <c r="J42"/>
  <c r="J101"/>
  <c r="H182"/>
  <c r="I182"/>
  <c r="J182"/>
  <c r="I163"/>
  <c r="J163"/>
  <c r="H163"/>
  <c r="I142"/>
  <c r="J142"/>
  <c r="H142"/>
  <c r="H134"/>
  <c r="I134"/>
  <c r="J134"/>
  <c r="I120"/>
  <c r="J120"/>
  <c r="H120"/>
  <c r="H103"/>
  <c r="J103"/>
  <c r="I86"/>
  <c r="J86"/>
  <c r="H86"/>
  <c r="H79"/>
  <c r="I79"/>
  <c r="J79"/>
  <c r="H12"/>
  <c r="I12"/>
  <c r="J12"/>
  <c i="11" r="I108"/>
  <c r="J108"/>
  <c r="H108"/>
  <c r="I97"/>
  <c r="I209"/>
  <c r="H97"/>
  <c i="12" r="I183"/>
  <c r="J183"/>
  <c r="I181"/>
  <c r="J181"/>
  <c r="H181"/>
  <c r="I172"/>
  <c r="J172"/>
  <c r="H149"/>
  <c r="J149"/>
  <c r="I141"/>
  <c r="J141"/>
  <c r="I102"/>
  <c r="J102"/>
  <c r="H102"/>
  <c r="I67"/>
  <c r="J67"/>
  <c r="H67"/>
  <c r="I61"/>
  <c r="J61"/>
  <c r="H61"/>
  <c r="H40"/>
  <c r="I40"/>
  <c r="J40"/>
  <c i="14" r="K122"/>
  <c r="L122"/>
  <c r="K151"/>
  <c r="L151"/>
  <c i="13" r="B79"/>
  <c i="12" r="U169"/>
  <c i="13" r="P167"/>
  <c r="B112"/>
  <c r="B19"/>
  <c r="B100"/>
  <c r="I69"/>
  <c r="J69"/>
  <c r="B59"/>
  <c r="B62"/>
  <c r="I47"/>
  <c r="J47"/>
  <c r="B35"/>
  <c r="I48"/>
  <c r="J48"/>
  <c r="B34"/>
  <c r="I93"/>
  <c r="J93"/>
  <c i="6" r="I210"/>
  <c r="J210"/>
  <c r="H270"/>
  <c r="I270"/>
  <c r="J270"/>
  <c r="I416"/>
  <c r="J416"/>
  <c i="17" r="I44"/>
  <c r="J44"/>
  <c r="K44"/>
  <c r="I268"/>
  <c i="14" r="K90"/>
  <c r="L90"/>
  <c i="6" r="J165"/>
  <c i="14" r="J130"/>
  <c r="U130"/>
  <c i="6" r="J250"/>
  <c r="I318"/>
  <c r="J318"/>
  <c r="L318"/>
  <c r="H318"/>
  <c r="I400"/>
  <c r="J400"/>
  <c r="H400"/>
  <c r="I463"/>
  <c r="H463"/>
  <c i="3" r="W3"/>
  <c r="W147"/>
  <c r="R147"/>
  <c i="6" r="I243"/>
  <c r="J243"/>
  <c r="H272"/>
  <c r="I272"/>
  <c r="J272"/>
  <c i="17" r="I143"/>
  <c r="J143"/>
  <c r="K143"/>
  <c i="3" r="S147"/>
  <c i="21" r="I80"/>
  <c r="J80"/>
  <c r="K80"/>
  <c r="K194"/>
  <c r="J325"/>
  <c r="K325"/>
  <c r="I325"/>
  <c r="J352"/>
  <c r="K352"/>
  <c i="22" r="J377"/>
  <c r="K377"/>
  <c i="19" r="M100"/>
  <c r="O100"/>
  <c i="17" r="I357"/>
  <c r="J357"/>
  <c r="K357"/>
  <c i="19" r="J126"/>
  <c r="K126"/>
  <c i="24" r="R369"/>
  <c r="S369"/>
  <c r="T369"/>
  <c i="17" r="J197"/>
  <c r="K197"/>
  <c r="I197"/>
  <c r="I251"/>
  <c i="6" r="J169"/>
  <c r="H250"/>
  <c i="17" r="I41"/>
  <c r="J41"/>
  <c r="K41"/>
  <c i="14" r="K144"/>
  <c r="L144"/>
  <c r="J144"/>
  <c i="6" r="J463"/>
  <c i="17" r="J156"/>
  <c r="K156"/>
  <c r="J87"/>
  <c r="K87"/>
  <c i="6" r="I374"/>
  <c r="J374"/>
  <c r="I391"/>
  <c r="J391"/>
  <c r="H391"/>
  <c r="I303"/>
  <c r="J303"/>
  <c r="I449"/>
  <c r="J449"/>
  <c i="17" r="J157"/>
  <c r="K157"/>
  <c i="22" r="I316"/>
  <c i="6" r="I466"/>
  <c r="J466"/>
  <c r="I457"/>
  <c r="J457"/>
  <c i="17" r="J390"/>
  <c r="K390"/>
  <c i="19" r="J340"/>
  <c r="K340"/>
  <c r="K122"/>
  <c i="22" r="J121"/>
  <c r="K121"/>
  <c i="23" r="J308"/>
  <c r="K308"/>
  <c i="24" r="J312"/>
  <c r="K312"/>
  <c i="25" r="I307"/>
  <c i="65" r="J298"/>
  <c r="K298"/>
  <c r="Q298"/>
  <c i="45" r="J293"/>
  <c r="K293"/>
  <c i="65" r="J267"/>
  <c r="K267"/>
  <c r="O267"/>
  <c r="J310"/>
  <c r="K310"/>
  <c r="M310"/>
  <c r="J317"/>
  <c r="K317"/>
  <c r="Q317"/>
  <c r="J325"/>
  <c r="K325"/>
  <c r="O325"/>
  <c r="K281"/>
  <c r="O281"/>
  <c r="J262"/>
  <c r="K262"/>
  <c r="M262"/>
  <c r="J269"/>
  <c r="K269"/>
  <c r="Q269"/>
  <c r="J276"/>
  <c r="K276"/>
  <c r="J300"/>
  <c r="K300"/>
  <c r="J251"/>
  <c r="K251"/>
  <c r="K289"/>
  <c r="M289"/>
  <c r="K308"/>
  <c r="O308"/>
  <c r="J291"/>
  <c r="K291"/>
  <c r="J303"/>
  <c r="K303"/>
  <c r="O303"/>
  <c r="J297"/>
  <c r="K297"/>
  <c r="K315"/>
  <c r="Q315"/>
  <c r="K253"/>
  <c r="O253"/>
  <c r="K287"/>
  <c r="Q287"/>
  <c r="K324"/>
  <c r="O324"/>
  <c r="R455"/>
  <c r="S455"/>
  <c r="R459"/>
  <c r="S459"/>
  <c r="T459"/>
  <c r="I482"/>
  <c r="D482"/>
  <c r="D483"/>
  <c r="I324"/>
  <c r="I289"/>
  <c r="I296"/>
  <c r="J304"/>
  <c r="K304"/>
  <c r="M304"/>
  <c r="I308"/>
  <c r="I315"/>
  <c r="J326"/>
  <c r="K326"/>
  <c r="M326"/>
  <c r="J290"/>
  <c r="K290"/>
  <c r="Q290"/>
  <c r="J295"/>
  <c r="K295"/>
  <c r="O295"/>
  <c r="I300"/>
  <c r="J307"/>
  <c r="K307"/>
  <c r="M307"/>
  <c r="J313"/>
  <c r="K313"/>
  <c r="M313"/>
  <c r="I317"/>
  <c r="I325"/>
  <c r="J292"/>
  <c r="K292"/>
  <c r="O292"/>
  <c r="I298"/>
  <c r="J305"/>
  <c r="K305"/>
  <c r="O305"/>
  <c r="J314"/>
  <c r="K314"/>
  <c r="Q314"/>
  <c r="I287"/>
  <c r="I294"/>
  <c r="I303"/>
  <c r="I312"/>
  <c r="I291"/>
  <c r="J299"/>
  <c r="K299"/>
  <c r="O299"/>
  <c r="J306"/>
  <c r="J327"/>
  <c r="K327"/>
  <c r="O327"/>
  <c r="J288"/>
  <c r="K288"/>
  <c r="O288"/>
  <c r="I297"/>
  <c r="J302"/>
  <c r="K302"/>
  <c r="I310"/>
  <c r="J316"/>
  <c r="K316"/>
  <c r="M316"/>
  <c r="J293"/>
  <c r="K293"/>
  <c r="Q293"/>
  <c r="J301"/>
  <c r="K301"/>
  <c r="I309"/>
  <c r="K309"/>
  <c r="O309"/>
  <c r="I290"/>
  <c r="I293"/>
  <c r="Q253"/>
  <c r="J278"/>
  <c r="K278"/>
  <c r="M278"/>
  <c r="J249"/>
  <c r="K249"/>
  <c r="M249"/>
  <c r="J283"/>
  <c r="K283"/>
  <c r="O283"/>
  <c r="I276"/>
  <c r="I272"/>
  <c r="J254"/>
  <c r="K254"/>
  <c r="Q254"/>
  <c r="J250"/>
  <c r="K250"/>
  <c r="Q250"/>
  <c r="I274"/>
  <c r="J265"/>
  <c r="K265"/>
  <c r="M265"/>
  <c r="I285"/>
  <c r="K272"/>
  <c r="J252"/>
  <c r="K252"/>
  <c r="O252"/>
  <c r="J274"/>
  <c r="K274"/>
  <c r="Q274"/>
  <c r="J275"/>
  <c r="K275"/>
  <c r="M275"/>
  <c r="J312"/>
  <c r="K312"/>
  <c r="M312"/>
  <c r="I311"/>
  <c r="O280"/>
  <c r="J270"/>
  <c r="K270"/>
  <c r="O270"/>
  <c r="I263"/>
  <c r="J260"/>
  <c r="K260"/>
  <c r="Q260"/>
  <c r="K257"/>
  <c r="Q257"/>
  <c r="I281"/>
  <c r="I266"/>
  <c r="J258"/>
  <c r="K258"/>
  <c r="Q258"/>
  <c r="J261"/>
  <c r="K261"/>
  <c r="O261"/>
  <c r="I280"/>
  <c r="J266"/>
  <c r="K266"/>
  <c r="O266"/>
  <c r="J268"/>
  <c r="I253"/>
  <c r="J284"/>
  <c r="K284"/>
  <c r="M284"/>
  <c r="I275"/>
  <c r="I257"/>
  <c r="I261"/>
  <c r="J273"/>
  <c r="K273"/>
  <c r="M273"/>
  <c r="J285"/>
  <c r="K285"/>
  <c r="O285"/>
  <c r="J263"/>
  <c r="K263"/>
  <c r="Q263"/>
  <c r="J286"/>
  <c r="K286"/>
  <c r="O286"/>
  <c r="I279"/>
  <c r="I305"/>
  <c r="I316"/>
  <c r="Q280"/>
  <c r="I273"/>
  <c r="K279"/>
  <c r="M279"/>
  <c r="I262"/>
  <c r="I286"/>
  <c r="R280"/>
  <c r="S280"/>
  <c r="T280"/>
  <c r="I267"/>
  <c r="K282"/>
  <c r="M282"/>
  <c r="K268"/>
  <c r="O268"/>
  <c r="J277"/>
  <c r="K277"/>
  <c r="Q277"/>
  <c r="J256"/>
  <c r="K256"/>
  <c r="Q256"/>
  <c r="I250"/>
  <c r="J271"/>
  <c r="K271"/>
  <c r="Q271"/>
  <c r="J255"/>
  <c r="K255"/>
  <c r="I252"/>
  <c r="J264"/>
  <c r="K264"/>
  <c r="O264"/>
  <c r="K306"/>
  <c r="I269"/>
  <c r="J259"/>
  <c r="K259"/>
  <c r="Q259"/>
  <c r="I251"/>
  <c r="I282"/>
  <c r="M306"/>
  <c r="O315"/>
  <c r="O296"/>
  <c r="O289"/>
  <c r="Q294"/>
  <c r="R294"/>
  <c r="S294"/>
  <c r="T294"/>
  <c r="O294"/>
  <c r="Q296"/>
  <c r="M308"/>
  <c r="M311"/>
  <c r="M324"/>
  <c r="M309"/>
  <c r="Q309"/>
  <c r="Q311"/>
  <c r="M315"/>
  <c r="O287"/>
  <c r="Q324"/>
  <c r="R324"/>
  <c r="S324"/>
  <c r="T324"/>
  <c i="4" r="E54"/>
  <c r="L54"/>
  <c r="E96"/>
  <c r="L96"/>
  <c r="E15"/>
  <c r="J15"/>
  <c r="E107"/>
  <c r="J107"/>
  <c r="E19"/>
  <c r="L19"/>
  <c r="R19"/>
  <c r="E36"/>
  <c r="J36"/>
  <c r="E57"/>
  <c r="J57"/>
  <c r="E80"/>
  <c r="E130"/>
  <c r="J130"/>
  <c r="E49"/>
  <c r="J49"/>
  <c r="E117"/>
  <c r="J117"/>
  <c r="E116"/>
  <c r="J116"/>
  <c r="E104"/>
  <c r="J104"/>
  <c r="E40"/>
  <c r="J40"/>
  <c r="E67"/>
  <c r="J67"/>
  <c r="E114"/>
  <c r="L114"/>
  <c r="E78"/>
  <c r="J78"/>
  <c r="E39"/>
  <c r="J39"/>
  <c r="E121"/>
  <c r="J121"/>
  <c r="E87"/>
  <c r="J87"/>
  <c r="E65"/>
  <c r="J65"/>
  <c r="E77"/>
  <c r="J77"/>
  <c r="E86"/>
  <c r="J86"/>
  <c r="E37"/>
  <c r="J37"/>
  <c r="E74"/>
  <c r="J74"/>
  <c r="E112"/>
  <c r="J112"/>
  <c r="E61"/>
  <c r="J61"/>
  <c r="E73"/>
  <c r="J73"/>
  <c r="E68"/>
  <c r="J68"/>
  <c r="E29"/>
  <c r="J29"/>
  <c r="E118"/>
  <c r="E23"/>
  <c r="J23"/>
  <c r="E111"/>
  <c r="J111"/>
  <c r="E108"/>
  <c r="J108"/>
  <c r="E59"/>
  <c r="J59"/>
  <c r="E22"/>
  <c r="L22"/>
  <c r="R22"/>
  <c i="3" r="V22"/>
  <c i="4" r="E90"/>
  <c r="J90"/>
  <c r="E35"/>
  <c r="J35"/>
  <c r="E16"/>
  <c r="L16"/>
  <c r="P16"/>
  <c r="E18"/>
  <c r="J18"/>
  <c r="E34"/>
  <c r="J34"/>
  <c r="E58"/>
  <c r="J58"/>
  <c r="E76"/>
  <c r="J76"/>
  <c r="E28"/>
  <c r="L28"/>
  <c r="E72"/>
  <c r="J72"/>
  <c r="E94"/>
  <c r="J94"/>
  <c r="E120"/>
  <c r="E93"/>
  <c r="E129"/>
  <c r="J129"/>
  <c r="E71"/>
  <c r="L71"/>
  <c r="E99"/>
  <c r="J99"/>
  <c r="E82"/>
  <c r="J82"/>
  <c r="E60"/>
  <c r="J60"/>
  <c i="3" r="V110"/>
  <c r="V51"/>
  <c i="4" r="J105"/>
  <c i="3" r="V52"/>
  <c i="4" r="E45"/>
  <c r="J45"/>
  <c i="3" r="V111"/>
  <c i="4" r="J98"/>
  <c r="K92"/>
  <c r="K46"/>
  <c r="J81"/>
  <c r="K81"/>
  <c r="L81"/>
  <c r="K44"/>
  <c r="K15"/>
  <c r="K103"/>
  <c r="L103"/>
  <c r="J103"/>
  <c r="K23"/>
  <c r="K40"/>
  <c r="K104"/>
  <c r="K42"/>
  <c r="J38"/>
  <c r="K38"/>
  <c r="L38"/>
  <c r="K65"/>
  <c r="K30"/>
  <c r="L30"/>
  <c r="J30"/>
  <c r="K47"/>
  <c r="K33"/>
  <c r="L33"/>
  <c r="J33"/>
  <c r="K50"/>
  <c r="L50"/>
  <c r="J50"/>
  <c r="K108"/>
  <c r="K25"/>
  <c r="L25"/>
  <c r="J25"/>
  <c r="K34"/>
  <c r="K110"/>
  <c r="K26"/>
  <c r="L26"/>
  <c r="J26"/>
  <c r="K52"/>
  <c r="L52"/>
  <c r="J52"/>
  <c r="K85"/>
  <c r="L85"/>
  <c r="J85"/>
  <c r="K63"/>
  <c r="L63"/>
  <c r="J63"/>
  <c r="K37"/>
  <c r="K61"/>
  <c r="K116"/>
  <c r="K36"/>
  <c r="K51"/>
  <c r="K105"/>
  <c r="L105"/>
  <c r="K24"/>
  <c r="K39"/>
  <c r="K62"/>
  <c r="K115"/>
  <c r="K29"/>
  <c r="K45"/>
  <c r="J27"/>
  <c r="K27"/>
  <c r="L27"/>
  <c r="K43"/>
  <c r="K70"/>
  <c i="3" r="V112"/>
  <c i="4" r="E44"/>
  <c r="J44"/>
  <c i="3" r="V21"/>
  <c i="4" r="E43"/>
  <c r="J43"/>
  <c i="3" r="V50"/>
  <c i="4" r="E128"/>
  <c r="J128"/>
  <c i="3" r="V5"/>
  <c i="4" r="E127"/>
  <c r="J127"/>
  <c i="3" r="V79"/>
  <c r="V67"/>
  <c r="V35"/>
  <c i="4" r="E102"/>
  <c r="L102"/>
  <c r="E101"/>
  <c i="3" r="V75"/>
  <c r="V55"/>
  <c r="V37"/>
  <c r="V7"/>
  <c i="4" r="E92"/>
  <c r="J92"/>
  <c i="3" r="V31"/>
  <c r="V113"/>
  <c r="V24"/>
  <c r="V8"/>
  <c r="V116"/>
  <c r="V69"/>
  <c r="V142"/>
  <c r="V141"/>
  <c r="V56"/>
  <c i="4" r="E42"/>
  <c r="J42"/>
  <c i="3" r="V62"/>
  <c r="V16"/>
  <c r="V42"/>
  <c r="V29"/>
  <c r="V17"/>
  <c r="V43"/>
  <c r="V46"/>
  <c r="V82"/>
  <c r="V81"/>
  <c i="4" r="J41"/>
  <c r="E20"/>
  <c r="J20"/>
  <c i="3" r="V74"/>
  <c r="V70"/>
  <c r="V114"/>
  <c r="V68"/>
  <c r="V36"/>
  <c r="V105"/>
  <c r="V90"/>
  <c r="V80"/>
  <c r="V54"/>
  <c r="V23"/>
  <c i="4" r="E9"/>
  <c r="J9"/>
  <c i="3" r="V95"/>
  <c r="V103"/>
  <c r="V133"/>
  <c i="4" r="E14"/>
  <c r="J14"/>
  <c i="3" r="V118"/>
  <c r="V84"/>
  <c r="V40"/>
  <c i="4" r="E83"/>
  <c r="J83"/>
  <c i="3" r="V146"/>
  <c r="V59"/>
  <c r="V12"/>
  <c r="V100"/>
  <c r="V39"/>
  <c r="V145"/>
  <c r="V58"/>
  <c r="V11"/>
  <c r="V144"/>
  <c r="V104"/>
  <c i="4" r="E47"/>
  <c r="J47"/>
  <c i="3" r="V101"/>
  <c r="V73"/>
  <c r="V28"/>
  <c i="4" r="E119"/>
  <c r="J119"/>
  <c i="3" r="V132"/>
  <c r="V96"/>
  <c r="V72"/>
  <c r="V30"/>
  <c i="4" r="E32"/>
  <c i="3" r="V126"/>
  <c r="V125"/>
  <c r="V89"/>
  <c r="V88"/>
  <c r="V124"/>
  <c r="V41"/>
  <c i="4" r="E95"/>
  <c r="J95"/>
  <c i="3" r="V143"/>
  <c r="V94"/>
  <c i="4" r="E84"/>
  <c r="J84"/>
  <c r="E48"/>
  <c r="J48"/>
  <c r="E21"/>
  <c i="3" r="V71"/>
  <c r="V9"/>
  <c i="4" r="E106"/>
  <c r="J106"/>
  <c r="E70"/>
  <c r="J70"/>
  <c r="E46"/>
  <c r="J46"/>
  <c r="E31"/>
  <c r="J31"/>
  <c i="3" r="V117"/>
  <c r="V115"/>
  <c i="4" r="E69"/>
  <c r="J69"/>
  <c r="E56"/>
  <c r="J56"/>
  <c r="E17"/>
  <c r="J17"/>
  <c i="3" r="V25"/>
  <c r="V102"/>
  <c i="4" r="E115"/>
  <c r="J115"/>
  <c r="E91"/>
  <c r="J91"/>
  <c r="E79"/>
  <c r="J79"/>
  <c r="E55"/>
  <c r="J55"/>
  <c i="3" r="V129"/>
  <c r="V109"/>
  <c r="V93"/>
  <c r="V78"/>
  <c r="V66"/>
  <c r="V34"/>
  <c r="V20"/>
  <c r="V4"/>
  <c i="4" r="E126"/>
  <c r="J126"/>
  <c i="3" r="V45"/>
  <c r="V128"/>
  <c r="V92"/>
  <c r="V77"/>
  <c r="V65"/>
  <c r="V48"/>
  <c r="V33"/>
  <c r="V19"/>
  <c i="4" r="E113"/>
  <c r="J113"/>
  <c r="E89"/>
  <c i="3" r="V44"/>
  <c r="V127"/>
  <c r="V91"/>
  <c r="V76"/>
  <c r="V64"/>
  <c r="V47"/>
  <c r="V32"/>
  <c r="V18"/>
  <c i="4" r="E100"/>
  <c r="E64"/>
  <c r="J64"/>
  <c r="E51"/>
  <c r="J51"/>
  <c r="E24"/>
  <c r="J24"/>
  <c r="J12"/>
  <c r="E110"/>
  <c r="J110"/>
  <c r="E62"/>
  <c r="J62"/>
  <c i="3" r="V57"/>
  <c i="4" r="E109"/>
  <c r="J109"/>
  <c r="E10"/>
  <c r="K13"/>
  <c r="L13"/>
  <c r="K35"/>
  <c r="K11"/>
  <c r="L11"/>
  <c r="J11"/>
  <c r="K20"/>
  <c r="K21"/>
  <c r="K14"/>
  <c r="K9"/>
  <c r="K17"/>
  <c r="K95"/>
  <c r="K125"/>
  <c r="L125"/>
  <c r="J125"/>
  <c r="J13"/>
  <c r="K41"/>
  <c r="L41"/>
  <c r="K58"/>
  <c r="K69"/>
  <c r="K76"/>
  <c r="K83"/>
  <c r="K87"/>
  <c r="K55"/>
  <c r="K127"/>
  <c r="K12"/>
  <c r="L12"/>
  <c r="K18"/>
  <c r="K31"/>
  <c r="K97"/>
  <c r="L97"/>
  <c r="J97"/>
  <c r="K101"/>
  <c r="K56"/>
  <c r="K59"/>
  <c r="K74"/>
  <c r="K77"/>
  <c r="K111"/>
  <c r="K128"/>
  <c r="K73"/>
  <c r="K121"/>
  <c r="K49"/>
  <c r="K67"/>
  <c r="K98"/>
  <c r="L98"/>
  <c r="K117"/>
  <c r="K123"/>
  <c r="L123"/>
  <c r="J123"/>
  <c r="K129"/>
  <c r="L66"/>
  <c r="J66"/>
  <c r="L53"/>
  <c r="J53"/>
  <c r="K60"/>
  <c r="K78"/>
  <c r="K89"/>
  <c r="K107"/>
  <c r="K68"/>
  <c r="K82"/>
  <c r="K86"/>
  <c r="K99"/>
  <c r="K32"/>
  <c r="K79"/>
  <c r="K57"/>
  <c r="K64"/>
  <c r="K75"/>
  <c r="L75"/>
  <c r="J75"/>
  <c r="K90"/>
  <c r="K91"/>
  <c r="K109"/>
  <c r="K113"/>
  <c r="K119"/>
  <c r="J88"/>
  <c r="J124"/>
  <c r="K88"/>
  <c r="L88"/>
  <c r="K94"/>
  <c r="K100"/>
  <c r="K106"/>
  <c r="K112"/>
  <c r="K124"/>
  <c r="L124"/>
  <c r="K130"/>
  <c i="1" r="K127"/>
  <c r="L127"/>
  <c r="J127"/>
  <c r="K126"/>
  <c r="L126"/>
  <c r="J126"/>
  <c r="K125"/>
  <c r="L125"/>
  <c r="J125"/>
  <c r="K124"/>
  <c r="L124"/>
  <c r="J124"/>
  <c r="L123"/>
  <c r="J123"/>
  <c r="K122"/>
  <c r="L122"/>
  <c r="J122"/>
  <c r="K35"/>
  <c r="L35"/>
  <c r="J35"/>
  <c r="J20"/>
  <c r="K20"/>
  <c r="L20"/>
  <c r="K27"/>
  <c r="L27"/>
  <c r="J27"/>
  <c r="K36"/>
  <c r="L36"/>
  <c r="J36"/>
  <c r="K37"/>
  <c r="L37"/>
  <c r="J37"/>
  <c r="K21"/>
  <c r="L21"/>
  <c r="J21"/>
  <c r="K28"/>
  <c r="L28"/>
  <c r="J28"/>
  <c r="J38"/>
  <c r="K38"/>
  <c r="L38"/>
  <c r="K29"/>
  <c r="L29"/>
  <c r="J29"/>
  <c r="K39"/>
  <c r="L39"/>
  <c r="N39"/>
  <c r="J39"/>
  <c r="J22"/>
  <c r="K22"/>
  <c r="L22"/>
  <c r="K30"/>
  <c r="L30"/>
  <c r="K40"/>
  <c r="L40"/>
  <c r="J40"/>
  <c r="K23"/>
  <c r="L23"/>
  <c r="J23"/>
  <c r="J30"/>
  <c r="K41"/>
  <c r="L41"/>
  <c r="J41"/>
  <c r="K24"/>
  <c r="L24"/>
  <c r="K31"/>
  <c r="L31"/>
  <c r="J31"/>
  <c r="K42"/>
  <c r="L42"/>
  <c r="J42"/>
  <c r="J24"/>
  <c r="K43"/>
  <c r="L43"/>
  <c r="J43"/>
  <c r="J32"/>
  <c r="K32"/>
  <c r="L32"/>
  <c r="J44"/>
  <c r="K44"/>
  <c r="L44"/>
  <c r="R44"/>
  <c r="K45"/>
  <c r="L45"/>
  <c r="J45"/>
  <c r="J26"/>
  <c r="K26"/>
  <c r="L26"/>
  <c r="J34"/>
  <c r="K34"/>
  <c r="L34"/>
  <c r="J46"/>
  <c r="K46"/>
  <c r="L46"/>
  <c r="J19"/>
  <c r="K19"/>
  <c r="L19"/>
  <c r="K10"/>
  <c r="L10"/>
  <c r="J10"/>
  <c r="K11"/>
  <c r="L11"/>
  <c r="J11"/>
  <c r="J12"/>
  <c r="K12"/>
  <c r="L12"/>
  <c r="K13"/>
  <c r="L13"/>
  <c r="J13"/>
  <c r="K14"/>
  <c r="L14"/>
  <c r="J14"/>
  <c r="K16"/>
  <c r="L16"/>
  <c r="J16"/>
  <c r="K17"/>
  <c r="L17"/>
  <c r="J17"/>
  <c r="K18"/>
  <c r="L18"/>
  <c r="J18"/>
  <c r="K9"/>
  <c r="L9"/>
  <c r="E128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i="10" r="R63"/>
  <c r="S63"/>
  <c i="8" r="Q52"/>
  <c r="R52"/>
  <c r="S52"/>
  <c i="13" r="Q123"/>
  <c r="R123"/>
  <c r="S123"/>
  <c i="22" r="R120"/>
  <c r="S120"/>
  <c r="T120"/>
  <c i="25" r="R435"/>
  <c r="S435"/>
  <c r="T435"/>
  <c i="13" r="Q147"/>
  <c r="R147"/>
  <c r="S147"/>
  <c i="21" r="R231"/>
  <c r="S231"/>
  <c r="T231"/>
  <c i="4" r="J120"/>
  <c i="6" r="Q229"/>
  <c r="R229"/>
  <c r="S229"/>
  <c i="14" r="S127"/>
  <c r="T127"/>
  <c r="U127"/>
  <c i="25" r="R170"/>
  <c r="S170"/>
  <c r="T170"/>
  <c i="45" r="T100"/>
  <c i="22" r="R386"/>
  <c r="S386"/>
  <c r="T386"/>
  <c i="14" r="S87"/>
  <c r="T87"/>
  <c r="U87"/>
  <c i="22" r="R171"/>
  <c r="S171"/>
  <c r="T171"/>
  <c i="21" r="P226"/>
  <c i="45" r="R412"/>
  <c r="S412"/>
  <c r="T412"/>
  <c i="24" r="R338"/>
  <c r="S338"/>
  <c r="T338"/>
  <c i="23" r="R44"/>
  <c r="S44"/>
  <c r="T44"/>
  <c r="R452"/>
  <c r="S452"/>
  <c r="T452"/>
  <c i="21" r="R252"/>
  <c r="S252"/>
  <c r="T252"/>
  <c i="19" r="R164"/>
  <c r="S164"/>
  <c r="T164"/>
  <c i="24" r="R27"/>
  <c r="S27"/>
  <c r="T27"/>
  <c i="25" r="R218"/>
  <c r="S218"/>
  <c r="T218"/>
  <c i="45" r="R152"/>
  <c r="S152"/>
  <c r="T152"/>
  <c i="24" r="R326"/>
  <c r="S326"/>
  <c r="T326"/>
  <c i="10" r="Q101"/>
  <c i="14" r="S172"/>
  <c r="T172"/>
  <c r="U172"/>
  <c i="25" r="R400"/>
  <c r="S400"/>
  <c r="T400"/>
  <c i="24" r="R89"/>
  <c r="S89"/>
  <c r="T89"/>
  <c i="22" r="R53"/>
  <c r="S53"/>
  <c r="T53"/>
  <c i="19" r="R246"/>
  <c r="S246"/>
  <c r="T246"/>
  <c i="6" r="J170"/>
  <c r="L170"/>
  <c i="4" r="J80"/>
  <c i="23" r="R284"/>
  <c r="S284"/>
  <c r="T284"/>
  <c i="19" r="R247"/>
  <c r="S247"/>
  <c r="T247"/>
  <c i="10" r="P127"/>
  <c i="7" r="I198"/>
  <c r="J198"/>
  <c r="P68"/>
  <c i="25" r="O448"/>
  <c r="M448"/>
  <c i="8" r="P139"/>
  <c i="10" r="J148"/>
  <c r="N148"/>
  <c r="H146"/>
  <c i="14" r="P67"/>
  <c i="21" r="M244"/>
  <c i="65" r="M451"/>
  <c i="23" r="O435"/>
  <c r="O126"/>
  <c r="M8"/>
  <c i="6" r="N182"/>
  <c i="25" r="Q306"/>
  <c i="21" r="M150"/>
  <c i="45" r="O206"/>
  <c i="6" r="L158"/>
  <c i="23" r="M192"/>
  <c i="24" r="Q146"/>
  <c i="6" r="P338"/>
  <c i="14" r="J81"/>
  <c i="24" r="J28"/>
  <c i="22" r="J92"/>
  <c r="K92"/>
  <c r="M92"/>
  <c i="45" r="J225"/>
  <c i="6" r="I442"/>
  <c r="J442"/>
  <c r="L442"/>
  <c i="23" r="K301"/>
  <c r="M301"/>
  <c i="1" r="K25"/>
  <c r="L25"/>
  <c i="9" r="N42"/>
  <c i="8" r="N145"/>
  <c i="7" r="L89"/>
  <c i="8" r="N68"/>
  <c i="7" r="H228"/>
  <c r="P197"/>
  <c i="45" r="O54"/>
  <c i="25" r="M206"/>
  <c i="7" r="N196"/>
  <c i="8" r="N90"/>
  <c r="N42"/>
  <c i="6" r="P98"/>
  <c i="7" r="H89"/>
  <c r="H203"/>
  <c i="11" r="N153"/>
  <c r="L166"/>
  <c r="N27"/>
  <c i="9" r="H42"/>
  <c i="6" r="P143"/>
  <c i="24" r="M146"/>
  <c r="R146"/>
  <c r="S146"/>
  <c r="T146"/>
  <c i="65" r="O451"/>
  <c i="25" r="M112"/>
  <c i="22" r="M22"/>
  <c i="65" r="M136"/>
  <c r="M121"/>
  <c i="45" r="Q55"/>
  <c i="22" r="Q130"/>
  <c i="25" r="M372"/>
  <c i="45" r="M153"/>
  <c i="24" r="Q132"/>
  <c i="17" r="O248"/>
  <c i="45" r="M187"/>
  <c i="23" r="Q435"/>
  <c i="19" r="O304"/>
  <c i="22" r="O124"/>
  <c i="24" r="O59"/>
  <c r="M436"/>
  <c i="23" r="O8"/>
  <c r="Q80"/>
  <c i="21" r="M375"/>
  <c i="19" r="O236"/>
  <c i="14" r="J67"/>
  <c i="6" r="H153"/>
  <c i="17" r="I36"/>
  <c i="25" r="K304"/>
  <c r="O304"/>
  <c i="21" r="K86"/>
  <c r="Q86"/>
  <c i="17" r="K36"/>
  <c r="Q36"/>
  <c i="25" r="I304"/>
  <c r="I452"/>
  <c i="24" r="K397"/>
  <c r="M397"/>
  <c r="I457"/>
  <c i="11" r="N166"/>
  <c r="Q166"/>
  <c r="R166"/>
  <c r="S166"/>
  <c r="L73"/>
  <c i="10" r="N127"/>
  <c i="8" r="P145"/>
  <c i="19" r="M190"/>
  <c i="6" r="N456"/>
  <c i="25" r="O90"/>
  <c i="8" r="P68"/>
  <c r="P90"/>
  <c r="Q90"/>
  <c r="R90"/>
  <c r="S90"/>
  <c i="11" r="P27"/>
  <c r="P113"/>
  <c r="P73"/>
  <c i="10" r="H127"/>
  <c i="14" r="P111"/>
  <c r="S111"/>
  <c r="T111"/>
  <c r="U111"/>
  <c r="R111"/>
  <c r="P85"/>
  <c i="23" r="Q126"/>
  <c r="R126"/>
  <c r="S126"/>
  <c r="T126"/>
  <c i="22" r="Q22"/>
  <c i="21" r="O150"/>
  <c r="O280"/>
  <c i="24" r="O63"/>
  <c r="Q59"/>
  <c i="21" r="Q280"/>
  <c i="25" r="M306"/>
  <c i="24" r="Q383"/>
  <c i="23" r="M408"/>
  <c i="24" r="O383"/>
  <c r="R383"/>
  <c r="S383"/>
  <c r="T383"/>
  <c i="6" r="L338"/>
  <c r="P158"/>
  <c i="65" r="O474"/>
  <c i="23" r="O192"/>
  <c i="19" r="O130"/>
  <c i="6" r="P193"/>
  <c i="22" r="I324"/>
  <c r="I338"/>
  <c i="1" r="K33"/>
  <c r="L33"/>
  <c i="17" r="Q382"/>
  <c i="10" r="P146"/>
  <c i="7" r="P163"/>
  <c i="45" r="M54"/>
  <c r="R54"/>
  <c r="S54"/>
  <c i="25" r="Q206"/>
  <c i="6" r="L153"/>
  <c r="Q153"/>
  <c r="R153"/>
  <c r="S153"/>
  <c r="N153"/>
  <c i="7" r="L196"/>
  <c i="8" r="N139"/>
  <c r="Q139"/>
  <c r="R139"/>
  <c r="S139"/>
  <c i="11" r="L151"/>
  <c i="9" r="J46"/>
  <c r="P46"/>
  <c i="10" r="I168"/>
  <c r="J168"/>
  <c r="N168"/>
  <c r="H148"/>
  <c i="14" r="R81"/>
  <c r="N165"/>
  <c i="13" r="P71"/>
  <c i="6" r="Q338"/>
  <c r="R338"/>
  <c r="S338"/>
  <c i="21" r="R150"/>
  <c r="S150"/>
  <c r="T150"/>
  <c i="19" r="Q130"/>
  <c r="R130"/>
  <c r="S130"/>
  <c r="T130"/>
  <c i="17" r="Q326"/>
  <c i="23" r="O267"/>
  <c i="6" r="N282"/>
  <c i="24" r="O132"/>
  <c r="R132"/>
  <c r="S132"/>
  <c r="T132"/>
  <c i="19" r="Q99"/>
  <c i="65" r="Q121"/>
  <c i="24" r="Q317"/>
  <c i="21" r="Q375"/>
  <c r="R375"/>
  <c r="S375"/>
  <c r="T375"/>
  <c i="17" r="M326"/>
  <c r="R326"/>
  <c r="S326"/>
  <c r="T326"/>
  <c i="6" r="P182"/>
  <c i="65" r="Q474"/>
  <c r="R474"/>
  <c r="S474"/>
  <c r="T474"/>
  <c i="45" r="Q153"/>
  <c i="24" r="Q30"/>
  <c r="K457"/>
  <c r="Q457"/>
  <c i="6" r="I462"/>
  <c r="J462"/>
  <c r="L462"/>
  <c i="25" r="I448"/>
  <c r="I90"/>
  <c i="10" r="L146"/>
  <c i="7" r="N68"/>
  <c r="Q68"/>
  <c r="R68"/>
  <c r="S68"/>
  <c r="Q196"/>
  <c r="R196"/>
  <c r="S196"/>
  <c i="25" r="R206"/>
  <c r="S206"/>
  <c i="6" r="P456"/>
  <c i="8" r="N36"/>
  <c i="6" r="L98"/>
  <c i="7" r="H184"/>
  <c i="65" r="R451"/>
  <c r="S451"/>
  <c r="T451"/>
  <c i="9" r="L42"/>
  <c i="11" r="L113"/>
  <c r="Q113"/>
  <c r="R113"/>
  <c r="S113"/>
  <c i="6" r="N143"/>
  <c r="Q143"/>
  <c r="R143"/>
  <c r="S143"/>
  <c i="14" r="P81"/>
  <c r="S81"/>
  <c r="T81"/>
  <c r="U81"/>
  <c r="P165"/>
  <c i="25" r="R306"/>
  <c r="S306"/>
  <c r="T306"/>
  <c r="Q112"/>
  <c r="Q372"/>
  <c r="R372"/>
  <c r="S372"/>
  <c r="T372"/>
  <c r="M243"/>
  <c i="22" r="Q382"/>
  <c i="19" r="M99"/>
  <c r="R99"/>
  <c r="S99"/>
  <c r="T99"/>
  <c i="24" r="Q63"/>
  <c i="45" r="Q187"/>
  <c i="24" r="Q436"/>
  <c i="23" r="M80"/>
  <c i="24" r="M317"/>
  <c r="R317"/>
  <c r="S317"/>
  <c r="T317"/>
  <c i="25" r="M239"/>
  <c i="45" r="K225"/>
  <c r="Q225"/>
  <c i="24" r="J281"/>
  <c r="K281"/>
  <c r="M281"/>
  <c i="6" r="H456"/>
  <c i="25" r="I206"/>
  <c i="22" r="K324"/>
  <c r="M324"/>
  <c i="11" r="L191"/>
  <c i="10" r="Q127"/>
  <c i="7" r="J168"/>
  <c r="L203"/>
  <c i="14" r="S165"/>
  <c r="T165"/>
  <c r="U165"/>
  <c i="6" r="L89"/>
  <c r="L95"/>
  <c i="7" r="N197"/>
  <c r="H163"/>
  <c i="11" r="L153"/>
  <c r="Q153"/>
  <c r="R153"/>
  <c r="S153"/>
  <c i="9" r="H46"/>
  <c i="13" r="N71"/>
  <c r="Q71"/>
  <c r="R71"/>
  <c r="S71"/>
  <c r="N104"/>
  <c r="Q104"/>
  <c r="R104"/>
  <c r="S104"/>
  <c r="P104"/>
  <c i="23" r="R80"/>
  <c r="S80"/>
  <c r="T80"/>
  <c i="6" r="L282"/>
  <c r="Q282"/>
  <c r="R282"/>
  <c r="S282"/>
  <c i="25" r="O211"/>
  <c i="24" r="M30"/>
  <c r="R30"/>
  <c r="S30"/>
  <c r="T30"/>
  <c i="65" r="Q136"/>
  <c i="17" r="Q248"/>
  <c r="R248"/>
  <c r="S248"/>
  <c r="T248"/>
  <c i="45" r="M206"/>
  <c r="R206"/>
  <c r="S206"/>
  <c r="T206"/>
  <c i="24" r="R436"/>
  <c r="S436"/>
  <c r="T436"/>
  <c i="21" r="M29"/>
  <c r="O78"/>
  <c i="25" r="O243"/>
  <c r="R243"/>
  <c r="S243"/>
  <c r="T243"/>
  <c i="45" r="O55"/>
  <c r="R55"/>
  <c r="S55"/>
  <c r="T55"/>
  <c i="22" r="Q124"/>
  <c i="19" r="Q304"/>
  <c r="R304"/>
  <c r="S304"/>
  <c r="T304"/>
  <c i="25" r="Q239"/>
  <c i="21" r="Q244"/>
  <c i="24" r="I397"/>
  <c i="17" r="I77"/>
  <c i="21" r="J109"/>
  <c r="K109"/>
  <c r="Q109"/>
  <c i="17" r="K77"/>
  <c r="Q77"/>
  <c i="10" r="R131"/>
  <c r="S131"/>
  <c i="6" r="N89"/>
  <c r="Q89"/>
  <c r="R89"/>
  <c r="S89"/>
  <c i="8" r="P36"/>
  <c i="7" r="N203"/>
  <c i="45" r="R153"/>
  <c r="S153"/>
  <c r="T153"/>
  <c i="6" r="N95"/>
  <c i="7" r="I115"/>
  <c r="J115"/>
  <c r="P115"/>
  <c r="I147"/>
  <c r="J147"/>
  <c r="P147"/>
  <c i="11" r="P151"/>
  <c i="14" r="R85"/>
  <c i="21" r="R244"/>
  <c r="S244"/>
  <c r="T244"/>
  <c i="24" r="R63"/>
  <c r="S63"/>
  <c r="T63"/>
  <c i="23" r="M267"/>
  <c i="25" r="Q211"/>
  <c i="19" r="M236"/>
  <c r="R236"/>
  <c r="S236"/>
  <c r="T236"/>
  <c i="21" r="O29"/>
  <c r="R29"/>
  <c r="S29"/>
  <c r="T29"/>
  <c r="M113"/>
  <c i="17" r="J370"/>
  <c r="K370"/>
  <c r="Q370"/>
  <c r="J356"/>
  <c r="K356"/>
  <c r="M356"/>
  <c i="21" r="I86"/>
  <c r="I199"/>
  <c i="17" r="M382"/>
  <c r="R382"/>
  <c r="S382"/>
  <c r="T382"/>
  <c i="11" r="N191"/>
  <c i="7" r="N89"/>
  <c r="N163"/>
  <c i="19" r="O190"/>
  <c i="25" r="M90"/>
  <c r="R90"/>
  <c r="S90"/>
  <c r="T90"/>
  <c r="R448"/>
  <c r="S448"/>
  <c r="T448"/>
  <c i="65" r="R136"/>
  <c r="S136"/>
  <c r="T136"/>
  <c i="23" r="R267"/>
  <c r="S267"/>
  <c r="T267"/>
  <c i="8" r="P42"/>
  <c i="7" r="H168"/>
  <c i="14" r="N67"/>
  <c r="S67"/>
  <c r="T67"/>
  <c r="U67"/>
  <c i="23" r="R435"/>
  <c r="S435"/>
  <c r="T435"/>
  <c i="25" r="M285"/>
  <c r="Q285"/>
  <c i="22" r="M130"/>
  <c r="R130"/>
  <c r="S130"/>
  <c r="T130"/>
  <c i="21" r="Q78"/>
  <c i="23" r="Q408"/>
  <c r="R408"/>
  <c r="S408"/>
  <c r="T408"/>
  <c i="22" r="O382"/>
  <c r="R382"/>
  <c r="S382"/>
  <c r="T382"/>
  <c i="25" r="O342"/>
  <c i="21" r="O113"/>
  <c r="R113"/>
  <c r="S113"/>
  <c r="T113"/>
  <c i="6" r="L193"/>
  <c r="Q193"/>
  <c r="R193"/>
  <c r="S193"/>
  <c i="25" r="M342"/>
  <c i="14" r="K140"/>
  <c r="L140"/>
  <c r="R140"/>
  <c i="24" r="K28"/>
  <c r="M28"/>
  <c i="45" r="I54"/>
  <c i="23" r="I301"/>
  <c i="24" r="R185"/>
  <c r="S185"/>
  <c r="T185"/>
  <c i="65" r="R384"/>
  <c r="S384"/>
  <c r="T384"/>
  <c i="6" r="Q410"/>
  <c r="R410"/>
  <c r="S410"/>
  <c i="22" r="R194"/>
  <c r="S194"/>
  <c r="T194"/>
  <c i="24" r="R414"/>
  <c r="S414"/>
  <c r="T414"/>
  <c i="19" r="R132"/>
  <c r="S132"/>
  <c r="T132"/>
  <c r="R183"/>
  <c r="S183"/>
  <c r="T183"/>
  <c i="22" r="R215"/>
  <c r="S215"/>
  <c r="T215"/>
  <c i="65" r="R15"/>
  <c r="S15"/>
  <c r="T15"/>
  <c i="45" r="R93"/>
  <c r="S93"/>
  <c r="T93"/>
  <c i="21" r="R293"/>
  <c r="S293"/>
  <c r="T293"/>
  <c i="14" r="S60"/>
  <c r="T60"/>
  <c r="U60"/>
  <c i="10" r="R27"/>
  <c r="S27"/>
  <c i="24" r="T32"/>
  <c i="23" r="R150"/>
  <c r="S150"/>
  <c r="T150"/>
  <c i="65" r="R469"/>
  <c r="S469"/>
  <c r="T469"/>
  <c i="6" r="Q14"/>
  <c r="R14"/>
  <c r="S14"/>
  <c i="23" r="R447"/>
  <c r="S447"/>
  <c r="T447"/>
  <c i="21" r="R50"/>
  <c r="S50"/>
  <c r="T50"/>
  <c i="17" r="R331"/>
  <c r="S331"/>
  <c r="T331"/>
  <c i="24" r="R118"/>
  <c r="S118"/>
  <c r="T118"/>
  <c i="45" r="R195"/>
  <c r="S195"/>
  <c r="T195"/>
  <c i="22" r="R302"/>
  <c r="S302"/>
  <c r="T302"/>
  <c i="19" r="R309"/>
  <c r="S309"/>
  <c r="T309"/>
  <c i="23" r="R343"/>
  <c r="S343"/>
  <c r="T343"/>
  <c r="R120"/>
  <c r="S120"/>
  <c r="T120"/>
  <c i="13" r="Q18"/>
  <c r="R18"/>
  <c r="S18"/>
  <c i="6" r="Q420"/>
  <c r="R420"/>
  <c r="S420"/>
  <c i="24" r="R250"/>
  <c r="S250"/>
  <c r="T250"/>
  <c r="R230"/>
  <c r="S230"/>
  <c r="T230"/>
  <c i="17" r="R62"/>
  <c r="S62"/>
  <c r="T62"/>
  <c r="R101"/>
  <c r="S101"/>
  <c r="T101"/>
  <c r="R174"/>
  <c r="S174"/>
  <c r="T174"/>
  <c i="45" r="R58"/>
  <c r="S58"/>
  <c r="T58"/>
  <c i="23" r="R454"/>
  <c r="S454"/>
  <c r="T454"/>
  <c i="22" r="R224"/>
  <c r="S224"/>
  <c r="T224"/>
  <c i="25" r="R48"/>
  <c r="S48"/>
  <c r="T48"/>
  <c i="7" r="S105"/>
  <c i="65" r="T444"/>
  <c i="23" r="R322"/>
  <c r="S322"/>
  <c r="T322"/>
  <c i="22" r="R280"/>
  <c r="S280"/>
  <c r="T280"/>
  <c i="24" r="R38"/>
  <c r="S38"/>
  <c r="T38"/>
  <c i="19" r="R129"/>
  <c r="S129"/>
  <c r="T129"/>
  <c i="24" r="R143"/>
  <c r="S143"/>
  <c r="T143"/>
  <c i="22" r="R331"/>
  <c r="S331"/>
  <c r="T331"/>
  <c i="21" r="R224"/>
  <c r="S224"/>
  <c r="T224"/>
  <c i="6" r="Q358"/>
  <c r="R358"/>
  <c r="S358"/>
  <c i="21" r="R60"/>
  <c r="S60"/>
  <c r="T60"/>
  <c i="23" r="R351"/>
  <c r="S351"/>
  <c r="T351"/>
  <c i="7" r="Q83"/>
  <c r="R83"/>
  <c r="S83"/>
  <c r="Q98"/>
  <c r="R98"/>
  <c r="S98"/>
  <c i="8" r="Q182"/>
  <c r="R182"/>
  <c r="S182"/>
  <c i="17" r="R175"/>
  <c r="S175"/>
  <c r="T175"/>
  <c i="8" r="Q128"/>
  <c r="R128"/>
  <c i="22" r="T393"/>
  <c i="25" r="R246"/>
  <c r="S246"/>
  <c r="T246"/>
  <c i="17" r="R138"/>
  <c r="S138"/>
  <c r="T138"/>
  <c i="45" r="R83"/>
  <c r="S83"/>
  <c r="T83"/>
  <c i="22" r="R256"/>
  <c r="S256"/>
  <c r="T256"/>
  <c i="19" r="R19"/>
  <c r="S19"/>
  <c r="T19"/>
  <c i="65" r="T368"/>
  <c i="19" r="R252"/>
  <c r="S252"/>
  <c r="T252"/>
  <c i="24" r="R308"/>
  <c r="S308"/>
  <c r="T308"/>
  <c i="25" r="R137"/>
  <c r="S137"/>
  <c r="T137"/>
  <c i="23" r="R442"/>
  <c r="S442"/>
  <c r="T442"/>
  <c i="6" r="Q382"/>
  <c r="R382"/>
  <c r="S382"/>
  <c i="24" r="R386"/>
  <c r="S386"/>
  <c r="T386"/>
  <c i="13" r="Q78"/>
  <c r="R78"/>
  <c r="S78"/>
  <c i="24" r="R422"/>
  <c r="S422"/>
  <c r="T422"/>
  <c r="R108"/>
  <c r="S108"/>
  <c r="T108"/>
  <c i="25" r="R237"/>
  <c r="S237"/>
  <c r="T237"/>
  <c i="24" r="R352"/>
  <c r="S352"/>
  <c r="T352"/>
  <c i="22" r="R106"/>
  <c r="S106"/>
  <c r="T106"/>
  <c i="13" r="Q120"/>
  <c r="R120"/>
  <c r="S120"/>
  <c i="11" r="Q111"/>
  <c r="R111"/>
  <c r="S111"/>
  <c i="21" r="R222"/>
  <c r="S222"/>
  <c r="T222"/>
  <c i="65" r="R186"/>
  <c r="S186"/>
  <c r="T186"/>
  <c i="45" r="T380"/>
  <c i="23" r="R219"/>
  <c r="S219"/>
  <c r="T219"/>
  <c i="24" r="R441"/>
  <c r="S441"/>
  <c r="T441"/>
  <c r="R119"/>
  <c r="S119"/>
  <c r="T119"/>
  <c r="R36"/>
  <c r="S36"/>
  <c r="T36"/>
  <c i="22" r="R14"/>
  <c r="S14"/>
  <c r="T14"/>
  <c i="23" r="R325"/>
  <c r="S325"/>
  <c r="T325"/>
  <c i="22" r="R262"/>
  <c r="S262"/>
  <c r="T262"/>
  <c i="24" r="R170"/>
  <c r="S170"/>
  <c r="T170"/>
  <c i="11" r="Q42"/>
  <c r="R42"/>
  <c r="S42"/>
  <c i="25" r="R385"/>
  <c r="S385"/>
  <c r="T385"/>
  <c i="45" r="R476"/>
  <c r="S476"/>
  <c r="T476"/>
  <c i="19" r="R16"/>
  <c r="S16"/>
  <c r="T16"/>
  <c i="17" r="R296"/>
  <c r="S296"/>
  <c r="T296"/>
  <c r="R100"/>
  <c r="S100"/>
  <c r="T100"/>
  <c i="65" r="R309"/>
  <c r="S309"/>
  <c r="T309"/>
  <c i="45" r="R82"/>
  <c r="S82"/>
  <c r="T82"/>
  <c i="19" r="T311"/>
  <c i="25" r="R265"/>
  <c r="S265"/>
  <c r="T265"/>
  <c i="24" r="R401"/>
  <c r="S401"/>
  <c r="T401"/>
  <c i="6" r="Q422"/>
  <c r="R422"/>
  <c r="S422"/>
  <c i="22" r="R247"/>
  <c r="S247"/>
  <c r="T247"/>
  <c i="14" r="U161"/>
  <c i="25" r="R138"/>
  <c r="S138"/>
  <c r="T138"/>
  <c i="23" r="R417"/>
  <c r="S417"/>
  <c r="T417"/>
  <c i="65" r="R115"/>
  <c r="S115"/>
  <c r="T115"/>
  <c i="17" r="R349"/>
  <c r="S349"/>
  <c r="T349"/>
  <c i="45" r="R378"/>
  <c r="S378"/>
  <c r="T378"/>
  <c i="14" r="S95"/>
  <c r="T95"/>
  <c r="U95"/>
  <c i="24" r="R275"/>
  <c r="S275"/>
  <c r="T275"/>
  <c i="17" r="R246"/>
  <c r="S246"/>
  <c r="T246"/>
  <c i="23" r="R422"/>
  <c r="S422"/>
  <c r="T422"/>
  <c i="21" r="R193"/>
  <c r="S193"/>
  <c r="T193"/>
  <c i="13" r="Q119"/>
  <c r="R119"/>
  <c r="S119"/>
  <c i="8" r="Q9"/>
  <c r="R9"/>
  <c r="S9"/>
  <c i="65" r="R10"/>
  <c r="S10"/>
  <c r="T10"/>
  <c i="21" r="R88"/>
  <c r="S88"/>
  <c r="T88"/>
  <c i="45" r="R414"/>
  <c r="S414"/>
  <c r="T414"/>
  <c i="65" r="T452"/>
  <c i="13" r="Q98"/>
  <c r="R98"/>
  <c r="S98"/>
  <c i="11" r="Q38"/>
  <c r="R38"/>
  <c r="S38"/>
  <c i="22" r="R46"/>
  <c r="S46"/>
  <c r="T46"/>
  <c i="6" r="Q356"/>
  <c r="R356"/>
  <c r="S356"/>
  <c i="14" r="S76"/>
  <c r="T76"/>
  <c r="U76"/>
  <c i="6" r="Q423"/>
  <c r="R423"/>
  <c r="S423"/>
  <c i="25" r="T74"/>
  <c i="10" r="R130"/>
  <c r="S130"/>
  <c i="21" r="R144"/>
  <c r="S144"/>
  <c r="T144"/>
  <c i="23" r="R306"/>
  <c r="S306"/>
  <c r="T306"/>
  <c i="65" r="R413"/>
  <c r="S413"/>
  <c r="T413"/>
  <c i="17" r="R399"/>
  <c r="S399"/>
  <c r="T399"/>
  <c i="22" r="R257"/>
  <c r="S257"/>
  <c r="T257"/>
  <c i="23" r="R467"/>
  <c r="S467"/>
  <c r="T467"/>
  <c i="21" r="R299"/>
  <c r="S299"/>
  <c r="T299"/>
  <c i="23" r="R62"/>
  <c r="S62"/>
  <c r="T62"/>
  <c i="6" r="Q465"/>
  <c r="R465"/>
  <c r="S465"/>
  <c r="Q66"/>
  <c r="R66"/>
  <c r="S66"/>
  <c i="23" r="R154"/>
  <c r="S154"/>
  <c r="T154"/>
  <c i="7" r="Q58"/>
  <c r="R58"/>
  <c r="S58"/>
  <c i="23" r="T379"/>
  <c i="65" r="R83"/>
  <c r="S83"/>
  <c r="T83"/>
  <c i="25" r="R135"/>
  <c r="S135"/>
  <c r="T135"/>
  <c i="22" r="R66"/>
  <c r="S66"/>
  <c r="T66"/>
  <c i="24" r="R41"/>
  <c r="S41"/>
  <c r="T41"/>
  <c i="6" r="Q289"/>
  <c r="R289"/>
  <c r="S289"/>
  <c i="13" r="Q158"/>
  <c r="R158"/>
  <c r="S158"/>
  <c i="45" r="R410"/>
  <c r="S410"/>
  <c r="T410"/>
  <c i="6" r="Q285"/>
  <c r="R285"/>
  <c r="S285"/>
  <c i="24" r="R219"/>
  <c r="S219"/>
  <c r="T219"/>
  <c i="23" r="T221"/>
  <c i="65" r="R446"/>
  <c r="S446"/>
  <c r="T446"/>
  <c i="10" r="R92"/>
  <c r="S92"/>
  <c i="23" r="R132"/>
  <c r="S132"/>
  <c r="T132"/>
  <c i="17" r="R32"/>
  <c r="S32"/>
  <c r="T32"/>
  <c i="23" r="R224"/>
  <c r="S224"/>
  <c r="T224"/>
  <c i="24" r="R136"/>
  <c r="S136"/>
  <c r="T136"/>
  <c i="19" r="R131"/>
  <c r="S131"/>
  <c r="T131"/>
  <c i="21" r="R15"/>
  <c r="S15"/>
  <c r="T15"/>
  <c i="45" r="R268"/>
  <c r="S268"/>
  <c r="T268"/>
  <c i="6" r="Q163"/>
  <c r="R163"/>
  <c r="S163"/>
  <c i="25" r="R161"/>
  <c r="S161"/>
  <c r="T161"/>
  <c i="21" r="R84"/>
  <c r="S84"/>
  <c r="T84"/>
  <c i="65" r="R148"/>
  <c r="S148"/>
  <c r="T148"/>
  <c i="25" r="R113"/>
  <c r="S113"/>
  <c r="T113"/>
  <c i="8" r="Q29"/>
  <c r="R29"/>
  <c r="S29"/>
  <c i="19" r="R268"/>
  <c r="S268"/>
  <c r="T268"/>
  <c i="24" r="R206"/>
  <c r="S206"/>
  <c r="T206"/>
  <c i="45" r="R299"/>
  <c r="S299"/>
  <c r="T299"/>
  <c i="21" r="R309"/>
  <c r="S309"/>
  <c r="T309"/>
  <c i="45" r="T321"/>
  <c i="23" r="R387"/>
  <c r="S387"/>
  <c r="T387"/>
  <c i="21" r="R173"/>
  <c r="S173"/>
  <c r="T173"/>
  <c i="25" r="R441"/>
  <c r="S441"/>
  <c r="T441"/>
  <c i="24" r="R266"/>
  <c r="S266"/>
  <c r="T266"/>
  <c i="45" r="R435"/>
  <c r="S435"/>
  <c r="T435"/>
  <c i="23" r="R60"/>
  <c r="S60"/>
  <c r="T60"/>
  <c i="9" r="Q159"/>
  <c r="R159"/>
  <c r="S159"/>
  <c i="6" r="Q68"/>
  <c r="R68"/>
  <c r="S68"/>
  <c i="19" r="R97"/>
  <c r="S97"/>
  <c r="T97"/>
  <c i="24" r="R205"/>
  <c r="S205"/>
  <c r="T205"/>
  <c i="17" r="R284"/>
  <c r="S284"/>
  <c r="T284"/>
  <c i="65" r="R481"/>
  <c r="S481"/>
  <c r="T481"/>
  <c i="25" r="R17"/>
  <c r="S17"/>
  <c r="T17"/>
  <c i="19" r="R223"/>
  <c r="S223"/>
  <c r="T223"/>
  <c i="65" r="M325"/>
  <c i="10" r="Q125"/>
  <c i="8" r="L202"/>
  <c r="Q202"/>
  <c r="R202"/>
  <c r="L208"/>
  <c i="9" r="L172"/>
  <c r="P52"/>
  <c i="10" r="L43"/>
  <c i="13" r="L16"/>
  <c i="6" r="L389"/>
  <c i="65" r="Q166"/>
  <c r="M42"/>
  <c i="6" r="P389"/>
  <c i="24" r="Q372"/>
  <c i="17" r="Q387"/>
  <c r="O16"/>
  <c i="8" r="P115"/>
  <c r="Q115"/>
  <c r="R115"/>
  <c r="N208"/>
  <c r="L206"/>
  <c r="Q206"/>
  <c r="R206"/>
  <c i="9" r="N172"/>
  <c i="10" r="L136"/>
  <c i="14" r="R145"/>
  <c i="21" r="M329"/>
  <c i="19" r="M169"/>
  <c i="45" r="Q421"/>
  <c i="25" r="Q227"/>
  <c i="22" r="M267"/>
  <c i="24" r="Q323"/>
  <c i="17" r="M213"/>
  <c i="6" r="N244"/>
  <c i="14" r="R126"/>
  <c i="17" r="Q230"/>
  <c i="6" r="N256"/>
  <c i="21" r="M158"/>
  <c i="65" r="M126"/>
  <c i="21" r="Q45"/>
  <c i="24" r="M196"/>
  <c i="22" r="O39"/>
  <c i="21" r="M208"/>
  <c i="17" r="O306"/>
  <c i="6" r="P196"/>
  <c i="19" r="Q71"/>
  <c i="9" r="L132"/>
  <c r="Q132"/>
  <c r="R132"/>
  <c r="S132"/>
  <c i="10" r="N136"/>
  <c i="13" r="P16"/>
  <c i="14" r="P89"/>
  <c i="13" r="P152"/>
  <c r="N16"/>
  <c i="45" r="O419"/>
  <c i="22" r="M39"/>
  <c i="21" r="O362"/>
  <c i="19" r="O102"/>
  <c i="24" r="M208"/>
  <c i="6" r="L164"/>
  <c i="17" r="M387"/>
  <c r="R387"/>
  <c r="S387"/>
  <c r="T387"/>
  <c i="65" r="Q126"/>
  <c i="21" r="O351"/>
  <c r="M351"/>
  <c i="6" r="N157"/>
  <c i="65" r="O166"/>
  <c r="R166"/>
  <c r="S166"/>
  <c r="T166"/>
  <c r="O124"/>
  <c i="21" r="Q37"/>
  <c i="6" r="P164"/>
  <c i="19" r="O71"/>
  <c r="R71"/>
  <c r="S71"/>
  <c r="T71"/>
  <c i="17" r="Q213"/>
  <c i="10" r="P43"/>
  <c r="Q43"/>
  <c i="13" r="L105"/>
  <c r="P87"/>
  <c i="21" r="M306"/>
  <c i="22" r="R39"/>
  <c r="S39"/>
  <c r="T39"/>
  <c i="21" r="O37"/>
  <c r="R37"/>
  <c r="S37"/>
  <c r="T37"/>
  <c r="O132"/>
  <c r="O228"/>
  <c i="17" r="Q402"/>
  <c r="Q292"/>
  <c i="6" r="P244"/>
  <c i="45" r="M8"/>
  <c i="21" r="O208"/>
  <c r="R208"/>
  <c r="S208"/>
  <c r="T208"/>
  <c i="17" r="Q381"/>
  <c r="O384"/>
  <c r="M230"/>
  <c r="R230"/>
  <c r="S230"/>
  <c r="T230"/>
  <c i="21" r="M45"/>
  <c r="R45"/>
  <c r="S45"/>
  <c r="T45"/>
  <c i="65" r="Q396"/>
  <c i="22" r="O351"/>
  <c i="17" r="M342"/>
  <c i="22" r="Q267"/>
  <c r="R267"/>
  <c r="S267"/>
  <c r="T267"/>
  <c i="21" r="O30"/>
  <c i="17" r="M381"/>
  <c r="R381"/>
  <c r="S381"/>
  <c r="T381"/>
  <c r="M16"/>
  <c r="R16"/>
  <c r="S16"/>
  <c r="T16"/>
  <c i="45" r="M124"/>
  <c i="9" r="L125"/>
  <c r="Q125"/>
  <c r="R125"/>
  <c r="S125"/>
  <c i="45" r="O124"/>
  <c i="24" r="O372"/>
  <c r="R372"/>
  <c r="S372"/>
  <c r="T372"/>
  <c i="23" r="Q270"/>
  <c i="22" r="O344"/>
  <c i="21" r="Q362"/>
  <c r="R362"/>
  <c r="S362"/>
  <c r="T362"/>
  <c i="65" r="O126"/>
  <c i="45" r="O448"/>
  <c r="M419"/>
  <c r="R419"/>
  <c r="S419"/>
  <c r="T419"/>
  <c i="23" r="M270"/>
  <c r="R270"/>
  <c r="S270"/>
  <c r="T270"/>
  <c i="65" r="Q124"/>
  <c i="45" r="M28"/>
  <c i="25" r="M227"/>
  <c r="R227"/>
  <c r="S227"/>
  <c r="T227"/>
  <c i="22" r="O489"/>
  <c i="17" r="O63"/>
  <c r="O147"/>
  <c i="6" r="L440"/>
  <c i="21" r="Q306"/>
  <c i="65" r="Q42"/>
  <c i="19" r="Q102"/>
  <c i="17" r="O292"/>
  <c r="R292"/>
  <c r="S292"/>
  <c r="T292"/>
  <c r="Q384"/>
  <c i="6" r="P157"/>
  <c r="Q157"/>
  <c r="R157"/>
  <c r="S157"/>
  <c i="9" r="L52"/>
  <c r="Q52"/>
  <c r="R52"/>
  <c r="S52"/>
  <c i="13" r="L152"/>
  <c r="Q152"/>
  <c r="R152"/>
  <c r="S152"/>
  <c r="N105"/>
  <c i="14" r="N89"/>
  <c i="45" r="Q164"/>
  <c i="6" r="P354"/>
  <c i="45" r="M421"/>
  <c r="Q212"/>
  <c i="22" r="M489"/>
  <c r="R489"/>
  <c r="S489"/>
  <c r="T489"/>
  <c i="6" r="L256"/>
  <c r="Q256"/>
  <c r="R256"/>
  <c r="S256"/>
  <c i="45" r="O160"/>
  <c i="21" r="R351"/>
  <c r="S351"/>
  <c r="T351"/>
  <c r="M228"/>
  <c r="R228"/>
  <c r="S228"/>
  <c r="T228"/>
  <c i="17" r="O402"/>
  <c r="O342"/>
  <c i="19" r="Q169"/>
  <c i="45" r="Q28"/>
  <c i="13" r="N44"/>
  <c r="Q44"/>
  <c r="R44"/>
  <c r="S44"/>
  <c i="14" r="S89"/>
  <c r="T89"/>
  <c r="U89"/>
  <c r="N145"/>
  <c r="S145"/>
  <c r="T145"/>
  <c r="U145"/>
  <c i="6" r="Q244"/>
  <c r="R244"/>
  <c r="S244"/>
  <c i="24" r="O323"/>
  <c r="R323"/>
  <c r="S323"/>
  <c r="T323"/>
  <c i="45" r="R421"/>
  <c r="S421"/>
  <c r="T421"/>
  <c i="22" r="Q344"/>
  <c i="17" r="M147"/>
  <c r="R147"/>
  <c r="S147"/>
  <c r="T147"/>
  <c i="21" r="M30"/>
  <c r="R30"/>
  <c r="S30"/>
  <c r="T30"/>
  <c i="17" r="Q306"/>
  <c r="R306"/>
  <c r="S306"/>
  <c r="T306"/>
  <c i="6" r="N354"/>
  <c r="Q354"/>
  <c r="R354"/>
  <c r="S354"/>
  <c i="24" r="O360"/>
  <c i="14" r="P126"/>
  <c r="S126"/>
  <c r="T126"/>
  <c r="U126"/>
  <c i="22" r="M351"/>
  <c r="R351"/>
  <c r="S351"/>
  <c r="T351"/>
  <c i="17" r="O404"/>
  <c i="45" r="O8"/>
  <c r="M448"/>
  <c r="R448"/>
  <c r="S448"/>
  <c r="T448"/>
  <c i="24" r="O196"/>
  <c r="R196"/>
  <c r="S196"/>
  <c r="T196"/>
  <c r="Q360"/>
  <c r="Q208"/>
  <c i="22" r="M367"/>
  <c i="21" r="Q158"/>
  <c r="R158"/>
  <c r="S158"/>
  <c r="T158"/>
  <c r="M132"/>
  <c i="45" r="M212"/>
  <c i="22" r="Q367"/>
  <c i="13" r="N87"/>
  <c r="Q87"/>
  <c r="R87"/>
  <c r="S87"/>
  <c i="21" r="R132"/>
  <c r="S132"/>
  <c r="T132"/>
  <c i="45" r="M164"/>
  <c r="R164"/>
  <c r="S164"/>
  <c r="T164"/>
  <c i="65" r="O396"/>
  <c r="R396"/>
  <c r="S396"/>
  <c r="T396"/>
  <c i="6" r="P440"/>
  <c r="L196"/>
  <c r="Q196"/>
  <c r="R196"/>
  <c r="S196"/>
  <c i="21" r="Q329"/>
  <c i="17" r="M404"/>
  <c r="R404"/>
  <c r="S404"/>
  <c r="T404"/>
  <c i="45" r="Q160"/>
  <c i="17" r="Q63"/>
  <c i="25" r="K298"/>
  <c i="10" r="Q13"/>
  <c i="8" r="Q19"/>
  <c r="R19"/>
  <c r="S19"/>
  <c r="Q67"/>
  <c r="R67"/>
  <c r="S67"/>
  <c i="19" r="R308"/>
  <c r="S308"/>
  <c r="T308"/>
  <c i="17" r="R307"/>
  <c r="S307"/>
  <c r="T307"/>
  <c i="45" r="R24"/>
  <c r="S24"/>
  <c r="T24"/>
  <c i="22" r="T337"/>
  <c i="25" r="T77"/>
  <c i="19" r="R285"/>
  <c r="S285"/>
  <c r="T285"/>
  <c i="65" r="T473"/>
  <c i="9" r="Q143"/>
  <c r="R143"/>
  <c r="S143"/>
  <c i="24" r="R94"/>
  <c r="S94"/>
  <c r="T94"/>
  <c i="25" r="R251"/>
  <c r="S251"/>
  <c r="T251"/>
  <c i="23" r="R468"/>
  <c r="S468"/>
  <c r="T468"/>
  <c i="6" r="Q353"/>
  <c r="R353"/>
  <c r="S353"/>
  <c i="24" r="T60"/>
  <c i="17" r="R88"/>
  <c r="S88"/>
  <c r="T88"/>
  <c i="45" r="R358"/>
  <c r="S358"/>
  <c r="T358"/>
  <c i="11" r="Q169"/>
  <c r="R169"/>
  <c r="S169"/>
  <c i="17" r="R146"/>
  <c r="S146"/>
  <c r="T146"/>
  <c i="22" r="R413"/>
  <c r="S413"/>
  <c r="T413"/>
  <c i="23" r="R419"/>
  <c r="S419"/>
  <c r="T419"/>
  <c i="22" r="R112"/>
  <c r="S112"/>
  <c r="T112"/>
  <c i="11" r="Q171"/>
  <c r="R171"/>
  <c r="S171"/>
  <c i="8" r="Q189"/>
  <c r="R189"/>
  <c r="S189"/>
  <c i="7" r="Q229"/>
  <c r="R229"/>
  <c r="S229"/>
  <c i="8" r="Q194"/>
  <c r="R194"/>
  <c r="Q173"/>
  <c r="R173"/>
  <c r="S173"/>
  <c i="7" r="Q117"/>
  <c r="R117"/>
  <c r="S117"/>
  <c i="21" r="T236"/>
  <c i="14" r="U23"/>
  <c i="21" r="R301"/>
  <c r="S301"/>
  <c r="T301"/>
  <c i="23" r="R366"/>
  <c r="S366"/>
  <c r="T366"/>
  <c i="25" r="R305"/>
  <c r="S305"/>
  <c r="T305"/>
  <c i="65" r="T477"/>
  <c i="24" r="R439"/>
  <c r="S439"/>
  <c r="T439"/>
  <c i="65" r="R165"/>
  <c r="S165"/>
  <c r="T165"/>
  <c i="17" r="R264"/>
  <c r="S264"/>
  <c r="T264"/>
  <c i="21" r="R54"/>
  <c r="S54"/>
  <c r="T54"/>
  <c i="19" r="R125"/>
  <c r="S125"/>
  <c r="T125"/>
  <c i="22" r="R357"/>
  <c r="S357"/>
  <c r="T357"/>
  <c i="6" r="Q247"/>
  <c r="R247"/>
  <c r="S247"/>
  <c i="23" r="R180"/>
  <c r="S180"/>
  <c r="T180"/>
  <c r="R57"/>
  <c r="S57"/>
  <c r="T57"/>
  <c i="65" r="R449"/>
  <c r="S449"/>
  <c r="T449"/>
  <c i="17" r="R389"/>
  <c r="S389"/>
  <c r="T389"/>
  <c i="23" r="R317"/>
  <c r="S317"/>
  <c r="T317"/>
  <c i="8" r="Q181"/>
  <c r="R181"/>
  <c r="S181"/>
  <c r="Q153"/>
  <c r="R153"/>
  <c r="S153"/>
  <c i="21" r="R118"/>
  <c r="S118"/>
  <c r="T118"/>
  <c i="13" r="Q35"/>
  <c r="R35"/>
  <c r="S35"/>
  <c i="19" r="T136"/>
  <c i="25" r="R349"/>
  <c r="S349"/>
  <c r="T349"/>
  <c i="45" r="R389"/>
  <c r="S389"/>
  <c r="T389"/>
  <c i="22" r="R74"/>
  <c r="S74"/>
  <c r="T74"/>
  <c i="65" r="T475"/>
  <c i="17" r="R98"/>
  <c r="S98"/>
  <c r="T98"/>
  <c i="45" r="R403"/>
  <c r="S403"/>
  <c r="T403"/>
  <c r="T472"/>
  <c i="6" r="Q232"/>
  <c r="R232"/>
  <c r="S232"/>
  <c i="65" r="R338"/>
  <c r="S338"/>
  <c r="T338"/>
  <c i="13" r="Q11"/>
  <c r="R11"/>
  <c r="S11"/>
  <c i="22" r="R447"/>
  <c r="S447"/>
  <c r="T447"/>
  <c r="R78"/>
  <c r="S78"/>
  <c r="T78"/>
  <c i="17" r="R319"/>
  <c r="S319"/>
  <c r="T319"/>
  <c i="21" r="R182"/>
  <c r="S182"/>
  <c r="T182"/>
  <c i="45" r="R275"/>
  <c r="S275"/>
  <c r="T275"/>
  <c i="13" r="Q170"/>
  <c r="R170"/>
  <c r="S170"/>
  <c i="14" r="S71"/>
  <c r="T71"/>
  <c r="U71"/>
  <c i="17" r="R183"/>
  <c r="S183"/>
  <c r="T183"/>
  <c i="24" r="R297"/>
  <c r="S297"/>
  <c r="T297"/>
  <c i="6" r="Q299"/>
  <c r="R299"/>
  <c r="S299"/>
  <c i="24" r="R344"/>
  <c r="S344"/>
  <c r="T344"/>
  <c i="21" r="R260"/>
  <c r="S260"/>
  <c r="T260"/>
  <c i="65" r="R357"/>
  <c r="S357"/>
  <c r="T357"/>
  <c i="14" r="U84"/>
  <c i="11" r="Q59"/>
  <c r="R59"/>
  <c r="S59"/>
  <c i="45" r="I239"/>
  <c r="R161"/>
  <c r="S161"/>
  <c r="T161"/>
  <c i="21" r="R181"/>
  <c r="S181"/>
  <c r="T181"/>
  <c i="7" r="Q177"/>
  <c r="R177"/>
  <c r="S177"/>
  <c i="13" r="Q143"/>
  <c r="R143"/>
  <c r="S143"/>
  <c i="11" r="Q83"/>
  <c r="R83"/>
  <c r="S83"/>
  <c i="7" r="Q181"/>
  <c r="R181"/>
  <c r="S181"/>
  <c i="6" r="Q40"/>
  <c r="R40"/>
  <c r="S40"/>
  <c i="8" r="Q49"/>
  <c r="R49"/>
  <c r="S49"/>
  <c r="Q201"/>
  <c r="R201"/>
  <c r="S201"/>
  <c i="7" r="Q163"/>
  <c r="R163"/>
  <c r="S163"/>
  <c i="8" r="Q172"/>
  <c r="R172"/>
  <c r="S172"/>
  <c i="19" r="R320"/>
  <c r="S320"/>
  <c r="T320"/>
  <c i="24" r="R20"/>
  <c r="S20"/>
  <c r="T20"/>
  <c i="9" r="Q57"/>
  <c r="R57"/>
  <c r="S57"/>
  <c i="24" r="R306"/>
  <c r="S306"/>
  <c r="T306"/>
  <c r="R449"/>
  <c r="S449"/>
  <c r="T449"/>
  <c r="R429"/>
  <c r="S429"/>
  <c r="T429"/>
  <c i="23" r="R177"/>
  <c r="S177"/>
  <c r="T177"/>
  <c i="65" r="R147"/>
  <c r="S147"/>
  <c r="T147"/>
  <c i="19" r="T213"/>
  <c i="17" r="R51"/>
  <c r="S51"/>
  <c r="T51"/>
  <c i="65" r="R22"/>
  <c r="S22"/>
  <c r="T22"/>
  <c i="17" r="R256"/>
  <c r="S256"/>
  <c r="T256"/>
  <c i="11" r="Q39"/>
  <c i="21" r="R279"/>
  <c r="S279"/>
  <c r="T279"/>
  <c i="11" r="Q81"/>
  <c r="R81"/>
  <c r="S81"/>
  <c i="7" r="Q129"/>
  <c r="R129"/>
  <c r="S129"/>
  <c i="22" r="R186"/>
  <c r="S186"/>
  <c r="T186"/>
  <c i="25" r="R250"/>
  <c r="S250"/>
  <c r="T250"/>
  <c i="21" r="R137"/>
  <c r="S137"/>
  <c r="T137"/>
  <c i="65" r="R354"/>
  <c r="S354"/>
  <c r="T354"/>
  <c i="21" r="R213"/>
  <c r="S213"/>
  <c r="T213"/>
  <c i="19" r="R221"/>
  <c r="S221"/>
  <c r="T221"/>
  <c i="65" r="T319"/>
  <c i="10" r="Q130"/>
  <c i="45" r="R292"/>
  <c r="S292"/>
  <c r="T292"/>
  <c i="22" r="R184"/>
  <c r="S184"/>
  <c r="T184"/>
  <c i="45" r="R46"/>
  <c r="S46"/>
  <c r="T46"/>
  <c i="17" r="R106"/>
  <c r="S106"/>
  <c r="T106"/>
  <c i="22" r="R391"/>
  <c r="S391"/>
  <c r="T391"/>
  <c i="8" r="Q130"/>
  <c r="R130"/>
  <c r="Q32"/>
  <c r="R32"/>
  <c i="7" r="Q224"/>
  <c r="R224"/>
  <c r="S224"/>
  <c i="17" r="I405"/>
  <c i="11" r="Q137"/>
  <c r="R137"/>
  <c r="S137"/>
  <c i="8" r="I211"/>
  <c i="6" r="Q47"/>
  <c r="R47"/>
  <c r="S47"/>
  <c i="8" r="Q60"/>
  <c r="R60"/>
  <c r="S60"/>
  <c r="Q70"/>
  <c r="R70"/>
  <c r="S70"/>
  <c i="24" r="R148"/>
  <c r="S148"/>
  <c r="T148"/>
  <c i="14" r="S105"/>
  <c r="T105"/>
  <c r="U105"/>
  <c i="19" r="R61"/>
  <c r="S61"/>
  <c r="T61"/>
  <c i="8" r="Q177"/>
  <c r="R177"/>
  <c r="S177"/>
  <c i="23" r="R170"/>
  <c r="S170"/>
  <c r="T170"/>
  <c i="65" r="R445"/>
  <c r="S445"/>
  <c r="T445"/>
  <c i="14" r="S132"/>
  <c r="T132"/>
  <c r="U132"/>
  <c i="24" r="R29"/>
  <c r="S29"/>
  <c r="T29"/>
  <c i="17" r="R354"/>
  <c r="S354"/>
  <c r="T354"/>
  <c i="24" r="R314"/>
  <c r="S314"/>
  <c r="T314"/>
  <c r="R349"/>
  <c r="S349"/>
  <c r="T349"/>
  <c i="22" r="R149"/>
  <c r="S149"/>
  <c r="T149"/>
  <c i="23" r="T285"/>
  <c i="45" r="R370"/>
  <c r="S370"/>
  <c r="T370"/>
  <c i="8" r="Q105"/>
  <c r="R105"/>
  <c r="S105"/>
  <c i="6" r="Q342"/>
  <c r="R342"/>
  <c r="S342"/>
  <c i="11" r="R47"/>
  <c r="S47"/>
  <c i="7" r="Q100"/>
  <c r="R100"/>
  <c r="S100"/>
  <c i="8" r="H211"/>
  <c i="6" r="Q104"/>
  <c r="R104"/>
  <c r="S104"/>
  <c i="8" r="Q36"/>
  <c r="R36"/>
  <c r="S36"/>
  <c i="7" r="Q175"/>
  <c r="R175"/>
  <c r="S175"/>
  <c i="65" r="T35"/>
  <c i="24" r="R388"/>
  <c r="S388"/>
  <c r="T388"/>
  <c i="6" r="Q124"/>
  <c r="R124"/>
  <c r="S124"/>
  <c i="45" r="I514"/>
  <c i="25" r="R59"/>
  <c r="S59"/>
  <c r="T59"/>
  <c i="24" r="T121"/>
  <c i="6" r="Q340"/>
  <c r="R340"/>
  <c r="S340"/>
  <c i="23" r="T29"/>
  <c r="R342"/>
  <c r="S342"/>
  <c r="T342"/>
  <c i="25" r="R376"/>
  <c r="S376"/>
  <c r="T376"/>
  <c i="45" r="R482"/>
  <c r="S482"/>
  <c r="T482"/>
  <c i="22" r="R119"/>
  <c r="S119"/>
  <c r="T119"/>
  <c i="13" r="Q144"/>
  <c r="R144"/>
  <c r="S144"/>
  <c i="19" r="T120"/>
  <c i="45" r="R440"/>
  <c r="S440"/>
  <c r="T440"/>
  <c i="17" r="R123"/>
  <c r="S123"/>
  <c r="T123"/>
  <c i="45" r="R318"/>
  <c r="S318"/>
  <c r="T318"/>
  <c i="13" r="Q107"/>
  <c r="R107"/>
  <c r="S107"/>
  <c i="8" r="Q147"/>
  <c r="R147"/>
  <c r="S147"/>
  <c i="6" r="Q41"/>
  <c r="R41"/>
  <c r="S41"/>
  <c i="23" r="R262"/>
  <c r="S262"/>
  <c r="T262"/>
  <c i="6" r="Q177"/>
  <c r="R177"/>
  <c r="S177"/>
  <c r="Q187"/>
  <c r="R187"/>
  <c r="S187"/>
  <c i="14" r="S61"/>
  <c r="T61"/>
  <c r="U61"/>
  <c i="10" r="Q23"/>
  <c r="P14"/>
  <c r="P90"/>
  <c i="6" r="P87"/>
  <c r="L87"/>
  <c r="Q87"/>
  <c r="R87"/>
  <c r="S87"/>
  <c i="8" r="L210"/>
  <c i="7" r="N225"/>
  <c i="11" r="R72"/>
  <c r="S72"/>
  <c i="7" r="L94"/>
  <c r="L149"/>
  <c r="P149"/>
  <c i="9" r="N70"/>
  <c i="7" r="N180"/>
  <c i="8" r="L24"/>
  <c i="10" r="N90"/>
  <c i="11" r="R46"/>
  <c r="S46"/>
  <c i="10" r="N110"/>
  <c r="N14"/>
  <c r="R14"/>
  <c r="S14"/>
  <c i="19" r="M200"/>
  <c i="7" r="P94"/>
  <c i="10" r="Q107"/>
  <c i="9" r="P118"/>
  <c i="10" r="P32"/>
  <c r="P110"/>
  <c i="8" r="N210"/>
  <c r="N24"/>
  <c i="7" r="P180"/>
  <c i="10" r="Q85"/>
  <c i="65" r="T455"/>
  <c i="10" r="N29"/>
  <c r="Q110"/>
  <c r="L32"/>
  <c r="Q32"/>
  <c i="7" r="P11"/>
  <c i="6" r="L325"/>
  <c i="11" r="R196"/>
  <c r="S196"/>
  <c i="7" r="N11"/>
  <c i="19" r="O200"/>
  <c i="10" r="R143"/>
  <c r="S143"/>
  <c i="65" r="M298"/>
  <c i="10" r="L68"/>
  <c i="6" r="N325"/>
  <c i="9" r="L70"/>
  <c i="10" r="R112"/>
  <c r="S112"/>
  <c i="22" r="T316"/>
  <c i="10" r="P68"/>
  <c i="7" r="L77"/>
  <c r="L109"/>
  <c r="P93"/>
  <c r="N79"/>
  <c r="L211"/>
  <c i="8" r="L117"/>
  <c r="P190"/>
  <c r="Q190"/>
  <c r="R190"/>
  <c i="7" r="N211"/>
  <c r="N160"/>
  <c r="N109"/>
  <c r="Q109"/>
  <c r="R109"/>
  <c r="S109"/>
  <c r="N86"/>
  <c i="9" r="N153"/>
  <c r="P79"/>
  <c r="N104"/>
  <c r="P18"/>
  <c r="N17"/>
  <c r="L16"/>
  <c r="N43"/>
  <c r="N110"/>
  <c r="N119"/>
  <c r="N120"/>
  <c r="Q120"/>
  <c r="R120"/>
  <c r="S120"/>
  <c i="10" r="N10"/>
  <c r="N49"/>
  <c r="L69"/>
  <c r="P75"/>
  <c r="P29"/>
  <c r="P108"/>
  <c r="N20"/>
  <c i="9" r="P83"/>
  <c i="13" r="N22"/>
  <c i="14" r="N38"/>
  <c i="13" r="P12"/>
  <c r="L75"/>
  <c r="P122"/>
  <c r="L29"/>
  <c r="P77"/>
  <c r="N63"/>
  <c i="14" r="R112"/>
  <c r="N154"/>
  <c i="13" r="L154"/>
  <c r="L96"/>
  <c i="14" r="P119"/>
  <c i="13" r="P13"/>
  <c i="14" r="P162"/>
  <c i="13" r="L39"/>
  <c r="L24"/>
  <c r="L79"/>
  <c r="L122"/>
  <c r="Q122"/>
  <c r="R122"/>
  <c r="S122"/>
  <c i="14" r="P37"/>
  <c i="13" r="P114"/>
  <c r="P55"/>
  <c r="L76"/>
  <c i="14" r="P117"/>
  <c r="N100"/>
  <c i="13" r="P85"/>
  <c r="L116"/>
  <c i="14" r="P17"/>
  <c i="13" r="P91"/>
  <c r="P39"/>
  <c i="14" r="P178"/>
  <c i="13" r="P154"/>
  <c i="14" r="R47"/>
  <c r="R56"/>
  <c r="R18"/>
  <c r="N103"/>
  <c i="13" r="N155"/>
  <c i="14" r="R136"/>
  <c r="P41"/>
  <c i="13" r="N146"/>
  <c i="14" r="P18"/>
  <c r="N55"/>
  <c r="P42"/>
  <c i="13" r="N77"/>
  <c r="Q77"/>
  <c r="R77"/>
  <c r="S77"/>
  <c i="12" r="P189"/>
  <c i="65" r="M414"/>
  <c i="45" r="Q184"/>
  <c i="22" r="O244"/>
  <c i="65" r="M401"/>
  <c r="Q375"/>
  <c r="Q340"/>
  <c r="Q51"/>
  <c i="45" r="M25"/>
  <c r="M434"/>
  <c i="25" r="Q20"/>
  <c r="M110"/>
  <c r="Q78"/>
  <c r="Q108"/>
  <c r="M193"/>
  <c r="O242"/>
  <c r="M235"/>
  <c i="24" r="O82"/>
  <c r="Q34"/>
  <c i="25" r="O225"/>
  <c i="6" r="P334"/>
  <c i="24" r="Q224"/>
  <c r="O277"/>
  <c i="23" r="M462"/>
  <c r="Q197"/>
  <c r="M313"/>
  <c i="22" r="M123"/>
  <c r="Q36"/>
  <c i="21" r="Q77"/>
  <c r="Q271"/>
  <c i="19" r="M49"/>
  <c r="O106"/>
  <c i="17" r="O21"/>
  <c i="45" r="O311"/>
  <c i="65" r="O448"/>
  <c r="M438"/>
  <c r="O416"/>
  <c r="M352"/>
  <c r="M169"/>
  <c r="O111"/>
  <c r="M101"/>
  <c r="Q81"/>
  <c i="45" r="Q154"/>
  <c i="25" r="M249"/>
  <c i="45" r="O69"/>
  <c r="O12"/>
  <c r="Q353"/>
  <c i="25" r="O62"/>
  <c r="O338"/>
  <c r="O362"/>
  <c r="Q427"/>
  <c r="Q415"/>
  <c i="24" r="Q24"/>
  <c r="Q420"/>
  <c r="O188"/>
  <c r="O421"/>
  <c r="Q407"/>
  <c r="M327"/>
  <c i="23" r="Q94"/>
  <c i="22" r="M320"/>
  <c r="Q258"/>
  <c r="Q249"/>
  <c r="M125"/>
  <c r="Q85"/>
  <c r="O122"/>
  <c r="M84"/>
  <c r="M235"/>
  <c r="O42"/>
  <c i="21" r="Q53"/>
  <c r="M371"/>
  <c r="Q96"/>
  <c r="Q259"/>
  <c r="O162"/>
  <c i="19" r="M8"/>
  <c r="M142"/>
  <c r="Q255"/>
  <c i="17" r="O153"/>
  <c r="O223"/>
  <c r="O274"/>
  <c r="O149"/>
  <c r="M282"/>
  <c r="O178"/>
  <c r="M17"/>
  <c r="O121"/>
  <c i="6" r="L417"/>
  <c r="N330"/>
  <c r="L252"/>
  <c r="N265"/>
  <c r="P222"/>
  <c r="P155"/>
  <c i="65" r="O433"/>
  <c r="M377"/>
  <c r="Q228"/>
  <c r="Q107"/>
  <c r="Q44"/>
  <c i="45" r="O385"/>
  <c i="25" r="O117"/>
  <c i="45" r="M95"/>
  <c r="O408"/>
  <c r="M447"/>
  <c r="Q47"/>
  <c r="M495"/>
  <c r="O375"/>
  <c r="O477"/>
  <c i="25" r="Q97"/>
  <c r="O296"/>
  <c i="24" r="O69"/>
  <c r="Q14"/>
  <c r="O76"/>
  <c i="25" r="Q369"/>
  <c i="45" r="Q231"/>
  <c i="25" r="Q158"/>
  <c i="6" r="N255"/>
  <c i="24" r="M432"/>
  <c r="O224"/>
  <c r="M428"/>
  <c r="Q452"/>
  <c r="M421"/>
  <c r="M390"/>
  <c r="M264"/>
  <c i="23" r="Q414"/>
  <c r="M372"/>
  <c r="Q462"/>
  <c r="M395"/>
  <c r="O36"/>
  <c i="22" r="Q254"/>
  <c r="M317"/>
  <c r="O117"/>
  <c r="O195"/>
  <c r="O75"/>
  <c r="O340"/>
  <c r="R340"/>
  <c r="S340"/>
  <c r="T340"/>
  <c r="Q58"/>
  <c r="O353"/>
  <c i="21" r="O349"/>
  <c r="O103"/>
  <c r="M291"/>
  <c r="Q130"/>
  <c r="Q92"/>
  <c i="19" r="M90"/>
  <c r="O251"/>
  <c r="O280"/>
  <c i="17" r="Q210"/>
  <c r="O374"/>
  <c r="Q13"/>
  <c r="M304"/>
  <c r="O293"/>
  <c r="Q72"/>
  <c r="M120"/>
  <c r="O380"/>
  <c r="O74"/>
  <c r="Q211"/>
  <c i="6" r="P405"/>
  <c r="P395"/>
  <c r="N397"/>
  <c r="N301"/>
  <c r="N290"/>
  <c r="L146"/>
  <c r="P154"/>
  <c r="L151"/>
  <c i="65" r="O363"/>
  <c r="O210"/>
  <c r="M179"/>
  <c r="Q110"/>
  <c i="25" r="M125"/>
  <c i="45" r="M111"/>
  <c r="Q162"/>
  <c r="Q374"/>
  <c r="O413"/>
  <c r="Q175"/>
  <c r="M401"/>
  <c i="25" r="Q80"/>
  <c r="O406"/>
  <c r="Q307"/>
  <c r="O388"/>
  <c r="Q242"/>
  <c r="Q357"/>
  <c r="Q302"/>
  <c i="24" r="O175"/>
  <c i="6" r="L408"/>
  <c i="24" r="M231"/>
  <c i="23" r="O433"/>
  <c i="24" r="M438"/>
  <c r="M309"/>
  <c i="23" r="M166"/>
  <c r="Q143"/>
  <c r="M176"/>
  <c r="O329"/>
  <c r="M444"/>
  <c r="M111"/>
  <c r="M102"/>
  <c r="Q347"/>
  <c r="M87"/>
  <c r="Q403"/>
  <c r="M257"/>
  <c r="O79"/>
  <c i="22" r="O436"/>
  <c r="Q403"/>
  <c r="M392"/>
  <c r="Q401"/>
  <c i="21" r="O209"/>
  <c r="O286"/>
  <c r="Q315"/>
  <c r="Q262"/>
  <c r="Q290"/>
  <c r="M151"/>
  <c r="M141"/>
  <c r="M126"/>
  <c i="19" r="M45"/>
  <c r="Q63"/>
  <c r="Q275"/>
  <c r="M312"/>
  <c r="M250"/>
  <c r="O260"/>
  <c r="M198"/>
  <c r="O306"/>
  <c i="17" r="M95"/>
  <c r="O186"/>
  <c r="M75"/>
  <c r="Q53"/>
  <c i="6" r="P421"/>
  <c r="N237"/>
  <c i="17" r="M91"/>
  <c i="65" r="O456"/>
  <c r="M365"/>
  <c r="O129"/>
  <c r="O78"/>
  <c r="M64"/>
  <c r="Q30"/>
  <c i="45" r="Q95"/>
  <c r="O354"/>
  <c r="M107"/>
  <c r="M169"/>
  <c r="M420"/>
  <c i="25" r="Q36"/>
  <c r="M94"/>
  <c r="Q15"/>
  <c r="Q85"/>
  <c r="O10"/>
  <c r="M181"/>
  <c r="O401"/>
  <c r="O261"/>
  <c r="Q321"/>
  <c r="Q432"/>
  <c r="Q437"/>
  <c r="Q396"/>
  <c r="O289"/>
  <c i="24" r="Q53"/>
  <c r="M88"/>
  <c i="25" r="Q254"/>
  <c i="24" r="Q23"/>
  <c i="25" r="Q319"/>
  <c i="22" r="O64"/>
  <c i="24" r="M167"/>
  <c i="23" r="O69"/>
  <c r="Q185"/>
  <c i="22" r="Q175"/>
  <c i="45" r="Q201"/>
  <c i="23" r="O446"/>
  <c r="Q376"/>
  <c i="24" r="O364"/>
  <c r="Q382"/>
  <c r="M179"/>
  <c r="Q301"/>
  <c r="O394"/>
  <c r="O218"/>
  <c r="M437"/>
  <c r="M298"/>
  <c r="O279"/>
  <c i="23" r="M61"/>
  <c r="M22"/>
  <c r="Q76"/>
  <c r="Q123"/>
  <c r="O341"/>
  <c i="22" r="O227"/>
  <c r="Q82"/>
  <c r="M347"/>
  <c i="21" r="O202"/>
  <c r="Q214"/>
  <c r="O123"/>
  <c r="Q197"/>
  <c i="19" r="Q241"/>
  <c r="O162"/>
  <c r="M206"/>
  <c r="Q277"/>
  <c r="M267"/>
  <c i="17" r="O75"/>
  <c r="Q353"/>
  <c r="O9"/>
  <c r="Q254"/>
  <c i="6" r="P321"/>
  <c r="L464"/>
  <c r="P316"/>
  <c r="P271"/>
  <c i="24" r="Q100"/>
  <c i="65" r="Q430"/>
  <c r="M427"/>
  <c r="M239"/>
  <c r="Q209"/>
  <c i="45" r="O99"/>
  <c i="25" r="Q11"/>
  <c r="O85"/>
  <c r="R85"/>
  <c r="S85"/>
  <c r="T85"/>
  <c r="Q86"/>
  <c r="O436"/>
  <c r="Q187"/>
  <c r="Q325"/>
  <c r="M396"/>
  <c r="O397"/>
  <c i="24" r="M51"/>
  <c r="Q37"/>
  <c r="O9"/>
  <c r="M79"/>
  <c i="25" r="Q354"/>
  <c i="24" r="Q135"/>
  <c r="M130"/>
  <c i="6" r="P255"/>
  <c r="P218"/>
  <c i="45" r="Q199"/>
  <c i="24" r="Q109"/>
  <c i="21" r="O56"/>
  <c i="24" r="O451"/>
  <c r="M358"/>
  <c r="M466"/>
  <c r="M267"/>
  <c r="M347"/>
  <c r="O282"/>
  <c r="Q402"/>
  <c r="O202"/>
  <c i="23" r="M240"/>
  <c r="O311"/>
  <c r="Q397"/>
  <c r="M27"/>
  <c r="Q324"/>
  <c r="M388"/>
  <c r="Q279"/>
  <c r="O278"/>
  <c i="22" r="Q297"/>
  <c r="Q138"/>
  <c r="O235"/>
  <c r="M345"/>
  <c r="M58"/>
  <c r="O17"/>
  <c r="Q359"/>
  <c i="21" r="Q42"/>
  <c r="O76"/>
  <c r="O363"/>
  <c r="O66"/>
  <c r="Q343"/>
  <c r="O250"/>
  <c r="O134"/>
  <c r="M307"/>
  <c i="19" r="Q119"/>
  <c r="M63"/>
  <c r="Q207"/>
  <c r="O318"/>
  <c r="M337"/>
  <c r="O92"/>
  <c i="17" r="M337"/>
  <c r="O103"/>
  <c r="Q130"/>
  <c r="Q299"/>
  <c r="M211"/>
  <c r="O359"/>
  <c r="Q294"/>
  <c r="M105"/>
  <c i="6" r="L448"/>
  <c r="L330"/>
  <c r="P249"/>
  <c i="24" r="Q137"/>
  <c i="65" r="Q448"/>
  <c r="M189"/>
  <c r="Q171"/>
  <c r="O19"/>
  <c i="45" r="O18"/>
  <c i="25" r="Q12"/>
  <c r="O182"/>
  <c r="M366"/>
  <c i="45" r="Q92"/>
  <c r="O143"/>
  <c r="O481"/>
  <c r="M151"/>
  <c r="O474"/>
  <c i="19" r="O47"/>
  <c i="24" r="Q313"/>
  <c r="O239"/>
  <c r="M311"/>
  <c i="23" r="M277"/>
  <c r="O448"/>
  <c r="Q194"/>
  <c r="Q40"/>
  <c r="Q81"/>
  <c r="Q27"/>
  <c r="O434"/>
  <c r="M382"/>
  <c i="45" r="Q274"/>
  <c r="O254"/>
  <c r="O273"/>
  <c r="Q255"/>
  <c i="25" r="O46"/>
  <c i="24" r="M301"/>
  <c r="R301"/>
  <c r="S301"/>
  <c r="T301"/>
  <c r="O221"/>
  <c r="Q444"/>
  <c i="17" r="M48"/>
  <c i="45" r="Q273"/>
  <c i="65" r="O465"/>
  <c r="O421"/>
  <c i="45" r="Q348"/>
  <c r="Q75"/>
  <c i="25" r="O101"/>
  <c r="O81"/>
  <c r="Q155"/>
  <c r="M263"/>
  <c r="O374"/>
  <c i="23" r="Q211"/>
  <c i="24" r="M287"/>
  <c i="23" r="M72"/>
  <c r="Q125"/>
  <c r="O111"/>
  <c i="22" r="M202"/>
  <c r="M466"/>
  <c r="O432"/>
  <c i="19" r="M133"/>
  <c i="17" r="M186"/>
  <c r="O304"/>
  <c i="6" r="P367"/>
  <c r="P304"/>
  <c i="22" r="Q476"/>
  <c i="45" r="O267"/>
  <c i="65" r="Q247"/>
  <c r="O242"/>
  <c r="O237"/>
  <c i="45" r="M147"/>
  <c i="22" r="M476"/>
  <c i="45" r="O113"/>
  <c i="25" r="O68"/>
  <c i="24" r="Q233"/>
  <c r="O425"/>
  <c i="22" r="M282"/>
  <c r="O84"/>
  <c r="O27"/>
  <c i="19" r="O74"/>
  <c i="45" r="O420"/>
  <c r="M180"/>
  <c r="O453"/>
  <c i="25" r="O158"/>
  <c r="R158"/>
  <c r="S158"/>
  <c r="T158"/>
  <c r="O426"/>
  <c r="M389"/>
  <c i="23" r="Q216"/>
  <c i="17" r="O96"/>
  <c i="24" r="O461"/>
  <c i="22" r="M274"/>
  <c r="O162"/>
  <c r="O359"/>
  <c r="R359"/>
  <c r="S359"/>
  <c r="T359"/>
  <c i="19" r="M116"/>
  <c r="Q152"/>
  <c r="Q227"/>
  <c i="6" r="L331"/>
  <c i="65" r="O392"/>
  <c r="Q163"/>
  <c r="O85"/>
  <c i="45" r="Q400"/>
  <c i="24" r="Q189"/>
  <c r="Q311"/>
  <c i="22" r="Q188"/>
  <c i="21" r="M149"/>
  <c i="17" r="O17"/>
  <c r="Q86"/>
  <c i="6" r="P379"/>
  <c r="P181"/>
  <c i="22" r="M333"/>
  <c i="45" r="Q393"/>
  <c i="25" r="O111"/>
  <c i="23" r="Q333"/>
  <c i="22" r="M286"/>
  <c r="Q392"/>
  <c i="17" r="O134"/>
  <c r="Q227"/>
  <c i="6" r="P305"/>
  <c i="7" r="L71"/>
  <c r="L26"/>
  <c r="P234"/>
  <c r="P183"/>
  <c r="P170"/>
  <c r="N237"/>
  <c i="8" r="N117"/>
  <c r="Q117"/>
  <c r="R117"/>
  <c r="L12"/>
  <c r="Q12"/>
  <c r="R12"/>
  <c i="6" r="P84"/>
  <c i="7" r="L150"/>
  <c r="N14"/>
  <c r="N49"/>
  <c r="Q49"/>
  <c r="R49"/>
  <c r="S49"/>
  <c i="9" r="P178"/>
  <c r="P27"/>
  <c r="N28"/>
  <c r="P19"/>
  <c r="L18"/>
  <c r="Q18"/>
  <c r="R18"/>
  <c r="S18"/>
  <c r="P114"/>
  <c r="L110"/>
  <c r="N92"/>
  <c r="N149"/>
  <c r="P15"/>
  <c i="10" r="L10"/>
  <c r="Q10"/>
  <c r="P49"/>
  <c r="N69"/>
  <c r="Q69"/>
  <c r="L74"/>
  <c r="N71"/>
  <c r="P132"/>
  <c i="9" r="L83"/>
  <c i="13" r="N116"/>
  <c i="14" r="P47"/>
  <c r="N32"/>
  <c r="P175"/>
  <c i="13" r="N10"/>
  <c r="P125"/>
  <c i="14" r="R147"/>
  <c i="13" r="N42"/>
  <c i="14" r="P26"/>
  <c r="P19"/>
  <c r="N178"/>
  <c r="S178"/>
  <c r="T178"/>
  <c r="U178"/>
  <c i="13" r="L70"/>
  <c r="N15"/>
  <c i="14" r="N17"/>
  <c r="S17"/>
  <c r="T17"/>
  <c r="U17"/>
  <c r="N136"/>
  <c r="S136"/>
  <c r="T136"/>
  <c r="U136"/>
  <c r="P108"/>
  <c r="N19"/>
  <c r="R175"/>
  <c i="13" r="N126"/>
  <c i="14" r="N159"/>
  <c i="13" r="P140"/>
  <c i="14" r="R162"/>
  <c i="13" r="L135"/>
  <c r="P149"/>
  <c i="14" r="R110"/>
  <c i="13" r="N54"/>
  <c r="L151"/>
  <c i="14" r="N44"/>
  <c i="13" r="N131"/>
  <c r="L95"/>
  <c i="14" r="P110"/>
  <c r="S110"/>
  <c r="T110"/>
  <c r="U110"/>
  <c r="P139"/>
  <c i="13" r="P9"/>
  <c i="14" r="P38"/>
  <c r="R171"/>
  <c i="13" r="N137"/>
  <c r="N99"/>
  <c r="N34"/>
  <c i="14" r="R155"/>
  <c i="13" r="N133"/>
  <c i="12" r="N188"/>
  <c i="24" r="O19"/>
  <c i="25" r="O333"/>
  <c i="22" r="R235"/>
  <c r="S235"/>
  <c r="T235"/>
  <c i="65" r="Q381"/>
  <c r="Q237"/>
  <c r="O209"/>
  <c r="O81"/>
  <c i="25" r="M103"/>
  <c i="45" r="Q468"/>
  <c r="O27"/>
  <c i="25" r="M245"/>
  <c r="M357"/>
  <c i="24" r="M158"/>
  <c i="23" r="Q183"/>
  <c i="19" r="Q35"/>
  <c i="23" r="O450"/>
  <c r="O333"/>
  <c r="R333"/>
  <c r="S333"/>
  <c r="T333"/>
  <c r="M100"/>
  <c r="O424"/>
  <c i="22" r="O326"/>
  <c r="M63"/>
  <c r="O356"/>
  <c r="Q32"/>
  <c i="21" r="O315"/>
  <c r="Q354"/>
  <c r="M345"/>
  <c r="Q135"/>
  <c r="M162"/>
  <c r="M191"/>
  <c i="19" r="Q81"/>
  <c r="O163"/>
  <c r="M153"/>
  <c i="17" r="Q232"/>
  <c r="Q110"/>
  <c i="6" r="P336"/>
  <c r="P434"/>
  <c r="L173"/>
  <c r="P290"/>
  <c i="45" r="O316"/>
  <c i="65" r="Q421"/>
  <c r="O193"/>
  <c r="Q189"/>
  <c r="O117"/>
  <c r="O77"/>
  <c i="45" r="M373"/>
  <c i="25" r="O315"/>
  <c r="M260"/>
  <c i="45" r="Q148"/>
  <c r="Q23"/>
  <c r="M374"/>
  <c r="R374"/>
  <c r="S374"/>
  <c r="T374"/>
  <c r="O334"/>
  <c i="25" r="Q52"/>
  <c r="M147"/>
  <c r="O65"/>
  <c r="M10"/>
  <c r="O191"/>
  <c i="24" r="O97"/>
  <c i="25" r="Q241"/>
  <c r="Q204"/>
  <c i="24" r="O150"/>
  <c r="Q167"/>
  <c r="O232"/>
  <c i="23" r="M178"/>
  <c i="6" r="P419"/>
  <c i="24" r="M116"/>
  <c r="Q220"/>
  <c r="O189"/>
  <c i="23" r="O138"/>
  <c r="O238"/>
  <c r="O312"/>
  <c r="Q68"/>
  <c r="O260"/>
  <c i="22" r="M288"/>
  <c r="M334"/>
  <c r="M246"/>
  <c r="M293"/>
  <c r="O283"/>
  <c r="M101"/>
  <c r="M109"/>
  <c i="21" r="M138"/>
  <c r="M57"/>
  <c r="M104"/>
  <c r="O97"/>
  <c r="O340"/>
  <c r="O308"/>
  <c i="19" r="Q50"/>
  <c r="Q18"/>
  <c r="M124"/>
  <c r="M310"/>
  <c r="M193"/>
  <c i="17" r="M210"/>
  <c r="R210"/>
  <c r="S210"/>
  <c r="T210"/>
  <c r="M380"/>
  <c r="O80"/>
  <c r="Q155"/>
  <c r="O105"/>
  <c i="6" r="L367"/>
  <c r="L339"/>
  <c r="N302"/>
  <c i="22" r="O328"/>
  <c i="17" r="Q341"/>
  <c r="O341"/>
  <c r="Q140"/>
  <c i="65" r="O472"/>
  <c r="O430"/>
  <c r="Q196"/>
  <c r="M173"/>
  <c r="O146"/>
  <c i="45" r="O49"/>
  <c r="Q107"/>
  <c r="O169"/>
  <c r="M463"/>
  <c r="Q461"/>
  <c r="O365"/>
  <c i="25" r="O36"/>
  <c r="O93"/>
  <c r="O57"/>
  <c r="O83"/>
  <c r="O55"/>
  <c r="Q284"/>
  <c r="M381"/>
  <c r="Q293"/>
  <c i="45" r="O218"/>
  <c i="24" r="M320"/>
  <c i="23" r="M413"/>
  <c r="M35"/>
  <c r="M78"/>
  <c r="O347"/>
  <c r="R347"/>
  <c r="S347"/>
  <c r="T347"/>
  <c r="M260"/>
  <c r="R260"/>
  <c r="S260"/>
  <c r="T260"/>
  <c i="22" r="Q252"/>
  <c r="O259"/>
  <c r="O241"/>
  <c r="O240"/>
  <c r="M229"/>
  <c r="Q227"/>
  <c r="O145"/>
  <c r="Q365"/>
  <c r="Q397"/>
  <c r="M50"/>
  <c r="O396"/>
  <c r="Q398"/>
  <c r="O394"/>
  <c i="21" r="O138"/>
  <c r="Q57"/>
  <c r="M77"/>
  <c r="O149"/>
  <c r="R149"/>
  <c r="S149"/>
  <c r="T149"/>
  <c r="M159"/>
  <c r="M184"/>
  <c i="19" r="M89"/>
  <c r="Q307"/>
  <c r="O135"/>
  <c r="M25"/>
  <c r="M115"/>
  <c r="M107"/>
  <c i="17" r="Q65"/>
  <c r="O242"/>
  <c r="Q116"/>
  <c r="Q239"/>
  <c r="O31"/>
  <c r="O112"/>
  <c r="M294"/>
  <c r="R294"/>
  <c r="S294"/>
  <c r="T294"/>
  <c r="M38"/>
  <c i="6" r="P409"/>
  <c r="N421"/>
  <c r="P414"/>
  <c r="N219"/>
  <c r="L302"/>
  <c r="N195"/>
  <c r="P227"/>
  <c i="45" r="M308"/>
  <c i="65" r="Q248"/>
  <c r="Q199"/>
  <c r="O174"/>
  <c r="Q19"/>
  <c i="45" r="Q25"/>
  <c r="Q402"/>
  <c i="25" r="Q182"/>
  <c i="45" r="O78"/>
  <c r="O148"/>
  <c r="O400"/>
  <c r="O459"/>
  <c r="O357"/>
  <c r="M454"/>
  <c i="25" r="O181"/>
  <c r="Q445"/>
  <c r="M307"/>
  <c r="O180"/>
  <c i="24" r="Q39"/>
  <c r="M69"/>
  <c i="25" r="M319"/>
  <c r="R319"/>
  <c r="S319"/>
  <c r="T319"/>
  <c i="24" r="M310"/>
  <c r="O134"/>
  <c i="22" r="Q116"/>
  <c i="6" r="L334"/>
  <c i="45" r="Q200"/>
  <c r="Q197"/>
  <c i="21" r="Q350"/>
  <c r="O205"/>
  <c i="24" r="M272"/>
  <c r="M190"/>
  <c r="M184"/>
  <c r="Q204"/>
  <c r="Q340"/>
  <c r="M286"/>
  <c r="Q225"/>
  <c i="23" r="O414"/>
  <c r="Q289"/>
  <c r="Q399"/>
  <c r="Q444"/>
  <c r="M103"/>
  <c r="O295"/>
  <c r="M279"/>
  <c r="R279"/>
  <c r="S279"/>
  <c r="T279"/>
  <c r="O160"/>
  <c i="22" r="M264"/>
  <c r="O237"/>
  <c r="O251"/>
  <c r="Q117"/>
  <c r="O123"/>
  <c r="M400"/>
  <c r="M458"/>
  <c r="Q20"/>
  <c r="R392"/>
  <c r="S392"/>
  <c r="T392"/>
  <c i="21" r="Q339"/>
  <c r="O371"/>
  <c r="M317"/>
  <c r="M197"/>
  <c i="19" r="Q318"/>
  <c r="M186"/>
  <c r="Q92"/>
  <c r="O52"/>
  <c i="17" r="O133"/>
  <c r="R75"/>
  <c r="S75"/>
  <c r="T75"/>
  <c r="M309"/>
  <c r="M129"/>
  <c r="Q378"/>
  <c r="M94"/>
  <c r="O142"/>
  <c r="Q290"/>
  <c r="Q74"/>
  <c r="M352"/>
  <c r="Q394"/>
  <c r="O118"/>
  <c i="6" r="N417"/>
  <c r="P373"/>
  <c r="N451"/>
  <c r="L414"/>
  <c r="L305"/>
  <c r="Q305"/>
  <c r="R305"/>
  <c r="S305"/>
  <c r="P302"/>
  <c r="L276"/>
  <c i="45" r="Q304"/>
  <c i="65" r="M404"/>
  <c r="Q361"/>
  <c r="Q349"/>
  <c r="M340"/>
  <c r="M332"/>
  <c r="O239"/>
  <c r="Q217"/>
  <c r="O179"/>
  <c r="O39"/>
  <c i="25" r="Q278"/>
  <c i="45" r="M468"/>
  <c r="M159"/>
  <c r="O406"/>
  <c r="M131"/>
  <c r="Q330"/>
  <c i="25" r="Q229"/>
  <c r="O20"/>
  <c r="M43"/>
  <c r="Q76"/>
  <c r="M130"/>
  <c r="Q35"/>
  <c r="O108"/>
  <c r="Q406"/>
  <c r="Q195"/>
  <c r="M378"/>
  <c r="R396"/>
  <c r="S396"/>
  <c r="T396"/>
  <c r="M177"/>
  <c r="Q424"/>
  <c i="23" r="M157"/>
  <c i="24" r="M153"/>
  <c i="23" r="M445"/>
  <c i="45" r="Q215"/>
  <c r="O224"/>
  <c i="24" r="Q112"/>
  <c r="Q358"/>
  <c r="M217"/>
  <c r="O178"/>
  <c r="M380"/>
  <c i="23" r="O236"/>
  <c r="M253"/>
  <c r="Q239"/>
  <c r="Q78"/>
  <c r="Q131"/>
  <c r="M265"/>
  <c r="O357"/>
  <c r="Q292"/>
  <c r="Q55"/>
  <c r="M300"/>
  <c i="22" r="M296"/>
  <c r="Q241"/>
  <c r="Q287"/>
  <c r="Q222"/>
  <c r="M169"/>
  <c r="O185"/>
  <c r="M174"/>
  <c r="M475"/>
  <c r="M407"/>
  <c r="O483"/>
  <c r="Q383"/>
  <c r="M341"/>
  <c r="M429"/>
  <c r="M411"/>
  <c r="O358"/>
  <c i="21" r="O59"/>
  <c r="O345"/>
  <c r="O290"/>
  <c r="M333"/>
  <c r="Q373"/>
  <c r="M249"/>
  <c r="O186"/>
  <c r="Q341"/>
  <c i="19" r="Q218"/>
  <c r="M56"/>
  <c r="M140"/>
  <c r="M226"/>
  <c i="17" r="Q261"/>
  <c r="O57"/>
  <c r="Q322"/>
  <c r="Q158"/>
  <c i="6" r="N383"/>
  <c r="N264"/>
  <c r="N184"/>
  <c r="N181"/>
  <c r="L251"/>
  <c i="45" r="O325"/>
  <c i="65" r="M462"/>
  <c r="M428"/>
  <c r="M416"/>
  <c r="O381"/>
  <c r="M221"/>
  <c r="O169"/>
  <c r="Q135"/>
  <c i="45" r="O36"/>
  <c r="O131"/>
  <c i="24" r="O17"/>
  <c i="45" r="M27"/>
  <c r="R27"/>
  <c r="S27"/>
  <c r="T27"/>
  <c r="Q144"/>
  <c r="O437"/>
  <c r="M483"/>
  <c r="Q365"/>
  <c r="M143"/>
  <c r="O347"/>
  <c r="M18"/>
  <c r="M354"/>
  <c r="M494"/>
  <c i="25" r="O76"/>
  <c r="O34"/>
  <c r="M80"/>
  <c r="M268"/>
  <c r="Q392"/>
  <c r="Q199"/>
  <c r="M421"/>
  <c r="Q344"/>
  <c r="Q203"/>
  <c i="24" r="Q114"/>
  <c i="19" r="M108"/>
  <c i="6" r="P191"/>
  <c i="45" r="Q205"/>
  <c i="23" r="M213"/>
  <c i="24" r="M364"/>
  <c r="R364"/>
  <c r="S364"/>
  <c r="T364"/>
  <c r="M442"/>
  <c r="M218"/>
  <c r="M403"/>
  <c i="23" r="Q424"/>
  <c r="M357"/>
  <c r="Q294"/>
  <c r="O313"/>
  <c i="22" r="Q301"/>
  <c r="Q125"/>
  <c r="O153"/>
  <c r="M218"/>
  <c r="Q232"/>
  <c r="M412"/>
  <c r="M376"/>
  <c r="Q361"/>
  <c r="O437"/>
  <c r="Q483"/>
  <c i="21" r="M215"/>
  <c r="Q39"/>
  <c r="M338"/>
  <c r="M9"/>
  <c r="O333"/>
  <c r="Q313"/>
  <c r="M92"/>
  <c r="Q186"/>
  <c r="Q184"/>
  <c i="19" r="O79"/>
  <c r="M88"/>
  <c r="O152"/>
  <c r="O332"/>
  <c r="O312"/>
  <c r="O58"/>
  <c r="O232"/>
  <c r="O193"/>
  <c r="O147"/>
  <c i="17" r="M167"/>
  <c r="Q228"/>
  <c r="Q152"/>
  <c r="Q9"/>
  <c r="M144"/>
  <c i="6" r="N344"/>
  <c r="N323"/>
  <c r="N409"/>
  <c r="P377"/>
  <c r="P219"/>
  <c r="N278"/>
  <c r="P310"/>
  <c r="L214"/>
  <c i="65" r="O463"/>
  <c r="M448"/>
  <c r="R448"/>
  <c r="S448"/>
  <c r="T448"/>
  <c r="O427"/>
  <c r="M398"/>
  <c r="O382"/>
  <c r="Q350"/>
  <c r="O58"/>
  <c i="45" r="M67"/>
  <c i="24" r="Q19"/>
  <c r="M67"/>
  <c i="45" r="M75"/>
  <c r="R75"/>
  <c r="S75"/>
  <c r="T75"/>
  <c r="M182"/>
  <c r="Q113"/>
  <c r="M359"/>
  <c r="M443"/>
  <c r="M102"/>
  <c r="O57"/>
  <c r="O165"/>
  <c r="O339"/>
  <c r="M117"/>
  <c i="25" r="O221"/>
  <c r="O110"/>
  <c r="Q87"/>
  <c r="M91"/>
  <c r="M370"/>
  <c r="O268"/>
  <c r="M338"/>
  <c r="Q186"/>
  <c r="O364"/>
  <c r="Q374"/>
  <c r="M171"/>
  <c r="O164"/>
  <c r="O415"/>
  <c i="24" r="O98"/>
  <c r="Q73"/>
  <c r="O24"/>
  <c r="M110"/>
  <c r="Q130"/>
  <c i="23" r="O185"/>
  <c i="22" r="M104"/>
  <c i="21" r="M212"/>
  <c i="45" r="O190"/>
  <c r="O210"/>
  <c i="19" r="O29"/>
  <c i="23" r="O189"/>
  <c i="24" r="Q287"/>
  <c r="Q309"/>
  <c r="Q377"/>
  <c r="Q421"/>
  <c r="Q234"/>
  <c r="O295"/>
  <c r="O220"/>
  <c r="M279"/>
  <c r="R279"/>
  <c r="S279"/>
  <c r="T279"/>
  <c i="23" r="O123"/>
  <c r="O459"/>
  <c r="O74"/>
  <c r="O324"/>
  <c r="R324"/>
  <c r="S324"/>
  <c r="T324"/>
  <c r="M68"/>
  <c i="22" r="M301"/>
  <c r="M141"/>
  <c r="O100"/>
  <c r="Q153"/>
  <c r="M232"/>
  <c r="Q114"/>
  <c r="O182"/>
  <c r="M428"/>
  <c r="O368"/>
  <c r="Q432"/>
  <c i="21" r="Q44"/>
  <c r="Q220"/>
  <c r="Q338"/>
  <c r="O356"/>
  <c r="Q133"/>
  <c r="Q250"/>
  <c r="M379"/>
  <c r="O191"/>
  <c r="O106"/>
  <c i="19" r="Q91"/>
  <c r="Q184"/>
  <c r="Q188"/>
  <c r="O8"/>
  <c r="Q181"/>
  <c r="Q64"/>
  <c r="Q153"/>
  <c r="O28"/>
  <c r="Q263"/>
  <c r="Q27"/>
  <c r="M26"/>
  <c r="Q193"/>
  <c r="M162"/>
  <c r="O259"/>
  <c r="M112"/>
  <c r="Q154"/>
  <c r="M209"/>
  <c r="O255"/>
  <c i="17" r="O171"/>
  <c r="M133"/>
  <c r="R133"/>
  <c r="S133"/>
  <c r="T133"/>
  <c r="O129"/>
  <c r="Q238"/>
  <c r="M92"/>
  <c r="M115"/>
  <c r="Q196"/>
  <c r="M58"/>
  <c r="M199"/>
  <c i="6" r="P383"/>
  <c r="P448"/>
  <c r="P451"/>
  <c r="P435"/>
  <c r="L349"/>
  <c r="L233"/>
  <c r="P223"/>
  <c r="N146"/>
  <c r="P151"/>
  <c i="45" r="M306"/>
  <c i="17" r="M64"/>
  <c i="45" r="Q320"/>
  <c i="13" r="L110"/>
  <c r="N141"/>
  <c i="14" r="N26"/>
  <c r="N166"/>
  <c i="45" r="O251"/>
  <c i="13" r="L12"/>
  <c r="Q12"/>
  <c r="R12"/>
  <c r="S12"/>
  <c r="P133"/>
  <c i="14" r="R42"/>
  <c r="R154"/>
  <c i="22" r="M478"/>
  <c i="19" r="O339"/>
  <c r="Q339"/>
  <c i="45" r="O261"/>
  <c r="Q277"/>
  <c r="M273"/>
  <c r="R273"/>
  <c r="S273"/>
  <c r="T273"/>
  <c r="M242"/>
  <c r="O283"/>
  <c r="O259"/>
  <c r="Q245"/>
  <c i="24" r="Q368"/>
  <c i="45" r="M328"/>
  <c i="19" r="O186"/>
  <c i="23" r="Q203"/>
  <c i="19" r="O119"/>
  <c i="6" r="L218"/>
  <c r="Q218"/>
  <c r="R218"/>
  <c r="S218"/>
  <c i="65" r="O401"/>
  <c r="M200"/>
  <c r="O113"/>
  <c i="45" r="O450"/>
  <c i="65" r="O358"/>
  <c i="45" r="Q104"/>
  <c r="M352"/>
  <c i="25" r="Q49"/>
  <c i="24" r="O126"/>
  <c r="O447"/>
  <c i="22" r="M390"/>
  <c i="19" r="O22"/>
  <c r="Q332"/>
  <c i="6" r="N295"/>
  <c r="N405"/>
  <c r="N283"/>
  <c i="65" r="M343"/>
  <c i="45" r="M413"/>
  <c r="O92"/>
  <c r="M408"/>
  <c r="R408"/>
  <c r="S408"/>
  <c r="T408"/>
  <c i="25" r="O123"/>
  <c r="O357"/>
  <c i="45" r="Q238"/>
  <c i="24" r="O430"/>
  <c r="Q466"/>
  <c i="23" r="M36"/>
  <c r="R36"/>
  <c r="S36"/>
  <c r="T36"/>
  <c r="Q448"/>
  <c i="22" r="Q283"/>
  <c i="21" r="Q215"/>
  <c r="M39"/>
  <c r="R39"/>
  <c r="S39"/>
  <c r="T39"/>
  <c r="O133"/>
  <c r="R133"/>
  <c r="S133"/>
  <c r="T133"/>
  <c i="17" r="O60"/>
  <c i="6" r="N426"/>
  <c i="45" r="M513"/>
  <c r="M15"/>
  <c r="M154"/>
  <c i="23" r="M223"/>
  <c r="M183"/>
  <c r="Q66"/>
  <c r="O16"/>
  <c i="19" r="Q226"/>
  <c i="17" r="Q38"/>
  <c i="6" r="L288"/>
  <c i="24" r="M17"/>
  <c i="10" r="L78"/>
  <c r="L169"/>
  <c r="Q169"/>
  <c r="R169"/>
  <c i="6" r="P142"/>
  <c i="10" r="P24"/>
  <c i="6" r="N145"/>
  <c r="Q145"/>
  <c r="R145"/>
  <c r="S145"/>
  <c r="P145"/>
  <c i="13" r="N29"/>
  <c r="P10"/>
  <c r="N140"/>
  <c i="14" r="P43"/>
  <c r="N117"/>
  <c r="S117"/>
  <c r="T117"/>
  <c r="U117"/>
  <c r="P103"/>
  <c r="S19"/>
  <c r="T19"/>
  <c r="U19"/>
  <c r="N56"/>
  <c r="S56"/>
  <c r="T56"/>
  <c r="U56"/>
  <c i="13" r="P54"/>
  <c i="14" r="N101"/>
  <c i="13" r="N23"/>
  <c r="P136"/>
  <c i="14" r="N10"/>
  <c r="N36"/>
  <c r="N181"/>
  <c r="P115"/>
  <c r="P10"/>
  <c r="R108"/>
  <c r="P125"/>
  <c i="13" r="P139"/>
  <c r="P63"/>
  <c r="Q63"/>
  <c r="R63"/>
  <c r="S63"/>
  <c r="L23"/>
  <c r="L160"/>
  <c r="L137"/>
  <c r="P95"/>
  <c i="14" r="P159"/>
  <c r="S159"/>
  <c r="T159"/>
  <c r="U159"/>
  <c r="R176"/>
  <c r="P181"/>
  <c i="13" r="N96"/>
  <c i="65" r="R239"/>
  <c r="S239"/>
  <c r="T239"/>
  <c i="24" r="R220"/>
  <c r="S220"/>
  <c r="T220"/>
  <c i="6" r="Q421"/>
  <c r="R421"/>
  <c r="S421"/>
  <c i="23" r="R183"/>
  <c r="S183"/>
  <c r="T183"/>
  <c i="45" r="R169"/>
  <c r="S169"/>
  <c r="T169"/>
  <c i="25" r="R108"/>
  <c r="S108"/>
  <c r="T108"/>
  <c i="6" r="Q146"/>
  <c r="R146"/>
  <c r="S146"/>
  <c i="65" r="O458"/>
  <c r="O419"/>
  <c i="45" r="Q111"/>
  <c r="R111"/>
  <c r="S111"/>
  <c r="T111"/>
  <c i="65" r="O414"/>
  <c r="R209"/>
  <c r="S209"/>
  <c r="T209"/>
  <c r="Q111"/>
  <c r="O34"/>
  <c r="Q11"/>
  <c i="45" r="M353"/>
  <c r="O366"/>
  <c r="M47"/>
  <c r="O444"/>
  <c r="M453"/>
  <c r="R453"/>
  <c r="S453"/>
  <c r="T453"/>
  <c r="O104"/>
  <c r="R104"/>
  <c r="S104"/>
  <c r="T104"/>
  <c i="25" r="Q54"/>
  <c r="M123"/>
  <c r="R123"/>
  <c r="S123"/>
  <c r="T123"/>
  <c r="Q388"/>
  <c r="O423"/>
  <c r="Q343"/>
  <c i="24" r="Q238"/>
  <c i="17" r="Q303"/>
  <c i="45" r="M233"/>
  <c i="22" r="Q201"/>
  <c i="24" r="O231"/>
  <c i="23" r="O72"/>
  <c r="R72"/>
  <c r="S72"/>
  <c r="T72"/>
  <c i="24" r="R224"/>
  <c r="S224"/>
  <c r="T224"/>
  <c r="M249"/>
  <c r="Q403"/>
  <c i="23" r="O61"/>
  <c r="R61"/>
  <c r="S61"/>
  <c r="T61"/>
  <c r="Q236"/>
  <c r="M289"/>
  <c r="R289"/>
  <c r="S289"/>
  <c r="T289"/>
  <c r="O188"/>
  <c r="Q368"/>
  <c r="Q409"/>
  <c r="Q299"/>
  <c i="22" r="Q216"/>
  <c r="M416"/>
  <c i="21" r="Q363"/>
  <c i="19" r="Q37"/>
  <c r="R153"/>
  <c r="S153"/>
  <c r="T153"/>
  <c i="17" r="M237"/>
  <c r="M228"/>
  <c r="R228"/>
  <c r="S228"/>
  <c r="T228"/>
  <c r="M69"/>
  <c r="Q313"/>
  <c r="M220"/>
  <c i="6" r="N424"/>
  <c r="P257"/>
  <c r="L242"/>
  <c r="P313"/>
  <c i="23" r="R357"/>
  <c r="S357"/>
  <c r="T357"/>
  <c i="65" r="M439"/>
  <c r="O343"/>
  <c r="R343"/>
  <c r="S343"/>
  <c r="T343"/>
  <c r="M174"/>
  <c r="R174"/>
  <c r="S174"/>
  <c r="T174"/>
  <c r="M171"/>
  <c r="Q146"/>
  <c r="O131"/>
  <c r="O26"/>
  <c r="Q17"/>
  <c i="45" r="Q26"/>
  <c r="O355"/>
  <c i="25" r="Q338"/>
  <c i="45" r="O328"/>
  <c r="M65"/>
  <c r="Q180"/>
  <c r="R180"/>
  <c r="S180"/>
  <c r="T180"/>
  <c r="M428"/>
  <c r="M479"/>
  <c r="O371"/>
  <c r="M162"/>
  <c r="Q488"/>
  <c i="25" r="M219"/>
  <c r="O213"/>
  <c r="O63"/>
  <c r="O309"/>
  <c r="Q414"/>
  <c i="24" r="O42"/>
  <c r="O155"/>
  <c r="O145"/>
  <c r="O233"/>
  <c r="R233"/>
  <c r="S233"/>
  <c r="T233"/>
  <c i="23" r="Q261"/>
  <c i="21" r="M42"/>
  <c r="M83"/>
  <c i="19" r="Q41"/>
  <c i="6" r="P344"/>
  <c r="Q344"/>
  <c r="R344"/>
  <c r="S344"/>
  <c i="24" r="O200"/>
  <c r="M452"/>
  <c r="R452"/>
  <c r="S452"/>
  <c r="T452"/>
  <c r="O288"/>
  <c r="Q193"/>
  <c r="R189"/>
  <c r="S189"/>
  <c r="T189"/>
  <c i="23" r="M471"/>
  <c r="O245"/>
  <c r="M327"/>
  <c i="22" r="Q300"/>
  <c r="O266"/>
  <c r="Q246"/>
  <c r="R246"/>
  <c r="S246"/>
  <c r="T246"/>
  <c r="M287"/>
  <c r="R287"/>
  <c r="S287"/>
  <c r="T287"/>
  <c r="Q416"/>
  <c i="21" r="M262"/>
  <c r="R262"/>
  <c r="S262"/>
  <c r="T262"/>
  <c r="O316"/>
  <c r="O296"/>
  <c i="19" r="Q299"/>
  <c r="O297"/>
  <c r="M232"/>
  <c r="O231"/>
  <c r="O206"/>
  <c r="M189"/>
  <c i="17" r="M171"/>
  <c r="R171"/>
  <c r="S171"/>
  <c r="T171"/>
  <c r="M153"/>
  <c r="R153"/>
  <c r="S153"/>
  <c r="T153"/>
  <c r="O92"/>
  <c r="O185"/>
  <c r="M111"/>
  <c r="M187"/>
  <c r="M196"/>
  <c r="R196"/>
  <c r="S196"/>
  <c r="T196"/>
  <c r="Q29"/>
  <c r="M359"/>
  <c r="R359"/>
  <c r="S359"/>
  <c r="T359"/>
  <c r="Q112"/>
  <c r="O173"/>
  <c i="6" r="N336"/>
  <c r="L321"/>
  <c r="Q321"/>
  <c r="R321"/>
  <c r="S321"/>
  <c r="L267"/>
  <c i="23" r="M446"/>
  <c r="R446"/>
  <c r="S446"/>
  <c r="T446"/>
  <c i="45" r="O17"/>
  <c i="65" r="M468"/>
  <c r="Q447"/>
  <c r="Q442"/>
  <c r="Q439"/>
  <c r="Q418"/>
  <c r="M400"/>
  <c r="M367"/>
  <c r="Q363"/>
  <c r="O180"/>
  <c r="M153"/>
  <c r="O93"/>
  <c r="M85"/>
  <c r="R85"/>
  <c r="S85"/>
  <c r="T85"/>
  <c r="Q77"/>
  <c r="O45"/>
  <c i="25" r="O249"/>
  <c r="O424"/>
  <c i="45" r="Q61"/>
  <c r="O393"/>
  <c r="R393"/>
  <c r="S393"/>
  <c r="T393"/>
  <c r="M165"/>
  <c r="R165"/>
  <c r="S165"/>
  <c r="T165"/>
  <c r="O404"/>
  <c r="M455"/>
  <c r="Q470"/>
  <c r="Q63"/>
  <c r="M486"/>
  <c r="Q401"/>
  <c r="O449"/>
  <c i="25" r="M215"/>
  <c r="M82"/>
  <c r="O43"/>
  <c r="R43"/>
  <c r="S43"/>
  <c r="T43"/>
  <c r="M35"/>
  <c r="R35"/>
  <c r="S35"/>
  <c r="T35"/>
  <c r="O49"/>
  <c r="M345"/>
  <c r="O159"/>
  <c r="Q436"/>
  <c r="M194"/>
  <c r="M155"/>
  <c r="R155"/>
  <c r="S155"/>
  <c r="T155"/>
  <c r="O325"/>
  <c r="R325"/>
  <c r="S325"/>
  <c r="T325"/>
  <c r="M361"/>
  <c r="M203"/>
  <c r="R203"/>
  <c r="S203"/>
  <c r="T203"/>
  <c r="O283"/>
  <c i="24" r="M31"/>
  <c r="Q17"/>
  <c r="O91"/>
  <c i="25" r="Q366"/>
  <c r="M354"/>
  <c r="R354"/>
  <c r="S354"/>
  <c r="T354"/>
  <c i="45" r="O213"/>
  <c r="M215"/>
  <c r="R215"/>
  <c r="S215"/>
  <c r="T215"/>
  <c i="17" r="O303"/>
  <c i="24" r="Q448"/>
  <c r="O184"/>
  <c r="R184"/>
  <c r="S184"/>
  <c r="T184"/>
  <c r="M394"/>
  <c r="Q337"/>
  <c r="M283"/>
  <c r="M259"/>
  <c i="23" r="O163"/>
  <c r="M405"/>
  <c r="O253"/>
  <c r="M239"/>
  <c r="R239"/>
  <c r="S239"/>
  <c r="T239"/>
  <c r="O141"/>
  <c r="O271"/>
  <c r="Q83"/>
  <c i="22" r="Q264"/>
  <c r="M294"/>
  <c r="O293"/>
  <c r="O202"/>
  <c r="R202"/>
  <c r="S202"/>
  <c r="T202"/>
  <c r="O102"/>
  <c r="O213"/>
  <c r="Q27"/>
  <c r="M424"/>
  <c r="Q490"/>
  <c r="Q437"/>
  <c r="R437"/>
  <c r="S437"/>
  <c r="T437"/>
  <c r="O444"/>
  <c i="21" r="M59"/>
  <c r="M354"/>
  <c r="R354"/>
  <c r="S354"/>
  <c r="T354"/>
  <c r="O94"/>
  <c r="O367"/>
  <c r="Q141"/>
  <c r="R141"/>
  <c r="S141"/>
  <c r="T141"/>
  <c r="O379"/>
  <c r="R379"/>
  <c r="S379"/>
  <c r="T379"/>
  <c r="M62"/>
  <c r="Q102"/>
  <c r="Q322"/>
  <c r="M253"/>
  <c i="19" r="M79"/>
  <c r="R79"/>
  <c r="S79"/>
  <c r="T79"/>
  <c r="O81"/>
  <c r="M218"/>
  <c r="Q239"/>
  <c r="M275"/>
  <c r="R275"/>
  <c r="S275"/>
  <c r="T275"/>
  <c r="Q124"/>
  <c i="17" r="O366"/>
  <c r="Q207"/>
  <c r="R304"/>
  <c r="S304"/>
  <c r="T304"/>
  <c r="M362"/>
  <c r="Q195"/>
  <c r="R74"/>
  <c r="S74"/>
  <c r="T74"/>
  <c r="Q144"/>
  <c r="Q105"/>
  <c i="6" r="L402"/>
  <c r="L296"/>
  <c r="L269"/>
  <c r="N155"/>
  <c r="Q155"/>
  <c r="R155"/>
  <c r="S155"/>
  <c i="23" r="R448"/>
  <c r="S448"/>
  <c r="T448"/>
  <c i="22" r="R432"/>
  <c r="S432"/>
  <c r="T432"/>
  <c i="21" r="R197"/>
  <c r="S197"/>
  <c r="T197"/>
  <c i="65" r="O438"/>
  <c r="M421"/>
  <c r="R421"/>
  <c r="S421"/>
  <c r="T421"/>
  <c r="M359"/>
  <c r="M333"/>
  <c r="Q331"/>
  <c r="Q242"/>
  <c r="Q184"/>
  <c r="O153"/>
  <c r="Q89"/>
  <c r="Q53"/>
  <c r="M37"/>
  <c r="M17"/>
  <c r="R17"/>
  <c r="S17"/>
  <c r="T17"/>
  <c i="45" r="Q386"/>
  <c r="Q413"/>
  <c r="O329"/>
  <c r="Q411"/>
  <c r="O424"/>
  <c r="M142"/>
  <c r="Q364"/>
  <c r="O61"/>
  <c r="R61"/>
  <c r="S61"/>
  <c r="T61"/>
  <c r="M404"/>
  <c r="R404"/>
  <c r="S404"/>
  <c r="T404"/>
  <c r="Q483"/>
  <c r="Q432"/>
  <c i="25" r="M148"/>
  <c r="M116"/>
  <c r="Q345"/>
  <c r="Q181"/>
  <c r="O386"/>
  <c r="M173"/>
  <c r="R307"/>
  <c r="S307"/>
  <c r="O257"/>
  <c r="Q449"/>
  <c r="O316"/>
  <c r="M414"/>
  <c r="O410"/>
  <c i="24" r="M96"/>
  <c r="Q47"/>
  <c r="Q43"/>
  <c i="25" r="R268"/>
  <c r="S268"/>
  <c r="T268"/>
  <c i="45" r="M208"/>
  <c i="24" r="O166"/>
  <c r="M142"/>
  <c r="O158"/>
  <c r="Q355"/>
  <c i="22" r="M255"/>
  <c r="O101"/>
  <c i="19" r="Q143"/>
  <c i="17" r="M176"/>
  <c i="45" r="O217"/>
  <c i="24" r="O116"/>
  <c i="6" r="N385"/>
  <c i="23" r="O157"/>
  <c i="24" r="O313"/>
  <c r="R313"/>
  <c r="S313"/>
  <c r="T313"/>
  <c r="M443"/>
  <c r="O287"/>
  <c r="Q292"/>
  <c r="R466"/>
  <c r="S466"/>
  <c r="T466"/>
  <c r="O234"/>
  <c r="M273"/>
  <c i="23" r="Q413"/>
  <c r="Q315"/>
  <c r="Q140"/>
  <c r="Q432"/>
  <c r="Q459"/>
  <c r="R459"/>
  <c r="S459"/>
  <c r="T459"/>
  <c r="Q139"/>
  <c r="Q323"/>
  <c r="O266"/>
  <c r="O55"/>
  <c r="R55"/>
  <c r="S55"/>
  <c r="T55"/>
  <c r="Q129"/>
  <c i="22" r="O286"/>
  <c r="Q261"/>
  <c r="Q169"/>
  <c r="M102"/>
  <c r="M182"/>
  <c r="R182"/>
  <c r="S182"/>
  <c r="T182"/>
  <c r="M36"/>
  <c r="Q62"/>
  <c r="M397"/>
  <c r="Q453"/>
  <c i="21" r="Q286"/>
  <c r="O52"/>
  <c r="M64"/>
  <c r="Q282"/>
  <c r="O275"/>
  <c r="Q72"/>
  <c r="O321"/>
  <c r="O130"/>
  <c i="19" r="M307"/>
  <c r="R307"/>
  <c r="S307"/>
  <c r="T307"/>
  <c r="M50"/>
  <c r="O227"/>
  <c r="O148"/>
  <c r="O310"/>
  <c i="17" r="M158"/>
  <c r="O170"/>
  <c r="O314"/>
  <c i="6" r="P384"/>
  <c r="N190"/>
  <c r="N185"/>
  <c r="L231"/>
  <c r="P149"/>
  <c i="14" r="R137"/>
  <c i="65" r="Q456"/>
  <c r="Q395"/>
  <c r="M214"/>
  <c r="M184"/>
  <c r="O12"/>
  <c i="45" r="O398"/>
  <c i="25" r="O369"/>
  <c r="R369"/>
  <c r="S369"/>
  <c r="T369"/>
  <c i="45" r="O387"/>
  <c r="O87"/>
  <c r="Q481"/>
  <c r="R481"/>
  <c r="S481"/>
  <c r="T481"/>
  <c r="O85"/>
  <c r="M503"/>
  <c r="M85"/>
  <c r="O67"/>
  <c r="O415"/>
  <c i="25" r="O224"/>
  <c r="O89"/>
  <c r="Q245"/>
  <c r="Q386"/>
  <c r="Q193"/>
  <c r="Q421"/>
  <c r="M309"/>
  <c i="24" r="Q97"/>
  <c i="45" r="O205"/>
  <c r="R205"/>
  <c r="S205"/>
  <c r="T205"/>
  <c i="24" r="Q173"/>
  <c r="M165"/>
  <c r="Q168"/>
  <c r="Q163"/>
  <c i="23" r="Q421"/>
  <c i="22" r="O255"/>
  <c i="19" r="M143"/>
  <c i="6" r="P300"/>
  <c i="45" r="Q213"/>
  <c r="Q193"/>
  <c r="Q229"/>
  <c r="O233"/>
  <c i="25" r="M143"/>
  <c i="24" r="M166"/>
  <c r="M305"/>
  <c r="O241"/>
  <c r="Q373"/>
  <c r="M221"/>
  <c r="O337"/>
  <c r="O434"/>
  <c r="M402"/>
  <c r="R402"/>
  <c r="S402"/>
  <c r="T402"/>
  <c r="O320"/>
  <c i="23" r="M421"/>
  <c r="R421"/>
  <c r="S421"/>
  <c r="T421"/>
  <c r="O315"/>
  <c r="R315"/>
  <c r="S315"/>
  <c r="T315"/>
  <c r="O372"/>
  <c r="Q235"/>
  <c r="R123"/>
  <c r="S123"/>
  <c r="T123"/>
  <c r="M81"/>
  <c r="M364"/>
  <c r="M79"/>
  <c i="22" r="O141"/>
  <c r="Q109"/>
  <c r="Q134"/>
  <c r="O131"/>
  <c r="Q167"/>
  <c r="O345"/>
  <c r="M20"/>
  <c r="O401"/>
  <c i="21" r="M209"/>
  <c r="R209"/>
  <c r="S209"/>
  <c r="T209"/>
  <c r="Q223"/>
  <c r="Q198"/>
  <c r="Q241"/>
  <c r="M192"/>
  <c i="19" r="Q45"/>
  <c r="Q34"/>
  <c r="Q163"/>
  <c r="R163"/>
  <c r="S163"/>
  <c r="T163"/>
  <c r="M111"/>
  <c r="M286"/>
  <c r="Q232"/>
  <c r="M92"/>
  <c r="R92"/>
  <c r="S92"/>
  <c r="T92"/>
  <c r="Q30"/>
  <c i="17" r="M110"/>
  <c r="O203"/>
  <c r="Q45"/>
  <c r="O187"/>
  <c r="Q68"/>
  <c i="6" r="P417"/>
  <c r="P378"/>
  <c r="N453"/>
  <c r="P452"/>
  <c r="N370"/>
  <c r="N212"/>
  <c r="P156"/>
  <c i="45" r="O313"/>
  <c i="65" r="M432"/>
  <c r="Q414"/>
  <c r="Q405"/>
  <c r="O398"/>
  <c r="Q387"/>
  <c r="M131"/>
  <c r="Q117"/>
  <c r="O64"/>
  <c r="R64"/>
  <c r="S64"/>
  <c r="T64"/>
  <c i="45" r="O47"/>
  <c r="Q450"/>
  <c r="Q454"/>
  <c r="Q399"/>
  <c r="M362"/>
  <c r="Q142"/>
  <c r="O386"/>
  <c r="M474"/>
  <c r="R474"/>
  <c r="S474"/>
  <c r="T474"/>
  <c i="25" r="Q72"/>
  <c r="Q66"/>
  <c r="O314"/>
  <c r="O407"/>
  <c r="M431"/>
  <c r="Q157"/>
  <c r="Q410"/>
  <c i="24" r="O55"/>
  <c r="M74"/>
  <c r="Q432"/>
  <c i="45" r="O188"/>
  <c i="24" r="O109"/>
  <c i="21" r="O229"/>
  <c i="24" r="Q425"/>
  <c r="O296"/>
  <c i="23" r="M431"/>
  <c r="O48"/>
  <c r="Q341"/>
  <c r="O368"/>
  <c r="M110"/>
  <c r="Q295"/>
  <c r="O316"/>
  <c r="Q158"/>
  <c i="22" r="Q277"/>
  <c r="M191"/>
  <c r="Q137"/>
  <c r="Q213"/>
  <c r="Q50"/>
  <c r="O347"/>
  <c r="O425"/>
  <c r="Q341"/>
  <c i="21" r="O151"/>
  <c r="Q242"/>
  <c r="Q103"/>
  <c r="Q308"/>
  <c r="O174"/>
  <c r="M378"/>
  <c r="O73"/>
  <c i="19" r="M227"/>
  <c r="R227"/>
  <c r="S227"/>
  <c r="T227"/>
  <c r="M144"/>
  <c r="Q250"/>
  <c r="O12"/>
  <c r="Q51"/>
  <c i="17" r="M135"/>
  <c r="Q124"/>
  <c r="O322"/>
  <c r="O239"/>
  <c r="O84"/>
  <c r="Q318"/>
  <c r="Q119"/>
  <c r="M401"/>
  <c i="6" r="L405"/>
  <c r="Q405"/>
  <c r="R405"/>
  <c r="S405"/>
  <c r="N384"/>
  <c r="N231"/>
  <c i="45" r="M313"/>
  <c r="R313"/>
  <c r="S313"/>
  <c r="T313"/>
  <c i="19" r="M291"/>
  <c i="45" r="M305"/>
  <c i="65" r="Q465"/>
  <c r="Q419"/>
  <c r="M378"/>
  <c i="25" r="M210"/>
  <c r="M141"/>
  <c i="24" r="Q51"/>
  <c r="M58"/>
  <c i="23" r="M216"/>
  <c r="R216"/>
  <c r="S216"/>
  <c r="T216"/>
  <c i="24" r="O142"/>
  <c r="Q140"/>
  <c r="Q126"/>
  <c i="22" r="Q80"/>
  <c i="21" r="O44"/>
  <c i="24" r="Q446"/>
  <c r="O399"/>
  <c r="Q447"/>
  <c r="Q442"/>
  <c r="Q249"/>
  <c r="Q202"/>
  <c i="23" r="O134"/>
  <c r="Q22"/>
  <c r="O280"/>
  <c r="M374"/>
  <c r="Q319"/>
  <c r="O300"/>
  <c i="22" r="O307"/>
  <c r="O274"/>
  <c r="Q288"/>
  <c r="Q151"/>
  <c r="Q211"/>
  <c r="M188"/>
  <c r="O490"/>
  <c r="O446"/>
  <c r="Q435"/>
  <c r="O387"/>
  <c r="M28"/>
  <c r="M10"/>
  <c i="21" r="Q52"/>
  <c r="O187"/>
  <c r="Q266"/>
  <c r="O249"/>
  <c r="Q189"/>
  <c r="Q245"/>
  <c r="O12"/>
  <c i="19" r="M288"/>
  <c r="M313"/>
  <c r="Q105"/>
  <c r="Q297"/>
  <c r="O335"/>
  <c i="17" r="Q127"/>
  <c r="M49"/>
  <c r="M116"/>
  <c r="Q329"/>
  <c r="Q21"/>
  <c r="O166"/>
  <c r="Q111"/>
  <c r="Q120"/>
  <c r="Q401"/>
  <c i="6" r="N328"/>
  <c r="P430"/>
  <c r="L323"/>
  <c r="P399"/>
  <c i="45" r="M254"/>
  <c r="R254"/>
  <c r="S254"/>
  <c r="T254"/>
  <c r="M245"/>
  <c r="R245"/>
  <c r="S245"/>
  <c r="T245"/>
  <c r="O291"/>
  <c r="O248"/>
  <c r="Q283"/>
  <c r="Q261"/>
  <c r="Q267"/>
  <c r="M241"/>
  <c i="25" r="M132"/>
  <c i="24" r="M434"/>
  <c i="45" r="M310"/>
  <c i="25" r="O67"/>
  <c i="45" r="O401"/>
  <c i="22" r="Q266"/>
  <c r="Q75"/>
  <c r="R75"/>
  <c r="S75"/>
  <c r="T75"/>
  <c i="19" r="O55"/>
  <c r="Q243"/>
  <c i="17" r="M241"/>
  <c i="45" r="Q65"/>
  <c r="Q119"/>
  <c r="O330"/>
  <c r="R330"/>
  <c r="S330"/>
  <c r="T330"/>
  <c i="25" r="Q34"/>
  <c r="M83"/>
  <c r="Q57"/>
  <c r="O412"/>
  <c i="45" r="M210"/>
  <c r="R210"/>
  <c r="S210"/>
  <c r="T210"/>
  <c i="24" r="O177"/>
  <c i="6" r="L149"/>
  <c r="Q149"/>
  <c r="R149"/>
  <c r="S149"/>
  <c i="23" r="O175"/>
  <c i="22" r="Q291"/>
  <c i="24" r="O355"/>
  <c r="R355"/>
  <c r="S355"/>
  <c r="T355"/>
  <c r="O267"/>
  <c i="23" r="M414"/>
  <c r="R414"/>
  <c r="S414"/>
  <c r="T414"/>
  <c r="O140"/>
  <c r="R140"/>
  <c r="S140"/>
  <c r="T140"/>
  <c r="M381"/>
  <c r="O371"/>
  <c i="22" r="Q336"/>
  <c r="O167"/>
  <c r="R167"/>
  <c r="S167"/>
  <c r="T167"/>
  <c r="O36"/>
  <c i="21" r="M49"/>
  <c r="M242"/>
  <c i="19" r="O50"/>
  <c r="M9"/>
  <c i="17" r="M239"/>
  <c r="R239"/>
  <c r="S239"/>
  <c r="T239"/>
  <c i="6" r="L345"/>
  <c r="L341"/>
  <c r="N402"/>
  <c r="N276"/>
  <c r="Q276"/>
  <c r="R276"/>
  <c r="S276"/>
  <c r="L301"/>
  <c i="65" r="O370"/>
  <c r="Q78"/>
  <c i="45" r="O428"/>
  <c i="25" r="O186"/>
  <c i="17" r="O327"/>
  <c i="25" r="O220"/>
  <c i="23" r="M218"/>
  <c r="Q226"/>
  <c i="22" r="O151"/>
  <c r="Q136"/>
  <c r="Q472"/>
  <c r="O411"/>
  <c i="21" r="O259"/>
  <c i="6" r="N200"/>
  <c r="P214"/>
  <c r="Q214"/>
  <c r="R214"/>
  <c r="S214"/>
  <c i="65" r="O350"/>
  <c r="R350"/>
  <c r="S350"/>
  <c r="T350"/>
  <c i="25" r="M213"/>
  <c r="R213"/>
  <c r="S213"/>
  <c r="T213"/>
  <c r="Q8"/>
  <c i="17" r="Q194"/>
  <c i="23" r="Q374"/>
  <c i="22" r="O85"/>
  <c r="Q205"/>
  <c r="Q25"/>
  <c r="M394"/>
  <c r="M403"/>
  <c r="R403"/>
  <c r="S403"/>
  <c r="T403"/>
  <c i="21" r="O246"/>
  <c i="19" r="Q56"/>
  <c r="O250"/>
  <c i="17" r="O140"/>
  <c r="R140"/>
  <c r="S140"/>
  <c r="T140"/>
  <c i="6" r="L320"/>
  <c i="45" r="Q495"/>
  <c i="25" r="Q292"/>
  <c i="24" r="O190"/>
  <c i="22" r="O138"/>
  <c r="R138"/>
  <c r="S138"/>
  <c r="T138"/>
  <c i="19" r="O91"/>
  <c r="R91"/>
  <c r="S91"/>
  <c r="T91"/>
  <c i="6" r="L439"/>
  <c i="65" r="O395"/>
  <c r="R395"/>
  <c r="S395"/>
  <c r="T395"/>
  <c r="M117"/>
  <c r="R117"/>
  <c r="S117"/>
  <c r="T117"/>
  <c i="25" r="M164"/>
  <c r="R164"/>
  <c r="S164"/>
  <c r="T164"/>
  <c r="M89"/>
  <c r="R89"/>
  <c r="S89"/>
  <c r="T89"/>
  <c r="O324"/>
  <c i="23" r="Q434"/>
  <c i="22" r="O50"/>
  <c i="21" r="Q12"/>
  <c r="O305"/>
  <c i="19" r="M251"/>
  <c i="17" r="M103"/>
  <c r="R103"/>
  <c r="S103"/>
  <c r="T103"/>
  <c i="6" r="P190"/>
  <c i="7" r="P70"/>
  <c r="Q70"/>
  <c r="R70"/>
  <c r="S70"/>
  <c r="P79"/>
  <c r="P26"/>
  <c r="P225"/>
  <c r="L213"/>
  <c r="N167"/>
  <c r="N238"/>
  <c r="L232"/>
  <c r="Q232"/>
  <c r="R232"/>
  <c r="S232"/>
  <c r="P132"/>
  <c r="L191"/>
  <c r="Q191"/>
  <c r="R191"/>
  <c r="S191"/>
  <c i="8" r="L16"/>
  <c i="6" r="N84"/>
  <c r="Q84"/>
  <c r="R84"/>
  <c r="S84"/>
  <c i="7" r="N234"/>
  <c r="Q234"/>
  <c r="R234"/>
  <c r="S234"/>
  <c r="N172"/>
  <c i="8" r="N16"/>
  <c r="Q16"/>
  <c r="R16"/>
  <c i="9" r="Q110"/>
  <c r="R110"/>
  <c r="S110"/>
  <c i="11" r="P9"/>
  <c i="9" r="N140"/>
  <c r="L178"/>
  <c r="Q178"/>
  <c r="R178"/>
  <c r="P153"/>
  <c r="N27"/>
  <c r="Q27"/>
  <c r="R27"/>
  <c r="S27"/>
  <c r="L104"/>
  <c r="P28"/>
  <c r="L117"/>
  <c r="Q117"/>
  <c r="R117"/>
  <c r="S117"/>
  <c r="L19"/>
  <c r="Q19"/>
  <c r="R19"/>
  <c r="S19"/>
  <c r="P77"/>
  <c r="P16"/>
  <c r="N114"/>
  <c r="Q114"/>
  <c r="R114"/>
  <c r="S114"/>
  <c r="P149"/>
  <c r="L15"/>
  <c i="10" r="P80"/>
  <c r="P74"/>
  <c r="L71"/>
  <c r="Q71"/>
  <c r="L132"/>
  <c r="R132"/>
  <c r="S132"/>
  <c r="P78"/>
  <c r="P91"/>
  <c r="N24"/>
  <c r="R24"/>
  <c r="S24"/>
  <c r="L95"/>
  <c r="R95"/>
  <c r="S95"/>
  <c i="6" r="N142"/>
  <c r="Q142"/>
  <c r="R142"/>
  <c r="S142"/>
  <c i="10" r="L60"/>
  <c r="P20"/>
  <c r="P60"/>
  <c r="R60"/>
  <c r="S60"/>
  <c i="14" r="S162"/>
  <c r="T162"/>
  <c r="U162"/>
  <c i="13" r="Q54"/>
  <c r="R54"/>
  <c r="S54"/>
  <c r="L66"/>
  <c i="14" r="N27"/>
  <c r="P33"/>
  <c i="13" r="P127"/>
  <c i="14" r="P40"/>
  <c r="R44"/>
  <c r="S154"/>
  <c r="T154"/>
  <c r="U154"/>
  <c i="13" r="L139"/>
  <c r="P26"/>
  <c i="14" r="P46"/>
  <c r="P13"/>
  <c r="P129"/>
  <c r="R97"/>
  <c i="13" r="L26"/>
  <c r="Q26"/>
  <c r="R26"/>
  <c r="S26"/>
  <c r="L149"/>
  <c r="Q149"/>
  <c r="R149"/>
  <c r="S149"/>
  <c i="14" r="R55"/>
  <c i="13" r="N79"/>
  <c r="N91"/>
  <c r="Q91"/>
  <c r="R91"/>
  <c r="S91"/>
  <c r="L85"/>
  <c r="L131"/>
  <c r="Q131"/>
  <c r="R131"/>
  <c r="S131"/>
  <c r="N139"/>
  <c i="14" r="R53"/>
  <c i="13" r="P40"/>
  <c i="14" r="P174"/>
  <c r="R156"/>
  <c r="P20"/>
  <c i="13" r="N82"/>
  <c i="14" r="N43"/>
  <c i="13" r="P25"/>
  <c i="14" r="N134"/>
  <c r="P32"/>
  <c r="P166"/>
  <c r="P34"/>
  <c r="R160"/>
  <c r="P160"/>
  <c r="S160"/>
  <c r="T160"/>
  <c r="U160"/>
  <c i="13" r="L32"/>
  <c r="P70"/>
  <c r="P22"/>
  <c i="14" r="N119"/>
  <c r="S119"/>
  <c r="T119"/>
  <c r="U119"/>
  <c r="P25"/>
  <c i="13" r="L28"/>
  <c r="L141"/>
  <c r="Q141"/>
  <c r="R141"/>
  <c r="S141"/>
  <c r="P151"/>
  <c r="Q151"/>
  <c r="R151"/>
  <c r="S151"/>
  <c i="12" r="L188"/>
  <c r="R188"/>
  <c r="S188"/>
  <c i="65" r="R81"/>
  <c r="S81"/>
  <c r="T81"/>
  <c i="13" r="P168"/>
  <c i="23" r="R68"/>
  <c r="S68"/>
  <c r="T68"/>
  <c i="25" r="R49"/>
  <c r="S49"/>
  <c r="T49"/>
  <c i="19" r="R143"/>
  <c r="S143"/>
  <c r="T143"/>
  <c i="45" r="R67"/>
  <c r="S67"/>
  <c r="T67"/>
  <c r="R143"/>
  <c r="S143"/>
  <c r="T143"/>
  <c i="21" r="R249"/>
  <c r="S249"/>
  <c r="T249"/>
  <c i="22" r="R227"/>
  <c r="S227"/>
  <c r="T227"/>
  <c i="24" r="R221"/>
  <c r="S221"/>
  <c r="T221"/>
  <c i="6" r="Q290"/>
  <c r="R290"/>
  <c r="S290"/>
  <c i="19" r="R162"/>
  <c r="S162"/>
  <c r="T162"/>
  <c i="45" r="R468"/>
  <c r="S468"/>
  <c r="T468"/>
  <c i="21" r="R77"/>
  <c r="S77"/>
  <c r="T77"/>
  <c r="R103"/>
  <c r="S103"/>
  <c r="T103"/>
  <c i="45" r="R354"/>
  <c r="S354"/>
  <c r="T354"/>
  <c i="22" r="R283"/>
  <c r="S283"/>
  <c r="T283"/>
  <c r="R401"/>
  <c r="S401"/>
  <c r="T401"/>
  <c i="6" r="Q336"/>
  <c r="R336"/>
  <c r="S336"/>
  <c i="65" r="M458"/>
  <c r="R458"/>
  <c r="S458"/>
  <c r="T458"/>
  <c i="24" r="R19"/>
  <c r="S19"/>
  <c r="T19"/>
  <c r="O23"/>
  <c r="R23"/>
  <c r="S23"/>
  <c r="T23"/>
  <c i="23" r="Q208"/>
  <c i="65" r="M478"/>
  <c r="M472"/>
  <c r="M370"/>
  <c r="R370"/>
  <c r="S370"/>
  <c r="T370"/>
  <c r="O352"/>
  <c r="M226"/>
  <c r="M199"/>
  <c r="R199"/>
  <c r="S199"/>
  <c r="T199"/>
  <c r="Q31"/>
  <c r="M11"/>
  <c i="45" r="M501"/>
  <c i="25" r="M224"/>
  <c r="R224"/>
  <c r="S224"/>
  <c r="T224"/>
  <c r="Q96"/>
  <c r="M152"/>
  <c r="Q429"/>
  <c r="M373"/>
  <c r="R406"/>
  <c r="S406"/>
  <c r="T406"/>
  <c i="24" r="M145"/>
  <c r="R145"/>
  <c r="S145"/>
  <c r="T145"/>
  <c r="O291"/>
  <c i="17" r="Q139"/>
  <c i="6" r="L359"/>
  <c i="24" r="Q438"/>
  <c r="R438"/>
  <c r="S438"/>
  <c r="T438"/>
  <c r="O215"/>
  <c r="O193"/>
  <c r="R193"/>
  <c r="S193"/>
  <c r="T193"/>
  <c i="23" r="Q238"/>
  <c r="R238"/>
  <c r="S238"/>
  <c r="T238"/>
  <c r="O268"/>
  <c r="M74"/>
  <c r="R74"/>
  <c r="S74"/>
  <c r="T74"/>
  <c r="O298"/>
  <c r="Q271"/>
  <c i="22" r="O300"/>
  <c r="Q87"/>
  <c r="O174"/>
  <c r="Q481"/>
  <c i="21" r="R315"/>
  <c r="S315"/>
  <c r="T315"/>
  <c r="O104"/>
  <c r="R345"/>
  <c r="S345"/>
  <c r="T345"/>
  <c r="R162"/>
  <c r="S162"/>
  <c r="T162"/>
  <c r="Q296"/>
  <c r="O322"/>
  <c r="R322"/>
  <c r="S322"/>
  <c r="T322"/>
  <c i="19" r="Q121"/>
  <c r="M264"/>
  <c i="17" r="O12"/>
  <c r="O48"/>
  <c r="R48"/>
  <c r="S48"/>
  <c r="T48"/>
  <c i="6" r="L363"/>
  <c r="P444"/>
  <c i="24" r="R202"/>
  <c r="S202"/>
  <c r="T202"/>
  <c r="R309"/>
  <c r="S309"/>
  <c r="T309"/>
  <c r="R218"/>
  <c r="S218"/>
  <c r="T218"/>
  <c i="19" r="R119"/>
  <c r="S119"/>
  <c r="T119"/>
  <c i="65" r="O323"/>
  <c r="M247"/>
  <c r="R247"/>
  <c r="S247"/>
  <c r="T247"/>
  <c r="M196"/>
  <c r="R196"/>
  <c r="S196"/>
  <c r="T196"/>
  <c r="R189"/>
  <c r="S189"/>
  <c r="T189"/>
  <c i="45" r="Q179"/>
  <c r="M367"/>
  <c r="M437"/>
  <c r="O167"/>
  <c i="25" r="Q270"/>
  <c i="24" r="O43"/>
  <c i="45" r="M74"/>
  <c r="M139"/>
  <c r="O504"/>
  <c r="O179"/>
  <c r="O156"/>
  <c i="25" r="Q209"/>
  <c r="O72"/>
  <c r="M437"/>
  <c r="R437"/>
  <c r="S437"/>
  <c r="T437"/>
  <c r="R309"/>
  <c r="S309"/>
  <c r="T309"/>
  <c r="O197"/>
  <c i="24" r="M73"/>
  <c r="R73"/>
  <c r="S73"/>
  <c r="T73"/>
  <c i="25" r="R345"/>
  <c r="S345"/>
  <c r="T345"/>
  <c i="45" r="Q207"/>
  <c i="24" r="O152"/>
  <c r="O122"/>
  <c i="23" r="M189"/>
  <c r="R189"/>
  <c r="S189"/>
  <c r="T189"/>
  <c i="22" r="Q104"/>
  <c i="45" r="M199"/>
  <c i="24" r="R116"/>
  <c r="S116"/>
  <c r="T116"/>
  <c i="19" r="Q167"/>
  <c i="24" r="Q320"/>
  <c i="23" r="M433"/>
  <c r="R433"/>
  <c r="S433"/>
  <c r="T433"/>
  <c r="O143"/>
  <c r="Q48"/>
  <c r="R48"/>
  <c r="S48"/>
  <c r="T48"/>
  <c r="O337"/>
  <c r="Q109"/>
  <c r="O131"/>
  <c r="R131"/>
  <c r="S131"/>
  <c r="T131"/>
  <c r="M133"/>
  <c r="Q50"/>
  <c i="22" r="M252"/>
  <c r="Q335"/>
  <c r="Q168"/>
  <c r="O390"/>
  <c r="R390"/>
  <c r="S390"/>
  <c r="T390"/>
  <c i="21" r="Q185"/>
  <c r="M266"/>
  <c r="R266"/>
  <c r="S266"/>
  <c r="T266"/>
  <c i="19" r="O134"/>
  <c r="O181"/>
  <c r="R181"/>
  <c r="S181"/>
  <c r="T181"/>
  <c r="O283"/>
  <c r="Q23"/>
  <c r="Q46"/>
  <c r="Q280"/>
  <c r="R255"/>
  <c r="S255"/>
  <c r="T255"/>
  <c i="17" r="M40"/>
  <c r="M345"/>
  <c r="M96"/>
  <c r="Q347"/>
  <c r="M333"/>
  <c r="R380"/>
  <c r="S380"/>
  <c r="T380"/>
  <c r="Q67"/>
  <c r="M343"/>
  <c r="M54"/>
  <c r="O119"/>
  <c r="R119"/>
  <c r="S119"/>
  <c r="T119"/>
  <c i="6" r="P387"/>
  <c r="L261"/>
  <c r="L313"/>
  <c r="Q313"/>
  <c r="R313"/>
  <c r="S313"/>
  <c i="65" r="Q468"/>
  <c r="O432"/>
  <c r="Q391"/>
  <c r="O163"/>
  <c r="R163"/>
  <c r="S163"/>
  <c r="T163"/>
  <c r="O156"/>
  <c r="O151"/>
  <c r="Q129"/>
  <c r="Q101"/>
  <c i="45" r="Q390"/>
  <c r="O432"/>
  <c r="R432"/>
  <c r="S432"/>
  <c r="T432"/>
  <c r="Q102"/>
  <c i="25" r="M189"/>
  <c i="45" r="O348"/>
  <c r="R348"/>
  <c r="S348"/>
  <c r="T348"/>
  <c r="M465"/>
  <c r="O140"/>
  <c r="R131"/>
  <c r="S131"/>
  <c r="T131"/>
  <c r="O491"/>
  <c r="Q487"/>
  <c i="25" r="Q94"/>
  <c r="R94"/>
  <c r="S94"/>
  <c r="T94"/>
  <c r="Q98"/>
  <c r="O302"/>
  <c r="R302"/>
  <c r="S302"/>
  <c r="T302"/>
  <c i="24" r="M42"/>
  <c r="R42"/>
  <c r="S42"/>
  <c r="T42"/>
  <c r="M129"/>
  <c r="M342"/>
  <c i="23" r="O202"/>
  <c r="Q360"/>
  <c r="M152"/>
  <c r="M370"/>
  <c i="22" r="O277"/>
  <c r="R277"/>
  <c r="S277"/>
  <c r="T277"/>
  <c r="O335"/>
  <c r="M132"/>
  <c r="O168"/>
  <c r="R168"/>
  <c r="S168"/>
  <c r="T168"/>
  <c r="M122"/>
  <c r="R122"/>
  <c r="S122"/>
  <c r="T122"/>
  <c r="Q148"/>
  <c r="O156"/>
  <c r="O204"/>
  <c r="Q457"/>
  <c i="21" r="M223"/>
  <c r="R223"/>
  <c r="S223"/>
  <c r="T223"/>
  <c r="R59"/>
  <c r="S59"/>
  <c r="T59"/>
  <c r="M76"/>
  <c r="R76"/>
  <c r="S76"/>
  <c r="T76"/>
  <c r="M259"/>
  <c r="R259"/>
  <c r="S259"/>
  <c r="T259"/>
  <c r="Q319"/>
  <c r="Q177"/>
  <c i="19" r="Q323"/>
  <c r="Q9"/>
  <c r="Q170"/>
  <c r="O145"/>
  <c r="O228"/>
  <c r="M46"/>
  <c r="M138"/>
  <c r="Q189"/>
  <c i="17" r="O50"/>
  <c r="O232"/>
  <c r="R232"/>
  <c r="S232"/>
  <c r="T232"/>
  <c r="Q244"/>
  <c r="R116"/>
  <c r="S116"/>
  <c r="T116"/>
  <c r="Q166"/>
  <c r="R166"/>
  <c r="S166"/>
  <c r="T166"/>
  <c r="M185"/>
  <c r="Q317"/>
  <c r="M121"/>
  <c r="R121"/>
  <c r="S121"/>
  <c r="T121"/>
  <c r="Q343"/>
  <c r="R38"/>
  <c r="S38"/>
  <c r="T38"/>
  <c i="6" r="L467"/>
  <c r="P375"/>
  <c r="L453"/>
  <c r="L430"/>
  <c r="Q430"/>
  <c r="R430"/>
  <c r="S430"/>
  <c r="P468"/>
  <c r="N326"/>
  <c r="N349"/>
  <c r="Q349"/>
  <c r="R349"/>
  <c r="S349"/>
  <c r="N204"/>
  <c i="65" r="Q424"/>
  <c r="O241"/>
  <c r="Q197"/>
  <c r="Q98"/>
  <c i="45" r="O65"/>
  <c r="O130"/>
  <c r="Q352"/>
  <c r="R352"/>
  <c r="S352"/>
  <c r="T352"/>
  <c r="Q373"/>
  <c r="R142"/>
  <c r="S142"/>
  <c r="T142"/>
  <c r="O501"/>
  <c r="R454"/>
  <c r="S454"/>
  <c r="T454"/>
  <c r="M119"/>
  <c r="R119"/>
  <c r="S119"/>
  <c r="T119"/>
  <c i="25" r="Q81"/>
  <c r="Q68"/>
  <c r="M118"/>
  <c r="M86"/>
  <c r="R86"/>
  <c r="S86"/>
  <c r="T86"/>
  <c r="Q261"/>
  <c r="O379"/>
  <c r="Q378"/>
  <c i="24" r="O64"/>
  <c r="O272"/>
  <c r="Q122"/>
  <c i="23" r="Q206"/>
  <c i="17" r="O127"/>
  <c r="R127"/>
  <c r="S127"/>
  <c r="T127"/>
  <c i="45" r="M220"/>
  <c i="24" r="M112"/>
  <c r="R112"/>
  <c r="S112"/>
  <c r="T112"/>
  <c r="O333"/>
  <c r="Q328"/>
  <c r="Q203"/>
  <c i="23" r="O269"/>
  <c r="O86"/>
  <c r="M319"/>
  <c i="22" r="Q179"/>
  <c r="O218"/>
  <c r="R218"/>
  <c r="S218"/>
  <c r="T218"/>
  <c r="O137"/>
  <c r="R137"/>
  <c r="S137"/>
  <c r="T137"/>
  <c r="M436"/>
  <c r="R436"/>
  <c r="S436"/>
  <c r="T436"/>
  <c r="Q345"/>
  <c r="O472"/>
  <c r="R472"/>
  <c r="S472"/>
  <c r="T472"/>
  <c i="21" r="O49"/>
  <c r="R49"/>
  <c r="S49"/>
  <c r="T49"/>
  <c r="M96"/>
  <c r="R96"/>
  <c r="S96"/>
  <c r="T96"/>
  <c r="M241"/>
  <c r="R241"/>
  <c r="S241"/>
  <c r="T241"/>
  <c r="Q361"/>
  <c r="Q187"/>
  <c r="R187"/>
  <c r="S187"/>
  <c r="T187"/>
  <c r="Q287"/>
  <c r="Q174"/>
  <c i="19" r="O288"/>
  <c r="O196"/>
  <c r="R318"/>
  <c r="S318"/>
  <c r="T318"/>
  <c i="17" r="O40"/>
  <c r="R129"/>
  <c r="S129"/>
  <c r="T129"/>
  <c r="Q253"/>
  <c r="M137"/>
  <c r="M338"/>
  <c i="6" r="P322"/>
  <c r="P213"/>
  <c r="P296"/>
  <c r="L257"/>
  <c r="Q257"/>
  <c r="R257"/>
  <c r="S257"/>
  <c r="P292"/>
  <c r="L181"/>
  <c r="Q181"/>
  <c r="R181"/>
  <c r="S181"/>
  <c i="45" r="Q314"/>
  <c r="M311"/>
  <c i="24" r="M100"/>
  <c r="R100"/>
  <c r="S100"/>
  <c r="T100"/>
  <c i="65" r="Q323"/>
  <c r="O176"/>
  <c r="Q92"/>
  <c i="45" r="M338"/>
  <c r="Q72"/>
  <c r="Q359"/>
  <c r="R359"/>
  <c r="S359"/>
  <c r="T359"/>
  <c i="25" r="O11"/>
  <c r="R11"/>
  <c r="S11"/>
  <c r="T11"/>
  <c r="M111"/>
  <c r="R111"/>
  <c r="S111"/>
  <c r="T111"/>
  <c r="M57"/>
  <c r="R57"/>
  <c r="S57"/>
  <c r="T57"/>
  <c r="M87"/>
  <c r="M67"/>
  <c r="R67"/>
  <c r="S67"/>
  <c r="T67"/>
  <c r="Q122"/>
  <c r="O270"/>
  <c r="R270"/>
  <c r="S270"/>
  <c r="T270"/>
  <c r="M401"/>
  <c r="M427"/>
  <c r="O235"/>
  <c r="R235"/>
  <c r="S235"/>
  <c r="T235"/>
  <c i="24" r="M14"/>
  <c r="O79"/>
  <c i="25" r="O371"/>
  <c i="23" r="O222"/>
  <c i="45" r="Q236"/>
  <c i="23" r="M205"/>
  <c i="24" r="O268"/>
  <c r="Q256"/>
  <c r="M295"/>
  <c r="R295"/>
  <c r="S295"/>
  <c r="T295"/>
  <c r="M246"/>
  <c i="23" r="Q402"/>
  <c r="Q400"/>
  <c r="Q251"/>
  <c r="M393"/>
  <c r="M86"/>
  <c r="R86"/>
  <c r="S86"/>
  <c r="T86"/>
  <c r="R81"/>
  <c r="S81"/>
  <c r="T81"/>
  <c r="M424"/>
  <c r="R424"/>
  <c r="S424"/>
  <c r="T424"/>
  <c i="22" r="O361"/>
  <c r="R361"/>
  <c r="S361"/>
  <c r="T361"/>
  <c r="M23"/>
  <c r="M13"/>
  <c i="21" r="R44"/>
  <c r="S44"/>
  <c r="T44"/>
  <c r="Q317"/>
  <c r="R317"/>
  <c r="S317"/>
  <c r="T317"/>
  <c r="O361"/>
  <c r="R361"/>
  <c r="S361"/>
  <c r="T361"/>
  <c r="M94"/>
  <c i="19" r="M135"/>
  <c r="O114"/>
  <c r="M33"/>
  <c r="Q326"/>
  <c r="Q144"/>
  <c r="M28"/>
  <c r="Q216"/>
  <c r="M27"/>
  <c r="Q224"/>
  <c r="O264"/>
  <c r="O30"/>
  <c r="R30"/>
  <c r="S30"/>
  <c r="T30"/>
  <c r="M306"/>
  <c r="O42"/>
  <c i="17" r="M193"/>
  <c r="M134"/>
  <c r="R134"/>
  <c r="S134"/>
  <c r="T134"/>
  <c r="O194"/>
  <c r="O72"/>
  <c r="R72"/>
  <c r="S72"/>
  <c r="T72"/>
  <c r="Q285"/>
  <c r="M29"/>
  <c r="R29"/>
  <c r="S29"/>
  <c r="T29"/>
  <c i="6" r="L375"/>
  <c r="Q375"/>
  <c r="R375"/>
  <c r="S375"/>
  <c r="L373"/>
  <c r="Q373"/>
  <c r="R373"/>
  <c r="S373"/>
  <c r="L438"/>
  <c r="N249"/>
  <c r="N176"/>
  <c i="65" r="O400"/>
  <c r="M210"/>
  <c r="Q187"/>
  <c r="M47"/>
  <c r="Q12"/>
  <c i="45" r="Q463"/>
  <c i="25" r="Q225"/>
  <c r="R225"/>
  <c r="S225"/>
  <c r="T225"/>
  <c r="M329"/>
  <c i="45" r="Q367"/>
  <c i="25" r="M229"/>
  <c r="R229"/>
  <c r="S229"/>
  <c r="T229"/>
  <c r="M62"/>
  <c r="R62"/>
  <c r="S62"/>
  <c r="T62"/>
  <c r="Q55"/>
  <c r="R55"/>
  <c r="S55"/>
  <c r="T55"/>
  <c r="Q240"/>
  <c r="M426"/>
  <c r="R426"/>
  <c r="S426"/>
  <c r="T426"/>
  <c r="Q289"/>
  <c r="M293"/>
  <c i="24" r="Q31"/>
  <c r="M47"/>
  <c r="R47"/>
  <c r="S47"/>
  <c r="T47"/>
  <c i="25" r="M241"/>
  <c i="23" r="Q218"/>
  <c r="R218"/>
  <c r="S218"/>
  <c r="T218"/>
  <c i="24" r="Q111"/>
  <c r="O165"/>
  <c r="M177"/>
  <c i="45" r="M192"/>
  <c r="Q234"/>
  <c i="23" r="O205"/>
  <c i="6" r="N408"/>
  <c i="24" r="M292"/>
  <c r="Q200"/>
  <c r="Q390"/>
  <c r="Q264"/>
  <c i="23" r="O386"/>
  <c r="O235"/>
  <c r="Q371"/>
  <c r="M234"/>
  <c r="Q160"/>
  <c i="22" r="Q294"/>
  <c r="Q290"/>
  <c r="Q240"/>
  <c r="M151"/>
  <c r="R151"/>
  <c r="S151"/>
  <c r="T151"/>
  <c r="M179"/>
  <c r="Q198"/>
  <c r="O205"/>
  <c r="R205"/>
  <c r="S205"/>
  <c r="T205"/>
  <c r="O470"/>
  <c r="M387"/>
  <c r="R387"/>
  <c r="S387"/>
  <c r="T387"/>
  <c i="21" r="M234"/>
  <c r="Q367"/>
  <c r="M303"/>
  <c r="Q247"/>
  <c r="M157"/>
  <c i="19" r="M74"/>
  <c r="O171"/>
  <c r="M326"/>
  <c r="R326"/>
  <c r="S326"/>
  <c r="T326"/>
  <c r="O170"/>
  <c r="R170"/>
  <c r="S170"/>
  <c r="T170"/>
  <c r="Q282"/>
  <c r="M243"/>
  <c r="R243"/>
  <c r="S243"/>
  <c r="T243"/>
  <c i="17" r="M317"/>
  <c r="R317"/>
  <c r="S317"/>
  <c r="T317"/>
  <c r="O195"/>
  <c r="R195"/>
  <c r="S195"/>
  <c r="T195"/>
  <c r="M198"/>
  <c r="M346"/>
  <c r="O396"/>
  <c r="Q220"/>
  <c r="M208"/>
  <c r="Q60"/>
  <c r="Q236"/>
  <c i="6" r="P426"/>
  <c r="P369"/>
  <c r="L395"/>
  <c r="L461"/>
  <c r="N215"/>
  <c r="P225"/>
  <c r="N273"/>
  <c i="45" r="Q305"/>
  <c i="23" r="O125"/>
  <c r="R125"/>
  <c r="S125"/>
  <c r="T125"/>
  <c i="65" r="Q454"/>
  <c r="O442"/>
  <c r="R442"/>
  <c r="S442"/>
  <c r="T442"/>
  <c r="Q378"/>
  <c r="M336"/>
  <c r="M223"/>
  <c r="M217"/>
  <c r="R217"/>
  <c r="S217"/>
  <c r="T217"/>
  <c r="Q210"/>
  <c r="O184"/>
  <c i="45" r="M384"/>
  <c r="Q479"/>
  <c i="25" r="M131"/>
  <c r="Q370"/>
  <c r="R370"/>
  <c r="S370"/>
  <c r="T370"/>
  <c i="45" r="M371"/>
  <c r="R371"/>
  <c r="S371"/>
  <c r="T371"/>
  <c r="O503"/>
  <c i="25" r="O287"/>
  <c r="O431"/>
  <c r="Q273"/>
  <c r="M199"/>
  <c r="R199"/>
  <c r="S199"/>
  <c r="T199"/>
  <c i="24" r="M53"/>
  <c r="R53"/>
  <c r="S53"/>
  <c r="T53"/>
  <c r="Q26"/>
  <c i="25" r="O12"/>
  <c r="R12"/>
  <c r="S12"/>
  <c r="T12"/>
  <c i="24" r="M124"/>
  <c i="22" r="Q42"/>
  <c i="21" r="Q370"/>
  <c r="M314"/>
  <c i="19" r="M41"/>
  <c i="45" r="O236"/>
  <c r="R236"/>
  <c r="S236"/>
  <c r="T236"/>
  <c i="6" r="L446"/>
  <c i="24" r="M238"/>
  <c r="O292"/>
  <c r="O327"/>
  <c r="O225"/>
  <c i="23" r="Q9"/>
  <c r="Q100"/>
  <c r="O362"/>
  <c r="O35"/>
  <c r="R35"/>
  <c r="S35"/>
  <c r="T35"/>
  <c r="O409"/>
  <c r="M230"/>
  <c i="22" r="M254"/>
  <c r="O317"/>
  <c r="M79"/>
  <c r="Q204"/>
  <c r="O365"/>
  <c r="R365"/>
  <c r="S365"/>
  <c r="T365"/>
  <c r="Q473"/>
  <c r="Q470"/>
  <c r="Q389"/>
  <c i="21" r="M349"/>
  <c r="O242"/>
  <c r="M139"/>
  <c r="M319"/>
  <c r="M73"/>
  <c i="19" r="O70"/>
  <c r="Q59"/>
  <c r="O18"/>
  <c i="13" r="N40"/>
  <c i="45" r="O264"/>
  <c i="14" r="R25"/>
  <c i="13" r="L82"/>
  <c i="45" r="O263"/>
  <c i="19" r="M339"/>
  <c r="R339"/>
  <c r="S339"/>
  <c r="T339"/>
  <c i="22" r="Q478"/>
  <c i="45" r="R267"/>
  <c r="S267"/>
  <c r="T267"/>
  <c r="R283"/>
  <c r="S283"/>
  <c r="T283"/>
  <c r="R261"/>
  <c r="S261"/>
  <c r="T261"/>
  <c r="Q259"/>
  <c r="R259"/>
  <c r="S259"/>
  <c r="T259"/>
  <c i="22" r="O140"/>
  <c i="21" r="M321"/>
  <c r="R321"/>
  <c r="S321"/>
  <c r="T321"/>
  <c i="19" r="Q33"/>
  <c i="45" r="Q14"/>
  <c r="Q452"/>
  <c i="24" r="M178"/>
  <c r="R178"/>
  <c r="S178"/>
  <c r="T178"/>
  <c r="Q296"/>
  <c r="Q286"/>
  <c i="23" r="M294"/>
  <c r="R294"/>
  <c r="S294"/>
  <c r="T294"/>
  <c r="O399"/>
  <c r="R399"/>
  <c r="S399"/>
  <c r="T399"/>
  <c i="22" r="M297"/>
  <c r="R297"/>
  <c r="S297"/>
  <c r="T297"/>
  <c r="Q334"/>
  <c r="O400"/>
  <c r="Q402"/>
  <c r="O481"/>
  <c i="19" r="Q49"/>
  <c r="Q288"/>
  <c i="17" r="M223"/>
  <c r="O120"/>
  <c r="O110"/>
  <c i="6" r="N371"/>
  <c r="P326"/>
  <c r="L409"/>
  <c r="Q409"/>
  <c r="R409"/>
  <c r="S409"/>
  <c r="L175"/>
  <c i="17" r="O321"/>
  <c i="25" r="O241"/>
  <c i="19" r="Q325"/>
  <c i="25" r="Q171"/>
  <c r="R171"/>
  <c r="S171"/>
  <c r="T171"/>
  <c i="23" r="Q328"/>
  <c i="22" r="Q358"/>
  <c r="R358"/>
  <c r="S358"/>
  <c r="T358"/>
  <c i="21" r="Q123"/>
  <c r="O92"/>
  <c i="19" r="M106"/>
  <c i="17" r="M79"/>
  <c r="Q199"/>
  <c i="23" r="M463"/>
  <c i="65" r="M248"/>
  <c r="R248"/>
  <c r="S248"/>
  <c r="T248"/>
  <c i="25" r="O91"/>
  <c r="M283"/>
  <c i="24" r="O273"/>
  <c r="O420"/>
  <c r="Q347"/>
  <c i="23" r="O403"/>
  <c i="22" r="M406"/>
  <c i="21" r="O313"/>
  <c r="R313"/>
  <c r="S313"/>
  <c r="T313"/>
  <c r="M360"/>
  <c i="19" r="Q88"/>
  <c r="O165"/>
  <c r="M228"/>
  <c i="17" r="Q40"/>
  <c i="65" r="M193"/>
  <c i="45" r="Q140"/>
  <c i="23" r="Q382"/>
  <c i="21" r="O350"/>
  <c r="R350"/>
  <c r="S350"/>
  <c r="T350"/>
  <c i="19" r="O254"/>
  <c r="M300"/>
  <c i="6" r="L444"/>
  <c r="Q444"/>
  <c r="R444"/>
  <c r="S444"/>
  <c r="L322"/>
  <c r="Q322"/>
  <c r="R322"/>
  <c r="S322"/>
  <c r="L271"/>
  <c r="L273"/>
  <c i="25" r="O15"/>
  <c i="23" r="Q13"/>
  <c i="21" r="Q157"/>
  <c i="19" r="M114"/>
  <c i="7" r="P14"/>
  <c r="P110"/>
  <c r="P187"/>
  <c r="P167"/>
  <c r="N241"/>
  <c r="P157"/>
  <c r="P185"/>
  <c r="N110"/>
  <c r="Q110"/>
  <c r="R110"/>
  <c r="S110"/>
  <c r="N93"/>
  <c r="Q93"/>
  <c r="R93"/>
  <c r="S93"/>
  <c r="N71"/>
  <c r="Q71"/>
  <c r="R71"/>
  <c r="S71"/>
  <c r="N59"/>
  <c r="N42"/>
  <c r="Q42"/>
  <c r="R42"/>
  <c r="S42"/>
  <c i="9" r="Q149"/>
  <c r="R149"/>
  <c r="S149"/>
  <c r="Q153"/>
  <c r="R153"/>
  <c r="S153"/>
  <c i="10" r="Q78"/>
  <c r="Q132"/>
  <c i="9" r="L140"/>
  <c r="Q140"/>
  <c r="R140"/>
  <c r="S140"/>
  <c r="N79"/>
  <c r="Q79"/>
  <c r="R79"/>
  <c r="S79"/>
  <c r="L41"/>
  <c r="L17"/>
  <c r="P43"/>
  <c r="L78"/>
  <c r="P119"/>
  <c r="N15"/>
  <c i="10" r="P135"/>
  <c r="N80"/>
  <c r="N75"/>
  <c r="Q75"/>
  <c r="L91"/>
  <c r="R91"/>
  <c r="S91"/>
  <c r="N108"/>
  <c r="R108"/>
  <c r="S108"/>
  <c i="13" r="Q85"/>
  <c r="R85"/>
  <c r="S85"/>
  <c r="Q116"/>
  <c r="R116"/>
  <c r="S116"/>
  <c i="14" r="P45"/>
  <c r="S47"/>
  <c r="T47"/>
  <c r="U47"/>
  <c i="13" r="L84"/>
  <c i="14" r="P86"/>
  <c i="13" r="N66"/>
  <c r="Q23"/>
  <c r="R23"/>
  <c r="S23"/>
  <c i="14" r="P92"/>
  <c r="R37"/>
  <c i="13" r="L49"/>
  <c i="14" r="R134"/>
  <c r="N72"/>
  <c r="N133"/>
  <c i="13" r="N56"/>
  <c r="P43"/>
  <c r="N52"/>
  <c r="P160"/>
  <c r="L65"/>
  <c r="Q40"/>
  <c r="R40"/>
  <c r="S40"/>
  <c r="N43"/>
  <c r="Q43"/>
  <c r="R43"/>
  <c r="S43"/>
  <c i="14" r="R100"/>
  <c r="P97"/>
  <c r="S97"/>
  <c r="T97"/>
  <c r="U97"/>
  <c r="R41"/>
  <c r="N115"/>
  <c r="R13"/>
  <c r="R48"/>
  <c r="N175"/>
  <c r="S175"/>
  <c r="T175"/>
  <c r="U175"/>
  <c r="N86"/>
  <c r="N129"/>
  <c i="13" r="N25"/>
  <c r="Q25"/>
  <c r="R25"/>
  <c r="S25"/>
  <c i="14" r="N42"/>
  <c r="S42"/>
  <c r="T42"/>
  <c r="U42"/>
  <c i="13" r="L114"/>
  <c r="N49"/>
  <c i="14" r="P72"/>
  <c i="13" r="L9"/>
  <c i="14" r="N109"/>
  <c r="R27"/>
  <c i="13" r="P137"/>
  <c i="14" r="N92"/>
  <c r="S92"/>
  <c r="T92"/>
  <c r="U92"/>
  <c i="13" r="L146"/>
  <c r="Q146"/>
  <c r="R146"/>
  <c r="S146"/>
  <c i="14" r="R20"/>
  <c i="13" r="P110"/>
  <c i="65" r="R237"/>
  <c r="S237"/>
  <c r="T237"/>
  <c i="22" r="R117"/>
  <c r="S117"/>
  <c r="T117"/>
  <c i="45" r="R179"/>
  <c r="S179"/>
  <c r="T179"/>
  <c i="6" r="Q414"/>
  <c r="R414"/>
  <c r="S414"/>
  <c i="22" r="R264"/>
  <c r="S264"/>
  <c r="T264"/>
  <c i="6" r="Q255"/>
  <c r="R255"/>
  <c r="S255"/>
  <c i="22" r="R241"/>
  <c r="S241"/>
  <c r="T241"/>
  <c i="19" r="R27"/>
  <c r="S27"/>
  <c r="T27"/>
  <c r="R41"/>
  <c r="S41"/>
  <c r="T41"/>
  <c i="25" r="R87"/>
  <c r="S87"/>
  <c r="T87"/>
  <c i="45" r="R107"/>
  <c r="S107"/>
  <c r="T107"/>
  <c i="21" r="R130"/>
  <c r="S130"/>
  <c r="T130"/>
  <c i="24" r="R69"/>
  <c r="S69"/>
  <c r="T69"/>
  <c i="17" r="R303"/>
  <c r="S303"/>
  <c r="T303"/>
  <c r="R92"/>
  <c r="S92"/>
  <c r="T92"/>
  <c i="25" r="R401"/>
  <c r="S401"/>
  <c r="T401"/>
  <c i="24" r="R79"/>
  <c r="S79"/>
  <c r="T79"/>
  <c i="21" r="R94"/>
  <c r="S94"/>
  <c r="T94"/>
  <c i="65" r="R11"/>
  <c r="S11"/>
  <c r="T11"/>
  <c i="22" r="R174"/>
  <c r="S174"/>
  <c r="T174"/>
  <c i="45" r="O151"/>
  <c r="O470"/>
  <c r="R470"/>
  <c r="S470"/>
  <c r="T470"/>
  <c r="R199"/>
  <c r="S199"/>
  <c r="T199"/>
  <c i="23" r="O66"/>
  <c r="R66"/>
  <c r="S66"/>
  <c r="T66"/>
  <c i="6" r="N331"/>
  <c r="Q331"/>
  <c r="R331"/>
  <c r="S331"/>
  <c i="65" r="Q478"/>
  <c r="R478"/>
  <c r="S478"/>
  <c r="T478"/>
  <c r="M95"/>
  <c r="M93"/>
  <c r="R93"/>
  <c r="S93"/>
  <c r="T93"/>
  <c i="45" r="R353"/>
  <c r="S353"/>
  <c r="T353"/>
  <c r="Q49"/>
  <c r="R154"/>
  <c r="S154"/>
  <c r="T154"/>
  <c i="25" r="O449"/>
  <c i="24" r="R14"/>
  <c r="S14"/>
  <c r="T14"/>
  <c i="25" r="R424"/>
  <c r="S424"/>
  <c r="T424"/>
  <c i="24" r="O157"/>
  <c r="R238"/>
  <c r="S238"/>
  <c r="T238"/>
  <c i="21" r="Q153"/>
  <c i="17" r="Q135"/>
  <c i="24" r="Q283"/>
  <c i="23" r="O43"/>
  <c r="O364"/>
  <c r="R364"/>
  <c r="S364"/>
  <c r="T364"/>
  <c r="Q141"/>
  <c i="22" r="M134"/>
  <c r="R134"/>
  <c r="S134"/>
  <c r="T134"/>
  <c r="Q407"/>
  <c r="Q421"/>
  <c r="O43"/>
  <c i="21" r="M356"/>
  <c r="R356"/>
  <c r="S356"/>
  <c r="T356"/>
  <c r="Q372"/>
  <c r="Q360"/>
  <c i="19" r="O207"/>
  <c r="R207"/>
  <c r="S207"/>
  <c r="T207"/>
  <c r="O179"/>
  <c r="Q337"/>
  <c r="M299"/>
  <c r="R299"/>
  <c r="S299"/>
  <c r="T299"/>
  <c i="17" r="O54"/>
  <c r="R54"/>
  <c r="S54"/>
  <c r="T54"/>
  <c i="6" r="P360"/>
  <c r="N213"/>
  <c r="Q213"/>
  <c r="R213"/>
  <c r="S213"/>
  <c i="24" r="R225"/>
  <c r="S225"/>
  <c r="T225"/>
  <c i="23" r="R253"/>
  <c r="S253"/>
  <c r="T253"/>
  <c i="17" r="R185"/>
  <c r="S185"/>
  <c r="T185"/>
  <c i="6" r="Q271"/>
  <c r="R271"/>
  <c r="S271"/>
  <c i="65" r="Q438"/>
  <c r="Q355"/>
  <c r="Q234"/>
  <c r="M183"/>
  <c r="Q102"/>
  <c r="M98"/>
  <c r="R98"/>
  <c r="S98"/>
  <c r="T98"/>
  <c r="O40"/>
  <c i="45" r="Q310"/>
  <c r="Q177"/>
  <c r="O97"/>
  <c r="O23"/>
  <c r="R23"/>
  <c r="S23"/>
  <c r="T23"/>
  <c r="O37"/>
  <c i="25" r="O399"/>
  <c i="45" r="Q115"/>
  <c r="Q345"/>
  <c i="25" r="M20"/>
  <c r="R20"/>
  <c r="S20"/>
  <c r="T20"/>
  <c r="O148"/>
  <c r="M107"/>
  <c r="M159"/>
  <c r="R159"/>
  <c r="S159"/>
  <c r="T159"/>
  <c r="O194"/>
  <c r="R194"/>
  <c r="S194"/>
  <c r="T194"/>
  <c r="Q177"/>
  <c r="Q263"/>
  <c r="Q373"/>
  <c i="24" r="M39"/>
  <c r="R39"/>
  <c r="S39"/>
  <c r="T39"/>
  <c i="25" r="R293"/>
  <c r="S293"/>
  <c r="T293"/>
  <c i="45" r="M190"/>
  <c i="23" r="Q223"/>
  <c r="M226"/>
  <c r="R226"/>
  <c r="S226"/>
  <c r="T226"/>
  <c r="M206"/>
  <c r="R206"/>
  <c r="S206"/>
  <c r="T206"/>
  <c i="24" r="Q179"/>
  <c r="R179"/>
  <c r="S179"/>
  <c r="T179"/>
  <c i="23" r="M329"/>
  <c r="R329"/>
  <c r="S329"/>
  <c r="T329"/>
  <c r="M104"/>
  <c r="M83"/>
  <c r="R83"/>
  <c r="S83"/>
  <c r="T83"/>
  <c i="22" r="Q259"/>
  <c r="R101"/>
  <c r="S101"/>
  <c r="T101"/>
  <c r="R27"/>
  <c r="S27"/>
  <c r="T27"/>
  <c r="M402"/>
  <c r="R402"/>
  <c r="S402"/>
  <c r="T402"/>
  <c i="19" r="R8"/>
  <c r="S8"/>
  <c r="T8"/>
  <c r="M196"/>
  <c r="R196"/>
  <c r="S196"/>
  <c r="T196"/>
  <c r="M195"/>
  <c r="Q300"/>
  <c r="Q209"/>
  <c r="R209"/>
  <c r="S209"/>
  <c r="T209"/>
  <c i="17" r="M285"/>
  <c i="6" r="Q367"/>
  <c r="R367"/>
  <c r="S367"/>
  <c r="N172"/>
  <c r="P288"/>
  <c r="P241"/>
  <c r="P175"/>
  <c i="21" r="R338"/>
  <c r="S338"/>
  <c r="T338"/>
  <c i="24" r="O180"/>
  <c i="45" r="M17"/>
  <c i="65" r="O468"/>
  <c r="O375"/>
  <c r="Q352"/>
  <c r="M176"/>
  <c r="R176"/>
  <c r="S176"/>
  <c r="T176"/>
  <c r="M31"/>
  <c r="R31"/>
  <c r="S31"/>
  <c r="T31"/>
  <c i="45" r="M72"/>
  <c r="R72"/>
  <c r="S72"/>
  <c r="T72"/>
  <c r="O159"/>
  <c r="O182"/>
  <c i="25" r="Q40"/>
  <c r="O133"/>
  <c r="Q63"/>
  <c r="Q379"/>
  <c r="M449"/>
  <c r="R449"/>
  <c r="S449"/>
  <c r="T449"/>
  <c r="Q398"/>
  <c r="O263"/>
  <c r="R283"/>
  <c r="S283"/>
  <c r="T283"/>
  <c i="24" r="R31"/>
  <c r="S31"/>
  <c r="T31"/>
  <c r="O78"/>
  <c i="25" r="Q391"/>
  <c r="R68"/>
  <c r="S68"/>
  <c r="T68"/>
  <c i="45" r="Q221"/>
  <c i="25" r="M371"/>
  <c r="R371"/>
  <c r="S371"/>
  <c r="T371"/>
  <c i="24" r="Q166"/>
  <c r="Q239"/>
  <c r="R239"/>
  <c r="S239"/>
  <c r="T239"/>
  <c r="O195"/>
  <c r="M288"/>
  <c r="Q263"/>
  <c r="Q260"/>
  <c r="R394"/>
  <c r="S394"/>
  <c r="T394"/>
  <c r="O278"/>
  <c i="23" r="O418"/>
  <c r="O388"/>
  <c r="R388"/>
  <c r="S388"/>
  <c r="T388"/>
  <c r="O37"/>
  <c r="Q404"/>
  <c i="22" r="O198"/>
  <c r="R198"/>
  <c r="S198"/>
  <c r="T198"/>
  <c r="M374"/>
  <c r="O32"/>
  <c i="21" r="Q340"/>
  <c i="19" r="M37"/>
  <c r="R37"/>
  <c r="S37"/>
  <c r="T37"/>
  <c r="O128"/>
  <c i="17" r="Q364"/>
  <c r="Q203"/>
  <c r="R203"/>
  <c r="S203"/>
  <c r="T203"/>
  <c r="O124"/>
  <c r="R124"/>
  <c r="S124"/>
  <c r="T124"/>
  <c r="O152"/>
  <c r="O14"/>
  <c r="M142"/>
  <c r="R142"/>
  <c r="S142"/>
  <c r="T142"/>
  <c r="Q216"/>
  <c r="O346"/>
  <c i="6" r="L434"/>
  <c r="Q434"/>
  <c r="R434"/>
  <c r="S434"/>
  <c r="P464"/>
  <c r="Q464"/>
  <c r="R464"/>
  <c r="S464"/>
  <c r="P242"/>
  <c r="N175"/>
  <c i="19" r="R306"/>
  <c r="S306"/>
  <c r="T306"/>
  <c i="17" r="R401"/>
  <c r="S401"/>
  <c r="T401"/>
  <c i="14" r="N79"/>
  <c i="65" r="O84"/>
  <c r="M69"/>
  <c i="45" r="O399"/>
  <c r="R399"/>
  <c r="S399"/>
  <c r="T399"/>
  <c r="Q451"/>
  <c r="M173"/>
  <c r="M400"/>
  <c r="R400"/>
  <c r="S400"/>
  <c r="T400"/>
  <c r="Q443"/>
  <c r="R443"/>
  <c r="S443"/>
  <c r="T443"/>
  <c r="R92"/>
  <c r="S92"/>
  <c r="T92"/>
  <c r="O173"/>
  <c r="Q491"/>
  <c r="R491"/>
  <c r="S491"/>
  <c r="T491"/>
  <c i="25" r="O445"/>
  <c r="R445"/>
  <c r="S445"/>
  <c r="T445"/>
  <c r="M436"/>
  <c r="R436"/>
  <c r="S436"/>
  <c r="T436"/>
  <c i="24" r="Q78"/>
  <c i="25" r="R15"/>
  <c r="S15"/>
  <c r="T15"/>
  <c r="R289"/>
  <c r="S289"/>
  <c r="T289"/>
  <c i="23" r="O225"/>
  <c i="24" r="M159"/>
  <c i="23" r="M175"/>
  <c r="R175"/>
  <c r="S175"/>
  <c r="T175"/>
  <c i="19" r="Q108"/>
  <c i="45" r="M201"/>
  <c r="R201"/>
  <c r="S201"/>
  <c r="T201"/>
  <c r="M238"/>
  <c r="R238"/>
  <c r="S238"/>
  <c r="T238"/>
  <c i="25" r="O143"/>
  <c i="22" r="Q64"/>
  <c r="R64"/>
  <c r="S64"/>
  <c r="T64"/>
  <c i="24" r="M377"/>
  <c r="R377"/>
  <c r="S377"/>
  <c r="T377"/>
  <c r="Q288"/>
  <c r="M373"/>
  <c r="R373"/>
  <c r="S373"/>
  <c r="T373"/>
  <c i="23" r="Q163"/>
  <c r="M400"/>
  <c r="R400"/>
  <c r="S400"/>
  <c r="T400"/>
  <c r="O439"/>
  <c r="M251"/>
  <c r="R251"/>
  <c r="S251"/>
  <c r="T251"/>
  <c r="O307"/>
  <c i="22" r="O282"/>
  <c r="M85"/>
  <c r="R85"/>
  <c r="S85"/>
  <c r="T85"/>
  <c r="Q81"/>
  <c r="Q412"/>
  <c r="R412"/>
  <c r="S412"/>
  <c r="T412"/>
  <c r="O438"/>
  <c r="M449"/>
  <c i="21" r="O41"/>
  <c r="O48"/>
  <c r="O264"/>
  <c r="Q74"/>
  <c i="19" r="Q254"/>
  <c r="Q106"/>
  <c r="M121"/>
  <c r="R312"/>
  <c r="S312"/>
  <c r="T312"/>
  <c r="Q22"/>
  <c r="R22"/>
  <c r="S22"/>
  <c r="T22"/>
  <c i="17" r="M366"/>
  <c r="O329"/>
  <c r="R329"/>
  <c r="S329"/>
  <c r="T329"/>
  <c r="O254"/>
  <c r="M313"/>
  <c r="R313"/>
  <c r="S313"/>
  <c r="T313"/>
  <c r="O318"/>
  <c i="6" r="P339"/>
  <c r="Q339"/>
  <c r="R339"/>
  <c r="S339"/>
  <c r="L360"/>
  <c r="N438"/>
  <c r="N277"/>
  <c r="L304"/>
  <c r="Q304"/>
  <c r="R304"/>
  <c r="S304"/>
  <c r="L241"/>
  <c r="Q241"/>
  <c r="R241"/>
  <c r="S241"/>
  <c i="17" r="O91"/>
  <c i="24" r="M232"/>
  <c i="65" r="M356"/>
  <c r="O150"/>
  <c r="Q113"/>
  <c r="R113"/>
  <c r="S113"/>
  <c r="T113"/>
  <c r="O47"/>
  <c r="Q34"/>
  <c r="R34"/>
  <c r="S34"/>
  <c r="T34"/>
  <c r="O9"/>
  <c i="45" r="Q449"/>
  <c r="O465"/>
  <c r="Q347"/>
  <c r="Q422"/>
  <c r="O90"/>
  <c r="Q87"/>
  <c r="Q150"/>
  <c r="Q447"/>
  <c r="M345"/>
  <c r="R345"/>
  <c r="S345"/>
  <c r="T345"/>
  <c r="M150"/>
  <c i="25" r="O107"/>
  <c r="M101"/>
  <c r="R101"/>
  <c r="S101"/>
  <c r="T101"/>
  <c r="Q91"/>
  <c r="O384"/>
  <c i="24" r="M98"/>
  <c r="R98"/>
  <c r="S98"/>
  <c r="T98"/>
  <c r="O54"/>
  <c r="M43"/>
  <c r="R43"/>
  <c r="S43"/>
  <c r="T43"/>
  <c i="25" r="M220"/>
  <c r="R220"/>
  <c r="S220"/>
  <c r="T220"/>
  <c i="24" r="M135"/>
  <c r="R135"/>
  <c r="S135"/>
  <c r="T135"/>
  <c i="23" r="M215"/>
  <c r="O149"/>
  <c r="Q254"/>
  <c i="45" r="M213"/>
  <c r="R213"/>
  <c r="S213"/>
  <c r="T213"/>
  <c r="M234"/>
  <c r="R234"/>
  <c r="S234"/>
  <c r="T234"/>
  <c i="24" r="M242"/>
  <c r="Q212"/>
  <c r="M222"/>
  <c r="Q195"/>
  <c r="Q412"/>
  <c i="23" r="M376"/>
  <c r="R376"/>
  <c r="S376"/>
  <c r="T376"/>
  <c r="M269"/>
  <c r="R269"/>
  <c r="S269"/>
  <c r="T269"/>
  <c r="Q362"/>
  <c r="M311"/>
  <c r="R311"/>
  <c r="S311"/>
  <c r="T311"/>
  <c r="Q16"/>
  <c r="M280"/>
  <c r="R280"/>
  <c r="S280"/>
  <c r="T280"/>
  <c r="O113"/>
  <c r="Q312"/>
  <c r="O457"/>
  <c r="M323"/>
  <c r="Q316"/>
  <c r="O404"/>
  <c r="R404"/>
  <c r="S404"/>
  <c r="T404"/>
  <c r="Q230"/>
  <c i="22" r="O252"/>
  <c r="O99"/>
  <c r="Q100"/>
  <c r="M136"/>
  <c r="M111"/>
  <c r="M353"/>
  <c r="R353"/>
  <c r="S353"/>
  <c r="T353"/>
  <c i="21" r="O287"/>
  <c r="R287"/>
  <c r="S287"/>
  <c r="T287"/>
  <c r="M359"/>
  <c r="O254"/>
  <c r="M316"/>
  <c r="R316"/>
  <c r="S316"/>
  <c r="T316"/>
  <c r="Q307"/>
  <c r="R307"/>
  <c r="S307"/>
  <c r="T307"/>
  <c r="O368"/>
  <c r="Q73"/>
  <c i="19" r="O85"/>
  <c r="Q74"/>
  <c r="Q52"/>
  <c r="R52"/>
  <c r="S52"/>
  <c r="T52"/>
  <c i="17" r="O238"/>
  <c r="R238"/>
  <c r="S238"/>
  <c r="T238"/>
  <c r="Q10"/>
  <c r="O215"/>
  <c r="O277"/>
  <c r="Q137"/>
  <c i="6" r="N404"/>
  <c r="P424"/>
  <c r="Q424"/>
  <c r="R424"/>
  <c r="S424"/>
  <c r="L200"/>
  <c r="Q200"/>
  <c r="R200"/>
  <c r="S200"/>
  <c i="65" r="O424"/>
  <c r="R424"/>
  <c r="S424"/>
  <c r="T424"/>
  <c r="M407"/>
  <c r="O393"/>
  <c r="O200"/>
  <c r="O171"/>
  <c r="M160"/>
  <c r="O125"/>
  <c r="Q88"/>
  <c r="Q39"/>
  <c i="25" r="M272"/>
  <c i="45" r="M121"/>
  <c r="Q366"/>
  <c r="Q135"/>
  <c r="M49"/>
  <c r="R49"/>
  <c r="S49"/>
  <c r="T49"/>
  <c r="M184"/>
  <c r="O434"/>
  <c r="M99"/>
  <c r="O146"/>
  <c i="25" r="Q141"/>
  <c r="M46"/>
  <c r="R46"/>
  <c r="S46"/>
  <c r="T46"/>
  <c r="M326"/>
  <c r="M321"/>
  <c r="R321"/>
  <c r="S321"/>
  <c r="T321"/>
  <c r="M180"/>
  <c i="24" r="R51"/>
  <c r="S51"/>
  <c r="T51"/>
  <c r="M11"/>
  <c r="O26"/>
  <c r="R26"/>
  <c r="S26"/>
  <c r="T26"/>
  <c i="25" r="M29"/>
  <c i="24" r="Q110"/>
  <c r="M126"/>
  <c r="R126"/>
  <c r="S126"/>
  <c r="T126"/>
  <c i="23" r="M209"/>
  <c i="45" r="M224"/>
  <c i="24" r="O453"/>
  <c r="M340"/>
  <c r="M444"/>
  <c r="M447"/>
  <c r="R447"/>
  <c r="S447"/>
  <c r="T447"/>
  <c r="M252"/>
  <c r="M278"/>
  <c r="R278"/>
  <c r="S278"/>
  <c r="T278"/>
  <c r="O203"/>
  <c r="R203"/>
  <c r="S203"/>
  <c r="T203"/>
  <c i="23" r="M450"/>
  <c r="O9"/>
  <c r="R9"/>
  <c r="S9"/>
  <c r="T9"/>
  <c r="O471"/>
  <c r="R471"/>
  <c r="S471"/>
  <c r="T471"/>
  <c r="M51"/>
  <c r="R27"/>
  <c r="S27"/>
  <c r="T27"/>
  <c r="Q307"/>
  <c r="M457"/>
  <c r="R457"/>
  <c r="S457"/>
  <c r="T457"/>
  <c r="M428"/>
  <c r="M403"/>
  <c r="R403"/>
  <c r="S403"/>
  <c r="T403"/>
  <c r="Q298"/>
  <c r="Q345"/>
  <c i="22" r="O320"/>
  <c r="M156"/>
  <c r="Q459"/>
  <c r="M43"/>
  <c r="Q411"/>
  <c i="21" r="O214"/>
  <c r="M21"/>
  <c r="O53"/>
  <c r="O258"/>
  <c r="Q87"/>
  <c r="Q374"/>
  <c r="M74"/>
  <c r="Q254"/>
  <c r="Q62"/>
  <c r="O102"/>
  <c r="R102"/>
  <c r="S102"/>
  <c r="T102"/>
  <c r="Q152"/>
  <c r="O253"/>
  <c r="O172"/>
  <c i="19" r="M70"/>
  <c r="Q36"/>
  <c r="O133"/>
  <c r="M216"/>
  <c r="Q335"/>
  <c r="O198"/>
  <c r="Q115"/>
  <c r="Q128"/>
  <c i="17" r="O207"/>
  <c r="M215"/>
  <c r="R215"/>
  <c r="S215"/>
  <c r="T215"/>
  <c r="O362"/>
  <c r="Q14"/>
  <c r="M67"/>
  <c r="R67"/>
  <c r="S67"/>
  <c r="T67"/>
  <c i="6" r="P345"/>
  <c r="L431"/>
  <c r="P185"/>
  <c r="N261"/>
  <c r="P176"/>
  <c i="45" r="O320"/>
  <c r="R320"/>
  <c r="S320"/>
  <c r="T320"/>
  <c i="14" r="R80"/>
  <c i="65" r="O462"/>
  <c r="M447"/>
  <c r="R447"/>
  <c r="S447"/>
  <c r="T447"/>
  <c r="O391"/>
  <c r="M144"/>
  <c r="O135"/>
  <c r="R135"/>
  <c r="S135"/>
  <c r="T135"/>
  <c r="M84"/>
  <c r="R84"/>
  <c r="S84"/>
  <c r="T84"/>
  <c r="M53"/>
  <c r="R53"/>
  <c r="S53"/>
  <c r="T53"/>
  <c i="45" r="M339"/>
  <c i="25" r="Q339"/>
  <c i="45" r="M398"/>
  <c r="R398"/>
  <c r="S398"/>
  <c r="T398"/>
  <c r="M450"/>
  <c r="R450"/>
  <c r="S450"/>
  <c r="T450"/>
  <c r="O177"/>
  <c r="R177"/>
  <c r="S177"/>
  <c r="T177"/>
  <c i="25" r="O215"/>
  <c r="M40"/>
  <c r="M54"/>
  <c r="R54"/>
  <c r="S54"/>
  <c r="T54"/>
  <c r="Q116"/>
  <c r="Q83"/>
  <c r="Q324"/>
  <c r="Q316"/>
  <c r="M162"/>
  <c r="M397"/>
  <c r="R397"/>
  <c r="S397"/>
  <c r="T397"/>
  <c i="24" r="M37"/>
  <c r="R37"/>
  <c r="S37"/>
  <c r="T37"/>
  <c i="25" r="O125"/>
  <c r="M391"/>
  <c r="R391"/>
  <c r="S391"/>
  <c r="T391"/>
  <c i="24" r="O111"/>
  <c r="R111"/>
  <c r="S111"/>
  <c r="T111"/>
  <c r="Q177"/>
  <c r="O163"/>
  <c r="R163"/>
  <c r="S163"/>
  <c r="T163"/>
  <c i="22" r="O201"/>
  <c r="R201"/>
  <c r="S201"/>
  <c r="T201"/>
  <c r="M62"/>
  <c r="R62"/>
  <c r="S62"/>
  <c r="T62"/>
  <c i="19" r="M35"/>
  <c r="R35"/>
  <c r="S35"/>
  <c r="T35"/>
  <c i="45" r="Q198"/>
  <c r="O219"/>
  <c i="21" r="Q190"/>
  <c i="24" r="M453"/>
  <c r="R453"/>
  <c r="S453"/>
  <c r="T453"/>
  <c r="O416"/>
  <c r="Q268"/>
  <c r="O407"/>
  <c r="R407"/>
  <c r="S407"/>
  <c r="T407"/>
  <c r="Q351"/>
  <c r="O259"/>
  <c i="23" r="Q152"/>
  <c r="M245"/>
  <c r="R245"/>
  <c r="S245"/>
  <c r="T245"/>
  <c r="M432"/>
  <c r="O110"/>
  <c r="M328"/>
  <c r="Q406"/>
  <c i="22" r="Q318"/>
  <c r="Q195"/>
  <c r="O108"/>
  <c r="O129"/>
  <c r="M440"/>
  <c r="O457"/>
  <c r="R457"/>
  <c r="S457"/>
  <c r="T457"/>
  <c r="Q425"/>
  <c r="Q51"/>
  <c i="21" r="Q212"/>
  <c r="Q21"/>
  <c r="Q183"/>
  <c r="O271"/>
  <c r="R271"/>
  <c r="S271"/>
  <c r="T271"/>
  <c r="O303"/>
  <c r="Q291"/>
  <c r="R291"/>
  <c r="S291"/>
  <c r="T291"/>
  <c r="M172"/>
  <c r="R172"/>
  <c r="S172"/>
  <c r="T172"/>
  <c i="19" r="Q17"/>
  <c r="M241"/>
  <c r="R241"/>
  <c r="S241"/>
  <c r="T241"/>
  <c r="Q142"/>
  <c r="O224"/>
  <c r="Q147"/>
  <c r="R147"/>
  <c r="S147"/>
  <c r="T147"/>
  <c r="O257"/>
  <c r="M66"/>
  <c i="17" r="O89"/>
  <c r="M10"/>
  <c r="O241"/>
  <c r="O104"/>
  <c r="O345"/>
  <c r="Q94"/>
  <c r="O282"/>
  <c r="R282"/>
  <c r="S282"/>
  <c r="T282"/>
  <c r="M255"/>
  <c r="Q80"/>
  <c r="O393"/>
  <c i="6" r="N316"/>
  <c r="Q316"/>
  <c r="R316"/>
  <c r="S316"/>
  <c r="P174"/>
  <c r="P237"/>
  <c r="L152"/>
  <c i="45" r="M314"/>
  <c r="R314"/>
  <c r="S314"/>
  <c r="T314"/>
  <c r="O312"/>
  <c i="25" r="Q329"/>
  <c i="21" r="Q83"/>
  <c r="R83"/>
  <c r="S83"/>
  <c r="T83"/>
  <c i="19" r="Q291"/>
  <c r="R291"/>
  <c r="S291"/>
  <c r="T291"/>
  <c i="14" r="P79"/>
  <c i="45" r="Q251"/>
  <c r="R251"/>
  <c r="S251"/>
  <c r="T251"/>
  <c r="O14"/>
  <c r="Q260"/>
  <c i="13" r="P135"/>
  <c i="45" r="Q264"/>
  <c r="O270"/>
  <c i="17" r="M55"/>
  <c i="13" r="N118"/>
  <c r="P15"/>
  <c i="14" r="P53"/>
  <c r="S53"/>
  <c r="T53"/>
  <c r="U53"/>
  <c i="45" r="O290"/>
  <c r="M260"/>
  <c i="22" r="O157"/>
  <c r="Q157"/>
  <c r="R478"/>
  <c r="S478"/>
  <c r="T478"/>
  <c i="45" r="Q248"/>
  <c r="R248"/>
  <c r="S248"/>
  <c r="T248"/>
  <c r="Q241"/>
  <c r="M279"/>
  <c r="M276"/>
  <c r="R276"/>
  <c r="S276"/>
  <c r="T276"/>
  <c r="Q276"/>
  <c i="6" r="P295"/>
  <c i="17" r="M53"/>
  <c r="R53"/>
  <c r="S53"/>
  <c r="T53"/>
  <c i="23" r="O158"/>
  <c i="21" r="Q66"/>
  <c r="M373"/>
  <c r="R373"/>
  <c r="S373"/>
  <c r="T373"/>
  <c i="6" r="N252"/>
  <c r="Q252"/>
  <c r="R252"/>
  <c r="S252"/>
  <c i="65" r="M349"/>
  <c i="45" r="Q385"/>
  <c r="R385"/>
  <c r="S385"/>
  <c r="T385"/>
  <c i="24" r="Q82"/>
  <c i="21" r="O168"/>
  <c i="19" r="O90"/>
  <c i="6" r="P320"/>
  <c r="Q320"/>
  <c r="R320"/>
  <c r="S320"/>
  <c r="P264"/>
  <c i="17" r="M327"/>
  <c i="65" r="M125"/>
  <c r="R125"/>
  <c r="S125"/>
  <c r="T125"/>
  <c i="45" r="Q444"/>
  <c i="25" r="Q362"/>
  <c r="R362"/>
  <c r="S362"/>
  <c r="T362"/>
  <c i="22" r="M244"/>
  <c r="R244"/>
  <c r="S244"/>
  <c r="T244"/>
  <c i="23" r="M337"/>
  <c r="R337"/>
  <c r="S337"/>
  <c r="T337"/>
  <c i="19" r="Q15"/>
  <c r="M334"/>
  <c i="65" r="M355"/>
  <c r="M241"/>
  <c r="R241"/>
  <c r="S241"/>
  <c r="T241"/>
  <c i="24" r="M49"/>
  <c i="21" r="Q229"/>
  <c i="22" r="O398"/>
  <c i="6" r="N223"/>
  <c r="Q223"/>
  <c r="R223"/>
  <c r="S223"/>
  <c i="65" r="M74"/>
  <c i="45" r="O451"/>
  <c r="O102"/>
  <c i="24" r="Q277"/>
  <c r="R277"/>
  <c r="S277"/>
  <c r="T277"/>
  <c i="23" r="Q164"/>
  <c r="M40"/>
  <c r="R40"/>
  <c r="S40"/>
  <c r="T40"/>
  <c r="M134"/>
  <c r="R134"/>
  <c r="S134"/>
  <c r="T134"/>
  <c i="22" r="M258"/>
  <c r="R258"/>
  <c r="S258"/>
  <c r="T258"/>
  <c r="M339"/>
  <c r="M446"/>
  <c i="21" r="M106"/>
  <c i="17" r="Q50"/>
  <c i="45" r="O260"/>
  <c i="7" r="P86"/>
  <c r="N31"/>
  <c r="L176"/>
  <c r="L238"/>
  <c r="P172"/>
  <c r="N77"/>
  <c i="9" r="Q104"/>
  <c r="R104"/>
  <c r="S104"/>
  <c r="Q17"/>
  <c r="R17"/>
  <c r="S17"/>
  <c i="11" r="N9"/>
  <c i="9" r="N77"/>
  <c r="Q77"/>
  <c r="R77"/>
  <c r="S77"/>
  <c r="N41"/>
  <c r="P78"/>
  <c r="Q78"/>
  <c r="R78"/>
  <c r="S78"/>
  <c r="L92"/>
  <c i="10" r="N135"/>
  <c r="R135"/>
  <c r="S135"/>
  <c r="L80"/>
  <c r="R80"/>
  <c r="S80"/>
  <c r="N66"/>
  <c r="R66"/>
  <c r="S66"/>
  <c i="14" r="S13"/>
  <c r="T13"/>
  <c r="U13"/>
  <c r="R103"/>
  <c r="R33"/>
  <c r="S33"/>
  <c r="T33"/>
  <c r="U33"/>
  <c i="13" r="L42"/>
  <c r="Q42"/>
  <c r="R42"/>
  <c r="S42"/>
  <c r="L127"/>
  <c r="Q127"/>
  <c r="R127"/>
  <c r="S127"/>
  <c r="N24"/>
  <c r="Q24"/>
  <c r="R24"/>
  <c r="S24"/>
  <c i="14" r="N176"/>
  <c r="S176"/>
  <c r="T176"/>
  <c r="U176"/>
  <c r="S86"/>
  <c r="T86"/>
  <c r="U86"/>
  <c r="R45"/>
  <c r="S45"/>
  <c r="T45"/>
  <c r="U45"/>
  <c i="13" r="L136"/>
  <c r="Q136"/>
  <c r="R136"/>
  <c r="S136"/>
  <c i="14" r="S41"/>
  <c r="T41"/>
  <c r="U41"/>
  <c r="N174"/>
  <c r="S174"/>
  <c r="T174"/>
  <c r="U174"/>
  <c i="13" r="L125"/>
  <c r="Q125"/>
  <c r="R125"/>
  <c r="S125"/>
  <c i="14" r="N49"/>
  <c r="S26"/>
  <c r="T26"/>
  <c r="U26"/>
  <c r="N46"/>
  <c r="S46"/>
  <c r="T46"/>
  <c r="U46"/>
  <c r="P36"/>
  <c r="S36"/>
  <c r="T36"/>
  <c r="U36"/>
  <c i="13" r="L155"/>
  <c r="Q155"/>
  <c r="R155"/>
  <c r="S155"/>
  <c i="14" r="S129"/>
  <c r="T129"/>
  <c r="U129"/>
  <c i="13" r="N55"/>
  <c i="14" r="P147"/>
  <c r="S147"/>
  <c r="T147"/>
  <c r="U147"/>
  <c i="13" r="L52"/>
  <c r="Q52"/>
  <c r="R52"/>
  <c r="S52"/>
  <c r="L117"/>
  <c r="P75"/>
  <c r="Q75"/>
  <c r="R75"/>
  <c r="S75"/>
  <c i="14" r="P112"/>
  <c r="S100"/>
  <c r="T100"/>
  <c r="U100"/>
  <c i="13" r="P82"/>
  <c r="L56"/>
  <c r="Q56"/>
  <c r="R56"/>
  <c r="S56"/>
  <c r="L55"/>
  <c r="Q55"/>
  <c r="R55"/>
  <c r="S55"/>
  <c r="N32"/>
  <c i="14" r="R125"/>
  <c r="S125"/>
  <c r="T125"/>
  <c r="U125"/>
  <c i="13" r="N65"/>
  <c i="14" r="N34"/>
  <c r="S34"/>
  <c r="T34"/>
  <c r="U34"/>
  <c r="N40"/>
  <c r="P155"/>
  <c r="S155"/>
  <c r="T155"/>
  <c r="U155"/>
  <c r="R74"/>
  <c r="N171"/>
  <c r="S171"/>
  <c r="T171"/>
  <c r="U171"/>
  <c r="P114"/>
  <c i="13" r="Q9"/>
  <c r="R9"/>
  <c r="S9"/>
  <c i="14" r="N114"/>
  <c i="24" r="R232"/>
  <c r="S232"/>
  <c r="T232"/>
  <c i="65" r="R131"/>
  <c r="S131"/>
  <c r="T131"/>
  <c r="R323"/>
  <c r="S323"/>
  <c r="T323"/>
  <c i="17" r="R318"/>
  <c r="S318"/>
  <c r="T318"/>
  <c i="22" r="R188"/>
  <c r="S188"/>
  <c r="T188"/>
  <c i="25" r="R72"/>
  <c r="S72"/>
  <c r="T72"/>
  <c i="65" r="R375"/>
  <c r="S375"/>
  <c r="T375"/>
  <c i="23" r="R235"/>
  <c r="S235"/>
  <c r="T235"/>
  <c i="19" r="R206"/>
  <c r="S206"/>
  <c r="T206"/>
  <c r="R114"/>
  <c r="S114"/>
  <c r="T114"/>
  <c i="6" r="Q288"/>
  <c r="R288"/>
  <c r="S288"/>
  <c i="65" r="R363"/>
  <c r="S363"/>
  <c r="T363"/>
  <c i="6" r="Q301"/>
  <c r="R301"/>
  <c r="S301"/>
  <c i="22" r="R32"/>
  <c r="S32"/>
  <c r="T32"/>
  <c i="65" r="R398"/>
  <c r="S398"/>
  <c r="T398"/>
  <c i="45" r="R18"/>
  <c r="S18"/>
  <c r="T18"/>
  <c i="25" r="R141"/>
  <c r="S141"/>
  <c r="T141"/>
  <c i="17" r="R207"/>
  <c r="S207"/>
  <c r="T207"/>
  <c i="45" r="R224"/>
  <c r="S224"/>
  <c r="T224"/>
  <c i="23" r="R79"/>
  <c r="S79"/>
  <c r="T79"/>
  <c i="25" r="R421"/>
  <c r="S421"/>
  <c r="T421"/>
  <c i="65" r="R432"/>
  <c r="S432"/>
  <c r="T432"/>
  <c i="17" r="R91"/>
  <c r="S91"/>
  <c r="T91"/>
  <c i="25" r="R10"/>
  <c r="S10"/>
  <c r="T10"/>
  <c i="65" r="R472"/>
  <c r="S472"/>
  <c r="T472"/>
  <c i="24" r="R167"/>
  <c r="S167"/>
  <c r="T167"/>
  <c i="25" r="R427"/>
  <c r="S427"/>
  <c r="T427"/>
  <c i="45" r="R159"/>
  <c r="S159"/>
  <c r="T159"/>
  <c i="24" r="R231"/>
  <c r="S231"/>
  <c r="T231"/>
  <c i="25" r="R388"/>
  <c r="S388"/>
  <c r="T388"/>
  <c i="19" r="R46"/>
  <c r="S46"/>
  <c r="T46"/>
  <c i="22" r="R335"/>
  <c r="S335"/>
  <c r="T335"/>
  <c i="21" r="R349"/>
  <c r="S349"/>
  <c r="T349"/>
  <c i="22" r="R100"/>
  <c r="S100"/>
  <c r="T100"/>
  <c i="21" r="R212"/>
  <c r="S212"/>
  <c r="T212"/>
  <c i="19" r="R144"/>
  <c r="S144"/>
  <c r="T144"/>
  <c i="21" r="R290"/>
  <c r="S290"/>
  <c r="T290"/>
  <c i="22" r="R43"/>
  <c r="S43"/>
  <c r="T43"/>
  <c i="24" r="R403"/>
  <c r="S403"/>
  <c r="T403"/>
  <c r="R444"/>
  <c r="S444"/>
  <c r="T444"/>
  <c i="25" r="R76"/>
  <c r="S76"/>
  <c r="T76"/>
  <c i="22" r="R136"/>
  <c r="S136"/>
  <c r="T136"/>
  <c i="21" r="R286"/>
  <c r="S286"/>
  <c r="T286"/>
  <c i="65" r="R355"/>
  <c r="S355"/>
  <c r="T355"/>
  <c i="24" r="R283"/>
  <c r="S283"/>
  <c r="T283"/>
  <c i="22" r="R141"/>
  <c r="S141"/>
  <c r="T141"/>
  <c i="45" r="R339"/>
  <c r="S339"/>
  <c r="T339"/>
  <c i="19" r="R70"/>
  <c r="S70"/>
  <c r="T70"/>
  <c i="25" r="R386"/>
  <c r="S386"/>
  <c r="T386"/>
  <c r="R148"/>
  <c r="S148"/>
  <c r="T148"/>
  <c i="45" r="R173"/>
  <c r="S173"/>
  <c r="T173"/>
  <c i="65" r="R456"/>
  <c r="S456"/>
  <c r="T456"/>
  <c i="12" r="N189"/>
  <c r="Q189"/>
  <c i="65" r="M393"/>
  <c r="R393"/>
  <c r="S393"/>
  <c r="T393"/>
  <c i="45" r="M406"/>
  <c r="R406"/>
  <c r="S406"/>
  <c r="T406"/>
  <c i="25" r="Q117"/>
  <c r="R117"/>
  <c r="S117"/>
  <c r="T117"/>
  <c i="23" r="M200"/>
  <c i="24" r="R327"/>
  <c r="S327"/>
  <c r="T327"/>
  <c i="23" r="R450"/>
  <c r="S450"/>
  <c r="T450"/>
  <c r="R368"/>
  <c r="S368"/>
  <c r="T368"/>
  <c i="65" r="O407"/>
  <c r="M206"/>
  <c i="45" r="M459"/>
  <c r="R459"/>
  <c r="S459"/>
  <c r="T459"/>
  <c r="Q504"/>
  <c r="M183"/>
  <c r="O494"/>
  <c r="R494"/>
  <c r="S494"/>
  <c r="T494"/>
  <c r="R162"/>
  <c r="S162"/>
  <c r="T162"/>
  <c i="25" r="O130"/>
  <c r="R130"/>
  <c r="S130"/>
  <c r="T130"/>
  <c r="R193"/>
  <c r="S193"/>
  <c r="T193"/>
  <c r="O292"/>
  <c r="R292"/>
  <c r="S292"/>
  <c r="T292"/>
  <c r="R261"/>
  <c r="S261"/>
  <c r="T261"/>
  <c i="24" r="R24"/>
  <c r="S24"/>
  <c r="T24"/>
  <c i="23" r="M254"/>
  <c r="R254"/>
  <c r="S254"/>
  <c r="T254"/>
  <c r="O144"/>
  <c i="24" r="M430"/>
  <c r="R430"/>
  <c r="S430"/>
  <c r="T430"/>
  <c r="O443"/>
  <c r="R443"/>
  <c r="S443"/>
  <c r="T443"/>
  <c i="23" r="Q381"/>
  <c r="O139"/>
  <c r="R139"/>
  <c r="S139"/>
  <c r="T139"/>
  <c i="22" r="O163"/>
  <c r="M207"/>
  <c i="21" r="M87"/>
  <c r="R87"/>
  <c r="S87"/>
  <c r="T87"/>
  <c r="O192"/>
  <c r="R192"/>
  <c r="S192"/>
  <c r="T192"/>
  <c i="19" r="M69"/>
  <c r="Q251"/>
  <c r="O242"/>
  <c i="17" r="M155"/>
  <c r="R155"/>
  <c r="S155"/>
  <c r="T155"/>
  <c r="O236"/>
  <c i="23" r="R143"/>
  <c r="S143"/>
  <c r="T143"/>
  <c r="R78"/>
  <c r="S78"/>
  <c r="T78"/>
  <c i="19" r="R56"/>
  <c r="S56"/>
  <c r="T56"/>
  <c i="6" r="Q237"/>
  <c r="R237"/>
  <c r="S237"/>
  <c i="45" r="R17"/>
  <c r="S17"/>
  <c r="T17"/>
  <c i="65" r="Q359"/>
  <c r="O226"/>
  <c r="Q156"/>
  <c r="M150"/>
  <c r="R150"/>
  <c r="S150"/>
  <c r="T150"/>
  <c r="O89"/>
  <c r="M82"/>
  <c r="Q58"/>
  <c r="M56"/>
  <c r="R12"/>
  <c r="S12"/>
  <c r="T12"/>
  <c i="25" r="O269"/>
  <c i="45" r="R437"/>
  <c r="S437"/>
  <c r="T437"/>
  <c r="O63"/>
  <c r="R63"/>
  <c r="S63"/>
  <c r="T63"/>
  <c r="M464"/>
  <c r="Q513"/>
  <c r="R513"/>
  <c r="S513"/>
  <c r="T513"/>
  <c r="Q74"/>
  <c i="25" r="Q93"/>
  <c r="R93"/>
  <c r="S93"/>
  <c r="T93"/>
  <c r="O78"/>
  <c r="R78"/>
  <c r="S78"/>
  <c r="T78"/>
  <c r="Q128"/>
  <c r="O429"/>
  <c i="24" r="M76"/>
  <c r="R76"/>
  <c r="S76"/>
  <c r="T76"/>
  <c i="23" r="R223"/>
  <c r="S223"/>
  <c r="T223"/>
  <c i="24" r="M140"/>
  <c r="O153"/>
  <c r="O305"/>
  <c r="R305"/>
  <c r="S305"/>
  <c r="T305"/>
  <c i="23" r="O209"/>
  <c r="Q166"/>
  <c r="R166"/>
  <c r="S166"/>
  <c r="T166"/>
  <c r="Q365"/>
  <c i="45" r="Q188"/>
  <c i="23" r="O213"/>
  <c r="R213"/>
  <c r="S213"/>
  <c r="T213"/>
  <c i="21" r="M190"/>
  <c r="R190"/>
  <c r="S190"/>
  <c r="T190"/>
  <c i="6" r="P446"/>
  <c r="Q446"/>
  <c r="R446"/>
  <c r="S446"/>
  <c i="24" r="M382"/>
  <c r="R382"/>
  <c r="S382"/>
  <c r="T382"/>
  <c r="O217"/>
  <c r="O256"/>
  <c r="R256"/>
  <c r="S256"/>
  <c r="T256"/>
  <c r="O380"/>
  <c r="R380"/>
  <c r="S380"/>
  <c r="T380"/>
  <c i="23" r="M293"/>
  <c i="22" r="O132"/>
  <c r="M158"/>
  <c r="R42"/>
  <c r="S42"/>
  <c r="T42"/>
  <c r="M421"/>
  <c r="Q429"/>
  <c r="R429"/>
  <c r="S429"/>
  <c r="T429"/>
  <c i="21" r="O153"/>
  <c r="M264"/>
  <c r="R264"/>
  <c r="S264"/>
  <c r="T264"/>
  <c r="M265"/>
  <c i="17" r="Q237"/>
  <c r="R237"/>
  <c r="S237"/>
  <c r="T237"/>
  <c r="O13"/>
  <c r="R13"/>
  <c r="S13"/>
  <c r="T13"/>
  <c r="R187"/>
  <c r="S187"/>
  <c r="T187"/>
  <c r="R96"/>
  <c r="S96"/>
  <c r="T96"/>
  <c r="Q208"/>
  <c r="R112"/>
  <c r="S112"/>
  <c r="T112"/>
  <c i="6" r="P309"/>
  <c r="P184"/>
  <c i="22" r="R398"/>
  <c r="S398"/>
  <c r="T398"/>
  <c i="19" r="R152"/>
  <c r="S152"/>
  <c r="T152"/>
  <c i="17" r="R158"/>
  <c r="S158"/>
  <c r="T158"/>
  <c i="45" r="M325"/>
  <c r="R325"/>
  <c r="S325"/>
  <c r="T325"/>
  <c i="24" r="Q180"/>
  <c i="14" r="P137"/>
  <c r="S137"/>
  <c r="T137"/>
  <c r="U137"/>
  <c i="65" r="M411"/>
  <c r="M392"/>
  <c r="R392"/>
  <c r="S392"/>
  <c r="T392"/>
  <c r="Q144"/>
  <c r="R144"/>
  <c r="S144"/>
  <c r="T144"/>
  <c r="M92"/>
  <c r="R92"/>
  <c r="S92"/>
  <c r="T92"/>
  <c r="M40"/>
  <c r="R40"/>
  <c r="S40"/>
  <c r="T40"/>
  <c r="M26"/>
  <c r="R26"/>
  <c r="S26"/>
  <c r="T26"/>
  <c i="45" r="O452"/>
  <c r="R452"/>
  <c r="S452"/>
  <c r="T452"/>
  <c r="O26"/>
  <c r="R26"/>
  <c r="S26"/>
  <c r="T26"/>
  <c r="O138"/>
  <c r="Q338"/>
  <c r="R150"/>
  <c r="S150"/>
  <c r="T150"/>
  <c i="25" r="Q423"/>
  <c r="O320"/>
  <c r="O8"/>
  <c r="R8"/>
  <c r="S8"/>
  <c r="T8"/>
  <c i="24" r="Q55"/>
  <c r="R55"/>
  <c r="S55"/>
  <c r="T55"/>
  <c r="R78"/>
  <c r="S78"/>
  <c r="T78"/>
  <c r="O95"/>
  <c i="23" r="O215"/>
  <c i="45" r="M229"/>
  <c r="R229"/>
  <c r="S229"/>
  <c r="T229"/>
  <c i="23" r="O208"/>
  <c r="R208"/>
  <c r="S208"/>
  <c r="T208"/>
  <c r="M211"/>
  <c r="R211"/>
  <c r="S211"/>
  <c r="T211"/>
  <c i="21" r="M56"/>
  <c r="R56"/>
  <c r="S56"/>
  <c r="T56"/>
  <c i="24" r="R165"/>
  <c r="S165"/>
  <c r="T165"/>
  <c r="M212"/>
  <c r="R212"/>
  <c r="S212"/>
  <c r="T212"/>
  <c r="M461"/>
  <c r="R461"/>
  <c r="S461"/>
  <c r="T461"/>
  <c r="Q298"/>
  <c i="23" r="Q176"/>
  <c r="R176"/>
  <c r="S176"/>
  <c r="T176"/>
  <c r="O203"/>
  <c r="R203"/>
  <c r="S203"/>
  <c r="T203"/>
  <c r="O51"/>
  <c r="O441"/>
  <c i="22" r="R254"/>
  <c r="S254"/>
  <c r="T254"/>
  <c r="M87"/>
  <c r="R87"/>
  <c r="S87"/>
  <c r="T87"/>
  <c r="Q158"/>
  <c r="O216"/>
  <c r="Q129"/>
  <c r="R129"/>
  <c r="S129"/>
  <c r="T129"/>
  <c r="Q438"/>
  <c r="Q71"/>
  <c r="M420"/>
  <c r="Q23"/>
  <c r="R394"/>
  <c r="S394"/>
  <c r="T394"/>
  <c r="O10"/>
  <c r="R10"/>
  <c r="S10"/>
  <c r="T10"/>
  <c i="21" r="Q18"/>
  <c r="O185"/>
  <c r="R185"/>
  <c r="S185"/>
  <c r="T185"/>
  <c i="19" r="Q73"/>
  <c r="O69"/>
  <c r="O17"/>
  <c r="R17"/>
  <c r="S17"/>
  <c r="T17"/>
  <c r="M179"/>
  <c r="R179"/>
  <c r="S179"/>
  <c r="T179"/>
  <c r="O151"/>
  <c r="O298"/>
  <c r="M277"/>
  <c r="R277"/>
  <c r="S277"/>
  <c r="T277"/>
  <c r="O140"/>
  <c i="17" r="O163"/>
  <c r="M12"/>
  <c r="O46"/>
  <c r="O69"/>
  <c r="R69"/>
  <c r="S69"/>
  <c r="T69"/>
  <c r="M125"/>
  <c r="Q393"/>
  <c r="R393"/>
  <c r="S393"/>
  <c r="T393"/>
  <c i="6" r="L357"/>
  <c r="N461"/>
  <c r="Q461"/>
  <c r="R461"/>
  <c r="S461"/>
  <c r="P361"/>
  <c r="N174"/>
  <c r="Q174"/>
  <c r="R174"/>
  <c r="S174"/>
  <c i="23" r="R319"/>
  <c r="S319"/>
  <c r="T319"/>
  <c i="22" r="R341"/>
  <c r="S341"/>
  <c r="T341"/>
  <c i="21" r="R174"/>
  <c r="S174"/>
  <c r="T174"/>
  <c i="65" r="Q428"/>
  <c r="Q367"/>
  <c r="Q214"/>
  <c r="O160"/>
  <c r="Q151"/>
  <c r="O107"/>
  <c r="R107"/>
  <c r="S107"/>
  <c r="T107"/>
  <c r="O88"/>
  <c r="R88"/>
  <c r="S88"/>
  <c r="T88"/>
  <c i="45" r="O411"/>
  <c r="R411"/>
  <c r="S411"/>
  <c r="T411"/>
  <c r="O94"/>
  <c r="R85"/>
  <c r="S85"/>
  <c r="T85"/>
  <c r="R420"/>
  <c r="S420"/>
  <c r="T420"/>
  <c i="25" r="M150"/>
  <c r="O9"/>
  <c r="M122"/>
  <c r="R122"/>
  <c r="S122"/>
  <c r="T122"/>
  <c r="Q314"/>
  <c r="R314"/>
  <c r="S314"/>
  <c r="T314"/>
  <c r="O326"/>
  <c r="Q425"/>
  <c r="M195"/>
  <c r="R195"/>
  <c r="S195"/>
  <c r="T195"/>
  <c r="O432"/>
  <c r="R432"/>
  <c r="S432"/>
  <c r="T432"/>
  <c r="O311"/>
  <c r="M157"/>
  <c r="R157"/>
  <c r="S157"/>
  <c r="T157"/>
  <c i="24" r="Q49"/>
  <c r="M54"/>
  <c r="R54"/>
  <c r="S54"/>
  <c r="T54"/>
  <c r="M175"/>
  <c i="23" r="M222"/>
  <c r="R222"/>
  <c r="S222"/>
  <c r="T222"/>
  <c i="19" r="R108"/>
  <c r="S108"/>
  <c r="T108"/>
  <c i="6" r="L286"/>
  <c i="45" r="M193"/>
  <c r="R193"/>
  <c r="S193"/>
  <c r="T193"/>
  <c i="19" r="Q139"/>
  <c i="23" r="M202"/>
  <c r="R202"/>
  <c r="S202"/>
  <c r="T202"/>
  <c r="M194"/>
  <c r="R194"/>
  <c r="S194"/>
  <c r="T194"/>
  <c r="O393"/>
  <c r="R393"/>
  <c r="S393"/>
  <c r="T393"/>
  <c r="R444"/>
  <c r="S444"/>
  <c r="T444"/>
  <c r="Q367"/>
  <c r="O265"/>
  <c r="R265"/>
  <c r="S265"/>
  <c r="T265"/>
  <c r="M441"/>
  <c r="M158"/>
  <c r="R158"/>
  <c r="S158"/>
  <c r="T158"/>
  <c i="22" r="Q296"/>
  <c r="Q428"/>
  <c r="R428"/>
  <c r="S428"/>
  <c r="T428"/>
  <c r="M71"/>
  <c r="R71"/>
  <c r="S71"/>
  <c r="T71"/>
  <c r="Q440"/>
  <c r="R440"/>
  <c r="S440"/>
  <c r="T440"/>
  <c r="O414"/>
  <c i="21" r="Q202"/>
  <c i="19" r="O195"/>
  <c r="Q107"/>
  <c i="17" r="M273"/>
  <c r="O45"/>
  <c r="R45"/>
  <c r="S45"/>
  <c r="T45"/>
  <c r="R254"/>
  <c r="S254"/>
  <c r="T254"/>
  <c r="M31"/>
  <c r="R31"/>
  <c r="S31"/>
  <c r="T31"/>
  <c r="M396"/>
  <c r="R396"/>
  <c r="S396"/>
  <c r="T396"/>
  <c i="6" r="L399"/>
  <c r="Q399"/>
  <c r="R399"/>
  <c r="S399"/>
  <c r="L225"/>
  <c r="P291"/>
  <c r="N156"/>
  <c r="Q156"/>
  <c r="R156"/>
  <c r="S156"/>
  <c r="Q323"/>
  <c r="R323"/>
  <c r="S323"/>
  <c i="65" r="Q404"/>
  <c r="O356"/>
  <c r="Q245"/>
  <c r="M228"/>
  <c r="R228"/>
  <c r="S228"/>
  <c r="T228"/>
  <c r="M19"/>
  <c r="R19"/>
  <c r="S19"/>
  <c r="T19"/>
  <c i="45" r="Q69"/>
  <c r="R69"/>
  <c r="S69"/>
  <c r="T69"/>
  <c r="O461"/>
  <c r="O486"/>
  <c r="Q156"/>
  <c r="Q167"/>
  <c r="M487"/>
  <c i="25" r="O219"/>
  <c r="M221"/>
  <c r="R221"/>
  <c r="S221"/>
  <c r="T221"/>
  <c r="O52"/>
  <c r="R52"/>
  <c r="S52"/>
  <c r="T52"/>
  <c r="M133"/>
  <c r="R133"/>
  <c r="S133"/>
  <c r="T133"/>
  <c r="O173"/>
  <c r="M412"/>
  <c r="R412"/>
  <c r="S412"/>
  <c r="T412"/>
  <c r="M187"/>
  <c r="R187"/>
  <c r="S187"/>
  <c r="T187"/>
  <c r="M273"/>
  <c r="R273"/>
  <c r="S273"/>
  <c r="T273"/>
  <c r="Q168"/>
  <c r="O162"/>
  <c r="R162"/>
  <c r="S162"/>
  <c r="T162"/>
  <c r="M197"/>
  <c r="R197"/>
  <c r="S197"/>
  <c r="T197"/>
  <c i="24" r="O34"/>
  <c r="R34"/>
  <c r="S34"/>
  <c r="T34"/>
  <c i="25" r="Q105"/>
  <c i="23" r="Q228"/>
  <c i="24" r="Q150"/>
  <c r="R150"/>
  <c r="S150"/>
  <c r="T150"/>
  <c i="21" r="M18"/>
  <c r="R18"/>
  <c r="S18"/>
  <c r="T18"/>
  <c i="17" r="Q89"/>
  <c i="24" r="Q257"/>
  <c r="M351"/>
  <c r="R351"/>
  <c r="S351"/>
  <c r="T351"/>
  <c i="23" r="Q240"/>
  <c r="R240"/>
  <c r="S240"/>
  <c r="T240"/>
  <c r="O431"/>
  <c r="R431"/>
  <c r="S431"/>
  <c r="T431"/>
  <c r="M19"/>
  <c r="M244"/>
  <c r="Q103"/>
  <c r="O428"/>
  <c r="R428"/>
  <c r="S428"/>
  <c r="T428"/>
  <c r="O129"/>
  <c r="R129"/>
  <c r="S129"/>
  <c r="T129"/>
  <c i="22" r="O336"/>
  <c r="O114"/>
  <c r="R114"/>
  <c r="S114"/>
  <c r="T114"/>
  <c r="Q226"/>
  <c r="Q145"/>
  <c r="O435"/>
  <c r="R435"/>
  <c r="S435"/>
  <c r="T435"/>
  <c r="M453"/>
  <c r="Q466"/>
  <c r="Q444"/>
  <c r="R444"/>
  <c r="S444"/>
  <c r="T444"/>
  <c i="21" r="M370"/>
  <c r="R370"/>
  <c r="S370"/>
  <c r="T370"/>
  <c r="M374"/>
  <c r="R374"/>
  <c r="S374"/>
  <c r="T374"/>
  <c r="Q176"/>
  <c r="O372"/>
  <c r="R372"/>
  <c r="S372"/>
  <c r="T372"/>
  <c r="M247"/>
  <c r="R247"/>
  <c r="S247"/>
  <c r="T247"/>
  <c r="Q159"/>
  <c r="O152"/>
  <c r="R152"/>
  <c r="S152"/>
  <c r="T152"/>
  <c r="O177"/>
  <c r="R177"/>
  <c r="S177"/>
  <c r="T177"/>
  <c i="19" r="O105"/>
  <c r="R105"/>
  <c r="S105"/>
  <c r="T105"/>
  <c r="Q58"/>
  <c r="M231"/>
  <c r="R231"/>
  <c r="S231"/>
  <c r="T231"/>
  <c r="Q112"/>
  <c i="17" r="Q309"/>
  <c r="Q167"/>
  <c r="R167"/>
  <c r="S167"/>
  <c r="T167"/>
  <c r="M290"/>
  <c r="R290"/>
  <c r="S290"/>
  <c r="T290"/>
  <c i="6" r="P278"/>
  <c i="45" r="O308"/>
  <c r="R308"/>
  <c r="S308"/>
  <c r="T308"/>
  <c i="65" r="O387"/>
  <c r="R387"/>
  <c r="S387"/>
  <c r="T387"/>
  <c r="Q336"/>
  <c r="M234"/>
  <c r="R234"/>
  <c r="S234"/>
  <c r="T234"/>
  <c r="Q213"/>
  <c r="O120"/>
  <c r="M110"/>
  <c r="R110"/>
  <c r="S110"/>
  <c r="T110"/>
  <c i="45" r="Q94"/>
  <c i="25" r="O278"/>
  <c r="R278"/>
  <c r="S278"/>
  <c r="T278"/>
  <c r="Q272"/>
  <c i="24" r="Q67"/>
  <c r="R67"/>
  <c r="S67"/>
  <c r="T67"/>
  <c i="45" r="M90"/>
  <c r="R90"/>
  <c r="S90"/>
  <c r="T90"/>
  <c r="O483"/>
  <c r="M488"/>
  <c r="R488"/>
  <c r="S488"/>
  <c r="T488"/>
  <c i="25" r="O210"/>
  <c r="Q82"/>
  <c r="R82"/>
  <c r="S82"/>
  <c r="T82"/>
  <c r="M23"/>
  <c r="O97"/>
  <c r="R97"/>
  <c r="S97"/>
  <c r="T97"/>
  <c r="O118"/>
  <c r="M299"/>
  <c r="O284"/>
  <c r="Q29"/>
  <c r="R29"/>
  <c r="S29"/>
  <c r="T29"/>
  <c i="24" r="M137"/>
  <c r="R137"/>
  <c r="S137"/>
  <c r="T137"/>
  <c r="O173"/>
  <c r="R173"/>
  <c r="S173"/>
  <c r="T173"/>
  <c r="M161"/>
  <c r="Q159"/>
  <c i="22" r="O80"/>
  <c r="R80"/>
  <c r="S80"/>
  <c r="T80"/>
  <c i="45" r="Q190"/>
  <c i="19" r="Q29"/>
  <c r="R29"/>
  <c r="S29"/>
  <c r="T29"/>
  <c r="M47"/>
  <c r="R47"/>
  <c r="S47"/>
  <c r="T47"/>
  <c i="24" r="Q217"/>
  <c r="M299"/>
  <c r="O260"/>
  <c r="R260"/>
  <c r="S260"/>
  <c r="T260"/>
  <c i="23" r="Q277"/>
  <c r="R277"/>
  <c r="S277"/>
  <c r="T277"/>
  <c r="O381"/>
  <c r="M268"/>
  <c r="R268"/>
  <c r="S268"/>
  <c r="T268"/>
  <c r="O75"/>
  <c r="O87"/>
  <c r="O34"/>
  <c i="22" r="Q282"/>
  <c r="M261"/>
  <c r="R261"/>
  <c r="S261"/>
  <c r="T261"/>
  <c r="M185"/>
  <c r="R185"/>
  <c r="S185"/>
  <c r="T185"/>
  <c r="M226"/>
  <c r="R226"/>
  <c r="S226"/>
  <c r="T226"/>
  <c r="M383"/>
  <c r="Q28"/>
  <c r="Q379"/>
  <c i="21" r="O198"/>
  <c r="R198"/>
  <c r="S198"/>
  <c r="T198"/>
  <c r="Q142"/>
  <c r="Q359"/>
  <c r="O265"/>
  <c r="O108"/>
  <c r="M245"/>
  <c i="19" r="M85"/>
  <c r="R85"/>
  <c r="S85"/>
  <c r="T85"/>
  <c r="Q219"/>
  <c r="Q145"/>
  <c r="M263"/>
  <c r="R263"/>
  <c r="S263"/>
  <c r="T263"/>
  <c r="O23"/>
  <c r="R23"/>
  <c r="S23"/>
  <c r="T23"/>
  <c r="Q66"/>
  <c i="17" r="Q241"/>
  <c r="O378"/>
  <c r="R378"/>
  <c r="S378"/>
  <c r="T378"/>
  <c r="O216"/>
  <c r="R216"/>
  <c r="S216"/>
  <c r="T216"/>
  <c r="Q338"/>
  <c r="M30"/>
  <c r="O394"/>
  <c r="M170"/>
  <c r="M118"/>
  <c r="R118"/>
  <c r="S118"/>
  <c r="T118"/>
  <c r="Q221"/>
  <c i="6" r="L387"/>
  <c r="Q387"/>
  <c r="R387"/>
  <c r="S387"/>
  <c r="N348"/>
  <c r="L435"/>
  <c r="Q435"/>
  <c r="R435"/>
  <c r="S435"/>
  <c r="P283"/>
  <c r="Q283"/>
  <c r="R283"/>
  <c r="S283"/>
  <c r="P265"/>
  <c r="Q265"/>
  <c r="R265"/>
  <c r="S265"/>
  <c r="L263"/>
  <c r="L227"/>
  <c r="Q227"/>
  <c r="R227"/>
  <c r="S227"/>
  <c r="N300"/>
  <c r="Q300"/>
  <c r="R300"/>
  <c r="S300"/>
  <c i="65" r="Q400"/>
  <c r="O221"/>
  <c r="O138"/>
  <c r="O56"/>
  <c r="M45"/>
  <c r="R45"/>
  <c r="S45"/>
  <c r="T45"/>
  <c i="25" r="O260"/>
  <c i="45" r="Q105"/>
  <c r="O390"/>
  <c r="R390"/>
  <c r="S390"/>
  <c r="T390"/>
  <c r="Q387"/>
  <c r="Q424"/>
  <c r="Q355"/>
  <c r="M36"/>
  <c r="M343"/>
  <c i="25" r="M231"/>
  <c r="O240"/>
  <c r="M407"/>
  <c r="R407"/>
  <c r="S407"/>
  <c r="T407"/>
  <c r="O425"/>
  <c r="M284"/>
  <c r="R284"/>
  <c r="S284"/>
  <c r="T284"/>
  <c r="O381"/>
  <c i="24" r="O11"/>
  <c r="M9"/>
  <c r="R9"/>
  <c r="S9"/>
  <c r="T9"/>
  <c i="25" r="O189"/>
  <c r="O146"/>
  <c i="21" r="M229"/>
  <c r="R229"/>
  <c r="S229"/>
  <c r="T229"/>
  <c i="24" r="Q154"/>
  <c i="19" r="O184"/>
  <c r="R184"/>
  <c r="S184"/>
  <c r="T184"/>
  <c i="17" r="O64"/>
  <c r="R64"/>
  <c r="S64"/>
  <c r="T64"/>
  <c i="45" r="M231"/>
  <c r="R231"/>
  <c r="S231"/>
  <c r="T231"/>
  <c i="24" r="Q342"/>
  <c i="23" r="M149"/>
  <c r="R149"/>
  <c r="S149"/>
  <c r="T149"/>
  <c i="24" r="Q451"/>
  <c r="O263"/>
  <c r="M385"/>
  <c r="M257"/>
  <c i="23" r="M365"/>
  <c r="R365"/>
  <c r="S365"/>
  <c r="T365"/>
  <c r="O261"/>
  <c r="R261"/>
  <c r="S261"/>
  <c r="T261"/>
  <c r="Q439"/>
  <c r="M188"/>
  <c r="O133"/>
  <c i="22" r="M290"/>
  <c r="R290"/>
  <c r="S290"/>
  <c r="T290"/>
  <c r="M163"/>
  <c r="R163"/>
  <c r="S163"/>
  <c r="T163"/>
  <c r="M222"/>
  <c r="R222"/>
  <c r="S222"/>
  <c r="T222"/>
  <c r="O169"/>
  <c r="O207"/>
  <c r="M131"/>
  <c r="R131"/>
  <c r="S131"/>
  <c r="T131"/>
  <c r="O424"/>
  <c r="M396"/>
  <c r="Q406"/>
  <c r="O13"/>
  <c i="21" r="M41"/>
  <c r="R41"/>
  <c r="S41"/>
  <c r="T41"/>
  <c r="O64"/>
  <c r="Q275"/>
  <c r="M343"/>
  <c r="R343"/>
  <c r="S343"/>
  <c r="T343"/>
  <c r="O95"/>
  <c r="M227"/>
  <c r="O142"/>
  <c r="R142"/>
  <c r="S142"/>
  <c r="T142"/>
  <c r="Q134"/>
  <c r="R134"/>
  <c r="S134"/>
  <c r="T134"/>
  <c r="Q108"/>
  <c i="19" r="Q54"/>
  <c r="M194"/>
  <c r="O219"/>
  <c r="R219"/>
  <c r="S219"/>
  <c r="T219"/>
  <c r="Q203"/>
  <c r="M282"/>
  <c r="R282"/>
  <c r="S282"/>
  <c r="T282"/>
  <c r="Q160"/>
  <c r="O138"/>
  <c r="M55"/>
  <c r="R55"/>
  <c r="S55"/>
  <c r="T55"/>
  <c r="Q42"/>
  <c r="R42"/>
  <c r="S42"/>
  <c r="T42"/>
  <c i="17" r="Q163"/>
  <c r="Q186"/>
  <c r="M364"/>
  <c r="M66"/>
  <c r="M194"/>
  <c r="R194"/>
  <c r="S194"/>
  <c r="T194"/>
  <c r="Q268"/>
  <c r="M68"/>
  <c r="M221"/>
  <c r="R221"/>
  <c r="S221"/>
  <c r="T221"/>
  <c i="6" r="N263"/>
  <c i="45" r="M14"/>
  <c r="R14"/>
  <c r="S14"/>
  <c r="T14"/>
  <c r="M287"/>
  <c i="13" r="P118"/>
  <c i="45" r="Q287"/>
  <c i="14" r="N112"/>
  <c r="S112"/>
  <c r="T112"/>
  <c r="U112"/>
  <c i="45" r="Q290"/>
  <c r="R290"/>
  <c r="S290"/>
  <c r="T290"/>
  <c i="17" r="R327"/>
  <c r="S327"/>
  <c r="T327"/>
  <c i="45" r="M291"/>
  <c r="M277"/>
  <c r="R277"/>
  <c r="S277"/>
  <c r="T277"/>
  <c r="Q242"/>
  <c r="R242"/>
  <c r="S242"/>
  <c r="T242"/>
  <c i="25" r="O132"/>
  <c r="R132"/>
  <c r="S132"/>
  <c r="T132"/>
  <c i="23" r="O102"/>
  <c r="R102"/>
  <c r="S102"/>
  <c r="T102"/>
  <c i="19" r="Q267"/>
  <c r="R267"/>
  <c r="S267"/>
  <c r="T267"/>
  <c i="45" r="Q311"/>
  <c r="Q316"/>
  <c r="R316"/>
  <c r="S316"/>
  <c r="T316"/>
  <c i="65" r="O359"/>
  <c i="23" r="O228"/>
  <c r="R228"/>
  <c r="S228"/>
  <c r="T228"/>
  <c r="O50"/>
  <c r="R50"/>
  <c r="S50"/>
  <c r="T50"/>
  <c i="21" r="O42"/>
  <c r="M363"/>
  <c r="R363"/>
  <c r="S363"/>
  <c r="T363"/>
  <c i="19" r="M160"/>
  <c r="R160"/>
  <c r="S160"/>
  <c r="T160"/>
  <c i="65" r="Q120"/>
  <c i="45" r="M175"/>
  <c r="R175"/>
  <c r="S175"/>
  <c r="T175"/>
  <c i="22" r="O476"/>
  <c i="7" r="L160"/>
  <c r="Q160"/>
  <c r="R160"/>
  <c r="S160"/>
  <c r="L187"/>
  <c r="Q187"/>
  <c r="R187"/>
  <c r="S187"/>
  <c r="P241"/>
  <c r="N213"/>
  <c r="Q213"/>
  <c r="R213"/>
  <c r="S213"/>
  <c r="N183"/>
  <c r="Q183"/>
  <c r="R183"/>
  <c r="S183"/>
  <c r="N176"/>
  <c r="N170"/>
  <c r="Q170"/>
  <c r="R170"/>
  <c r="S170"/>
  <c r="N116"/>
  <c i="9" r="Q119"/>
  <c r="R119"/>
  <c r="S119"/>
  <c i="10" r="Q108"/>
  <c i="9" r="N118"/>
  <c r="Q83"/>
  <c r="R83"/>
  <c r="S83"/>
  <c i="14" r="S40"/>
  <c r="T40"/>
  <c r="U40"/>
  <c r="S43"/>
  <c r="T43"/>
  <c r="U43"/>
  <c r="S115"/>
  <c r="T115"/>
  <c r="U115"/>
  <c i="12" r="Q188"/>
  <c i="13" r="Q140"/>
  <c r="R140"/>
  <c r="S140"/>
  <c r="N13"/>
  <c r="Q13"/>
  <c r="R13"/>
  <c r="S13"/>
  <c r="P76"/>
  <c i="14" r="P148"/>
  <c r="P133"/>
  <c i="13" r="P126"/>
  <c r="P99"/>
  <c r="Q99"/>
  <c r="R99"/>
  <c r="S99"/>
  <c r="P28"/>
  <c i="14" r="P109"/>
  <c r="P101"/>
  <c r="R148"/>
  <c r="N164"/>
  <c r="P156"/>
  <c r="S156"/>
  <c r="T156"/>
  <c r="U156"/>
  <c r="R49"/>
  <c r="N139"/>
  <c r="S139"/>
  <c r="T139"/>
  <c r="U139"/>
  <c i="13" r="L34"/>
  <c r="Q34"/>
  <c r="R34"/>
  <c r="S34"/>
  <c i="14" r="N74"/>
  <c r="S74"/>
  <c r="T74"/>
  <c r="U74"/>
  <c r="P48"/>
  <c r="P164"/>
  <c i="13" r="P84"/>
  <c r="N117"/>
  <c i="65" r="R89"/>
  <c r="S89"/>
  <c r="T89"/>
  <c r="R111"/>
  <c r="S111"/>
  <c r="T111"/>
  <c i="13" r="N168"/>
  <c r="Q168"/>
  <c r="R168"/>
  <c r="S168"/>
  <c i="17" r="R236"/>
  <c r="S236"/>
  <c r="T236"/>
  <c i="65" r="R416"/>
  <c r="S416"/>
  <c r="T416"/>
  <c i="17" r="R366"/>
  <c r="S366"/>
  <c r="T366"/>
  <c i="6" r="Q273"/>
  <c r="R273"/>
  <c r="S273"/>
  <c i="22" r="R102"/>
  <c r="S102"/>
  <c r="T102"/>
  <c i="25" r="R414"/>
  <c r="S414"/>
  <c r="T414"/>
  <c i="24" r="R234"/>
  <c r="S234"/>
  <c r="T234"/>
  <c i="65" r="R349"/>
  <c r="S349"/>
  <c r="T349"/>
  <c i="23" r="R323"/>
  <c r="S323"/>
  <c r="T323"/>
  <c r="R103"/>
  <c r="S103"/>
  <c r="T103"/>
  <c i="19" r="R280"/>
  <c r="S280"/>
  <c r="T280"/>
  <c i="17" r="R68"/>
  <c r="S68"/>
  <c r="T68"/>
  <c i="23" r="R215"/>
  <c r="S215"/>
  <c r="T215"/>
  <c i="6" r="Q453"/>
  <c r="R453"/>
  <c r="S453"/>
  <c i="25" r="R429"/>
  <c r="S429"/>
  <c r="T429"/>
  <c i="21" r="R202"/>
  <c r="S202"/>
  <c r="T202"/>
  <c r="R214"/>
  <c r="S214"/>
  <c r="T214"/>
  <c i="25" r="R180"/>
  <c r="S180"/>
  <c r="T180"/>
  <c i="22" r="R300"/>
  <c r="S300"/>
  <c r="T300"/>
  <c i="45" r="R487"/>
  <c r="S487"/>
  <c r="T487"/>
  <c i="21" r="R153"/>
  <c r="S153"/>
  <c r="T153"/>
  <c i="6" r="Q395"/>
  <c r="R395"/>
  <c r="S395"/>
  <c i="19" r="R63"/>
  <c r="S63"/>
  <c r="T63"/>
  <c r="R121"/>
  <c r="S121"/>
  <c r="T121"/>
  <c i="25" r="R36"/>
  <c r="S36"/>
  <c r="T36"/>
  <c i="19" r="R81"/>
  <c r="S81"/>
  <c r="T81"/>
  <c i="24" r="R175"/>
  <c r="S175"/>
  <c r="T175"/>
  <c i="22" r="R421"/>
  <c r="S421"/>
  <c r="T421"/>
  <c i="17" r="R135"/>
  <c r="S135"/>
  <c r="T135"/>
  <c i="24" r="R267"/>
  <c r="S267"/>
  <c r="T267"/>
  <c i="65" r="R430"/>
  <c r="S430"/>
  <c r="T430"/>
  <c i="45" r="R387"/>
  <c r="S387"/>
  <c r="T387"/>
  <c r="R338"/>
  <c r="S338"/>
  <c r="T338"/>
  <c i="17" r="R338"/>
  <c r="S338"/>
  <c r="T338"/>
  <c i="6" r="Q334"/>
  <c r="R334"/>
  <c r="S334"/>
  <c i="45" r="R386"/>
  <c r="S386"/>
  <c r="T386"/>
  <c i="17" r="R12"/>
  <c r="S12"/>
  <c r="T12"/>
  <c i="23" r="M164"/>
  <c r="R164"/>
  <c r="S164"/>
  <c r="T164"/>
  <c i="6" r="Q408"/>
  <c r="R408"/>
  <c r="S408"/>
  <c i="19" r="R310"/>
  <c r="S310"/>
  <c r="T310"/>
  <c i="65" r="Q183"/>
  <c r="Q82"/>
  <c r="M44"/>
  <c r="R44"/>
  <c r="S44"/>
  <c i="45" r="O441"/>
  <c i="25" r="Q320"/>
  <c r="Q296"/>
  <c r="R296"/>
  <c r="S296"/>
  <c r="T296"/>
  <c i="45" r="R156"/>
  <c r="S156"/>
  <c r="T156"/>
  <c i="25" r="R415"/>
  <c r="S415"/>
  <c r="T415"/>
  <c i="22" r="M140"/>
  <c r="R140"/>
  <c r="S140"/>
  <c r="T140"/>
  <c i="24" r="O310"/>
  <c r="R310"/>
  <c r="S310"/>
  <c r="T310"/>
  <c i="23" r="M187"/>
  <c r="M418"/>
  <c r="R418"/>
  <c r="S418"/>
  <c r="T418"/>
  <c r="M292"/>
  <c r="R292"/>
  <c r="S292"/>
  <c r="T292"/>
  <c i="22" r="Q52"/>
  <c i="21" r="O183"/>
  <c r="R183"/>
  <c r="S183"/>
  <c r="T183"/>
  <c i="17" r="Q43"/>
  <c r="O281"/>
  <c i="6" r="P348"/>
  <c r="N427"/>
  <c i="17" r="R223"/>
  <c r="S223"/>
  <c r="T223"/>
  <c r="R346"/>
  <c r="S346"/>
  <c r="T346"/>
  <c i="6" r="Q249"/>
  <c r="R249"/>
  <c r="S249"/>
  <c i="65" r="M463"/>
  <c r="R463"/>
  <c r="S463"/>
  <c r="T463"/>
  <c r="Q382"/>
  <c r="R382"/>
  <c r="S382"/>
  <c r="T382"/>
  <c r="Q358"/>
  <c r="R358"/>
  <c r="S358"/>
  <c r="T358"/>
  <c r="O223"/>
  <c r="R193"/>
  <c r="S193"/>
  <c r="T193"/>
  <c r="O187"/>
  <c r="R187"/>
  <c r="S187"/>
  <c r="T187"/>
  <c r="R101"/>
  <c r="S101"/>
  <c r="T101"/>
  <c r="O74"/>
  <c r="R74"/>
  <c r="S74"/>
  <c r="T74"/>
  <c r="R56"/>
  <c r="S56"/>
  <c r="T56"/>
  <c r="R39"/>
  <c r="S39"/>
  <c r="T39"/>
  <c i="45" r="O306"/>
  <c r="R306"/>
  <c r="S306"/>
  <c r="T306"/>
  <c r="M78"/>
  <c r="R78"/>
  <c r="S78"/>
  <c r="T78"/>
  <c r="Q334"/>
  <c r="R334"/>
  <c r="S334"/>
  <c r="T334"/>
  <c r="Q441"/>
  <c i="25" r="R107"/>
  <c r="S107"/>
  <c r="T107"/>
  <c r="O389"/>
  <c r="R389"/>
  <c r="S389"/>
  <c r="T389"/>
  <c r="M343"/>
  <c r="R343"/>
  <c r="S343"/>
  <c r="T343"/>
  <c r="Q103"/>
  <c r="R379"/>
  <c r="S379"/>
  <c r="T379"/>
  <c r="R324"/>
  <c r="S324"/>
  <c r="T324"/>
  <c i="19" r="O167"/>
  <c r="R167"/>
  <c r="S167"/>
  <c r="T167"/>
  <c i="24" r="O154"/>
  <c r="R154"/>
  <c r="S154"/>
  <c r="T154"/>
  <c r="R140"/>
  <c r="S140"/>
  <c r="T140"/>
  <c r="O168"/>
  <c r="R168"/>
  <c r="S168"/>
  <c r="T168"/>
  <c i="22" r="M116"/>
  <c r="R116"/>
  <c r="S116"/>
  <c r="T116"/>
  <c i="45" r="M217"/>
  <c r="R217"/>
  <c r="S217"/>
  <c r="T217"/>
  <c i="24" r="M152"/>
  <c r="R152"/>
  <c r="S152"/>
  <c r="T152"/>
  <c r="O129"/>
  <c i="23" r="Q200"/>
  <c r="M299"/>
  <c r="R299"/>
  <c r="S299"/>
  <c r="T299"/>
  <c i="22" r="M307"/>
  <c r="R307"/>
  <c r="S307"/>
  <c r="T307"/>
  <c r="R301"/>
  <c r="S301"/>
  <c r="T301"/>
  <c r="Q237"/>
  <c r="R237"/>
  <c r="S237"/>
  <c r="T237"/>
  <c r="O318"/>
  <c r="R318"/>
  <c r="S318"/>
  <c r="T318"/>
  <c r="R336"/>
  <c r="S336"/>
  <c r="T336"/>
  <c r="M249"/>
  <c r="R249"/>
  <c r="S249"/>
  <c r="T249"/>
  <c r="Q99"/>
  <c r="R99"/>
  <c r="S99"/>
  <c r="T99"/>
  <c r="M148"/>
  <c r="R148"/>
  <c r="S148"/>
  <c r="T148"/>
  <c r="M142"/>
  <c r="M52"/>
  <c r="R52"/>
  <c r="S52"/>
  <c r="T52"/>
  <c i="21" r="R53"/>
  <c r="S53"/>
  <c r="T53"/>
  <c r="Q234"/>
  <c r="R234"/>
  <c r="S234"/>
  <c r="T234"/>
  <c i="19" r="M141"/>
  <c r="R195"/>
  <c r="S195"/>
  <c r="T195"/>
  <c r="M154"/>
  <c r="R154"/>
  <c r="S154"/>
  <c r="T154"/>
  <c r="Q116"/>
  <c r="R116"/>
  <c r="S116"/>
  <c r="T116"/>
  <c i="6" r="L385"/>
  <c r="Q385"/>
  <c r="R385"/>
  <c r="S385"/>
  <c i="17" r="R285"/>
  <c r="S285"/>
  <c r="T285"/>
  <c r="O255"/>
  <c r="R17"/>
  <c r="S17"/>
  <c r="T17"/>
  <c r="Q30"/>
  <c r="R80"/>
  <c r="S80"/>
  <c r="T80"/>
  <c i="6" r="P212"/>
  <c i="21" r="R21"/>
  <c r="S21"/>
  <c r="T21"/>
  <c r="R157"/>
  <c r="S157"/>
  <c r="T157"/>
  <c r="R62"/>
  <c r="S62"/>
  <c r="T62"/>
  <c r="R106"/>
  <c r="S106"/>
  <c r="T106"/>
  <c i="19" r="R140"/>
  <c r="S140"/>
  <c r="T140"/>
  <c r="R224"/>
  <c r="S224"/>
  <c r="T224"/>
  <c i="17" r="R152"/>
  <c r="S152"/>
  <c r="T152"/>
  <c r="R341"/>
  <c r="S341"/>
  <c r="T341"/>
  <c i="45" r="M315"/>
  <c i="65" r="Q365"/>
  <c r="R365"/>
  <c r="S365"/>
  <c r="T365"/>
  <c r="O245"/>
  <c r="R245"/>
  <c r="S245"/>
  <c r="T245"/>
  <c r="O213"/>
  <c r="R213"/>
  <c r="S213"/>
  <c r="T213"/>
  <c r="O159"/>
  <c r="O30"/>
  <c r="R30"/>
  <c r="S30"/>
  <c r="T30"/>
  <c i="25" r="M280"/>
  <c r="M254"/>
  <c r="R254"/>
  <c r="S254"/>
  <c r="T254"/>
  <c i="45" r="O121"/>
  <c r="R121"/>
  <c r="S121"/>
  <c r="T121"/>
  <c r="Q147"/>
  <c r="R147"/>
  <c r="S147"/>
  <c r="T147"/>
  <c r="R447"/>
  <c r="S447"/>
  <c r="T447"/>
  <c r="R463"/>
  <c r="S463"/>
  <c r="T463"/>
  <c i="25" r="O209"/>
  <c r="R209"/>
  <c r="S209"/>
  <c r="T209"/>
  <c r="Q30"/>
  <c r="O23"/>
  <c r="R23"/>
  <c r="S23"/>
  <c r="T23"/>
  <c r="O71"/>
  <c r="Q65"/>
  <c r="R65"/>
  <c r="S65"/>
  <c r="T65"/>
  <c r="Q333"/>
  <c r="R333"/>
  <c r="S333"/>
  <c r="T333"/>
  <c r="Q384"/>
  <c r="R384"/>
  <c r="S384"/>
  <c r="T384"/>
  <c i="24" r="O88"/>
  <c r="R88"/>
  <c r="S88"/>
  <c r="T88"/>
  <c i="25" r="R125"/>
  <c r="S125"/>
  <c r="T125"/>
  <c r="M339"/>
  <c r="R339"/>
  <c r="S339"/>
  <c r="T339"/>
  <c i="45" r="Q192"/>
  <c i="24" r="R109"/>
  <c r="S109"/>
  <c r="T109"/>
  <c r="M291"/>
  <c r="Q188"/>
  <c r="M465"/>
  <c r="Q282"/>
  <c r="R282"/>
  <c r="S282"/>
  <c r="T282"/>
  <c r="M247"/>
  <c i="23" r="M76"/>
  <c r="R76"/>
  <c r="S76"/>
  <c r="T76"/>
  <c r="O234"/>
  <c r="R234"/>
  <c r="S234"/>
  <c r="T234"/>
  <c r="Q327"/>
  <c r="M13"/>
  <c r="R13"/>
  <c r="S13"/>
  <c r="T13"/>
  <c r="Q113"/>
  <c r="R113"/>
  <c r="S113"/>
  <c r="T113"/>
  <c i="22" r="Q191"/>
  <c r="R191"/>
  <c r="S191"/>
  <c r="T191"/>
  <c r="Q142"/>
  <c r="Q376"/>
  <c r="R376"/>
  <c r="S376"/>
  <c r="T376"/>
  <c r="O445"/>
  <c i="21" r="Q48"/>
  <c r="M305"/>
  <c r="R305"/>
  <c r="S305"/>
  <c r="T305"/>
  <c i="19" r="R218"/>
  <c r="S218"/>
  <c r="T218"/>
  <c r="O194"/>
  <c r="Q242"/>
  <c r="Q141"/>
  <c r="O111"/>
  <c r="R111"/>
  <c r="S111"/>
  <c r="T111"/>
  <c i="17" r="M149"/>
  <c r="R149"/>
  <c r="S149"/>
  <c r="T149"/>
  <c r="O79"/>
  <c r="R79"/>
  <c r="S79"/>
  <c r="T79"/>
  <c r="Q333"/>
  <c r="Q198"/>
  <c r="Q15"/>
  <c r="M281"/>
  <c r="R281"/>
  <c r="S281"/>
  <c r="T281"/>
  <c i="6" r="P341"/>
  <c r="Q341"/>
  <c r="R341"/>
  <c r="S341"/>
  <c i="22" r="R28"/>
  <c r="S28"/>
  <c r="T28"/>
  <c i="6" r="Q225"/>
  <c r="R225"/>
  <c r="S225"/>
  <c i="65" r="Q433"/>
  <c r="R433"/>
  <c r="S433"/>
  <c r="T433"/>
  <c r="Q332"/>
  <c r="R332"/>
  <c r="S332"/>
  <c r="T332"/>
  <c i="45" r="M422"/>
  <c r="R422"/>
  <c r="S422"/>
  <c r="T422"/>
  <c i="25" r="M146"/>
  <c r="R146"/>
  <c r="S146"/>
  <c r="T146"/>
  <c r="M269"/>
  <c r="R269"/>
  <c r="S269"/>
  <c r="T269"/>
  <c i="45" r="O388"/>
  <c r="O455"/>
  <c r="Q146"/>
  <c r="R146"/>
  <c r="S146"/>
  <c r="T146"/>
  <c r="M329"/>
  <c r="R329"/>
  <c r="S329"/>
  <c r="T329"/>
  <c r="R87"/>
  <c r="S87"/>
  <c r="T87"/>
  <c i="25" r="Q73"/>
  <c r="Q299"/>
  <c r="M383"/>
  <c r="Q399"/>
  <c r="R399"/>
  <c r="S399"/>
  <c r="T399"/>
  <c r="Q131"/>
  <c r="R131"/>
  <c r="S131"/>
  <c r="T131"/>
  <c i="24" r="O114"/>
  <c r="R114"/>
  <c r="S114"/>
  <c r="T114"/>
  <c r="O124"/>
  <c r="R124"/>
  <c r="S124"/>
  <c r="T124"/>
  <c i="22" r="O291"/>
  <c r="R291"/>
  <c r="S291"/>
  <c r="T291"/>
  <c i="21" r="M246"/>
  <c r="R246"/>
  <c r="S246"/>
  <c r="T246"/>
  <c i="24" r="O428"/>
  <c r="R428"/>
  <c r="S428"/>
  <c r="T428"/>
  <c r="O222"/>
  <c r="R222"/>
  <c r="S222"/>
  <c r="T222"/>
  <c r="M446"/>
  <c r="R446"/>
  <c r="S446"/>
  <c r="T446"/>
  <c r="R340"/>
  <c r="S340"/>
  <c r="T340"/>
  <c i="23" r="M58"/>
  <c r="Q52"/>
  <c r="Q104"/>
  <c i="22" r="O111"/>
  <c r="O475"/>
  <c r="R475"/>
  <c r="S475"/>
  <c r="T475"/>
  <c r="M445"/>
  <c r="R445"/>
  <c r="S445"/>
  <c r="T445"/>
  <c r="M51"/>
  <c r="R51"/>
  <c r="S51"/>
  <c r="T51"/>
  <c r="M389"/>
  <c r="R389"/>
  <c r="S389"/>
  <c r="T389"/>
  <c i="21" r="O220"/>
  <c r="R220"/>
  <c r="S220"/>
  <c r="T220"/>
  <c r="O339"/>
  <c r="R339"/>
  <c r="S339"/>
  <c r="T339"/>
  <c i="6" r="L191"/>
  <c r="Q191"/>
  <c r="R191"/>
  <c r="S191"/>
  <c i="17" r="M139"/>
  <c r="R139"/>
  <c r="S139"/>
  <c r="T139"/>
  <c r="O49"/>
  <c r="R49"/>
  <c r="S49"/>
  <c r="T49"/>
  <c r="O244"/>
  <c r="R244"/>
  <c r="S244"/>
  <c r="T244"/>
  <c r="M86"/>
  <c r="R86"/>
  <c r="S86"/>
  <c r="T86"/>
  <c i="6" r="L371"/>
  <c r="Q371"/>
  <c r="R371"/>
  <c r="S371"/>
  <c r="P467"/>
  <c r="Q467"/>
  <c r="R467"/>
  <c r="S467"/>
  <c r="L370"/>
  <c r="Q370"/>
  <c r="R370"/>
  <c r="S370"/>
  <c r="P233"/>
  <c r="Q233"/>
  <c r="R233"/>
  <c r="S233"/>
  <c r="L172"/>
  <c r="Q172"/>
  <c r="R172"/>
  <c r="S172"/>
  <c r="N199"/>
  <c r="L310"/>
  <c r="Q310"/>
  <c r="R310"/>
  <c r="S310"/>
  <c i="45" r="O309"/>
  <c i="65" r="R336"/>
  <c r="S336"/>
  <c r="T336"/>
  <c r="Q180"/>
  <c i="45" r="Q498"/>
  <c r="Q138"/>
  <c r="O362"/>
  <c r="R362"/>
  <c r="S362"/>
  <c r="T362"/>
  <c r="M105"/>
  <c r="R105"/>
  <c r="S105"/>
  <c r="T105"/>
  <c r="M97"/>
  <c r="R97"/>
  <c r="S97"/>
  <c r="T97"/>
  <c r="Q357"/>
  <c i="25" r="M30"/>
  <c r="R30"/>
  <c r="S30"/>
  <c r="T30"/>
  <c i="45" r="Q220"/>
  <c i="22" r="Q339"/>
  <c r="R339"/>
  <c r="S339"/>
  <c r="T339"/>
  <c i="45" r="O208"/>
  <c i="23" r="R205"/>
  <c r="S205"/>
  <c r="T205"/>
  <c r="O212"/>
  <c i="19" r="M139"/>
  <c r="R139"/>
  <c r="S139"/>
  <c r="T139"/>
  <c i="24" r="R130"/>
  <c r="S130"/>
  <c r="T130"/>
  <c r="R110"/>
  <c r="S110"/>
  <c r="T110"/>
  <c r="M416"/>
  <c r="R416"/>
  <c r="S416"/>
  <c r="T416"/>
  <c r="M228"/>
  <c i="23" r="M43"/>
  <c r="R43"/>
  <c r="S43"/>
  <c r="T43"/>
  <c r="Q405"/>
  <c r="O397"/>
  <c r="R397"/>
  <c r="S397"/>
  <c r="T397"/>
  <c r="M346"/>
  <c r="O429"/>
  <c r="O367"/>
  <c r="R367"/>
  <c r="S367"/>
  <c r="T367"/>
  <c i="22" r="M175"/>
  <c r="R175"/>
  <c r="S175"/>
  <c r="T175"/>
  <c r="O211"/>
  <c r="R211"/>
  <c r="S211"/>
  <c r="T211"/>
  <c r="M81"/>
  <c r="R81"/>
  <c r="S81"/>
  <c r="T81"/>
  <c i="21" r="O146"/>
  <c r="Q139"/>
  <c r="R139"/>
  <c r="S139"/>
  <c r="T139"/>
  <c r="Q168"/>
  <c r="O189"/>
  <c r="R189"/>
  <c r="S189"/>
  <c r="T189"/>
  <c r="O378"/>
  <c r="R378"/>
  <c r="S378"/>
  <c r="T378"/>
  <c i="19" r="M36"/>
  <c r="R36"/>
  <c r="S36"/>
  <c r="T36"/>
  <c r="M64"/>
  <c r="R64"/>
  <c r="S64"/>
  <c r="T64"/>
  <c r="R28"/>
  <c r="S28"/>
  <c r="T28"/>
  <c r="M151"/>
  <c r="R151"/>
  <c r="S151"/>
  <c r="T151"/>
  <c r="M12"/>
  <c r="R12"/>
  <c r="S12"/>
  <c r="T12"/>
  <c r="M51"/>
  <c r="R51"/>
  <c r="S51"/>
  <c r="T51"/>
  <c r="M39"/>
  <c i="17" r="O43"/>
  <c r="R43"/>
  <c r="S43"/>
  <c r="T43"/>
  <c r="M104"/>
  <c r="R104"/>
  <c r="S104"/>
  <c r="T104"/>
  <c r="M253"/>
  <c r="R253"/>
  <c r="S253"/>
  <c r="T253"/>
  <c r="O115"/>
  <c i="6" r="N269"/>
  <c i="24" r="R451"/>
  <c r="S451"/>
  <c r="T451"/>
  <c i="45" r="Q315"/>
  <c r="O303"/>
  <c i="65" r="M361"/>
  <c r="R361"/>
  <c r="S361"/>
  <c r="T361"/>
  <c r="Q138"/>
  <c r="O69"/>
  <c r="O51"/>
  <c r="R51"/>
  <c r="S51"/>
  <c r="T51"/>
  <c i="45" r="Q130"/>
  <c i="24" r="M64"/>
  <c r="R64"/>
  <c r="S64"/>
  <c r="T64"/>
  <c i="45" r="M128"/>
  <c r="M388"/>
  <c r="R388"/>
  <c r="S388"/>
  <c r="T388"/>
  <c r="M37"/>
  <c r="R37"/>
  <c r="S37"/>
  <c r="T37"/>
  <c r="M135"/>
  <c r="R135"/>
  <c r="S135"/>
  <c r="T135"/>
  <c r="M402"/>
  <c r="R402"/>
  <c r="S402"/>
  <c r="T402"/>
  <c r="M144"/>
  <c r="R144"/>
  <c r="S144"/>
  <c r="T144"/>
  <c i="25" r="Q231"/>
  <c r="M71"/>
  <c r="R71"/>
  <c r="S71"/>
  <c r="T71"/>
  <c r="Q152"/>
  <c r="R152"/>
  <c r="S152"/>
  <c r="T152"/>
  <c r="M257"/>
  <c r="R257"/>
  <c r="S257"/>
  <c r="T257"/>
  <c i="23" r="Q212"/>
  <c i="24" r="Q157"/>
  <c i="23" r="M69"/>
  <c r="R69"/>
  <c r="S69"/>
  <c r="T69"/>
  <c i="6" r="N419"/>
  <c r="Q419"/>
  <c r="R419"/>
  <c r="S419"/>
  <c i="45" r="Q219"/>
  <c i="24" r="O204"/>
  <c r="R204"/>
  <c r="S204"/>
  <c r="T204"/>
  <c r="Q399"/>
  <c r="R399"/>
  <c r="S399"/>
  <c r="T399"/>
  <c r="Q437"/>
  <c i="23" r="Q178"/>
  <c r="R178"/>
  <c r="S178"/>
  <c r="T178"/>
  <c r="M109"/>
  <c r="O244"/>
  <c r="Q266"/>
  <c r="R266"/>
  <c r="S266"/>
  <c r="T266"/>
  <c r="Q293"/>
  <c i="22" r="Q108"/>
  <c r="Q79"/>
  <c r="R79"/>
  <c r="S79"/>
  <c r="T79"/>
  <c r="O82"/>
  <c r="R82"/>
  <c r="S82"/>
  <c r="T82"/>
  <c r="Q414"/>
  <c i="21" r="Q97"/>
  <c r="M341"/>
  <c r="R341"/>
  <c r="S341"/>
  <c r="T341"/>
  <c i="19" r="O54"/>
  <c r="R54"/>
  <c r="S54"/>
  <c r="T54"/>
  <c r="O313"/>
  <c r="Q134"/>
  <c r="Q286"/>
  <c r="O15"/>
  <c r="R15"/>
  <c r="S15"/>
  <c r="T15"/>
  <c i="17" r="M227"/>
  <c r="R227"/>
  <c r="S227"/>
  <c r="T227"/>
  <c r="M353"/>
  <c r="R353"/>
  <c r="S353"/>
  <c r="T353"/>
  <c r="M347"/>
  <c i="6" r="P427"/>
  <c r="N452"/>
  <c r="Q452"/>
  <c r="R452"/>
  <c r="S452"/>
  <c r="N361"/>
  <c r="Q361"/>
  <c r="R361"/>
  <c r="S361"/>
  <c r="P173"/>
  <c r="N291"/>
  <c r="Q291"/>
  <c r="R291"/>
  <c r="S291"/>
  <c r="L204"/>
  <c r="Q204"/>
  <c r="R204"/>
  <c r="S204"/>
  <c r="L154"/>
  <c i="65" r="O454"/>
  <c r="R454"/>
  <c r="S454"/>
  <c r="T454"/>
  <c r="M418"/>
  <c r="O405"/>
  <c r="R405"/>
  <c r="S405"/>
  <c r="T405"/>
  <c r="Q377"/>
  <c r="O331"/>
  <c r="M236"/>
  <c i="45" r="Q12"/>
  <c r="R12"/>
  <c r="S12"/>
  <c r="T12"/>
  <c r="Q128"/>
  <c r="O498"/>
  <c r="R498"/>
  <c r="S498"/>
  <c r="T498"/>
  <c r="O80"/>
  <c r="M477"/>
  <c i="25" r="O73"/>
  <c r="R73"/>
  <c r="S73"/>
  <c r="T73"/>
  <c r="O147"/>
  <c r="O150"/>
  <c r="M128"/>
  <c r="R128"/>
  <c r="S128"/>
  <c r="T128"/>
  <c i="24" r="Q96"/>
  <c r="R96"/>
  <c r="S96"/>
  <c r="T96"/>
  <c r="Q95"/>
  <c r="Q74"/>
  <c r="M91"/>
  <c r="R91"/>
  <c r="S91"/>
  <c r="T91"/>
  <c i="25" r="M315"/>
  <c i="24" r="M128"/>
  <c i="21" r="Q258"/>
  <c i="23" r="O445"/>
  <c r="R445"/>
  <c r="S445"/>
  <c r="T445"/>
  <c i="24" r="Q215"/>
  <c r="Q299"/>
  <c i="23" r="Q138"/>
  <c r="O395"/>
  <c r="Q346"/>
  <c r="Q75"/>
  <c r="O257"/>
  <c r="M278"/>
  <c r="R278"/>
  <c r="S278"/>
  <c r="T278"/>
  <c r="M34"/>
  <c r="R34"/>
  <c r="S34"/>
  <c r="T34"/>
  <c i="22" r="Q326"/>
  <c r="Q162"/>
  <c r="R162"/>
  <c r="S162"/>
  <c r="T162"/>
  <c r="O49"/>
  <c r="Q449"/>
  <c r="O25"/>
  <c r="R25"/>
  <c r="S25"/>
  <c r="T25"/>
  <c i="21" r="Q205"/>
  <c r="O251"/>
  <c r="M176"/>
  <c r="R176"/>
  <c r="S176"/>
  <c r="T176"/>
  <c r="M146"/>
  <c r="Q126"/>
  <c r="R126"/>
  <c r="S126"/>
  <c r="T126"/>
  <c i="19" r="O89"/>
  <c r="M34"/>
  <c r="R34"/>
  <c r="S34"/>
  <c r="T34"/>
  <c r="M283"/>
  <c r="R283"/>
  <c r="S283"/>
  <c r="T283"/>
  <c r="Q298"/>
  <c r="M260"/>
  <c r="R260"/>
  <c r="S260"/>
  <c r="T260"/>
  <c r="Q259"/>
  <c r="R259"/>
  <c r="S259"/>
  <c r="T259"/>
  <c r="O39"/>
  <c i="17" r="Q176"/>
  <c r="Q193"/>
  <c r="R193"/>
  <c r="S193"/>
  <c r="T193"/>
  <c r="M274"/>
  <c r="R274"/>
  <c r="S274"/>
  <c r="T274"/>
  <c r="Q178"/>
  <c r="Q125"/>
  <c r="Q352"/>
  <c r="R352"/>
  <c r="S352"/>
  <c r="T352"/>
  <c i="6" r="P404"/>
  <c r="P397"/>
  <c r="Q397"/>
  <c r="R397"/>
  <c r="S397"/>
  <c r="L379"/>
  <c r="Q379"/>
  <c r="R379"/>
  <c r="S379"/>
  <c r="N431"/>
  <c r="Q431"/>
  <c r="R431"/>
  <c r="S431"/>
  <c r="L215"/>
  <c r="N251"/>
  <c i="45" r="O246"/>
  <c i="13" r="L167"/>
  <c r="Q167"/>
  <c r="R167"/>
  <c r="S167"/>
  <c i="45" r="R291"/>
  <c r="S291"/>
  <c r="T291"/>
  <c r="R241"/>
  <c r="S241"/>
  <c r="T241"/>
  <c r="O279"/>
  <c i="24" r="O368"/>
  <c r="R368"/>
  <c r="S368"/>
  <c r="T368"/>
  <c i="23" r="Q463"/>
  <c i="45" r="O197"/>
  <c i="19" r="Q334"/>
  <c i="23" r="O58"/>
  <c i="17" r="Q273"/>
  <c i="22" r="Q328"/>
  <c r="Q333"/>
  <c r="R333"/>
  <c r="S333"/>
  <c r="T333"/>
  <c i="17" r="Q46"/>
  <c i="21" r="M13"/>
  <c i="65" r="O333"/>
  <c r="R333"/>
  <c r="S333"/>
  <c r="T333"/>
  <c i="22" r="O458"/>
  <c i="17" r="O10"/>
  <c i="45" r="Q312"/>
  <c r="O221"/>
  <c r="R221"/>
  <c r="S221"/>
  <c r="T221"/>
  <c i="7" r="N62"/>
  <c r="Q62"/>
  <c r="R62"/>
  <c r="S62"/>
  <c r="L59"/>
  <c r="Q59"/>
  <c r="R59"/>
  <c r="S59"/>
  <c r="L31"/>
  <c r="P116"/>
  <c r="L237"/>
  <c r="N185"/>
  <c r="Q185"/>
  <c r="R185"/>
  <c r="S185"/>
  <c r="N157"/>
  <c r="Q157"/>
  <c r="R157"/>
  <c r="S157"/>
  <c r="N150"/>
  <c r="Q150"/>
  <c r="R150"/>
  <c r="S150"/>
  <c r="N132"/>
  <c r="Q132"/>
  <c r="R132"/>
  <c r="S132"/>
  <c i="21" r="O227"/>
  <c r="O135"/>
  <c r="R135"/>
  <c r="S135"/>
  <c r="T135"/>
  <c i="19" r="O73"/>
  <c r="R73"/>
  <c r="S73"/>
  <c r="T73"/>
  <c r="M59"/>
  <c r="R59"/>
  <c r="S59"/>
  <c r="T59"/>
  <c r="M323"/>
  <c r="R323"/>
  <c r="S323"/>
  <c r="T323"/>
  <c r="M171"/>
  <c r="R171"/>
  <c r="S171"/>
  <c r="T171"/>
  <c r="M239"/>
  <c r="R239"/>
  <c r="S239"/>
  <c r="T239"/>
  <c i="17" r="O261"/>
  <c r="R261"/>
  <c r="S261"/>
  <c r="T261"/>
  <c r="O268"/>
  <c r="R268"/>
  <c r="S268"/>
  <c r="T268"/>
  <c r="Q84"/>
  <c r="R84"/>
  <c r="S84"/>
  <c r="T84"/>
  <c r="Q173"/>
  <c i="6" r="L328"/>
  <c r="Q328"/>
  <c r="R328"/>
  <c r="S328"/>
  <c r="L378"/>
  <c r="Q378"/>
  <c r="R378"/>
  <c r="S378"/>
  <c r="Q451"/>
  <c r="R451"/>
  <c r="S451"/>
  <c r="N439"/>
  <c r="L377"/>
  <c r="Q377"/>
  <c r="R377"/>
  <c r="S377"/>
  <c i="17" r="R115"/>
  <c r="S115"/>
  <c r="T115"/>
  <c i="14" r="P80"/>
  <c r="S80"/>
  <c r="T80"/>
  <c r="U80"/>
  <c i="65" r="Q206"/>
  <c r="R206"/>
  <c r="S206"/>
  <c r="T206"/>
  <c i="45" r="O15"/>
  <c r="R15"/>
  <c r="S15"/>
  <c r="T15"/>
  <c r="R347"/>
  <c r="S347"/>
  <c r="T347"/>
  <c i="25" r="M105"/>
  <c i="45" r="O183"/>
  <c r="O464"/>
  <c r="M80"/>
  <c r="R80"/>
  <c r="S80"/>
  <c r="T80"/>
  <c r="Q384"/>
  <c r="R384"/>
  <c r="S384"/>
  <c r="T384"/>
  <c r="M115"/>
  <c r="R115"/>
  <c r="S115"/>
  <c r="T115"/>
  <c i="25" r="M364"/>
  <c r="R364"/>
  <c r="S364"/>
  <c r="T364"/>
  <c r="Q311"/>
  <c r="Q446"/>
  <c r="M344"/>
  <c r="R344"/>
  <c r="S344"/>
  <c r="T344"/>
  <c r="O361"/>
  <c r="R231"/>
  <c r="S231"/>
  <c r="T231"/>
  <c r="O204"/>
  <c r="R204"/>
  <c r="S204"/>
  <c r="T204"/>
  <c i="24" r="M155"/>
  <c r="R155"/>
  <c r="S155"/>
  <c r="T155"/>
  <c r="Q161"/>
  <c i="22" r="M49"/>
  <c r="R49"/>
  <c r="S49"/>
  <c r="T49"/>
  <c i="6" r="L309"/>
  <c r="Q309"/>
  <c r="R309"/>
  <c r="S309"/>
  <c i="45" r="M200"/>
  <c i="24" r="M333"/>
  <c r="R333"/>
  <c r="S333"/>
  <c r="T333"/>
  <c r="Q465"/>
  <c r="M346"/>
  <c r="O385"/>
  <c i="23" r="O187"/>
  <c r="O360"/>
  <c r="R360"/>
  <c r="S360"/>
  <c r="T360"/>
  <c r="O406"/>
  <c r="R406"/>
  <c r="S406"/>
  <c r="T406"/>
  <c r="R300"/>
  <c r="S300"/>
  <c r="T300"/>
  <c i="22" r="Q229"/>
  <c r="M473"/>
  <c r="R473"/>
  <c r="S473"/>
  <c r="T473"/>
  <c r="R383"/>
  <c r="S383"/>
  <c r="T383"/>
  <c r="M17"/>
  <c r="R17"/>
  <c r="S17"/>
  <c r="T17"/>
  <c r="O459"/>
  <c r="R459"/>
  <c r="S459"/>
  <c r="T459"/>
  <c r="M379"/>
  <c r="R379"/>
  <c r="S379"/>
  <c r="T379"/>
  <c r="Q368"/>
  <c r="R368"/>
  <c r="S368"/>
  <c r="T368"/>
  <c i="21" r="Q16"/>
  <c r="O282"/>
  <c r="R282"/>
  <c r="S282"/>
  <c r="T282"/>
  <c r="M95"/>
  <c r="R95"/>
  <c r="S95"/>
  <c r="T95"/>
  <c i="19" r="Q148"/>
  <c r="R148"/>
  <c r="S148"/>
  <c r="T148"/>
  <c r="R58"/>
  <c r="S58"/>
  <c r="T58"/>
  <c r="R112"/>
  <c r="S112"/>
  <c r="T112"/>
  <c i="17" r="O130"/>
  <c r="R130"/>
  <c r="S130"/>
  <c r="T130"/>
  <c r="O58"/>
  <c r="R58"/>
  <c r="S58"/>
  <c r="T58"/>
  <c i="6" r="L369"/>
  <c r="Q369"/>
  <c r="R369"/>
  <c r="S369"/>
  <c r="N363"/>
  <c r="N468"/>
  <c r="Q468"/>
  <c r="R468"/>
  <c r="S468"/>
  <c r="P267"/>
  <c r="Q267"/>
  <c r="R267"/>
  <c r="S267"/>
  <c r="P199"/>
  <c r="N152"/>
  <c i="24" r="R442"/>
  <c r="S442"/>
  <c r="T442"/>
  <c i="45" r="M304"/>
  <c r="R304"/>
  <c r="S304"/>
  <c r="T304"/>
  <c i="65" r="O411"/>
  <c r="M197"/>
  <c r="R197"/>
  <c r="S197"/>
  <c r="T197"/>
  <c r="O173"/>
  <c r="Q95"/>
  <c r="Q37"/>
  <c i="45" r="O117"/>
  <c r="Q139"/>
  <c i="25" r="O96"/>
  <c r="R96"/>
  <c r="S96"/>
  <c r="T96"/>
  <c r="Q9"/>
  <c r="R9"/>
  <c r="S9"/>
  <c r="T9"/>
  <c r="M98"/>
  <c r="O280"/>
  <c r="Q287"/>
  <c r="O398"/>
  <c r="R398"/>
  <c r="S398"/>
  <c r="T398"/>
  <c r="M191"/>
  <c r="R191"/>
  <c r="S191"/>
  <c r="T191"/>
  <c r="O446"/>
  <c r="R446"/>
  <c r="S446"/>
  <c r="T446"/>
  <c i="24" r="Q58"/>
  <c r="R58"/>
  <c r="S58"/>
  <c r="T58"/>
  <c i="45" r="Q218"/>
  <c i="23" r="M144"/>
  <c r="R144"/>
  <c r="S144"/>
  <c r="T144"/>
  <c i="24" r="M134"/>
  <c r="R134"/>
  <c r="S134"/>
  <c r="T134"/>
  <c i="23" r="M94"/>
  <c i="22" r="Q63"/>
  <c i="21" r="O314"/>
  <c i="17" r="Q95"/>
  <c r="R95"/>
  <c r="S95"/>
  <c r="T95"/>
  <c i="24" r="M448"/>
  <c r="R448"/>
  <c r="S448"/>
  <c r="T448"/>
  <c r="Q241"/>
  <c r="O412"/>
  <c r="Q246"/>
  <c i="23" r="Q370"/>
  <c r="O52"/>
  <c r="R52"/>
  <c r="S52"/>
  <c r="T52"/>
  <c r="M429"/>
  <c r="R429"/>
  <c r="S429"/>
  <c r="T429"/>
  <c r="Q37"/>
  <c r="R37"/>
  <c r="S37"/>
  <c r="T37"/>
  <c i="22" r="Q356"/>
  <c i="21" r="M251"/>
  <c r="R251"/>
  <c r="S251"/>
  <c r="T251"/>
  <c r="O72"/>
  <c r="R72"/>
  <c r="S72"/>
  <c r="T72"/>
  <c r="Q368"/>
  <c r="R368"/>
  <c r="S368"/>
  <c r="T368"/>
  <c r="R245"/>
  <c r="S245"/>
  <c r="T245"/>
  <c i="19" r="M203"/>
  <c r="R203"/>
  <c r="S203"/>
  <c r="T203"/>
  <c r="O26"/>
  <c i="17" r="O65"/>
  <c r="R65"/>
  <c r="S65"/>
  <c r="T65"/>
  <c r="Q66"/>
  <c r="M57"/>
  <c r="R57"/>
  <c r="S57"/>
  <c r="T57"/>
  <c r="M314"/>
  <c r="R314"/>
  <c r="S314"/>
  <c r="T314"/>
  <c i="6" r="P455"/>
  <c r="P357"/>
  <c r="P277"/>
  <c i="25" r="Q95"/>
  <c i="45" r="Q309"/>
  <c i="65" r="Q236"/>
  <c r="M159"/>
  <c r="O102"/>
  <c r="Q9"/>
  <c r="R9"/>
  <c r="S9"/>
  <c r="T9"/>
  <c i="45" r="Q343"/>
  <c r="Q375"/>
  <c r="Q415"/>
  <c r="M364"/>
  <c r="R364"/>
  <c r="S364"/>
  <c r="T364"/>
  <c r="Q57"/>
  <c r="R57"/>
  <c r="S57"/>
  <c r="T57"/>
  <c i="25" r="O66"/>
  <c r="R66"/>
  <c r="S66"/>
  <c r="T66"/>
  <c r="O392"/>
  <c r="O383"/>
  <c r="M168"/>
  <c r="R168"/>
  <c r="S168"/>
  <c r="T168"/>
  <c i="23" r="M225"/>
  <c r="R225"/>
  <c r="S225"/>
  <c r="T225"/>
  <c i="24" r="O128"/>
  <c r="Q242"/>
  <c i="6" r="N359"/>
  <c i="45" r="M198"/>
  <c r="R198"/>
  <c r="S198"/>
  <c r="T198"/>
  <c r="M207"/>
  <c r="R207"/>
  <c r="S207"/>
  <c r="T207"/>
  <c i="24" r="M328"/>
  <c r="R328"/>
  <c r="S328"/>
  <c r="T328"/>
  <c r="Q228"/>
  <c r="Q346"/>
  <c r="O252"/>
  <c r="R252"/>
  <c r="S252"/>
  <c r="T252"/>
  <c r="O247"/>
  <c i="23" r="M402"/>
  <c r="R402"/>
  <c r="S402"/>
  <c r="T402"/>
  <c r="Q386"/>
  <c r="O19"/>
  <c r="R19"/>
  <c r="S19"/>
  <c r="T19"/>
  <c r="M197"/>
  <c r="R197"/>
  <c r="S197"/>
  <c r="T197"/>
  <c r="O345"/>
  <c i="22" r="Q251"/>
  <c r="R251"/>
  <c r="S251"/>
  <c r="T251"/>
  <c r="O374"/>
  <c r="R374"/>
  <c r="S374"/>
  <c r="T374"/>
  <c r="O420"/>
  <c i="21" r="M16"/>
  <c r="O9"/>
  <c r="R9"/>
  <c r="S9"/>
  <c r="T9"/>
  <c i="19" r="Q25"/>
  <c r="R25"/>
  <c r="S25"/>
  <c r="T25"/>
  <c r="M257"/>
  <c r="R257"/>
  <c r="S257"/>
  <c r="T257"/>
  <c i="17" r="M242"/>
  <c r="R242"/>
  <c r="S242"/>
  <c r="T242"/>
  <c r="O337"/>
  <c r="R337"/>
  <c r="S337"/>
  <c r="T337"/>
  <c r="Q374"/>
  <c r="R374"/>
  <c r="S374"/>
  <c r="T374"/>
  <c r="M293"/>
  <c r="Q277"/>
  <c r="O299"/>
  <c r="R299"/>
  <c r="S299"/>
  <c r="T299"/>
  <c r="O15"/>
  <c i="6" r="N455"/>
  <c r="Q455"/>
  <c r="R455"/>
  <c r="S455"/>
  <c r="N292"/>
  <c r="N222"/>
  <c r="Q222"/>
  <c r="R222"/>
  <c r="S222"/>
  <c r="L195"/>
  <c i="45" r="Q303"/>
  <c i="25" r="O95"/>
  <c i="6" r="N286"/>
  <c i="45" r="M270"/>
  <c r="R270"/>
  <c r="S270"/>
  <c r="T270"/>
  <c r="Q263"/>
  <c r="Q246"/>
  <c i="17" r="O55"/>
  <c i="45" r="O274"/>
  <c r="R274"/>
  <c r="S274"/>
  <c r="T274"/>
  <c r="M255"/>
  <c r="R255"/>
  <c r="S255"/>
  <c r="T255"/>
  <c i="17" r="Q321"/>
  <c r="R321"/>
  <c r="S321"/>
  <c r="T321"/>
  <c i="19" r="M325"/>
  <c i="21" r="O13"/>
  <c i="19" r="M165"/>
  <c i="24" r="I240"/>
  <c i="45" r="I360"/>
  <c i="19" r="I177"/>
  <c i="45" r="K514"/>
  <c i="25" r="I202"/>
  <c r="I298"/>
  <c i="23" r="I326"/>
  <c i="19" r="K188"/>
  <c i="24" r="K469"/>
  <c r="I315"/>
  <c i="22" r="I234"/>
  <c i="45" r="K239"/>
  <c i="25" r="K202"/>
  <c i="24" r="I469"/>
  <c i="23" r="I480"/>
  <c i="12" r="L71"/>
  <c r="P71"/>
  <c r="N71"/>
  <c r="Q71"/>
  <c r="R71"/>
  <c r="S71"/>
  <c r="P34"/>
  <c r="L34"/>
  <c r="N34"/>
  <c r="Q34"/>
  <c r="R34"/>
  <c r="S34"/>
  <c r="Q19"/>
  <c r="R19"/>
  <c r="S19"/>
  <c i="19" r="Q197"/>
  <c r="Q342"/>
  <c r="P342"/>
  <c r="O197"/>
  <c r="O342"/>
  <c r="N342"/>
  <c r="M197"/>
  <c r="K342"/>
  <c i="12" r="N78"/>
  <c r="L78"/>
  <c r="P78"/>
  <c r="Q78"/>
  <c r="R78"/>
  <c r="S78"/>
  <c i="7" r="Q123"/>
  <c r="R123"/>
  <c r="S123"/>
  <c i="12" r="N162"/>
  <c r="L162"/>
  <c r="P162"/>
  <c r="P39"/>
  <c r="L39"/>
  <c r="N39"/>
  <c r="Q176"/>
  <c r="R176"/>
  <c r="S176"/>
  <c r="N53"/>
  <c r="L53"/>
  <c r="P53"/>
  <c r="Q53"/>
  <c r="R53"/>
  <c r="S53"/>
  <c i="10" r="Q38"/>
  <c r="R38"/>
  <c r="S38"/>
  <c i="12" r="L65"/>
  <c r="P65"/>
  <c r="N65"/>
  <c r="Q65"/>
  <c r="R65"/>
  <c r="S65"/>
  <c r="L90"/>
  <c r="N90"/>
  <c r="P90"/>
  <c r="Q90"/>
  <c r="R90"/>
  <c r="S90"/>
  <c r="Q137"/>
  <c r="R137"/>
  <c r="S137"/>
  <c r="L91"/>
  <c r="P91"/>
  <c r="N91"/>
  <c r="Q91"/>
  <c r="R91"/>
  <c r="S91"/>
  <c i="7" r="Q38"/>
  <c r="R38"/>
  <c r="S38"/>
  <c i="12" r="Q22"/>
  <c r="R22"/>
  <c r="S22"/>
  <c r="L147"/>
  <c r="P147"/>
  <c r="N147"/>
  <c r="Q147"/>
  <c r="R147"/>
  <c r="S147"/>
  <c r="N115"/>
  <c r="L115"/>
  <c r="P115"/>
  <c r="P77"/>
  <c r="N77"/>
  <c r="L77"/>
  <c i="7" r="Q155"/>
  <c r="R155"/>
  <c r="S155"/>
  <c i="12" r="Q109"/>
  <c r="R109"/>
  <c r="S109"/>
  <c r="N11"/>
  <c r="P11"/>
  <c r="L11"/>
  <c r="Q11"/>
  <c r="R11"/>
  <c r="S11"/>
  <c r="N60"/>
  <c r="P60"/>
  <c r="L60"/>
  <c i="9" r="Q184"/>
  <c r="R184"/>
  <c i="19" r="R200"/>
  <c r="S200"/>
  <c r="T200"/>
  <c i="7" r="Q89"/>
  <c r="R89"/>
  <c r="S89"/>
  <c i="12" r="P87"/>
  <c r="N87"/>
  <c r="L87"/>
  <c r="Q87"/>
  <c r="R87"/>
  <c r="S87"/>
  <c i="25" r="M310"/>
  <c r="O310"/>
  <c r="Q310"/>
  <c i="8" r="Q138"/>
  <c r="R138"/>
  <c i="12" r="N33"/>
  <c r="L33"/>
  <c r="Q33"/>
  <c r="R33"/>
  <c r="S33"/>
  <c r="P33"/>
  <c i="19" r="R190"/>
  <c r="S190"/>
  <c i="12" r="Q166"/>
  <c r="R166"/>
  <c r="S166"/>
  <c i="65" r="R16"/>
  <c r="S16"/>
  <c r="T16"/>
  <c i="12" r="N20"/>
  <c r="L20"/>
  <c r="P20"/>
  <c r="Q20"/>
  <c r="R20"/>
  <c r="S20"/>
  <c r="N50"/>
  <c r="P50"/>
  <c r="L50"/>
  <c r="L127"/>
  <c r="P127"/>
  <c r="N127"/>
  <c r="N49"/>
  <c r="P49"/>
  <c r="L49"/>
  <c r="Q49"/>
  <c r="R49"/>
  <c r="S49"/>
  <c r="L32"/>
  <c r="P32"/>
  <c r="N32"/>
  <c r="L44"/>
  <c r="P44"/>
  <c r="N44"/>
  <c r="L55"/>
  <c r="P55"/>
  <c r="N55"/>
  <c r="P14"/>
  <c r="N14"/>
  <c r="L14"/>
  <c r="Q14"/>
  <c r="R14"/>
  <c r="S14"/>
  <c r="L63"/>
  <c r="P63"/>
  <c r="N63"/>
  <c r="L104"/>
  <c r="N104"/>
  <c r="P104"/>
  <c r="P136"/>
  <c r="L136"/>
  <c r="N136"/>
  <c i="9" r="Q176"/>
  <c r="R176"/>
  <c i="12" r="L69"/>
  <c r="P69"/>
  <c r="N69"/>
  <c r="Q69"/>
  <c r="R69"/>
  <c r="S69"/>
  <c r="P94"/>
  <c r="N94"/>
  <c r="L94"/>
  <c i="8" r="Q178"/>
  <c r="R178"/>
  <c i="12" r="N15"/>
  <c r="P15"/>
  <c r="L15"/>
  <c r="Q15"/>
  <c r="R15"/>
  <c r="S15"/>
  <c r="N45"/>
  <c r="L45"/>
  <c r="P45"/>
  <c r="Q45"/>
  <c r="R45"/>
  <c r="S45"/>
  <c r="L99"/>
  <c r="N99"/>
  <c r="Q99"/>
  <c r="R99"/>
  <c r="S99"/>
  <c r="P99"/>
  <c i="3" r="U147"/>
  <c i="12" r="Q168"/>
  <c r="R168"/>
  <c r="S168"/>
  <c i="6" r="C470"/>
  <c i="12" r="N58"/>
  <c r="L58"/>
  <c r="Q58"/>
  <c r="R58"/>
  <c r="S58"/>
  <c r="P58"/>
  <c r="P93"/>
  <c r="N93"/>
  <c r="L93"/>
  <c r="L113"/>
  <c r="P113"/>
  <c r="N113"/>
  <c r="P24"/>
  <c r="L24"/>
  <c r="N24"/>
  <c r="Q24"/>
  <c r="R24"/>
  <c r="S24"/>
  <c r="L18"/>
  <c r="P18"/>
  <c r="N18"/>
  <c r="N62"/>
  <c r="P62"/>
  <c r="L62"/>
  <c r="N97"/>
  <c r="P97"/>
  <c r="L97"/>
  <c i="7" r="Q54"/>
  <c r="R54"/>
  <c r="S54"/>
  <c i="8" r="Q142"/>
  <c r="R142"/>
  <c r="Q38"/>
  <c r="R38"/>
  <c i="12" r="L92"/>
  <c r="P92"/>
  <c r="N92"/>
  <c r="P13"/>
  <c r="L13"/>
  <c r="Q13"/>
  <c r="R13"/>
  <c r="S13"/>
  <c r="N13"/>
  <c r="N38"/>
  <c r="P38"/>
  <c r="L38"/>
  <c r="Q38"/>
  <c r="R38"/>
  <c r="S38"/>
  <c i="8" r="Q148"/>
  <c r="R148"/>
  <c i="23" r="R336"/>
  <c r="S336"/>
  <c i="12" r="N156"/>
  <c r="P156"/>
  <c r="L156"/>
  <c r="Q156"/>
  <c r="R156"/>
  <c r="S156"/>
  <c i="7" r="Q153"/>
  <c r="R153"/>
  <c r="S153"/>
  <c i="8" r="Q102"/>
  <c r="R102"/>
  <c i="12" r="N126"/>
  <c r="P126"/>
  <c r="L126"/>
  <c r="Q126"/>
  <c r="R126"/>
  <c r="S126"/>
  <c r="P70"/>
  <c r="N70"/>
  <c r="L70"/>
  <c r="L155"/>
  <c r="N155"/>
  <c r="P155"/>
  <c r="L68"/>
  <c r="P68"/>
  <c r="N68"/>
  <c r="P26"/>
  <c r="N26"/>
  <c r="L26"/>
  <c r="L74"/>
  <c r="N74"/>
  <c r="P74"/>
  <c i="7" r="Q227"/>
  <c r="R227"/>
  <c r="S227"/>
  <c i="12" r="L81"/>
  <c r="P81"/>
  <c r="N81"/>
  <c r="L89"/>
  <c r="N89"/>
  <c r="P89"/>
  <c r="N130"/>
  <c r="L130"/>
  <c r="P130"/>
  <c r="P43"/>
  <c r="L43"/>
  <c r="N43"/>
  <c r="L46"/>
  <c r="P46"/>
  <c r="N46"/>
  <c r="P29"/>
  <c r="N29"/>
  <c r="L29"/>
  <c r="Q16"/>
  <c r="R16"/>
  <c r="S16"/>
  <c r="P110"/>
  <c r="L110"/>
  <c r="N110"/>
  <c i="8" r="Q107"/>
  <c r="R107"/>
  <c i="6" r="P17"/>
  <c r="N17"/>
  <c r="L17"/>
  <c i="12" r="N96"/>
  <c r="P96"/>
  <c r="L96"/>
  <c r="L35"/>
  <c r="N35"/>
  <c r="P35"/>
  <c i="6" r="N327"/>
  <c r="L327"/>
  <c r="P327"/>
  <c i="12" r="P36"/>
  <c r="L36"/>
  <c r="N36"/>
  <c r="N27"/>
  <c r="P27"/>
  <c r="L27"/>
  <c r="L17"/>
  <c r="P17"/>
  <c r="N17"/>
  <c i="6" r="N125"/>
  <c r="L125"/>
  <c r="P125"/>
  <c r="Q125"/>
  <c r="R125"/>
  <c r="S125"/>
  <c i="7" r="L236"/>
  <c r="P236"/>
  <c r="Q236"/>
  <c r="R236"/>
  <c r="S236"/>
  <c r="N236"/>
  <c r="P140"/>
  <c r="L140"/>
  <c r="N140"/>
  <c r="Q140"/>
  <c r="R140"/>
  <c r="S140"/>
  <c i="6" r="P25"/>
  <c r="L25"/>
  <c r="N25"/>
  <c i="7" r="P200"/>
  <c r="N200"/>
  <c r="L200"/>
  <c i="65" r="Q300"/>
  <c r="O300"/>
  <c r="M300"/>
  <c i="12" r="L182"/>
  <c r="N182"/>
  <c r="P182"/>
  <c r="N157"/>
  <c r="L157"/>
  <c r="P157"/>
  <c r="P175"/>
  <c r="L175"/>
  <c r="N175"/>
  <c r="L98"/>
  <c r="N98"/>
  <c r="P98"/>
  <c i="13" r="P57"/>
  <c r="L57"/>
  <c r="N57"/>
  <c i="12" r="N180"/>
  <c r="P180"/>
  <c r="L180"/>
  <c r="Q180"/>
  <c r="R180"/>
  <c r="S180"/>
  <c i="9" r="N72"/>
  <c r="L72"/>
  <c r="P72"/>
  <c r="N38"/>
  <c r="P38"/>
  <c r="L38"/>
  <c r="P177"/>
  <c r="L177"/>
  <c r="N177"/>
  <c r="Q177"/>
  <c r="R177"/>
  <c i="8" r="L27"/>
  <c r="N27"/>
  <c r="P27"/>
  <c r="Q27"/>
  <c r="R27"/>
  <c r="S27"/>
  <c i="7" r="P40"/>
  <c r="N40"/>
  <c r="L40"/>
  <c r="N46"/>
  <c r="L46"/>
  <c r="P46"/>
  <c i="6" r="P61"/>
  <c r="L61"/>
  <c r="N61"/>
  <c i="7" r="N162"/>
  <c r="L162"/>
  <c r="Q162"/>
  <c r="R162"/>
  <c r="S162"/>
  <c r="P162"/>
  <c i="6" r="L79"/>
  <c r="N79"/>
  <c r="P79"/>
  <c i="9" r="L36"/>
  <c r="P36"/>
  <c r="N36"/>
  <c r="Q36"/>
  <c r="R36"/>
  <c r="S36"/>
  <c r="N182"/>
  <c r="P182"/>
  <c r="L182"/>
  <c r="Q182"/>
  <c r="R182"/>
  <c i="6" r="N99"/>
  <c r="L99"/>
  <c r="P99"/>
  <c r="Q99"/>
  <c r="R99"/>
  <c r="S99"/>
  <c r="L108"/>
  <c r="P108"/>
  <c r="N108"/>
  <c i="7" r="P204"/>
  <c r="L204"/>
  <c r="N204"/>
  <c r="Q204"/>
  <c r="R204"/>
  <c r="S204"/>
  <c i="6" r="N67"/>
  <c r="L67"/>
  <c r="P67"/>
  <c r="Q67"/>
  <c r="R67"/>
  <c r="S67"/>
  <c i="7" r="L240"/>
  <c r="P240"/>
  <c r="N240"/>
  <c r="Q240"/>
  <c r="R240"/>
  <c r="S240"/>
  <c r="P101"/>
  <c r="N101"/>
  <c r="L101"/>
  <c r="P122"/>
  <c r="N122"/>
  <c r="L122"/>
  <c i="6" r="N73"/>
  <c r="P73"/>
  <c r="L73"/>
  <c r="Q73"/>
  <c r="R73"/>
  <c r="S73"/>
  <c i="19" r="Q340"/>
  <c r="O340"/>
  <c r="M340"/>
  <c i="10" r="N152"/>
  <c r="P152"/>
  <c r="L152"/>
  <c r="R152"/>
  <c r="S152"/>
  <c i="17" r="O156"/>
  <c r="M156"/>
  <c r="R156"/>
  <c r="S156"/>
  <c r="T156"/>
  <c r="Q156"/>
  <c i="12" r="L141"/>
  <c r="P141"/>
  <c r="N141"/>
  <c r="N75"/>
  <c r="L75"/>
  <c r="P75"/>
  <c i="14" r="N142"/>
  <c r="S142"/>
  <c r="T142"/>
  <c r="U142"/>
  <c r="R142"/>
  <c r="P142"/>
  <c i="13" r="N14"/>
  <c r="P14"/>
  <c r="L14"/>
  <c i="10" r="N41"/>
  <c r="P41"/>
  <c r="L41"/>
  <c r="R41"/>
  <c r="S41"/>
  <c i="9" r="N102"/>
  <c r="L102"/>
  <c r="P102"/>
  <c r="P14"/>
  <c r="N14"/>
  <c r="L14"/>
  <c r="Q14"/>
  <c r="R14"/>
  <c r="S14"/>
  <c i="6" r="P55"/>
  <c r="N55"/>
  <c r="L55"/>
  <c i="12" r="L102"/>
  <c r="P102"/>
  <c r="N102"/>
  <c i="65" r="M301"/>
  <c r="O301"/>
  <c r="Q301"/>
  <c i="45" r="M293"/>
  <c r="Q293"/>
  <c r="O293"/>
  <c i="12" r="N114"/>
  <c r="L114"/>
  <c r="P114"/>
  <c i="14" r="N131"/>
  <c r="R131"/>
  <c r="P131"/>
  <c i="7" r="N136"/>
  <c r="P136"/>
  <c r="L136"/>
  <c i="6" r="P96"/>
  <c r="L96"/>
  <c r="N96"/>
  <c i="7" r="N151"/>
  <c r="L151"/>
  <c r="P151"/>
  <c i="6" r="N42"/>
  <c r="P42"/>
  <c r="L42"/>
  <c i="7" r="P41"/>
  <c r="N41"/>
  <c r="L41"/>
  <c r="P99"/>
  <c r="N99"/>
  <c r="L99"/>
  <c r="Q99"/>
  <c r="R99"/>
  <c r="S99"/>
  <c i="12" r="N67"/>
  <c r="L67"/>
  <c r="P67"/>
  <c r="L163"/>
  <c r="N163"/>
  <c r="P163"/>
  <c r="L146"/>
  <c r="N146"/>
  <c r="P146"/>
  <c i="9" r="L137"/>
  <c r="N137"/>
  <c r="P137"/>
  <c i="14" r="P122"/>
  <c r="R122"/>
  <c r="N122"/>
  <c r="S122"/>
  <c r="T122"/>
  <c r="U122"/>
  <c i="11" r="P117"/>
  <c r="L117"/>
  <c r="N117"/>
  <c i="12" r="L72"/>
  <c r="N72"/>
  <c r="P72"/>
  <c i="6" r="L86"/>
  <c r="P86"/>
  <c r="N86"/>
  <c r="Q86"/>
  <c r="R86"/>
  <c r="S86"/>
  <c i="7" r="P64"/>
  <c r="N64"/>
  <c r="L64"/>
  <c i="14" r="P90"/>
  <c r="S90"/>
  <c r="T90"/>
  <c r="U90"/>
  <c r="R90"/>
  <c r="N90"/>
  <c i="65" r="O276"/>
  <c r="M276"/>
  <c r="Q276"/>
  <c r="R276"/>
  <c r="S276"/>
  <c r="T276"/>
  <c i="12" r="N187"/>
  <c r="P187"/>
  <c r="L187"/>
  <c r="R187"/>
  <c r="S187"/>
  <c i="65" r="M297"/>
  <c r="O297"/>
  <c r="Q297"/>
  <c i="6" r="N466"/>
  <c r="L466"/>
  <c r="P466"/>
  <c r="Q466"/>
  <c r="R466"/>
  <c r="S466"/>
  <c i="12" r="P40"/>
  <c r="L40"/>
  <c r="N40"/>
  <c i="11" r="L123"/>
  <c r="Q123"/>
  <c r="N123"/>
  <c r="P123"/>
  <c i="12" r="N64"/>
  <c r="P64"/>
  <c r="L64"/>
  <c r="L21"/>
  <c r="N21"/>
  <c r="P21"/>
  <c r="N95"/>
  <c r="P95"/>
  <c r="L95"/>
  <c i="6" r="P120"/>
  <c r="L120"/>
  <c r="N120"/>
  <c r="N134"/>
  <c r="L134"/>
  <c r="P134"/>
  <c i="7" r="P220"/>
  <c r="N220"/>
  <c r="L220"/>
  <c r="Q220"/>
  <c r="R220"/>
  <c r="S220"/>
  <c r="P159"/>
  <c r="L159"/>
  <c r="N159"/>
  <c i="12" r="P106"/>
  <c r="L106"/>
  <c r="N106"/>
  <c r="N111"/>
  <c r="P111"/>
  <c r="L111"/>
  <c i="11" r="N202"/>
  <c r="P202"/>
  <c r="L202"/>
  <c r="R202"/>
  <c r="S202"/>
  <c i="6" r="P50"/>
  <c r="L50"/>
  <c r="N50"/>
  <c r="L119"/>
  <c r="N119"/>
  <c r="P119"/>
  <c i="7" r="L82"/>
  <c r="P82"/>
  <c r="N82"/>
  <c r="Q82"/>
  <c r="R82"/>
  <c r="S82"/>
  <c i="6" r="L122"/>
  <c r="Q122"/>
  <c r="R122"/>
  <c r="S122"/>
  <c r="P122"/>
  <c r="N122"/>
  <c i="7" r="P208"/>
  <c r="L208"/>
  <c r="N208"/>
  <c i="24" r="Q312"/>
  <c r="O312"/>
  <c r="M312"/>
  <c i="12" r="N76"/>
  <c r="P76"/>
  <c r="L76"/>
  <c r="N100"/>
  <c r="P100"/>
  <c r="L100"/>
  <c r="Q100"/>
  <c r="R100"/>
  <c r="S100"/>
  <c i="10" r="L137"/>
  <c r="Q137"/>
  <c r="P137"/>
  <c r="N137"/>
  <c r="R137"/>
  <c r="S137"/>
  <c i="6" r="L93"/>
  <c r="P93"/>
  <c r="N93"/>
  <c i="7" r="N186"/>
  <c r="P186"/>
  <c r="L186"/>
  <c r="Q186"/>
  <c r="R186"/>
  <c r="S186"/>
  <c r="N16"/>
  <c r="L16"/>
  <c r="P16"/>
  <c i="17" r="O157"/>
  <c r="Q157"/>
  <c r="M157"/>
  <c i="65" r="O291"/>
  <c r="M291"/>
  <c r="Q291"/>
  <c r="R291"/>
  <c r="S291"/>
  <c r="T291"/>
  <c i="23" r="M308"/>
  <c r="O308"/>
  <c r="Q308"/>
  <c i="6" r="N449"/>
  <c r="L449"/>
  <c r="Q449"/>
  <c r="R449"/>
  <c r="S449"/>
  <c r="P449"/>
  <c r="N210"/>
  <c r="L210"/>
  <c r="P210"/>
  <c r="Q210"/>
  <c r="R210"/>
  <c r="S210"/>
  <c i="12" r="N181"/>
  <c r="L181"/>
  <c r="P181"/>
  <c i="9" r="P35"/>
  <c r="N35"/>
  <c r="L35"/>
  <c r="Q35"/>
  <c r="R35"/>
  <c r="S35"/>
  <c r="P144"/>
  <c r="L144"/>
  <c r="N144"/>
  <c r="Q144"/>
  <c r="R144"/>
  <c r="S144"/>
  <c r="P81"/>
  <c r="L81"/>
  <c r="N81"/>
  <c i="6" r="P56"/>
  <c r="N56"/>
  <c r="L56"/>
  <c i="7" r="P154"/>
  <c r="L154"/>
  <c r="N154"/>
  <c r="Q154"/>
  <c r="R154"/>
  <c r="S154"/>
  <c i="6" r="N58"/>
  <c r="L58"/>
  <c r="P58"/>
  <c i="7" r="P32"/>
  <c r="N32"/>
  <c r="L32"/>
  <c r="Q32"/>
  <c r="R32"/>
  <c r="S32"/>
  <c i="65" r="O251"/>
  <c r="M251"/>
  <c r="R251"/>
  <c r="S251"/>
  <c r="T251"/>
  <c r="Q251"/>
  <c i="9" r="P181"/>
  <c r="L181"/>
  <c r="N181"/>
  <c i="13" r="N69"/>
  <c r="P69"/>
  <c r="L69"/>
  <c r="Q69"/>
  <c r="R69"/>
  <c r="S69"/>
  <c i="65" r="O302"/>
  <c r="Q302"/>
  <c r="M302"/>
  <c r="R302"/>
  <c r="S302"/>
  <c r="T302"/>
  <c i="22" r="M121"/>
  <c r="O121"/>
  <c r="Q121"/>
  <c i="6" r="P303"/>
  <c r="L303"/>
  <c r="N303"/>
  <c r="Q303"/>
  <c r="R303"/>
  <c r="S303"/>
  <c i="21" r="Q352"/>
  <c r="M352"/>
  <c r="O352"/>
  <c r="R352"/>
  <c r="S352"/>
  <c r="T352"/>
  <c i="6" r="P243"/>
  <c r="L243"/>
  <c r="Q243"/>
  <c r="R243"/>
  <c r="S243"/>
  <c r="N243"/>
  <c i="12" r="N183"/>
  <c r="P183"/>
  <c r="L183"/>
  <c r="Q183"/>
  <c r="N142"/>
  <c r="P142"/>
  <c r="L142"/>
  <c r="L153"/>
  <c r="P153"/>
  <c r="N153"/>
  <c r="L119"/>
  <c r="P119"/>
  <c r="N119"/>
  <c r="L118"/>
  <c r="P118"/>
  <c r="N118"/>
  <c i="9" r="N174"/>
  <c r="P174"/>
  <c r="L174"/>
  <c r="N61"/>
  <c r="P61"/>
  <c r="L61"/>
  <c r="P99"/>
  <c r="N99"/>
  <c r="L99"/>
  <c r="Q99"/>
  <c r="R99"/>
  <c r="S99"/>
  <c i="6" r="L51"/>
  <c r="N51"/>
  <c r="P51"/>
  <c r="Q51"/>
  <c r="R51"/>
  <c r="S51"/>
  <c i="7" r="P226"/>
  <c r="L226"/>
  <c r="N226"/>
  <c r="L230"/>
  <c r="P230"/>
  <c r="N230"/>
  <c r="Q230"/>
  <c r="R230"/>
  <c r="S230"/>
  <c r="P135"/>
  <c r="L135"/>
  <c r="N135"/>
  <c i="12" r="N86"/>
  <c r="P86"/>
  <c r="L86"/>
  <c i="11" r="L122"/>
  <c r="P122"/>
  <c r="N122"/>
  <c r="Q122"/>
  <c i="12" r="N179"/>
  <c r="P179"/>
  <c r="L179"/>
  <c r="L186"/>
  <c r="P186"/>
  <c r="N186"/>
  <c r="P178"/>
  <c r="N178"/>
  <c r="L178"/>
  <c i="13" r="N88"/>
  <c r="L88"/>
  <c r="Q88"/>
  <c r="R88"/>
  <c r="S88"/>
  <c r="P88"/>
  <c i="12" r="L133"/>
  <c r="N133"/>
  <c r="P133"/>
  <c i="10" r="P161"/>
  <c r="Q161"/>
  <c r="R161"/>
  <c r="N161"/>
  <c r="L161"/>
  <c i="6" r="P24"/>
  <c r="N24"/>
  <c r="L24"/>
  <c i="8" r="L123"/>
  <c r="N123"/>
  <c r="P123"/>
  <c i="7" r="L193"/>
  <c r="Q193"/>
  <c r="R193"/>
  <c r="S193"/>
  <c r="N193"/>
  <c r="P193"/>
  <c i="6" r="N128"/>
  <c r="P128"/>
  <c r="L128"/>
  <c r="Q128"/>
  <c r="R128"/>
  <c r="S128"/>
  <c r="N137"/>
  <c r="P137"/>
  <c r="L137"/>
  <c r="Q137"/>
  <c r="R137"/>
  <c r="S137"/>
  <c r="P85"/>
  <c r="L85"/>
  <c r="N85"/>
  <c i="7" r="L184"/>
  <c r="P184"/>
  <c r="N184"/>
  <c r="P128"/>
  <c r="N128"/>
  <c r="L128"/>
  <c r="L231"/>
  <c r="N231"/>
  <c r="P231"/>
  <c i="12" r="L57"/>
  <c r="P57"/>
  <c r="Q57"/>
  <c r="R57"/>
  <c r="S57"/>
  <c r="N57"/>
  <c i="45" r="R285"/>
  <c r="S285"/>
  <c r="T285"/>
  <c i="10" r="N117"/>
  <c r="L117"/>
  <c r="R117"/>
  <c r="S117"/>
  <c r="P117"/>
  <c i="8" r="P160"/>
  <c r="N160"/>
  <c r="L160"/>
  <c r="N65"/>
  <c r="P65"/>
  <c r="L65"/>
  <c i="7" r="N33"/>
  <c r="L33"/>
  <c r="P33"/>
  <c r="P113"/>
  <c r="N113"/>
  <c r="L113"/>
  <c r="P67"/>
  <c r="N67"/>
  <c r="Q67"/>
  <c r="R67"/>
  <c r="S67"/>
  <c r="L67"/>
  <c i="13" r="L48"/>
  <c r="P48"/>
  <c r="N48"/>
  <c r="Q48"/>
  <c r="R48"/>
  <c r="S48"/>
  <c i="12" r="L151"/>
  <c r="N151"/>
  <c r="P151"/>
  <c r="L37"/>
  <c r="P37"/>
  <c r="N37"/>
  <c i="10" r="P37"/>
  <c r="N37"/>
  <c r="L37"/>
  <c r="Q37"/>
  <c i="9" r="P93"/>
  <c r="N93"/>
  <c r="L93"/>
  <c i="10" r="L62"/>
  <c r="Q62"/>
  <c r="N62"/>
  <c r="R62"/>
  <c r="S62"/>
  <c r="P62"/>
  <c i="9" r="N180"/>
  <c r="P180"/>
  <c r="L180"/>
  <c i="11" r="Q183"/>
  <c r="R183"/>
  <c r="S183"/>
  <c i="9" r="N21"/>
  <c r="P21"/>
  <c r="L21"/>
  <c r="Q21"/>
  <c r="R21"/>
  <c r="S21"/>
  <c i="6" r="P37"/>
  <c r="N37"/>
  <c r="L37"/>
  <c r="Q37"/>
  <c r="R37"/>
  <c r="S37"/>
  <c i="8" r="N31"/>
  <c r="L31"/>
  <c r="Q31"/>
  <c r="R31"/>
  <c r="S31"/>
  <c r="P31"/>
  <c r="P113"/>
  <c r="N113"/>
  <c r="L113"/>
  <c r="P55"/>
  <c r="L55"/>
  <c r="N55"/>
  <c i="6" r="L19"/>
  <c r="P19"/>
  <c r="N19"/>
  <c i="8" r="N77"/>
  <c r="P77"/>
  <c r="L77"/>
  <c r="Q77"/>
  <c r="R77"/>
  <c i="7" r="P39"/>
  <c r="N39"/>
  <c r="L39"/>
  <c r="Q39"/>
  <c r="R39"/>
  <c r="S39"/>
  <c i="6" r="N105"/>
  <c r="L105"/>
  <c r="P105"/>
  <c r="P30"/>
  <c r="N30"/>
  <c r="L30"/>
  <c r="Q30"/>
  <c r="R30"/>
  <c r="S30"/>
  <c i="8" r="Q191"/>
  <c r="R191"/>
  <c r="S191"/>
  <c i="7" r="P80"/>
  <c r="N80"/>
  <c r="L80"/>
  <c i="6" r="P52"/>
  <c r="N52"/>
  <c r="L52"/>
  <c i="8" r="Q104"/>
  <c r="R104"/>
  <c r="S104"/>
  <c r="Q175"/>
  <c r="R175"/>
  <c r="S175"/>
  <c i="7" r="L130"/>
  <c r="P130"/>
  <c r="N130"/>
  <c r="N106"/>
  <c r="L106"/>
  <c r="P106"/>
  <c i="8" r="Q170"/>
  <c r="R170"/>
  <c r="S170"/>
  <c i="9" r="P39"/>
  <c r="L39"/>
  <c r="N39"/>
  <c r="Q39"/>
  <c r="R39"/>
  <c r="S39"/>
  <c r="P53"/>
  <c r="L53"/>
  <c r="N53"/>
  <c r="N108"/>
  <c r="L108"/>
  <c r="Q108"/>
  <c r="R108"/>
  <c r="S108"/>
  <c r="P108"/>
  <c i="6" r="L80"/>
  <c r="N80"/>
  <c r="P80"/>
  <c r="N36"/>
  <c r="L36"/>
  <c r="P36"/>
  <c i="12" r="N66"/>
  <c r="L66"/>
  <c r="P66"/>
  <c i="10" r="P54"/>
  <c r="N54"/>
  <c r="R54"/>
  <c r="S54"/>
  <c r="L54"/>
  <c i="11" r="P116"/>
  <c r="L116"/>
  <c r="R116"/>
  <c r="S116"/>
  <c r="N116"/>
  <c r="Q116"/>
  <c i="9" r="N90"/>
  <c r="L90"/>
  <c r="P90"/>
  <c i="10" r="P87"/>
  <c r="L87"/>
  <c r="N87"/>
  <c r="Q87"/>
  <c i="9" r="Q136"/>
  <c r="R136"/>
  <c r="S136"/>
  <c i="11" r="Q53"/>
  <c r="R53"/>
  <c r="S53"/>
  <c i="9" r="P9"/>
  <c r="N9"/>
  <c r="L9"/>
  <c r="N33"/>
  <c r="L33"/>
  <c r="P33"/>
  <c i="10" r="R35"/>
  <c r="S35"/>
  <c r="Q35"/>
  <c r="R25"/>
  <c r="S25"/>
  <c r="Q25"/>
  <c i="9" r="L44"/>
  <c r="P44"/>
  <c r="N44"/>
  <c r="Q44"/>
  <c r="R44"/>
  <c r="S44"/>
  <c i="10" r="P157"/>
  <c r="N157"/>
  <c r="L157"/>
  <c r="Q157"/>
  <c r="R157"/>
  <c i="11" r="Q132"/>
  <c r="R132"/>
  <c r="S132"/>
  <c i="9" r="N105"/>
  <c r="L105"/>
  <c r="P105"/>
  <c i="10" r="Q72"/>
  <c r="R72"/>
  <c r="S72"/>
  <c i="65" r="Q289"/>
  <c r="Q306"/>
  <c r="M281"/>
  <c i="17" r="M44"/>
  <c r="Q44"/>
  <c r="O44"/>
  <c i="12" r="L143"/>
  <c r="N143"/>
  <c r="P143"/>
  <c i="25" r="T145"/>
  <c i="11" r="N135"/>
  <c r="Q135"/>
  <c r="P135"/>
  <c r="L135"/>
  <c i="12" r="N169"/>
  <c r="P169"/>
  <c r="L169"/>
  <c i="23" r="R112"/>
  <c r="S112"/>
  <c i="14" r="U9"/>
  <c i="10" r="N22"/>
  <c r="L22"/>
  <c r="P22"/>
  <c i="6" r="L28"/>
  <c r="P28"/>
  <c r="N28"/>
  <c r="Q28"/>
  <c r="R28"/>
  <c r="S28"/>
  <c i="10" r="L155"/>
  <c r="P155"/>
  <c r="N155"/>
  <c r="P47"/>
  <c r="L47"/>
  <c r="Q47"/>
  <c r="N47"/>
  <c r="R47"/>
  <c r="S47"/>
  <c r="R100"/>
  <c r="S100"/>
  <c i="9" r="N22"/>
  <c r="P22"/>
  <c r="L22"/>
  <c r="Q22"/>
  <c r="R22"/>
  <c r="S22"/>
  <c i="10" r="L94"/>
  <c r="P94"/>
  <c r="N94"/>
  <c i="6" r="P91"/>
  <c r="L91"/>
  <c r="N91"/>
  <c r="Q91"/>
  <c r="R91"/>
  <c r="S91"/>
  <c i="9" r="Q70"/>
  <c r="R70"/>
  <c r="S70"/>
  <c i="10" r="R58"/>
  <c r="S58"/>
  <c i="6" r="Q121"/>
  <c r="R121"/>
  <c r="S121"/>
  <c i="10" r="R29"/>
  <c r="S29"/>
  <c i="9" r="Q59"/>
  <c r="R59"/>
  <c r="S59"/>
  <c r="Q76"/>
  <c r="R76"/>
  <c r="S76"/>
  <c r="P75"/>
  <c r="L75"/>
  <c r="N75"/>
  <c r="Q75"/>
  <c r="R75"/>
  <c r="S75"/>
  <c i="11" r="Q198"/>
  <c i="6" r="L130"/>
  <c r="N130"/>
  <c r="P130"/>
  <c i="8" r="P154"/>
  <c r="L154"/>
  <c r="N154"/>
  <c r="L56"/>
  <c r="P56"/>
  <c r="N56"/>
  <c r="Q56"/>
  <c r="R56"/>
  <c r="S56"/>
  <c i="7" r="L119"/>
  <c r="P119"/>
  <c r="N119"/>
  <c r="Q119"/>
  <c r="R119"/>
  <c r="S119"/>
  <c r="P29"/>
  <c r="N29"/>
  <c r="L29"/>
  <c r="Q29"/>
  <c r="R29"/>
  <c r="S29"/>
  <c i="6" r="P82"/>
  <c r="L82"/>
  <c r="N82"/>
  <c i="7" r="L166"/>
  <c r="P166"/>
  <c r="N166"/>
  <c r="P189"/>
  <c r="L189"/>
  <c r="N189"/>
  <c r="Q189"/>
  <c r="R189"/>
  <c r="S189"/>
  <c i="6" r="N8"/>
  <c r="L8"/>
  <c r="Q8"/>
  <c r="R8"/>
  <c r="P8"/>
  <c r="L140"/>
  <c r="P140"/>
  <c r="N140"/>
  <c r="Q140"/>
  <c r="R140"/>
  <c r="S140"/>
  <c i="7" r="P27"/>
  <c r="N27"/>
  <c r="L27"/>
  <c r="L221"/>
  <c r="N221"/>
  <c r="P221"/>
  <c i="6" r="P131"/>
  <c r="N131"/>
  <c r="L131"/>
  <c r="Q131"/>
  <c r="R131"/>
  <c r="S131"/>
  <c r="P39"/>
  <c r="N39"/>
  <c r="L39"/>
  <c r="Q39"/>
  <c r="R39"/>
  <c r="S39"/>
  <c i="7" r="J9"/>
  <c r="L223"/>
  <c r="P223"/>
  <c r="N223"/>
  <c r="L19"/>
  <c r="N19"/>
  <c r="Q19"/>
  <c r="R19"/>
  <c r="S19"/>
  <c r="P19"/>
  <c i="8" r="J10"/>
  <c i="7" r="P198"/>
  <c r="N198"/>
  <c r="L198"/>
  <c r="Q198"/>
  <c r="R198"/>
  <c r="S198"/>
  <c i="12" r="N172"/>
  <c r="P172"/>
  <c r="L172"/>
  <c r="P135"/>
  <c r="L135"/>
  <c r="N135"/>
  <c r="P123"/>
  <c r="N123"/>
  <c r="L123"/>
  <c r="L132"/>
  <c r="P132"/>
  <c r="N132"/>
  <c i="10" r="N153"/>
  <c r="P153"/>
  <c r="L153"/>
  <c r="Q153"/>
  <c i="65" r="O306"/>
  <c r="R306"/>
  <c r="S306"/>
  <c r="T306"/>
  <c r="Q262"/>
  <c i="14" r="R144"/>
  <c r="P144"/>
  <c r="N144"/>
  <c i="12" r="N12"/>
  <c r="L12"/>
  <c r="P12"/>
  <c r="L144"/>
  <c r="P144"/>
  <c r="N144"/>
  <c r="P171"/>
  <c r="N171"/>
  <c r="L171"/>
  <c i="45" r="T258"/>
  <c i="13" r="N142"/>
  <c r="P142"/>
  <c r="L142"/>
  <c r="Q142"/>
  <c r="R142"/>
  <c r="S142"/>
  <c r="H171"/>
  <c i="12" r="N73"/>
  <c r="P73"/>
  <c r="L73"/>
  <c i="25" r="T307"/>
  <c i="10" r="P86"/>
  <c r="L86"/>
  <c r="Q86"/>
  <c r="N86"/>
  <c r="R86"/>
  <c r="S86"/>
  <c i="9" r="P179"/>
  <c r="L179"/>
  <c r="N179"/>
  <c r="Q179"/>
  <c r="R179"/>
  <c i="10" r="L139"/>
  <c r="N139"/>
  <c r="P139"/>
  <c r="Q139"/>
  <c r="R139"/>
  <c r="S139"/>
  <c r="N39"/>
  <c r="L39"/>
  <c r="P39"/>
  <c i="9" r="N48"/>
  <c r="L48"/>
  <c r="P48"/>
  <c i="11" r="Q114"/>
  <c r="R114"/>
  <c r="S114"/>
  <c i="10" r="Q12"/>
  <c r="R12"/>
  <c r="S12"/>
  <c i="9" r="P166"/>
  <c r="N166"/>
  <c r="L166"/>
  <c r="Q166"/>
  <c r="R166"/>
  <c r="S166"/>
  <c r="L152"/>
  <c r="N152"/>
  <c r="P152"/>
  <c i="6" r="N12"/>
  <c r="P12"/>
  <c r="L12"/>
  <c r="Q12"/>
  <c r="R12"/>
  <c r="S12"/>
  <c i="9" r="L164"/>
  <c r="Q164"/>
  <c r="R164"/>
  <c r="S164"/>
  <c r="P164"/>
  <c r="N164"/>
  <c r="P101"/>
  <c r="N101"/>
  <c r="L101"/>
  <c r="N86"/>
  <c r="P86"/>
  <c r="L86"/>
  <c r="Q86"/>
  <c r="R86"/>
  <c r="S86"/>
  <c i="11" r="Q140"/>
  <c r="R140"/>
  <c r="S140"/>
  <c i="10" r="R70"/>
  <c r="S70"/>
  <c r="Q70"/>
  <c i="11" r="Q147"/>
  <c r="R147"/>
  <c r="S147"/>
  <c i="6" r="L23"/>
  <c r="P23"/>
  <c r="N23"/>
  <c r="Q23"/>
  <c r="R23"/>
  <c r="S23"/>
  <c i="8" r="L198"/>
  <c r="P198"/>
  <c r="N198"/>
  <c r="N164"/>
  <c r="L164"/>
  <c r="P164"/>
  <c i="6" r="L31"/>
  <c r="N31"/>
  <c r="P31"/>
  <c i="8" r="P28"/>
  <c r="L28"/>
  <c r="N28"/>
  <c i="7" r="P52"/>
  <c r="N52"/>
  <c r="L52"/>
  <c r="Q52"/>
  <c r="R52"/>
  <c r="S52"/>
  <c r="N161"/>
  <c r="P161"/>
  <c r="L161"/>
  <c r="Q161"/>
  <c r="R161"/>
  <c r="S161"/>
  <c r="N138"/>
  <c r="P138"/>
  <c r="L138"/>
  <c r="Q11"/>
  <c r="R11"/>
  <c r="S11"/>
  <c r="Q65"/>
  <c r="R65"/>
  <c r="S65"/>
  <c i="8" r="Q23"/>
  <c r="R23"/>
  <c r="S23"/>
  <c r="Q103"/>
  <c r="R103"/>
  <c r="S103"/>
  <c i="7" r="P90"/>
  <c r="N90"/>
  <c r="L90"/>
  <c i="8" r="Q122"/>
  <c r="R122"/>
  <c r="S122"/>
  <c i="7" r="P87"/>
  <c r="N87"/>
  <c r="L87"/>
  <c r="Q87"/>
  <c r="R87"/>
  <c r="S87"/>
  <c i="21" r="O80"/>
  <c r="Q80"/>
  <c r="M80"/>
  <c i="11" r="L108"/>
  <c r="P108"/>
  <c r="N108"/>
  <c r="R108"/>
  <c r="S108"/>
  <c i="12" r="L167"/>
  <c r="N167"/>
  <c r="P167"/>
  <c i="14" r="N59"/>
  <c r="P59"/>
  <c r="R59"/>
  <c i="10" r="P118"/>
  <c r="L118"/>
  <c r="R118"/>
  <c r="S118"/>
  <c r="N118"/>
  <c i="7" r="L217"/>
  <c r="P217"/>
  <c r="N217"/>
  <c i="17" r="O41"/>
  <c r="M41"/>
  <c r="R41"/>
  <c r="S41"/>
  <c r="T41"/>
  <c r="Q41"/>
  <c i="19" r="R100"/>
  <c r="S100"/>
  <c r="T100"/>
  <c i="17" r="O143"/>
  <c r="M143"/>
  <c r="Q143"/>
  <c i="6" r="P400"/>
  <c r="N400"/>
  <c r="L400"/>
  <c r="N416"/>
  <c r="L416"/>
  <c r="P416"/>
  <c i="13" r="L47"/>
  <c r="N47"/>
  <c r="P47"/>
  <c i="12" r="N134"/>
  <c r="L134"/>
  <c r="P134"/>
  <c r="L101"/>
  <c r="N101"/>
  <c r="P101"/>
  <c r="L150"/>
  <c r="N150"/>
  <c r="P150"/>
  <c r="P80"/>
  <c r="N80"/>
  <c r="L80"/>
  <c r="L158"/>
  <c r="P158"/>
  <c r="N158"/>
  <c r="L88"/>
  <c r="N88"/>
  <c r="P88"/>
  <c r="P131"/>
  <c r="N131"/>
  <c r="L131"/>
  <c i="45" r="R460"/>
  <c r="S460"/>
  <c r="M514"/>
  <c i="14" r="R121"/>
  <c r="P121"/>
  <c r="N121"/>
  <c r="S121"/>
  <c r="T121"/>
  <c r="U121"/>
  <c i="13" r="I171"/>
  <c i="12" r="L148"/>
  <c r="N148"/>
  <c r="P148"/>
  <c r="P108"/>
  <c r="L108"/>
  <c r="N108"/>
  <c i="10" r="N61"/>
  <c r="P61"/>
  <c r="L61"/>
  <c r="R61"/>
  <c r="S61"/>
  <c i="9" r="L167"/>
  <c r="N167"/>
  <c r="P167"/>
  <c r="Q167"/>
  <c r="R167"/>
  <c r="S167"/>
  <c i="10" r="Q120"/>
  <c i="9" r="Q173"/>
  <c r="R173"/>
  <c i="8" r="L53"/>
  <c r="P53"/>
  <c r="N53"/>
  <c i="9" r="Q113"/>
  <c r="R113"/>
  <c r="S113"/>
  <c r="N141"/>
  <c r="L141"/>
  <c r="Q141"/>
  <c r="R141"/>
  <c r="S141"/>
  <c r="P141"/>
  <c i="10" r="Q111"/>
  <c r="R111"/>
  <c r="S111"/>
  <c i="11" r="R167"/>
  <c r="S167"/>
  <c i="10" r="Q90"/>
  <c i="9" r="Q124"/>
  <c r="R124"/>
  <c r="S124"/>
  <c i="10" r="L77"/>
  <c r="P77"/>
  <c r="N77"/>
  <c r="Q77"/>
  <c r="N15"/>
  <c r="P15"/>
  <c r="L15"/>
  <c r="R15"/>
  <c r="S15"/>
  <c r="R145"/>
  <c r="S145"/>
  <c r="Q145"/>
  <c i="9" r="L91"/>
  <c r="P91"/>
  <c r="N91"/>
  <c i="10" r="R104"/>
  <c r="S104"/>
  <c i="11" r="Q12"/>
  <c r="R12"/>
  <c i="7" r="L143"/>
  <c r="P143"/>
  <c r="N143"/>
  <c r="N139"/>
  <c r="P139"/>
  <c r="L139"/>
  <c r="P233"/>
  <c r="L233"/>
  <c r="N233"/>
  <c r="P214"/>
  <c r="L214"/>
  <c r="N214"/>
  <c r="Q214"/>
  <c r="R214"/>
  <c r="S214"/>
  <c r="Q10"/>
  <c r="R10"/>
  <c r="S10"/>
  <c i="8" r="Q195"/>
  <c r="R195"/>
  <c r="S195"/>
  <c i="7" r="P145"/>
  <c r="N145"/>
  <c r="L145"/>
  <c r="P111"/>
  <c r="L111"/>
  <c r="N111"/>
  <c r="Q111"/>
  <c r="R111"/>
  <c r="S111"/>
  <c i="8" r="Q145"/>
  <c r="R145"/>
  <c r="S145"/>
  <c i="6" r="L70"/>
  <c r="P70"/>
  <c r="N70"/>
  <c r="Q69"/>
  <c r="R69"/>
  <c r="S69"/>
  <c r="N102"/>
  <c r="P102"/>
  <c r="L102"/>
  <c r="Q102"/>
  <c r="R102"/>
  <c r="S102"/>
  <c i="7" r="Q126"/>
  <c r="R126"/>
  <c r="S126"/>
  <c r="P108"/>
  <c r="N108"/>
  <c r="L108"/>
  <c r="L202"/>
  <c r="N202"/>
  <c r="P202"/>
  <c i="17" r="O390"/>
  <c r="M390"/>
  <c r="R390"/>
  <c r="S390"/>
  <c r="T390"/>
  <c r="Q390"/>
  <c i="14" r="R151"/>
  <c r="P151"/>
  <c r="N151"/>
  <c r="S151"/>
  <c r="T151"/>
  <c r="U151"/>
  <c i="12" r="N79"/>
  <c r="P79"/>
  <c r="L79"/>
  <c r="N25"/>
  <c r="P25"/>
  <c r="L25"/>
  <c r="P129"/>
  <c r="N129"/>
  <c r="L129"/>
  <c r="P52"/>
  <c r="L52"/>
  <c r="N52"/>
  <c r="L154"/>
  <c r="N154"/>
  <c r="P154"/>
  <c r="P185"/>
  <c r="N185"/>
  <c r="L185"/>
  <c r="R185"/>
  <c r="S185"/>
  <c r="P170"/>
  <c r="N170"/>
  <c r="L170"/>
  <c r="Q170"/>
  <c r="R170"/>
  <c r="S170"/>
  <c i="13" r="P129"/>
  <c r="N129"/>
  <c r="L129"/>
  <c r="Q129"/>
  <c r="R129"/>
  <c r="S129"/>
  <c i="12" r="N85"/>
  <c r="P85"/>
  <c r="L85"/>
  <c i="11" r="L201"/>
  <c r="P201"/>
  <c r="N201"/>
  <c i="9" r="L60"/>
  <c r="P60"/>
  <c r="N60"/>
  <c i="10" r="P122"/>
  <c r="L122"/>
  <c r="N122"/>
  <c i="9" r="Q82"/>
  <c r="R82"/>
  <c r="S82"/>
  <c r="L156"/>
  <c r="P156"/>
  <c r="N156"/>
  <c r="Q156"/>
  <c r="R156"/>
  <c r="S156"/>
  <c r="N12"/>
  <c r="L12"/>
  <c r="Q12"/>
  <c r="R12"/>
  <c r="S12"/>
  <c r="P12"/>
  <c i="11" r="Q181"/>
  <c r="R181"/>
  <c r="S181"/>
  <c i="9" r="N10"/>
  <c r="L10"/>
  <c r="P10"/>
  <c r="N142"/>
  <c r="L142"/>
  <c r="P142"/>
  <c i="10" r="R127"/>
  <c r="S127"/>
  <c r="R105"/>
  <c r="S105"/>
  <c r="Q105"/>
  <c r="N46"/>
  <c r="P46"/>
  <c r="L46"/>
  <c r="Q46"/>
  <c r="Q17"/>
  <c r="R17"/>
  <c r="S17"/>
  <c i="9" r="P85"/>
  <c r="N85"/>
  <c r="L85"/>
  <c i="6" r="L75"/>
  <c r="P75"/>
  <c r="N75"/>
  <c i="7" r="L210"/>
  <c r="Q210"/>
  <c r="R210"/>
  <c r="S210"/>
  <c r="P210"/>
  <c r="N210"/>
  <c r="L134"/>
  <c r="N134"/>
  <c r="P134"/>
  <c i="8" r="L140"/>
  <c r="P140"/>
  <c r="N140"/>
  <c r="L133"/>
  <c r="Q133"/>
  <c r="R133"/>
  <c r="S133"/>
  <c r="P133"/>
  <c r="N133"/>
  <c i="7" r="N18"/>
  <c r="P18"/>
  <c r="L18"/>
  <c i="6" r="N74"/>
  <c r="P74"/>
  <c r="L74"/>
  <c r="Q74"/>
  <c r="R74"/>
  <c r="S74"/>
  <c i="10" r="Q124"/>
  <c i="7" r="P144"/>
  <c r="L144"/>
  <c r="N144"/>
  <c r="N174"/>
  <c r="P174"/>
  <c r="L174"/>
  <c r="P30"/>
  <c r="L30"/>
  <c r="N30"/>
  <c r="P103"/>
  <c r="N103"/>
  <c r="L103"/>
  <c r="Q103"/>
  <c r="R103"/>
  <c r="S103"/>
  <c i="8" r="Q34"/>
  <c r="R34"/>
  <c i="7" r="P205"/>
  <c r="L205"/>
  <c r="N205"/>
  <c r="Q205"/>
  <c r="R205"/>
  <c r="S205"/>
  <c r="P228"/>
  <c r="L228"/>
  <c r="N228"/>
  <c i="6" r="L90"/>
  <c r="Q90"/>
  <c r="R90"/>
  <c r="S90"/>
  <c r="N90"/>
  <c r="P90"/>
  <c i="7" r="P12"/>
  <c r="N12"/>
  <c r="L12"/>
  <c r="Q12"/>
  <c r="R12"/>
  <c r="S12"/>
  <c i="6" r="P111"/>
  <c r="N111"/>
  <c r="L111"/>
  <c r="Q111"/>
  <c r="R111"/>
  <c r="S111"/>
  <c i="7" r="P24"/>
  <c r="L24"/>
  <c r="N24"/>
  <c r="Q24"/>
  <c r="R24"/>
  <c r="S24"/>
  <c i="13" r="N93"/>
  <c r="P93"/>
  <c r="L93"/>
  <c i="12" r="N112"/>
  <c r="P112"/>
  <c r="L112"/>
  <c r="N165"/>
  <c r="L165"/>
  <c r="P165"/>
  <c i="14" r="R152"/>
  <c r="P152"/>
  <c r="N152"/>
  <c r="S152"/>
  <c r="T152"/>
  <c r="U152"/>
  <c i="9" r="L25"/>
  <c r="P25"/>
  <c r="N25"/>
  <c i="10" r="L116"/>
  <c r="P116"/>
  <c r="N116"/>
  <c r="R116"/>
  <c r="S116"/>
  <c r="N133"/>
  <c r="L133"/>
  <c r="P133"/>
  <c r="R133"/>
  <c r="S133"/>
  <c i="9" r="L80"/>
  <c r="N80"/>
  <c r="P80"/>
  <c r="L74"/>
  <c r="N74"/>
  <c r="Q74"/>
  <c r="R74"/>
  <c r="S74"/>
  <c r="P74"/>
  <c r="P160"/>
  <c r="N160"/>
  <c r="L160"/>
  <c r="L145"/>
  <c r="N145"/>
  <c r="P145"/>
  <c r="L23"/>
  <c r="P23"/>
  <c r="N23"/>
  <c r="Q23"/>
  <c r="R23"/>
  <c r="S23"/>
  <c i="10" r="Q40"/>
  <c r="R40"/>
  <c r="S40"/>
  <c r="N126"/>
  <c r="P126"/>
  <c r="L126"/>
  <c r="R126"/>
  <c r="S126"/>
  <c i="9" r="L135"/>
  <c r="N135"/>
  <c r="P135"/>
  <c i="10" r="Q146"/>
  <c r="R146"/>
  <c r="S146"/>
  <c r="Q113"/>
  <c r="R113"/>
  <c r="S113"/>
  <c r="J9"/>
  <c i="11" r="R200"/>
  <c r="S200"/>
  <c r="Q200"/>
  <c i="7" r="L168"/>
  <c r="P168"/>
  <c r="N168"/>
  <c i="8" r="P35"/>
  <c r="N35"/>
  <c r="L35"/>
  <c r="Q35"/>
  <c r="R35"/>
  <c r="S35"/>
  <c r="P30"/>
  <c r="N30"/>
  <c r="L30"/>
  <c i="6" r="P81"/>
  <c r="L81"/>
  <c r="N81"/>
  <c r="L135"/>
  <c r="N135"/>
  <c r="P135"/>
  <c i="7" r="L104"/>
  <c r="N104"/>
  <c r="P104"/>
  <c r="P13"/>
  <c r="N13"/>
  <c r="L13"/>
  <c r="P72"/>
  <c r="N72"/>
  <c r="L72"/>
  <c r="Q102"/>
  <c r="R102"/>
  <c r="S102"/>
  <c i="8" r="Q94"/>
  <c r="R94"/>
  <c r="S94"/>
  <c i="7" r="P188"/>
  <c r="L188"/>
  <c r="N188"/>
  <c r="Q188"/>
  <c r="R188"/>
  <c r="S188"/>
  <c i="10" r="Q18"/>
  <c i="7" r="P133"/>
  <c r="L133"/>
  <c r="N133"/>
  <c i="8" r="Q45"/>
  <c r="R45"/>
  <c r="S45"/>
  <c i="7" r="L69"/>
  <c r="P69"/>
  <c r="N69"/>
  <c r="Q94"/>
  <c r="R94"/>
  <c r="S94"/>
  <c i="6" r="H315"/>
  <c r="P272"/>
  <c r="N272"/>
  <c r="L272"/>
  <c r="Q272"/>
  <c r="R272"/>
  <c r="S272"/>
  <c r="N270"/>
  <c r="L270"/>
  <c r="P270"/>
  <c i="12" r="L42"/>
  <c r="N42"/>
  <c r="P42"/>
  <c r="N174"/>
  <c r="L174"/>
  <c r="P174"/>
  <c r="P159"/>
  <c r="N159"/>
  <c r="L159"/>
  <c r="P160"/>
  <c r="L160"/>
  <c r="N160"/>
  <c r="N83"/>
  <c r="L83"/>
  <c r="P83"/>
  <c r="H10"/>
  <c r="H191"/>
  <c r="I10"/>
  <c r="I191"/>
  <c i="10" r="L170"/>
  <c r="P170"/>
  <c r="N170"/>
  <c r="Q170"/>
  <c r="R170"/>
  <c i="65" r="O310"/>
  <c r="M253"/>
  <c r="R253"/>
  <c r="S253"/>
  <c r="T253"/>
  <c r="O269"/>
  <c i="6" r="H469"/>
  <c r="L169"/>
  <c r="N169"/>
  <c r="P169"/>
  <c i="12" r="N145"/>
  <c r="P145"/>
  <c r="L145"/>
  <c i="11" r="P105"/>
  <c r="N105"/>
  <c r="L105"/>
  <c r="Q105"/>
  <c i="10" r="P79"/>
  <c r="N79"/>
  <c r="L79"/>
  <c r="R79"/>
  <c r="S79"/>
  <c i="11" r="Q191"/>
  <c r="R191"/>
  <c r="S191"/>
  <c r="P34"/>
  <c r="L34"/>
  <c r="N34"/>
  <c r="Q34"/>
  <c r="R34"/>
  <c r="S34"/>
  <c i="9" r="P62"/>
  <c r="N62"/>
  <c r="L62"/>
  <c r="Q62"/>
  <c r="R62"/>
  <c r="S62"/>
  <c i="6" r="Q15"/>
  <c r="R15"/>
  <c r="S15"/>
  <c i="10" r="Q166"/>
  <c r="R166"/>
  <c i="11" r="Q73"/>
  <c r="R73"/>
  <c r="S73"/>
  <c i="10" r="Q63"/>
  <c i="11" r="Q68"/>
  <c r="R68"/>
  <c i="10" r="R32"/>
  <c r="S32"/>
  <c i="9" r="N20"/>
  <c r="P20"/>
  <c r="L20"/>
  <c i="10" r="R48"/>
  <c r="S48"/>
  <c i="11" r="Q55"/>
  <c r="R55"/>
  <c r="S55"/>
  <c i="9" r="Q175"/>
  <c r="R175"/>
  <c r="P169"/>
  <c r="N169"/>
  <c r="L169"/>
  <c r="Q169"/>
  <c r="R169"/>
  <c r="S169"/>
  <c i="10" r="Q98"/>
  <c r="Q154"/>
  <c r="R154"/>
  <c r="S154"/>
  <c i="6" r="L129"/>
  <c r="P129"/>
  <c r="N129"/>
  <c r="Q129"/>
  <c r="R129"/>
  <c r="S129"/>
  <c i="7" r="L239"/>
  <c r="N239"/>
  <c r="P239"/>
  <c i="6" r="L32"/>
  <c r="P32"/>
  <c r="N32"/>
  <c i="7" r="P148"/>
  <c r="N148"/>
  <c r="L148"/>
  <c i="10" r="Q95"/>
  <c i="7" r="L201"/>
  <c r="P201"/>
  <c r="N201"/>
  <c i="8" r="Q149"/>
  <c r="R149"/>
  <c r="S149"/>
  <c i="7" r="P50"/>
  <c r="N50"/>
  <c r="L50"/>
  <c r="Q50"/>
  <c r="R50"/>
  <c r="S50"/>
  <c i="8" r="Q98"/>
  <c r="R98"/>
  <c r="S98"/>
  <c i="7" r="Q85"/>
  <c r="R85"/>
  <c r="S85"/>
  <c r="P215"/>
  <c r="L215"/>
  <c r="N215"/>
  <c r="Q215"/>
  <c r="R215"/>
  <c r="S215"/>
  <c r="P61"/>
  <c r="N61"/>
  <c r="L61"/>
  <c r="Q61"/>
  <c r="R61"/>
  <c r="S61"/>
  <c i="65" r="T44"/>
  <c i="9" r="L131"/>
  <c r="P131"/>
  <c r="N131"/>
  <c r="P34"/>
  <c r="N34"/>
  <c r="L34"/>
  <c r="Q34"/>
  <c r="R34"/>
  <c r="S34"/>
  <c i="10" r="L149"/>
  <c r="N149"/>
  <c r="R149"/>
  <c r="S149"/>
  <c r="P149"/>
  <c i="65" r="O262"/>
  <c r="R262"/>
  <c r="S262"/>
  <c r="T262"/>
  <c i="12" r="L116"/>
  <c r="P116"/>
  <c r="N116"/>
  <c i="14" r="P107"/>
  <c r="N107"/>
  <c r="S107"/>
  <c r="T107"/>
  <c r="U107"/>
  <c r="R107"/>
  <c i="12" r="P23"/>
  <c r="N23"/>
  <c r="L23"/>
  <c r="N47"/>
  <c r="L47"/>
  <c r="P47"/>
  <c i="10" r="L141"/>
  <c r="P141"/>
  <c r="N141"/>
  <c r="Q141"/>
  <c i="11" r="H209"/>
  <c i="9" r="N111"/>
  <c r="L111"/>
  <c r="Q111"/>
  <c r="R111"/>
  <c r="S111"/>
  <c r="P111"/>
  <c r="N130"/>
  <c r="P130"/>
  <c r="L130"/>
  <c i="10" r="N109"/>
  <c r="P109"/>
  <c r="L109"/>
  <c r="Q109"/>
  <c i="9" r="L151"/>
  <c r="N151"/>
  <c r="P151"/>
  <c i="10" r="Q68"/>
  <c r="R68"/>
  <c r="S68"/>
  <c r="P121"/>
  <c r="L121"/>
  <c r="N121"/>
  <c i="9" r="N128"/>
  <c r="P128"/>
  <c r="L128"/>
  <c r="Q128"/>
  <c r="R128"/>
  <c r="S128"/>
  <c i="10" r="P57"/>
  <c r="L57"/>
  <c r="N57"/>
  <c i="9" r="P116"/>
  <c r="N116"/>
  <c r="L116"/>
  <c r="Q116"/>
  <c r="R116"/>
  <c r="S116"/>
  <c r="P32"/>
  <c r="N32"/>
  <c r="L32"/>
  <c r="Q32"/>
  <c r="R32"/>
  <c r="S32"/>
  <c i="10" r="R99"/>
  <c r="S99"/>
  <c r="Q99"/>
  <c i="9" r="P50"/>
  <c r="L50"/>
  <c r="N50"/>
  <c r="P106"/>
  <c r="N106"/>
  <c r="L106"/>
  <c i="10" r="L89"/>
  <c r="P89"/>
  <c r="N89"/>
  <c i="8" r="L184"/>
  <c r="P184"/>
  <c r="N184"/>
  <c r="Q184"/>
  <c r="R184"/>
  <c i="6" r="L112"/>
  <c r="P112"/>
  <c r="N112"/>
  <c i="7" r="L78"/>
  <c r="P78"/>
  <c r="N78"/>
  <c i="10" r="R52"/>
  <c r="S52"/>
  <c i="7" r="L23"/>
  <c r="P23"/>
  <c r="N23"/>
  <c i="8" r="Q163"/>
  <c r="R163"/>
  <c i="6" r="P48"/>
  <c r="N48"/>
  <c r="L48"/>
  <c r="Q48"/>
  <c r="R48"/>
  <c r="S48"/>
  <c i="7" r="N43"/>
  <c r="L43"/>
  <c r="P43"/>
  <c r="L57"/>
  <c r="N57"/>
  <c r="P57"/>
  <c r="L164"/>
  <c r="P164"/>
  <c r="N164"/>
  <c r="Q164"/>
  <c r="R164"/>
  <c r="S164"/>
  <c i="6" r="P76"/>
  <c r="N76"/>
  <c r="L76"/>
  <c r="P11"/>
  <c r="N11"/>
  <c r="L11"/>
  <c r="Q11"/>
  <c r="R11"/>
  <c r="S11"/>
  <c i="7" r="P47"/>
  <c r="N47"/>
  <c r="Q47"/>
  <c r="R47"/>
  <c r="S47"/>
  <c r="L47"/>
  <c i="6" r="L9"/>
  <c r="P9"/>
  <c r="N9"/>
  <c i="10" r="N73"/>
  <c r="L73"/>
  <c r="P73"/>
  <c r="P19"/>
  <c r="L19"/>
  <c r="Q19"/>
  <c r="N19"/>
  <c i="9" r="P147"/>
  <c r="L147"/>
  <c r="N147"/>
  <c i="7" r="P182"/>
  <c r="L182"/>
  <c r="N182"/>
  <c i="19" r="Q122"/>
  <c r="O122"/>
  <c r="M122"/>
  <c r="R122"/>
  <c r="S122"/>
  <c r="T122"/>
  <c i="6" r="P463"/>
  <c r="L463"/>
  <c r="N463"/>
  <c i="12" r="N120"/>
  <c r="P120"/>
  <c r="L120"/>
  <c i="6" r="P457"/>
  <c r="N457"/>
  <c r="L457"/>
  <c r="Q457"/>
  <c r="R457"/>
  <c r="S457"/>
  <c r="N391"/>
  <c r="P391"/>
  <c r="L391"/>
  <c r="P250"/>
  <c r="L250"/>
  <c r="Q250"/>
  <c r="R250"/>
  <c r="S250"/>
  <c r="N250"/>
  <c i="12" r="P9"/>
  <c r="N9"/>
  <c r="L9"/>
  <c r="N82"/>
  <c r="L82"/>
  <c r="P82"/>
  <c r="N177"/>
  <c r="P177"/>
  <c r="L177"/>
  <c r="Q177"/>
  <c r="R177"/>
  <c r="S177"/>
  <c i="65" r="R315"/>
  <c r="S315"/>
  <c r="T315"/>
  <c r="O298"/>
  <c r="R298"/>
  <c r="S298"/>
  <c r="T298"/>
  <c r="M287"/>
  <c r="R287"/>
  <c r="S287"/>
  <c r="T287"/>
  <c r="Q281"/>
  <c i="6" r="L374"/>
  <c r="N374"/>
  <c r="P374"/>
  <c r="J469"/>
  <c i="17" r="Q197"/>
  <c r="M197"/>
  <c r="O197"/>
  <c r="R197"/>
  <c r="S197"/>
  <c i="12" r="L31"/>
  <c r="P31"/>
  <c r="N31"/>
  <c i="11" r="Q37"/>
  <c r="R94"/>
  <c r="Q94"/>
  <c i="10" r="N165"/>
  <c r="L165"/>
  <c r="P165"/>
  <c r="L115"/>
  <c r="N115"/>
  <c r="P115"/>
  <c i="9" r="P162"/>
  <c r="L162"/>
  <c r="N162"/>
  <c r="N146"/>
  <c r="P146"/>
  <c r="L146"/>
  <c i="10" r="N147"/>
  <c r="L147"/>
  <c r="R147"/>
  <c r="S147"/>
  <c r="P147"/>
  <c i="11" r="Q177"/>
  <c r="R177"/>
  <c r="S177"/>
  <c i="9" r="P123"/>
  <c r="L123"/>
  <c r="Q123"/>
  <c r="R123"/>
  <c r="S123"/>
  <c r="N123"/>
  <c i="11" r="Q188"/>
  <c r="R188"/>
  <c r="S188"/>
  <c i="9" r="P95"/>
  <c r="N95"/>
  <c r="L95"/>
  <c i="10" r="R51"/>
  <c r="S51"/>
  <c i="9" r="P121"/>
  <c r="N121"/>
  <c r="L121"/>
  <c i="6" r="N141"/>
  <c r="L141"/>
  <c r="Q141"/>
  <c r="R141"/>
  <c r="S141"/>
  <c r="P141"/>
  <c i="11" r="Q103"/>
  <c r="R103"/>
  <c r="S103"/>
  <c r="R189"/>
  <c r="S189"/>
  <c r="R180"/>
  <c r="S180"/>
  <c i="9" r="P154"/>
  <c r="L154"/>
  <c r="N154"/>
  <c r="Q154"/>
  <c r="R154"/>
  <c r="S154"/>
  <c r="N66"/>
  <c r="L66"/>
  <c r="Q66"/>
  <c r="R66"/>
  <c r="S66"/>
  <c r="P66"/>
  <c i="11" r="Q146"/>
  <c r="R146"/>
  <c r="S146"/>
  <c i="7" r="N56"/>
  <c r="L56"/>
  <c r="P56"/>
  <c i="6" r="N106"/>
  <c r="L106"/>
  <c r="Q106"/>
  <c r="R106"/>
  <c r="S106"/>
  <c r="P106"/>
  <c i="10" r="R142"/>
  <c r="S142"/>
  <c i="7" r="P120"/>
  <c r="N120"/>
  <c r="L120"/>
  <c i="6" r="Q103"/>
  <c r="R103"/>
  <c r="S103"/>
  <c i="7" r="L146"/>
  <c r="N146"/>
  <c r="P146"/>
  <c i="6" r="N45"/>
  <c r="L45"/>
  <c r="P45"/>
  <c r="Q45"/>
  <c r="R45"/>
  <c r="S45"/>
  <c i="7" r="L190"/>
  <c r="P190"/>
  <c r="N190"/>
  <c i="8" r="Q196"/>
  <c r="R196"/>
  <c r="S196"/>
  <c i="6" r="Q109"/>
  <c r="R109"/>
  <c r="S109"/>
  <c i="7" r="L178"/>
  <c r="N178"/>
  <c r="P178"/>
  <c i="6" r="Q16"/>
  <c r="R16"/>
  <c r="S16"/>
  <c i="7" r="L235"/>
  <c r="P235"/>
  <c r="N235"/>
  <c i="12" r="L124"/>
  <c r="N124"/>
  <c r="P124"/>
  <c i="9" r="N24"/>
  <c r="L24"/>
  <c r="P24"/>
  <c r="L89"/>
  <c r="P89"/>
  <c r="N89"/>
  <c i="10" r="N134"/>
  <c r="P134"/>
  <c r="L134"/>
  <c r="Q134"/>
  <c r="R88"/>
  <c r="S88"/>
  <c r="Q88"/>
  <c r="L144"/>
  <c r="N144"/>
  <c r="P144"/>
  <c i="6" r="N29"/>
  <c r="P29"/>
  <c r="L29"/>
  <c r="Q29"/>
  <c r="R29"/>
  <c r="S29"/>
  <c i="7" r="P66"/>
  <c r="N66"/>
  <c r="L66"/>
  <c r="Q66"/>
  <c r="R66"/>
  <c r="S66"/>
  <c i="6" r="L33"/>
  <c r="N33"/>
  <c r="P33"/>
  <c i="7" r="P131"/>
  <c r="L131"/>
  <c r="N131"/>
  <c r="Q131"/>
  <c r="R131"/>
  <c r="S131"/>
  <c i="17" r="Q357"/>
  <c r="O357"/>
  <c r="M357"/>
  <c r="R357"/>
  <c r="S357"/>
  <c r="T357"/>
  <c i="12" r="N61"/>
  <c r="P61"/>
  <c r="L61"/>
  <c i="11" r="N133"/>
  <c r="P133"/>
  <c r="L133"/>
  <c i="6" r="L165"/>
  <c r="P165"/>
  <c r="N165"/>
  <c i="12" r="N122"/>
  <c r="P122"/>
  <c r="L122"/>
  <c r="N107"/>
  <c r="P107"/>
  <c r="L107"/>
  <c i="14" r="R157"/>
  <c r="P157"/>
  <c r="N157"/>
  <c r="S157"/>
  <c r="T157"/>
  <c r="U157"/>
  <c r="R78"/>
  <c r="N78"/>
  <c r="P78"/>
  <c i="12" r="N54"/>
  <c r="L54"/>
  <c r="P54"/>
  <c i="10" r="P21"/>
  <c r="N21"/>
  <c r="L21"/>
  <c r="R21"/>
  <c r="S21"/>
  <c r="N97"/>
  <c r="P97"/>
  <c r="L97"/>
  <c r="Q97"/>
  <c r="P84"/>
  <c r="N84"/>
  <c r="L84"/>
  <c r="Q84"/>
  <c i="11" r="L65"/>
  <c r="N65"/>
  <c r="P65"/>
  <c i="9" r="P97"/>
  <c r="N97"/>
  <c r="L97"/>
  <c r="P96"/>
  <c r="N96"/>
  <c r="L96"/>
  <c r="Q96"/>
  <c r="R96"/>
  <c r="S96"/>
  <c i="10" r="P34"/>
  <c r="N34"/>
  <c r="L34"/>
  <c r="Q34"/>
  <c i="9" r="P63"/>
  <c r="N63"/>
  <c r="L63"/>
  <c r="Q63"/>
  <c r="R63"/>
  <c r="S63"/>
  <c r="P115"/>
  <c r="N115"/>
  <c r="L115"/>
  <c r="Q115"/>
  <c r="R115"/>
  <c r="S115"/>
  <c r="N133"/>
  <c r="L133"/>
  <c r="P133"/>
  <c r="P13"/>
  <c r="L13"/>
  <c r="N13"/>
  <c i="10" r="Q64"/>
  <c i="6" r="P88"/>
  <c r="N88"/>
  <c r="L88"/>
  <c i="7" r="N91"/>
  <c r="L91"/>
  <c r="P91"/>
  <c i="6" r="L94"/>
  <c r="P94"/>
  <c r="N94"/>
  <c r="Q94"/>
  <c r="R94"/>
  <c r="S94"/>
  <c i="8" r="P152"/>
  <c r="N152"/>
  <c r="Q152"/>
  <c r="R152"/>
  <c r="L152"/>
  <c i="7" r="L45"/>
  <c r="P45"/>
  <c r="N45"/>
  <c i="8" r="L21"/>
  <c r="N21"/>
  <c r="P21"/>
  <c r="Q21"/>
  <c r="R21"/>
  <c r="S21"/>
  <c i="7" r="P75"/>
  <c r="L75"/>
  <c r="N75"/>
  <c r="N20"/>
  <c r="L20"/>
  <c r="Q20"/>
  <c r="R20"/>
  <c r="S20"/>
  <c r="P20"/>
  <c r="P35"/>
  <c r="N35"/>
  <c r="L35"/>
  <c i="8" r="Q61"/>
  <c r="R61"/>
  <c r="S61"/>
  <c r="Q167"/>
  <c r="R167"/>
  <c i="7" r="P25"/>
  <c r="N25"/>
  <c r="L25"/>
  <c i="6" r="N64"/>
  <c r="L64"/>
  <c r="Q64"/>
  <c r="R64"/>
  <c r="S64"/>
  <c r="P64"/>
  <c i="8" r="Q183"/>
  <c r="R183"/>
  <c r="S183"/>
  <c i="7" r="Q141"/>
  <c r="R141"/>
  <c r="S141"/>
  <c r="P121"/>
  <c r="N121"/>
  <c r="L121"/>
  <c r="Q216"/>
  <c r="R216"/>
  <c r="S216"/>
  <c i="65" r="M269"/>
  <c r="R269"/>
  <c r="S269"/>
  <c r="T269"/>
  <c i="17" r="Q87"/>
  <c r="M87"/>
  <c r="O87"/>
  <c i="21" r="M325"/>
  <c r="Q325"/>
  <c r="O325"/>
  <c i="12" r="P121"/>
  <c r="L121"/>
  <c r="N121"/>
  <c r="P51"/>
  <c r="L51"/>
  <c r="N51"/>
  <c r="N139"/>
  <c r="P139"/>
  <c r="L139"/>
  <c i="65" r="Q310"/>
  <c r="Q308"/>
  <c r="R308"/>
  <c r="S308"/>
  <c r="T308"/>
  <c r="Q325"/>
  <c r="R325"/>
  <c r="S325"/>
  <c r="T325"/>
  <c i="19" r="M126"/>
  <c r="O126"/>
  <c r="Q126"/>
  <c i="21" r="Q194"/>
  <c r="O194"/>
  <c r="M194"/>
  <c i="12" r="P149"/>
  <c r="L149"/>
  <c r="N149"/>
  <c r="P103"/>
  <c r="N103"/>
  <c r="L103"/>
  <c r="N128"/>
  <c r="L128"/>
  <c r="P128"/>
  <c r="P105"/>
  <c r="N105"/>
  <c r="L105"/>
  <c r="L28"/>
  <c r="P28"/>
  <c r="N28"/>
  <c r="Q28"/>
  <c r="R28"/>
  <c r="S28"/>
  <c i="10" r="L163"/>
  <c r="N163"/>
  <c r="P163"/>
  <c i="9" r="P148"/>
  <c r="L148"/>
  <c r="N148"/>
  <c r="P109"/>
  <c r="N109"/>
  <c r="L109"/>
  <c r="Q109"/>
  <c r="R109"/>
  <c r="S109"/>
  <c r="P157"/>
  <c r="N157"/>
  <c r="L157"/>
  <c r="Q157"/>
  <c r="R157"/>
  <c r="S157"/>
  <c i="11" r="N87"/>
  <c r="L87"/>
  <c r="P87"/>
  <c i="10" r="N96"/>
  <c r="L96"/>
  <c r="P96"/>
  <c i="9" r="P55"/>
  <c r="L55"/>
  <c r="N55"/>
  <c r="Q55"/>
  <c r="R55"/>
  <c r="S55"/>
  <c i="11" r="Q150"/>
  <c r="R150"/>
  <c r="S150"/>
  <c r="Q100"/>
  <c r="R100"/>
  <c r="S100"/>
  <c i="9" r="Q134"/>
  <c r="R134"/>
  <c r="S134"/>
  <c r="Q67"/>
  <c r="R67"/>
  <c r="S67"/>
  <c i="10" r="N114"/>
  <c r="P114"/>
  <c r="L114"/>
  <c r="Q114"/>
  <c i="9" r="Q42"/>
  <c r="R42"/>
  <c r="S42"/>
  <c i="6" r="N117"/>
  <c r="L117"/>
  <c r="Q117"/>
  <c r="R117"/>
  <c r="S117"/>
  <c r="P117"/>
  <c i="11" r="Q96"/>
  <c r="R96"/>
  <c r="S96"/>
  <c i="10" r="Q158"/>
  <c r="R158"/>
  <c i="9" r="Q11"/>
  <c r="R11"/>
  <c r="S11"/>
  <c r="P161"/>
  <c r="L161"/>
  <c r="N161"/>
  <c i="11" r="Q180"/>
  <c r="L19"/>
  <c r="Q19"/>
  <c r="R19"/>
  <c r="S19"/>
  <c r="P19"/>
  <c r="N19"/>
  <c i="7" r="P142"/>
  <c r="L142"/>
  <c r="N142"/>
  <c r="Q142"/>
  <c r="R142"/>
  <c r="S142"/>
  <c i="6" r="L10"/>
  <c r="P10"/>
  <c r="N10"/>
  <c i="8" r="L180"/>
  <c r="N180"/>
  <c r="Q180"/>
  <c r="R180"/>
  <c r="P180"/>
  <c i="7" r="L209"/>
  <c r="N209"/>
  <c r="Q209"/>
  <c r="R209"/>
  <c r="S209"/>
  <c r="P209"/>
  <c r="Q192"/>
  <c r="R192"/>
  <c r="S192"/>
  <c r="Q195"/>
  <c r="R195"/>
  <c r="S195"/>
  <c i="6" r="L22"/>
  <c r="N22"/>
  <c r="P22"/>
  <c i="7" r="L194"/>
  <c r="P194"/>
  <c r="N194"/>
  <c r="Q194"/>
  <c r="R194"/>
  <c r="S194"/>
  <c i="8" r="Q73"/>
  <c r="R73"/>
  <c i="7" r="Q53"/>
  <c r="R53"/>
  <c r="S53"/>
  <c r="Q15"/>
  <c r="R15"/>
  <c r="S15"/>
  <c r="Q28"/>
  <c r="R28"/>
  <c r="S28"/>
  <c r="L171"/>
  <c r="P171"/>
  <c r="N171"/>
  <c r="Q22"/>
  <c r="R22"/>
  <c r="S22"/>
  <c i="6" r="H161"/>
  <c i="65" r="Q316"/>
  <c r="O293"/>
  <c r="O290"/>
  <c r="O316"/>
  <c r="R316"/>
  <c r="S316"/>
  <c r="T316"/>
  <c r="M293"/>
  <c r="R293"/>
  <c r="S293"/>
  <c r="T293"/>
  <c r="M305"/>
  <c r="Q305"/>
  <c r="Q312"/>
  <c r="O312"/>
  <c r="R312"/>
  <c r="S312"/>
  <c r="T312"/>
  <c r="M290"/>
  <c r="R290"/>
  <c r="S290"/>
  <c r="T290"/>
  <c r="M327"/>
  <c r="M299"/>
  <c r="O313"/>
  <c r="M314"/>
  <c r="O265"/>
  <c r="Q270"/>
  <c r="M264"/>
  <c r="M271"/>
  <c r="O260"/>
  <c r="O255"/>
  <c r="Q249"/>
  <c r="O277"/>
  <c r="O272"/>
  <c r="M261"/>
  <c r="Q272"/>
  <c r="O256"/>
  <c r="O275"/>
  <c r="O257"/>
  <c r="O314"/>
  <c r="Q327"/>
  <c r="M288"/>
  <c r="Q288"/>
  <c r="R288"/>
  <c r="S288"/>
  <c r="T288"/>
  <c r="Q299"/>
  <c r="O249"/>
  <c r="R249"/>
  <c r="S249"/>
  <c r="T249"/>
  <c r="O279"/>
  <c r="M259"/>
  <c r="Q261"/>
  <c r="O254"/>
  <c r="M250"/>
  <c r="Q265"/>
  <c r="O259"/>
  <c r="M272"/>
  <c r="Q266"/>
  <c r="Q278"/>
  <c r="Q326"/>
  <c r="O307"/>
  <c r="M292"/>
  <c r="Q307"/>
  <c r="R307"/>
  <c r="S307"/>
  <c r="T307"/>
  <c r="Q292"/>
  <c r="Q279"/>
  <c r="O274"/>
  <c r="M263"/>
  <c r="Q255"/>
  <c r="O258"/>
  <c r="M252"/>
  <c r="Q286"/>
  <c r="M270"/>
  <c r="Q264"/>
  <c r="M255"/>
  <c r="R255"/>
  <c r="S255"/>
  <c r="T255"/>
  <c r="Q285"/>
  <c r="O284"/>
  <c r="O271"/>
  <c r="Q283"/>
  <c r="M258"/>
  <c r="R258"/>
  <c r="S258"/>
  <c r="T258"/>
  <c r="O263"/>
  <c r="Q275"/>
  <c r="M254"/>
  <c r="R254"/>
  <c r="S254"/>
  <c r="T254"/>
  <c r="O278"/>
  <c r="R278"/>
  <c r="S278"/>
  <c r="T278"/>
  <c r="M260"/>
  <c r="R260"/>
  <c r="S260"/>
  <c r="T260"/>
  <c r="M274"/>
  <c r="R327"/>
  <c r="S327"/>
  <c r="T327"/>
  <c r="M285"/>
  <c r="R285"/>
  <c r="S285"/>
  <c r="T285"/>
  <c r="M256"/>
  <c r="R256"/>
  <c r="S256"/>
  <c r="T256"/>
  <c r="O273"/>
  <c r="Q273"/>
  <c r="R273"/>
  <c r="S273"/>
  <c r="T273"/>
  <c r="Q268"/>
  <c r="M286"/>
  <c r="R286"/>
  <c r="S286"/>
  <c r="T286"/>
  <c r="M277"/>
  <c r="R277"/>
  <c r="S277"/>
  <c r="T277"/>
  <c r="M268"/>
  <c r="R268"/>
  <c r="S268"/>
  <c r="T268"/>
  <c r="Q252"/>
  <c r="M283"/>
  <c r="M257"/>
  <c r="O250"/>
  <c r="O326"/>
  <c r="Q313"/>
  <c r="Q282"/>
  <c r="O282"/>
  <c r="R282"/>
  <c r="S282"/>
  <c r="T282"/>
  <c r="Q284"/>
  <c r="M266"/>
  <c r="I328"/>
  <c r="R289"/>
  <c r="S289"/>
  <c r="T289"/>
  <c r="R311"/>
  <c r="S311"/>
  <c r="T311"/>
  <c r="R296"/>
  <c r="S296"/>
  <c r="T296"/>
  <c r="R300"/>
  <c r="S300"/>
  <c r="T300"/>
  <c i="4" r="L15"/>
  <c r="N15"/>
  <c r="J71"/>
  <c r="J96"/>
  <c i="3" r="V3"/>
  <c i="4" r="L78"/>
  <c r="P78"/>
  <c r="L99"/>
  <c r="R99"/>
  <c r="L107"/>
  <c r="N107"/>
  <c r="J54"/>
  <c r="L111"/>
  <c r="R111"/>
  <c r="L59"/>
  <c r="N59"/>
  <c i="3" r="V6"/>
  <c i="4" r="L87"/>
  <c r="N87"/>
  <c r="J19"/>
  <c r="L129"/>
  <c r="N129"/>
  <c r="L40"/>
  <c r="N40"/>
  <c r="L72"/>
  <c r="P72"/>
  <c r="L68"/>
  <c r="R68"/>
  <c r="L36"/>
  <c r="P36"/>
  <c r="L65"/>
  <c r="P65"/>
  <c r="J28"/>
  <c r="L130"/>
  <c r="R130"/>
  <c r="L116"/>
  <c r="P116"/>
  <c r="L120"/>
  <c r="N120"/>
  <c r="L29"/>
  <c r="P29"/>
  <c r="L23"/>
  <c r="P23"/>
  <c r="L94"/>
  <c r="R94"/>
  <c r="L117"/>
  <c r="R117"/>
  <c r="J114"/>
  <c r="L57"/>
  <c r="N57"/>
  <c r="L67"/>
  <c r="P67"/>
  <c r="L80"/>
  <c r="R80"/>
  <c r="L60"/>
  <c r="N60"/>
  <c r="L49"/>
  <c r="P49"/>
  <c r="L104"/>
  <c r="P104"/>
  <c r="L121"/>
  <c r="P121"/>
  <c r="L39"/>
  <c r="N39"/>
  <c r="L112"/>
  <c r="P112"/>
  <c r="L34"/>
  <c r="R34"/>
  <c r="L108"/>
  <c r="P108"/>
  <c r="J16"/>
  <c r="L77"/>
  <c r="P77"/>
  <c r="L74"/>
  <c r="J22"/>
  <c r="L90"/>
  <c r="N90"/>
  <c r="L61"/>
  <c r="P61"/>
  <c r="L37"/>
  <c r="R37"/>
  <c r="L86"/>
  <c r="N86"/>
  <c r="L82"/>
  <c r="P82"/>
  <c r="L76"/>
  <c r="N76"/>
  <c r="L73"/>
  <c r="N73"/>
  <c r="L35"/>
  <c r="P35"/>
  <c r="L18"/>
  <c r="P18"/>
  <c r="L58"/>
  <c r="R58"/>
  <c r="L46"/>
  <c r="P46"/>
  <c r="L45"/>
  <c r="R45"/>
  <c r="L110"/>
  <c r="P110"/>
  <c r="L70"/>
  <c r="N70"/>
  <c r="L43"/>
  <c r="N43"/>
  <c r="L24"/>
  <c r="N24"/>
  <c r="L47"/>
  <c r="N47"/>
  <c r="L92"/>
  <c r="R92"/>
  <c r="L51"/>
  <c r="L115"/>
  <c r="N115"/>
  <c r="L44"/>
  <c r="P44"/>
  <c r="L62"/>
  <c r="R62"/>
  <c r="L42"/>
  <c r="N42"/>
  <c r="P81"/>
  <c r="N81"/>
  <c r="R81"/>
  <c r="P27"/>
  <c r="R27"/>
  <c r="N27"/>
  <c r="S27"/>
  <c r="T27"/>
  <c r="P30"/>
  <c r="N30"/>
  <c r="R30"/>
  <c r="N105"/>
  <c r="R105"/>
  <c r="P105"/>
  <c r="R63"/>
  <c r="P63"/>
  <c r="N63"/>
  <c r="R25"/>
  <c r="P25"/>
  <c r="N25"/>
  <c r="S25"/>
  <c r="T25"/>
  <c r="R52"/>
  <c r="N52"/>
  <c r="P52"/>
  <c r="P26"/>
  <c r="R26"/>
  <c r="N26"/>
  <c r="N50"/>
  <c r="P50"/>
  <c r="R50"/>
  <c r="R38"/>
  <c r="P38"/>
  <c r="N38"/>
  <c r="S38"/>
  <c r="T38"/>
  <c r="P85"/>
  <c r="N85"/>
  <c r="R85"/>
  <c r="N33"/>
  <c r="R33"/>
  <c r="P33"/>
  <c r="N103"/>
  <c r="R103"/>
  <c r="P103"/>
  <c r="P28"/>
  <c r="N28"/>
  <c r="R28"/>
  <c r="L128"/>
  <c r="P128"/>
  <c r="L127"/>
  <c r="R127"/>
  <c r="L32"/>
  <c r="P32"/>
  <c r="L21"/>
  <c r="P21"/>
  <c r="J102"/>
  <c r="L89"/>
  <c r="R89"/>
  <c r="L101"/>
  <c r="R101"/>
  <c r="L100"/>
  <c r="N100"/>
  <c r="L106"/>
  <c r="R106"/>
  <c r="J101"/>
  <c r="L55"/>
  <c r="N55"/>
  <c r="L126"/>
  <c r="P126"/>
  <c r="L109"/>
  <c r="P109"/>
  <c r="J32"/>
  <c r="J21"/>
  <c r="L9"/>
  <c r="R9"/>
  <c r="L79"/>
  <c r="N79"/>
  <c r="L119"/>
  <c r="R119"/>
  <c r="L83"/>
  <c r="P83"/>
  <c r="L20"/>
  <c r="R20"/>
  <c r="E131"/>
  <c r="L10"/>
  <c r="R10"/>
  <c r="L64"/>
  <c r="P64"/>
  <c r="L14"/>
  <c r="N14"/>
  <c r="N131"/>
  <c r="J100"/>
  <c r="L84"/>
  <c r="N16"/>
  <c r="J10"/>
  <c r="R16"/>
  <c r="L113"/>
  <c r="R113"/>
  <c r="L31"/>
  <c r="R31"/>
  <c r="L95"/>
  <c r="R95"/>
  <c r="L91"/>
  <c r="N91"/>
  <c r="L17"/>
  <c r="P17"/>
  <c r="L48"/>
  <c r="N48"/>
  <c r="J89"/>
  <c r="L69"/>
  <c r="N69"/>
  <c r="N22"/>
  <c r="P22"/>
  <c r="S22"/>
  <c r="T22"/>
  <c r="L56"/>
  <c r="R13"/>
  <c r="N13"/>
  <c r="P13"/>
  <c r="N19"/>
  <c r="P19"/>
  <c r="S19"/>
  <c r="T19"/>
  <c r="R123"/>
  <c r="P123"/>
  <c r="N123"/>
  <c r="S123"/>
  <c r="T123"/>
  <c r="R75"/>
  <c r="P75"/>
  <c r="N75"/>
  <c r="S75"/>
  <c r="T75"/>
  <c r="R125"/>
  <c r="P125"/>
  <c r="N125"/>
  <c r="R124"/>
  <c r="P124"/>
  <c r="N124"/>
  <c r="S124"/>
  <c r="T124"/>
  <c r="N98"/>
  <c r="P98"/>
  <c r="R98"/>
  <c r="P11"/>
  <c r="R11"/>
  <c r="N11"/>
  <c r="R102"/>
  <c r="P102"/>
  <c r="S102"/>
  <c r="T102"/>
  <c r="N102"/>
  <c r="R107"/>
  <c r="R53"/>
  <c r="P53"/>
  <c r="N53"/>
  <c r="R97"/>
  <c r="P97"/>
  <c r="N97"/>
  <c r="R54"/>
  <c r="P54"/>
  <c r="N54"/>
  <c r="R88"/>
  <c r="N88"/>
  <c r="S88"/>
  <c r="T88"/>
  <c r="P88"/>
  <c r="R66"/>
  <c r="P66"/>
  <c r="N66"/>
  <c r="R96"/>
  <c r="P96"/>
  <c r="N96"/>
  <c r="R71"/>
  <c r="P71"/>
  <c r="N71"/>
  <c r="S71"/>
  <c r="R114"/>
  <c r="P114"/>
  <c r="N114"/>
  <c r="N41"/>
  <c r="P41"/>
  <c r="S41"/>
  <c r="T41"/>
  <c r="R41"/>
  <c r="R12"/>
  <c r="P12"/>
  <c r="N12"/>
  <c i="1" r="J9"/>
  <c r="R127"/>
  <c r="P127"/>
  <c r="N127"/>
  <c r="S127"/>
  <c r="T127"/>
  <c r="R126"/>
  <c r="P126"/>
  <c r="N126"/>
  <c r="S126"/>
  <c r="T126"/>
  <c r="R125"/>
  <c r="P125"/>
  <c r="N125"/>
  <c r="S125"/>
  <c r="T125"/>
  <c r="R124"/>
  <c r="P124"/>
  <c r="N124"/>
  <c r="P123"/>
  <c r="R123"/>
  <c r="N123"/>
  <c r="R122"/>
  <c r="N122"/>
  <c r="P122"/>
  <c r="N26"/>
  <c r="R26"/>
  <c r="P26"/>
  <c r="P35"/>
  <c r="N35"/>
  <c r="S35"/>
  <c r="T35"/>
  <c r="R35"/>
  <c r="N25"/>
  <c r="P25"/>
  <c r="R25"/>
  <c r="R41"/>
  <c r="P41"/>
  <c r="N41"/>
  <c r="P29"/>
  <c r="R29"/>
  <c r="N29"/>
  <c r="R33"/>
  <c r="P33"/>
  <c r="N33"/>
  <c r="S33"/>
  <c r="T33"/>
  <c r="R36"/>
  <c r="N36"/>
  <c r="P36"/>
  <c r="P40"/>
  <c r="N40"/>
  <c r="R40"/>
  <c r="P46"/>
  <c r="N46"/>
  <c r="R46"/>
  <c r="N30"/>
  <c r="R30"/>
  <c r="P30"/>
  <c r="R22"/>
  <c r="P22"/>
  <c r="N22"/>
  <c r="S22"/>
  <c r="T22"/>
  <c r="N20"/>
  <c r="R20"/>
  <c r="P20"/>
  <c r="N34"/>
  <c r="P34"/>
  <c r="R34"/>
  <c r="N31"/>
  <c r="R31"/>
  <c r="P31"/>
  <c r="R24"/>
  <c r="P24"/>
  <c r="N24"/>
  <c r="N32"/>
  <c r="P32"/>
  <c r="R32"/>
  <c r="N38"/>
  <c r="R38"/>
  <c r="P38"/>
  <c r="P28"/>
  <c r="N28"/>
  <c r="R28"/>
  <c r="R45"/>
  <c r="P45"/>
  <c r="S45"/>
  <c r="T45"/>
  <c r="N45"/>
  <c r="R43"/>
  <c r="N43"/>
  <c r="P43"/>
  <c r="R27"/>
  <c r="P27"/>
  <c r="N27"/>
  <c r="S27"/>
  <c r="T27"/>
  <c r="R23"/>
  <c r="N23"/>
  <c r="S23"/>
  <c r="T23"/>
  <c r="P23"/>
  <c r="R21"/>
  <c r="P21"/>
  <c r="N21"/>
  <c r="R42"/>
  <c r="P42"/>
  <c r="N42"/>
  <c r="R37"/>
  <c r="N37"/>
  <c r="P37"/>
  <c r="R19"/>
  <c r="P19"/>
  <c r="N19"/>
  <c r="S19"/>
  <c r="T19"/>
  <c r="R18"/>
  <c r="P18"/>
  <c r="N18"/>
  <c r="R17"/>
  <c r="P17"/>
  <c r="N17"/>
  <c r="N16"/>
  <c r="P16"/>
  <c r="R16"/>
  <c r="S16"/>
  <c r="T16"/>
  <c r="R12"/>
  <c r="P12"/>
  <c r="N12"/>
  <c r="S12"/>
  <c r="T12"/>
  <c r="R11"/>
  <c r="P11"/>
  <c r="N11"/>
  <c r="N10"/>
  <c r="R10"/>
  <c r="P10"/>
  <c r="S10"/>
  <c r="T10"/>
  <c r="R13"/>
  <c r="P13"/>
  <c r="N13"/>
  <c r="P14"/>
  <c r="N14"/>
  <c r="S14"/>
  <c r="T14"/>
  <c r="R14"/>
  <c r="N9"/>
  <c r="R9"/>
  <c r="P9"/>
  <c r="S9"/>
  <c r="T9"/>
  <c r="I50"/>
  <c r="J50"/>
  <c r="I67"/>
  <c r="I98"/>
  <c r="I51"/>
  <c r="K51"/>
  <c r="L51"/>
  <c r="I84"/>
  <c r="K84"/>
  <c r="I69"/>
  <c r="K69"/>
  <c r="I70"/>
  <c r="I55"/>
  <c r="I83"/>
  <c r="I68"/>
  <c r="I85"/>
  <c r="K85"/>
  <c r="L85"/>
  <c r="I54"/>
  <c r="K54"/>
  <c r="I87"/>
  <c r="I72"/>
  <c r="I89"/>
  <c r="K89"/>
  <c r="L89"/>
  <c r="I76"/>
  <c r="I82"/>
  <c r="K82"/>
  <c r="I115"/>
  <c r="I100"/>
  <c r="I118"/>
  <c r="K118"/>
  <c r="L118"/>
  <c r="I71"/>
  <c r="K71"/>
  <c r="L71"/>
  <c r="I88"/>
  <c r="I73"/>
  <c r="K73"/>
  <c r="L73"/>
  <c r="I114"/>
  <c r="K114"/>
  <c r="L114"/>
  <c r="I101"/>
  <c r="I86"/>
  <c r="I103"/>
  <c r="I104"/>
  <c r="K104"/>
  <c r="L104"/>
  <c r="I105"/>
  <c r="K105"/>
  <c r="I74"/>
  <c r="K74"/>
  <c r="I106"/>
  <c r="J106"/>
  <c r="I75"/>
  <c r="K75"/>
  <c r="L75"/>
  <c r="I91"/>
  <c r="I107"/>
  <c r="I108"/>
  <c r="I77"/>
  <c r="K77"/>
  <c r="L77"/>
  <c r="I66"/>
  <c r="I99"/>
  <c r="I52"/>
  <c r="I116"/>
  <c r="K116"/>
  <c r="L116"/>
  <c r="I53"/>
  <c r="K53"/>
  <c r="I117"/>
  <c r="K117"/>
  <c r="I102"/>
  <c r="I119"/>
  <c r="K119"/>
  <c r="L119"/>
  <c r="I56"/>
  <c r="K56"/>
  <c r="L56"/>
  <c r="I120"/>
  <c r="I57"/>
  <c r="K57"/>
  <c r="L57"/>
  <c r="I121"/>
  <c r="K121"/>
  <c r="I58"/>
  <c r="I90"/>
  <c r="I59"/>
  <c r="I60"/>
  <c r="I92"/>
  <c r="K92"/>
  <c r="I61"/>
  <c r="I93"/>
  <c r="I109"/>
  <c r="K109"/>
  <c r="L109"/>
  <c r="I62"/>
  <c r="K62"/>
  <c r="L62"/>
  <c r="I78"/>
  <c r="I94"/>
  <c r="I110"/>
  <c r="K110"/>
  <c r="L110"/>
  <c r="I47"/>
  <c r="I63"/>
  <c r="K63"/>
  <c r="L63"/>
  <c r="I79"/>
  <c r="K79"/>
  <c r="I95"/>
  <c r="K95"/>
  <c r="L95"/>
  <c r="I111"/>
  <c r="K111"/>
  <c r="I48"/>
  <c r="K48"/>
  <c r="I64"/>
  <c r="I80"/>
  <c r="K80"/>
  <c r="L80"/>
  <c r="I96"/>
  <c r="I112"/>
  <c r="I49"/>
  <c r="I65"/>
  <c r="I81"/>
  <c r="K81"/>
  <c r="L81"/>
  <c r="I97"/>
  <c r="K97"/>
  <c r="L97"/>
  <c r="I113"/>
  <c r="S13"/>
  <c r="T13"/>
  <c i="3" r="V147"/>
  <c i="4" r="N111"/>
  <c r="N99"/>
  <c r="P99"/>
  <c r="P129"/>
  <c r="N72"/>
  <c r="P40"/>
  <c r="N116"/>
  <c r="R112"/>
  <c r="R77"/>
  <c r="N29"/>
  <c r="N121"/>
  <c r="N104"/>
  <c r="N65"/>
  <c r="R90"/>
  <c r="P37"/>
  <c r="P80"/>
  <c r="P43"/>
  <c r="R104"/>
  <c r="R73"/>
  <c r="P73"/>
  <c r="R86"/>
  <c r="P74"/>
  <c r="N18"/>
  <c r="N62"/>
  <c r="P24"/>
  <c r="R21"/>
  <c r="J131"/>
  <c r="R44"/>
  <c r="N44"/>
  <c r="P127"/>
  <c r="N119"/>
  <c r="P119"/>
  <c r="P9"/>
  <c r="P31"/>
  <c r="S66"/>
  <c r="T66"/>
  <c r="N64"/>
  <c r="R64"/>
  <c r="P91"/>
  <c r="P14"/>
  <c r="P131"/>
  <c r="N10"/>
  <c r="S98"/>
  <c r="T98"/>
  <c r="P56"/>
  <c r="S13"/>
  <c r="T13"/>
  <c i="1" r="S17"/>
  <c r="T17"/>
  <c r="S26"/>
  <c r="T26"/>
  <c r="S43"/>
  <c r="T43"/>
  <c r="S124"/>
  <c r="T124"/>
  <c r="S37"/>
  <c r="T37"/>
  <c r="S28"/>
  <c r="T28"/>
  <c r="S30"/>
  <c r="T30"/>
  <c r="S31"/>
  <c r="T31"/>
  <c r="K90"/>
  <c r="L90"/>
  <c r="R90"/>
  <c r="J90"/>
  <c r="K103"/>
  <c r="J103"/>
  <c r="J111"/>
  <c r="K49"/>
  <c r="J49"/>
  <c r="K120"/>
  <c r="L120"/>
  <c r="R120"/>
  <c r="J120"/>
  <c r="K52"/>
  <c r="J52"/>
  <c r="K106"/>
  <c r="L106"/>
  <c r="P106"/>
  <c r="K68"/>
  <c r="L68"/>
  <c r="J68"/>
  <c r="K83"/>
  <c r="L83"/>
  <c r="J83"/>
  <c r="K99"/>
  <c r="L99"/>
  <c r="R99"/>
  <c r="J99"/>
  <c r="K112"/>
  <c r="L112"/>
  <c r="J112"/>
  <c r="K59"/>
  <c r="J59"/>
  <c r="K66"/>
  <c r="L66"/>
  <c r="R66"/>
  <c r="J66"/>
  <c r="J105"/>
  <c r="K96"/>
  <c r="L96"/>
  <c r="J96"/>
  <c r="K55"/>
  <c r="J55"/>
  <c r="K88"/>
  <c r="L88"/>
  <c r="R88"/>
  <c r="J88"/>
  <c r="K102"/>
  <c r="L102"/>
  <c r="N102"/>
  <c r="J102"/>
  <c r="K108"/>
  <c r="J108"/>
  <c r="K60"/>
  <c r="L60"/>
  <c r="J60"/>
  <c r="K113"/>
  <c r="J113"/>
  <c r="J117"/>
  <c r="K107"/>
  <c r="L107"/>
  <c r="R107"/>
  <c r="J107"/>
  <c r="K72"/>
  <c r="J72"/>
  <c r="J48"/>
  <c r="K86"/>
  <c r="L86"/>
  <c r="N86"/>
  <c r="J86"/>
  <c r="K87"/>
  <c r="L87"/>
  <c r="J87"/>
  <c r="K94"/>
  <c r="J94"/>
  <c r="K91"/>
  <c r="L91"/>
  <c r="P91"/>
  <c r="J91"/>
  <c r="K98"/>
  <c r="J98"/>
  <c r="K93"/>
  <c r="L93"/>
  <c r="R93"/>
  <c r="J93"/>
  <c r="K101"/>
  <c r="L101"/>
  <c r="P101"/>
  <c r="J101"/>
  <c r="K100"/>
  <c r="L100"/>
  <c r="J100"/>
  <c r="K67"/>
  <c r="L67"/>
  <c r="R67"/>
  <c r="J67"/>
  <c r="K47"/>
  <c r="L47"/>
  <c r="J47"/>
  <c r="K76"/>
  <c r="J76"/>
  <c r="K70"/>
  <c r="L70"/>
  <c r="N70"/>
  <c r="J70"/>
  <c r="K64"/>
  <c r="L64"/>
  <c r="P64"/>
  <c r="J64"/>
  <c r="K58"/>
  <c r="J58"/>
  <c r="J81"/>
  <c r="J57"/>
  <c r="K65"/>
  <c r="K78"/>
  <c r="L78"/>
  <c r="P78"/>
  <c r="J78"/>
  <c r="J92"/>
  <c i="22" r="K338"/>
  <c i="9" r="Q53"/>
  <c r="R53"/>
  <c r="S53"/>
  <c i="10" r="Q51"/>
  <c i="8" r="Q193"/>
  <c r="R193"/>
  <c r="S193"/>
  <c i="1" r="S21"/>
  <c r="T21"/>
  <c r="S123"/>
  <c r="T123"/>
  <c i="14" r="K185"/>
  <c i="9" r="Q162"/>
  <c r="R162"/>
  <c r="S162"/>
  <c i="25" r="R285"/>
  <c r="S285"/>
  <c r="T285"/>
  <c i="3" r="D147"/>
  <c i="11" r="Q187"/>
  <c r="R187"/>
  <c r="S187"/>
  <c i="7" r="Q81"/>
  <c r="R81"/>
  <c r="S81"/>
  <c i="4" r="S96"/>
  <c r="T96"/>
  <c i="9" r="Q13"/>
  <c r="R13"/>
  <c r="S13"/>
  <c i="7" r="Q231"/>
  <c r="R231"/>
  <c r="S231"/>
  <c i="8" r="Q109"/>
  <c r="R109"/>
  <c r="S109"/>
  <c i="23" r="I328"/>
  <c i="9" r="Q25"/>
  <c r="R25"/>
  <c r="S25"/>
  <c i="1" r="S29"/>
  <c r="T29"/>
  <c i="8" r="Q13"/>
  <c r="R13"/>
  <c r="S13"/>
  <c i="4" r="K122"/>
  <c r="L122"/>
  <c r="N122"/>
  <c i="10" r="H26"/>
  <c i="7" r="H84"/>
  <c r="H242"/>
  <c i="8" r="P83"/>
  <c i="10" r="J128"/>
  <c r="P128"/>
  <c i="22" r="O329"/>
  <c i="23" r="K458"/>
  <c r="O458"/>
  <c i="7" r="N84"/>
  <c i="10" r="I138"/>
  <c r="J138"/>
  <c r="L138"/>
  <c i="9" r="N129"/>
  <c r="P129"/>
  <c i="17" r="O24"/>
  <c r="M360"/>
  <c i="22" r="M304"/>
  <c i="23" r="M389"/>
  <c i="45" r="I512"/>
  <c i="24" r="J462"/>
  <c r="K462"/>
  <c r="Q462"/>
  <c i="45" r="K512"/>
  <c r="M512"/>
  <c i="7" r="L84"/>
  <c i="10" r="L26"/>
  <c i="8" r="N25"/>
  <c i="6" r="N123"/>
  <c i="8" r="N83"/>
  <c r="Q83"/>
  <c r="R83"/>
  <c r="S83"/>
  <c i="10" r="H128"/>
  <c i="17" r="M24"/>
  <c r="R24"/>
  <c r="S24"/>
  <c r="T24"/>
  <c i="23" r="I458"/>
  <c i="10" r="P26"/>
  <c i="9" r="Q129"/>
  <c r="R129"/>
  <c r="S129"/>
  <c r="I170"/>
  <c r="J170"/>
  <c r="P170"/>
  <c i="23" r="O389"/>
  <c r="R389"/>
  <c r="S389"/>
  <c r="T389"/>
  <c i="7" r="L156"/>
  <c r="P156"/>
  <c i="22" r="M329"/>
  <c r="R329"/>
  <c r="S329"/>
  <c r="T329"/>
  <c i="17" r="O360"/>
  <c i="6" r="L123"/>
  <c i="65" r="M317"/>
  <c r="O317"/>
  <c i="8" r="P25"/>
  <c i="22" r="O304"/>
  <c i="65" r="K328"/>
  <c i="45" r="K360"/>
  <c i="23" r="I229"/>
  <c i="22" r="K234"/>
  <c i="9" r="Q133"/>
  <c r="R133"/>
  <c r="S133"/>
  <c r="Q147"/>
  <c r="R147"/>
  <c r="S147"/>
  <c i="6" r="Q112"/>
  <c r="R112"/>
  <c r="S112"/>
  <c i="10" r="Q57"/>
  <c i="9" r="Q131"/>
  <c r="R131"/>
  <c r="S131"/>
  <c i="7" r="Q148"/>
  <c r="R148"/>
  <c r="S148"/>
  <c r="Q239"/>
  <c r="R239"/>
  <c r="S239"/>
  <c i="12" r="Q42"/>
  <c r="R42"/>
  <c r="S42"/>
  <c i="8" r="Q160"/>
  <c r="R160"/>
  <c r="S160"/>
  <c i="12" r="Q186"/>
  <c i="9" r="Q61"/>
  <c r="R61"/>
  <c r="S61"/>
  <c i="14" r="S131"/>
  <c r="T131"/>
  <c r="U131"/>
  <c i="22" r="R124"/>
  <c r="S124"/>
  <c r="T124"/>
  <c i="1" r="S42"/>
  <c r="T42"/>
  <c i="4" r="S11"/>
  <c r="T11"/>
  <c i="9" r="Q148"/>
  <c r="R148"/>
  <c r="S148"/>
  <c i="7" r="Q35"/>
  <c r="R35"/>
  <c r="S35"/>
  <c i="9" r="Q60"/>
  <c r="R60"/>
  <c r="S60"/>
  <c i="7" r="Q221"/>
  <c r="R221"/>
  <c r="S221"/>
  <c i="65" r="R297"/>
  <c r="S297"/>
  <c r="T297"/>
  <c i="11" r="Q117"/>
  <c i="8" r="Q14"/>
  <c r="R14"/>
  <c r="S14"/>
  <c i="22" r="R484"/>
  <c r="S484"/>
  <c r="T484"/>
  <c i="1" r="S38"/>
  <c r="T38"/>
  <c r="S41"/>
  <c r="T41"/>
  <c i="12" r="Q149"/>
  <c r="R149"/>
  <c r="S149"/>
  <c i="23" r="M326"/>
  <c i="9" r="Q72"/>
  <c r="R72"/>
  <c r="S72"/>
  <c i="6" r="Q95"/>
  <c r="R95"/>
  <c r="S95"/>
  <c i="1" r="S32"/>
  <c r="T32"/>
  <c r="S20"/>
  <c r="T20"/>
  <c i="6" r="Q32"/>
  <c r="R32"/>
  <c r="S32"/>
  <c i="10" r="Q15"/>
  <c i="8" r="Q164"/>
  <c r="R164"/>
  <c r="S164"/>
  <c i="9" r="Q48"/>
  <c r="R48"/>
  <c r="S48"/>
  <c r="Q93"/>
  <c r="R93"/>
  <c r="S93"/>
  <c i="25" r="R211"/>
  <c r="S211"/>
  <c r="T211"/>
  <c i="11" r="Q194"/>
  <c r="R194"/>
  <c r="S194"/>
  <c i="1" r="S122"/>
  <c r="T122"/>
  <c i="6" r="Q56"/>
  <c r="R56"/>
  <c r="S56"/>
  <c i="14" r="S85"/>
  <c r="T85"/>
  <c r="U85"/>
  <c i="25" r="R112"/>
  <c r="S112"/>
  <c r="T112"/>
  <c i="4" r="J118"/>
  <c i="65" r="R461"/>
  <c r="S461"/>
  <c r="T461"/>
  <c i="10" r="Q121"/>
  <c i="6" r="Q52"/>
  <c r="R52"/>
  <c r="S52"/>
  <c i="7" r="Q208"/>
  <c r="R208"/>
  <c r="S208"/>
  <c i="21" r="R78"/>
  <c r="S78"/>
  <c r="T78"/>
  <c i="4" r="J93"/>
  <c i="21" r="I380"/>
  <c i="7" r="Q212"/>
  <c r="R212"/>
  <c r="S212"/>
  <c i="11" r="Q31"/>
  <c r="R31"/>
  <c r="S31"/>
  <c i="23" r="K335"/>
  <c r="O335"/>
  <c i="1" r="S11"/>
  <c r="T11"/>
  <c i="11" r="Q108"/>
  <c i="6" r="Q119"/>
  <c r="R119"/>
  <c r="S119"/>
  <c i="11" r="Q151"/>
  <c r="R151"/>
  <c r="S151"/>
  <c i="25" r="R69"/>
  <c r="S69"/>
  <c r="T69"/>
  <c i="9" r="L45"/>
  <c i="6" r="J315"/>
  <c r="N101"/>
  <c i="1" r="J15"/>
  <c i="7" r="P97"/>
  <c i="6" r="P132"/>
  <c i="11" r="N170"/>
  <c r="N36"/>
  <c r="L148"/>
  <c i="14" r="P158"/>
  <c i="22" r="O126"/>
  <c i="21" r="M105"/>
  <c i="14" r="L63"/>
  <c r="P63"/>
  <c i="1" r="R15"/>
  <c i="4" r="L118"/>
  <c r="P118"/>
  <c r="L93"/>
  <c r="N93"/>
  <c i="6" r="P101"/>
  <c i="9" r="P26"/>
  <c i="23" r="K326"/>
  <c i="8" r="L17"/>
  <c i="7" r="N37"/>
  <c i="6" r="N114"/>
  <c i="11" r="P170"/>
  <c i="9" r="I73"/>
  <c i="10" r="I55"/>
  <c r="J55"/>
  <c i="25" r="Q335"/>
  <c i="6" r="L188"/>
  <c i="25" r="M335"/>
  <c i="22" r="Q61"/>
  <c i="14" r="J63"/>
  <c r="J185"/>
  <c i="23" r="J93"/>
  <c r="K93"/>
  <c r="M93"/>
  <c i="7" r="L37"/>
  <c r="Q37"/>
  <c r="R37"/>
  <c r="S37"/>
  <c i="8" r="L54"/>
  <c i="7" r="P137"/>
  <c r="I76"/>
  <c r="J76"/>
  <c i="14" r="R141"/>
  <c i="45" r="M356"/>
  <c r="M360"/>
  <c i="17" r="Q315"/>
  <c i="45" r="O319"/>
  <c i="21" r="O105"/>
  <c i="17" r="J397"/>
  <c r="K397"/>
  <c r="Q397"/>
  <c i="1" r="N99"/>
  <c r="P15"/>
  <c r="S15"/>
  <c r="T15"/>
  <c i="65" r="M295"/>
  <c i="9" r="P45"/>
  <c r="L40"/>
  <c r="N40"/>
  <c r="I171"/>
  <c r="J171"/>
  <c r="L171"/>
  <c i="8" r="N141"/>
  <c i="6" r="L114"/>
  <c r="N132"/>
  <c r="Q132"/>
  <c r="R132"/>
  <c r="S132"/>
  <c i="21" r="O155"/>
  <c r="M288"/>
  <c i="23" r="Q281"/>
  <c i="6" r="P188"/>
  <c i="22" r="M366"/>
  <c i="1" r="R39"/>
  <c i="9" r="N26"/>
  <c i="13" r="J171"/>
  <c i="12" r="P125"/>
  <c i="8" r="N17"/>
  <c r="P120"/>
  <c i="7" r="N97"/>
  <c r="Q97"/>
  <c r="R97"/>
  <c r="S97"/>
  <c i="8" r="N151"/>
  <c r="N54"/>
  <c i="7" r="L137"/>
  <c r="Q137"/>
  <c r="R137"/>
  <c r="S137"/>
  <c i="65" r="O388"/>
  <c i="23" r="O281"/>
  <c i="17" r="O315"/>
  <c i="23" r="J172"/>
  <c r="K172"/>
  <c r="M172"/>
  <c i="21" r="J344"/>
  <c r="K344"/>
  <c r="Q344"/>
  <c r="Q380"/>
  <c i="19" r="K177"/>
  <c i="9" r="J73"/>
  <c r="L73"/>
  <c i="8" r="P151"/>
  <c i="11" r="P36"/>
  <c r="P148"/>
  <c i="13" r="N68"/>
  <c i="14" r="P141"/>
  <c r="S141"/>
  <c r="T141"/>
  <c r="U141"/>
  <c i="21" r="O288"/>
  <c i="22" r="Q366"/>
  <c i="21" r="M155"/>
  <c i="24" r="O84"/>
  <c i="22" r="Q346"/>
  <c i="65" r="M388"/>
  <c r="R388"/>
  <c r="S388"/>
  <c r="T388"/>
  <c i="22" r="M126"/>
  <c r="M234"/>
  <c i="17" r="J93"/>
  <c r="K93"/>
  <c r="Q93"/>
  <c i="1" r="P39"/>
  <c i="4" r="R23"/>
  <c i="65" r="Q304"/>
  <c r="Q295"/>
  <c r="M303"/>
  <c r="Q267"/>
  <c i="24" r="K240"/>
  <c i="65" r="K482"/>
  <c i="11" r="J97"/>
  <c r="P97"/>
  <c i="8" r="L120"/>
  <c r="Q120"/>
  <c r="R120"/>
  <c r="S120"/>
  <c i="17" r="R315"/>
  <c r="S315"/>
  <c r="T315"/>
  <c i="8" r="P141"/>
  <c i="13" r="P68"/>
  <c i="14" r="N158"/>
  <c r="S158"/>
  <c r="T158"/>
  <c r="U158"/>
  <c i="21" r="R155"/>
  <c r="S155"/>
  <c r="T155"/>
  <c i="22" r="R126"/>
  <c r="S126"/>
  <c r="T126"/>
  <c r="O61"/>
  <c r="R61"/>
  <c r="S61"/>
  <c r="T61"/>
  <c i="19" r="Q110"/>
  <c i="24" r="Q84"/>
  <c r="R84"/>
  <c r="S84"/>
  <c r="T84"/>
  <c i="22" r="M346"/>
  <c r="R346"/>
  <c r="S346"/>
  <c r="T346"/>
  <c i="65" r="O304"/>
  <c r="R304"/>
  <c r="S304"/>
  <c r="T304"/>
  <c i="10" r="R122"/>
  <c r="S122"/>
  <c i="65" r="M267"/>
  <c i="12" r="N125"/>
  <c i="65" r="Q303"/>
  <c i="11" r="Q170"/>
  <c r="R170"/>
  <c r="S170"/>
  <c i="45" r="O356"/>
  <c r="Q319"/>
  <c r="Q360"/>
  <c r="P360"/>
  <c i="19" r="M110"/>
  <c r="R110"/>
  <c r="S110"/>
  <c r="T110"/>
  <c i="6" r="Q58"/>
  <c r="R58"/>
  <c r="S58"/>
  <c i="45" r="T54"/>
  <c i="65" r="R121"/>
  <c r="S121"/>
  <c r="T121"/>
  <c i="8" r="Q42"/>
  <c r="R42"/>
  <c r="S42"/>
  <c i="23" r="R192"/>
  <c r="S192"/>
  <c r="T192"/>
  <c i="9" r="Q145"/>
  <c r="R145"/>
  <c r="S145"/>
  <c i="6" r="Q61"/>
  <c r="R61"/>
  <c r="S61"/>
  <c i="13" r="Q105"/>
  <c r="R105"/>
  <c r="S105"/>
  <c i="19" r="R169"/>
  <c r="S169"/>
  <c r="T169"/>
  <c i="13" r="Q16"/>
  <c r="R16"/>
  <c r="S16"/>
  <c i="25" r="T206"/>
  <c i="45" r="R187"/>
  <c r="S187"/>
  <c r="T187"/>
  <c i="8" r="Q68"/>
  <c r="R68"/>
  <c r="S68"/>
  <c i="6" r="Q182"/>
  <c r="R182"/>
  <c r="S182"/>
  <c r="Q31"/>
  <c r="R31"/>
  <c r="S31"/>
  <c i="17" r="R213"/>
  <c r="S213"/>
  <c r="T213"/>
  <c i="6" r="Q158"/>
  <c r="R158"/>
  <c r="S158"/>
  <c i="9" r="Q130"/>
  <c r="R130"/>
  <c r="S130"/>
  <c i="6" r="Q400"/>
  <c r="R400"/>
  <c r="S400"/>
  <c r="Q55"/>
  <c r="R55"/>
  <c r="S55"/>
  <c i="45" r="R160"/>
  <c r="S160"/>
  <c r="T160"/>
  <c i="6" r="Q440"/>
  <c r="R440"/>
  <c r="S440"/>
  <c i="45" r="R124"/>
  <c r="S124"/>
  <c r="T124"/>
  <c i="1" r="S39"/>
  <c r="T39"/>
  <c i="7" r="Q23"/>
  <c r="R23"/>
  <c r="S23"/>
  <c i="25" r="R239"/>
  <c r="S239"/>
  <c r="T239"/>
  <c i="11" r="Q27"/>
  <c r="R27"/>
  <c r="S27"/>
  <c i="9" r="Q45"/>
  <c r="R45"/>
  <c r="S45"/>
  <c i="8" r="Q65"/>
  <c r="R65"/>
  <c i="6" r="Q42"/>
  <c r="R42"/>
  <c r="S42"/>
  <c i="19" r="R340"/>
  <c r="S340"/>
  <c r="T340"/>
  <c i="13" r="Q57"/>
  <c r="R57"/>
  <c r="S57"/>
  <c i="17" r="R342"/>
  <c r="S342"/>
  <c r="T342"/>
  <c i="21" r="R329"/>
  <c r="S329"/>
  <c r="T329"/>
  <c i="7" r="Q203"/>
  <c r="R203"/>
  <c r="S203"/>
  <c i="6" r="Q456"/>
  <c r="R456"/>
  <c r="S456"/>
  <c i="22" r="R22"/>
  <c r="S22"/>
  <c r="T22"/>
  <c i="10" r="Q54"/>
  <c i="25" r="R342"/>
  <c r="S342"/>
  <c r="T342"/>
  <c i="24" r="R59"/>
  <c r="S59"/>
  <c r="T59"/>
  <c i="7" r="Q197"/>
  <c r="R197"/>
  <c r="S197"/>
  <c i="23" r="R8"/>
  <c r="S8"/>
  <c r="T8"/>
  <c i="9" r="Q24"/>
  <c r="R24"/>
  <c r="S24"/>
  <c i="22" r="R367"/>
  <c r="S367"/>
  <c r="T367"/>
  <c i="65" r="R126"/>
  <c r="S126"/>
  <c r="T126"/>
  <c i="6" r="Q98"/>
  <c r="R98"/>
  <c r="S98"/>
  <c i="7" r="L115"/>
  <c r="N115"/>
  <c i="17" r="K405"/>
  <c i="1" r="N107"/>
  <c i="21" r="K199"/>
  <c i="7" r="N147"/>
  <c i="6" r="P442"/>
  <c r="P469"/>
  <c i="9" r="L46"/>
  <c i="14" r="P140"/>
  <c i="17" r="O77"/>
  <c r="O356"/>
  <c i="24" r="M457"/>
  <c r="O457"/>
  <c i="17" r="M36"/>
  <c i="22" r="O324"/>
  <c i="6" r="N442"/>
  <c r="N469"/>
  <c i="25" r="M304"/>
  <c i="24" r="Q397"/>
  <c i="21" r="O86"/>
  <c r="O109"/>
  <c i="22" r="Q92"/>
  <c r="Q234"/>
  <c r="P234"/>
  <c i="23" r="O301"/>
  <c r="O326"/>
  <c r="N326"/>
  <c i="17" r="M77"/>
  <c r="O370"/>
  <c i="7" r="L147"/>
  <c r="Q147"/>
  <c r="R147"/>
  <c r="S147"/>
  <c i="6" r="P462"/>
  <c i="10" r="L148"/>
  <c i="24" r="Q28"/>
  <c r="Q281"/>
  <c i="45" r="M225"/>
  <c i="17" r="O36"/>
  <c r="R36"/>
  <c r="S36"/>
  <c r="T36"/>
  <c i="22" r="O92"/>
  <c r="O234"/>
  <c r="N234"/>
  <c r="Q324"/>
  <c i="10" r="L168"/>
  <c i="6" r="P170"/>
  <c r="N462"/>
  <c r="Q462"/>
  <c r="R462"/>
  <c r="S462"/>
  <c i="10" r="P148"/>
  <c i="24" r="O281"/>
  <c i="14" r="N140"/>
  <c r="S140"/>
  <c r="T140"/>
  <c r="U140"/>
  <c i="17" r="R77"/>
  <c r="S77"/>
  <c r="T77"/>
  <c i="21" r="M86"/>
  <c i="17" r="Q356"/>
  <c r="Q405"/>
  <c r="M370"/>
  <c r="R370"/>
  <c r="S370"/>
  <c r="T370"/>
  <c i="21" r="M109"/>
  <c r="R109"/>
  <c r="S109"/>
  <c r="T109"/>
  <c i="22" r="R324"/>
  <c r="S324"/>
  <c r="T324"/>
  <c i="10" r="P168"/>
  <c i="6" r="N170"/>
  <c r="Q170"/>
  <c r="R170"/>
  <c r="S170"/>
  <c i="21" r="R86"/>
  <c r="S86"/>
  <c r="T86"/>
  <c i="24" r="R457"/>
  <c r="S457"/>
  <c r="T457"/>
  <c i="9" r="N46"/>
  <c r="Q46"/>
  <c r="R46"/>
  <c r="S46"/>
  <c i="45" r="O225"/>
  <c i="24" r="R281"/>
  <c r="S281"/>
  <c r="T281"/>
  <c r="O397"/>
  <c r="R397"/>
  <c r="S397"/>
  <c r="T397"/>
  <c r="O28"/>
  <c r="R28"/>
  <c r="S28"/>
  <c r="T28"/>
  <c i="25" r="Q304"/>
  <c i="23" r="Q301"/>
  <c r="Q326"/>
  <c i="9" r="Q97"/>
  <c r="R97"/>
  <c r="S97"/>
  <c i="6" r="Q391"/>
  <c r="R391"/>
  <c r="S391"/>
  <c i="7" r="Q43"/>
  <c r="R43"/>
  <c r="S43"/>
  <c i="10" r="Q22"/>
  <c i="17" r="R44"/>
  <c r="S44"/>
  <c i="24" r="R346"/>
  <c r="S346"/>
  <c r="T346"/>
  <c i="6" r="Q348"/>
  <c r="R348"/>
  <c r="S348"/>
  <c i="17" r="R30"/>
  <c r="S30"/>
  <c r="T30"/>
  <c i="25" r="R299"/>
  <c r="S299"/>
  <c r="T299"/>
  <c i="6" r="Q357"/>
  <c r="R357"/>
  <c r="S357"/>
  <c i="19" r="R298"/>
  <c r="S298"/>
  <c r="T298"/>
  <c i="24" r="R95"/>
  <c r="S95"/>
  <c r="T95"/>
  <c i="19" r="R242"/>
  <c r="S242"/>
  <c r="T242"/>
  <c i="7" r="Q176"/>
  <c r="R176"/>
  <c r="S176"/>
  <c i="45" r="R260"/>
  <c r="S260"/>
  <c r="T260"/>
  <c i="6" r="Q152"/>
  <c r="R152"/>
  <c r="S152"/>
  <c i="19" r="R66"/>
  <c r="S66"/>
  <c r="T66"/>
  <c i="65" r="R407"/>
  <c r="S407"/>
  <c r="T407"/>
  <c i="17" r="R277"/>
  <c r="S277"/>
  <c r="T277"/>
  <c i="22" r="R111"/>
  <c r="S111"/>
  <c r="T111"/>
  <c i="24" r="R159"/>
  <c r="S159"/>
  <c r="T159"/>
  <c i="17" r="R14"/>
  <c r="S14"/>
  <c r="T14"/>
  <c i="24" r="R288"/>
  <c r="S288"/>
  <c r="T288"/>
  <c i="22" r="R406"/>
  <c r="S406"/>
  <c r="T406"/>
  <c i="19" r="R106"/>
  <c r="S106"/>
  <c r="T106"/>
  <c i="65" r="R47"/>
  <c r="S47"/>
  <c r="T47"/>
  <c i="19" r="R145"/>
  <c r="S145"/>
  <c r="T145"/>
  <c i="17" r="R40"/>
  <c r="S40"/>
  <c r="T40"/>
  <c i="45" r="R305"/>
  <c r="S305"/>
  <c r="T305"/>
  <c i="25" r="R431"/>
  <c r="S431"/>
  <c r="T431"/>
  <c i="22" r="R36"/>
  <c r="S36"/>
  <c r="T36"/>
  <c i="45" r="R208"/>
  <c r="S208"/>
  <c r="T208"/>
  <c i="25" r="R215"/>
  <c r="S215"/>
  <c r="T215"/>
  <c i="19" r="R232"/>
  <c r="S232"/>
  <c r="T232"/>
  <c i="21" r="R42"/>
  <c r="S42"/>
  <c r="T42"/>
  <c i="45" r="R444"/>
  <c r="S444"/>
  <c r="T444"/>
  <c r="R328"/>
  <c r="S328"/>
  <c r="T328"/>
  <c r="R102"/>
  <c r="S102"/>
  <c r="T102"/>
  <c i="21" r="R92"/>
  <c r="S92"/>
  <c r="T92"/>
  <c i="6" r="Q383"/>
  <c r="R383"/>
  <c r="S383"/>
  <c i="25" r="R177"/>
  <c r="S177"/>
  <c r="T177"/>
  <c i="6" r="Q302"/>
  <c r="R302"/>
  <c r="S302"/>
  <c i="22" r="R50"/>
  <c r="S50"/>
  <c r="T50"/>
  <c i="19" r="R193"/>
  <c r="S193"/>
  <c r="T193"/>
  <c i="25" r="R260"/>
  <c r="S260"/>
  <c r="T260"/>
  <c i="14" r="S44"/>
  <c r="T44"/>
  <c r="U44"/>
  <c i="45" r="R151"/>
  <c r="S151"/>
  <c r="T151"/>
  <c i="6" r="Q448"/>
  <c r="R448"/>
  <c r="S448"/>
  <c i="14" r="S55"/>
  <c r="T55"/>
  <c r="U55"/>
  <c i="10" r="Q20"/>
  <c i="9" r="Q43"/>
  <c r="R43"/>
  <c r="S43"/>
  <c i="17" r="R384"/>
  <c r="S384"/>
  <c r="T384"/>
  <c i="19" r="R126"/>
  <c r="S126"/>
  <c r="T126"/>
  <c i="9" r="Q146"/>
  <c r="R146"/>
  <c r="S146"/>
  <c i="10" r="Q39"/>
  <c i="6" r="Q36"/>
  <c r="R36"/>
  <c r="S36"/>
  <c i="7" r="Q46"/>
  <c r="R46"/>
  <c r="S46"/>
  <c i="12" r="Q70"/>
  <c r="R70"/>
  <c r="S70"/>
  <c i="21" r="R227"/>
  <c r="S227"/>
  <c r="T227"/>
  <c i="24" r="R299"/>
  <c r="S299"/>
  <c r="T299"/>
  <c r="R161"/>
  <c r="S161"/>
  <c r="T161"/>
  <c i="22" r="R414"/>
  <c r="S414"/>
  <c r="T414"/>
  <c i="19" r="R334"/>
  <c r="S334"/>
  <c r="T334"/>
  <c i="45" r="R312"/>
  <c r="S312"/>
  <c r="T312"/>
  <c i="25" r="R272"/>
  <c r="S272"/>
  <c r="T272"/>
  <c i="45" r="R264"/>
  <c r="S264"/>
  <c r="T264"/>
  <c i="23" r="R230"/>
  <c r="S230"/>
  <c r="T230"/>
  <c i="65" r="R223"/>
  <c r="S223"/>
  <c r="T223"/>
  <c i="6" r="Q438"/>
  <c r="R438"/>
  <c r="S438"/>
  <c i="13" r="Q32"/>
  <c r="R32"/>
  <c r="S32"/>
  <c i="45" r="R310"/>
  <c r="S310"/>
  <c r="T310"/>
  <c i="23" r="R141"/>
  <c r="S141"/>
  <c r="T141"/>
  <c i="25" r="R361"/>
  <c r="S361"/>
  <c r="T361"/>
  <c i="45" r="R486"/>
  <c r="S486"/>
  <c r="T486"/>
  <c i="65" r="R400"/>
  <c r="S400"/>
  <c r="T400"/>
  <c i="17" r="R111"/>
  <c r="S111"/>
  <c r="T111"/>
  <c i="65" r="R200"/>
  <c r="S200"/>
  <c r="T200"/>
  <c i="25" r="R34"/>
  <c r="S34"/>
  <c r="T34"/>
  <c i="6" r="Q184"/>
  <c r="R184"/>
  <c r="S184"/>
  <c i="22" r="R169"/>
  <c r="S169"/>
  <c r="T169"/>
  <c i="24" r="R320"/>
  <c r="S320"/>
  <c r="T320"/>
  <c i="65" r="R146"/>
  <c r="S146"/>
  <c r="T146"/>
  <c i="45" r="R113"/>
  <c r="S113"/>
  <c r="T113"/>
  <c i="22" r="R345"/>
  <c r="S345"/>
  <c r="T345"/>
  <c i="65" r="R78"/>
  <c r="S78"/>
  <c r="T78"/>
  <c i="17" r="R120"/>
  <c r="S120"/>
  <c r="T120"/>
  <c i="45" r="R8"/>
  <c r="S8"/>
  <c r="T8"/>
  <c i="19" r="R102"/>
  <c r="S102"/>
  <c r="T102"/>
  <c i="10" r="R43"/>
  <c r="S43"/>
  <c i="14" r="S78"/>
  <c r="T78"/>
  <c r="U78"/>
  <c i="10" r="R89"/>
  <c r="S89"/>
  <c i="12" r="Q79"/>
  <c r="R79"/>
  <c r="S79"/>
  <c i="6" r="Q105"/>
  <c r="R105"/>
  <c r="S105"/>
  <c i="9" r="Q81"/>
  <c r="R81"/>
  <c r="S81"/>
  <c i="45" r="R441"/>
  <c r="S441"/>
  <c r="T441"/>
  <c i="17" r="R66"/>
  <c r="S66"/>
  <c r="T66"/>
  <c i="45" r="R343"/>
  <c r="S343"/>
  <c r="T343"/>
  <c i="6" r="Q263"/>
  <c r="R263"/>
  <c r="S263"/>
  <c i="22" r="R420"/>
  <c r="S420"/>
  <c r="T420"/>
  <c i="21" r="R168"/>
  <c r="S168"/>
  <c r="T168"/>
  <c i="17" r="R255"/>
  <c r="S255"/>
  <c r="T255"/>
  <c i="24" r="R242"/>
  <c r="S242"/>
  <c r="T242"/>
  <c i="21" r="R48"/>
  <c r="S48"/>
  <c r="T48"/>
  <c i="23" r="R307"/>
  <c r="S307"/>
  <c r="T307"/>
  <c i="19" r="R300"/>
  <c r="S300"/>
  <c r="T300"/>
  <c i="6" r="Q175"/>
  <c r="R175"/>
  <c r="S175"/>
  <c i="25" r="R287"/>
  <c r="S287"/>
  <c r="T287"/>
  <c i="17" r="R208"/>
  <c r="S208"/>
  <c r="T208"/>
  <c i="45" r="R192"/>
  <c r="S192"/>
  <c r="T192"/>
  <c i="19" r="R33"/>
  <c r="S33"/>
  <c r="T33"/>
  <c i="45" r="R311"/>
  <c r="S311"/>
  <c r="T311"/>
  <c r="R130"/>
  <c r="S130"/>
  <c r="T130"/>
  <c i="23" r="R152"/>
  <c r="S152"/>
  <c r="T152"/>
  <c i="24" r="R129"/>
  <c r="S129"/>
  <c r="T129"/>
  <c i="45" r="R501"/>
  <c r="S501"/>
  <c r="T501"/>
  <c i="65" r="R378"/>
  <c r="S378"/>
  <c r="T378"/>
  <c r="R214"/>
  <c r="S214"/>
  <c r="T214"/>
  <c i="21" r="R275"/>
  <c r="S275"/>
  <c r="T275"/>
  <c i="24" r="R259"/>
  <c r="S259"/>
  <c r="T259"/>
  <c i="65" r="R439"/>
  <c r="S439"/>
  <c r="T439"/>
  <c i="13" r="Q160"/>
  <c r="R160"/>
  <c r="S160"/>
  <c i="14" r="S10"/>
  <c r="T10"/>
  <c r="U10"/>
  <c i="17" r="R199"/>
  <c r="S199"/>
  <c r="T199"/>
  <c i="25" r="R91"/>
  <c r="S91"/>
  <c r="T91"/>
  <c i="17" r="R144"/>
  <c r="S144"/>
  <c r="T144"/>
  <c i="22" r="R407"/>
  <c r="S407"/>
  <c r="T407"/>
  <c r="R328"/>
  <c r="S328"/>
  <c r="T328"/>
  <c i="21" r="R104"/>
  <c r="S104"/>
  <c r="T104"/>
  <c i="13" r="Q126"/>
  <c r="R126"/>
  <c r="S126"/>
  <c i="22" r="R274"/>
  <c r="S274"/>
  <c r="T274"/>
  <c i="17" r="R186"/>
  <c r="S186"/>
  <c r="T186"/>
  <c i="25" r="R263"/>
  <c r="S263"/>
  <c r="T263"/>
  <c i="17" r="R105"/>
  <c r="S105"/>
  <c r="T105"/>
  <c i="45" r="R401"/>
  <c r="S401"/>
  <c r="T401"/>
  <c i="6" r="Q417"/>
  <c r="R417"/>
  <c r="S417"/>
  <c i="65" r="R414"/>
  <c r="S414"/>
  <c r="T414"/>
  <c i="14" r="S103"/>
  <c r="T103"/>
  <c r="U103"/>
  <c r="S37"/>
  <c r="T37"/>
  <c r="U37"/>
  <c i="17" r="R402"/>
  <c r="S402"/>
  <c r="T402"/>
  <c i="10" r="Q89"/>
  <c r="Q149"/>
  <c i="12" r="Q162"/>
  <c r="R162"/>
  <c r="S162"/>
  <c i="65" r="R236"/>
  <c r="S236"/>
  <c r="T236"/>
  <c i="45" r="R303"/>
  <c r="S303"/>
  <c r="T303"/>
  <c i="19" r="R39"/>
  <c r="S39"/>
  <c r="T39"/>
  <c i="45" r="R315"/>
  <c r="S315"/>
  <c r="T315"/>
  <c i="65" r="R120"/>
  <c r="S120"/>
  <c r="T120"/>
  <c i="45" r="R138"/>
  <c r="S138"/>
  <c r="T138"/>
  <c i="13" r="Q117"/>
  <c r="R117"/>
  <c r="S117"/>
  <c i="23" r="R51"/>
  <c r="S51"/>
  <c r="T51"/>
  <c r="R209"/>
  <c r="S209"/>
  <c r="T209"/>
  <c i="65" r="R183"/>
  <c r="S183"/>
  <c r="T183"/>
  <c i="21" r="R73"/>
  <c r="S73"/>
  <c r="T73"/>
  <c r="R314"/>
  <c r="S314"/>
  <c r="T314"/>
  <c i="22" r="R23"/>
  <c r="S23"/>
  <c r="T23"/>
  <c i="17" r="R345"/>
  <c r="S345"/>
  <c r="T345"/>
  <c i="22" r="R252"/>
  <c r="S252"/>
  <c r="T252"/>
  <c i="24" r="R122"/>
  <c r="S122"/>
  <c r="T122"/>
  <c i="17" r="R241"/>
  <c r="S241"/>
  <c r="T241"/>
  <c i="24" r="R74"/>
  <c r="S74"/>
  <c r="T74"/>
  <c i="25" r="R143"/>
  <c r="S143"/>
  <c r="T143"/>
  <c i="6" r="Q190"/>
  <c r="R190"/>
  <c r="S190"/>
  <c i="23" r="R163"/>
  <c r="S163"/>
  <c r="T163"/>
  <c i="45" r="R449"/>
  <c r="S449"/>
  <c r="T449"/>
  <c i="24" r="R17"/>
  <c r="S17"/>
  <c r="T17"/>
  <c i="6" r="Q426"/>
  <c r="R426"/>
  <c r="S426"/>
  <c i="65" r="R58"/>
  <c r="S58"/>
  <c r="T58"/>
  <c i="22" r="R296"/>
  <c r="S296"/>
  <c r="T296"/>
  <c i="23" r="R100"/>
  <c r="S100"/>
  <c r="T100"/>
  <c i="65" r="R242"/>
  <c r="S242"/>
  <c r="T242"/>
  <c i="24" r="R287"/>
  <c r="S287"/>
  <c r="T287"/>
  <c i="9" r="Q16"/>
  <c r="R16"/>
  <c r="S16"/>
  <c i="45" r="R212"/>
  <c r="S212"/>
  <c r="T212"/>
  <c i="22" r="R142"/>
  <c r="S142"/>
  <c r="T142"/>
  <c i="25" r="R320"/>
  <c r="S320"/>
  <c r="T320"/>
  <c i="45" r="R190"/>
  <c r="S190"/>
  <c r="T190"/>
  <c i="13" r="Q49"/>
  <c r="R49"/>
  <c r="S49"/>
  <c i="21" r="R360"/>
  <c r="S360"/>
  <c r="T360"/>
  <c i="23" r="R463"/>
  <c r="S463"/>
  <c r="T463"/>
  <c r="R362"/>
  <c r="S362"/>
  <c r="T362"/>
  <c i="17" r="R198"/>
  <c r="S198"/>
  <c r="T198"/>
  <c i="19" r="R74"/>
  <c r="S74"/>
  <c r="T74"/>
  <c i="17" r="R50"/>
  <c r="S50"/>
  <c r="T50"/>
  <c i="24" r="R342"/>
  <c r="S342"/>
  <c r="T342"/>
  <c i="17" r="R333"/>
  <c r="S333"/>
  <c r="T333"/>
  <c i="45" r="R367"/>
  <c r="S367"/>
  <c r="T367"/>
  <c i="19" r="R9"/>
  <c r="S9"/>
  <c r="T9"/>
  <c i="21" r="R12"/>
  <c r="S12"/>
  <c r="T12"/>
  <c i="45" r="R188"/>
  <c r="S188"/>
  <c r="T188"/>
  <c i="21" r="R52"/>
  <c r="S52"/>
  <c r="T52"/>
  <c i="45" r="R424"/>
  <c r="S424"/>
  <c r="T424"/>
  <c i="21" r="R367"/>
  <c r="S367"/>
  <c r="T367"/>
  <c i="65" r="R180"/>
  <c r="S180"/>
  <c r="T180"/>
  <c i="17" r="R173"/>
  <c r="S173"/>
  <c r="T173"/>
  <c i="13" r="Q137"/>
  <c r="R137"/>
  <c r="S137"/>
  <c i="17" r="R60"/>
  <c r="S60"/>
  <c r="T60"/>
  <c i="45" r="R413"/>
  <c r="S413"/>
  <c r="T413"/>
  <c i="14" r="S166"/>
  <c r="T166"/>
  <c r="U166"/>
  <c i="24" r="R286"/>
  <c r="S286"/>
  <c r="T286"/>
  <c i="19" r="R107"/>
  <c r="S107"/>
  <c r="T107"/>
  <c i="24" r="R97"/>
  <c r="S97"/>
  <c r="T97"/>
  <c i="25" r="R357"/>
  <c r="S357"/>
  <c r="T357"/>
  <c i="10" r="R74"/>
  <c r="S74"/>
  <c i="22" r="R476"/>
  <c r="S476"/>
  <c r="T476"/>
  <c i="25" r="R182"/>
  <c r="S182"/>
  <c r="T182"/>
  <c i="19" r="R250"/>
  <c r="S250"/>
  <c r="T250"/>
  <c i="9" r="Q161"/>
  <c r="R161"/>
  <c r="S161"/>
  <c i="10" r="Q73"/>
  <c i="6" r="Q135"/>
  <c r="R135"/>
  <c r="S135"/>
  <c i="13" r="Q93"/>
  <c r="R93"/>
  <c r="S93"/>
  <c i="7" r="Q108"/>
  <c r="R108"/>
  <c r="S108"/>
  <c i="17" r="R143"/>
  <c r="S143"/>
  <c r="T143"/>
  <c i="9" r="Q26"/>
  <c r="R26"/>
  <c r="S26"/>
  <c r="Q101"/>
  <c r="R101"/>
  <c r="S101"/>
  <c i="19" r="R194"/>
  <c r="S194"/>
  <c r="T194"/>
  <c i="21" r="R108"/>
  <c r="S108"/>
  <c r="T108"/>
  <c i="23" r="R244"/>
  <c r="S244"/>
  <c r="T244"/>
  <c i="65" r="R82"/>
  <c r="S82"/>
  <c r="T82"/>
  <c i="24" r="R49"/>
  <c r="S49"/>
  <c r="T49"/>
  <c i="17" r="R89"/>
  <c r="S89"/>
  <c r="T89"/>
  <c i="22" r="R108"/>
  <c r="S108"/>
  <c r="T108"/>
  <c i="45" r="R219"/>
  <c r="S219"/>
  <c r="T219"/>
  <c i="6" r="Q404"/>
  <c r="R404"/>
  <c r="S404"/>
  <c i="21" r="R359"/>
  <c r="S359"/>
  <c r="T359"/>
  <c i="22" r="R438"/>
  <c r="S438"/>
  <c r="T438"/>
  <c i="65" r="R69"/>
  <c r="S69"/>
  <c r="T69"/>
  <c i="24" r="R157"/>
  <c r="S157"/>
  <c r="T157"/>
  <c i="65" r="R95"/>
  <c r="S95"/>
  <c r="T95"/>
  <c i="24" r="R292"/>
  <c r="S292"/>
  <c r="T292"/>
  <c i="25" r="R241"/>
  <c r="S241"/>
  <c r="T241"/>
  <c i="6" r="Q326"/>
  <c r="R326"/>
  <c r="S326"/>
  <c i="45" r="R167"/>
  <c r="S167"/>
  <c r="T167"/>
  <c i="9" r="Q15"/>
  <c r="R15"/>
  <c r="S15"/>
  <c i="6" r="Q439"/>
  <c r="R439"/>
  <c r="S439"/>
  <c i="23" r="R381"/>
  <c r="S381"/>
  <c r="T381"/>
  <c i="25" r="R83"/>
  <c r="S83"/>
  <c r="T83"/>
  <c i="19" r="R335"/>
  <c r="S335"/>
  <c r="T335"/>
  <c i="25" r="R210"/>
  <c r="S210"/>
  <c r="T210"/>
  <c i="45" r="R415"/>
  <c r="S415"/>
  <c r="T415"/>
  <c i="65" r="R184"/>
  <c r="S184"/>
  <c r="T184"/>
  <c i="24" r="R200"/>
  <c r="S200"/>
  <c r="T200"/>
  <c i="13" r="Q110"/>
  <c r="R110"/>
  <c r="S110"/>
  <c i="19" r="R26"/>
  <c r="S26"/>
  <c r="T26"/>
  <c i="22" r="R104"/>
  <c r="S104"/>
  <c r="T104"/>
  <c i="25" r="R338"/>
  <c r="S338"/>
  <c r="T338"/>
  <c i="45" r="R483"/>
  <c r="S483"/>
  <c r="T483"/>
  <c i="65" r="R221"/>
  <c r="S221"/>
  <c r="T221"/>
  <c i="19" r="R226"/>
  <c r="S226"/>
  <c r="T226"/>
  <c i="24" r="R153"/>
  <c r="S153"/>
  <c r="T153"/>
  <c r="R272"/>
  <c r="S272"/>
  <c r="T272"/>
  <c i="22" r="R240"/>
  <c r="S240"/>
  <c r="T240"/>
  <c i="6" r="Q173"/>
  <c r="R173"/>
  <c r="S173"/>
  <c i="65" r="R427"/>
  <c r="S427"/>
  <c r="T427"/>
  <c i="19" r="R45"/>
  <c r="S45"/>
  <c r="T45"/>
  <c i="65" r="R352"/>
  <c r="S352"/>
  <c r="T352"/>
  <c i="6" r="Q164"/>
  <c r="R164"/>
  <c r="S164"/>
  <c i="65" r="R42"/>
  <c r="S42"/>
  <c r="T42"/>
  <c i="7" r="Q18"/>
  <c r="R18"/>
  <c r="S18"/>
  <c i="14" r="S144"/>
  <c r="T144"/>
  <c r="U144"/>
  <c i="9" r="Q105"/>
  <c r="R105"/>
  <c r="S105"/>
  <c i="19" r="R141"/>
  <c r="S141"/>
  <c r="T141"/>
  <c i="14" r="S164"/>
  <c r="T164"/>
  <c r="U164"/>
  <c r="S148"/>
  <c r="T148"/>
  <c r="U148"/>
  <c i="17" r="R125"/>
  <c r="S125"/>
  <c r="T125"/>
  <c i="14" r="S49"/>
  <c r="T49"/>
  <c r="U49"/>
  <c i="17" r="R10"/>
  <c r="S10"/>
  <c r="T10"/>
  <c i="65" r="R160"/>
  <c r="S160"/>
  <c r="T160"/>
  <c i="13" r="Q82"/>
  <c r="R82"/>
  <c r="S82"/>
  <c i="25" r="R118"/>
  <c r="S118"/>
  <c r="T118"/>
  <c i="45" r="R140"/>
  <c r="S140"/>
  <c r="T140"/>
  <c i="65" r="R156"/>
  <c r="S156"/>
  <c r="T156"/>
  <c i="17" r="R343"/>
  <c r="S343"/>
  <c r="T343"/>
  <c i="45" r="R74"/>
  <c r="S74"/>
  <c r="T74"/>
  <c i="19" r="R264"/>
  <c r="S264"/>
  <c r="T264"/>
  <c i="13" r="Q139"/>
  <c r="R139"/>
  <c r="S139"/>
  <c i="19" r="R313"/>
  <c r="S313"/>
  <c r="T313"/>
  <c i="23" r="R374"/>
  <c r="S374"/>
  <c r="T374"/>
  <c r="R316"/>
  <c r="S316"/>
  <c r="T316"/>
  <c i="24" r="R166"/>
  <c r="S166"/>
  <c r="T166"/>
  <c i="25" r="R173"/>
  <c r="S173"/>
  <c r="T173"/>
  <c i="65" r="R359"/>
  <c r="S359"/>
  <c r="T359"/>
  <c i="6" r="Q296"/>
  <c r="R296"/>
  <c r="S296"/>
  <c i="25" r="R219"/>
  <c r="S219"/>
  <c r="T219"/>
  <c i="65" r="R171"/>
  <c r="S171"/>
  <c r="T171"/>
  <c i="45" r="R47"/>
  <c r="S47"/>
  <c r="T47"/>
  <c i="23" r="R16"/>
  <c r="S16"/>
  <c r="T16"/>
  <c i="45" r="R182"/>
  <c r="S182"/>
  <c r="T182"/>
  <c i="65" r="R428"/>
  <c r="S428"/>
  <c r="T428"/>
  <c i="23" r="R236"/>
  <c r="S236"/>
  <c r="T236"/>
  <c r="R157"/>
  <c r="S157"/>
  <c r="T157"/>
  <c i="22" r="R259"/>
  <c r="S259"/>
  <c r="T259"/>
  <c i="21" r="R57"/>
  <c r="S57"/>
  <c r="T57"/>
  <c i="13" r="Q15"/>
  <c r="R15"/>
  <c r="S15"/>
  <c i="22" r="R282"/>
  <c r="S282"/>
  <c r="T282"/>
  <c i="25" r="R366"/>
  <c r="S366"/>
  <c r="T366"/>
  <c i="19" r="R337"/>
  <c r="S337"/>
  <c r="T337"/>
  <c i="25" r="R181"/>
  <c r="S181"/>
  <c r="T181"/>
  <c i="13" r="Q76"/>
  <c r="R76"/>
  <c r="S76"/>
  <c i="24" r="R360"/>
  <c r="S360"/>
  <c r="T360"/>
  <c i="17" r="R63"/>
  <c r="S63"/>
  <c r="T63"/>
  <c i="21" r="R306"/>
  <c r="S306"/>
  <c r="T306"/>
  <c i="65" r="R124"/>
  <c r="S124"/>
  <c r="T124"/>
  <c i="24" r="R208"/>
  <c r="S208"/>
  <c r="T208"/>
  <c i="9" r="Q172"/>
  <c r="R172"/>
  <c i="1" r="S40"/>
  <c r="T40"/>
  <c i="10" r="R96"/>
  <c r="S96"/>
  <c i="7" r="Q72"/>
  <c r="R72"/>
  <c r="S72"/>
  <c i="6" r="Q24"/>
  <c r="R24"/>
  <c r="S24"/>
  <c i="9" r="Q102"/>
  <c r="R102"/>
  <c r="S102"/>
  <c i="24" r="R385"/>
  <c r="S385"/>
  <c r="T385"/>
  <c i="65" r="R138"/>
  <c r="S138"/>
  <c r="T138"/>
  <c i="25" r="R326"/>
  <c r="S326"/>
  <c r="T326"/>
  <c i="14" r="S109"/>
  <c r="T109"/>
  <c r="U109"/>
  <c i="19" r="R254"/>
  <c r="S254"/>
  <c r="T254"/>
  <c i="24" r="R177"/>
  <c r="S177"/>
  <c r="T177"/>
  <c i="65" r="R210"/>
  <c r="S210"/>
  <c r="T210"/>
  <c i="22" r="R132"/>
  <c r="S132"/>
  <c r="T132"/>
  <c i="19" r="R134"/>
  <c r="S134"/>
  <c r="T134"/>
  <c i="23" r="R133"/>
  <c r="S133"/>
  <c r="T133"/>
  <c i="45" r="R504"/>
  <c r="S504"/>
  <c r="T504"/>
  <c i="23" r="R298"/>
  <c r="S298"/>
  <c r="T298"/>
  <c i="19" r="R251"/>
  <c r="S251"/>
  <c r="T251"/>
  <c i="21" r="R242"/>
  <c r="S242"/>
  <c r="T242"/>
  <c i="19" r="R288"/>
  <c r="S288"/>
  <c r="T288"/>
  <c i="6" r="Q212"/>
  <c r="R212"/>
  <c r="S212"/>
  <c i="17" r="R110"/>
  <c r="S110"/>
  <c r="T110"/>
  <c i="24" r="R241"/>
  <c r="S241"/>
  <c r="T241"/>
  <c i="6" r="Q231"/>
  <c r="R231"/>
  <c r="S231"/>
  <c i="19" r="R50"/>
  <c r="S50"/>
  <c r="T50"/>
  <c i="24" r="R142"/>
  <c r="S142"/>
  <c r="T142"/>
  <c i="23" r="R271"/>
  <c r="S271"/>
  <c r="T271"/>
  <c i="65" r="R468"/>
  <c r="S468"/>
  <c r="T468"/>
  <c i="21" r="R296"/>
  <c r="S296"/>
  <c r="T296"/>
  <c i="23" r="R327"/>
  <c r="S327"/>
  <c r="T327"/>
  <c i="45" r="R65"/>
  <c r="S65"/>
  <c r="T65"/>
  <c i="25" r="R423"/>
  <c r="S423"/>
  <c r="T423"/>
  <c i="45" r="R366"/>
  <c r="S366"/>
  <c r="T366"/>
  <c r="R117"/>
  <c r="S117"/>
  <c r="T117"/>
  <c i="19" r="R332"/>
  <c r="S332"/>
  <c r="T332"/>
  <c i="22" r="R411"/>
  <c r="S411"/>
  <c r="T411"/>
  <c i="24" r="R217"/>
  <c r="S217"/>
  <c r="T217"/>
  <c i="25" r="R378"/>
  <c r="S378"/>
  <c r="T378"/>
  <c i="21" r="R159"/>
  <c r="S159"/>
  <c r="T159"/>
  <c i="22" r="R286"/>
  <c r="S286"/>
  <c r="T286"/>
  <c i="24" r="R358"/>
  <c r="S358"/>
  <c r="T358"/>
  <c r="R298"/>
  <c r="S298"/>
  <c r="T298"/>
  <c r="R421"/>
  <c r="S421"/>
  <c r="T421"/>
  <c i="65" r="R438"/>
  <c r="S438"/>
  <c r="T438"/>
  <c i="45" r="R28"/>
  <c r="S28"/>
  <c r="T28"/>
  <c i="22" r="R344"/>
  <c r="S344"/>
  <c r="T344"/>
  <c i="10" r="R136"/>
  <c r="S136"/>
  <c i="6" r="Q389"/>
  <c r="R389"/>
  <c r="S389"/>
  <c i="8" r="Q208"/>
  <c r="R208"/>
  <c i="1" r="N90"/>
  <c i="10" r="R141"/>
  <c r="S141"/>
  <c i="12" r="Q187"/>
  <c i="4" r="R121"/>
  <c i="10" r="Q136"/>
  <c i="1" r="L55"/>
  <c i="4" r="S53"/>
  <c r="T53"/>
  <c i="65" r="R284"/>
  <c r="S284"/>
  <c r="T284"/>
  <c i="17" r="R87"/>
  <c r="S87"/>
  <c r="T87"/>
  <c i="12" r="Q165"/>
  <c r="R165"/>
  <c r="S165"/>
  <c i="6" r="Q70"/>
  <c r="R70"/>
  <c r="S70"/>
  <c i="7" r="Q90"/>
  <c r="R90"/>
  <c r="S90"/>
  <c i="6" r="Q93"/>
  <c r="R93"/>
  <c r="S93"/>
  <c i="12" r="Q115"/>
  <c r="R115"/>
  <c r="S115"/>
  <c i="23" r="R187"/>
  <c r="S187"/>
  <c r="T187"/>
  <c i="45" r="R94"/>
  <c r="S94"/>
  <c r="T94"/>
  <c i="17" r="R163"/>
  <c r="S163"/>
  <c r="T163"/>
  <c i="23" r="R293"/>
  <c r="S293"/>
  <c r="T293"/>
  <c r="R345"/>
  <c r="S345"/>
  <c r="T345"/>
  <c i="65" r="R356"/>
  <c r="S356"/>
  <c r="T356"/>
  <c i="6" r="Q277"/>
  <c r="R277"/>
  <c r="S277"/>
  <c i="21" r="R74"/>
  <c r="S74"/>
  <c r="T74"/>
  <c i="19" r="R128"/>
  <c r="S128"/>
  <c r="T128"/>
  <c i="22" r="R13"/>
  <c r="S13"/>
  <c r="T13"/>
  <c i="24" r="R268"/>
  <c r="S268"/>
  <c r="T268"/>
  <c i="25" r="R98"/>
  <c r="S98"/>
  <c r="T98"/>
  <c i="65" r="R151"/>
  <c r="S151"/>
  <c r="T151"/>
  <c i="17" r="R347"/>
  <c r="S347"/>
  <c r="T347"/>
  <c i="7" r="Q172"/>
  <c r="R172"/>
  <c r="S172"/>
  <c r="Q238"/>
  <c r="R238"/>
  <c r="S238"/>
  <c i="24" r="R296"/>
  <c r="S296"/>
  <c r="T296"/>
  <c i="19" r="R286"/>
  <c r="S286"/>
  <c r="T286"/>
  <c i="24" r="R434"/>
  <c r="S434"/>
  <c r="T434"/>
  <c i="22" r="R255"/>
  <c r="S255"/>
  <c r="T255"/>
  <c i="6" r="Q269"/>
  <c r="R269"/>
  <c r="S269"/>
  <c i="22" r="R213"/>
  <c r="S213"/>
  <c r="T213"/>
  <c r="R216"/>
  <c r="S216"/>
  <c r="T216"/>
  <c i="65" r="R419"/>
  <c r="S419"/>
  <c r="T419"/>
  <c i="21" r="R333"/>
  <c r="S333"/>
  <c r="T333"/>
  <c r="R205"/>
  <c r="S205"/>
  <c r="T205"/>
  <c r="R184"/>
  <c r="S184"/>
  <c r="T184"/>
  <c r="R308"/>
  <c r="S308"/>
  <c r="T308"/>
  <c i="23" r="R312"/>
  <c r="S312"/>
  <c r="T312"/>
  <c i="45" r="R148"/>
  <c r="S148"/>
  <c r="T148"/>
  <c i="9" r="Q28"/>
  <c r="R28"/>
  <c r="S28"/>
  <c i="25" r="R374"/>
  <c r="S374"/>
  <c r="T374"/>
  <c i="23" r="R185"/>
  <c r="S185"/>
  <c r="T185"/>
  <c r="R372"/>
  <c r="S372"/>
  <c r="T372"/>
  <c i="22" r="R320"/>
  <c r="S320"/>
  <c r="T320"/>
  <c i="23" r="R313"/>
  <c r="S313"/>
  <c r="T313"/>
  <c i="65" r="R340"/>
  <c r="S340"/>
  <c r="T340"/>
  <c i="45" r="R184"/>
  <c r="S184"/>
  <c r="T184"/>
  <c i="14" r="S18"/>
  <c r="T18"/>
  <c r="U18"/>
  <c i="13" r="Q39"/>
  <c r="R39"/>
  <c r="S39"/>
  <c r="Q22"/>
  <c r="R22"/>
  <c r="S22"/>
  <c i="10" r="R10"/>
  <c r="S10"/>
  <c i="1" r="L49"/>
  <c r="L94"/>
  <c r="L52"/>
  <c i="65" r="R266"/>
  <c r="S266"/>
  <c r="T266"/>
  <c r="R257"/>
  <c r="S257"/>
  <c r="T257"/>
  <c r="R313"/>
  <c r="S313"/>
  <c r="T313"/>
  <c i="9" r="Q95"/>
  <c r="R95"/>
  <c r="S95"/>
  <c i="7" r="Q201"/>
  <c r="R201"/>
  <c r="S201"/>
  <c i="11" r="Q201"/>
  <c i="9" r="Q40"/>
  <c r="R40"/>
  <c r="S40"/>
  <c i="7" r="Q128"/>
  <c r="R128"/>
  <c r="S128"/>
  <c i="6" r="Q120"/>
  <c r="R120"/>
  <c r="S120"/>
  <c i="25" r="R95"/>
  <c r="S95"/>
  <c r="T95"/>
  <c i="23" r="R212"/>
  <c r="S212"/>
  <c r="T212"/>
  <c i="25" r="R280"/>
  <c r="S280"/>
  <c r="T280"/>
  <c i="17" r="R273"/>
  <c r="S273"/>
  <c r="T273"/>
  <c i="22" r="R158"/>
  <c r="S158"/>
  <c r="T158"/>
  <c i="45" r="R464"/>
  <c r="S464"/>
  <c r="T464"/>
  <c i="22" r="R449"/>
  <c r="S449"/>
  <c r="T449"/>
  <c i="23" r="R386"/>
  <c r="S386"/>
  <c r="T386"/>
  <c i="25" r="R329"/>
  <c r="S329"/>
  <c r="T329"/>
  <c i="24" r="R246"/>
  <c r="S246"/>
  <c r="T246"/>
  <c i="23" r="R109"/>
  <c r="S109"/>
  <c r="T109"/>
  <c i="25" r="R373"/>
  <c r="S373"/>
  <c r="T373"/>
  <c i="13" r="Q28"/>
  <c r="R28"/>
  <c r="S28"/>
  <c i="11" r="Q9"/>
  <c r="R9"/>
  <c r="S9"/>
  <c i="6" r="Q345"/>
  <c r="R345"/>
  <c r="S345"/>
  <c i="22" r="R446"/>
  <c r="S446"/>
  <c r="T446"/>
  <c i="45" r="R503"/>
  <c r="S503"/>
  <c r="T503"/>
  <c i="6" r="Q185"/>
  <c r="R185"/>
  <c r="S185"/>
  <c i="24" r="R249"/>
  <c r="S249"/>
  <c r="T249"/>
  <c i="6" r="Q264"/>
  <c r="R264"/>
  <c r="S264"/>
  <c i="65" r="R404"/>
  <c r="S404"/>
  <c r="T404"/>
  <c i="22" r="R400"/>
  <c r="S400"/>
  <c r="T400"/>
  <c i="6" r="Q195"/>
  <c r="R195"/>
  <c r="S195"/>
  <c i="45" r="R218"/>
  <c r="S218"/>
  <c r="T218"/>
  <c r="R373"/>
  <c r="S373"/>
  <c r="T373"/>
  <c i="21" r="R191"/>
  <c r="S191"/>
  <c r="T191"/>
  <c i="25" r="R103"/>
  <c r="S103"/>
  <c r="T103"/>
  <c i="13" r="Q95"/>
  <c r="R95"/>
  <c r="S95"/>
  <c i="14" r="S108"/>
  <c r="T108"/>
  <c r="U108"/>
  <c i="13" r="Q10"/>
  <c r="R10"/>
  <c r="S10"/>
  <c i="22" r="R466"/>
  <c r="S466"/>
  <c r="T466"/>
  <c i="24" r="R311"/>
  <c r="S311"/>
  <c r="T311"/>
  <c i="21" r="R123"/>
  <c r="S123"/>
  <c r="T123"/>
  <c i="24" r="R437"/>
  <c r="S437"/>
  <c r="T437"/>
  <c i="45" r="R477"/>
  <c r="S477"/>
  <c r="T477"/>
  <c i="6" r="Q330"/>
  <c r="R330"/>
  <c r="S330"/>
  <c i="22" r="R84"/>
  <c r="S84"/>
  <c r="T84"/>
  <c i="25" r="R110"/>
  <c r="S110"/>
  <c r="T110"/>
  <c i="13" r="Q29"/>
  <c r="R29"/>
  <c r="S29"/>
  <c i="7" r="Q211"/>
  <c r="R211"/>
  <c r="S211"/>
  <c r="Q149"/>
  <c r="R149"/>
  <c r="S149"/>
  <c i="1" r="L108"/>
  <c r="L103"/>
  <c r="L98"/>
  <c r="S34"/>
  <c r="T34"/>
  <c i="9" r="Q121"/>
  <c r="R121"/>
  <c r="S121"/>
  <c i="19" r="O177"/>
  <c r="N177"/>
  <c i="7" r="Q115"/>
  <c r="R115"/>
  <c r="S115"/>
  <c i="9" r="Q106"/>
  <c r="R106"/>
  <c r="S106"/>
  <c r="Q91"/>
  <c r="R91"/>
  <c r="S91"/>
  <c i="6" r="Q130"/>
  <c r="R130"/>
  <c r="S130"/>
  <c i="9" r="Q9"/>
  <c r="R9"/>
  <c i="7" r="Q16"/>
  <c r="R16"/>
  <c r="S16"/>
  <c i="21" r="R16"/>
  <c r="S16"/>
  <c r="T16"/>
  <c i="25" r="R311"/>
  <c r="S311"/>
  <c r="T311"/>
  <c i="23" r="R200"/>
  <c r="S200"/>
  <c r="T200"/>
  <c i="13" r="Q118"/>
  <c r="R118"/>
  <c r="S118"/>
  <c i="14" r="S79"/>
  <c r="T79"/>
  <c r="U79"/>
  <c i="6" r="Q360"/>
  <c r="R360"/>
  <c r="S360"/>
  <c i="14" r="S48"/>
  <c r="T48"/>
  <c r="U48"/>
  <c i="19" r="R325"/>
  <c r="S325"/>
  <c r="T325"/>
  <c i="45" r="R263"/>
  <c r="S263"/>
  <c r="T263"/>
  <c i="21" r="R319"/>
  <c r="S319"/>
  <c r="T319"/>
  <c i="22" r="R156"/>
  <c r="S156"/>
  <c r="T156"/>
  <c i="13" r="Q66"/>
  <c r="R66"/>
  <c r="S66"/>
  <c i="10" r="Q60"/>
  <c i="23" r="R110"/>
  <c r="S110"/>
  <c r="T110"/>
  <c i="22" r="R453"/>
  <c r="S453"/>
  <c r="T453"/>
  <c i="65" r="R37"/>
  <c r="S37"/>
  <c r="T37"/>
  <c i="21" r="R253"/>
  <c r="S253"/>
  <c r="T253"/>
  <c i="22" r="R424"/>
  <c r="S424"/>
  <c r="T424"/>
  <c i="65" r="R153"/>
  <c r="S153"/>
  <c r="T153"/>
  <c i="25" r="R63"/>
  <c r="S63"/>
  <c r="T63"/>
  <c r="R392"/>
  <c r="S392"/>
  <c r="T392"/>
  <c i="17" r="R322"/>
  <c r="S322"/>
  <c r="T322"/>
  <c i="45" r="R200"/>
  <c r="S200"/>
  <c r="T200"/>
  <c i="22" r="R396"/>
  <c r="S396"/>
  <c r="T396"/>
  <c i="23" r="R413"/>
  <c r="S413"/>
  <c r="T413"/>
  <c i="45" r="R461"/>
  <c r="S461"/>
  <c r="T461"/>
  <c i="21" r="R340"/>
  <c r="S340"/>
  <c r="T340"/>
  <c i="22" r="R288"/>
  <c r="S288"/>
  <c r="T288"/>
  <c r="R63"/>
  <c r="S63"/>
  <c r="T63"/>
  <c i="7" r="Q26"/>
  <c r="R26"/>
  <c r="S26"/>
  <c i="23" r="R434"/>
  <c r="S434"/>
  <c r="T434"/>
  <c i="45" r="R99"/>
  <c r="S99"/>
  <c r="T99"/>
  <c i="23" r="R257"/>
  <c r="S257"/>
  <c r="T257"/>
  <c r="R395"/>
  <c r="S395"/>
  <c r="T395"/>
  <c i="45" r="R95"/>
  <c r="S95"/>
  <c r="T95"/>
  <c i="21" r="R371"/>
  <c r="S371"/>
  <c r="T371"/>
  <c i="24" r="R420"/>
  <c r="S420"/>
  <c r="T420"/>
  <c i="17" r="R21"/>
  <c r="S21"/>
  <c r="T21"/>
  <c i="23" r="R462"/>
  <c r="S462"/>
  <c r="T462"/>
  <c i="65" r="R401"/>
  <c r="S401"/>
  <c r="T401"/>
  <c i="6" r="Q325"/>
  <c r="R325"/>
  <c r="S325"/>
  <c i="9" r="Q118"/>
  <c r="R118"/>
  <c r="S118"/>
  <c i="1" r="L113"/>
  <c r="L76"/>
  <c i="65" r="R275"/>
  <c r="S275"/>
  <c r="T275"/>
  <c i="6" r="Q463"/>
  <c r="R463"/>
  <c r="S463"/>
  <c i="9" r="Q151"/>
  <c r="R151"/>
  <c r="S151"/>
  <c i="6" r="Q75"/>
  <c r="R75"/>
  <c r="S75"/>
  <c i="10" r="R77"/>
  <c r="S77"/>
  <c i="13" r="Q47"/>
  <c r="R47"/>
  <c r="S47"/>
  <c i="6" r="Q416"/>
  <c r="R416"/>
  <c r="S416"/>
  <c i="9" r="Q90"/>
  <c r="R90"/>
  <c r="S90"/>
  <c i="6" r="Q80"/>
  <c r="R80"/>
  <c r="S80"/>
  <c i="12" r="Q27"/>
  <c r="R27"/>
  <c r="S27"/>
  <c i="45" r="R246"/>
  <c r="S246"/>
  <c r="T246"/>
  <c r="R128"/>
  <c r="S128"/>
  <c r="T128"/>
  <c i="17" r="R15"/>
  <c r="S15"/>
  <c r="T15"/>
  <c i="24" r="R465"/>
  <c r="S465"/>
  <c r="T465"/>
  <c i="7" r="Q116"/>
  <c r="R116"/>
  <c r="S116"/>
  <c i="23" r="R75"/>
  <c r="S75"/>
  <c r="T75"/>
  <c r="R441"/>
  <c r="S441"/>
  <c r="T441"/>
  <c i="21" r="R254"/>
  <c r="S254"/>
  <c r="T254"/>
  <c i="24" r="R412"/>
  <c r="S412"/>
  <c r="T412"/>
  <c i="23" r="R439"/>
  <c r="S439"/>
  <c r="T439"/>
  <c i="24" r="R263"/>
  <c r="S263"/>
  <c r="T263"/>
  <c i="14" r="S133"/>
  <c r="T133"/>
  <c r="U133"/>
  <c i="9" r="Q41"/>
  <c r="R41"/>
  <c r="S41"/>
  <c i="21" r="R303"/>
  <c r="S303"/>
  <c r="T303"/>
  <c i="6" r="Q176"/>
  <c r="R176"/>
  <c r="S176"/>
  <c i="19" r="R228"/>
  <c r="S228"/>
  <c r="T228"/>
  <c i="25" r="R189"/>
  <c r="S189"/>
  <c r="T189"/>
  <c i="14" r="S25"/>
  <c r="T25"/>
  <c r="U25"/>
  <c i="24" r="R273"/>
  <c r="S273"/>
  <c r="T273"/>
  <c i="25" r="R116"/>
  <c r="S116"/>
  <c r="T116"/>
  <c i="45" r="R479"/>
  <c r="S479"/>
  <c r="T479"/>
  <c i="17" r="R220"/>
  <c r="S220"/>
  <c r="T220"/>
  <c i="45" r="R233"/>
  <c r="S233"/>
  <c r="T233"/>
  <c i="14" r="S181"/>
  <c r="T181"/>
  <c r="U181"/>
  <c i="25" r="R186"/>
  <c r="S186"/>
  <c r="T186"/>
  <c i="19" r="R88"/>
  <c r="S88"/>
  <c r="T88"/>
  <c i="6" r="Q251"/>
  <c r="R251"/>
  <c r="S251"/>
  <c i="17" r="R94"/>
  <c r="S94"/>
  <c r="T94"/>
  <c i="22" r="R458"/>
  <c r="S458"/>
  <c r="T458"/>
  <c i="19" r="R115"/>
  <c r="S115"/>
  <c r="T115"/>
  <c i="22" r="R229"/>
  <c r="S229"/>
  <c r="T229"/>
  <c i="25" r="R381"/>
  <c r="S381"/>
  <c r="T381"/>
  <c i="22" r="R109"/>
  <c r="S109"/>
  <c r="T109"/>
  <c i="23" r="R138"/>
  <c r="S138"/>
  <c r="T138"/>
  <c i="22" r="R356"/>
  <c r="S356"/>
  <c r="T356"/>
  <c i="65" r="R381"/>
  <c r="S381"/>
  <c r="T381"/>
  <c i="13" r="Q133"/>
  <c r="R133"/>
  <c r="S133"/>
  <c i="7" r="Q237"/>
  <c r="R237"/>
  <c r="S237"/>
  <c i="24" r="R425"/>
  <c r="S425"/>
  <c r="T425"/>
  <c i="23" r="R382"/>
  <c r="S382"/>
  <c r="T382"/>
  <c i="24" r="R347"/>
  <c r="S347"/>
  <c r="T347"/>
  <c i="22" r="R347"/>
  <c r="S347"/>
  <c r="T347"/>
  <c i="19" r="R198"/>
  <c r="S198"/>
  <c r="T198"/>
  <c i="22" r="R317"/>
  <c r="S317"/>
  <c r="T317"/>
  <c i="24" r="R390"/>
  <c r="S390"/>
  <c r="T390"/>
  <c i="45" r="R375"/>
  <c r="S375"/>
  <c r="T375"/>
  <c i="25" r="R242"/>
  <c r="S242"/>
  <c r="T242"/>
  <c i="13" r="Q154"/>
  <c r="R154"/>
  <c r="S154"/>
  <c i="14" r="S38"/>
  <c r="T38"/>
  <c r="U38"/>
  <c i="7" r="Q225"/>
  <c r="R225"/>
  <c r="S225"/>
  <c i="1" r="L59"/>
  <c i="21" r="R194"/>
  <c r="S194"/>
  <c r="T194"/>
  <c i="7" r="Q91"/>
  <c r="R91"/>
  <c r="S91"/>
  <c i="6" r="L315"/>
  <c i="8" r="Q53"/>
  <c r="R53"/>
  <c r="S53"/>
  <c i="6" r="Q79"/>
  <c r="R79"/>
  <c r="S79"/>
  <c i="24" r="R128"/>
  <c r="S128"/>
  <c r="T128"/>
  <c r="R247"/>
  <c r="S247"/>
  <c r="T247"/>
  <c r="R257"/>
  <c r="S257"/>
  <c r="T257"/>
  <c i="25" r="R150"/>
  <c r="S150"/>
  <c r="T150"/>
  <c i="65" r="R411"/>
  <c r="S411"/>
  <c r="T411"/>
  <c i="21" r="R265"/>
  <c r="S265"/>
  <c r="T265"/>
  <c i="19" r="R69"/>
  <c r="S69"/>
  <c r="T69"/>
  <c i="14" r="S114"/>
  <c r="T114"/>
  <c r="U114"/>
  <c i="7" r="Q31"/>
  <c r="R31"/>
  <c r="S31"/>
  <c i="21" r="R258"/>
  <c r="S258"/>
  <c r="T258"/>
  <c i="45" r="R451"/>
  <c r="S451"/>
  <c r="T451"/>
  <c i="17" r="R364"/>
  <c r="S364"/>
  <c r="T364"/>
  <c i="65" r="R102"/>
  <c r="S102"/>
  <c r="T102"/>
  <c i="13" r="Q65"/>
  <c r="R65"/>
  <c r="S65"/>
  <c i="14" r="S72"/>
  <c r="T72"/>
  <c r="U72"/>
  <c i="13" r="Q84"/>
  <c r="R84"/>
  <c r="S84"/>
  <c i="19" r="R165"/>
  <c r="S165"/>
  <c r="T165"/>
  <c i="25" r="R240"/>
  <c r="S240"/>
  <c r="T240"/>
  <c i="6" r="Q363"/>
  <c r="R363"/>
  <c r="S363"/>
  <c i="22" r="R481"/>
  <c r="S481"/>
  <c r="T481"/>
  <c i="24" r="R215"/>
  <c r="S215"/>
  <c r="T215"/>
  <c i="25" r="R316"/>
  <c r="S316"/>
  <c r="T316"/>
  <c i="65" r="R331"/>
  <c r="S331"/>
  <c r="T331"/>
  <c i="6" r="Q242"/>
  <c r="R242"/>
  <c r="S242"/>
  <c i="22" r="R416"/>
  <c r="S416"/>
  <c r="T416"/>
  <c i="23" r="R188"/>
  <c r="S188"/>
  <c r="T188"/>
  <c i="6" r="Q295"/>
  <c r="R295"/>
  <c r="S295"/>
  <c i="19" r="P188"/>
  <c i="21" r="R215"/>
  <c r="S215"/>
  <c r="T215"/>
  <c i="45" r="R36"/>
  <c r="S36"/>
  <c r="T36"/>
  <c i="21" r="R186"/>
  <c r="S186"/>
  <c r="T186"/>
  <c i="17" r="R309"/>
  <c r="S309"/>
  <c r="T309"/>
  <c i="23" r="R295"/>
  <c r="S295"/>
  <c r="T295"/>
  <c i="19" r="R89"/>
  <c r="S89"/>
  <c r="T89"/>
  <c i="22" r="R397"/>
  <c r="S397"/>
  <c r="T397"/>
  <c i="19" r="R18"/>
  <c r="S18"/>
  <c r="T18"/>
  <c i="21" r="R138"/>
  <c r="S138"/>
  <c r="T138"/>
  <c i="24" r="R158"/>
  <c r="S158"/>
  <c r="T158"/>
  <c i="14" r="S32"/>
  <c r="T32"/>
  <c r="U32"/>
  <c i="9" r="Q92"/>
  <c r="R92"/>
  <c r="S92"/>
  <c i="19" r="R133"/>
  <c r="S133"/>
  <c r="T133"/>
  <c i="25" r="R81"/>
  <c r="S81"/>
  <c r="T81"/>
  <c i="21" r="R250"/>
  <c r="S250"/>
  <c r="T250"/>
  <c i="24" r="R432"/>
  <c r="S432"/>
  <c r="T432"/>
  <c i="19" r="R142"/>
  <c r="S142"/>
  <c r="T142"/>
  <c i="25" r="R249"/>
  <c r="S249"/>
  <c r="T249"/>
  <c i="24" r="R82"/>
  <c r="S82"/>
  <c r="T82"/>
  <c i="7" r="Q77"/>
  <c r="R77"/>
  <c r="S77"/>
  <c r="Q180"/>
  <c r="R180"/>
  <c r="S180"/>
  <c i="8" r="Q210"/>
  <c r="R210"/>
  <c i="1" r="L58"/>
  <c r="L72"/>
  <c i="6" r="Q22"/>
  <c r="R22"/>
  <c r="S22"/>
  <c i="12" r="Q63"/>
  <c r="R63"/>
  <c r="S63"/>
  <c i="23" r="R58"/>
  <c r="S58"/>
  <c r="T58"/>
  <c i="25" r="R383"/>
  <c r="S383"/>
  <c r="T383"/>
  <c i="6" r="Q427"/>
  <c r="R427"/>
  <c r="S427"/>
  <c i="25" r="R105"/>
  <c r="S105"/>
  <c r="T105"/>
  <c r="R425"/>
  <c r="S425"/>
  <c r="T425"/>
  <c i="17" r="R46"/>
  <c r="S46"/>
  <c r="T46"/>
  <c i="22" r="R207"/>
  <c r="S207"/>
  <c r="T207"/>
  <c i="45" r="R183"/>
  <c r="S183"/>
  <c r="T183"/>
  <c i="24" r="R11"/>
  <c r="S11"/>
  <c r="T11"/>
  <c r="R195"/>
  <c r="S195"/>
  <c r="T195"/>
  <c i="23" r="R328"/>
  <c r="S328"/>
  <c r="T328"/>
  <c i="19" r="R216"/>
  <c r="S216"/>
  <c r="T216"/>
  <c i="22" r="R179"/>
  <c r="S179"/>
  <c r="T179"/>
  <c i="45" r="R220"/>
  <c r="S220"/>
  <c r="T220"/>
  <c i="6" r="Q261"/>
  <c r="R261"/>
  <c r="S261"/>
  <c i="24" r="R291"/>
  <c r="S291"/>
  <c r="T291"/>
  <c i="14" r="S27"/>
  <c r="T27"/>
  <c r="U27"/>
  <c i="7" r="Q167"/>
  <c r="R167"/>
  <c r="S167"/>
  <c i="6" r="Q384"/>
  <c r="R384"/>
  <c r="S384"/>
  <c i="21" r="R64"/>
  <c r="S64"/>
  <c r="T64"/>
  <c i="17" r="R362"/>
  <c r="S362"/>
  <c r="T362"/>
  <c i="23" r="R405"/>
  <c r="S405"/>
  <c r="T405"/>
  <c i="45" r="R428"/>
  <c r="S428"/>
  <c r="T428"/>
  <c i="23" r="R409"/>
  <c r="S409"/>
  <c r="T409"/>
  <c i="6" r="Q278"/>
  <c r="R278"/>
  <c r="S278"/>
  <c i="22" r="R153"/>
  <c r="S153"/>
  <c r="T153"/>
  <c i="65" r="R462"/>
  <c r="S462"/>
  <c r="T462"/>
  <c i="19" r="R186"/>
  <c r="S186"/>
  <c r="T186"/>
  <c i="22" r="R20"/>
  <c r="S20"/>
  <c r="T20"/>
  <c i="24" r="R190"/>
  <c r="S190"/>
  <c r="T190"/>
  <c i="21" r="R97"/>
  <c r="S97"/>
  <c r="T97"/>
  <c i="22" r="R293"/>
  <c r="S293"/>
  <c r="T293"/>
  <c i="65" r="R77"/>
  <c r="S77"/>
  <c r="T77"/>
  <c i="13" r="Q135"/>
  <c r="R135"/>
  <c r="S135"/>
  <c r="Q70"/>
  <c r="R70"/>
  <c r="S70"/>
  <c i="7" r="Q14"/>
  <c r="R14"/>
  <c r="S14"/>
  <c i="65" r="R465"/>
  <c r="S465"/>
  <c r="T465"/>
  <c i="17" r="R9"/>
  <c r="S9"/>
  <c r="T9"/>
  <c i="21" r="R151"/>
  <c r="S151"/>
  <c r="T151"/>
  <c i="23" r="R87"/>
  <c r="S87"/>
  <c r="T87"/>
  <c i="17" r="R293"/>
  <c r="S293"/>
  <c r="T293"/>
  <c i="22" r="R195"/>
  <c r="S195"/>
  <c r="T195"/>
  <c i="65" r="R377"/>
  <c r="S377"/>
  <c r="T377"/>
  <c i="23" r="R94"/>
  <c r="S94"/>
  <c r="T94"/>
  <c i="13" r="Q114"/>
  <c r="R114"/>
  <c r="S114"/>
  <c i="10" r="R75"/>
  <c r="S75"/>
  <c i="7" r="Q86"/>
  <c r="R86"/>
  <c r="S86"/>
  <c i="10" r="Q29"/>
  <c i="8" r="Q24"/>
  <c r="R24"/>
  <c i="65" r="R272"/>
  <c r="S272"/>
  <c r="T272"/>
  <c i="6" r="Q10"/>
  <c r="R10"/>
  <c r="S10"/>
  <c i="11" r="Q87"/>
  <c r="R87"/>
  <c r="S87"/>
  <c i="19" r="Q177"/>
  <c i="9" r="Q50"/>
  <c r="R50"/>
  <c r="S50"/>
  <c i="7" r="Q101"/>
  <c r="R101"/>
  <c r="S101"/>
  <c i="6" r="Q108"/>
  <c r="R108"/>
  <c r="S108"/>
  <c i="21" r="R13"/>
  <c r="S13"/>
  <c r="T13"/>
  <c r="R146"/>
  <c r="S146"/>
  <c r="T146"/>
  <c i="24" r="R228"/>
  <c r="S228"/>
  <c r="T228"/>
  <c i="45" r="R309"/>
  <c r="S309"/>
  <c r="T309"/>
  <c r="R279"/>
  <c r="S279"/>
  <c r="T279"/>
  <c i="17" r="R55"/>
  <c r="S55"/>
  <c r="T55"/>
  <c i="25" r="R40"/>
  <c r="S40"/>
  <c r="T40"/>
  <c i="24" r="R180"/>
  <c r="S180"/>
  <c r="T180"/>
  <c i="23" r="R104"/>
  <c r="S104"/>
  <c r="T104"/>
  <c i="7" r="Q241"/>
  <c r="R241"/>
  <c r="S241"/>
  <c i="22" r="R470"/>
  <c r="S470"/>
  <c r="T470"/>
  <c i="17" r="R137"/>
  <c r="S137"/>
  <c r="T137"/>
  <c i="19" r="R138"/>
  <c r="S138"/>
  <c r="T138"/>
  <c i="22" r="R204"/>
  <c r="S204"/>
  <c r="T204"/>
  <c i="45" r="R139"/>
  <c r="S139"/>
  <c r="T139"/>
  <c i="14" r="S134"/>
  <c r="T134"/>
  <c r="U134"/>
  <c i="17" r="R170"/>
  <c r="S170"/>
  <c r="T170"/>
  <c i="25" r="R410"/>
  <c r="S410"/>
  <c r="T410"/>
  <c i="22" r="R490"/>
  <c r="S490"/>
  <c r="T490"/>
  <c i="24" r="R337"/>
  <c r="S337"/>
  <c r="T337"/>
  <c i="65" r="R367"/>
  <c r="S367"/>
  <c r="T367"/>
  <c i="19" r="R297"/>
  <c r="S297"/>
  <c r="T297"/>
  <c i="22" r="R266"/>
  <c r="S266"/>
  <c r="T266"/>
  <c i="14" r="S101"/>
  <c r="T101"/>
  <c r="U101"/>
  <c i="10" r="R78"/>
  <c r="S78"/>
  <c i="22" r="R232"/>
  <c r="S232"/>
  <c r="T232"/>
  <c r="R483"/>
  <c r="S483"/>
  <c r="T483"/>
  <c i="23" r="R160"/>
  <c r="S160"/>
  <c r="T160"/>
  <c i="45" r="R197"/>
  <c r="S197"/>
  <c r="T197"/>
  <c r="R357"/>
  <c r="S357"/>
  <c r="T357"/>
  <c i="6" r="Q219"/>
  <c r="R219"/>
  <c r="S219"/>
  <c i="19" r="R135"/>
  <c r="S135"/>
  <c r="T135"/>
  <c i="45" r="R365"/>
  <c r="S365"/>
  <c r="T365"/>
  <c i="19" r="R124"/>
  <c r="S124"/>
  <c r="T124"/>
  <c i="22" r="R334"/>
  <c r="S334"/>
  <c r="T334"/>
  <c i="25" r="R147"/>
  <c r="S147"/>
  <c r="T147"/>
  <c r="R315"/>
  <c r="S315"/>
  <c r="T315"/>
  <c i="22" r="R326"/>
  <c r="S326"/>
  <c r="T326"/>
  <c i="25" r="R245"/>
  <c r="S245"/>
  <c r="T245"/>
  <c i="23" r="R341"/>
  <c r="S341"/>
  <c r="T341"/>
  <c i="65" r="R129"/>
  <c r="S129"/>
  <c r="T129"/>
  <c i="23" r="R111"/>
  <c r="S111"/>
  <c r="T111"/>
  <c i="25" r="R80"/>
  <c r="S80"/>
  <c r="T80"/>
  <c i="6" r="Q151"/>
  <c r="R151"/>
  <c r="S151"/>
  <c i="17" r="R211"/>
  <c r="S211"/>
  <c r="T211"/>
  <c i="22" r="R58"/>
  <c r="S58"/>
  <c r="T58"/>
  <c i="24" r="R264"/>
  <c r="S264"/>
  <c r="T264"/>
  <c i="45" r="R495"/>
  <c r="S495"/>
  <c r="T495"/>
  <c i="22" r="R125"/>
  <c r="S125"/>
  <c r="T125"/>
  <c i="19" r="R49"/>
  <c r="S49"/>
  <c r="T49"/>
  <c i="45" r="R25"/>
  <c r="S25"/>
  <c r="T25"/>
  <c i="13" r="Q96"/>
  <c r="R96"/>
  <c r="S96"/>
  <c i="4" r="S99"/>
  <c r="T99"/>
  <c i="1" r="L65"/>
  <c i="11" r="R105"/>
  <c r="S105"/>
  <c i="10" r="R155"/>
  <c r="S155"/>
  <c i="17" r="R157"/>
  <c r="S157"/>
  <c r="T157"/>
  <c i="6" r="Q25"/>
  <c r="R25"/>
  <c r="S25"/>
  <c r="Q327"/>
  <c r="R327"/>
  <c r="S327"/>
  <c i="23" r="R346"/>
  <c r="S346"/>
  <c r="T346"/>
  <c i="6" r="Q199"/>
  <c r="R199"/>
  <c r="S199"/>
  <c i="65" r="R159"/>
  <c r="S159"/>
  <c r="T159"/>
  <c i="6" r="Q286"/>
  <c r="R286"/>
  <c r="S286"/>
  <c r="Q215"/>
  <c r="R215"/>
  <c r="S215"/>
  <c r="Q292"/>
  <c r="R292"/>
  <c r="S292"/>
  <c i="23" r="R370"/>
  <c r="S370"/>
  <c r="T370"/>
  <c i="45" r="R465"/>
  <c r="S465"/>
  <c r="T465"/>
  <c i="65" r="R391"/>
  <c r="S391"/>
  <c r="T391"/>
  <c i="6" r="Q359"/>
  <c r="R359"/>
  <c r="S359"/>
  <c i="65" r="R226"/>
  <c r="S226"/>
  <c r="T226"/>
  <c i="14" r="S20"/>
  <c r="T20"/>
  <c r="U20"/>
  <c i="23" r="R371"/>
  <c r="S371"/>
  <c r="T371"/>
  <c i="22" r="R425"/>
  <c r="S425"/>
  <c r="T425"/>
  <c i="23" r="R432"/>
  <c r="S432"/>
  <c r="T432"/>
  <c i="17" r="R176"/>
  <c r="S176"/>
  <c r="T176"/>
  <c i="6" r="Q402"/>
  <c r="R402"/>
  <c r="S402"/>
  <c i="22" r="R294"/>
  <c r="S294"/>
  <c r="T294"/>
  <c i="45" r="R455"/>
  <c r="S455"/>
  <c r="T455"/>
  <c i="65" r="R418"/>
  <c r="S418"/>
  <c r="T418"/>
  <c i="19" r="R189"/>
  <c r="S189"/>
  <c r="T189"/>
  <c i="45" r="R355"/>
  <c r="S355"/>
  <c r="T355"/>
  <c i="17" r="R394"/>
  <c r="S394"/>
  <c r="T394"/>
  <c i="22" r="R145"/>
  <c r="S145"/>
  <c r="T145"/>
  <c i="65" r="R173"/>
  <c r="S173"/>
  <c r="T173"/>
  <c i="21" r="R66"/>
  <c r="S66"/>
  <c r="T66"/>
  <c i="23" r="R22"/>
  <c r="S22"/>
  <c r="T22"/>
  <c i="65" r="R179"/>
  <c r="S179"/>
  <c r="T179"/>
  <c i="6" r="Q154"/>
  <c r="R154"/>
  <c r="S154"/>
  <c i="19" r="R90"/>
  <c r="S90"/>
  <c r="T90"/>
  <c i="17" r="R178"/>
  <c r="S178"/>
  <c r="T178"/>
  <c i="24" r="R188"/>
  <c r="S188"/>
  <c r="T188"/>
  <c i="65" r="R169"/>
  <c r="S169"/>
  <c r="T169"/>
  <c i="22" r="R123"/>
  <c r="S123"/>
  <c r="T123"/>
  <c i="45" r="R434"/>
  <c r="S434"/>
  <c r="T434"/>
  <c i="13" r="Q79"/>
  <c r="R79"/>
  <c r="S79"/>
  <c i="10" r="R49"/>
  <c r="S49"/>
  <c i="7" r="Q79"/>
  <c r="R79"/>
  <c r="S79"/>
  <c i="10" r="R110"/>
  <c r="S110"/>
  <c r="R90"/>
  <c r="S90"/>
  <c i="45" r="Q239"/>
  <c r="P239"/>
  <c i="24" r="M240"/>
  <c i="22" r="O338"/>
  <c r="N338"/>
  <c r="M338"/>
  <c i="25" r="O202"/>
  <c r="N202"/>
  <c i="24" r="Q469"/>
  <c r="P469"/>
  <c i="25" r="O298"/>
  <c r="N298"/>
  <c r="M298"/>
  <c r="M202"/>
  <c i="24" r="Q240"/>
  <c r="P240"/>
  <c i="19" r="O188"/>
  <c r="N188"/>
  <c i="24" r="O469"/>
  <c r="N469"/>
  <c i="45" r="O239"/>
  <c r="N239"/>
  <c r="M239"/>
  <c r="Q514"/>
  <c r="P514"/>
  <c i="24" r="O240"/>
  <c r="N240"/>
  <c i="22" r="Q338"/>
  <c r="P338"/>
  <c i="11" r="R122"/>
  <c r="S122"/>
  <c i="12" r="R189"/>
  <c r="S189"/>
  <c i="1" r="P120"/>
  <c r="R78"/>
  <c i="4" r="P15"/>
  <c i="10" r="Q96"/>
  <c r="R69"/>
  <c r="S69"/>
  <c i="4" r="P45"/>
  <c r="N113"/>
  <c i="10" r="Q80"/>
  <c i="1" r="P93"/>
  <c i="4" r="R40"/>
  <c i="10" r="R153"/>
  <c r="S153"/>
  <c r="Q135"/>
  <c i="1" r="P70"/>
  <c r="N78"/>
  <c i="10" r="R39"/>
  <c r="S39"/>
  <c r="R20"/>
  <c r="S20"/>
  <c i="1" r="K50"/>
  <c r="L50"/>
  <c r="R50"/>
  <c i="4" r="N89"/>
  <c r="P107"/>
  <c i="1" r="P86"/>
  <c i="4" r="R93"/>
  <c i="1" r="P66"/>
  <c i="24" r="R312"/>
  <c r="S312"/>
  <c r="T312"/>
  <c i="4" r="R29"/>
  <c r="R39"/>
  <c i="10" r="R114"/>
  <c r="S114"/>
  <c i="4" r="R61"/>
  <c i="10" r="R34"/>
  <c r="S34"/>
  <c i="1" r="N66"/>
  <c i="10" r="Q74"/>
  <c r="R71"/>
  <c r="S71"/>
  <c i="1" r="N106"/>
  <c i="4" r="N34"/>
  <c i="11" r="Q202"/>
  <c i="10" r="R57"/>
  <c r="S57"/>
  <c i="1" r="R70"/>
  <c i="4" r="P20"/>
  <c r="R18"/>
  <c r="S18"/>
  <c r="T18"/>
  <c r="P55"/>
  <c r="R115"/>
  <c i="10" r="Q118"/>
  <c r="Q126"/>
  <c i="4" r="R91"/>
  <c i="10" r="Q147"/>
  <c r="Q49"/>
  <c r="Q14"/>
  <c r="Q66"/>
  <c r="Q91"/>
  <c r="Q24"/>
  <c i="19" r="M188"/>
  <c i="24" r="M469"/>
  <c i="65" r="O482"/>
  <c r="N482"/>
  <c i="25" r="Q202"/>
  <c r="P202"/>
  <c i="65" r="Q482"/>
  <c r="P482"/>
  <c r="M482"/>
  <c i="45" r="O514"/>
  <c r="N514"/>
  <c i="25" r="Q298"/>
  <c r="P298"/>
  <c i="4" r="N108"/>
  <c r="R82"/>
  <c r="R108"/>
  <c r="R60"/>
  <c i="12" r="Q54"/>
  <c r="R54"/>
  <c r="S54"/>
  <c r="Q107"/>
  <c r="R107"/>
  <c r="S107"/>
  <c r="Q9"/>
  <c r="R9"/>
  <c r="J10"/>
  <c r="Q52"/>
  <c r="R52"/>
  <c r="S52"/>
  <c r="Q88"/>
  <c r="R88"/>
  <c r="S88"/>
  <c i="7" r="Q159"/>
  <c r="R159"/>
  <c r="S159"/>
  <c i="12" r="Q36"/>
  <c r="R36"/>
  <c r="S36"/>
  <c r="Q46"/>
  <c r="R46"/>
  <c r="S46"/>
  <c r="Q62"/>
  <c r="R62"/>
  <c r="S62"/>
  <c r="Q93"/>
  <c r="R93"/>
  <c r="S93"/>
  <c r="Q60"/>
  <c r="R60"/>
  <c r="S60"/>
  <c r="Q31"/>
  <c r="R31"/>
  <c r="S31"/>
  <c i="7" r="Q217"/>
  <c r="R217"/>
  <c r="S217"/>
  <c i="12" r="Q167"/>
  <c r="R167"/>
  <c r="S167"/>
  <c r="Q123"/>
  <c r="R123"/>
  <c r="S123"/>
  <c i="7" r="Q80"/>
  <c r="R80"/>
  <c r="S80"/>
  <c i="12" r="Q43"/>
  <c r="R43"/>
  <c r="S43"/>
  <c r="Q81"/>
  <c r="R81"/>
  <c r="S81"/>
  <c r="Q155"/>
  <c r="R155"/>
  <c r="S155"/>
  <c r="Q116"/>
  <c r="R116"/>
  <c r="S116"/>
  <c r="Q133"/>
  <c r="R133"/>
  <c r="S133"/>
  <c i="4" r="S108"/>
  <c r="T108"/>
  <c r="N9"/>
  <c r="R43"/>
  <c r="N37"/>
  <c r="R48"/>
  <c r="N46"/>
  <c i="12" r="Q61"/>
  <c r="R61"/>
  <c r="S61"/>
  <c i="10" r="R121"/>
  <c r="S121"/>
  <c i="7" r="Q136"/>
  <c r="R136"/>
  <c r="S136"/>
  <c i="12" r="Q17"/>
  <c r="R17"/>
  <c r="S17"/>
  <c r="Q110"/>
  <c r="R110"/>
  <c r="S110"/>
  <c r="Q92"/>
  <c r="R92"/>
  <c r="S92"/>
  <c i="25" r="R310"/>
  <c r="S310"/>
  <c i="4" r="S85"/>
  <c r="T85"/>
  <c r="N92"/>
  <c r="R79"/>
  <c r="P92"/>
  <c r="R57"/>
  <c i="12" r="Q139"/>
  <c r="R139"/>
  <c r="S139"/>
  <c r="Q124"/>
  <c r="R124"/>
  <c r="S124"/>
  <c r="Q171"/>
  <c r="R171"/>
  <c r="S171"/>
  <c r="Q76"/>
  <c r="R76"/>
  <c r="S76"/>
  <c r="Q72"/>
  <c r="R72"/>
  <c r="S72"/>
  <c r="Q146"/>
  <c r="R146"/>
  <c r="S146"/>
  <c r="Q83"/>
  <c r="R83"/>
  <c r="S83"/>
  <c i="7" r="Q69"/>
  <c r="R69"/>
  <c r="S69"/>
  <c i="9" r="Q160"/>
  <c r="R160"/>
  <c r="S160"/>
  <c i="8" r="Q154"/>
  <c r="R154"/>
  <c i="12" r="Q169"/>
  <c r="R169"/>
  <c r="S169"/>
  <c i="8" r="Q123"/>
  <c r="R123"/>
  <c i="7" r="Q226"/>
  <c r="R226"/>
  <c r="S226"/>
  <c i="12" r="Q18"/>
  <c r="R18"/>
  <c r="S18"/>
  <c i="19" r="T190"/>
  <c i="4" r="S40"/>
  <c r="T40"/>
  <c i="7" r="Q134"/>
  <c r="R134"/>
  <c r="S134"/>
  <c i="12" r="Q85"/>
  <c r="R85"/>
  <c r="S85"/>
  <c r="Q144"/>
  <c r="R144"/>
  <c r="S144"/>
  <c i="7" r="Q27"/>
  <c r="R27"/>
  <c r="S27"/>
  <c i="12" r="Q66"/>
  <c r="R66"/>
  <c r="S66"/>
  <c i="7" r="Q130"/>
  <c r="R130"/>
  <c r="S130"/>
  <c i="12" r="Q96"/>
  <c r="R96"/>
  <c r="S96"/>
  <c r="Q29"/>
  <c r="R29"/>
  <c r="S29"/>
  <c r="Q55"/>
  <c r="R55"/>
  <c r="S55"/>
  <c r="Q127"/>
  <c r="R127"/>
  <c r="S127"/>
  <c i="4" r="P89"/>
  <c r="N58"/>
  <c r="T71"/>
  <c r="S91"/>
  <c r="T91"/>
  <c r="S103"/>
  <c r="T103"/>
  <c r="N95"/>
  <c r="P58"/>
  <c r="N67"/>
  <c r="S125"/>
  <c r="T125"/>
  <c r="N21"/>
  <c r="S33"/>
  <c r="T33"/>
  <c r="S26"/>
  <c r="T26"/>
  <c r="S105"/>
  <c r="T105"/>
  <c r="P42"/>
  <c r="R35"/>
  <c r="N68"/>
  <c r="P111"/>
  <c i="7" r="Q25"/>
  <c r="R25"/>
  <c r="S25"/>
  <c i="6" r="O469"/>
  <c i="12" r="Q23"/>
  <c r="R23"/>
  <c r="S23"/>
  <c i="7" r="Q138"/>
  <c r="R138"/>
  <c r="S138"/>
  <c i="12" r="Q75"/>
  <c r="R75"/>
  <c r="S75"/>
  <c r="Q26"/>
  <c r="R26"/>
  <c r="S26"/>
  <c r="Q50"/>
  <c r="R50"/>
  <c r="S50"/>
  <c r="Q39"/>
  <c r="R39"/>
  <c r="S39"/>
  <c i="4" r="R128"/>
  <c r="S111"/>
  <c r="T111"/>
  <c i="7" r="Q139"/>
  <c r="R139"/>
  <c r="S139"/>
  <c i="12" r="Q97"/>
  <c r="R97"/>
  <c r="S97"/>
  <c r="Q94"/>
  <c r="R94"/>
  <c r="S94"/>
  <c i="4" r="S64"/>
  <c r="T64"/>
  <c r="S44"/>
  <c r="T44"/>
  <c r="P39"/>
  <c r="S39"/>
  <c r="T39"/>
  <c r="R42"/>
  <c r="S42"/>
  <c r="T42"/>
  <c r="R32"/>
  <c r="P70"/>
  <c i="7" r="Q75"/>
  <c r="R75"/>
  <c r="S75"/>
  <c i="11" r="R133"/>
  <c r="S133"/>
  <c i="12" r="Q82"/>
  <c r="R82"/>
  <c r="S82"/>
  <c i="8" r="Q30"/>
  <c r="R30"/>
  <c i="7" r="Q174"/>
  <c r="R174"/>
  <c r="S174"/>
  <c i="12" r="Q154"/>
  <c r="R154"/>
  <c r="S154"/>
  <c i="7" r="Q145"/>
  <c r="R145"/>
  <c r="S145"/>
  <c r="Q33"/>
  <c r="R33"/>
  <c r="S33"/>
  <c i="12" r="Q114"/>
  <c r="R114"/>
  <c r="S114"/>
  <c r="Q182"/>
  <c r="R182"/>
  <c r="S182"/>
  <c i="6" r="Q17"/>
  <c r="R17"/>
  <c r="S17"/>
  <c i="12" r="Q113"/>
  <c r="R113"/>
  <c r="S113"/>
  <c r="Q104"/>
  <c r="R104"/>
  <c r="S104"/>
  <c i="19" r="R197"/>
  <c r="S197"/>
  <c r="T197"/>
  <c r="M342"/>
  <c i="4" r="S28"/>
  <c r="T28"/>
  <c i="7" r="Q190"/>
  <c r="R190"/>
  <c r="S190"/>
  <c i="12" r="Q160"/>
  <c r="R160"/>
  <c r="S160"/>
  <c i="4" r="P101"/>
  <c r="S92"/>
  <c r="T92"/>
  <c r="N110"/>
  <c r="P47"/>
  <c r="N23"/>
  <c r="S23"/>
  <c r="T23"/>
  <c r="P68"/>
  <c r="P59"/>
  <c r="S54"/>
  <c r="T54"/>
  <c r="S89"/>
  <c r="T89"/>
  <c i="12" r="Q105"/>
  <c r="R105"/>
  <c r="S105"/>
  <c i="4" r="R55"/>
  <c r="R24"/>
  <c r="S24"/>
  <c r="T24"/>
  <c r="N78"/>
  <c r="S63"/>
  <c r="T63"/>
  <c i="12" r="Q51"/>
  <c r="R51"/>
  <c r="S51"/>
  <c i="9" r="Q20"/>
  <c r="R20"/>
  <c r="S20"/>
  <c i="12" r="Q145"/>
  <c r="R145"/>
  <c r="S145"/>
  <c r="Q159"/>
  <c r="R159"/>
  <c r="S159"/>
  <c i="7" r="Q133"/>
  <c r="R133"/>
  <c r="S133"/>
  <c i="4" r="N106"/>
  <c r="P62"/>
  <c r="S62"/>
  <c r="T62"/>
  <c r="N49"/>
  <c r="R36"/>
  <c r="S12"/>
  <c r="T12"/>
  <c r="R109"/>
  <c r="S50"/>
  <c r="T50"/>
  <c r="S81"/>
  <c r="T81"/>
  <c r="R47"/>
  <c r="R67"/>
  <c r="S67"/>
  <c r="T67"/>
  <c r="R116"/>
  <c r="S116"/>
  <c r="T116"/>
  <c r="S107"/>
  <c r="T107"/>
  <c i="7" r="Q235"/>
  <c r="R235"/>
  <c r="S235"/>
  <c i="10" r="R73"/>
  <c r="S73"/>
  <c i="7" r="Q202"/>
  <c r="R202"/>
  <c r="S202"/>
  <c i="10" r="R26"/>
  <c r="S26"/>
  <c i="8" r="Q113"/>
  <c r="R113"/>
  <c i="12" r="Q119"/>
  <c r="R119"/>
  <c r="S119"/>
  <c r="Q106"/>
  <c r="R106"/>
  <c r="S106"/>
  <c i="7" r="Q64"/>
  <c r="R64"/>
  <c r="S64"/>
  <c i="12" r="Q163"/>
  <c r="R163"/>
  <c r="S163"/>
  <c r="Q175"/>
  <c r="R175"/>
  <c r="S175"/>
  <c r="Q68"/>
  <c r="R68"/>
  <c r="S68"/>
  <c i="4" r="R84"/>
  <c i="12" r="Q128"/>
  <c r="R128"/>
  <c r="S128"/>
  <c r="Q121"/>
  <c r="R121"/>
  <c r="S121"/>
  <c r="Q47"/>
  <c r="R47"/>
  <c r="S47"/>
  <c i="7" r="Q13"/>
  <c r="R13"/>
  <c r="S13"/>
  <c i="12" r="Q112"/>
  <c r="R112"/>
  <c r="S112"/>
  <c i="7" r="Q30"/>
  <c r="R30"/>
  <c r="S30"/>
  <c i="12" r="Q25"/>
  <c r="R25"/>
  <c r="S25"/>
  <c i="7" r="Q233"/>
  <c r="R233"/>
  <c r="S233"/>
  <c i="12" r="Q108"/>
  <c r="R108"/>
  <c r="S108"/>
  <c r="Q131"/>
  <c r="R131"/>
  <c r="S131"/>
  <c r="Q80"/>
  <c r="R80"/>
  <c r="S80"/>
  <c i="8" r="Q28"/>
  <c r="R28"/>
  <c i="12" r="Q135"/>
  <c r="R135"/>
  <c r="S135"/>
  <c i="7" r="Q106"/>
  <c r="R106"/>
  <c r="S106"/>
  <c r="Q184"/>
  <c r="R184"/>
  <c r="S184"/>
  <c i="12" r="Q179"/>
  <c r="R179"/>
  <c r="S179"/>
  <c r="Q67"/>
  <c r="R67"/>
  <c r="S67"/>
  <c i="7" r="Q151"/>
  <c r="R151"/>
  <c r="S151"/>
  <c i="12" r="Q102"/>
  <c r="R102"/>
  <c r="S102"/>
  <c r="Q44"/>
  <c r="R44"/>
  <c r="S44"/>
  <c i="10" r="R115"/>
  <c r="S115"/>
  <c i="4" r="P115"/>
  <c i="7" r="Q171"/>
  <c r="R171"/>
  <c r="S171"/>
  <c i="10" r="Q163"/>
  <c r="R163"/>
  <c i="7" r="Q182"/>
  <c r="R182"/>
  <c r="S182"/>
  <c r="Q228"/>
  <c r="R228"/>
  <c r="S228"/>
  <c i="9" r="Q10"/>
  <c r="R10"/>
  <c r="S10"/>
  <c i="12" r="Q73"/>
  <c r="R73"/>
  <c r="S73"/>
  <c r="Q153"/>
  <c r="R153"/>
  <c r="S153"/>
  <c r="Q181"/>
  <c r="R181"/>
  <c r="S181"/>
  <c r="Q130"/>
  <c r="R130"/>
  <c r="S130"/>
  <c i="4" r="S21"/>
  <c r="T21"/>
  <c r="R15"/>
  <c r="S15"/>
  <c r="T15"/>
  <c r="P113"/>
  <c r="S113"/>
  <c r="T113"/>
  <c i="12" r="Q141"/>
  <c r="R141"/>
  <c r="S141"/>
  <c r="Q157"/>
  <c r="R157"/>
  <c r="S157"/>
  <c r="Q74"/>
  <c r="R74"/>
  <c r="S74"/>
  <c i="4" r="N77"/>
  <c r="S77"/>
  <c r="T77"/>
  <c r="N128"/>
  <c r="S128"/>
  <c r="T128"/>
  <c r="S55"/>
  <c r="T55"/>
  <c r="P86"/>
  <c r="S86"/>
  <c r="T86"/>
  <c r="S121"/>
  <c r="T121"/>
  <c i="12" r="Q148"/>
  <c r="R148"/>
  <c r="S148"/>
  <c r="Q150"/>
  <c r="R150"/>
  <c r="S150"/>
  <c r="Q172"/>
  <c r="R172"/>
  <c r="S172"/>
  <c i="7" r="Q223"/>
  <c r="R223"/>
  <c r="S223"/>
  <c i="6" r="Q19"/>
  <c r="R19"/>
  <c r="S19"/>
  <c i="9" r="Q180"/>
  <c r="R180"/>
  <c i="12" r="Q37"/>
  <c r="R37"/>
  <c r="S37"/>
  <c r="Q40"/>
  <c r="R40"/>
  <c r="S40"/>
  <c i="9" r="Q137"/>
  <c r="R137"/>
  <c r="S137"/>
  <c i="4" r="P100"/>
  <c r="P106"/>
  <c r="S43"/>
  <c r="T43"/>
  <c r="R49"/>
  <c r="S49"/>
  <c r="T49"/>
  <c r="P69"/>
  <c i="7" r="Q178"/>
  <c r="R178"/>
  <c r="S178"/>
  <c i="6" r="Q9"/>
  <c r="R9"/>
  <c r="S9"/>
  <c i="7" r="Q78"/>
  <c r="R78"/>
  <c r="S78"/>
  <c i="4" r="N32"/>
  <c r="N45"/>
  <c r="S45"/>
  <c r="T45"/>
  <c r="S37"/>
  <c r="T37"/>
  <c r="P120"/>
  <c r="R72"/>
  <c r="S72"/>
  <c r="T72"/>
  <c r="S16"/>
  <c r="T16"/>
  <c i="12" r="Q103"/>
  <c r="R103"/>
  <c r="S103"/>
  <c i="11" r="Q65"/>
  <c r="R65"/>
  <c r="S65"/>
  <c i="6" r="M469"/>
  <c i="12" r="Q120"/>
  <c r="R120"/>
  <c r="S120"/>
  <c i="4" r="N84"/>
  <c r="N127"/>
  <c r="R76"/>
  <c r="P57"/>
  <c r="S57"/>
  <c r="T57"/>
  <c r="N118"/>
  <c r="P93"/>
  <c r="S93"/>
  <c r="T93"/>
  <c r="P84"/>
  <c r="S119"/>
  <c r="T119"/>
  <c r="S52"/>
  <c r="T52"/>
  <c r="S30"/>
  <c r="T30"/>
  <c r="P76"/>
  <c r="S104"/>
  <c r="T104"/>
  <c r="N36"/>
  <c r="S36"/>
  <c r="T36"/>
  <c i="10" r="Q144"/>
  <c i="6" r="L469"/>
  <c i="12" r="Q12"/>
  <c r="R12"/>
  <c r="S12"/>
  <c i="9" r="Q174"/>
  <c r="R174"/>
  <c i="12" r="Q142"/>
  <c r="R142"/>
  <c r="S142"/>
  <c r="Q95"/>
  <c r="R95"/>
  <c r="S95"/>
  <c r="Q32"/>
  <c r="R32"/>
  <c r="S32"/>
  <c i="7" r="Q41"/>
  <c r="R41"/>
  <c r="S41"/>
  <c r="Q122"/>
  <c r="R122"/>
  <c r="S122"/>
  <c i="12" r="Q35"/>
  <c r="R35"/>
  <c r="S35"/>
  <c i="7" r="Q57"/>
  <c r="R57"/>
  <c r="S57"/>
  <c r="Q144"/>
  <c r="R144"/>
  <c r="S144"/>
  <c i="12" r="Q101"/>
  <c r="R101"/>
  <c r="S101"/>
  <c i="9" r="Q152"/>
  <c r="R152"/>
  <c r="S152"/>
  <c i="12" r="Q132"/>
  <c r="R132"/>
  <c r="S132"/>
  <c i="4" r="S115"/>
  <c r="T115"/>
  <c i="12" r="Q122"/>
  <c r="R122"/>
  <c r="S122"/>
  <c i="4" r="S58"/>
  <c r="T58"/>
  <c i="12" r="Q129"/>
  <c r="R129"/>
  <c r="S129"/>
  <c i="7" r="Q143"/>
  <c r="R143"/>
  <c r="S143"/>
  <c i="12" r="Q86"/>
  <c r="R86"/>
  <c r="S86"/>
  <c r="Q118"/>
  <c r="R118"/>
  <c r="S118"/>
  <c r="Q21"/>
  <c r="R21"/>
  <c r="S21"/>
  <c r="Q98"/>
  <c r="R98"/>
  <c r="S98"/>
  <c i="23" r="T336"/>
  <c i="7" r="Q45"/>
  <c r="R45"/>
  <c r="S45"/>
  <c r="Q168"/>
  <c r="R168"/>
  <c r="S168"/>
  <c i="8" r="Q140"/>
  <c r="R140"/>
  <c i="12" r="Q151"/>
  <c r="R151"/>
  <c r="S151"/>
  <c r="Q178"/>
  <c r="R178"/>
  <c r="S178"/>
  <c r="Q134"/>
  <c r="R134"/>
  <c r="S134"/>
  <c i="7" r="Q166"/>
  <c r="R166"/>
  <c r="S166"/>
  <c i="12" r="Q143"/>
  <c r="R143"/>
  <c r="S143"/>
  <c i="8" r="Q55"/>
  <c r="R55"/>
  <c i="9" r="Q181"/>
  <c r="R181"/>
  <c i="12" r="Q111"/>
  <c r="R111"/>
  <c r="S111"/>
  <c r="Q64"/>
  <c r="R64"/>
  <c r="S64"/>
  <c i="7" r="Q40"/>
  <c r="R40"/>
  <c r="S40"/>
  <c i="1" r="R49"/>
  <c r="N49"/>
  <c r="P49"/>
  <c r="R87"/>
  <c r="N87"/>
  <c r="P87"/>
  <c r="R95"/>
  <c r="P95"/>
  <c r="N95"/>
  <c r="N116"/>
  <c r="R116"/>
  <c r="P116"/>
  <c r="R76"/>
  <c r="N76"/>
  <c r="P76"/>
  <c r="R60"/>
  <c r="P60"/>
  <c r="N60"/>
  <c r="N96"/>
  <c r="P96"/>
  <c r="R96"/>
  <c r="P113"/>
  <c r="R113"/>
  <c r="N113"/>
  <c r="P59"/>
  <c r="R59"/>
  <c r="N59"/>
  <c r="R52"/>
  <c r="N52"/>
  <c r="P52"/>
  <c r="N103"/>
  <c r="R103"/>
  <c r="P103"/>
  <c r="R89"/>
  <c r="N89"/>
  <c r="P89"/>
  <c r="N98"/>
  <c r="R98"/>
  <c r="P98"/>
  <c i="9" r="S9"/>
  <c i="1" r="R56"/>
  <c r="N56"/>
  <c r="P56"/>
  <c r="N83"/>
  <c r="S83"/>
  <c r="T83"/>
  <c r="R83"/>
  <c r="P83"/>
  <c i="4" r="S9"/>
  <c r="T9"/>
  <c i="1" r="R97"/>
  <c r="P97"/>
  <c r="N97"/>
  <c r="N63"/>
  <c r="P63"/>
  <c r="R63"/>
  <c r="N72"/>
  <c r="P72"/>
  <c r="R72"/>
  <c r="P47"/>
  <c r="R47"/>
  <c r="N47"/>
  <c r="R81"/>
  <c r="N81"/>
  <c r="P81"/>
  <c r="R58"/>
  <c r="P58"/>
  <c r="N58"/>
  <c i="4" r="S68"/>
  <c r="T68"/>
  <c i="1" r="P68"/>
  <c r="R68"/>
  <c r="N68"/>
  <c r="R65"/>
  <c r="N65"/>
  <c r="P65"/>
  <c r="P110"/>
  <c r="N110"/>
  <c r="R110"/>
  <c r="P77"/>
  <c r="N77"/>
  <c r="R77"/>
  <c r="N114"/>
  <c r="R114"/>
  <c r="P114"/>
  <c i="12" r="S9"/>
  <c i="1" r="N57"/>
  <c r="P57"/>
  <c r="R57"/>
  <c r="P108"/>
  <c r="R108"/>
  <c r="N108"/>
  <c r="R94"/>
  <c r="N94"/>
  <c r="P94"/>
  <c r="N85"/>
  <c r="R85"/>
  <c r="P85"/>
  <c r="R71"/>
  <c r="P71"/>
  <c r="N71"/>
  <c r="N100"/>
  <c r="R100"/>
  <c r="P100"/>
  <c r="R80"/>
  <c r="P80"/>
  <c r="N80"/>
  <c r="P109"/>
  <c r="N109"/>
  <c r="R109"/>
  <c r="R119"/>
  <c r="P119"/>
  <c r="N119"/>
  <c r="N75"/>
  <c r="P75"/>
  <c r="R75"/>
  <c r="P118"/>
  <c r="R118"/>
  <c r="N118"/>
  <c r="N55"/>
  <c r="P55"/>
  <c r="R55"/>
  <c r="R112"/>
  <c r="N112"/>
  <c r="P112"/>
  <c i="17" r="T44"/>
  <c i="1" r="N73"/>
  <c r="R73"/>
  <c r="P73"/>
  <c r="R62"/>
  <c r="P62"/>
  <c r="N62"/>
  <c r="P104"/>
  <c r="R104"/>
  <c r="N104"/>
  <c r="N51"/>
  <c r="R51"/>
  <c r="P51"/>
  <c i="10" r="R37"/>
  <c r="S37"/>
  <c i="22" r="R121"/>
  <c r="S121"/>
  <c i="13" r="N171"/>
  <c i="10" r="Q115"/>
  <c i="21" r="Q199"/>
  <c r="P199"/>
  <c i="7" r="P9"/>
  <c r="N9"/>
  <c r="N242"/>
  <c r="L9"/>
  <c r="J242"/>
  <c i="65" r="R281"/>
  <c r="S281"/>
  <c r="T281"/>
  <c i="23" r="R308"/>
  <c r="S308"/>
  <c i="6" r="Q76"/>
  <c r="R76"/>
  <c r="S76"/>
  <c i="1" r="N93"/>
  <c r="N120"/>
  <c r="P107"/>
  <c i="4" r="S73"/>
  <c r="T73"/>
  <c i="1" r="R64"/>
  <c r="L48"/>
  <c r="L117"/>
  <c r="L105"/>
  <c r="L111"/>
  <c i="4" r="R70"/>
  <c r="S70"/>
  <c r="T70"/>
  <c r="P117"/>
  <c r="R17"/>
  <c r="R83"/>
  <c r="R126"/>
  <c r="N51"/>
  <c r="R110"/>
  <c r="P90"/>
  <c r="S90"/>
  <c r="T90"/>
  <c r="N112"/>
  <c r="S112"/>
  <c r="T112"/>
  <c r="N80"/>
  <c r="S80"/>
  <c r="T80"/>
  <c r="R65"/>
  <c r="S65"/>
  <c r="T65"/>
  <c r="R129"/>
  <c r="S129"/>
  <c r="T129"/>
  <c i="10" r="R97"/>
  <c r="S97"/>
  <c r="R19"/>
  <c r="S19"/>
  <c r="R109"/>
  <c r="S109"/>
  <c i="12" r="Q185"/>
  <c i="10" r="Q61"/>
  <c i="21" r="O199"/>
  <c r="N199"/>
  <c i="11" r="R135"/>
  <c r="S135"/>
  <c i="23" r="P326"/>
  <c i="4" r="N35"/>
  <c r="S35"/>
  <c r="T35"/>
  <c i="21" r="R325"/>
  <c r="S325"/>
  <c i="19" r="M177"/>
  <c i="6" r="S8"/>
  <c i="10" r="Q41"/>
  <c i="1" r="L92"/>
  <c r="J77"/>
  <c i="11" r="Q133"/>
  <c i="19" r="P177"/>
  <c i="10" r="R46"/>
  <c r="S46"/>
  <c i="8" r="L10"/>
  <c r="N10"/>
  <c r="N211"/>
  <c r="P10"/>
  <c r="Q10"/>
  <c r="R10"/>
  <c i="12" r="R186"/>
  <c r="S186"/>
  <c i="11" r="R117"/>
  <c r="S117"/>
  <c i="4" r="N101"/>
  <c r="S101"/>
  <c r="T101"/>
  <c r="P94"/>
  <c i="1" r="P88"/>
  <c r="P67"/>
  <c r="J61"/>
  <c r="J118"/>
  <c r="J110"/>
  <c r="J69"/>
  <c r="J89"/>
  <c r="J109"/>
  <c r="J82"/>
  <c r="J115"/>
  <c r="J74"/>
  <c r="J114"/>
  <c r="J75"/>
  <c i="4" r="R69"/>
  <c r="S69"/>
  <c r="T69"/>
  <c r="N17"/>
  <c r="N83"/>
  <c r="P79"/>
  <c r="S79"/>
  <c r="T79"/>
  <c r="R51"/>
  <c r="N61"/>
  <c r="S61"/>
  <c r="T61"/>
  <c i="1" r="P90"/>
  <c r="N88"/>
  <c r="N67"/>
  <c r="P99"/>
  <c r="R101"/>
  <c r="R91"/>
  <c r="R86"/>
  <c r="S86"/>
  <c r="T86"/>
  <c r="R102"/>
  <c i="4" r="P48"/>
  <c r="P51"/>
  <c r="N82"/>
  <c r="S82"/>
  <c r="T82"/>
  <c r="R74"/>
  <c r="P60"/>
  <c r="S60"/>
  <c r="T60"/>
  <c r="P87"/>
  <c r="N56"/>
  <c r="N74"/>
  <c r="R120"/>
  <c r="S120"/>
  <c r="T120"/>
  <c r="R87"/>
  <c r="R78"/>
  <c i="17" r="P405"/>
  <c i="10" r="R134"/>
  <c r="S134"/>
  <c r="Q79"/>
  <c i="65" r="R310"/>
  <c r="S310"/>
  <c r="T310"/>
  <c i="11" r="S12"/>
  <c i="23" r="T112"/>
  <c i="17" r="T197"/>
  <c i="45" r="T460"/>
  <c r="S514"/>
  <c i="10" r="R94"/>
  <c r="S94"/>
  <c i="12" r="R183"/>
  <c r="S183"/>
  <c i="10" r="Q152"/>
  <c i="1" r="K115"/>
  <c r="L115"/>
  <c i="4" r="R56"/>
  <c r="N109"/>
  <c i="10" r="Q21"/>
  <c i="1" r="L69"/>
  <c r="L82"/>
  <c r="L74"/>
  <c r="N91"/>
  <c r="N101"/>
  <c r="N64"/>
  <c i="4" r="S127"/>
  <c r="T127"/>
  <c r="S29"/>
  <c r="T29"/>
  <c i="1" r="J54"/>
  <c r="J53"/>
  <c r="J51"/>
  <c r="J121"/>
  <c r="J84"/>
  <c r="J97"/>
  <c r="J80"/>
  <c r="J71"/>
  <c r="J63"/>
  <c r="J73"/>
  <c r="J119"/>
  <c r="J79"/>
  <c r="J56"/>
  <c r="J95"/>
  <c r="J62"/>
  <c r="J85"/>
  <c r="J116"/>
  <c r="J104"/>
  <c i="4" r="N31"/>
  <c r="S31"/>
  <c r="T31"/>
  <c r="R14"/>
  <c r="R131"/>
  <c r="N20"/>
  <c r="S20"/>
  <c r="T20"/>
  <c r="L131"/>
  <c r="O131"/>
  <c r="R46"/>
  <c r="S46"/>
  <c r="T46"/>
  <c r="R59"/>
  <c r="S59"/>
  <c r="T59"/>
  <c i="10" r="R84"/>
  <c r="S84"/>
  <c i="6" r="Q169"/>
  <c r="R169"/>
  <c r="S169"/>
  <c i="10" r="R22"/>
  <c r="S22"/>
  <c r="R87"/>
  <c r="S87"/>
  <c i="13" r="L171"/>
  <c i="4" r="S48"/>
  <c r="T48"/>
  <c i="1" r="K61"/>
  <c r="L61"/>
  <c i="4" r="P130"/>
  <c i="1" r="P102"/>
  <c r="J65"/>
  <c r="R106"/>
  <c i="4" r="P10"/>
  <c r="S10"/>
  <c r="T10"/>
  <c r="P95"/>
  <c r="S95"/>
  <c r="T95"/>
  <c r="N130"/>
  <c r="R118"/>
  <c r="R100"/>
  <c r="S100"/>
  <c r="T100"/>
  <c r="N117"/>
  <c r="S117"/>
  <c r="T117"/>
  <c i="14" r="S59"/>
  <c r="T59"/>
  <c i="1" r="L53"/>
  <c r="L84"/>
  <c r="L79"/>
  <c i="11" r="R123"/>
  <c r="S123"/>
  <c i="13" r="Q14"/>
  <c r="R14"/>
  <c i="1" r="L54"/>
  <c r="L121"/>
  <c i="4" r="N126"/>
  <c r="P34"/>
  <c r="S34"/>
  <c r="T34"/>
  <c r="N94"/>
  <c i="6" r="Q374"/>
  <c r="R374"/>
  <c r="S374"/>
  <c r="P315"/>
  <c r="O315"/>
  <c i="12" r="N10"/>
  <c r="P10"/>
  <c r="L10"/>
  <c i="10" r="N9"/>
  <c r="P9"/>
  <c r="L9"/>
  <c r="R9"/>
  <c i="11" r="R201"/>
  <c r="S201"/>
  <c i="6" r="N315"/>
  <c r="M315"/>
  <c i="21" r="M199"/>
  <c i="13" r="P171"/>
  <c i="65" r="R252"/>
  <c r="S252"/>
  <c r="T252"/>
  <c r="R263"/>
  <c r="S263"/>
  <c r="T263"/>
  <c r="R261"/>
  <c r="S261"/>
  <c r="T261"/>
  <c r="R305"/>
  <c r="S305"/>
  <c r="T305"/>
  <c r="R264"/>
  <c r="S264"/>
  <c r="T264"/>
  <c r="R250"/>
  <c r="S250"/>
  <c r="T250"/>
  <c r="R270"/>
  <c r="S270"/>
  <c r="T270"/>
  <c r="R283"/>
  <c r="S283"/>
  <c r="T283"/>
  <c r="R274"/>
  <c r="S274"/>
  <c r="T274"/>
  <c r="R259"/>
  <c r="S259"/>
  <c r="T259"/>
  <c r="R271"/>
  <c r="S271"/>
  <c r="T271"/>
  <c r="R314"/>
  <c r="S314"/>
  <c r="T314"/>
  <c r="R279"/>
  <c r="S279"/>
  <c r="T279"/>
  <c r="R265"/>
  <c r="S265"/>
  <c r="T265"/>
  <c r="R299"/>
  <c r="S299"/>
  <c r="T299"/>
  <c r="M328"/>
  <c r="O328"/>
  <c r="N328"/>
  <c i="1" r="S66"/>
  <c r="T66"/>
  <c r="S76"/>
  <c r="T76"/>
  <c r="S58"/>
  <c r="T58"/>
  <c r="S67"/>
  <c r="T67"/>
  <c r="S100"/>
  <c r="T100"/>
  <c r="S65"/>
  <c r="T65"/>
  <c r="S47"/>
  <c r="T47"/>
  <c r="S55"/>
  <c r="T55"/>
  <c r="S98"/>
  <c r="T98"/>
  <c r="S57"/>
  <c r="T57"/>
  <c r="S97"/>
  <c r="T97"/>
  <c r="S99"/>
  <c r="T99"/>
  <c r="S64"/>
  <c r="T64"/>
  <c r="S108"/>
  <c r="T108"/>
  <c r="S80"/>
  <c r="S106"/>
  <c r="T106"/>
  <c r="S56"/>
  <c r="T56"/>
  <c r="S87"/>
  <c r="T87"/>
  <c r="S119"/>
  <c r="T119"/>
  <c r="S81"/>
  <c r="T81"/>
  <c r="S78"/>
  <c r="T78"/>
  <c r="S72"/>
  <c r="T72"/>
  <c r="S75"/>
  <c r="T75"/>
  <c r="S85"/>
  <c r="T85"/>
  <c r="S59"/>
  <c r="T59"/>
  <c r="S96"/>
  <c r="T96"/>
  <c r="S88"/>
  <c r="T88"/>
  <c r="S112"/>
  <c r="T112"/>
  <c r="S71"/>
  <c r="T71"/>
  <c r="S94"/>
  <c r="T94"/>
  <c r="S51"/>
  <c r="T51"/>
  <c r="S113"/>
  <c r="T113"/>
  <c r="S60"/>
  <c r="T60"/>
  <c r="S110"/>
  <c r="T110"/>
  <c r="S70"/>
  <c r="T70"/>
  <c r="S114"/>
  <c r="T114"/>
  <c r="S116"/>
  <c r="T116"/>
  <c r="S62"/>
  <c r="T62"/>
  <c r="S107"/>
  <c r="T107"/>
  <c r="S73"/>
  <c r="T73"/>
  <c r="S90"/>
  <c r="T90"/>
  <c r="S89"/>
  <c r="T89"/>
  <c r="S77"/>
  <c r="T77"/>
  <c r="S68"/>
  <c r="T68"/>
  <c r="S102"/>
  <c r="T102"/>
  <c r="S109"/>
  <c r="T109"/>
  <c r="S93"/>
  <c r="T93"/>
  <c r="S95"/>
  <c r="T95"/>
  <c r="S103"/>
  <c r="T103"/>
  <c r="S101"/>
  <c r="T101"/>
  <c r="S104"/>
  <c r="T104"/>
  <c r="S63"/>
  <c r="T63"/>
  <c r="S91"/>
  <c r="T91"/>
  <c r="S52"/>
  <c r="T52"/>
  <c r="S120"/>
  <c r="T120"/>
  <c r="S49"/>
  <c r="T49"/>
  <c r="T80"/>
  <c i="4" r="S51"/>
  <c r="T51"/>
  <c i="1" r="J128"/>
  <c r="N50"/>
  <c r="P50"/>
  <c r="S50"/>
  <c r="T50"/>
  <c i="19" r="S188"/>
  <c i="4" r="S84"/>
  <c r="T84"/>
  <c r="S94"/>
  <c r="T94"/>
  <c r="S110"/>
  <c r="T110"/>
  <c r="S47"/>
  <c r="T47"/>
  <c i="25" r="T310"/>
  <c i="12" r="Q10"/>
  <c r="R10"/>
  <c r="S10"/>
  <c i="4" r="S32"/>
  <c r="T32"/>
  <c r="S76"/>
  <c r="T76"/>
  <c r="S74"/>
  <c r="T74"/>
  <c r="S126"/>
  <c r="T126"/>
  <c r="S56"/>
  <c r="T56"/>
  <c r="S87"/>
  <c r="T87"/>
  <c r="S109"/>
  <c r="T109"/>
  <c r="S118"/>
  <c r="T118"/>
  <c r="S130"/>
  <c r="T130"/>
  <c r="S83"/>
  <c r="T83"/>
  <c r="S78"/>
  <c r="T78"/>
  <c r="S17"/>
  <c r="T17"/>
  <c r="S106"/>
  <c r="T106"/>
  <c i="1" r="P61"/>
  <c r="R61"/>
  <c r="N61"/>
  <c r="S61"/>
  <c r="T61"/>
  <c r="N115"/>
  <c r="P115"/>
  <c r="R115"/>
  <c r="R79"/>
  <c r="N79"/>
  <c r="P79"/>
  <c i="4" r="Q131"/>
  <c i="1" r="R84"/>
  <c r="N84"/>
  <c r="P84"/>
  <c r="R111"/>
  <c r="N111"/>
  <c r="P111"/>
  <c i="10" r="Q9"/>
  <c i="1" r="R53"/>
  <c r="N53"/>
  <c r="P53"/>
  <c i="21" r="T325"/>
  <c i="1" r="R105"/>
  <c r="P105"/>
  <c r="N105"/>
  <c r="S105"/>
  <c r="T105"/>
  <c r="R117"/>
  <c r="P117"/>
  <c r="N117"/>
  <c i="10" r="S9"/>
  <c i="14" r="U59"/>
  <c i="1" r="N74"/>
  <c r="P74"/>
  <c r="R74"/>
  <c r="P48"/>
  <c r="R48"/>
  <c r="N48"/>
  <c i="4" r="S14"/>
  <c i="1" r="N82"/>
  <c r="P82"/>
  <c r="R82"/>
  <c r="N92"/>
  <c r="P92"/>
  <c r="R92"/>
  <c r="L128"/>
  <c r="K128"/>
  <c r="N121"/>
  <c r="R121"/>
  <c r="P121"/>
  <c r="R69"/>
  <c r="N69"/>
  <c r="P69"/>
  <c r="R54"/>
  <c r="N54"/>
  <c r="P54"/>
  <c i="23" r="T308"/>
  <c i="22" r="T121"/>
  <c i="13" r="S14"/>
  <c i="7" r="Q9"/>
  <c r="R9"/>
  <c i="6" r="J161"/>
  <c i="65" r="R317"/>
  <c r="S317"/>
  <c r="T317"/>
  <c i="1" r="S18"/>
  <c r="T18"/>
  <c r="S25"/>
  <c r="T25"/>
  <c i="4" r="S114"/>
  <c r="T114"/>
  <c r="S97"/>
  <c r="T97"/>
  <c i="65" r="R326"/>
  <c r="S326"/>
  <c r="T326"/>
  <c i="7" r="Q121"/>
  <c r="R121"/>
  <c r="S121"/>
  <c i="6" r="Q88"/>
  <c r="R88"/>
  <c r="S88"/>
  <c r="Q165"/>
  <c r="R165"/>
  <c r="S165"/>
  <c i="10" r="R144"/>
  <c r="S144"/>
  <c i="9" r="Q89"/>
  <c r="R89"/>
  <c r="S89"/>
  <c i="7" r="Q146"/>
  <c r="R146"/>
  <c r="S146"/>
  <c r="Q120"/>
  <c r="R120"/>
  <c r="S120"/>
  <c r="Q56"/>
  <c r="R56"/>
  <c r="S56"/>
  <c i="12" r="Q174"/>
  <c r="R174"/>
  <c r="S174"/>
  <c i="7" r="Q104"/>
  <c r="R104"/>
  <c r="S104"/>
  <c i="6" r="Q81"/>
  <c r="R81"/>
  <c r="S81"/>
  <c i="9" r="Q135"/>
  <c r="R135"/>
  <c r="S135"/>
  <c i="10" r="Q133"/>
  <c r="Q116"/>
  <c i="9" r="Q85"/>
  <c r="R85"/>
  <c r="S85"/>
  <c i="24" r="M315"/>
  <c i="9" r="Q142"/>
  <c r="R142"/>
  <c r="S142"/>
  <c i="21" r="R80"/>
  <c r="S80"/>
  <c r="T80"/>
  <c i="45" r="R287"/>
  <c r="S287"/>
  <c r="T287"/>
  <c i="6" r="Q85"/>
  <c r="R85"/>
  <c r="S85"/>
  <c i="7" r="Q135"/>
  <c r="R135"/>
  <c r="S135"/>
  <c i="21" r="R280"/>
  <c r="S280"/>
  <c r="T280"/>
  <c i="7" r="Q207"/>
  <c r="R207"/>
  <c r="S207"/>
  <c i="4" r="J122"/>
  <c i="65" r="R466"/>
  <c r="S466"/>
  <c r="T466"/>
  <c i="8" r="Q176"/>
  <c r="R176"/>
  <c i="1" r="S69"/>
  <c r="T69"/>
  <c r="S118"/>
  <c r="T118"/>
  <c i="7" r="Q156"/>
  <c r="R156"/>
  <c r="S156"/>
  <c i="1" r="S24"/>
  <c r="T24"/>
  <c i="65" r="R292"/>
  <c r="S292"/>
  <c r="T292"/>
  <c i="6" r="Q33"/>
  <c r="R33"/>
  <c r="S33"/>
  <c r="Q270"/>
  <c r="R270"/>
  <c r="S270"/>
  <c i="10" r="Q122"/>
  <c i="6" r="Q82"/>
  <c r="R82"/>
  <c r="S82"/>
  <c i="10" r="Q94"/>
  <c r="Q155"/>
  <c i="9" r="Q33"/>
  <c r="R33"/>
  <c r="S33"/>
  <c i="7" r="Q113"/>
  <c r="R113"/>
  <c r="S113"/>
  <c i="10" r="Q117"/>
  <c i="6" r="Q50"/>
  <c r="R50"/>
  <c r="S50"/>
  <c r="Q96"/>
  <c r="R96"/>
  <c r="S96"/>
  <c i="45" r="R293"/>
  <c r="S293"/>
  <c r="T293"/>
  <c i="9" r="Q38"/>
  <c r="R38"/>
  <c r="S38"/>
  <c i="7" r="Q200"/>
  <c r="R200"/>
  <c r="S200"/>
  <c i="8" r="Q18"/>
  <c r="R18"/>
  <c r="S18"/>
  <c i="12" r="Q136"/>
  <c r="R136"/>
  <c r="S136"/>
  <c i="25" r="K452"/>
  <c i="22" r="K492"/>
  <c i="1" r="P44"/>
  <c r="N44"/>
  <c i="6" r="P318"/>
  <c i="22" r="Q377"/>
  <c i="9" r="P155"/>
  <c i="23" r="Q407"/>
  <c i="21" r="O27"/>
  <c i="17" r="J33"/>
  <c r="K33"/>
  <c r="O33"/>
  <c i="6" r="N318"/>
  <c i="65" r="K235"/>
  <c i="8" r="L168"/>
  <c i="6" r="N127"/>
  <c i="24" r="O254"/>
  <c i="25" r="Q355"/>
  <c r="Q452"/>
  <c r="P452"/>
  <c i="65" r="Q29"/>
  <c r="Q235"/>
  <c r="P235"/>
  <c i="11" r="P78"/>
  <c i="21" r="Q19"/>
  <c i="17" r="M59"/>
  <c i="6" r="N35"/>
  <c i="65" r="M29"/>
  <c r="M235"/>
  <c i="9" r="L155"/>
  <c r="Q155"/>
  <c r="R155"/>
  <c r="S155"/>
  <c i="17" r="Q59"/>
  <c r="R59"/>
  <c r="S59"/>
  <c i="21" r="Q27"/>
  <c i="11" r="N78"/>
  <c r="Q78"/>
  <c r="R78"/>
  <c r="S78"/>
  <c i="6" r="L78"/>
  <c i="8" r="P62"/>
  <c i="21" r="O19"/>
  <c i="17" r="I59"/>
  <c r="I161"/>
  <c i="19" r="S342"/>
  <c i="6" r="Q318"/>
  <c r="R318"/>
  <c r="S318"/>
  <c i="1" r="S44"/>
  <c r="T44"/>
  <c i="22" r="M377"/>
  <c r="R377"/>
  <c r="S377"/>
  <c r="T377"/>
  <c r="O377"/>
  <c r="O492"/>
  <c r="N492"/>
  <c i="24" r="K315"/>
  <c i="6" r="P127"/>
  <c r="Q127"/>
  <c r="R127"/>
  <c r="S127"/>
  <c i="24" r="Q254"/>
  <c r="Q315"/>
  <c i="25" r="M355"/>
  <c r="R355"/>
  <c r="S355"/>
  <c r="T355"/>
  <c i="21" r="R19"/>
  <c r="S19"/>
  <c r="T19"/>
  <c i="8" r="N62"/>
  <c r="Q62"/>
  <c r="R62"/>
  <c r="S62"/>
  <c r="P168"/>
  <c i="6" r="P78"/>
  <c r="P35"/>
  <c i="65" r="R29"/>
  <c r="S29"/>
  <c r="T29"/>
  <c i="23" r="M407"/>
  <c r="R407"/>
  <c r="S407"/>
  <c r="T407"/>
  <c i="8" r="Q25"/>
  <c r="R25"/>
  <c r="S25"/>
  <c i="17" r="R360"/>
  <c r="S360"/>
  <c r="T360"/>
  <c i="21" r="R288"/>
  <c r="S288"/>
  <c r="T288"/>
  <c i="25" r="R335"/>
  <c r="S335"/>
  <c r="T335"/>
  <c i="10" r="Q26"/>
  <c i="8" r="Q151"/>
  <c r="R151"/>
  <c r="S151"/>
  <c i="22" r="R366"/>
  <c r="S366"/>
  <c r="T366"/>
  <c i="1" r="S117"/>
  <c r="T117"/>
  <c i="11" r="Q36"/>
  <c r="R36"/>
  <c r="S36"/>
  <c i="7" r="Q84"/>
  <c r="R84"/>
  <c r="S84"/>
  <c i="23" r="R281"/>
  <c r="S281"/>
  <c r="T281"/>
  <c i="8" r="Q141"/>
  <c r="R141"/>
  <c r="S141"/>
  <c i="6" r="Q123"/>
  <c r="R123"/>
  <c r="S123"/>
  <c i="22" r="R304"/>
  <c r="S304"/>
  <c r="T304"/>
  <c i="13" r="Q68"/>
  <c r="R68"/>
  <c r="S68"/>
  <c i="45" r="R319"/>
  <c r="S319"/>
  <c r="T319"/>
  <c i="10" r="N138"/>
  <c i="9" r="N170"/>
  <c i="4" r="R122"/>
  <c i="10" r="P138"/>
  <c i="24" r="O462"/>
  <c i="10" r="L128"/>
  <c r="Q128"/>
  <c r="N128"/>
  <c i="23" r="Q458"/>
  <c i="45" r="O512"/>
  <c r="Q512"/>
  <c i="4" r="P122"/>
  <c r="S122"/>
  <c r="T122"/>
  <c i="45" r="R512"/>
  <c r="S512"/>
  <c r="T512"/>
  <c i="23" r="M458"/>
  <c i="9" r="L170"/>
  <c r="Q170"/>
  <c r="R170"/>
  <c r="S170"/>
  <c i="24" r="M462"/>
  <c r="R462"/>
  <c r="S462"/>
  <c r="T462"/>
  <c i="8" r="Q54"/>
  <c r="R54"/>
  <c r="S54"/>
  <c i="6" r="Q188"/>
  <c r="R188"/>
  <c r="S188"/>
  <c i="1" r="S115"/>
  <c r="T115"/>
  <c i="10" r="R148"/>
  <c r="S148"/>
  <c i="21" r="R105"/>
  <c r="S105"/>
  <c r="T105"/>
  <c i="11" r="Q148"/>
  <c r="R148"/>
  <c r="S148"/>
  <c i="65" r="R267"/>
  <c r="S267"/>
  <c r="T267"/>
  <c i="12" r="Q125"/>
  <c r="R125"/>
  <c r="S125"/>
  <c i="45" r="R225"/>
  <c r="S225"/>
  <c r="T225"/>
  <c i="65" r="R303"/>
  <c r="S303"/>
  <c r="T303"/>
  <c r="R295"/>
  <c r="S295"/>
  <c r="T295"/>
  <c i="8" r="Q17"/>
  <c r="R17"/>
  <c r="S17"/>
  <c i="6" r="Q114"/>
  <c r="R114"/>
  <c r="S114"/>
  <c r="Q101"/>
  <c r="R101"/>
  <c r="S101"/>
  <c i="19" r="S177"/>
  <c r="N4"/>
  <c i="65" r="S482"/>
  <c i="45" r="R356"/>
  <c r="S356"/>
  <c r="T356"/>
  <c i="11" r="N97"/>
  <c i="9" r="P171"/>
  <c r="N171"/>
  <c r="Q171"/>
  <c r="R171"/>
  <c i="7" r="L76"/>
  <c r="L242"/>
  <c i="17" r="M397"/>
  <c i="23" r="M335"/>
  <c r="M480"/>
  <c r="O93"/>
  <c i="17" r="M93"/>
  <c i="7" r="I242"/>
  <c r="N76"/>
  <c i="17" r="O397"/>
  <c i="23" r="Q172"/>
  <c r="Q93"/>
  <c i="21" r="M344"/>
  <c r="O344"/>
  <c r="O380"/>
  <c i="11" r="L97"/>
  <c r="Q97"/>
  <c i="9" r="P73"/>
  <c i="10" r="N55"/>
  <c i="23" r="Q335"/>
  <c r="Q480"/>
  <c i="14" r="R63"/>
  <c i="9" r="N73"/>
  <c r="Q73"/>
  <c r="R73"/>
  <c r="S73"/>
  <c i="7" r="P76"/>
  <c r="P242"/>
  <c r="O242"/>
  <c i="10" r="P55"/>
  <c i="23" r="O172"/>
  <c i="21" r="K380"/>
  <c r="P380"/>
  <c i="10" r="L55"/>
  <c i="14" r="N63"/>
  <c r="S63"/>
  <c r="T63"/>
  <c r="U63"/>
  <c i="17" r="K161"/>
  <c i="23" r="K480"/>
  <c i="17" r="R397"/>
  <c r="S397"/>
  <c r="T397"/>
  <c r="O93"/>
  <c r="O161"/>
  <c r="N161"/>
  <c i="23" r="M229"/>
  <c i="45" r="O360"/>
  <c r="N360"/>
  <c i="23" r="K229"/>
  <c i="22" r="Q492"/>
  <c r="P492"/>
  <c r="M492"/>
  <c i="25" r="R304"/>
  <c r="S304"/>
  <c r="T304"/>
  <c i="17" r="R356"/>
  <c r="S356"/>
  <c r="T356"/>
  <c i="10" r="Q168"/>
  <c r="R168"/>
  <c i="22" r="R92"/>
  <c r="S92"/>
  <c r="T92"/>
  <c i="23" r="R301"/>
  <c r="S301"/>
  <c r="T301"/>
  <c i="10" r="Q148"/>
  <c i="6" r="Q442"/>
  <c r="R442"/>
  <c r="S442"/>
  <c i="24" r="S469"/>
  <c i="25" r="M452"/>
  <c i="17" r="M405"/>
  <c r="O405"/>
  <c r="N405"/>
  <c i="1" r="S54"/>
  <c r="T54"/>
  <c r="S84"/>
  <c r="T84"/>
  <c i="19" r="S343"/>
  <c i="1" r="S92"/>
  <c r="T92"/>
  <c r="S111"/>
  <c r="T111"/>
  <c i="4" r="T14"/>
  <c r="S131"/>
  <c r="O5"/>
  <c i="1" r="S53"/>
  <c r="T53"/>
  <c r="S82"/>
  <c r="T82"/>
  <c i="7" r="S9"/>
  <c i="1" r="P128"/>
  <c r="O128"/>
  <c r="S121"/>
  <c r="T121"/>
  <c r="N128"/>
  <c r="M128"/>
  <c r="S48"/>
  <c r="S79"/>
  <c r="T79"/>
  <c r="S74"/>
  <c r="T74"/>
  <c r="R128"/>
  <c r="Q128"/>
  <c i="7" r="B22"/>
  <c i="8" r="B10"/>
  <c i="7" r="B21"/>
  <c i="11" r="B9"/>
  <c i="8" r="B9"/>
  <c i="1" r="T48"/>
  <c r="S128"/>
  <c i="65" r="Q328"/>
  <c r="P328"/>
  <c r="R301"/>
  <c r="S301"/>
  <c r="T301"/>
  <c i="12" r="Q77"/>
  <c r="R77"/>
  <c r="S77"/>
  <c i="14" r="N185"/>
  <c i="1" r="S36"/>
  <c r="T36"/>
  <c i="10" r="R50"/>
  <c r="S50"/>
  <c i="11" r="R175"/>
  <c r="S175"/>
  <c i="21" r="R344"/>
  <c r="S344"/>
  <c r="T344"/>
  <c i="12" r="Q89"/>
  <c r="R89"/>
  <c r="S89"/>
  <c r="Q158"/>
  <c r="R158"/>
  <c r="S158"/>
  <c i="10" r="R102"/>
  <c r="S102"/>
  <c i="11" r="Q41"/>
  <c i="23" r="O480"/>
  <c r="N480"/>
  <c i="65" r="O235"/>
  <c r="N235"/>
  <c i="17" r="T59"/>
  <c r="O251"/>
  <c i="22" r="R157"/>
  <c r="S157"/>
  <c r="T157"/>
  <c i="8" r="Q198"/>
  <c r="R198"/>
  <c i="25" r="O452"/>
  <c r="N452"/>
  <c i="9" r="J185"/>
  <c i="8" r="N111"/>
  <c i="23" r="Q330"/>
  <c i="17" r="Q189"/>
  <c r="Q251"/>
  <c r="P251"/>
  <c r="K251"/>
  <c i="9" r="P183"/>
  <c i="23" r="K479"/>
  <c r="O479"/>
  <c i="45" r="S239"/>
  <c i="11" r="Q20"/>
  <c i="8" r="P111"/>
  <c i="14" r="P146"/>
  <c r="P185"/>
  <c i="23" r="O330"/>
  <c r="R330"/>
  <c r="S330"/>
  <c r="T330"/>
  <c r="J472"/>
  <c r="K472"/>
  <c r="Q472"/>
  <c i="9" r="I185"/>
  <c i="14" r="L185"/>
  <c i="8" r="Q111"/>
  <c r="R111"/>
  <c i="9" r="H183"/>
  <c r="H185"/>
  <c i="8" r="J211"/>
  <c i="9" r="N183"/>
  <c r="Q183"/>
  <c r="R183"/>
  <c i="14" r="R146"/>
  <c r="R185"/>
  <c i="23" r="I479"/>
  <c i="17" r="M189"/>
  <c r="M251"/>
  <c i="10" r="R138"/>
  <c r="S138"/>
  <c i="8" r="Q168"/>
  <c r="R168"/>
  <c r="S168"/>
  <c i="21" r="R27"/>
  <c r="S27"/>
  <c r="T27"/>
  <c i="24" r="P315"/>
  <c i="6" r="Q78"/>
  <c r="R78"/>
  <c r="S78"/>
  <c r="Q35"/>
  <c r="R35"/>
  <c r="S35"/>
  <c i="24" r="R254"/>
  <c r="S254"/>
  <c r="T254"/>
  <c i="22" r="S492"/>
  <c i="8" r="L211"/>
  <c i="24" r="O315"/>
  <c r="N315"/>
  <c i="17" r="M33"/>
  <c r="M161"/>
  <c i="65" r="S235"/>
  <c i="17" r="Q33"/>
  <c r="Q161"/>
  <c r="P161"/>
  <c i="8" r="P211"/>
  <c r="O211"/>
  <c i="23" r="R458"/>
  <c r="S458"/>
  <c r="T458"/>
  <c r="R93"/>
  <c r="S93"/>
  <c r="T93"/>
  <c i="10" r="R128"/>
  <c r="S128"/>
  <c r="Q138"/>
  <c i="9" r="L185"/>
  <c i="22" r="S338"/>
  <c i="21" r="N380"/>
  <c i="23" r="P480"/>
  <c r="R172"/>
  <c r="S172"/>
  <c r="T172"/>
  <c i="7" r="Q76"/>
  <c r="R76"/>
  <c r="S76"/>
  <c i="23" r="R335"/>
  <c r="S335"/>
  <c r="T335"/>
  <c i="10" r="Q55"/>
  <c r="R55"/>
  <c r="S55"/>
  <c i="17" r="R93"/>
  <c r="S93"/>
  <c r="T93"/>
  <c i="45" r="S360"/>
  <c r="N4"/>
  <c i="21" r="S380"/>
  <c r="M380"/>
  <c i="11" r="R97"/>
  <c r="S97"/>
  <c i="6" r="R315"/>
  <c i="9" r="P185"/>
  <c r="O185"/>
  <c i="23" r="Q229"/>
  <c r="P229"/>
  <c r="O229"/>
  <c r="N229"/>
  <c i="65" r="S328"/>
  <c r="S483"/>
  <c i="9" r="N185"/>
  <c i="45" r="S515"/>
  <c i="17" r="S405"/>
  <c i="25" r="S452"/>
  <c i="23" r="S326"/>
  <c i="22" r="S234"/>
  <c i="6" r="R469"/>
  <c i="1" r="T128"/>
  <c r="O5"/>
  <c i="7" r="R242"/>
  <c r="M5"/>
  <c i="65" r="N4"/>
  <c i="86" r="I102"/>
  <c r="I96"/>
  <c r="K43"/>
  <c r="J41"/>
  <c r="J28"/>
  <c r="K28"/>
  <c r="I31"/>
  <c r="I14"/>
  <c r="I112"/>
  <c r="I104"/>
  <c r="I99"/>
  <c r="J82"/>
  <c r="K82"/>
  <c r="J70"/>
  <c r="K70"/>
  <c r="I50"/>
  <c r="I23"/>
  <c r="I116"/>
  <c r="K102"/>
  <c r="Q102"/>
  <c r="I82"/>
  <c r="I72"/>
  <c r="J44"/>
  <c r="K44"/>
  <c r="O44"/>
  <c r="J34"/>
  <c r="I28"/>
  <c r="K20"/>
  <c r="K101"/>
  <c r="Q101"/>
  <c r="K79"/>
  <c r="K74"/>
  <c r="Q74"/>
  <c r="K31"/>
  <c r="O31"/>
  <c r="I126"/>
  <c r="J134"/>
  <c r="K130"/>
  <c r="M130"/>
  <c r="J139"/>
  <c r="K139"/>
  <c r="O139"/>
  <c r="I138"/>
  <c r="I140"/>
  <c r="J452"/>
  <c r="K452"/>
  <c r="O452"/>
  <c r="K451"/>
  <c r="M451"/>
  <c r="J446"/>
  <c r="K446"/>
  <c r="M446"/>
  <c r="I445"/>
  <c r="J426"/>
  <c r="K426"/>
  <c r="O426"/>
  <c r="I425"/>
  <c r="K423"/>
  <c r="O423"/>
  <c r="I422"/>
  <c r="I421"/>
  <c r="J419"/>
  <c r="I413"/>
  <c r="I409"/>
  <c r="J448"/>
  <c r="K414"/>
  <c r="Q414"/>
  <c r="I412"/>
  <c r="J407"/>
  <c r="K407"/>
  <c r="M407"/>
  <c r="J388"/>
  <c r="K388"/>
  <c r="K384"/>
  <c r="Q384"/>
  <c r="K376"/>
  <c r="M376"/>
  <c r="I360"/>
  <c r="J352"/>
  <c r="K348"/>
  <c r="M348"/>
  <c r="J339"/>
  <c r="K339"/>
  <c r="M339"/>
  <c r="K336"/>
  <c r="M336"/>
  <c r="K333"/>
  <c r="O333"/>
  <c r="I288"/>
  <c r="I201"/>
  <c r="J183"/>
  <c r="K170"/>
  <c r="Q170"/>
  <c r="J163"/>
  <c r="K8"/>
  <c r="Q8"/>
  <c r="J440"/>
  <c r="K395"/>
  <c r="O395"/>
  <c r="I387"/>
  <c r="I381"/>
  <c r="J369"/>
  <c r="K369"/>
  <c r="M369"/>
  <c r="J366"/>
  <c r="K366"/>
  <c r="M366"/>
  <c r="K359"/>
  <c r="M359"/>
  <c r="J356"/>
  <c r="K356"/>
  <c r="O356"/>
  <c r="I346"/>
  <c r="J334"/>
  <c r="K334"/>
  <c r="O334"/>
  <c r="I331"/>
  <c r="J326"/>
  <c r="K326"/>
  <c r="Q326"/>
  <c r="I323"/>
  <c r="J317"/>
  <c r="I168"/>
  <c r="J447"/>
  <c r="K447"/>
  <c r="Q447"/>
  <c r="I434"/>
  <c r="J432"/>
  <c r="K432"/>
  <c r="O432"/>
  <c r="J431"/>
  <c r="K431"/>
  <c r="J256"/>
  <c r="K256"/>
  <c r="M256"/>
  <c r="J255"/>
  <c r="K255"/>
  <c r="M255"/>
  <c r="I213"/>
  <c r="J208"/>
  <c r="K199"/>
  <c r="I190"/>
  <c r="J167"/>
  <c r="K167"/>
  <c r="M167"/>
  <c r="J161"/>
  <c r="J158"/>
  <c r="I157"/>
  <c r="I147"/>
  <c r="I8"/>
  <c r="J127"/>
  <c r="K129"/>
  <c r="M129"/>
  <c r="J140"/>
  <c r="K140"/>
  <c r="M140"/>
  <c r="J141"/>
  <c r="K141"/>
  <c r="M141"/>
  <c r="J168"/>
  <c r="K168"/>
  <c r="O168"/>
  <c r="J173"/>
  <c r="I177"/>
  <c r="I178"/>
  <c r="I181"/>
  <c r="I184"/>
  <c r="J187"/>
  <c r="J188"/>
  <c r="K188"/>
  <c r="J189"/>
  <c r="J194"/>
  <c r="K194"/>
  <c r="O194"/>
  <c r="J196"/>
  <c r="K196"/>
  <c r="J207"/>
  <c r="J214"/>
  <c r="I286"/>
  <c r="J310"/>
  <c r="I332"/>
  <c r="J335"/>
  <c r="K335"/>
  <c r="O335"/>
  <c r="J355"/>
  <c r="K355"/>
  <c r="Q355"/>
  <c r="I356"/>
  <c r="I364"/>
  <c r="J370"/>
  <c r="K370"/>
  <c r="J409"/>
  <c r="K409"/>
  <c r="Q409"/>
  <c r="J17"/>
  <c r="K17"/>
  <c r="M17"/>
  <c r="J18"/>
  <c r="J29"/>
  <c r="J37"/>
  <c r="K37"/>
  <c r="J38"/>
  <c r="I44"/>
  <c r="J49"/>
  <c r="K49"/>
  <c r="J54"/>
  <c r="K54"/>
  <c r="O54"/>
  <c r="I69"/>
  <c r="I77"/>
  <c r="J83"/>
  <c r="J87"/>
  <c r="I89"/>
  <c r="I95"/>
  <c r="J100"/>
  <c r="J103"/>
  <c r="K103"/>
  <c r="M103"/>
  <c r="J106"/>
  <c r="K106"/>
  <c r="M106"/>
  <c r="J111"/>
  <c r="K111"/>
  <c r="O111"/>
  <c r="J117"/>
  <c r="K117"/>
  <c r="Q117"/>
  <c r="I119"/>
  <c r="J120"/>
  <c r="I76"/>
  <c r="J115"/>
  <c r="K87"/>
  <c r="Q87"/>
  <c r="K50"/>
  <c r="Q50"/>
  <c r="I43"/>
  <c r="I17"/>
  <c r="K121"/>
  <c r="Q121"/>
  <c r="K89"/>
  <c r="I62"/>
  <c r="K34"/>
  <c r="Q34"/>
  <c r="J16"/>
  <c r="I105"/>
  <c r="K96"/>
  <c r="I92"/>
  <c r="J81"/>
  <c r="K67"/>
  <c r="I40"/>
  <c r="I114"/>
  <c r="J86"/>
  <c r="K86"/>
  <c r="M86"/>
  <c r="K83"/>
  <c r="I74"/>
  <c r="J73"/>
  <c r="K73"/>
  <c r="O73"/>
  <c r="I52"/>
  <c r="I36"/>
  <c r="I32"/>
  <c r="I11"/>
  <c r="K85"/>
  <c r="J78"/>
  <c r="K78"/>
  <c r="M78"/>
  <c r="I73"/>
  <c r="K52"/>
  <c r="K46"/>
  <c r="Q46"/>
  <c r="J24"/>
  <c r="K24"/>
  <c r="O24"/>
  <c r="J15"/>
  <c r="K15"/>
  <c r="Q15"/>
  <c r="I13"/>
  <c r="K134"/>
  <c r="J125"/>
  <c r="K125"/>
  <c r="O125"/>
  <c r="K138"/>
  <c r="O138"/>
  <c r="J137"/>
  <c r="K137"/>
  <c r="Q137"/>
  <c r="K440"/>
  <c r="Q440"/>
  <c r="J412"/>
  <c r="K412"/>
  <c r="O412"/>
  <c r="I400"/>
  <c r="J393"/>
  <c r="K393"/>
  <c r="M393"/>
  <c r="J379"/>
  <c r="K375"/>
  <c r="Q375"/>
  <c r="K371"/>
  <c r="O371"/>
  <c r="I366"/>
  <c r="I363"/>
  <c r="I357"/>
  <c r="K341"/>
  <c r="Q341"/>
  <c r="J340"/>
  <c r="K340"/>
  <c r="Q340"/>
  <c r="I333"/>
  <c r="K329"/>
  <c r="M329"/>
  <c r="K327"/>
  <c r="M327"/>
  <c r="J325"/>
  <c r="K325"/>
  <c r="Q325"/>
  <c r="J322"/>
  <c r="I320"/>
  <c r="J259"/>
  <c r="K259"/>
  <c r="J202"/>
  <c r="K202"/>
  <c r="O202"/>
  <c r="K197"/>
  <c r="Q197"/>
  <c r="I144"/>
  <c r="I455"/>
  <c r="I406"/>
  <c r="J404"/>
  <c r="K404"/>
  <c r="Q404"/>
  <c r="J401"/>
  <c r="K401"/>
  <c r="Q401"/>
  <c r="K400"/>
  <c r="J396"/>
  <c r="K396"/>
  <c r="O396"/>
  <c r="K394"/>
  <c r="K383"/>
  <c r="Q383"/>
  <c r="K381"/>
  <c r="I375"/>
  <c r="I370"/>
  <c r="J361"/>
  <c r="K361"/>
  <c r="J360"/>
  <c r="K360"/>
  <c r="O360"/>
  <c r="J353"/>
  <c r="K351"/>
  <c r="Q351"/>
  <c r="I345"/>
  <c r="K343"/>
  <c r="K337"/>
  <c r="Q337"/>
  <c r="J328"/>
  <c r="J323"/>
  <c r="K323"/>
  <c r="O323"/>
  <c r="I321"/>
  <c r="J315"/>
  <c r="K315"/>
  <c r="O315"/>
  <c r="K314"/>
  <c r="M314"/>
  <c r="J313"/>
  <c r="K313"/>
  <c r="Q313"/>
  <c r="K310"/>
  <c r="Q310"/>
  <c r="K308"/>
  <c r="Q308"/>
  <c r="K307"/>
  <c r="O307"/>
  <c r="K306"/>
  <c r="O306"/>
  <c r="K305"/>
  <c r="O305"/>
  <c r="K288"/>
  <c r="J228"/>
  <c r="I218"/>
  <c r="J203"/>
  <c r="K203"/>
  <c r="O203"/>
  <c r="J193"/>
  <c r="K193"/>
  <c r="Q193"/>
  <c r="I186"/>
  <c r="I182"/>
  <c r="J179"/>
  <c r="K179"/>
  <c r="M179"/>
  <c r="K165"/>
  <c r="O165"/>
  <c r="I160"/>
  <c r="I436"/>
  <c r="J257"/>
  <c r="I256"/>
  <c r="I223"/>
  <c r="K219"/>
  <c r="Q219"/>
  <c r="K218"/>
  <c r="M218"/>
  <c r="K216"/>
  <c r="Q216"/>
  <c r="K214"/>
  <c r="M214"/>
  <c r="K213"/>
  <c r="Q213"/>
  <c r="K209"/>
  <c r="M209"/>
  <c r="K187"/>
  <c r="M187"/>
  <c r="K186"/>
  <c r="O186"/>
  <c r="I180"/>
  <c r="I179"/>
  <c r="J176"/>
  <c r="K176"/>
  <c r="O176"/>
  <c r="J174"/>
  <c r="K174"/>
  <c r="Q174"/>
  <c r="K173"/>
  <c r="M173"/>
  <c r="I171"/>
  <c r="J169"/>
  <c r="K169"/>
  <c r="O169"/>
  <c r="I165"/>
  <c r="K164"/>
  <c r="O164"/>
  <c r="I162"/>
  <c r="K161"/>
  <c r="O161"/>
  <c r="K157"/>
  <c r="M157"/>
  <c r="J153"/>
  <c r="K153"/>
  <c r="O153"/>
  <c r="I152"/>
  <c r="I151"/>
  <c r="J146"/>
  <c r="I449"/>
  <c r="J435"/>
  <c r="J430"/>
  <c r="J429"/>
  <c r="K429"/>
  <c r="M429"/>
  <c r="J225"/>
  <c r="K225"/>
  <c r="M225"/>
  <c r="I222"/>
  <c r="J220"/>
  <c r="K220"/>
  <c r="M220"/>
  <c r="J210"/>
  <c r="K210"/>
  <c r="O210"/>
  <c r="I200"/>
  <c r="I196"/>
  <c r="J192"/>
  <c r="I188"/>
  <c r="K180"/>
  <c r="I172"/>
  <c r="I121"/>
  <c r="I27"/>
  <c r="I113"/>
  <c r="I66"/>
  <c r="J57"/>
  <c r="K57"/>
  <c r="K42"/>
  <c r="M42"/>
  <c r="K29"/>
  <c r="Q29"/>
  <c r="K18"/>
  <c r="O18"/>
  <c r="K16"/>
  <c r="I101"/>
  <c r="J95"/>
  <c r="K95"/>
  <c r="M95"/>
  <c r="K92"/>
  <c r="Q92"/>
  <c r="I75"/>
  <c r="I64"/>
  <c r="I37"/>
  <c r="K32"/>
  <c r="M32"/>
  <c r="K25"/>
  <c r="Q25"/>
  <c r="I107"/>
  <c r="I46"/>
  <c r="K38"/>
  <c r="I26"/>
  <c r="J63"/>
  <c r="K63"/>
  <c r="O63"/>
  <c r="K12"/>
  <c r="I133"/>
  <c r="I128"/>
  <c r="K136"/>
  <c r="O136"/>
  <c r="I135"/>
  <c r="I129"/>
  <c r="I446"/>
  <c r="I442"/>
  <c r="J439"/>
  <c r="K439"/>
  <c r="I427"/>
  <c r="I426"/>
  <c r="J424"/>
  <c r="K424"/>
  <c r="Q424"/>
  <c r="I423"/>
  <c r="K421"/>
  <c r="Q421"/>
  <c r="K419"/>
  <c r="Q419"/>
  <c r="I388"/>
  <c r="I305"/>
  <c r="J450"/>
  <c r="K450"/>
  <c r="M450"/>
  <c r="K436"/>
  <c r="O436"/>
  <c r="I287"/>
  <c r="I258"/>
  <c r="K257"/>
  <c r="M257"/>
  <c r="J205"/>
  <c r="J185"/>
  <c r="K185"/>
  <c r="M185"/>
  <c r="K449"/>
  <c r="O449"/>
  <c r="K430"/>
  <c r="I429"/>
  <c r="K287"/>
  <c r="J223"/>
  <c r="K223"/>
  <c r="K217"/>
  <c r="Q217"/>
  <c r="I199"/>
  <c r="K184"/>
  <c r="M184"/>
  <c r="I170"/>
  <c r="J434"/>
  <c r="K434"/>
  <c r="O434"/>
  <c r="I432"/>
  <c r="I431"/>
  <c r="J227"/>
  <c r="K227"/>
  <c r="K222"/>
  <c r="Q222"/>
  <c r="I219"/>
  <c r="I209"/>
  <c r="J182"/>
  <c r="K182"/>
  <c r="Q182"/>
  <c r="J172"/>
  <c r="K172"/>
  <c r="M172"/>
  <c r="I164"/>
  <c r="J160"/>
  <c r="K160"/>
  <c r="J143"/>
  <c r="K126"/>
  <c r="M126"/>
  <c r="J145"/>
  <c r="K145"/>
  <c r="M145"/>
  <c r="J151"/>
  <c r="K151"/>
  <c r="M151"/>
  <c r="J155"/>
  <c r="K155"/>
  <c r="Q155"/>
  <c r="J156"/>
  <c r="I167"/>
  <c r="I169"/>
  <c r="J190"/>
  <c r="K190"/>
  <c r="Q190"/>
  <c r="J200"/>
  <c r="K200"/>
  <c r="Q200"/>
  <c r="J206"/>
  <c r="K206"/>
  <c r="Q206"/>
  <c r="I211"/>
  <c r="J221"/>
  <c r="K221"/>
  <c r="I315"/>
  <c r="J331"/>
  <c r="K331"/>
  <c r="M331"/>
  <c r="I334"/>
  <c r="I341"/>
  <c r="I342"/>
  <c r="I349"/>
  <c r="J350"/>
  <c r="K350"/>
  <c r="Q350"/>
  <c r="I359"/>
  <c r="J374"/>
  <c r="K374"/>
  <c r="M374"/>
  <c r="I393"/>
  <c r="I411"/>
  <c r="J418"/>
  <c r="K418"/>
  <c r="I437"/>
  <c r="J443"/>
  <c r="K443"/>
  <c r="M443"/>
  <c r="J453"/>
  <c r="K453"/>
  <c r="M453"/>
  <c r="J9"/>
  <c r="J10"/>
  <c r="J13"/>
  <c r="K13"/>
  <c r="Q13"/>
  <c r="J39"/>
  <c r="K39"/>
  <c r="O39"/>
  <c r="I68"/>
  <c r="I70"/>
  <c r="J75"/>
  <c r="K75"/>
  <c r="O75"/>
  <c r="I86"/>
  <c r="J88"/>
  <c r="K88"/>
  <c r="M88"/>
  <c r="I304"/>
  <c r="K119"/>
  <c r="Q119"/>
  <c r="K69"/>
  <c r="J68"/>
  <c r="K68"/>
  <c r="Q68"/>
  <c r="K47"/>
  <c r="K40"/>
  <c r="J21"/>
  <c r="J123"/>
  <c r="K123"/>
  <c r="Q123"/>
  <c r="J107"/>
  <c r="K107"/>
  <c r="Q107"/>
  <c r="J98"/>
  <c r="K98"/>
  <c r="J64"/>
  <c r="K64"/>
  <c r="Q64"/>
  <c r="I51"/>
  <c r="K22"/>
  <c r="O22"/>
  <c r="K116"/>
  <c r="O116"/>
  <c r="I111"/>
  <c r="K99"/>
  <c r="K93"/>
  <c r="I71"/>
  <c r="I447"/>
  <c r="K448"/>
  <c r="O448"/>
  <c r="I443"/>
  <c r="J420"/>
  <c r="K420"/>
  <c r="M420"/>
  <c r="K417"/>
  <c r="I414"/>
  <c r="J413"/>
  <c r="K413"/>
  <c r="J411"/>
  <c r="K411"/>
  <c r="O411"/>
  <c r="I396"/>
  <c r="J392"/>
  <c r="K392"/>
  <c r="M392"/>
  <c r="K389"/>
  <c r="O389"/>
  <c r="K385"/>
  <c r="Q385"/>
  <c r="I383"/>
  <c r="I374"/>
  <c r="I365"/>
  <c r="I351"/>
  <c r="K349"/>
  <c r="I335"/>
  <c r="I327"/>
  <c r="I325"/>
  <c r="J319"/>
  <c r="K319"/>
  <c r="M319"/>
  <c r="K286"/>
  <c r="K207"/>
  <c r="O207"/>
  <c r="I204"/>
  <c r="I197"/>
  <c r="K177"/>
  <c r="O177"/>
  <c r="J171"/>
  <c r="K171"/>
  <c r="Q171"/>
  <c r="K163"/>
  <c r="O163"/>
  <c r="K406"/>
  <c r="Q406"/>
  <c r="I394"/>
  <c r="I385"/>
  <c r="K379"/>
  <c r="M379"/>
  <c r="K368"/>
  <c r="Q368"/>
  <c r="K364"/>
  <c r="O364"/>
  <c r="K357"/>
  <c r="M357"/>
  <c r="K345"/>
  <c r="O345"/>
  <c r="K342"/>
  <c r="M342"/>
  <c r="I337"/>
  <c r="J332"/>
  <c r="K332"/>
  <c r="O332"/>
  <c r="K321"/>
  <c r="Q321"/>
  <c r="J316"/>
  <c r="K316"/>
  <c r="Q316"/>
  <c r="K211"/>
  <c r="Q211"/>
  <c r="I154"/>
  <c r="J285"/>
  <c r="K285"/>
  <c r="Q285"/>
  <c r="I130"/>
  <c r="I136"/>
  <c r="I149"/>
  <c r="J215"/>
  <c r="K215"/>
  <c r="M215"/>
  <c r="J258"/>
  <c r="K258"/>
  <c r="Q258"/>
  <c r="J260"/>
  <c r="J261"/>
  <c r="K261"/>
  <c r="M261"/>
  <c r="I326"/>
  <c r="I354"/>
  <c r="J397"/>
  <c r="K397"/>
  <c r="O397"/>
  <c r="J415"/>
  <c r="K415"/>
  <c r="M415"/>
  <c r="J433"/>
  <c r="K433"/>
  <c r="O433"/>
  <c r="J442"/>
  <c r="K442"/>
  <c r="Q442"/>
  <c r="J11"/>
  <c r="K11"/>
  <c r="O11"/>
  <c r="J19"/>
  <c r="K19"/>
  <c r="Q19"/>
  <c r="J30"/>
  <c r="K30"/>
  <c r="O30"/>
  <c r="J60"/>
  <c r="J113"/>
  <c r="K113"/>
  <c r="Q113"/>
  <c r="I67"/>
  <c r="J45"/>
  <c r="K10"/>
  <c r="Q10"/>
  <c r="K77"/>
  <c r="I451"/>
  <c r="J445"/>
  <c r="K445"/>
  <c r="M445"/>
  <c r="K427"/>
  <c r="O427"/>
  <c r="K425"/>
  <c r="I424"/>
  <c r="J422"/>
  <c r="K422"/>
  <c r="I417"/>
  <c r="I405"/>
  <c r="I391"/>
  <c r="I350"/>
  <c r="I306"/>
  <c r="K178"/>
  <c r="M178"/>
  <c r="K158"/>
  <c r="M158"/>
  <c r="K156"/>
  <c r="O156"/>
  <c r="K149"/>
  <c r="O149"/>
  <c r="I145"/>
  <c r="I418"/>
  <c r="I415"/>
  <c r="J408"/>
  <c r="K408"/>
  <c r="O408"/>
  <c r="I401"/>
  <c r="K391"/>
  <c r="I386"/>
  <c r="K372"/>
  <c r="Q372"/>
  <c r="K358"/>
  <c r="Q358"/>
  <c r="I355"/>
  <c r="K352"/>
  <c r="M352"/>
  <c r="I343"/>
  <c r="K317"/>
  <c r="O317"/>
  <c r="K195"/>
  <c r="O195"/>
  <c r="J191"/>
  <c r="K191"/>
  <c r="M191"/>
  <c r="K162"/>
  <c r="M162"/>
  <c r="J148"/>
  <c r="K148"/>
  <c r="O148"/>
  <c r="I408"/>
  <c r="K405"/>
  <c r="O405"/>
  <c r="K402"/>
  <c r="M402"/>
  <c r="K399"/>
  <c r="Q399"/>
  <c r="J377"/>
  <c r="K377"/>
  <c r="Q377"/>
  <c r="J362"/>
  <c r="K362"/>
  <c r="M362"/>
  <c r="I348"/>
  <c r="J338"/>
  <c r="J330"/>
  <c r="K330"/>
  <c r="O330"/>
  <c r="K328"/>
  <c r="Q328"/>
  <c r="K322"/>
  <c r="Q322"/>
  <c r="I319"/>
  <c r="I313"/>
  <c r="I261"/>
  <c r="I215"/>
  <c r="I194"/>
  <c r="K150"/>
  <c r="Q150"/>
  <c r="J455"/>
  <c r="K455"/>
  <c r="M455"/>
  <c r="J437"/>
  <c r="K437"/>
  <c r="O437"/>
  <c r="J398"/>
  <c r="K398"/>
  <c r="Q398"/>
  <c r="I397"/>
  <c r="K386"/>
  <c r="Q386"/>
  <c r="I372"/>
  <c r="I369"/>
  <c r="J367"/>
  <c r="K365"/>
  <c r="Q365"/>
  <c r="K363"/>
  <c r="O363"/>
  <c r="I358"/>
  <c r="J354"/>
  <c r="K354"/>
  <c r="J344"/>
  <c r="K344"/>
  <c r="M344"/>
  <c r="J324"/>
  <c r="K324"/>
  <c r="Q324"/>
  <c r="K320"/>
  <c r="M320"/>
  <c r="J312"/>
  <c r="K312"/>
  <c r="Q312"/>
  <c r="I308"/>
  <c r="I255"/>
  <c r="I220"/>
  <c r="I210"/>
  <c r="I195"/>
  <c r="J181"/>
  <c r="K181"/>
  <c r="O181"/>
  <c r="K154"/>
  <c r="M154"/>
  <c r="K146"/>
  <c r="Q146"/>
  <c r="J133"/>
  <c r="K133"/>
  <c r="O133"/>
  <c r="J147"/>
  <c r="K147"/>
  <c r="O147"/>
  <c r="J166"/>
  <c r="J201"/>
  <c r="K201"/>
  <c r="M201"/>
  <c r="I203"/>
  <c r="J226"/>
  <c r="K226"/>
  <c r="M226"/>
  <c r="J309"/>
  <c r="K309"/>
  <c r="O309"/>
  <c r="I384"/>
  <c r="J124"/>
  <c r="K124"/>
  <c r="O124"/>
  <c r="J97"/>
  <c r="K97"/>
  <c r="I79"/>
  <c r="J59"/>
  <c r="K59"/>
  <c r="Q59"/>
  <c r="K21"/>
  <c r="I117"/>
  <c r="K76"/>
  <c r="J61"/>
  <c r="K61"/>
  <c r="Q61"/>
  <c r="J53"/>
  <c r="K53"/>
  <c r="M53"/>
  <c r="K41"/>
  <c r="O41"/>
  <c r="J23"/>
  <c r="K23"/>
  <c r="Q23"/>
  <c r="J118"/>
  <c r="K118"/>
  <c r="M118"/>
  <c r="K114"/>
  <c r="M114"/>
  <c r="K100"/>
  <c r="J94"/>
  <c r="K94"/>
  <c r="O94"/>
  <c r="K81"/>
  <c r="J65"/>
  <c r="K65"/>
  <c r="O65"/>
  <c r="K62"/>
  <c r="M62"/>
  <c r="I49"/>
  <c r="J33"/>
  <c r="K33"/>
  <c r="O33"/>
  <c r="J112"/>
  <c r="K112"/>
  <c r="O112"/>
  <c r="J71"/>
  <c r="K71"/>
  <c r="M71"/>
  <c r="J35"/>
  <c r="K35"/>
  <c r="M35"/>
  <c r="I19"/>
  <c r="J58"/>
  <c r="K58"/>
  <c r="M58"/>
  <c r="K127"/>
  <c r="Q127"/>
  <c r="K128"/>
  <c r="I141"/>
  <c r="I402"/>
  <c r="I399"/>
  <c r="I395"/>
  <c r="I392"/>
  <c r="J382"/>
  <c r="K382"/>
  <c r="Q382"/>
  <c r="I380"/>
  <c r="I371"/>
  <c r="I368"/>
  <c r="K367"/>
  <c r="Q367"/>
  <c r="K353"/>
  <c r="Q353"/>
  <c r="J347"/>
  <c r="K347"/>
  <c r="Q347"/>
  <c r="K346"/>
  <c r="Q346"/>
  <c r="I329"/>
  <c r="I314"/>
  <c r="K260"/>
  <c r="K228"/>
  <c r="Q228"/>
  <c r="I217"/>
  <c r="K205"/>
  <c r="O205"/>
  <c r="K192"/>
  <c r="Q192"/>
  <c r="J142"/>
  <c r="K142"/>
  <c r="O142"/>
  <c r="K438"/>
  <c r="O438"/>
  <c r="K435"/>
  <c r="O435"/>
  <c r="J303"/>
  <c r="K303"/>
  <c r="M303"/>
  <c r="J230"/>
  <c r="K230"/>
  <c r="Q230"/>
  <c r="I221"/>
  <c r="I216"/>
  <c r="J198"/>
  <c r="K198"/>
  <c r="M198"/>
  <c r="J131"/>
  <c r="J132"/>
  <c r="K132"/>
  <c r="Q132"/>
  <c r="K135"/>
  <c r="O135"/>
  <c r="I139"/>
  <c r="J159"/>
  <c r="K159"/>
  <c r="M159"/>
  <c r="J204"/>
  <c r="K204"/>
  <c r="Q204"/>
  <c r="I225"/>
  <c r="I336"/>
  <c r="I339"/>
  <c r="J373"/>
  <c r="K373"/>
  <c r="Q373"/>
  <c r="I376"/>
  <c r="J380"/>
  <c r="K380"/>
  <c r="O380"/>
  <c r="J387"/>
  <c r="K387"/>
  <c r="M387"/>
  <c r="I389"/>
  <c r="J390"/>
  <c r="K390"/>
  <c r="J416"/>
  <c r="K416"/>
  <c r="Q416"/>
  <c r="I25"/>
  <c r="J26"/>
  <c r="K26"/>
  <c r="O26"/>
  <c r="J27"/>
  <c r="K27"/>
  <c r="I47"/>
  <c r="J51"/>
  <c r="K51"/>
  <c r="O51"/>
  <c r="J55"/>
  <c r="K55"/>
  <c r="O55"/>
  <c r="J56"/>
  <c r="K56"/>
  <c r="Q56"/>
  <c r="I57"/>
  <c r="I63"/>
  <c r="J80"/>
  <c r="K80"/>
  <c r="M80"/>
  <c r="J90"/>
  <c r="I93"/>
  <c r="J104"/>
  <c r="K104"/>
  <c r="J122"/>
  <c r="K122"/>
  <c r="M122"/>
  <c r="I78"/>
  <c r="K115"/>
  <c r="O115"/>
  <c r="I103"/>
  <c r="J66"/>
  <c r="K66"/>
  <c r="M66"/>
  <c r="K60"/>
  <c r="K45"/>
  <c r="M45"/>
  <c r="I22"/>
  <c r="I33"/>
  <c r="K9"/>
  <c r="K90"/>
  <c r="I85"/>
  <c r="I12"/>
  <c r="K72"/>
  <c r="J48"/>
  <c r="K48"/>
  <c r="Q48"/>
  <c r="K36"/>
  <c r="O36"/>
  <c r="I20"/>
  <c r="K14"/>
  <c r="I420"/>
  <c r="I407"/>
  <c r="I390"/>
  <c r="I307"/>
  <c r="I303"/>
  <c r="K338"/>
  <c r="M338"/>
  <c r="K183"/>
  <c r="M183"/>
  <c r="I438"/>
  <c r="I289"/>
  <c r="J212"/>
  <c r="K212"/>
  <c r="O212"/>
  <c r="K208"/>
  <c r="M208"/>
  <c r="K189"/>
  <c r="M189"/>
  <c r="J175"/>
  <c r="K175"/>
  <c r="M175"/>
  <c r="K166"/>
  <c r="K152"/>
  <c r="Q152"/>
  <c r="I150"/>
  <c r="K144"/>
  <c r="O144"/>
  <c r="K289"/>
  <c r="M289"/>
  <c r="J224"/>
  <c r="K224"/>
  <c r="O224"/>
  <c r="K143"/>
  <c r="O143"/>
  <c r="J318"/>
  <c r="K318"/>
  <c r="Q318"/>
  <c r="I330"/>
  <c r="I344"/>
  <c r="J378"/>
  <c r="J403"/>
  <c r="J84"/>
  <c r="K84"/>
  <c r="M84"/>
  <c r="J91"/>
  <c r="K91"/>
  <c r="M91"/>
  <c r="J105"/>
  <c r="K105"/>
  <c r="Q105"/>
  <c r="I108"/>
  <c r="I42"/>
  <c r="K120"/>
  <c r="Q120"/>
  <c r="K108"/>
  <c r="K131"/>
  <c r="O131"/>
  <c r="K403"/>
  <c r="K378"/>
  <c r="Q378"/>
  <c r="I311"/>
  <c r="K311"/>
  <c r="M311"/>
  <c r="K304"/>
  <c r="Q304"/>
  <c i="11" r="J209"/>
  <c i="9" r="Q80"/>
  <c r="R80"/>
  <c r="S80"/>
  <c i="12" r="J191"/>
  <c i="11" r="Q207"/>
  <c r="R207"/>
  <c r="S207"/>
  <c r="Q155"/>
  <c r="R155"/>
  <c r="S155"/>
  <c i="10" r="Q52"/>
  <c i="8" r="Q174"/>
  <c r="R174"/>
  <c r="S174"/>
  <c i="10" r="Q165"/>
  <c r="R165"/>
  <c i="6" r="Q63"/>
  <c r="R63"/>
  <c r="S63"/>
  <c r="Q134"/>
  <c r="R134"/>
  <c r="S134"/>
  <c i="12" r="L191"/>
  <c i="1" r="S46"/>
  <c r="T46"/>
  <c i="11" r="Q91"/>
  <c i="13" r="Q38"/>
  <c r="R38"/>
  <c r="S38"/>
  <c i="9" r="Q163"/>
  <c r="R163"/>
  <c r="S163"/>
  <c i="11" r="N106"/>
  <c r="N209"/>
  <c i="23" r="I475"/>
  <c i="21" r="Q225"/>
  <c i="11" r="L106"/>
  <c i="23" r="K475"/>
  <c r="M475"/>
  <c r="S229"/>
  <c i="6" r="L92"/>
  <c r="L161"/>
  <c i="11" r="Q106"/>
  <c r="R106"/>
  <c r="S106"/>
  <c i="25" r="S202"/>
  <c i="6" r="N92"/>
  <c r="N161"/>
  <c r="M161"/>
  <c i="11" r="P152"/>
  <c r="P209"/>
  <c i="12" r="N190"/>
  <c r="N191"/>
  <c i="11" r="L152"/>
  <c r="Q152"/>
  <c r="R152"/>
  <c r="S152"/>
  <c i="10" r="I123"/>
  <c r="J123"/>
  <c r="N123"/>
  <c r="N171"/>
  <c i="24" r="S240"/>
  <c i="21" r="M225"/>
  <c r="R225"/>
  <c r="S225"/>
  <c r="T225"/>
  <c i="25" r="S298"/>
  <c i="12" r="P190"/>
  <c r="P191"/>
  <c i="86" r="M9"/>
  <c r="M29"/>
  <c r="M34"/>
  <c r="M41"/>
  <c r="M46"/>
  <c r="M52"/>
  <c r="M69"/>
  <c r="M76"/>
  <c r="M83"/>
  <c r="M87"/>
  <c r="M90"/>
  <c r="M96"/>
  <c r="M99"/>
  <c r="M115"/>
  <c r="M119"/>
  <c r="O10"/>
  <c r="O16"/>
  <c r="O25"/>
  <c r="O32"/>
  <c r="O45"/>
  <c r="O52"/>
  <c r="O62"/>
  <c r="O76"/>
  <c r="O81"/>
  <c r="O85"/>
  <c r="O93"/>
  <c r="O99"/>
  <c r="Q16"/>
  <c r="Q38"/>
  <c r="M12"/>
  <c r="M16"/>
  <c r="R16"/>
  <c r="S16"/>
  <c r="T16"/>
  <c r="M20"/>
  <c r="M22"/>
  <c r="M25"/>
  <c r="M31"/>
  <c r="M38"/>
  <c r="M43"/>
  <c r="M47"/>
  <c r="M74"/>
  <c r="M77"/>
  <c r="M81"/>
  <c r="M85"/>
  <c r="M92"/>
  <c r="M100"/>
  <c r="M108"/>
  <c r="M121"/>
  <c r="O9"/>
  <c r="O20"/>
  <c r="O29"/>
  <c r="O40"/>
  <c r="O67"/>
  <c r="O77"/>
  <c r="O92"/>
  <c r="O96"/>
  <c r="O120"/>
  <c r="Q9"/>
  <c r="Q12"/>
  <c r="Q22"/>
  <c r="Q31"/>
  <c r="Q60"/>
  <c r="Q62"/>
  <c r="Q81"/>
  <c r="M10"/>
  <c r="M21"/>
  <c r="M40"/>
  <c r="M60"/>
  <c r="M67"/>
  <c r="M72"/>
  <c r="M79"/>
  <c r="M89"/>
  <c r="M93"/>
  <c r="M102"/>
  <c r="M116"/>
  <c r="M120"/>
  <c r="R120"/>
  <c r="S120"/>
  <c r="T120"/>
  <c r="O12"/>
  <c r="O21"/>
  <c r="O34"/>
  <c r="O38"/>
  <c r="O42"/>
  <c r="O46"/>
  <c r="O60"/>
  <c r="O72"/>
  <c r="O79"/>
  <c r="O89"/>
  <c r="O102"/>
  <c r="O114"/>
  <c r="Q14"/>
  <c r="Q18"/>
  <c r="Q32"/>
  <c r="Q40"/>
  <c r="Q52"/>
  <c r="Q77"/>
  <c r="Q79"/>
  <c r="Q83"/>
  <c r="Q89"/>
  <c r="Q93"/>
  <c r="Q99"/>
  <c r="Q114"/>
  <c r="O83"/>
  <c r="O87"/>
  <c r="O90"/>
  <c r="O121"/>
  <c r="Q21"/>
  <c r="Q41"/>
  <c r="Q42"/>
  <c r="Q45"/>
  <c r="Q69"/>
  <c r="Q76"/>
  <c r="Q85"/>
  <c r="Q100"/>
  <c r="Q116"/>
  <c r="R25"/>
  <c r="S25"/>
  <c r="T25"/>
  <c r="R29"/>
  <c r="S29"/>
  <c r="T29"/>
  <c r="R31"/>
  <c r="S31"/>
  <c r="T31"/>
  <c r="R41"/>
  <c r="S41"/>
  <c r="T41"/>
  <c r="R45"/>
  <c r="S45"/>
  <c r="T45"/>
  <c r="R62"/>
  <c r="S62"/>
  <c r="T62"/>
  <c r="R87"/>
  <c r="S87"/>
  <c r="T87"/>
  <c r="R92"/>
  <c r="S92"/>
  <c r="T92"/>
  <c r="R102"/>
  <c r="S102"/>
  <c r="T102"/>
  <c r="O100"/>
  <c r="O108"/>
  <c r="Q20"/>
  <c r="Q43"/>
  <c r="Q47"/>
  <c r="Q67"/>
  <c r="Q72"/>
  <c r="Q90"/>
  <c r="Q96"/>
  <c r="Q108"/>
  <c r="Q115"/>
  <c r="R10"/>
  <c r="S10"/>
  <c r="T10"/>
  <c r="R22"/>
  <c r="S22"/>
  <c r="T22"/>
  <c r="R32"/>
  <c r="S32"/>
  <c r="T32"/>
  <c r="R34"/>
  <c r="S34"/>
  <c r="T34"/>
  <c r="R42"/>
  <c r="S42"/>
  <c r="T42"/>
  <c r="R46"/>
  <c r="S46"/>
  <c r="T46"/>
  <c r="M14"/>
  <c r="M18"/>
  <c r="R18"/>
  <c r="S18"/>
  <c r="T18"/>
  <c r="M50"/>
  <c r="M101"/>
  <c r="O14"/>
  <c r="O43"/>
  <c r="O47"/>
  <c r="O50"/>
  <c r="O69"/>
  <c r="O74"/>
  <c r="R74"/>
  <c r="S74"/>
  <c r="T74"/>
  <c r="O101"/>
  <c r="O119"/>
  <c r="R115"/>
  <c r="S115"/>
  <c r="T115"/>
  <c r="R114"/>
  <c r="S114"/>
  <c r="T114"/>
  <c i="17" r="N251"/>
  <c i="22" r="S493"/>
  <c i="17" r="R189"/>
  <c r="S189"/>
  <c r="T189"/>
  <c i="23" r="S480"/>
  <c r="S481"/>
  <c i="14" r="S146"/>
  <c r="T146"/>
  <c r="U146"/>
  <c i="23" r="Q479"/>
  <c r="M472"/>
  <c r="O472"/>
  <c r="M479"/>
  <c r="R479"/>
  <c r="S479"/>
  <c r="T479"/>
  <c r="R472"/>
  <c r="S472"/>
  <c r="T472"/>
  <c i="22" r="N4"/>
  <c i="17" r="R33"/>
  <c r="S33"/>
  <c r="T33"/>
  <c i="21" r="S199"/>
  <c i="24" r="S315"/>
  <c r="N4"/>
  <c i="86" r="O304"/>
  <c r="M304"/>
  <c r="R304"/>
  <c r="S304"/>
  <c r="T304"/>
  <c r="Q311"/>
  <c r="O311"/>
  <c i="25" r="S453"/>
  <c i="23" r="N4"/>
  <c i="12" r="Q190"/>
  <c r="R190"/>
  <c r="S190"/>
  <c i="6" r="Q92"/>
  <c r="R92"/>
  <c r="S92"/>
  <c i="25" r="N4"/>
  <c i="23" r="O475"/>
  <c i="10" r="I171"/>
  <c i="21" r="S226"/>
  <c r="N4"/>
  <c i="10" r="P123"/>
  <c r="P171"/>
  <c r="O171"/>
  <c i="23" r="Q475"/>
  <c r="R475"/>
  <c r="S475"/>
  <c r="T475"/>
  <c i="10" r="J171"/>
  <c i="8" r="R211"/>
  <c r="M5"/>
  <c i="13" r="R171"/>
  <c r="M5"/>
  <c i="10" r="L123"/>
  <c r="L171"/>
  <c i="11" r="R209"/>
  <c r="M5"/>
  <c i="9" r="R185"/>
  <c r="M5"/>
  <c i="11" r="L209"/>
  <c i="86" r="R89"/>
  <c r="S89"/>
  <c r="T89"/>
  <c r="R60"/>
  <c r="S60"/>
  <c r="T60"/>
  <c r="R21"/>
  <c r="S21"/>
  <c r="T21"/>
  <c r="R38"/>
  <c r="S38"/>
  <c r="T38"/>
  <c r="R72"/>
  <c r="S72"/>
  <c r="T72"/>
  <c r="R40"/>
  <c r="S40"/>
  <c r="T40"/>
  <c r="R77"/>
  <c r="S77"/>
  <c r="T77"/>
  <c r="R20"/>
  <c r="S20"/>
  <c r="T20"/>
  <c r="R83"/>
  <c r="S83"/>
  <c r="T83"/>
  <c r="R93"/>
  <c r="S93"/>
  <c r="T93"/>
  <c r="R67"/>
  <c r="S67"/>
  <c r="T67"/>
  <c r="R100"/>
  <c r="S100"/>
  <c r="T100"/>
  <c r="R47"/>
  <c r="S47"/>
  <c r="T47"/>
  <c r="R52"/>
  <c r="S52"/>
  <c r="T52"/>
  <c r="R90"/>
  <c r="S90"/>
  <c r="T90"/>
  <c r="R9"/>
  <c r="S9"/>
  <c r="T9"/>
  <c r="R101"/>
  <c r="S101"/>
  <c r="T101"/>
  <c r="R14"/>
  <c r="S14"/>
  <c r="T14"/>
  <c r="R79"/>
  <c r="S79"/>
  <c r="T79"/>
  <c r="R108"/>
  <c r="S108"/>
  <c r="T108"/>
  <c r="R81"/>
  <c r="S81"/>
  <c r="T81"/>
  <c r="R43"/>
  <c r="S43"/>
  <c r="T43"/>
  <c r="R99"/>
  <c r="S99"/>
  <c r="T99"/>
  <c r="R76"/>
  <c r="S76"/>
  <c r="T76"/>
  <c r="R50"/>
  <c r="S50"/>
  <c r="T50"/>
  <c r="R85"/>
  <c r="S85"/>
  <c r="T85"/>
  <c r="R12"/>
  <c r="S12"/>
  <c r="R96"/>
  <c r="S96"/>
  <c r="T96"/>
  <c r="R69"/>
  <c r="S69"/>
  <c r="T69"/>
  <c r="R119"/>
  <c r="S119"/>
  <c r="T119"/>
  <c r="R116"/>
  <c r="S116"/>
  <c r="T116"/>
  <c r="R121"/>
  <c r="S121"/>
  <c r="T121"/>
  <c i="17" r="S251"/>
  <c i="14" r="T185"/>
  <c r="O5"/>
  <c i="24" r="S470"/>
  <c i="21" r="S381"/>
  <c i="17" r="S161"/>
  <c r="N4"/>
  <c i="86" r="Q110"/>
  <c r="O110"/>
  <c r="R110"/>
  <c r="S110"/>
  <c r="T110"/>
  <c r="J109"/>
  <c r="K109"/>
  <c r="O109"/>
  <c r="J444"/>
  <c r="K444"/>
  <c r="M444"/>
  <c r="I110"/>
  <c r="I454"/>
  <c r="J428"/>
  <c r="K428"/>
  <c r="Q428"/>
  <c r="J410"/>
  <c r="K410"/>
  <c r="Q410"/>
  <c r="M454"/>
  <c r="R454"/>
  <c r="S454"/>
  <c r="T454"/>
  <c r="Q454"/>
  <c r="O19"/>
  <c r="O106"/>
  <c r="O122"/>
  <c r="M104"/>
  <c r="Q44"/>
  <c r="M30"/>
  <c r="Q78"/>
  <c r="Q70"/>
  <c r="M54"/>
  <c r="O70"/>
  <c r="M65"/>
  <c r="M15"/>
  <c r="M48"/>
  <c r="O53"/>
  <c r="O48"/>
  <c r="M44"/>
  <c r="O56"/>
  <c r="O57"/>
  <c r="O118"/>
  <c r="O104"/>
  <c r="M39"/>
  <c r="Q104"/>
  <c r="Q124"/>
  <c r="O15"/>
  <c r="Q73"/>
  <c r="O58"/>
  <c r="M64"/>
  <c r="Q82"/>
  <c r="M82"/>
  <c r="M61"/>
  <c r="O123"/>
  <c r="M49"/>
  <c r="Q95"/>
  <c r="Q39"/>
  <c r="M28"/>
  <c r="M57"/>
  <c r="O37"/>
  <c r="O86"/>
  <c r="O49"/>
  <c r="R15"/>
  <c r="S15"/>
  <c r="T15"/>
  <c r="Q49"/>
  <c r="R39"/>
  <c r="S39"/>
  <c r="T39"/>
  <c r="Q112"/>
  <c r="M112"/>
  <c r="Q106"/>
  <c r="Q17"/>
  <c r="M51"/>
  <c r="Q86"/>
  <c r="O71"/>
  <c r="M70"/>
  <c r="R70"/>
  <c r="S70"/>
  <c r="T70"/>
  <c r="M26"/>
  <c r="O23"/>
  <c r="M23"/>
  <c r="R112"/>
  <c r="S112"/>
  <c r="T112"/>
  <c r="Q65"/>
  <c r="R65"/>
  <c r="S65"/>
  <c r="T65"/>
  <c r="O107"/>
  <c r="O80"/>
  <c r="M59"/>
  <c r="R44"/>
  <c r="S44"/>
  <c r="T44"/>
  <c r="Q111"/>
  <c r="O82"/>
  <c r="R86"/>
  <c r="S86"/>
  <c r="T86"/>
  <c r="Q26"/>
  <c r="R26"/>
  <c r="S26"/>
  <c r="T26"/>
  <c r="O113"/>
  <c r="O68"/>
  <c r="M98"/>
  <c r="Q35"/>
  <c r="M107"/>
  <c r="R107"/>
  <c r="S107"/>
  <c r="T107"/>
  <c r="M55"/>
  <c r="M68"/>
  <c r="Q33"/>
  <c r="O95"/>
  <c r="M19"/>
  <c r="R19"/>
  <c r="S19"/>
  <c r="T19"/>
  <c r="O88"/>
  <c r="O13"/>
  <c r="Q57"/>
  <c r="O35"/>
  <c r="O98"/>
  <c r="Q88"/>
  <c r="O59"/>
  <c r="M27"/>
  <c r="Q97"/>
  <c r="M113"/>
  <c r="R113"/>
  <c r="S113"/>
  <c r="T113"/>
  <c r="M63"/>
  <c r="Q94"/>
  <c r="O64"/>
  <c r="R64"/>
  <c r="S64"/>
  <c r="T64"/>
  <c r="Q28"/>
  <c r="Q103"/>
  <c r="Q58"/>
  <c r="Q54"/>
  <c r="Q63"/>
  <c r="Q80"/>
  <c r="R80"/>
  <c r="S80"/>
  <c r="T80"/>
  <c r="M94"/>
  <c r="R94"/>
  <c r="S94"/>
  <c r="T94"/>
  <c r="O103"/>
  <c r="R103"/>
  <c r="S103"/>
  <c r="T103"/>
  <c r="M97"/>
  <c r="M33"/>
  <c r="R33"/>
  <c r="S33"/>
  <c r="T33"/>
  <c r="R23"/>
  <c r="S23"/>
  <c r="T23"/>
  <c r="M37"/>
  <c r="M105"/>
  <c r="R58"/>
  <c r="S58"/>
  <c r="T58"/>
  <c r="O117"/>
  <c r="Q66"/>
  <c r="M73"/>
  <c r="R59"/>
  <c r="S59"/>
  <c r="T59"/>
  <c r="R95"/>
  <c r="S95"/>
  <c r="T95"/>
  <c r="Q75"/>
  <c r="Q98"/>
  <c r="Q122"/>
  <c r="R122"/>
  <c r="S122"/>
  <c r="T122"/>
  <c r="Q71"/>
  <c r="M24"/>
  <c r="M117"/>
  <c r="R117"/>
  <c r="S117"/>
  <c r="T117"/>
  <c r="O97"/>
  <c r="R68"/>
  <c r="S68"/>
  <c r="T68"/>
  <c r="O28"/>
  <c r="M13"/>
  <c r="R13"/>
  <c r="S13"/>
  <c r="T13"/>
  <c r="Q53"/>
  <c r="R53"/>
  <c r="S53"/>
  <c r="T53"/>
  <c r="O27"/>
  <c r="M56"/>
  <c r="R54"/>
  <c r="S54"/>
  <c r="T54"/>
  <c r="Q118"/>
  <c r="R118"/>
  <c r="S118"/>
  <c r="T118"/>
  <c r="Q11"/>
  <c r="Q30"/>
  <c r="R30"/>
  <c r="S30"/>
  <c r="T30"/>
  <c r="Q84"/>
  <c r="Q37"/>
  <c r="R73"/>
  <c r="S73"/>
  <c r="T73"/>
  <c r="O78"/>
  <c r="R78"/>
  <c r="S78"/>
  <c r="T78"/>
  <c r="R106"/>
  <c r="S106"/>
  <c r="T106"/>
  <c r="Q55"/>
  <c r="Q27"/>
  <c r="O17"/>
  <c r="R17"/>
  <c r="S17"/>
  <c r="T17"/>
  <c r="R56"/>
  <c r="S56"/>
  <c r="T56"/>
  <c r="M124"/>
  <c r="R124"/>
  <c r="S124"/>
  <c r="T124"/>
  <c r="O105"/>
  <c r="M75"/>
  <c r="R75"/>
  <c r="S75"/>
  <c r="T75"/>
  <c r="Q91"/>
  <c r="O61"/>
  <c r="R61"/>
  <c r="S61"/>
  <c r="T61"/>
  <c r="O91"/>
  <c r="R91"/>
  <c r="S91"/>
  <c r="T91"/>
  <c r="M11"/>
  <c r="R11"/>
  <c r="S11"/>
  <c r="T11"/>
  <c r="Q24"/>
  <c r="R35"/>
  <c r="S35"/>
  <c r="T35"/>
  <c r="M123"/>
  <c r="R123"/>
  <c r="S123"/>
  <c r="T123"/>
  <c r="Q51"/>
  <c r="R51"/>
  <c r="S51"/>
  <c r="T51"/>
  <c r="M111"/>
  <c r="R111"/>
  <c r="S111"/>
  <c r="T111"/>
  <c r="O66"/>
  <c r="R66"/>
  <c r="S66"/>
  <c r="T66"/>
  <c r="R63"/>
  <c r="S63"/>
  <c r="T63"/>
  <c r="R48"/>
  <c r="S48"/>
  <c r="T48"/>
  <c r="O84"/>
  <c r="R84"/>
  <c r="S84"/>
  <c r="T84"/>
  <c r="Q136"/>
  <c r="O130"/>
  <c r="O140"/>
  <c r="Q131"/>
  <c r="M136"/>
  <c r="R136"/>
  <c r="S136"/>
  <c r="T136"/>
  <c r="Q452"/>
  <c r="O420"/>
  <c r="Q417"/>
  <c r="M409"/>
  <c r="O406"/>
  <c r="M381"/>
  <c r="O379"/>
  <c r="M373"/>
  <c r="O369"/>
  <c r="M367"/>
  <c r="M364"/>
  <c r="O351"/>
  <c r="Q339"/>
  <c r="M325"/>
  <c r="M321"/>
  <c r="O213"/>
  <c r="Q413"/>
  <c r="Q411"/>
  <c r="O401"/>
  <c r="O390"/>
  <c r="M388"/>
  <c r="Q379"/>
  <c r="O376"/>
  <c r="Q369"/>
  <c r="Q366"/>
  <c r="Q364"/>
  <c r="M358"/>
  <c r="M353"/>
  <c r="O348"/>
  <c r="Q342"/>
  <c r="Q336"/>
  <c r="Q332"/>
  <c r="O327"/>
  <c r="O325"/>
  <c r="O321"/>
  <c r="O319"/>
  <c r="Q317"/>
  <c r="M315"/>
  <c r="M286"/>
  <c r="M260"/>
  <c r="M258"/>
  <c r="O171"/>
  <c r="O162"/>
  <c r="O155"/>
  <c r="Q436"/>
  <c r="M259"/>
  <c r="Q223"/>
  <c r="O215"/>
  <c r="M206"/>
  <c r="O199"/>
  <c r="M188"/>
  <c r="M170"/>
  <c r="M168"/>
  <c r="Q166"/>
  <c r="Q161"/>
  <c r="Q157"/>
  <c r="Q154"/>
  <c r="Q151"/>
  <c r="M148"/>
  <c r="M143"/>
  <c r="O418"/>
  <c r="O393"/>
  <c r="O372"/>
  <c r="M326"/>
  <c r="M324"/>
  <c r="M317"/>
  <c r="M207"/>
  <c r="M195"/>
  <c r="M171"/>
  <c r="M406"/>
  <c r="O399"/>
  <c r="O377"/>
  <c r="O374"/>
  <c r="Q371"/>
  <c r="M335"/>
  <c r="Q327"/>
  <c r="M211"/>
  <c r="O145"/>
  <c r="Q256"/>
  <c r="O226"/>
  <c r="O222"/>
  <c r="O221"/>
  <c r="M182"/>
  <c r="O172"/>
  <c r="O141"/>
  <c r="M128"/>
  <c r="Q133"/>
  <c r="O134"/>
  <c r="M137"/>
  <c r="M8"/>
  <c r="O127"/>
  <c r="M125"/>
  <c r="O129"/>
  <c r="M131"/>
  <c r="Q130"/>
  <c r="O128"/>
  <c r="O453"/>
  <c r="Q451"/>
  <c r="O446"/>
  <c r="M442"/>
  <c r="O425"/>
  <c r="M424"/>
  <c r="Q422"/>
  <c r="M417"/>
  <c r="M412"/>
  <c r="M405"/>
  <c r="O387"/>
  <c r="M385"/>
  <c r="R379"/>
  <c r="S379"/>
  <c r="T379"/>
  <c r="O362"/>
  <c r="O349"/>
  <c r="O342"/>
  <c r="M330"/>
  <c r="Q448"/>
  <c r="M419"/>
  <c r="O415"/>
  <c r="Q408"/>
  <c r="Q394"/>
  <c r="Q388"/>
  <c r="O414"/>
  <c r="M413"/>
  <c r="M408"/>
  <c r="Q407"/>
  <c r="Q396"/>
  <c r="M378"/>
  <c r="O370"/>
  <c r="M365"/>
  <c r="M363"/>
  <c r="Q359"/>
  <c r="Q356"/>
  <c r="O350"/>
  <c r="O340"/>
  <c r="O220"/>
  <c r="Q218"/>
  <c r="Q215"/>
  <c r="Q209"/>
  <c r="Q198"/>
  <c r="O450"/>
  <c r="M436"/>
  <c r="O225"/>
  <c r="M221"/>
  <c r="Q203"/>
  <c r="O196"/>
  <c r="O183"/>
  <c r="O178"/>
  <c r="Q175"/>
  <c r="Q169"/>
  <c r="Q167"/>
  <c r="Q162"/>
  <c r="Q160"/>
  <c r="M156"/>
  <c r="O152"/>
  <c r="O150"/>
  <c r="M449"/>
  <c r="M438"/>
  <c r="Q435"/>
  <c r="M435"/>
  <c r="O430"/>
  <c r="Q429"/>
  <c r="R429"/>
  <c r="S429"/>
  <c r="T429"/>
  <c r="O429"/>
  <c r="Q288"/>
  <c r="M285"/>
  <c r="O216"/>
  <c r="Q207"/>
  <c r="Q202"/>
  <c r="Q195"/>
  <c r="M186"/>
  <c r="O179"/>
  <c r="O174"/>
  <c r="M164"/>
  <c r="O160"/>
  <c r="O158"/>
  <c r="O151"/>
  <c r="M434"/>
  <c r="Q432"/>
  <c r="O227"/>
  <c r="O217"/>
  <c r="M210"/>
  <c r="O201"/>
  <c r="M197"/>
  <c r="Q188"/>
  <c r="Q405"/>
  <c r="O368"/>
  <c r="O344"/>
  <c r="Q330"/>
  <c r="O190"/>
  <c r="M150"/>
  <c r="M383"/>
  <c r="O367"/>
  <c r="O365"/>
  <c r="Q363"/>
  <c r="M355"/>
  <c r="M346"/>
  <c r="O188"/>
  <c r="Q179"/>
  <c r="Q168"/>
  <c r="R168"/>
  <c r="S168"/>
  <c r="T168"/>
  <c r="Q185"/>
  <c r="M174"/>
  <c r="O173"/>
  <c r="Q164"/>
  <c r="M161"/>
  <c r="O157"/>
  <c r="Q287"/>
  <c r="O223"/>
  <c r="R131"/>
  <c r="S131"/>
  <c r="T131"/>
  <c r="R130"/>
  <c r="S130"/>
  <c r="T130"/>
  <c r="Q129"/>
  <c r="Q125"/>
  <c r="O137"/>
  <c r="M135"/>
  <c r="M134"/>
  <c r="R134"/>
  <c r="S134"/>
  <c r="T134"/>
  <c r="Q134"/>
  <c r="M139"/>
  <c r="M452"/>
  <c r="O451"/>
  <c r="R451"/>
  <c r="S451"/>
  <c r="T451"/>
  <c r="O445"/>
  <c r="O439"/>
  <c r="Q427"/>
  <c r="Q426"/>
  <c r="O424"/>
  <c r="M423"/>
  <c r="O417"/>
  <c r="M416"/>
  <c r="M414"/>
  <c r="Q397"/>
  <c r="Q387"/>
  <c r="O378"/>
  <c r="M370"/>
  <c r="M343"/>
  <c r="M328"/>
  <c r="M323"/>
  <c r="M313"/>
  <c r="Q307"/>
  <c r="Q159"/>
  <c r="Q418"/>
  <c r="M418"/>
  <c r="R418"/>
  <c r="S418"/>
  <c r="T418"/>
  <c r="Q412"/>
  <c r="R406"/>
  <c r="S406"/>
  <c r="T406"/>
  <c r="M361"/>
  <c r="O355"/>
  <c r="Q343"/>
  <c r="M334"/>
  <c r="M223"/>
  <c r="R223"/>
  <c r="S223"/>
  <c r="T223"/>
  <c r="M216"/>
  <c r="R216"/>
  <c r="S216"/>
  <c r="T216"/>
  <c r="O193"/>
  <c r="Q178"/>
  <c r="Q165"/>
  <c r="O154"/>
  <c r="M227"/>
  <c r="Q224"/>
  <c r="M219"/>
  <c r="O218"/>
  <c r="O214"/>
  <c r="M213"/>
  <c r="O209"/>
  <c r="O187"/>
  <c r="Q186"/>
  <c r="M176"/>
  <c r="Q210"/>
  <c r="O208"/>
  <c r="M204"/>
  <c r="Q194"/>
  <c r="Q189"/>
  <c r="O180"/>
  <c r="M166"/>
  <c r="Q261"/>
  <c r="Q255"/>
  <c r="M199"/>
  <c r="M133"/>
  <c r="R133"/>
  <c r="S133"/>
  <c r="T133"/>
  <c r="Q135"/>
  <c r="R157"/>
  <c r="S157"/>
  <c r="T157"/>
  <c r="R215"/>
  <c r="S215"/>
  <c r="T215"/>
  <c r="R164"/>
  <c r="S164"/>
  <c r="T164"/>
  <c r="R408"/>
  <c r="S408"/>
  <c r="T408"/>
  <c r="R342"/>
  <c r="S342"/>
  <c r="T342"/>
  <c r="R452"/>
  <c r="S452"/>
  <c r="T452"/>
  <c r="R387"/>
  <c r="S387"/>
  <c r="T387"/>
  <c r="R436"/>
  <c r="S436"/>
  <c r="T436"/>
  <c r="R154"/>
  <c r="S154"/>
  <c r="T154"/>
  <c r="R186"/>
  <c r="S186"/>
  <c r="T186"/>
  <c r="Q402"/>
  <c r="M400"/>
  <c r="O394"/>
  <c r="Q391"/>
  <c r="Q389"/>
  <c r="O381"/>
  <c r="M372"/>
  <c r="R365"/>
  <c r="S365"/>
  <c r="T365"/>
  <c r="Q361"/>
  <c r="M351"/>
  <c r="R351"/>
  <c r="S351"/>
  <c r="T351"/>
  <c r="M349"/>
  <c r="O343"/>
  <c r="Q227"/>
  <c r="M222"/>
  <c r="O219"/>
  <c r="R218"/>
  <c r="S218"/>
  <c r="T218"/>
  <c r="M217"/>
  <c r="Q214"/>
  <c r="O200"/>
  <c r="Q196"/>
  <c r="R195"/>
  <c r="S195"/>
  <c r="T195"/>
  <c r="M194"/>
  <c r="R194"/>
  <c r="S194"/>
  <c r="T194"/>
  <c r="Q187"/>
  <c r="O185"/>
  <c r="Q183"/>
  <c r="R183"/>
  <c r="S183"/>
  <c r="T183"/>
  <c r="Q181"/>
  <c r="M180"/>
  <c r="O175"/>
  <c r="Q173"/>
  <c r="R173"/>
  <c r="S173"/>
  <c r="T173"/>
  <c r="R171"/>
  <c r="S171"/>
  <c r="T171"/>
  <c r="Q158"/>
  <c r="Q149"/>
  <c r="M447"/>
  <c r="Q434"/>
  <c r="R434"/>
  <c r="S434"/>
  <c r="T434"/>
  <c r="M432"/>
  <c r="R432"/>
  <c r="S432"/>
  <c r="T432"/>
  <c r="M431"/>
  <c r="O211"/>
  <c r="R211"/>
  <c r="S211"/>
  <c r="T211"/>
  <c r="O204"/>
  <c r="M190"/>
  <c r="R190"/>
  <c r="S190"/>
  <c r="T190"/>
  <c r="Q184"/>
  <c r="M181"/>
  <c r="R181"/>
  <c r="S181"/>
  <c r="T181"/>
  <c r="M169"/>
  <c r="R169"/>
  <c r="S169"/>
  <c r="T169"/>
  <c r="Q163"/>
  <c r="M153"/>
  <c r="Q148"/>
  <c r="Q143"/>
  <c r="R143"/>
  <c r="S143"/>
  <c r="T143"/>
  <c r="Q415"/>
  <c r="O407"/>
  <c r="R407"/>
  <c r="S407"/>
  <c r="T407"/>
  <c r="O398"/>
  <c r="O358"/>
  <c r="R358"/>
  <c r="S358"/>
  <c r="T358"/>
  <c r="O352"/>
  <c r="Q338"/>
  <c r="Q315"/>
  <c r="O191"/>
  <c r="O8"/>
  <c r="O440"/>
  <c r="O409"/>
  <c r="O373"/>
  <c r="R373"/>
  <c r="S373"/>
  <c r="T373"/>
  <c r="O329"/>
  <c r="O197"/>
  <c r="M437"/>
  <c r="O447"/>
  <c r="Q445"/>
  <c r="Q439"/>
  <c r="M439"/>
  <c r="R439"/>
  <c r="S439"/>
  <c r="T439"/>
  <c r="M427"/>
  <c r="R427"/>
  <c r="S427"/>
  <c r="T427"/>
  <c r="M425"/>
  <c r="M422"/>
  <c r="M421"/>
  <c r="R415"/>
  <c r="S415"/>
  <c r="T415"/>
  <c r="R414"/>
  <c r="S414"/>
  <c r="T414"/>
  <c r="R412"/>
  <c r="S412"/>
  <c r="T412"/>
  <c r="R405"/>
  <c r="S405"/>
  <c r="T405"/>
  <c r="O386"/>
  <c r="O384"/>
  <c r="O361"/>
  <c r="M356"/>
  <c r="M354"/>
  <c r="M345"/>
  <c r="M340"/>
  <c r="O331"/>
  <c r="M312"/>
  <c r="O308"/>
  <c r="R209"/>
  <c r="S209"/>
  <c r="T209"/>
  <c r="M202"/>
  <c r="R187"/>
  <c r="S187"/>
  <c r="T187"/>
  <c r="R185"/>
  <c r="S185"/>
  <c r="T185"/>
  <c r="M448"/>
  <c r="R448"/>
  <c r="S448"/>
  <c r="T448"/>
  <c r="M404"/>
  <c r="Q400"/>
  <c r="M399"/>
  <c r="R399"/>
  <c r="S399"/>
  <c r="T399"/>
  <c r="Q393"/>
  <c r="M390"/>
  <c r="O382"/>
  <c r="O375"/>
  <c r="R364"/>
  <c r="S364"/>
  <c r="T364"/>
  <c r="Q354"/>
  <c r="O347"/>
  <c r="Q345"/>
  <c r="O337"/>
  <c r="Q331"/>
  <c r="Q329"/>
  <c r="M322"/>
  <c r="M316"/>
  <c r="Q212"/>
  <c r="O198"/>
  <c r="R198"/>
  <c r="S198"/>
  <c r="T198"/>
  <c r="R197"/>
  <c r="S197"/>
  <c r="T197"/>
  <c r="Q191"/>
  <c r="Q180"/>
  <c r="Q172"/>
  <c r="R172"/>
  <c r="S172"/>
  <c r="T172"/>
  <c r="O167"/>
  <c r="O166"/>
  <c r="Q153"/>
  <c r="M142"/>
  <c r="Q289"/>
  <c r="Q156"/>
  <c r="M149"/>
  <c r="Q392"/>
  <c r="O388"/>
  <c r="Q376"/>
  <c r="O336"/>
  <c r="M332"/>
  <c r="R332"/>
  <c r="S332"/>
  <c r="T332"/>
  <c r="Q286"/>
  <c r="R286"/>
  <c r="S286"/>
  <c r="T286"/>
  <c r="M203"/>
  <c r="R203"/>
  <c r="S203"/>
  <c r="T203"/>
  <c r="M177"/>
  <c r="M163"/>
  <c r="R163"/>
  <c r="S163"/>
  <c r="T163"/>
  <c r="Q390"/>
  <c r="M382"/>
  <c r="R382"/>
  <c r="S382"/>
  <c r="T382"/>
  <c r="Q380"/>
  <c r="Q370"/>
  <c r="O366"/>
  <c r="Q357"/>
  <c r="M341"/>
  <c r="M200"/>
  <c r="R200"/>
  <c r="S200"/>
  <c r="T200"/>
  <c r="M401"/>
  <c r="O400"/>
  <c r="M394"/>
  <c r="R394"/>
  <c r="S394"/>
  <c r="T394"/>
  <c r="Q381"/>
  <c r="O314"/>
  <c r="M288"/>
  <c r="R288"/>
  <c r="S288"/>
  <c r="T288"/>
  <c r="M205"/>
  <c r="M192"/>
  <c r="Q126"/>
  <c r="Q138"/>
  <c r="O126"/>
  <c r="R126"/>
  <c r="S126"/>
  <c r="T126"/>
  <c r="Q141"/>
  <c r="M132"/>
  <c r="R148"/>
  <c r="S148"/>
  <c r="T148"/>
  <c r="R178"/>
  <c r="S178"/>
  <c r="T178"/>
  <c r="R217"/>
  <c r="S217"/>
  <c r="T217"/>
  <c r="R369"/>
  <c r="S369"/>
  <c r="T369"/>
  <c r="R285"/>
  <c r="S285"/>
  <c r="T285"/>
  <c r="R219"/>
  <c r="S219"/>
  <c r="T219"/>
  <c r="R363"/>
  <c r="S363"/>
  <c r="T363"/>
  <c r="R378"/>
  <c r="S378"/>
  <c r="T378"/>
  <c r="R424"/>
  <c r="S424"/>
  <c r="T424"/>
  <c r="Q425"/>
  <c r="O422"/>
  <c r="Q420"/>
  <c r="R420"/>
  <c r="S420"/>
  <c r="T420"/>
  <c r="O404"/>
  <c r="R404"/>
  <c r="S404"/>
  <c r="T404"/>
  <c r="M395"/>
  <c r="O353"/>
  <c r="R353"/>
  <c r="S353"/>
  <c r="T353"/>
  <c r="R330"/>
  <c r="S330"/>
  <c r="T330"/>
  <c r="M310"/>
  <c r="M308"/>
  <c r="R308"/>
  <c r="S308"/>
  <c r="T308"/>
  <c r="M307"/>
  <c r="R307"/>
  <c r="S307"/>
  <c r="T307"/>
  <c r="M306"/>
  <c r="Q303"/>
  <c r="R156"/>
  <c r="S156"/>
  <c r="T156"/>
  <c r="Q395"/>
  <c r="M389"/>
  <c r="R372"/>
  <c r="S372"/>
  <c r="T372"/>
  <c r="Q362"/>
  <c r="R362"/>
  <c r="S362"/>
  <c r="T362"/>
  <c r="M360"/>
  <c r="Q348"/>
  <c r="R348"/>
  <c r="S348"/>
  <c r="T348"/>
  <c r="O341"/>
  <c r="R329"/>
  <c r="S329"/>
  <c r="T329"/>
  <c r="R325"/>
  <c r="S325"/>
  <c r="T325"/>
  <c r="R321"/>
  <c r="S321"/>
  <c r="T321"/>
  <c r="Q314"/>
  <c r="R213"/>
  <c r="S213"/>
  <c r="T213"/>
  <c r="O192"/>
  <c r="O184"/>
  <c r="R184"/>
  <c r="S184"/>
  <c r="T184"/>
  <c r="R167"/>
  <c r="S167"/>
  <c r="T167"/>
  <c r="M160"/>
  <c r="R160"/>
  <c r="S160"/>
  <c r="T160"/>
  <c r="Q144"/>
  <c r="R401"/>
  <c r="S401"/>
  <c r="T401"/>
  <c r="M397"/>
  <c r="M396"/>
  <c r="R396"/>
  <c r="S396"/>
  <c r="T396"/>
  <c r="O392"/>
  <c r="R392"/>
  <c r="S392"/>
  <c r="T392"/>
  <c r="Q374"/>
  <c r="M368"/>
  <c r="O354"/>
  <c r="Q349"/>
  <c r="O346"/>
  <c r="O338"/>
  <c r="R338"/>
  <c r="S338"/>
  <c r="T338"/>
  <c r="O324"/>
  <c r="O320"/>
  <c r="O318"/>
  <c r="O316"/>
  <c r="R316"/>
  <c r="S316"/>
  <c r="T316"/>
  <c r="M287"/>
  <c r="R287"/>
  <c r="S287"/>
  <c r="T287"/>
  <c r="Q260"/>
  <c r="R260"/>
  <c r="S260"/>
  <c r="T260"/>
  <c r="Q450"/>
  <c r="R450"/>
  <c r="S450"/>
  <c r="T450"/>
  <c r="Q259"/>
  <c r="R259"/>
  <c r="S259"/>
  <c r="T259"/>
  <c r="Q226"/>
  <c r="Q220"/>
  <c r="Q201"/>
  <c r="R201"/>
  <c r="S201"/>
  <c r="T201"/>
  <c r="O189"/>
  <c r="R179"/>
  <c r="S179"/>
  <c r="T179"/>
  <c r="Q177"/>
  <c r="Q449"/>
  <c r="R449"/>
  <c r="S449"/>
  <c r="T449"/>
  <c r="Q438"/>
  <c r="R438"/>
  <c r="S438"/>
  <c r="T438"/>
  <c r="Q437"/>
  <c r="M430"/>
  <c r="O303"/>
  <c r="R303"/>
  <c r="S303"/>
  <c r="T303"/>
  <c r="Q225"/>
  <c r="Q221"/>
  <c r="Q208"/>
  <c r="Q199"/>
  <c r="Q360"/>
  <c r="Q320"/>
  <c r="M318"/>
  <c r="O310"/>
  <c r="Q306"/>
  <c r="Q305"/>
  <c r="O206"/>
  <c r="R206"/>
  <c r="S206"/>
  <c r="T206"/>
  <c r="M193"/>
  <c r="R193"/>
  <c r="S193"/>
  <c r="T193"/>
  <c r="Q147"/>
  <c r="M146"/>
  <c r="Q140"/>
  <c r="R435"/>
  <c r="S435"/>
  <c r="T435"/>
  <c r="Q139"/>
  <c r="Q128"/>
  <c r="M127"/>
  <c r="R127"/>
  <c r="S127"/>
  <c r="T127"/>
  <c r="O132"/>
  <c r="R226"/>
  <c r="S226"/>
  <c r="T226"/>
  <c r="R336"/>
  <c r="S336"/>
  <c r="T336"/>
  <c r="R314"/>
  <c r="S314"/>
  <c r="T314"/>
  <c r="R393"/>
  <c r="S393"/>
  <c r="T393"/>
  <c r="R318"/>
  <c r="S318"/>
  <c r="T318"/>
  <c r="R210"/>
  <c r="S210"/>
  <c r="T210"/>
  <c r="R397"/>
  <c r="S397"/>
  <c r="T397"/>
  <c r="R151"/>
  <c r="S151"/>
  <c r="T151"/>
  <c r="R389"/>
  <c r="S389"/>
  <c r="T389"/>
  <c r="R445"/>
  <c r="S445"/>
  <c r="T445"/>
  <c r="Q453"/>
  <c r="R453"/>
  <c r="S453"/>
  <c r="T453"/>
  <c r="M433"/>
  <c r="Q443"/>
  <c r="M440"/>
  <c r="R440"/>
  <c r="S440"/>
  <c r="T440"/>
  <c r="M426"/>
  <c r="R426"/>
  <c r="S426"/>
  <c r="T426"/>
  <c r="Q423"/>
  <c r="R423"/>
  <c r="S423"/>
  <c r="T423"/>
  <c r="O421"/>
  <c r="R421"/>
  <c r="S421"/>
  <c r="T421"/>
  <c r="O419"/>
  <c r="R419"/>
  <c r="S419"/>
  <c r="T419"/>
  <c r="O402"/>
  <c r="R402"/>
  <c r="S402"/>
  <c r="T402"/>
  <c r="M384"/>
  <c r="R384"/>
  <c r="S384"/>
  <c r="T384"/>
  <c r="M375"/>
  <c r="R375"/>
  <c r="S375"/>
  <c r="T375"/>
  <c r="R356"/>
  <c r="S356"/>
  <c r="T356"/>
  <c r="R340"/>
  <c r="S340"/>
  <c r="T340"/>
  <c r="Q309"/>
  <c r="R202"/>
  <c r="S202"/>
  <c r="T202"/>
  <c r="M152"/>
  <c r="R152"/>
  <c r="S152"/>
  <c r="T152"/>
  <c r="M144"/>
  <c r="R144"/>
  <c r="S144"/>
  <c r="T144"/>
  <c r="O416"/>
  <c r="Q403"/>
  <c r="M380"/>
  <c r="R380"/>
  <c r="S380"/>
  <c r="T380"/>
  <c r="M377"/>
  <c r="R377"/>
  <c r="S377"/>
  <c r="T377"/>
  <c r="O403"/>
  <c r="M391"/>
  <c r="R261"/>
  <c r="S261"/>
  <c r="T261"/>
  <c r="Q257"/>
  <c r="R256"/>
  <c r="S256"/>
  <c r="T256"/>
  <c r="M230"/>
  <c r="R230"/>
  <c r="S230"/>
  <c r="T230"/>
  <c r="O228"/>
  <c r="M224"/>
  <c r="R224"/>
  <c r="S224"/>
  <c r="T224"/>
  <c r="R222"/>
  <c r="S222"/>
  <c r="T222"/>
  <c r="Q446"/>
  <c r="R446"/>
  <c r="S446"/>
  <c r="T446"/>
  <c r="O413"/>
  <c r="M411"/>
  <c r="R411"/>
  <c r="S411"/>
  <c r="T411"/>
  <c r="M403"/>
  <c r="R403"/>
  <c r="S403"/>
  <c r="T403"/>
  <c r="O391"/>
  <c r="O339"/>
  <c r="R339"/>
  <c r="S339"/>
  <c r="T339"/>
  <c r="Q333"/>
  <c r="O170"/>
  <c r="R170"/>
  <c r="S170"/>
  <c r="T170"/>
  <c r="Q433"/>
  <c r="M196"/>
  <c r="R196"/>
  <c r="S196"/>
  <c r="T196"/>
  <c r="O159"/>
  <c r="R159"/>
  <c r="S159"/>
  <c r="T159"/>
  <c r="R132"/>
  <c r="S132"/>
  <c r="T132"/>
  <c r="M138"/>
  <c r="R138"/>
  <c r="S138"/>
  <c r="T138"/>
  <c r="R437"/>
  <c r="S437"/>
  <c r="T437"/>
  <c r="R416"/>
  <c r="S416"/>
  <c r="T416"/>
  <c r="R395"/>
  <c r="S395"/>
  <c r="T395"/>
  <c r="O385"/>
  <c r="R385"/>
  <c r="S385"/>
  <c r="T385"/>
  <c r="M371"/>
  <c r="R371"/>
  <c r="S371"/>
  <c r="T371"/>
  <c r="M309"/>
  <c r="R309"/>
  <c r="S309"/>
  <c r="T309"/>
  <c r="M305"/>
  <c r="R305"/>
  <c r="S305"/>
  <c r="T305"/>
  <c r="O442"/>
  <c r="R442"/>
  <c r="S442"/>
  <c r="T442"/>
  <c r="R409"/>
  <c r="S409"/>
  <c r="T409"/>
  <c r="R374"/>
  <c r="S374"/>
  <c r="T374"/>
  <c r="R367"/>
  <c r="S367"/>
  <c r="T367"/>
  <c r="R366"/>
  <c r="S366"/>
  <c r="T366"/>
  <c r="Q352"/>
  <c r="O328"/>
  <c r="R328"/>
  <c r="S328"/>
  <c r="T328"/>
  <c r="R327"/>
  <c r="S327"/>
  <c r="T327"/>
  <c r="R315"/>
  <c r="S315"/>
  <c r="T315"/>
  <c r="Q176"/>
  <c r="R176"/>
  <c r="S176"/>
  <c r="T176"/>
  <c r="R161"/>
  <c r="S161"/>
  <c r="T161"/>
  <c r="M155"/>
  <c r="R155"/>
  <c r="S155"/>
  <c r="T155"/>
  <c r="M147"/>
  <c r="R147"/>
  <c r="S147"/>
  <c r="T147"/>
  <c r="O146"/>
  <c r="M398"/>
  <c r="R398"/>
  <c r="S398"/>
  <c r="T398"/>
  <c r="M386"/>
  <c r="R386"/>
  <c r="S386"/>
  <c r="T386"/>
  <c r="O383"/>
  <c r="R383"/>
  <c r="S383"/>
  <c r="T383"/>
  <c r="R368"/>
  <c r="S368"/>
  <c r="T368"/>
  <c r="O357"/>
  <c r="R357"/>
  <c r="S357"/>
  <c r="T357"/>
  <c r="M347"/>
  <c r="R347"/>
  <c r="S347"/>
  <c r="T347"/>
  <c r="Q344"/>
  <c r="R344"/>
  <c r="S344"/>
  <c r="T344"/>
  <c r="M337"/>
  <c r="R337"/>
  <c r="S337"/>
  <c r="T337"/>
  <c r="Q335"/>
  <c r="R335"/>
  <c r="S335"/>
  <c r="T335"/>
  <c r="M333"/>
  <c r="R333"/>
  <c r="S333"/>
  <c r="T333"/>
  <c r="O326"/>
  <c r="R326"/>
  <c r="S326"/>
  <c r="T326"/>
  <c r="Q323"/>
  <c r="R323"/>
  <c r="S323"/>
  <c r="T323"/>
  <c r="Q319"/>
  <c r="R319"/>
  <c r="S319"/>
  <c r="T319"/>
  <c r="R317"/>
  <c r="S317"/>
  <c r="T317"/>
  <c r="O313"/>
  <c r="R313"/>
  <c r="S313"/>
  <c r="T313"/>
  <c r="R258"/>
  <c r="S258"/>
  <c r="T258"/>
  <c r="R257"/>
  <c r="S257"/>
  <c r="T257"/>
  <c r="R255"/>
  <c r="S255"/>
  <c r="T255"/>
  <c r="M228"/>
  <c r="R228"/>
  <c r="S228"/>
  <c r="T228"/>
  <c r="R225"/>
  <c r="S225"/>
  <c r="T225"/>
  <c r="R220"/>
  <c r="S220"/>
  <c r="T220"/>
  <c r="M212"/>
  <c r="R212"/>
  <c r="S212"/>
  <c r="T212"/>
  <c r="R208"/>
  <c r="S208"/>
  <c r="T208"/>
  <c r="R207"/>
  <c r="S207"/>
  <c r="T207"/>
  <c r="Q205"/>
  <c r="R205"/>
  <c r="S205"/>
  <c r="T205"/>
  <c r="R204"/>
  <c r="S204"/>
  <c r="T204"/>
  <c r="R189"/>
  <c r="S189"/>
  <c r="T189"/>
  <c r="R175"/>
  <c r="S175"/>
  <c r="T175"/>
  <c r="R174"/>
  <c r="S174"/>
  <c r="T174"/>
  <c r="M165"/>
  <c r="R165"/>
  <c r="S165"/>
  <c r="T165"/>
  <c r="R162"/>
  <c r="S162"/>
  <c r="T162"/>
  <c r="R158"/>
  <c r="S158"/>
  <c r="T158"/>
  <c r="R150"/>
  <c r="S150"/>
  <c r="T150"/>
  <c r="R149"/>
  <c r="S149"/>
  <c r="T149"/>
  <c r="Q455"/>
  <c r="O455"/>
  <c r="R455"/>
  <c r="S455"/>
  <c r="T455"/>
  <c r="O359"/>
  <c r="R359"/>
  <c r="S359"/>
  <c r="T359"/>
  <c r="M350"/>
  <c r="R350"/>
  <c r="S350"/>
  <c r="T350"/>
  <c r="Q334"/>
  <c r="O322"/>
  <c r="O312"/>
  <c r="R312"/>
  <c r="S312"/>
  <c r="T312"/>
  <c r="Q430"/>
  <c r="O182"/>
  <c r="R182"/>
  <c r="S182"/>
  <c r="T182"/>
  <c r="Q145"/>
  <c r="R145"/>
  <c r="S145"/>
  <c r="T145"/>
  <c r="Q142"/>
  <c r="R142"/>
  <c r="S142"/>
  <c r="T142"/>
  <c r="Q431"/>
  <c r="O431"/>
  <c r="I229"/>
  <c r="R311"/>
  <c r="S311"/>
  <c r="T311"/>
  <c i="10" r="Q123"/>
  <c r="R123"/>
  <c r="S123"/>
  <c i="12" r="R191"/>
  <c r="M5"/>
  <c i="6" r="R161"/>
  <c r="M4"/>
  <c i="17" r="S406"/>
  <c i="10" r="R171"/>
  <c r="M5"/>
  <c i="6" r="R470"/>
  <c i="86" r="R331"/>
  <c r="S331"/>
  <c r="T331"/>
  <c r="R352"/>
  <c r="S352"/>
  <c r="T352"/>
  <c r="R153"/>
  <c r="S153"/>
  <c r="T153"/>
  <c r="R361"/>
  <c r="S361"/>
  <c r="T361"/>
  <c r="R28"/>
  <c r="S28"/>
  <c r="T28"/>
  <c r="R341"/>
  <c r="S341"/>
  <c r="T341"/>
  <c r="R322"/>
  <c r="S322"/>
  <c r="T322"/>
  <c r="R447"/>
  <c r="S447"/>
  <c r="T447"/>
  <c r="R355"/>
  <c r="S355"/>
  <c r="T355"/>
  <c r="R417"/>
  <c r="S417"/>
  <c r="T417"/>
  <c r="R141"/>
  <c r="S141"/>
  <c r="T141"/>
  <c r="R37"/>
  <c r="S37"/>
  <c r="T37"/>
  <c r="R97"/>
  <c r="S97"/>
  <c r="T97"/>
  <c r="R433"/>
  <c r="S433"/>
  <c r="T433"/>
  <c r="R180"/>
  <c r="S180"/>
  <c r="T180"/>
  <c r="R349"/>
  <c r="S349"/>
  <c r="T349"/>
  <c r="R430"/>
  <c r="S430"/>
  <c r="T430"/>
  <c r="R320"/>
  <c r="S320"/>
  <c r="T320"/>
  <c r="R306"/>
  <c r="S306"/>
  <c r="T306"/>
  <c r="R310"/>
  <c r="S310"/>
  <c r="T310"/>
  <c r="R425"/>
  <c r="S425"/>
  <c r="T425"/>
  <c r="R289"/>
  <c r="S289"/>
  <c r="T289"/>
  <c r="R334"/>
  <c r="S334"/>
  <c r="T334"/>
  <c r="R221"/>
  <c r="S221"/>
  <c r="T221"/>
  <c r="R125"/>
  <c r="S125"/>
  <c r="T125"/>
  <c r="R388"/>
  <c r="S388"/>
  <c r="T388"/>
  <c r="R381"/>
  <c r="S381"/>
  <c r="T381"/>
  <c r="R88"/>
  <c r="S88"/>
  <c r="T88"/>
  <c r="R57"/>
  <c r="S57"/>
  <c r="T57"/>
  <c r="R391"/>
  <c r="S391"/>
  <c r="T391"/>
  <c r="R146"/>
  <c r="S146"/>
  <c r="T146"/>
  <c r="R192"/>
  <c r="S192"/>
  <c r="T192"/>
  <c r="R390"/>
  <c r="S390"/>
  <c r="T390"/>
  <c r="R345"/>
  <c r="S345"/>
  <c r="T345"/>
  <c r="R199"/>
  <c r="S199"/>
  <c r="T199"/>
  <c r="R413"/>
  <c r="S413"/>
  <c r="T413"/>
  <c r="R8"/>
  <c r="S8"/>
  <c r="T8"/>
  <c r="R82"/>
  <c r="S82"/>
  <c r="T82"/>
  <c r="R27"/>
  <c r="S27"/>
  <c r="T27"/>
  <c r="R55"/>
  <c r="S55"/>
  <c r="T55"/>
  <c r="R104"/>
  <c r="S104"/>
  <c r="T104"/>
  <c r="R360"/>
  <c r="S360"/>
  <c r="T360"/>
  <c r="R177"/>
  <c r="S177"/>
  <c r="T177"/>
  <c r="R354"/>
  <c r="S354"/>
  <c r="T354"/>
  <c r="R431"/>
  <c r="S431"/>
  <c r="T431"/>
  <c r="R214"/>
  <c r="S214"/>
  <c r="T214"/>
  <c r="R227"/>
  <c r="S227"/>
  <c r="T227"/>
  <c r="R343"/>
  <c r="S343"/>
  <c r="T343"/>
  <c r="R137"/>
  <c r="S137"/>
  <c r="T137"/>
  <c r="R188"/>
  <c r="S188"/>
  <c r="T188"/>
  <c r="R24"/>
  <c r="S24"/>
  <c r="T24"/>
  <c r="R105"/>
  <c r="S105"/>
  <c r="T105"/>
  <c r="R71"/>
  <c r="S71"/>
  <c r="T71"/>
  <c r="R49"/>
  <c r="S49"/>
  <c r="T49"/>
  <c r="R422"/>
  <c r="S422"/>
  <c r="T422"/>
  <c r="R191"/>
  <c r="S191"/>
  <c r="T191"/>
  <c r="R400"/>
  <c r="S400"/>
  <c r="T400"/>
  <c r="R166"/>
  <c r="S166"/>
  <c r="T166"/>
  <c r="R370"/>
  <c r="S370"/>
  <c r="T370"/>
  <c r="R139"/>
  <c r="S139"/>
  <c r="T139"/>
  <c r="R346"/>
  <c r="S346"/>
  <c r="T346"/>
  <c r="R128"/>
  <c r="S128"/>
  <c r="T128"/>
  <c r="R324"/>
  <c r="S324"/>
  <c r="T324"/>
  <c r="R376"/>
  <c r="S376"/>
  <c r="T376"/>
  <c r="R140"/>
  <c r="S140"/>
  <c r="T140"/>
  <c r="R98"/>
  <c r="S98"/>
  <c r="T98"/>
  <c r="O410"/>
  <c r="M428"/>
  <c r="M109"/>
  <c r="Q109"/>
  <c r="R109"/>
  <c r="S109"/>
  <c r="T109"/>
  <c r="Q444"/>
  <c r="O444"/>
  <c r="R444"/>
  <c r="S444"/>
  <c r="T444"/>
  <c r="O428"/>
  <c r="R428"/>
  <c r="S428"/>
  <c r="T428"/>
  <c r="M410"/>
  <c r="R135"/>
  <c r="S135"/>
  <c r="T135"/>
  <c r="R129"/>
  <c r="S129"/>
  <c r="T129"/>
  <c r="O229"/>
  <c r="T12"/>
  <c r="O443"/>
  <c r="R443"/>
  <c r="S443"/>
  <c r="T443"/>
  <c r="J441"/>
  <c r="K441"/>
  <c r="Q441"/>
  <c r="R410"/>
  <c r="S410"/>
  <c r="T410"/>
  <c r="I269"/>
  <c r="J277"/>
  <c r="K277"/>
  <c r="M277"/>
  <c r="J262"/>
  <c r="K262"/>
  <c r="I268"/>
  <c r="I279"/>
  <c r="I275"/>
  <c r="J267"/>
  <c r="J281"/>
  <c r="K281"/>
  <c r="Q281"/>
  <c r="I263"/>
  <c r="J271"/>
  <c r="K271"/>
  <c r="I274"/>
  <c r="J270"/>
  <c r="J278"/>
  <c r="K278"/>
  <c r="Q278"/>
  <c r="I266"/>
  <c r="J273"/>
  <c r="I282"/>
  <c r="Q274"/>
  <c r="K270"/>
  <c r="Q270"/>
  <c r="I284"/>
  <c r="I265"/>
  <c r="I276"/>
  <c r="I281"/>
  <c r="I278"/>
  <c r="J264"/>
  <c r="K264"/>
  <c r="M264"/>
  <c r="K267"/>
  <c r="Q267"/>
  <c r="Q279"/>
  <c r="M263"/>
  <c r="M282"/>
  <c r="R282"/>
  <c r="S282"/>
  <c r="T282"/>
  <c r="M284"/>
  <c r="Q268"/>
  <c r="K266"/>
  <c r="Q266"/>
  <c r="I277"/>
  <c r="K275"/>
  <c r="Q283"/>
  <c r="Q265"/>
  <c r="K273"/>
  <c r="J272"/>
  <c r="K272"/>
  <c r="Q272"/>
  <c r="R279"/>
  <c r="S279"/>
  <c r="T279"/>
  <c r="R283"/>
  <c r="S283"/>
  <c r="M265"/>
  <c r="R265"/>
  <c r="S265"/>
  <c r="T265"/>
  <c r="Q276"/>
  <c r="R280"/>
  <c r="S280"/>
  <c r="T280"/>
  <c r="Q280"/>
  <c r="I283"/>
  <c r="K269"/>
  <c r="I262"/>
  <c r="R263"/>
  <c r="S263"/>
  <c r="T263"/>
  <c r="R284"/>
  <c r="S284"/>
  <c r="T284"/>
  <c r="M274"/>
  <c r="R274"/>
  <c r="S274"/>
  <c r="T274"/>
  <c r="I280"/>
  <c r="I271"/>
  <c r="R276"/>
  <c r="S276"/>
  <c r="T276"/>
  <c r="R268"/>
  <c r="S268"/>
  <c r="T268"/>
  <c l="1" r="M36"/>
  <c r="R36"/>
  <c r="S36"/>
  <c r="T36"/>
  <c r="Q36"/>
  <c r="Q229"/>
  <c r="K229"/>
  <c r="N229"/>
  <c r="K233"/>
  <c r="J235"/>
  <c r="K235"/>
  <c r="J237"/>
  <c r="K237"/>
  <c r="I236"/>
  <c r="I242"/>
  <c r="J231"/>
  <c r="K231"/>
  <c r="I233"/>
  <c r="I234"/>
  <c r="I238"/>
  <c r="J239"/>
  <c r="K239"/>
  <c r="J240"/>
  <c r="K240"/>
  <c r="J241"/>
  <c r="J246"/>
  <c r="J252"/>
  <c r="K252"/>
  <c r="I231"/>
  <c r="J232"/>
  <c r="K232"/>
  <c r="J234"/>
  <c r="K234"/>
  <c r="K236"/>
  <c r="I237"/>
  <c r="K238"/>
  <c r="I239"/>
  <c r="I240"/>
  <c r="K241"/>
  <c r="J242"/>
  <c r="K242"/>
  <c r="I243"/>
  <c r="K244"/>
  <c r="K246"/>
  <c r="K251"/>
  <c r="I252"/>
  <c r="I253"/>
  <c r="I254"/>
  <c r="K243"/>
  <c r="J245"/>
  <c r="K245"/>
  <c r="J248"/>
  <c r="K248"/>
  <c r="I249"/>
  <c r="J250"/>
  <c r="K250"/>
  <c r="I251"/>
  <c r="J254"/>
  <c r="K254"/>
  <c r="I244"/>
  <c r="I247"/>
  <c r="J247"/>
  <c r="K247"/>
  <c r="I248"/>
  <c r="J249"/>
  <c r="K249"/>
  <c r="J253"/>
  <c r="K253"/>
  <c r="O456"/>
  <c r="N456"/>
  <c r="M456"/>
  <c r="K456"/>
  <c r="S456"/>
  <c r="I456"/>
  <c r="D456"/>
  <c r="D457"/>
  <c r="Q456"/>
  <c r="P456"/>
  <c r="I293"/>
  <c r="J294"/>
  <c r="K294"/>
  <c r="Q294"/>
  <c r="I300"/>
  <c r="T283"/>
  <c r="J292"/>
  <c r="K292"/>
  <c r="I299"/>
  <c r="I301"/>
  <c r="I295"/>
  <c r="I290"/>
  <c r="I298"/>
  <c r="J291"/>
  <c r="K291"/>
  <c r="M291"/>
  <c r="I296"/>
  <c r="M441"/>
  <c r="M300"/>
  <c r="M297"/>
  <c r="R297"/>
  <c r="S297"/>
  <c r="T297"/>
  <c r="I292"/>
  <c r="I291"/>
  <c r="O441"/>
  <c r="Q297"/>
  <c r="R299"/>
  <c r="S299"/>
  <c r="T299"/>
  <c r="K301"/>
  <c r="Q301"/>
  <c r="I294"/>
  <c r="Q299"/>
  <c r="I297"/>
  <c r="Q300"/>
  <c r="R300"/>
  <c r="S300"/>
  <c r="T300"/>
  <c r="Q290"/>
  <c r="J293"/>
  <c r="K293"/>
  <c r="M295"/>
  <c r="M290"/>
  <c r="R290"/>
  <c r="S290"/>
  <c r="T290"/>
  <c r="R295"/>
  <c r="S295"/>
  <c r="T295"/>
  <c r="J296"/>
  <c r="K296"/>
  <c r="M298"/>
  <c r="R298"/>
  <c r="S298"/>
  <c r="T298"/>
  <c r="Q264"/>
  <c r="Q269"/>
  <c r="M270"/>
  <c r="Q277"/>
  <c r="M271"/>
  <c r="R264"/>
  <c r="S264"/>
  <c r="T264"/>
  <c r="M269"/>
  <c r="R269"/>
  <c r="S269"/>
  <c r="T269"/>
  <c r="M267"/>
  <c r="R267"/>
  <c r="S267"/>
  <c r="T267"/>
  <c r="M273"/>
  <c r="M278"/>
  <c r="M275"/>
  <c r="M266"/>
  <c r="R266"/>
  <c r="S266"/>
  <c r="T266"/>
  <c r="M281"/>
  <c r="Q271"/>
  <c r="M262"/>
  <c r="Q262"/>
  <c r="Q275"/>
  <c r="R275"/>
  <c r="S275"/>
  <c r="T275"/>
  <c r="R277"/>
  <c r="S277"/>
  <c r="T277"/>
  <c r="R271"/>
  <c r="S271"/>
  <c r="T271"/>
  <c r="M272"/>
  <c r="R272"/>
  <c r="S272"/>
  <c r="T272"/>
  <c r="Q273"/>
  <c r="R270"/>
  <c r="S270"/>
  <c r="T270"/>
  <c r="R441"/>
  <c r="S441"/>
  <c r="T441"/>
  <c l="1" r="P229"/>
  <c r="S229"/>
  <c r="M229"/>
  <c r="M301"/>
  <c r="M296"/>
  <c r="R296"/>
  <c r="S296"/>
  <c r="T296"/>
  <c r="M293"/>
  <c r="Q296"/>
  <c r="Q292"/>
  <c r="Q291"/>
  <c r="M292"/>
  <c r="R292"/>
  <c r="S292"/>
  <c r="T292"/>
  <c r="Q293"/>
  <c r="R291"/>
  <c r="S291"/>
  <c r="T291"/>
  <c r="M294"/>
  <c r="R293"/>
  <c r="S293"/>
  <c r="T293"/>
  <c r="R294"/>
  <c r="S294"/>
  <c r="T294"/>
  <c r="K302"/>
  <c r="I302"/>
  <c r="R278"/>
  <c r="S278"/>
  <c r="T278"/>
  <c r="R281"/>
  <c r="S281"/>
  <c r="T281"/>
  <c r="R273"/>
  <c r="S273"/>
  <c r="T273"/>
  <c r="R262"/>
  <c r="S262"/>
  <c r="T262"/>
  <c l="1" r="R301"/>
  <c r="S301"/>
  <c r="T301"/>
  <c r="Q302"/>
  <c r="P302"/>
  <c r="M302"/>
  <c r="O302"/>
  <c r="N302"/>
  <c l="1" r="S302"/>
  <c r="N4"/>
  <c l="1" r="S457"/>
</calcChain>
</file>

<file path=xl/sharedStrings.xml><?xml version="1.0" encoding="utf-8"?>
<sst xmlns="http://schemas.openxmlformats.org/spreadsheetml/2006/main">
  <si>
    <t>Total Payment Amount(USD)</t>
  </si>
  <si>
    <t>China Royalty Statement</t>
  </si>
  <si>
    <t>Exchange Rate (USD)</t>
  </si>
  <si>
    <t>Product Name</t>
  </si>
  <si>
    <t xml:space="preserve">Item Number </t>
  </si>
  <si>
    <t>Sales Units</t>
  </si>
  <si>
    <t>SRP (CNY)</t>
  </si>
  <si>
    <t>Promo Discount
(OFF)</t>
  </si>
  <si>
    <t>Selling Price (CNY)</t>
  </si>
  <si>
    <t>Selling Price (USD)</t>
  </si>
  <si>
    <t>Gross Sales Revenue (USD)</t>
  </si>
  <si>
    <t>USD VAT (13%)</t>
  </si>
  <si>
    <t>Net Sales Revenue (USD)</t>
  </si>
  <si>
    <t>Channel Gross Margin %</t>
  </si>
  <si>
    <t>Channel Profits (USD)</t>
  </si>
  <si>
    <t>Disti Gross Margin %</t>
  </si>
  <si>
    <t>Disti Profits (USD)</t>
  </si>
  <si>
    <t>Marketing Support %</t>
  </si>
  <si>
    <t>Marketing Fee (5%)</t>
  </si>
  <si>
    <t>Unit Price</t>
  </si>
  <si>
    <t>Payment Amount
(USD)</t>
  </si>
  <si>
    <t>Disti Cost % from SRP</t>
  </si>
  <si>
    <t>.hack//G.U. Last Recode</t>
  </si>
  <si>
    <t>E05367</t>
  </si>
  <si>
    <t>Accel World VS. Sword Art Online Deluxe Edition</t>
  </si>
  <si>
    <t>E02452</t>
  </si>
  <si>
    <t>ACE COMBAT 7: SKIES UNKNOWN</t>
  </si>
  <si>
    <t>E03174</t>
  </si>
  <si>
    <t>ACE COMBAT™ 7: SKIES UNKNOWN - TOP GUN: Maverick Edition</t>
  </si>
  <si>
    <t>E05445</t>
  </si>
  <si>
    <t>ACE COMBAT™ 7: SKIES UNKNOWN - TOP GUN: Maverick Ultimate Edition</t>
  </si>
  <si>
    <t>E05444</t>
  </si>
  <si>
    <t>ARMORED CORE VI FIRES OF RUBICON Standard Edition</t>
  </si>
  <si>
    <t>E05837</t>
  </si>
  <si>
    <t>ARMORED CORE VI FIRES OF RUBICON Deluxe Edition</t>
  </si>
  <si>
    <t>E05838</t>
  </si>
  <si>
    <t>Baten Kaitos I &amp; II HD Remaster</t>
  </si>
  <si>
    <t>E06117</t>
  </si>
  <si>
    <t>BLACK CLOVER: QUARTET KNIGHTS</t>
  </si>
  <si>
    <t>E02895</t>
  </si>
  <si>
    <t>BLACK CLOVER: QUARTET KNIGHTS Deluxe Edition</t>
  </si>
  <si>
    <t>E02950</t>
  </si>
  <si>
    <t>Captain Tsubasa: Rise of New Champions</t>
  </si>
  <si>
    <t>E03350</t>
  </si>
  <si>
    <t>Captain Tsubasa: Rise of New Champions - Deluxe Edition</t>
  </si>
  <si>
    <t>E04120</t>
  </si>
  <si>
    <t>Captain Tsubasa: Rise of New Champions - Ultimate Edition</t>
  </si>
  <si>
    <t>E06275</t>
  </si>
  <si>
    <t>CODE VEIN</t>
  </si>
  <si>
    <t>E03009</t>
  </si>
  <si>
    <t>CODE VEIN Deluxe Edition</t>
  </si>
  <si>
    <t xml:space="preserve">E03483 </t>
  </si>
  <si>
    <t>DARK SOULS: REMASTERED</t>
  </si>
  <si>
    <t>E02716</t>
  </si>
  <si>
    <t>DARK SOULS™ II: Scholar of the First Sin</t>
  </si>
  <si>
    <t>E01927</t>
  </si>
  <si>
    <t>DARK SOULS III</t>
  </si>
  <si>
    <t>E01572</t>
  </si>
  <si>
    <t>DARK SOULS III - Season Pass</t>
  </si>
  <si>
    <t>E01893</t>
  </si>
  <si>
    <t>DARK SOULS III Deluxe Edition</t>
  </si>
  <si>
    <t>E02323</t>
  </si>
  <si>
    <t>DEATH NOTE Killer Within</t>
  </si>
  <si>
    <t>E06643</t>
  </si>
  <si>
    <t>DEATH NOTE Killer Within Special Edition</t>
  </si>
  <si>
    <t>E06646</t>
  </si>
  <si>
    <t>Digimon Story Cyber Sleuth: Complete Edition</t>
  </si>
  <si>
    <t>E05368</t>
  </si>
  <si>
    <t>Digimon Survive</t>
  </si>
  <si>
    <t>E05471</t>
  </si>
  <si>
    <t>Digimon World: Next Order</t>
  </si>
  <si>
    <t>E04521</t>
  </si>
  <si>
    <t>Doraemon Story of Seasons</t>
  </si>
  <si>
    <t>E03496</t>
  </si>
  <si>
    <t>DORAEMON STORY OF SEASONS: Friends of the Great Kingdom</t>
  </si>
  <si>
    <t>E05019</t>
  </si>
  <si>
    <t>DORAEMON STORY OF SEASONS: Friends of the Great Kingdom Deluxe Edition</t>
  </si>
  <si>
    <t>E05733</t>
  </si>
  <si>
    <t>DRAGON BALL FighterZ</t>
  </si>
  <si>
    <t>E02533</t>
  </si>
  <si>
    <t>DRAGON BALL FighterZ - FighterZ Edition</t>
  </si>
  <si>
    <t>E02595</t>
  </si>
  <si>
    <t>DRAGON BALL FighterZ - Legendary Edition</t>
  </si>
  <si>
    <t>E02596</t>
  </si>
  <si>
    <t>DRAGON BALL XENOVERSE 2</t>
  </si>
  <si>
    <t>E02035</t>
  </si>
  <si>
    <t>DRAGON BALL XENOVERSE 2 Deluxe Edition</t>
  </si>
  <si>
    <t>E02036</t>
  </si>
  <si>
    <t>DRAGON BALL XENOVERSE 2 Special Edition</t>
  </si>
  <si>
    <t>E06308</t>
  </si>
  <si>
    <t>DRAGON BALL Z: KAKAROT</t>
  </si>
  <si>
    <t>E03005</t>
  </si>
  <si>
    <t>DRAGON BALL Z: KAKAROT Deluxe Edition</t>
  </si>
  <si>
    <t>E03730</t>
  </si>
  <si>
    <t>DRAGON BALL Z: KAKAROT Legendary Edition</t>
  </si>
  <si>
    <t>E06163</t>
  </si>
  <si>
    <t>DRAGON BALL: Sparking! ZERO</t>
  </si>
  <si>
    <t>E06127</t>
  </si>
  <si>
    <t>DRAGON BALL: Sparking! ZERO Deluxe Edition</t>
  </si>
  <si>
    <t>E06634</t>
  </si>
  <si>
    <t>DRAGON BALL: Sparking! ZERO Ultimate Edition</t>
  </si>
  <si>
    <t>E06655</t>
  </si>
  <si>
    <t>DRAGON BALL: THE BREAKERS</t>
  </si>
  <si>
    <t>E05011</t>
  </si>
  <si>
    <t>DRAGON BALL: THE BREAKERS Special Edition</t>
  </si>
  <si>
    <t>E05644</t>
  </si>
  <si>
    <t>FREEDOM WARS Remastered</t>
  </si>
  <si>
    <t>E06517</t>
  </si>
  <si>
    <t>GOD EATER 2 Rage Burst</t>
  </si>
  <si>
    <t>E05369</t>
  </si>
  <si>
    <t>GOD EATER 3</t>
  </si>
  <si>
    <t>E03177</t>
  </si>
  <si>
    <t>GUNDAM BREAKER 4</t>
  </si>
  <si>
    <t>E04524</t>
  </si>
  <si>
    <t>GUNDAM BREAKER 4 Deluxe Edition</t>
  </si>
  <si>
    <t>E06529</t>
  </si>
  <si>
    <t>GUNDAM BREAKER 4 Ultimate Edition</t>
  </si>
  <si>
    <t>E06530</t>
  </si>
  <si>
    <t>JoJo's Bizarre Adventure: All-Star Battle R</t>
  </si>
  <si>
    <t>E03528</t>
  </si>
  <si>
    <t>JoJo's Bizarre Adventure: All-Star Battle R Deluxe Edition</t>
  </si>
  <si>
    <t>E05524</t>
  </si>
  <si>
    <t>JoJo's Bizarre Adventure: All-Star Battle R Ultimate Edition</t>
  </si>
  <si>
    <t>E06307</t>
  </si>
  <si>
    <t>Jujutsu Kaisen Cursed Clash</t>
  </si>
  <si>
    <t>E05703</t>
  </si>
  <si>
    <t>Jujutsu Kaisen Cursed Clash Deluxe Edition</t>
  </si>
  <si>
    <t>E06213</t>
  </si>
  <si>
    <t>Jujutsu Kaisen Cursed Clash Ultimate Edition</t>
  </si>
  <si>
    <t>E06212</t>
  </si>
  <si>
    <t>Klonoa Phantasy Reverie Series</t>
  </si>
  <si>
    <t>E04522</t>
  </si>
  <si>
    <t>NARUTO SHIPPUDEN: Ultimate Ninja STORM 2</t>
  </si>
  <si>
    <t>E05373</t>
  </si>
  <si>
    <t>NARUTO SHIPPUDEN: ULTIMATE NINJA STORM 4</t>
  </si>
  <si>
    <t>E01592</t>
  </si>
  <si>
    <t>NARUTO SHIPPUDEN: Ultimate Ninja STORM 4 Road to Boruto</t>
  </si>
  <si>
    <t>E04555</t>
  </si>
  <si>
    <t>NARUTO SHIPPUDEN: Ultimate Ninja STORM Legacy</t>
  </si>
  <si>
    <t>E05371</t>
  </si>
  <si>
    <t>NARUTO SHIPPUDEN: Ultimate Ninja STORM Trilogy</t>
  </si>
  <si>
    <t>E05387</t>
  </si>
  <si>
    <t>NARUTO TO BORUTO: SHINOBI STRIKER</t>
  </si>
  <si>
    <t>E02855</t>
  </si>
  <si>
    <t>NARUTO TO BORUTO: SHINOBI STRIKER Deluxe Edition</t>
  </si>
  <si>
    <t>E02942</t>
  </si>
  <si>
    <t>NARUTO TO BORUTO: SHINOBI STRIKER Ultimate Edition</t>
  </si>
  <si>
    <t>E06292</t>
  </si>
  <si>
    <t>NARUTO X BORUTO Ultimate Ninja STORM CONNECTIONS</t>
  </si>
  <si>
    <t>E03049</t>
  </si>
  <si>
    <t>NARUTO X BORUTO Ultimate Ninja STORM CONNECTIONS Deluxe Edition</t>
  </si>
  <si>
    <t>E06164</t>
  </si>
  <si>
    <t>NARUTO X BORUTO Ultimate Ninja STORM CONNECTIONS Ultimate Edition</t>
  </si>
  <si>
    <t>E06165</t>
  </si>
  <si>
    <t>NARUTO: Ultimate Ninja STORM</t>
  </si>
  <si>
    <t>E05386</t>
  </si>
  <si>
    <t>New Gundam Breaker</t>
  </si>
  <si>
    <t>E02758</t>
  </si>
  <si>
    <t>One Piece Burning Blood</t>
  </si>
  <si>
    <t>E01970</t>
  </si>
  <si>
    <t>One Piece Burning Blood Gold Edition</t>
  </si>
  <si>
    <t>E05642</t>
  </si>
  <si>
    <t>ONE PIECE ODYSSEY</t>
  </si>
  <si>
    <t>E05083</t>
  </si>
  <si>
    <t>ONE PIECE ODYSSEY Deluxe Edition</t>
  </si>
  <si>
    <t>E05788</t>
  </si>
  <si>
    <t>One Piece World Seeker</t>
  </si>
  <si>
    <t>E03295</t>
  </si>
  <si>
    <t>One Piece World Seeker Deluxe Edition</t>
  </si>
  <si>
    <t>E03367</t>
  </si>
  <si>
    <t>ONE PIECE: PIRATE WARRIORS 4</t>
  </si>
  <si>
    <t>E02973</t>
  </si>
  <si>
    <t>ONE PIECE: PIRATE WARRIORS 4 Deluxe Edition</t>
  </si>
  <si>
    <t>E03825</t>
  </si>
  <si>
    <t>ONE PIECE: PIRATE WARRIORS 4 Ultimate Edition</t>
  </si>
  <si>
    <t>E06098</t>
  </si>
  <si>
    <t>ONE PUNCH MAN: A HERO NOBODY KNOWS</t>
  </si>
  <si>
    <t>E02997</t>
  </si>
  <si>
    <t>PAC-MAN Mega Tunnel Battle: Chomp Champs</t>
  </si>
  <si>
    <t>E06649</t>
  </si>
  <si>
    <t>PAC-MAN Mega Tunnel Battle: Chomp Champs - Deluxe Edition</t>
  </si>
  <si>
    <t>E06652</t>
  </si>
  <si>
    <t>Park Beyond</t>
  </si>
  <si>
    <t>E04538</t>
  </si>
  <si>
    <t>SAND LAND</t>
  </si>
  <si>
    <t>E06114</t>
  </si>
  <si>
    <t>SAND LAND Deluxe Edition</t>
  </si>
  <si>
    <t>E06272</t>
  </si>
  <si>
    <t>SCARLET NEXUS</t>
  </si>
  <si>
    <t>E03557</t>
  </si>
  <si>
    <t>SCARLET NEXUS Deluxe Edition</t>
  </si>
  <si>
    <t>E04727</t>
  </si>
  <si>
    <t>SCARLET NEXUS Ultimate Edition</t>
  </si>
  <si>
    <t>E05643</t>
  </si>
  <si>
    <t>SD GUNDAM BATTLE ALLIANCE</t>
  </si>
  <si>
    <t>E03559</t>
  </si>
  <si>
    <t>SD GUNDAM BATTLE ALLIANCE - Deluxe Edition</t>
  </si>
  <si>
    <t>E05472</t>
  </si>
  <si>
    <t>SD GUNDAM G GENERATION CROSS RAYS</t>
  </si>
  <si>
    <t>E02985</t>
  </si>
  <si>
    <t>SD GUNDAM G GENERATION CROSS RAYS Platinum Edition</t>
  </si>
  <si>
    <t>E06306</t>
  </si>
  <si>
    <t>SOULCALIBUR VI</t>
  </si>
  <si>
    <t>E02875</t>
  </si>
  <si>
    <t>SOULCALIBUR VI Deluxe Edition</t>
  </si>
  <si>
    <t>E03123</t>
  </si>
  <si>
    <t>SPY×ANYA: Operation Memories</t>
  </si>
  <si>
    <t>E05697</t>
  </si>
  <si>
    <t>SPY×ANYA: Operation Memories Deluxe Edition</t>
  </si>
  <si>
    <t>E06533</t>
  </si>
  <si>
    <t>Super Robot Wars 30</t>
  </si>
  <si>
    <t>E04508</t>
  </si>
  <si>
    <t>Super Robot Wars 30 Digital Deluxe Edition</t>
  </si>
  <si>
    <t>E05097</t>
  </si>
  <si>
    <t>Super Robot Wars 30 Ultimate Edition</t>
  </si>
  <si>
    <t>E05098</t>
  </si>
  <si>
    <t>SUPER ROBOT WARS X</t>
  </si>
  <si>
    <t>E03632</t>
  </si>
  <si>
    <t>SWORD ART ONLINE Alicization Lycoris</t>
  </si>
  <si>
    <t>E03060</t>
  </si>
  <si>
    <t>SWORD ART ONLINE Alicization Lycoris Deluxe Edition</t>
  </si>
  <si>
    <t>E03954</t>
  </si>
  <si>
    <t>SWORD ART ONLINE Fractured Daydream</t>
  </si>
  <si>
    <t>E06120</t>
  </si>
  <si>
    <t>SWORD ART ONLINE Fractured Daydream Deluxe Edition</t>
  </si>
  <si>
    <t>E06531</t>
  </si>
  <si>
    <t>SWORD ART ONLINE Fractured Daydream Premium Edition</t>
  </si>
  <si>
    <t>E06532</t>
  </si>
  <si>
    <t>SWORD ART ONLINE Last Recollection</t>
  </si>
  <si>
    <t>E05687</t>
  </si>
  <si>
    <t>SWORD ART ONLINE Last Recollection Deluxe Edition</t>
  </si>
  <si>
    <t>E06096</t>
  </si>
  <si>
    <t>Sword Art Online: Fatal Bullet</t>
  </si>
  <si>
    <t>E02540</t>
  </si>
  <si>
    <t>Sword Art Online: Fatal Bullet - Complete Edition</t>
  </si>
  <si>
    <t>E03322</t>
  </si>
  <si>
    <t>Sword Art Online: Hollow Realization Deluxe Edition</t>
  </si>
  <si>
    <t>E02310</t>
  </si>
  <si>
    <t>Sword Art Online: Lost Song</t>
  </si>
  <si>
    <t>E05372</t>
  </si>
  <si>
    <t>SYNDUALITY Echo of Ada</t>
  </si>
  <si>
    <t>E05693</t>
  </si>
  <si>
    <t>SYNDUALITY Echo of Ada Deluxe Edition</t>
  </si>
  <si>
    <t>E06636</t>
  </si>
  <si>
    <t>SYNDUALITY Echo of Ada Ultimate Edition</t>
  </si>
  <si>
    <t>E06637</t>
  </si>
  <si>
    <t>Taiko no Tatsujin: Rhythm Festival</t>
  </si>
  <si>
    <t>E06129</t>
  </si>
  <si>
    <t>Taiko no Tatsujin: Rhythm Festival The Setlist Edition</t>
  </si>
  <si>
    <t>E06635</t>
  </si>
  <si>
    <t>Tales of Arise</t>
  </si>
  <si>
    <t>E03024</t>
  </si>
  <si>
    <t>Tales of Arise - Beyond the Dawn Deluxe Edition</t>
  </si>
  <si>
    <t>E06161</t>
  </si>
  <si>
    <t>Tales of Arise - Beyond the Dawn Edition</t>
  </si>
  <si>
    <t>E06160</t>
  </si>
  <si>
    <t>Tales of Arise - Beyond the Dawn Expansion</t>
  </si>
  <si>
    <t>E06168</t>
  </si>
  <si>
    <t>Tales of Arise - Beyond the Dawn Ultimate Edition</t>
  </si>
  <si>
    <t>E06162</t>
  </si>
  <si>
    <t>Tales of Berseria</t>
  </si>
  <si>
    <t>E02174</t>
  </si>
  <si>
    <t>Tales of Vesperia: Definitive Edition</t>
  </si>
  <si>
    <t>E03191</t>
  </si>
  <si>
    <t>Tales of Zestiria</t>
  </si>
  <si>
    <t>E01607</t>
  </si>
  <si>
    <t>TEKKEN 7</t>
  </si>
  <si>
    <t>E02278</t>
  </si>
  <si>
    <t>TEKKEN 7 - Originals Edition</t>
  </si>
  <si>
    <t>E05647</t>
  </si>
  <si>
    <t>TEKKEN 8</t>
  </si>
  <si>
    <t>E05700</t>
  </si>
  <si>
    <t>TEKKEN 8 Deluxe Edition</t>
  </si>
  <si>
    <t>E06226</t>
  </si>
  <si>
    <t>TEKKEN 8 - Ultimate Edition</t>
  </si>
  <si>
    <t>E06227</t>
  </si>
  <si>
    <t>That Time I Got Reincarnated as a Slime ISEKAI Chronicles</t>
  </si>
  <si>
    <t>E03566</t>
  </si>
  <si>
    <t>That Time I Got Reincarnated as a Slime ISEKAI Chronicles Deluxe Edition</t>
  </si>
  <si>
    <t>E06534</t>
  </si>
  <si>
    <t>THE IDOLM@STER STARLIT SEASON</t>
  </si>
  <si>
    <t>E03045</t>
  </si>
  <si>
    <t>THE IDOLM@STER STARLIT SEASON Digital Deluxe Edition</t>
  </si>
  <si>
    <t>E05096</t>
  </si>
  <si>
    <t>We Love Katamari REROLL+ Royal Reverie</t>
  </si>
  <si>
    <t>E05071</t>
  </si>
  <si>
    <t>We Love Katamari REROLL+ Royal Reverie Special Edition</t>
  </si>
  <si>
    <t>E06305</t>
  </si>
  <si>
    <t>Tales of Graces f Remastered</t>
  </si>
  <si>
    <t>E06381</t>
  </si>
  <si>
    <t>Tales of Graces f Remastered Deluxe Edition</t>
  </si>
  <si>
    <t>E06689</t>
  </si>
  <si>
    <t>BLEACH Rebirth of Souls</t>
  </si>
  <si>
    <t>E06132</t>
  </si>
  <si>
    <t>BLEACH Rebirth of Souls Deluxe Edition</t>
  </si>
  <si>
    <t>E06690</t>
  </si>
  <si>
    <t>BLEACH Rebirth of Souls Ultimate Edition</t>
  </si>
  <si>
    <t>E06691</t>
  </si>
  <si>
    <t>MOBILE SUIT GUNDAM SEED BATTLE DESTINY REMASTERED</t>
  </si>
  <si>
    <t>E06942</t>
  </si>
  <si>
    <t>PATAPON 1+2 REPLAY</t>
  </si>
  <si>
    <t>E06134</t>
  </si>
  <si>
    <t>Shadow Labyrinth</t>
  </si>
  <si>
    <t>E06972</t>
  </si>
  <si>
    <t>Shadow Labyrinth - Deluxe Edition</t>
  </si>
  <si>
    <t>L00032</t>
  </si>
  <si>
    <t>SUPER ROBOT WARS Y</t>
  </si>
  <si>
    <t>L00033</t>
  </si>
  <si>
    <t>SUPER ROBOT WARS Y Deluxe Edition</t>
  </si>
  <si>
    <t>L00034</t>
  </si>
  <si>
    <t>SUPER ROBOT WARS Y Ultimate Edition</t>
  </si>
  <si>
    <t>L00035</t>
  </si>
  <si>
    <t>Everybody's Golf: Hotshots</t>
  </si>
  <si>
    <t>L00036</t>
  </si>
  <si>
    <t>Towa and the Guardians of the Sacred Tree</t>
  </si>
  <si>
    <t>Towa and the Guardians of the Sacred Tree Deluxe Edition</t>
  </si>
  <si>
    <t>DIGIMON STORY TIME STRANGER</t>
  </si>
  <si>
    <t>E03053</t>
  </si>
  <si>
    <t>DIGIMON STORY TIME STRANGER Deluxe Edition</t>
  </si>
  <si>
    <t>DIGIMON STORY TIME STRANGER Ultimate Edition</t>
  </si>
  <si>
    <t>Little Nightmares III</t>
  </si>
  <si>
    <t>Little Nightmares III Deluxe Edition</t>
  </si>
  <si>
    <t>JoJo's Bizarre Adventure: All-Star Battle R</t>
  </si>
  <si>
    <t xml:space="preserve">Shadow Labyrinth </t>
  </si>
  <si>
    <t>L00036</t>
  </si>
  <si>
    <t>EGI &amp; BNE PC Key Royalty Statement</t>
  </si>
  <si>
    <t xml:space="preserve">  Sales Period :</t>
  </si>
  <si>
    <t>Exchange Rate (USD)</t>
  </si>
  <si>
    <t>ACE COMBAT 7: SKIES UNKNOWN - TOP GUN: Maverick Edition</t>
  </si>
  <si>
    <t>ACE COMBAT 7: SKIES UNKNOWN - TOP GUN: Maverick Ultimate Edition</t>
  </si>
  <si>
    <t>ARMORED CORE VI FIRES OF RUBICON</t>
  </si>
  <si>
    <t>ARMORED CORE VI FIRES OF RUBICON Deluxe Edition</t>
  </si>
  <si>
    <t>Captain Tsubasa: Rise of New Champions Deluxe Edition</t>
  </si>
  <si>
    <t>Captain Tsubasa: Rise of New Champions Ultimate Edition</t>
  </si>
  <si>
    <t>DARK SOULS™ III</t>
  </si>
  <si>
    <t>DARK SOULS™ III - Season Pass</t>
  </si>
  <si>
    <t>DARK SOULS™ III Deluxe Edition</t>
  </si>
  <si>
    <t>E05644</t>
  </si>
  <si>
    <t>DRAGON BALL Z: KAKAROT Legendary Edition</t>
  </si>
  <si>
    <t>GOD EATER 3</t>
  </si>
  <si>
    <t>JoJo's Bizarre Adventure: All-Star Battle R</t>
  </si>
  <si>
    <t>SCARLET NEXUS Deluxe</t>
  </si>
  <si>
    <t>SD GUNDAM G GENERATION CROSS RAY</t>
  </si>
  <si>
    <t>SD GUNDAM G GENERATION CROSS RAY Platinum Edition</t>
  </si>
  <si>
    <t>E06533</t>
  </si>
  <si>
    <t xml:space="preserve">SWORD ART ONLINE Alicization Lycoris </t>
  </si>
  <si>
    <t>SWORD ART ONLINE Alicization Lycoris Deluxe Edition</t>
  </si>
  <si>
    <t>Sword Art Online: Fatal Bullet Complete Edition</t>
  </si>
  <si>
    <t>Tales of Vesperia™: Definitive Edition</t>
  </si>
  <si>
    <t>TEKKEN 8 Ultimate Edition</t>
  </si>
  <si>
    <t>That Time I Got Reincarnated as a Slime ISEKAI Chronicles Digital Deluxe Edition</t>
  </si>
  <si>
    <t>THE IDOLMASTER STARLIT SEASON</t>
  </si>
  <si>
    <t>THE IDOLMASTER STARLIT SEASON Deluxe Edition</t>
  </si>
  <si>
    <t>DRAGON BALL Z: KAKAROT - Deluxe Edition</t>
  </si>
  <si>
    <t>DRAGON BALL Z: KAKAROT - Legendary Edition</t>
  </si>
  <si>
    <t>God Eaters 3</t>
  </si>
  <si>
    <t>SWORD ART ONLINE Alicization Lycoris Deluxe</t>
  </si>
  <si>
    <t>PlayAsia_PC Key Royalty Statement</t>
  </si>
  <si>
    <t xml:space="preserve">SPY×ANYA: Operation Memories Deluxe Edition </t>
  </si>
  <si>
    <t>Accel World VS. Sword Art Online Deluxe Edition</t>
  </si>
  <si>
    <t>Ace Combat 7: Skies Unknown</t>
  </si>
  <si>
    <t>BLACK CLOVER: QUARTET KNIGHTS</t>
  </si>
  <si>
    <t>BLACK CLOVER: QUARTET KNIGHTS Deluxe Edition</t>
  </si>
  <si>
    <t>Digimon World: Next Order</t>
  </si>
  <si>
    <t>Digimon Survive</t>
  </si>
  <si>
    <t>DRAGON BALL XENOVERSE 2</t>
  </si>
  <si>
    <t>DRAGON BALL XENOVERSE 2 Deluxe Edition</t>
  </si>
  <si>
    <t>DRAGON BALL XENOVERSE 2 Special Edition</t>
  </si>
  <si>
    <t>JoJo's Bizarre Adventure: All-Star Battle R Ultimate Edition</t>
  </si>
  <si>
    <t>Jujutsu Kaisen Cursed Clash</t>
  </si>
  <si>
    <t>Jujutsu Kaisen Cursed Clash Deluxe Edition</t>
  </si>
  <si>
    <t>Jujutsu Kaisen Cursed Clash Ultimate Edition</t>
  </si>
  <si>
    <t>Klonoa Phantasy Reverie Series</t>
  </si>
  <si>
    <t>NARUTO SHIPPUDEN: Ultimate Ninja STORM 4</t>
  </si>
  <si>
    <t>NARUTO TO BORUTO: SHINOBI STRIKER</t>
  </si>
  <si>
    <t>NARUTO TO BORUTO: SHINOBI STRIKER Deluxe Edition</t>
  </si>
  <si>
    <t>NARUTO TO BORUTO: SHINOBI STRIKER Ultimate Edition</t>
  </si>
  <si>
    <t>NARUTO X BORUTO Ultimate Ninja STORM CONNECTIONS</t>
  </si>
  <si>
    <t>NARUTO X BORUTO Ultimate Ninja STORM CONNECTIONS Ultimate Edition</t>
  </si>
  <si>
    <t>One Piece Burning Blood Gold Edition</t>
  </si>
  <si>
    <t>ONE PIECE ODYSSEY Deluxe Edition</t>
  </si>
  <si>
    <t>ONE PIECE: PIRATE WARRIORS 4</t>
  </si>
  <si>
    <t>ONE PIECE: PIRATE WARRIORS 4 Ultimate Edition</t>
  </si>
  <si>
    <t>Park beyond</t>
  </si>
  <si>
    <t>Super Robot Wars 30</t>
  </si>
  <si>
    <t>Super Robot Wars 30 Digital Deluxe Edition</t>
  </si>
  <si>
    <t>Super Robot Wars 30 Ultimate Edition</t>
  </si>
  <si>
    <t>SWORD ART ONLINE Last Recollection Deluxe Edition</t>
  </si>
  <si>
    <t>Tales of Arise - Beyond the Dawn Deluxe Edition</t>
  </si>
  <si>
    <t>Tales of Arise - Beyond the Dawn Edition</t>
  </si>
  <si>
    <t>Tales of Arise - Beyond the Dawn Expansion</t>
  </si>
  <si>
    <t>Tales of Arise - Beyond the Dawn Ultimate Edition</t>
  </si>
  <si>
    <t>Tales of Berseria</t>
  </si>
  <si>
    <t>Tales of Vesperia™: Definitive Edition</t>
  </si>
  <si>
    <t>We Love Katamari REROLL+ Royal Reverie</t>
  </si>
  <si>
    <t>We Love Katamari REROLL+ Royal Reverie Special Edition</t>
  </si>
  <si>
    <t>TEKKEN 8</t>
  </si>
  <si>
    <t>TEKKEN 8 - Deluxe Edition</t>
  </si>
  <si>
    <t>Taiko no Tatsujin: Rhythm Festival</t>
  </si>
  <si>
    <t>Taiko no Tatsujin: Rhythm Festival The Setlist Edition</t>
  </si>
  <si>
    <t>DEATH NOTE Killer Within</t>
  </si>
  <si>
    <t>DEATH NOTE Killer Within - Deluxe Edition</t>
  </si>
  <si>
    <t>ACE COMBAT 7: SKIES UNKNOWN</t>
  </si>
  <si>
    <t>E05837</t>
  </si>
  <si>
    <t>Baten Kaitos I &amp; II HD Remaster</t>
  </si>
  <si>
    <t>DARK SOULS II: Scholar of the First Sin</t>
  </si>
  <si>
    <t>DORAEMON STORY OF SEASONS</t>
  </si>
  <si>
    <t>E06163</t>
  </si>
  <si>
    <t>ONE PIECE BURNING BLOOD GOLD Edition</t>
  </si>
  <si>
    <t>SYNDUALITY Echo of Ada Deluxe Edition</t>
  </si>
  <si>
    <t>E06227</t>
  </si>
  <si>
    <t>E05838</t>
  </si>
  <si>
    <t>E06643</t>
  </si>
  <si>
    <t>E06646</t>
  </si>
  <si>
    <t>E04521</t>
  </si>
  <si>
    <t>E06308</t>
  </si>
  <si>
    <t>E06655</t>
  </si>
  <si>
    <t>E06307</t>
  </si>
  <si>
    <t>E06213</t>
  </si>
  <si>
    <t>E06212</t>
  </si>
  <si>
    <t>E06292</t>
  </si>
  <si>
    <t>E03049</t>
  </si>
  <si>
    <t>ONE PIECE WORLD SEEKER</t>
  </si>
  <si>
    <t>ONE PIECE WORLD SEEKER Deluxe Edition</t>
  </si>
  <si>
    <t>PAC-MAN Mega Tunnel Battle: Chomp Champs - Deluxe Edition</t>
  </si>
  <si>
    <t>E06652</t>
  </si>
  <si>
    <t>E06114</t>
  </si>
  <si>
    <t>E05097</t>
  </si>
  <si>
    <t>E05098</t>
  </si>
  <si>
    <t>E05687</t>
  </si>
  <si>
    <t>SYNDUALITY Echo of Ada</t>
  </si>
  <si>
    <t>E05693</t>
  </si>
  <si>
    <t>E06636</t>
  </si>
  <si>
    <t>SYNDUALITY Echo of Ada Ultimate Edition</t>
  </si>
  <si>
    <t>E06637</t>
  </si>
  <si>
    <t>E06129</t>
  </si>
  <si>
    <t>E06635</t>
  </si>
  <si>
    <t>E03024</t>
  </si>
  <si>
    <t>E06161</t>
  </si>
  <si>
    <t>E06160</t>
  </si>
  <si>
    <t>E06162</t>
  </si>
  <si>
    <t>Tales of Graces f Remastered</t>
  </si>
  <si>
    <t>E06381</t>
  </si>
  <si>
    <t>Tales of Graces f Remastered Deluxe Edition</t>
  </si>
  <si>
    <t>E06689</t>
  </si>
  <si>
    <t>E03045</t>
  </si>
  <si>
    <t>E05096</t>
  </si>
  <si>
    <t>E06117</t>
  </si>
  <si>
    <t>Exchange rate</t>
  </si>
  <si>
    <t>E02452</t>
  </si>
  <si>
    <t>E03174</t>
  </si>
  <si>
    <t>E03009</t>
  </si>
  <si>
    <t>E04521</t>
  </si>
  <si>
    <t>E05019</t>
  </si>
  <si>
    <t>E02035</t>
  </si>
  <si>
    <t>E06655</t>
  </si>
  <si>
    <t>E05369</t>
  </si>
  <si>
    <t>E03177</t>
  </si>
  <si>
    <t>E06307</t>
  </si>
  <si>
    <t>ONE PIECE BURNING BLOOD</t>
  </si>
  <si>
    <t>ONE PIECE WORLD SEEKER</t>
  </si>
  <si>
    <t>E03295</t>
  </si>
  <si>
    <t>E03367</t>
  </si>
  <si>
    <t>PAC-MAN Mega Tunnel Battle: Chomp Champs</t>
  </si>
  <si>
    <t>E02985</t>
  </si>
  <si>
    <t>E02875</t>
  </si>
  <si>
    <t>E04508</t>
  </si>
  <si>
    <t>E05687</t>
  </si>
  <si>
    <t>E03322</t>
  </si>
  <si>
    <t>E06161</t>
  </si>
  <si>
    <t>E01607</t>
  </si>
  <si>
    <t>E06226</t>
  </si>
  <si>
    <t>E06227</t>
  </si>
  <si>
    <t>E03566</t>
  </si>
  <si>
    <t>E06534</t>
  </si>
  <si>
    <t>Match</t>
  </si>
  <si>
    <t>E05445</t>
  </si>
  <si>
    <t>Mismatch</t>
  </si>
  <si>
    <t>E02985</t>
  </si>
  <si>
    <t>E06306</t>
  </si>
  <si>
    <t xml:space="preserve"> GUNDAM BREAKER 4</t>
  </si>
  <si>
    <t xml:space="preserve"> JoJo's Bizarre Adventure: All-Star Battle R Deluxe Edition</t>
  </si>
  <si>
    <t>SK QTY</t>
  </si>
  <si>
    <t>Heybox Qty</t>
  </si>
  <si>
    <t>Customer</t>
  </si>
  <si>
    <t>Heybox</t>
  </si>
  <si>
    <t>E05444</t>
  </si>
  <si>
    <t>E06132</t>
  </si>
  <si>
    <t>E06690</t>
  </si>
  <si>
    <t>E06691</t>
  </si>
  <si>
    <t>E06942</t>
  </si>
  <si>
    <t>Naruto Shippuden Ultimate Ninja Storm 3 - EU Version</t>
  </si>
  <si>
    <t>E06649</t>
  </si>
  <si>
    <t>PATAPON 1+2 REPLAY</t>
  </si>
  <si>
    <t>E06134</t>
  </si>
  <si>
    <t>E06972</t>
  </si>
  <si>
    <t>Shadow Labyrinth - Deluxe Edition</t>
  </si>
  <si>
    <t>L00032</t>
  </si>
  <si>
    <t>TEKKEN 8 Season 2 Deluxe Edition</t>
  </si>
  <si>
    <t>TEKKEN 8 Season 2 Ultimate Edition</t>
  </si>
  <si>
    <t>SUBTOTAL</t>
  </si>
  <si>
    <t>Sonkwo</t>
  </si>
  <si>
    <t>Alibaba</t>
  </si>
  <si>
    <t>TOTAL</t>
  </si>
  <si>
    <t>SUPER ROBOT WARS Y</t>
  </si>
  <si>
    <t>L00033</t>
  </si>
  <si>
    <t>SUPER ROBOT WARS Y Deluxe Edition</t>
  </si>
  <si>
    <t>L00034</t>
  </si>
  <si>
    <t>SUPER ROBOT WARS Y Ultimate Edition</t>
  </si>
  <si>
    <t>L00035</t>
  </si>
  <si>
    <t>Digimon Story Time Stranger</t>
  </si>
  <si>
    <t>Digimon Story Time Stranger Deluxe Edition</t>
  </si>
  <si>
    <t>Digimon Story Time Stranger Ultimate Edition</t>
  </si>
  <si>
    <t>DRAGON BALL Z : KAKAROT - MASTER EDITION</t>
  </si>
  <si>
    <t>DRAGON BALL Z: KAKAROT - DAIMA EDITION</t>
  </si>
  <si>
    <t>EVERYBODY'S GOLF HOT SHOTS</t>
  </si>
  <si>
    <t>PAC-MAN WORLD 2 Re-PAC</t>
  </si>
  <si>
    <t>PAC-MAN WORLD 2 Re-PAC Deluxe Edition</t>
  </si>
  <si>
    <t>TEKKEN 8 Advanced Edition</t>
  </si>
  <si>
    <t>Towa and the Guardians of the Sacred Tree</t>
  </si>
  <si>
    <t>Towa and the Guardians of the Sacred Tree Deluxe Edition</t>
  </si>
  <si>
    <t>DARK SOULS™: REMASTERED</t>
  </si>
  <si>
    <t>DRAGON BALL Z: KAKAROT DAIMA EDITION</t>
  </si>
  <si>
    <t xml:space="preserve"> JoJo's Bizarre Adventure: All-Star Battle R</t>
  </si>
  <si>
    <t>Little Nightmares III</t>
  </si>
  <si>
    <t>Little Nightmares III Deluxe Edition</t>
  </si>
  <si>
    <t>Pre-Purchase Little Nightmares III Deluxe Edition Pre-Order</t>
  </si>
  <si>
    <t>Pre-Purchase Little Nightmares III Pre-Order</t>
  </si>
  <si>
    <t>Tales of Xillia Remastered</t>
  </si>
  <si>
    <t>Tales of Xillia Remastered Deluxe Edition</t>
  </si>
  <si>
    <t>Little Nightmares III Digital Deluxe Edition</t>
  </si>
  <si>
    <t>TEKKEN 8 - Advanced Edition</t>
  </si>
  <si>
    <t>Once Upon A KATAMARI</t>
  </si>
  <si>
    <t>DRAGON BALL Z: KAKAROT MASTER EDITION</t>
  </si>
  <si>
    <t>Once Upon A KATAMARI - King of All Sounds Edition</t>
  </si>
  <si>
    <t>Super Robot Wars 30 Deluxe Edition</t>
  </si>
  <si>
    <t>Captain Tsubasa: Rise of New Champions Ultimate Edition</t>
  </si>
  <si>
    <t>DIGIMON STORY TIME STRANGER</t>
  </si>
  <si>
    <t>E03053</t>
  </si>
  <si>
    <t>DIGIMON STORY TIME STRANGER Deluxe Edition</t>
  </si>
  <si>
    <t>L00115</t>
  </si>
  <si>
    <t>DIGIMON STORY TIME STRANGER Ultimate Edition</t>
  </si>
  <si>
    <t>L00116</t>
  </si>
  <si>
    <t>L00113</t>
  </si>
  <si>
    <t>DRAGON BALL Z: KAKAROT - MASTER EDITION</t>
  </si>
  <si>
    <t>L00114</t>
  </si>
  <si>
    <t>E05707</t>
  </si>
  <si>
    <t>Little Nightmares III (pre-order)</t>
  </si>
  <si>
    <t>L00119</t>
  </si>
  <si>
    <t>Little Nightmares III Deluxe Edition (pre-order)</t>
  </si>
  <si>
    <t>NARUTO SHIPPUDEN: ULTIMATE NINJA STORM 4</t>
  </si>
  <si>
    <t>E06970</t>
  </si>
  <si>
    <t>L00120</t>
  </si>
  <si>
    <t>SD GUNDAM G GENERATION CROSS RAY Platinum Edition</t>
  </si>
  <si>
    <t xml:space="preserve">SWORD ART ONLINE Alicization Lycoris </t>
  </si>
  <si>
    <t>E06124</t>
  </si>
  <si>
    <t>L00231</t>
  </si>
  <si>
    <t>L00129</t>
  </si>
  <si>
    <t>L00111</t>
  </si>
  <si>
    <t>L00112</t>
  </si>
  <si>
    <t>THE IDOLMASTER STARLIT SEASON Deluxe Edition</t>
  </si>
  <si>
    <t>E06936</t>
  </si>
  <si>
    <t>L00117</t>
  </si>
  <si>
    <t>JoJo's Bizarre Adventure: All-Star Battle R</t>
  </si>
  <si>
    <t>JoJo's Bizarre Adventure: All-Star Battle R Deluxe Edition</t>
  </si>
  <si>
    <t>BLACK CLOVER: QUARTET KNIGHTS</t>
  </si>
  <si>
    <t>CODE VEIN II</t>
  </si>
  <si>
    <t>L00239</t>
  </si>
  <si>
    <t>CODE VEIN II Deluxe Edition</t>
  </si>
  <si>
    <t>L00240</t>
  </si>
  <si>
    <t>CODE VEIN II Ultimate Edition</t>
  </si>
  <si>
    <t>L00241</t>
  </si>
  <si>
    <t>DEATH NOTE Killer Within</t>
  </si>
  <si>
    <t>GOD EATER 2 Rage Burst</t>
  </si>
  <si>
    <t>GOD EATER 3</t>
  </si>
  <si>
    <t>GUNDAM BREAKER 4 Ultimate Edition</t>
  </si>
  <si>
    <t>NARUTO SHIPPUDEN: Ultimate Ninja STORM 4</t>
  </si>
  <si>
    <t>NARUTO SHIPPUDEN: Ultimate Ninja STORM 4 Road to Boruto</t>
  </si>
  <si>
    <t>NARUTO SHIPPUDEN: Ultimate Ninja STORM Legacy</t>
  </si>
  <si>
    <t>NARUTO SHIPPUDEN: Ultimate Ninja STORM Trilogy</t>
  </si>
  <si>
    <t>ONE PIECE: PIRATE WARRIORS 4 Legendary Edition</t>
  </si>
  <si>
    <t>L00434</t>
  </si>
  <si>
    <t>ONE PUNCH MAN: A HERO NOBODY KNOWS</t>
  </si>
  <si>
    <t>SPY×ANYA: Operation Memories Deluxe Edition</t>
  </si>
  <si>
    <t>Sword Art Online: Fatal Bullet</t>
  </si>
  <si>
    <t>Sword Art Online: Fatal Bullet - Complete Edition</t>
  </si>
  <si>
    <t>Tales of Xillia Remastered</t>
  </si>
  <si>
    <t>Tales of Xillia Remastered Deluxe Edition</t>
  </si>
  <si>
    <t>L00241</t>
  </si>
  <si>
    <t>E06936</t>
  </si>
  <si>
    <t>L00117</t>
  </si>
  <si>
    <t>L00115</t>
  </si>
  <si>
    <t>L00116</t>
  </si>
  <si>
    <t>E05707</t>
  </si>
  <si>
    <t>L00119</t>
  </si>
  <si>
    <t>Tales of Berseria Remastered</t>
  </si>
  <si>
    <t>L00438　</t>
  </si>
  <si>
    <t>Tales of Berseria Remastered Deluxe Edition</t>
  </si>
  <si>
    <t>L00439　</t>
  </si>
  <si>
    <t>E06971</t>
  </si>
  <si>
    <t>L00118</t>
  </si>
  <si>
    <t>L00118</t>
  </si>
  <si>
    <t>E03483</t>
  </si>
  <si>
    <t>L00438</t>
  </si>
  <si>
    <t>L00439</t>
  </si>
  <si>
    <t>Heybox</t>
  </si>
  <si>
    <t>Sonkwo</t>
  </si>
  <si>
    <t>Heybox SKU</t>
  </si>
  <si>
    <t>BNE Item Number</t>
  </si>
  <si>
    <t>總申請數量</t>
  </si>
  <si>
    <t>Heybox 申请</t>
  </si>
  <si>
    <t>Sonkwo 申请</t>
  </si>
  <si>
    <r>
      <t>2024.8</t>
    </r>
    <r>
      <rPr>
        <rFont val="Microsoft JhengHei"/>
        <family val="1"/>
        <b val="1"/>
        <scheme val="none"/>
      </rPr>
      <t>月銷售</t>
    </r>
  </si>
  <si>
    <r>
      <t>2024.9</t>
    </r>
    <r>
      <rPr>
        <rFont val="Microsoft JhengHei"/>
        <family val="1"/>
        <b val="1"/>
        <scheme val="none"/>
      </rPr>
      <t>月銷售</t>
    </r>
  </si>
  <si>
    <r>
      <t>2024.10</t>
    </r>
    <r>
      <rPr>
        <rFont val="Microsoft JhengHei"/>
        <family val="1"/>
        <b val="1"/>
        <scheme val="none"/>
      </rPr>
      <t>月銷售</t>
    </r>
  </si>
  <si>
    <r>
      <t>2024.11</t>
    </r>
    <r>
      <rPr>
        <rFont val="Microsoft JhengHei"/>
        <family val="1"/>
        <b val="1"/>
        <scheme val="none"/>
      </rPr>
      <t>月銷售</t>
    </r>
  </si>
  <si>
    <r>
      <t>2024.12</t>
    </r>
    <r>
      <rPr>
        <rFont val="Microsoft JhengHei"/>
        <family val="1"/>
        <b val="1"/>
        <scheme val="none"/>
      </rPr>
      <t>月銷售</t>
    </r>
  </si>
  <si>
    <r>
      <t>2025.1</t>
    </r>
    <r>
      <rPr>
        <rFont val="Microsoft JhengHei"/>
        <family val="1"/>
        <b val="1"/>
        <scheme val="none"/>
      </rPr>
      <t>月銷售</t>
    </r>
  </si>
  <si>
    <r>
      <t>2025.2</t>
    </r>
    <r>
      <rPr>
        <rFont val="Microsoft JhengHei"/>
        <family val="1"/>
        <b val="1"/>
        <scheme val="none"/>
      </rPr>
      <t>月銷售</t>
    </r>
  </si>
  <si>
    <r>
      <t>2025.3</t>
    </r>
    <r>
      <rPr>
        <rFont val="Microsoft JhengHei"/>
        <family val="1"/>
        <b val="1"/>
        <scheme val="none"/>
      </rPr>
      <t>月銷售</t>
    </r>
  </si>
  <si>
    <r>
      <t>2025.4</t>
    </r>
    <r>
      <rPr>
        <rFont val="Microsoft JhengHei"/>
        <family val="1"/>
        <b val="1"/>
        <scheme val="none"/>
      </rPr>
      <t>月銷售</t>
    </r>
  </si>
  <si>
    <r>
      <t>2025.5</t>
    </r>
    <r>
      <rPr>
        <rFont val="Microsoft JhengHei"/>
        <family val="1"/>
        <b val="1"/>
        <scheme val="none"/>
      </rPr>
      <t>月銷售</t>
    </r>
  </si>
  <si>
    <r>
      <t>2025.6</t>
    </r>
    <r>
      <rPr>
        <rFont val="Microsoft JhengHei"/>
        <family val="1"/>
        <b val="1"/>
        <scheme val="none"/>
      </rPr>
      <t>月銷售</t>
    </r>
  </si>
  <si>
    <r>
      <t>2025.7</t>
    </r>
    <r>
      <rPr>
        <rFont val="Microsoft JhengHei"/>
        <family val="1"/>
        <b val="1"/>
        <scheme val="none"/>
      </rPr>
      <t>月銷售</t>
    </r>
  </si>
  <si>
    <t>累計銷售數量</t>
  </si>
  <si>
    <t>庫存數量</t>
  </si>
  <si>
    <t xml:space="preserve"> </t>
  </si>
  <si>
    <t>E06533</t>
  </si>
</sst>
</file>

<file path=xl/styles.xml><?xml version="1.0" encoding="utf-8"?>
<styleSheet xmlns="http://schemas.openxmlformats.org/spreadsheetml/2006/main">
  <numFmts count="12">
    <numFmt numFmtId="164" formatCode="_-&quot;$&quot;* #,##0.000_-;-&quot;$&quot;* #,##0.000_-;_-&quot;$&quot;* &quot;-&quot;??_-;_-@_-"/>
    <numFmt numFmtId="165" formatCode="$#,##0.00_);[Red]($#,##0.00)"/>
    <numFmt numFmtId="166" formatCode="0.00000"/>
    <numFmt numFmtId="167" formatCode="0_);[Red](0)"/>
    <numFmt numFmtId="168" formatCode="_ [$¥-804]* #,##0.00_ ;_ [$¥-804]* -#,##0.00_ ;_ [$¥-804]* &quot;-&quot;??_ ;_ @_ "/>
    <numFmt numFmtId="169" formatCode="_ [$¥-804]* #,##0_ ;_ [$¥-804]* -#,##0_ ;_ [$¥-804]* &quot;-&quot;??_ ;_ @_ "/>
    <numFmt numFmtId="170" formatCode="_-&quot;$&quot;* #,##0.00_-;-&quot;$&quot;* #,##0.00_-;_-&quot;$&quot;* &quot;-&quot;??_-;_-@_-"/>
    <numFmt numFmtId="171" formatCode="[$-409]dd/mmm/yy"/>
    <numFmt numFmtId="172" formatCode="&quot;US$&quot;#,##0.00_);[Red](&quot;US$&quot;#,##0.00)"/>
    <numFmt numFmtId="44" formatCode="_(&quot;$&quot;* #,##0.00_);_(&quot;$&quot;* (#,##0.00);_(&quot;$&quot;* &quot;-&quot;??_);_(@_)"/>
    <numFmt numFmtId="173" formatCode="0.00_);[Red](0.00)"/>
    <numFmt numFmtId="43" formatCode="_(* #,##0.00_);_(* (#,##0.00);_(* &quot;-&quot;??_);_(@_)"/>
  </numFmts>
  <fonts count="5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24"/>
      <color theme="1"/>
      <name val="Times New Roman"/>
      <family val="1"/>
    </font>
    <font>
      <b/>
      <sz val="26"/>
      <color theme="1"/>
      <name val="Times New Roman"/>
      <family val="1"/>
    </font>
    <font>
      <b/>
      <sz val="14"/>
      <color rgb="FF0000FF"/>
      <name val="Times New Roman"/>
      <family val="1"/>
    </font>
    <font>
      <sz val="24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name val="Calibri"/>
    </font>
    <font>
      <b/>
      <sz val="11"/>
      <color rgb="FF0000FF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</font>
    <font>
      <b/>
      <sz val="24"/>
      <color rgb="FF000000"/>
      <name val="Times New Roman"/>
      <family val="1"/>
    </font>
    <font>
      <b/>
      <sz val="14"/>
      <color rgb="FFFF0000"/>
      <name val="新細明體"/>
      <family val="1"/>
      <charset val="136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6"/>
      <color rgb="FF0000FF"/>
      <name val="Times New Roman"/>
      <family val="1"/>
    </font>
    <font>
      <sz val="16"/>
      <color rgb="FF000000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Calibri"/>
    </font>
    <font>
      <b/>
      <sz val="11"/>
      <color rgb="FFFF0000"/>
      <name val="Times New Roman"/>
      <family val="1"/>
    </font>
    <font>
      <sz val="11"/>
      <color rgb="FFFF0000"/>
      <name val="Calibri"/>
    </font>
    <font>
      <b/>
      <sz val="11"/>
      <color rgb="FFFF0000"/>
      <name val="Calibri"/>
      <scheme val="minor"/>
    </font>
    <font>
      <b/>
      <sz val="10"/>
      <color theme="1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3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b/>
      <sz val="11"/>
      <name val="Microsoft JhengHei"/>
      <family val="1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scheme val="minor"/>
    </font>
    <font>
      <sz val="12"/>
      <color theme="1"/>
      <name val="等线"/>
      <charset val="136"/>
      <scheme val="minor"/>
    </font>
    <font>
      <sz val="11"/>
      <color theme="1"/>
      <name val="宋体"/>
      <charset val="134"/>
      <scheme val="minor"/>
    </font>
    <font>
      <sz val="12"/>
      <color theme="1"/>
      <name val="等线"/>
      <scheme val="minor"/>
    </font>
    <font>
      <sz val="11"/>
      <color theme="1"/>
      <name val="等线"/>
      <scheme val="minor"/>
    </font>
    <font>
      <sz val="11"/>
      <color rgb="FF000000"/>
      <name val="宋体"/>
      <family val="3"/>
      <charset val="136"/>
    </font>
    <font>
      <u/>
      <sz val="11"/>
      <color indexed="12"/>
      <name val="宋体"/>
      <family val="3"/>
      <charset val="134"/>
    </font>
    <font>
      <sz val="10"/>
      <color indexed="8"/>
      <name val="MS Sans Serif"/>
      <family val="1"/>
    </font>
    <font>
      <sz val="10"/>
      <color indexed="8"/>
      <name val="MS Sans Serif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8" tint="0.399945066682943"/>
        <bgColor rgb="FFBFBFBF"/>
      </patternFill>
    </fill>
    <fill>
      <patternFill patternType="solid">
        <fgColor theme="5" tint="0.399945066682943"/>
        <bgColor rgb="FFBFBFBF"/>
      </patternFill>
    </fill>
    <fill>
      <patternFill patternType="solid">
        <fgColor rgb="FFFFC00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/>
        <bgColor rgb="FFBFBFBF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DEADA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51170384838"/>
        <bgColor rgb="FFFDE9D9"/>
      </patternFill>
    </fill>
    <fill>
      <patternFill patternType="solid">
        <fgColor theme="9" tint="0.799981688894314"/>
        <bgColor rgb="FFFDE9D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249977111117893"/>
        <bgColor rgb="FFBFBFBF"/>
      </patternFill>
    </fill>
  </fills>
  <borders count="30">
    <border/>
    <border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auto="1"/>
      </left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</border>
    <border>
      <bottom style="thin">
        <color indexed="64"/>
      </bottom>
    </border>
    <border>
      <top style="thin">
        <color auto="1"/>
      </top>
      <bottom style="thin">
        <color auto="1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top style="thin">
        <color rgb="FF000000"/>
      </top>
      <bottom style="thin">
        <color auto="1"/>
      </bottom>
    </border>
    <border>
      <left style="thin">
        <color rgb="FF000000"/>
      </left>
      <right>
        <color indexed="64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indexed="64"/>
      </diagonal>
    </border>
    <border>
      <left>
        <color indexed="64"/>
      </left>
      <right style="thin">
        <color auto="1"/>
      </right>
      <top style="thin">
        <color auto="1"/>
      </top>
      <bottom style="thin">
        <color auto="1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26">
    <xf numFmtId="0" fontId="0" fillId="0" borderId="0"/>
    <xf numFmtId="0" fontId="0" fillId="0" borderId="0"/>
    <xf numFmtId="170" fontId="0" fillId="0" borderId="0" applyFont="0" applyFill="0" applyBorder="0" applyAlignment="0" applyProtection="0"/>
    <xf numFmtId="0" fontId="0" fillId="0" borderId="0"/>
    <xf numFmtId="170" fontId="0" fillId="0" borderId="0" applyFont="0" applyFill="0" applyBorder="0" applyAlignment="0" applyProtection="0"/>
    <xf numFmtId="0" fontId="42" fillId="0" borderId="0"/>
    <xf numFmtId="0" fontId="0" fillId="0" borderId="0"/>
    <xf numFmtId="9" fontId="42" fillId="0" borderId="0" applyFont="0" applyFill="0" applyBorder="0" applyAlignment="0" applyProtection="0">
      <alignment vertical="center"/>
    </xf>
    <xf numFmtId="17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17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43" fillId="0" borderId="0">
      <alignment vertical="center"/>
    </xf>
    <xf numFmtId="0" fontId="0" fillId="0" borderId="0"/>
    <xf numFmtId="9" fontId="0" fillId="0" borderId="0">
      <alignment vertical="center"/>
    </xf>
    <xf numFmtId="0" fontId="0" fillId="0" borderId="0"/>
    <xf numFmtId="0" fontId="0" fillId="0" borderId="0"/>
    <xf numFmtId="9" fontId="0" fillId="0" borderId="0">
      <alignment vertical="center"/>
    </xf>
    <xf numFmtId="0" fontId="0" fillId="0" borderId="0"/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>
      <alignment vertical="center"/>
    </xf>
    <xf numFmtId="9" fontId="0" fillId="0" borderId="0">
      <alignment vertical="center"/>
    </xf>
    <xf numFmtId="0" fontId="43" fillId="0" borderId="0">
      <alignment vertical="center"/>
    </xf>
    <xf numFmtId="0" fontId="0" fillId="0" borderId="0"/>
    <xf numFmtId="0" fontId="0" fillId="0" borderId="0"/>
    <xf numFmtId="0" fontId="0" fillId="0" borderId="0"/>
    <xf numFmtId="9" fontId="0" fillId="0" borderId="0">
      <alignment vertical="center"/>
    </xf>
    <xf numFmtId="0" fontId="0" fillId="0" borderId="0"/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5" fillId="0" borderId="29">
      <alignment vertical="center"/>
    </xf>
    <xf numFmtId="0" fontId="44" fillId="0" borderId="29">
      <alignment vertical="center"/>
    </xf>
    <xf numFmtId="0" fontId="45" fillId="0" borderId="29">
      <alignment vertical="center"/>
    </xf>
    <xf numFmtId="0" fontId="46" fillId="0" borderId="29">
      <alignment vertical="center"/>
    </xf>
    <xf numFmtId="0" fontId="46" fillId="0" borderId="29">
      <alignment vertical="center"/>
    </xf>
    <xf numFmtId="0" fontId="47" fillId="0" borderId="29"/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6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6" fillId="0" borderId="29">
      <alignment vertical="center"/>
    </xf>
    <xf numFmtId="0" fontId="47" fillId="0" borderId="29"/>
    <xf numFmtId="0" fontId="47" fillId="0" borderId="29"/>
    <xf numFmtId="0" fontId="46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4" fillId="0" borderId="29">
      <alignment vertical="center"/>
    </xf>
    <xf numFmtId="0" fontId="46" fillId="0" borderId="29">
      <alignment vertical="center"/>
    </xf>
    <xf numFmtId="0" fontId="46" fillId="0" borderId="29">
      <alignment vertical="center"/>
    </xf>
    <xf numFmtId="0" fontId="44" fillId="0" borderId="29">
      <alignment vertical="center"/>
    </xf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43" fontId="42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0" fontId="4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0" borderId="0">
      <protection locked="0"/>
    </xf>
    <xf numFmtId="0" fontId="49" fillId="0" borderId="0">
      <alignment vertical="top"/>
      <protection locked="0"/>
    </xf>
    <xf numFmtId="0" fontId="50" fillId="0" borderId="0"/>
    <xf numFmtId="0" fontId="51" fillId="0" borderId="0"/>
    <xf numFmtId="0" fontId="42" fillId="0" borderId="0">
      <alignment vertical="center"/>
    </xf>
    <xf numFmtId="0" fontId="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435">
    <xf numFmtId="0" fontId="0" fillId="0" borderId="0" xfId="0"/>
    <xf numFmtId="0" fontId="0" fillId="2" borderId="0" xfId="1" applyFill="1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0" fontId="2" fillId="0" borderId="0" xfId="1" applyFont="1"/>
    <xf numFmtId="164" fontId="0" fillId="0" borderId="0" xfId="2" applyNumberFormat="1" applyFont="1" applyBorder="1"/>
    <xf numFmtId="0" fontId="1" fillId="0" borderId="0" xfId="3" applyFont="1"/>
    <xf numFmtId="0" fontId="1" fillId="3" borderId="0" xfId="3" applyFont="1" applyFill="1"/>
    <xf numFmtId="0" fontId="0" fillId="2" borderId="0" xfId="3" applyFill="1"/>
    <xf numFmtId="0" fontId="1" fillId="2" borderId="0" xfId="3" applyFont="1" applyFill="1"/>
    <xf numFmtId="164" fontId="0" fillId="0" borderId="0" xfId="4" applyNumberFormat="1" applyFont="1" applyBorder="1"/>
    <xf numFmtId="0" fontId="0" fillId="0" borderId="0" xfId="1"/>
    <xf numFmtId="0" fontId="3" fillId="4" borderId="0" xfId="1" applyFont="1" applyFill="1" applyAlignment="1">
      <alignment horizontal="center" vertical="center"/>
    </xf>
    <xf numFmtId="0" fontId="0" fillId="0" borderId="0" xfId="1" applyAlignment="1">
      <alignment vertical="center"/>
    </xf>
    <xf numFmtId="0" fontId="4" fillId="0" borderId="0" xfId="1" applyFont="1"/>
    <xf numFmtId="0" fontId="5" fillId="0" borderId="1" xfId="1" applyFont="1" applyBorder="1" applyAlignment="1">
      <alignment horizontal="center" vertical="center"/>
    </xf>
    <xf numFmtId="165" fontId="6" fillId="3" borderId="2" xfId="1" applyNumberFormat="1" applyFont="1" applyFill="1" applyBorder="1" applyAlignment="1">
      <alignment horizontal="center" vertical="center"/>
    </xf>
    <xf numFmtId="165" fontId="6" fillId="3" borderId="3" xfId="1" applyNumberFormat="1" applyFont="1" applyFill="1" applyBorder="1" applyAlignment="1">
      <alignment horizontal="center" vertical="center"/>
    </xf>
    <xf numFmtId="165" fontId="6" fillId="3" borderId="4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/>
    <xf numFmtId="165" fontId="6" fillId="3" borderId="5" xfId="1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165" fontId="6" fillId="3" borderId="6" xfId="1" applyNumberFormat="1" applyFont="1" applyFill="1" applyBorder="1" applyAlignment="1">
      <alignment horizontal="center" vertical="center"/>
    </xf>
    <xf numFmtId="0" fontId="0" fillId="0" borderId="0" xfId="1" applyAlignment="1">
      <alignment horizontal="right"/>
    </xf>
    <xf numFmtId="166" fontId="9" fillId="2" borderId="0" xfId="1" applyNumberFormat="1" applyFont="1" applyFill="1" applyAlignment="1">
      <alignment horizontal="center" vertical="center"/>
    </xf>
    <xf numFmtId="0" fontId="10" fillId="5" borderId="0" xfId="1" applyFont="1" applyFill="1" applyAlignment="1">
      <alignment vertical="center"/>
    </xf>
    <xf numFmtId="0" fontId="11" fillId="6" borderId="7" xfId="1" applyFont="1" applyFill="1" applyBorder="1" applyAlignment="1">
      <alignment horizontal="center" vertical="center" wrapText="1"/>
    </xf>
    <xf numFmtId="0" fontId="11" fillId="6" borderId="8" xfId="1" applyFont="1" applyFill="1" applyBorder="1" applyAlignment="1">
      <alignment horizontal="center" vertical="center" wrapText="1"/>
    </xf>
    <xf numFmtId="167" fontId="12" fillId="7" borderId="9" xfId="5" applyNumberFormat="1" applyFont="1" applyFill="1" applyBorder="1" applyAlignment="1">
      <alignment horizontal="center" vertical="center" wrapText="1"/>
    </xf>
    <xf numFmtId="0" fontId="12" fillId="7" borderId="8" xfId="5" applyFont="1" applyFill="1" applyBorder="1" applyAlignment="1">
      <alignment horizontal="center" vertical="center" wrapText="1"/>
    </xf>
    <xf numFmtId="9" fontId="12" fillId="7" borderId="8" xfId="5" applyNumberFormat="1" applyFont="1" applyFill="1" applyBorder="1" applyAlignment="1">
      <alignment horizontal="center" vertical="center" wrapText="1"/>
    </xf>
    <xf numFmtId="0" fontId="12" fillId="8" borderId="8" xfId="5" applyFont="1" applyFill="1" applyBorder="1" applyAlignment="1">
      <alignment horizontal="center" vertical="center" wrapText="1"/>
    </xf>
    <xf numFmtId="0" fontId="11" fillId="9" borderId="8" xfId="5" applyFont="1" applyFill="1" applyBorder="1" applyAlignment="1">
      <alignment horizontal="center" vertical="center" wrapText="1"/>
    </xf>
    <xf numFmtId="0" fontId="11" fillId="9" borderId="10" xfId="5" applyFont="1" applyFill="1" applyBorder="1" applyAlignment="1">
      <alignment horizontal="center" vertical="center" wrapText="1"/>
    </xf>
    <xf numFmtId="0" fontId="12" fillId="9" borderId="10" xfId="5" applyFont="1" applyFill="1" applyBorder="1" applyAlignment="1">
      <alignment horizontal="center" vertical="center" wrapText="1"/>
    </xf>
    <xf numFmtId="0" fontId="12" fillId="10" borderId="10" xfId="5" applyFont="1" applyFill="1" applyBorder="1" applyAlignment="1">
      <alignment horizontal="center" vertical="center" wrapText="1"/>
    </xf>
    <xf numFmtId="0" fontId="12" fillId="11" borderId="8" xfId="5" applyFont="1" applyFill="1" applyBorder="1" applyAlignment="1">
      <alignment horizontal="center" vertical="center" wrapText="1"/>
    </xf>
    <xf numFmtId="0" fontId="13" fillId="12" borderId="7" xfId="1" applyFont="1" applyFill="1" applyBorder="1" applyAlignment="1">
      <alignment horizontal="left" vertical="center"/>
    </xf>
    <xf numFmtId="0" fontId="13" fillId="12" borderId="8" xfId="1" applyFont="1" applyFill="1" applyBorder="1" applyAlignment="1">
      <alignment horizontal="center" vertical="center"/>
    </xf>
    <xf numFmtId="167" fontId="13" fillId="12" borderId="9" xfId="6" applyNumberFormat="1" applyFont="1" applyFill="1" applyBorder="1" applyAlignment="1">
      <alignment horizontal="center" vertical="center"/>
    </xf>
    <xf numFmtId="168" fontId="13" fillId="12" borderId="8" xfId="5" applyNumberFormat="1" applyFont="1" applyFill="1" applyBorder="1" applyAlignment="1">
      <alignment horizontal="center" vertical="center"/>
    </xf>
    <xf numFmtId="9" fontId="13" fillId="12" borderId="8" xfId="7" applyFont="1" applyFill="1" applyBorder="1" applyAlignment="1">
      <alignment horizontal="center" vertical="center"/>
    </xf>
    <xf numFmtId="169" fontId="13" fillId="12" borderId="8" xfId="5" applyNumberFormat="1" applyFont="1" applyFill="1" applyBorder="1" applyAlignment="1">
      <alignment horizontal="center" vertical="center"/>
    </xf>
    <xf numFmtId="170" fontId="13" fillId="12" borderId="8" xfId="8" applyFont="1" applyFill="1" applyBorder="1" applyAlignment="1">
      <alignment horizontal="center" vertical="center"/>
    </xf>
    <xf numFmtId="40" fontId="13" fillId="12" borderId="8" xfId="5" applyNumberFormat="1" applyFont="1" applyFill="1" applyBorder="1" applyAlignment="1">
      <alignment horizontal="center" vertical="center"/>
    </xf>
    <xf numFmtId="9" fontId="13" fillId="13" borderId="8" xfId="9" applyFont="1" applyFill="1" applyBorder="1" applyAlignment="1">
      <alignment horizontal="center" vertical="center"/>
    </xf>
    <xf numFmtId="170" fontId="13" fillId="13" borderId="8" xfId="8" applyFont="1" applyFill="1" applyBorder="1" applyAlignment="1">
      <alignment horizontal="center" vertical="center"/>
    </xf>
    <xf numFmtId="9" fontId="13" fillId="14" borderId="8" xfId="9" applyFont="1" applyFill="1" applyBorder="1" applyAlignment="1">
      <alignment horizontal="center" vertical="center"/>
    </xf>
    <xf numFmtId="170" fontId="13" fillId="14" borderId="8" xfId="8" applyFont="1" applyFill="1" applyBorder="1" applyAlignment="1">
      <alignment horizontal="center" vertical="center"/>
    </xf>
    <xf numFmtId="170" fontId="13" fillId="15" borderId="8" xfId="8" applyFont="1" applyFill="1" applyBorder="1" applyAlignment="1">
      <alignment horizontal="center" vertical="center"/>
    </xf>
    <xf numFmtId="170" fontId="13" fillId="3" borderId="8" xfId="8" applyFont="1" applyFill="1" applyBorder="1" applyAlignment="1">
      <alignment horizontal="center" vertical="center"/>
    </xf>
    <xf numFmtId="9" fontId="14" fillId="3" borderId="8" xfId="9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left" vertical="center"/>
    </xf>
    <xf numFmtId="0" fontId="13" fillId="12" borderId="8" xfId="0" applyFont="1" applyFill="1" applyBorder="1" applyAlignment="1">
      <alignment horizontal="center" vertical="center"/>
    </xf>
    <xf numFmtId="0" fontId="13" fillId="12" borderId="7" xfId="5" applyFont="1" applyFill="1" applyBorder="1" applyAlignment="1">
      <alignment horizontal="left" vertical="center"/>
    </xf>
    <xf numFmtId="0" fontId="13" fillId="12" borderId="7" xfId="5" applyFont="1" applyFill="1" applyBorder="1" applyAlignment="1">
      <alignment horizontal="left" vertical="center" wrapText="1"/>
    </xf>
    <xf numFmtId="0" fontId="15" fillId="12" borderId="8" xfId="1" applyFont="1" applyFill="1" applyBorder="1" applyAlignment="1">
      <alignment horizontal="center"/>
    </xf>
    <xf numFmtId="0" fontId="15" fillId="12" borderId="8" xfId="1" applyFont="1" applyFill="1" applyBorder="1" applyAlignment="1">
      <alignment horizontal="center" vertical="center" wrapText="1"/>
    </xf>
    <xf numFmtId="0" fontId="16" fillId="12" borderId="8" xfId="1" applyFont="1" applyFill="1" applyBorder="1" applyAlignment="1">
      <alignment horizontal="center" vertical="center"/>
    </xf>
    <xf numFmtId="0" fontId="15" fillId="16" borderId="8" xfId="1" applyFont="1" applyFill="1" applyBorder="1" applyAlignment="1">
      <alignment horizontal="center" vertical="center" wrapText="1"/>
    </xf>
    <xf numFmtId="0" fontId="16" fillId="12" borderId="8" xfId="10" applyFont="1" applyFill="1" applyBorder="1" applyAlignment="1">
      <alignment horizontal="center" vertical="center"/>
    </xf>
    <xf numFmtId="9" fontId="16" fillId="3" borderId="8" xfId="9" applyFont="1" applyFill="1" applyBorder="1" applyAlignment="1">
      <alignment horizontal="center" vertical="center"/>
    </xf>
    <xf numFmtId="0" fontId="17" fillId="12" borderId="7" xfId="5" applyFont="1" applyFill="1" applyBorder="1" applyAlignment="1">
      <alignment horizontal="left" vertical="center"/>
    </xf>
    <xf numFmtId="0" fontId="17" fillId="12" borderId="8" xfId="1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vertical="center"/>
    </xf>
    <xf numFmtId="0" fontId="17" fillId="12" borderId="8" xfId="0" applyFont="1" applyFill="1" applyBorder="1" applyAlignment="1">
      <alignment horizontal="center" vertical="center"/>
    </xf>
    <xf numFmtId="167" fontId="13" fillId="12" borderId="8" xfId="5" applyNumberFormat="1" applyFont="1" applyFill="1" applyBorder="1" applyAlignment="1">
      <alignment horizontal="center" vertical="center"/>
    </xf>
    <xf numFmtId="9" fontId="14" fillId="3" borderId="8" xfId="9" applyFont="1" applyFill="1" applyBorder="1" applyAlignment="1">
      <alignment horizontal="center"/>
    </xf>
    <xf numFmtId="0" fontId="17" fillId="12" borderId="12" xfId="0" applyFont="1" applyFill="1" applyBorder="1" applyAlignment="1">
      <alignment vertical="center"/>
    </xf>
    <xf numFmtId="0" fontId="17" fillId="12" borderId="8" xfId="0" applyFont="1" applyFill="1" applyBorder="1" applyAlignment="1">
      <alignment vertical="center"/>
    </xf>
    <xf numFmtId="0" fontId="17" fillId="12" borderId="8" xfId="11" applyFont="1" applyFill="1" applyBorder="1" applyAlignment="1">
      <alignment vertical="center"/>
    </xf>
    <xf numFmtId="0" fontId="17" fillId="12" borderId="8" xfId="11" applyFont="1" applyFill="1" applyBorder="1" applyAlignment="1">
      <alignment horizontal="center" vertical="center"/>
    </xf>
    <xf numFmtId="0" fontId="0" fillId="17" borderId="8" xfId="1" applyFill="1" applyBorder="1" applyAlignment="1">
      <alignment horizontal="center" vertical="center"/>
    </xf>
    <xf numFmtId="17" fontId="18" fillId="18" borderId="8" xfId="1" applyNumberFormat="1" applyFont="1" applyFill="1" applyBorder="1" applyAlignment="1">
      <alignment horizontal="center" vertical="center" wrapText="1"/>
    </xf>
    <xf numFmtId="167" fontId="11" fillId="18" borderId="8" xfId="1" applyNumberFormat="1" applyFont="1" applyFill="1" applyBorder="1" applyAlignment="1">
      <alignment horizontal="center" vertical="center" wrapText="1"/>
    </xf>
    <xf numFmtId="165" fontId="11" fillId="18" borderId="8" xfId="1" applyNumberFormat="1" applyFont="1" applyFill="1" applyBorder="1" applyAlignment="1">
      <alignment horizontal="center" vertical="center" wrapText="1"/>
    </xf>
    <xf numFmtId="9" fontId="11" fillId="18" borderId="8" xfId="1" applyNumberFormat="1" applyFont="1" applyFill="1" applyBorder="1" applyAlignment="1">
      <alignment horizontal="center" vertical="center" wrapText="1"/>
    </xf>
    <xf numFmtId="40" fontId="11" fillId="18" borderId="8" xfId="1" applyNumberFormat="1" applyFont="1" applyFill="1" applyBorder="1" applyAlignment="1">
      <alignment horizontal="center" vertical="center" wrapText="1"/>
    </xf>
    <xf numFmtId="170" fontId="11" fillId="18" borderId="8" xfId="8" applyFont="1" applyFill="1" applyBorder="1" applyAlignment="1">
      <alignment horizontal="center" vertical="center" wrapText="1"/>
    </xf>
    <xf numFmtId="9" fontId="11" fillId="18" borderId="8" xfId="9" applyFont="1" applyFill="1" applyBorder="1" applyAlignment="1">
      <alignment horizontal="center" vertical="center" wrapText="1"/>
    </xf>
    <xf numFmtId="170" fontId="12" fillId="18" borderId="8" xfId="8" applyFont="1" applyFill="1" applyBorder="1" applyAlignment="1">
      <alignment horizontal="center" vertical="center" wrapText="1"/>
    </xf>
    <xf numFmtId="0" fontId="13" fillId="12" borderId="13" xfId="1" applyFont="1" applyFill="1" applyBorder="1" applyAlignment="1">
      <alignment horizontal="left" vertical="center"/>
    </xf>
    <xf numFmtId="0" fontId="13" fillId="12" borderId="14" xfId="1" applyFont="1" applyFill="1" applyBorder="1" applyAlignment="1">
      <alignment horizontal="center" vertical="center"/>
    </xf>
    <xf numFmtId="167" fontId="13" fillId="12" borderId="15" xfId="6" applyNumberFormat="1" applyFont="1" applyFill="1" applyBorder="1" applyAlignment="1">
      <alignment horizontal="center" vertical="center"/>
    </xf>
    <xf numFmtId="168" fontId="13" fillId="12" borderId="14" xfId="5" applyNumberFormat="1" applyFont="1" applyFill="1" applyBorder="1" applyAlignment="1">
      <alignment horizontal="center" vertical="center"/>
    </xf>
    <xf numFmtId="9" fontId="13" fillId="12" borderId="14" xfId="7" applyFont="1" applyFill="1" applyBorder="1" applyAlignment="1">
      <alignment horizontal="center" vertical="center"/>
    </xf>
    <xf numFmtId="169" fontId="13" fillId="12" borderId="14" xfId="5" applyNumberFormat="1" applyFont="1" applyFill="1" applyBorder="1" applyAlignment="1">
      <alignment horizontal="center" vertical="center"/>
    </xf>
    <xf numFmtId="170" fontId="13" fillId="12" borderId="14" xfId="8" applyFont="1" applyFill="1" applyBorder="1" applyAlignment="1">
      <alignment horizontal="center" vertical="center"/>
    </xf>
    <xf numFmtId="40" fontId="13" fillId="12" borderId="14" xfId="5" applyNumberFormat="1" applyFont="1" applyFill="1" applyBorder="1" applyAlignment="1">
      <alignment horizontal="center" vertical="center"/>
    </xf>
    <xf numFmtId="9" fontId="13" fillId="13" borderId="14" xfId="9" applyFont="1" applyFill="1" applyBorder="1" applyAlignment="1">
      <alignment horizontal="center" vertical="center"/>
    </xf>
    <xf numFmtId="170" fontId="13" fillId="13" borderId="14" xfId="8" applyFont="1" applyFill="1" applyBorder="1" applyAlignment="1">
      <alignment horizontal="center" vertical="center"/>
    </xf>
    <xf numFmtId="9" fontId="13" fillId="14" borderId="14" xfId="9" applyFont="1" applyFill="1" applyBorder="1" applyAlignment="1">
      <alignment horizontal="center" vertical="center"/>
    </xf>
    <xf numFmtId="170" fontId="13" fillId="14" borderId="14" xfId="8" applyFont="1" applyFill="1" applyBorder="1" applyAlignment="1">
      <alignment horizontal="center" vertical="center"/>
    </xf>
    <xf numFmtId="170" fontId="13" fillId="15" borderId="14" xfId="8" applyFont="1" applyFill="1" applyBorder="1" applyAlignment="1">
      <alignment horizontal="center" vertical="center"/>
    </xf>
    <xf numFmtId="170" fontId="13" fillId="3" borderId="14" xfId="8" applyFont="1" applyFill="1" applyBorder="1" applyAlignment="1">
      <alignment horizontal="center" vertical="center"/>
    </xf>
    <xf numFmtId="9" fontId="14" fillId="3" borderId="14" xfId="9" applyFont="1" applyFill="1" applyBorder="1" applyAlignment="1">
      <alignment horizontal="center" vertical="center"/>
    </xf>
    <xf numFmtId="0" fontId="16" fillId="19" borderId="16" xfId="1" applyFont="1" applyFill="1" applyBorder="1" applyAlignment="1">
      <alignment horizontal="center" vertical="center"/>
    </xf>
    <xf numFmtId="167" fontId="11" fillId="19" borderId="16" xfId="1" applyNumberFormat="1" applyFont="1" applyFill="1" applyBorder="1" applyAlignment="1">
      <alignment horizontal="center" vertical="center"/>
    </xf>
    <xf numFmtId="0" fontId="11" fillId="19" borderId="16" xfId="1" applyFont="1" applyFill="1" applyBorder="1" applyAlignment="1">
      <alignment horizontal="center" vertical="center"/>
    </xf>
    <xf numFmtId="170" fontId="11" fillId="19" borderId="16" xfId="2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19" fillId="20" borderId="0" xfId="0" applyNumberFormat="1" applyFont="1" applyFill="1" applyAlignment="1">
      <alignment horizontal="center" vertical="center" wrapText="1"/>
    </xf>
    <xf numFmtId="171" fontId="19" fillId="2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72" fontId="20" fillId="5" borderId="0" xfId="0" applyNumberFormat="1" applyFont="1" applyFill="1" applyAlignment="1">
      <alignment horizontal="right" vertical="center"/>
    </xf>
    <xf numFmtId="0" fontId="8" fillId="0" borderId="0" xfId="0" applyFont="1"/>
    <xf numFmtId="0" fontId="21" fillId="0" borderId="0" xfId="0" applyFont="1"/>
    <xf numFmtId="171" fontId="19" fillId="5" borderId="0" xfId="0" applyNumberFormat="1" applyFont="1" applyFill="1" applyAlignment="1">
      <alignment horizontal="center" vertical="center"/>
    </xf>
    <xf numFmtId="0" fontId="21" fillId="3" borderId="0" xfId="0" applyFont="1" applyFill="1"/>
    <xf numFmtId="49" fontId="22" fillId="5" borderId="0" xfId="0" applyNumberFormat="1" applyFont="1" applyFill="1" applyAlignment="1">
      <alignment vertical="center"/>
    </xf>
    <xf numFmtId="49" fontId="22" fillId="5" borderId="0" xfId="0" applyNumberFormat="1" applyFont="1" applyFill="1" applyAlignment="1">
      <alignment horizontal="center" vertical="center"/>
    </xf>
    <xf numFmtId="0" fontId="23" fillId="0" borderId="0" xfId="0" applyFont="1"/>
    <xf numFmtId="0" fontId="24" fillId="0" borderId="1" xfId="0" applyFont="1" applyBorder="1" applyAlignment="1">
      <alignment horizontal="center"/>
    </xf>
    <xf numFmtId="0" fontId="21" fillId="2" borderId="0" xfId="0" applyFont="1" applyFill="1"/>
    <xf numFmtId="0" fontId="25" fillId="0" borderId="0" xfId="0" applyFont="1"/>
    <xf numFmtId="167" fontId="26" fillId="5" borderId="0" xfId="0" applyNumberFormat="1" applyFont="1" applyFill="1" applyAlignment="1">
      <alignment vertical="center"/>
    </xf>
    <xf numFmtId="49" fontId="27" fillId="5" borderId="0" xfId="0" applyNumberFormat="1" applyFont="1" applyFill="1" applyAlignment="1">
      <alignment horizontal="left" vertical="center"/>
    </xf>
    <xf numFmtId="49" fontId="19" fillId="5" borderId="0" xfId="0" applyNumberFormat="1" applyFont="1" applyFill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9" fontId="28" fillId="5" borderId="0" xfId="0" applyNumberFormat="1" applyFont="1" applyFill="1" applyAlignment="1">
      <alignment horizontal="right" vertical="center"/>
    </xf>
    <xf numFmtId="166" fontId="18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vertical="center"/>
    </xf>
    <xf numFmtId="165" fontId="10" fillId="5" borderId="17" xfId="0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left" vertical="center"/>
    </xf>
    <xf numFmtId="0" fontId="13" fillId="12" borderId="9" xfId="0" applyFont="1" applyFill="1" applyBorder="1" applyAlignment="1">
      <alignment horizontal="left" vertical="center"/>
    </xf>
    <xf numFmtId="167" fontId="13" fillId="12" borderId="9" xfId="12" applyNumberFormat="1" applyFont="1" applyFill="1" applyBorder="1" applyAlignment="1">
      <alignment horizontal="center" vertical="center"/>
    </xf>
    <xf numFmtId="170" fontId="13" fillId="12" borderId="8" xfId="2" applyFont="1" applyFill="1" applyBorder="1" applyAlignment="1">
      <alignment horizontal="center" vertical="center"/>
    </xf>
    <xf numFmtId="9" fontId="13" fillId="13" borderId="8" xfId="13" applyFont="1" applyFill="1" applyBorder="1" applyAlignment="1">
      <alignment horizontal="center" vertical="center"/>
    </xf>
    <xf numFmtId="170" fontId="13" fillId="13" borderId="8" xfId="2" applyFont="1" applyFill="1" applyBorder="1" applyAlignment="1">
      <alignment horizontal="center" vertical="center"/>
    </xf>
    <xf numFmtId="9" fontId="13" fillId="14" borderId="8" xfId="13" applyFont="1" applyFill="1" applyBorder="1" applyAlignment="1">
      <alignment horizontal="center" vertical="center"/>
    </xf>
    <xf numFmtId="170" fontId="13" fillId="14" borderId="8" xfId="2" applyFont="1" applyFill="1" applyBorder="1" applyAlignment="1">
      <alignment horizontal="center" vertical="center"/>
    </xf>
    <xf numFmtId="170" fontId="13" fillId="3" borderId="8" xfId="2" applyFont="1" applyFill="1" applyBorder="1" applyAlignment="1">
      <alignment horizontal="center" vertical="center"/>
    </xf>
    <xf numFmtId="9" fontId="14" fillId="3" borderId="8" xfId="13" applyFont="1" applyFill="1" applyBorder="1" applyAlignment="1">
      <alignment horizontal="center"/>
    </xf>
    <xf numFmtId="0" fontId="13" fillId="12" borderId="18" xfId="5" applyFont="1" applyFill="1" applyBorder="1" applyAlignment="1">
      <alignment horizontal="left" vertical="center"/>
    </xf>
    <xf numFmtId="0" fontId="13" fillId="12" borderId="9" xfId="5" applyFont="1" applyFill="1" applyBorder="1" applyAlignment="1">
      <alignment horizontal="left" vertical="center"/>
    </xf>
    <xf numFmtId="0" fontId="13" fillId="12" borderId="18" xfId="5" applyFont="1" applyFill="1" applyBorder="1" applyAlignment="1">
      <alignment horizontal="left" vertical="center" wrapText="1"/>
    </xf>
    <xf numFmtId="0" fontId="13" fillId="12" borderId="9" xfId="5" applyFont="1" applyFill="1" applyBorder="1" applyAlignment="1">
      <alignment horizontal="left" vertical="center" wrapText="1"/>
    </xf>
    <xf numFmtId="0" fontId="13" fillId="12" borderId="8" xfId="0" applyFont="1" applyFill="1" applyBorder="1" applyAlignment="1">
      <alignment horizontal="left" vertical="center"/>
    </xf>
    <xf numFmtId="0" fontId="15" fillId="16" borderId="8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left" vertical="center"/>
    </xf>
    <xf numFmtId="0" fontId="17" fillId="12" borderId="18" xfId="0" applyFont="1" applyFill="1" applyBorder="1" applyAlignment="1">
      <alignment horizontal="left" vertical="center"/>
    </xf>
    <xf numFmtId="0" fontId="17" fillId="12" borderId="9" xfId="0" applyFont="1" applyFill="1" applyBorder="1" applyAlignment="1">
      <alignment horizontal="left" vertical="center"/>
    </xf>
    <xf numFmtId="0" fontId="13" fillId="12" borderId="8" xfId="5" applyFont="1" applyFill="1" applyBorder="1" applyAlignment="1">
      <alignment horizontal="left" vertical="center"/>
    </xf>
    <xf numFmtId="0" fontId="16" fillId="12" borderId="8" xfId="14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 wrapText="1"/>
    </xf>
    <xf numFmtId="9" fontId="16" fillId="3" borderId="8" xfId="13" applyFont="1" applyFill="1" applyBorder="1" applyAlignment="1">
      <alignment horizontal="center"/>
    </xf>
    <xf numFmtId="0" fontId="0" fillId="17" borderId="8" xfId="0" applyFill="1" applyBorder="1" applyAlignment="1">
      <alignment horizontal="center" vertical="center"/>
    </xf>
    <xf numFmtId="17" fontId="18" fillId="18" borderId="8" xfId="0" applyNumberFormat="1" applyFont="1" applyFill="1" applyBorder="1" applyAlignment="1">
      <alignment horizontal="center" vertical="center" wrapText="1"/>
    </xf>
    <xf numFmtId="167" fontId="11" fillId="6" borderId="19" xfId="0" applyNumberFormat="1" applyFont="1" applyFill="1" applyBorder="1" applyAlignment="1">
      <alignment horizontal="center" vertical="center" wrapText="1"/>
    </xf>
    <xf numFmtId="165" fontId="11" fillId="6" borderId="20" xfId="0" applyNumberFormat="1" applyFont="1" applyFill="1" applyBorder="1" applyAlignment="1">
      <alignment horizontal="center" vertical="center" wrapText="1"/>
    </xf>
    <xf numFmtId="9" fontId="11" fillId="6" borderId="20" xfId="0" applyNumberFormat="1" applyFont="1" applyFill="1" applyBorder="1" applyAlignment="1">
      <alignment horizontal="center" vertical="center" wrapText="1"/>
    </xf>
    <xf numFmtId="40" fontId="11" fillId="6" borderId="20" xfId="0" applyNumberFormat="1" applyFont="1" applyFill="1" applyBorder="1" applyAlignment="1">
      <alignment horizontal="center" vertical="center" wrapText="1"/>
    </xf>
    <xf numFmtId="170" fontId="11" fillId="6" borderId="20" xfId="2" applyFont="1" applyFill="1" applyBorder="1" applyAlignment="1">
      <alignment horizontal="center" vertical="center" wrapText="1"/>
    </xf>
    <xf numFmtId="9" fontId="11" fillId="6" borderId="20" xfId="13" applyFont="1" applyFill="1" applyBorder="1" applyAlignment="1">
      <alignment horizontal="center" vertical="center" wrapText="1"/>
    </xf>
    <xf numFmtId="9" fontId="11" fillId="21" borderId="20" xfId="13" applyFont="1" applyFill="1" applyBorder="1" applyAlignment="1">
      <alignment horizontal="center" vertical="center" wrapText="1"/>
    </xf>
    <xf numFmtId="170" fontId="12" fillId="21" borderId="20" xfId="2" applyFont="1" applyFill="1" applyBorder="1" applyAlignment="1">
      <alignment horizontal="center" vertical="center" wrapText="1"/>
    </xf>
    <xf numFmtId="9" fontId="11" fillId="22" borderId="20" xfId="13" applyFont="1" applyFill="1" applyBorder="1" applyAlignment="1">
      <alignment horizontal="center" vertical="center" wrapText="1"/>
    </xf>
    <xf numFmtId="170" fontId="11" fillId="22" borderId="20" xfId="2" applyFont="1" applyFill="1" applyBorder="1" applyAlignment="1">
      <alignment horizontal="center" vertical="center" wrapText="1"/>
    </xf>
    <xf numFmtId="170" fontId="12" fillId="22" borderId="20" xfId="2" applyFont="1" applyFill="1" applyBorder="1" applyAlignment="1">
      <alignment horizontal="center" vertical="center" wrapText="1"/>
    </xf>
    <xf numFmtId="170" fontId="11" fillId="23" borderId="11" xfId="2" applyFont="1" applyFill="1" applyBorder="1" applyAlignment="1">
      <alignment horizontal="center" vertical="center" wrapText="1"/>
    </xf>
    <xf numFmtId="9" fontId="11" fillId="23" borderId="8" xfId="13" applyFont="1" applyFill="1" applyBorder="1" applyAlignment="1">
      <alignment horizontal="center" vertical="center" wrapText="1"/>
    </xf>
    <xf numFmtId="0" fontId="13" fillId="24" borderId="8" xfId="0" applyFont="1" applyFill="1" applyBorder="1" applyAlignment="1">
      <alignment horizontal="center" vertical="center"/>
    </xf>
    <xf numFmtId="44" fontId="0" fillId="0" borderId="0" xfId="0" applyNumberFormat="1"/>
    <xf numFmtId="0" fontId="3" fillId="0" borderId="0" xfId="1" applyFont="1"/>
    <xf numFmtId="0" fontId="3" fillId="0" borderId="0" xfId="1" applyFont="1" applyAlignment="1">
      <alignment horizontal="left"/>
    </xf>
    <xf numFmtId="49" fontId="19" fillId="20" borderId="0" xfId="1" applyNumberFormat="1" applyFont="1" applyFill="1" applyAlignment="1">
      <alignment horizontal="center" vertical="center" wrapText="1"/>
    </xf>
    <xf numFmtId="171" fontId="19" fillId="20" borderId="0" xfId="1" applyNumberFormat="1" applyFont="1" applyFill="1" applyAlignment="1">
      <alignment horizontal="center" vertical="center"/>
    </xf>
    <xf numFmtId="0" fontId="21" fillId="0" borderId="0" xfId="1" applyFont="1"/>
    <xf numFmtId="171" fontId="19" fillId="5" borderId="0" xfId="1" applyNumberFormat="1" applyFont="1" applyFill="1" applyAlignment="1">
      <alignment horizontal="center" vertical="center"/>
    </xf>
    <xf numFmtId="0" fontId="21" fillId="3" borderId="0" xfId="1" applyFont="1" applyFill="1"/>
    <xf numFmtId="0" fontId="24" fillId="0" borderId="1" xfId="1" applyFont="1" applyBorder="1" applyAlignment="1">
      <alignment horizontal="center"/>
    </xf>
    <xf numFmtId="0" fontId="21" fillId="2" borderId="0" xfId="1" applyFont="1" applyFill="1"/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166" fontId="18" fillId="0" borderId="0" xfId="1" applyNumberFormat="1" applyFont="1" applyAlignment="1">
      <alignment horizontal="center" vertical="center"/>
    </xf>
    <xf numFmtId="165" fontId="10" fillId="5" borderId="17" xfId="1" applyNumberFormat="1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left" vertical="center"/>
    </xf>
    <xf numFmtId="0" fontId="13" fillId="25" borderId="8" xfId="0" applyFont="1" applyFill="1" applyBorder="1" applyAlignment="1">
      <alignment horizontal="center" vertical="center"/>
    </xf>
    <xf numFmtId="170" fontId="13" fillId="26" borderId="8" xfId="8" applyFont="1" applyFill="1" applyBorder="1" applyAlignment="1">
      <alignment horizontal="center" vertical="center"/>
    </xf>
    <xf numFmtId="9" fontId="16" fillId="3" borderId="8" xfId="9" applyFont="1" applyFill="1" applyBorder="1" applyAlignment="1">
      <alignment horizontal="center"/>
    </xf>
    <xf numFmtId="0" fontId="0" fillId="12" borderId="8" xfId="0" applyFill="1" applyBorder="1"/>
    <xf numFmtId="0" fontId="0" fillId="17" borderId="8" xfId="0" applyFill="1" applyBorder="1" applyAlignment="1">
      <alignment vertical="center"/>
    </xf>
    <xf numFmtId="170" fontId="12" fillId="27" borderId="20" xfId="2" applyFont="1" applyFill="1" applyBorder="1" applyAlignment="1">
      <alignment horizontal="center" vertical="center" wrapText="1"/>
    </xf>
    <xf numFmtId="173" fontId="13" fillId="12" borderId="8" xfId="5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16" fillId="12" borderId="7" xfId="0" applyFont="1" applyFill="1" applyBorder="1"/>
    <xf numFmtId="0" fontId="0" fillId="12" borderId="7" xfId="0" applyFill="1" applyBorder="1"/>
    <xf numFmtId="0" fontId="3" fillId="4" borderId="0" xfId="1" applyFont="1" applyFill="1" applyAlignment="1">
      <alignment horizontal="left"/>
    </xf>
    <xf numFmtId="0" fontId="11" fillId="12" borderId="11" xfId="0" applyFont="1" applyFill="1" applyBorder="1" applyAlignment="1">
      <alignment vertical="center"/>
    </xf>
    <xf numFmtId="0" fontId="12" fillId="12" borderId="8" xfId="0" applyFont="1" applyFill="1" applyBorder="1" applyAlignment="1">
      <alignment horizontal="center" vertical="center"/>
    </xf>
    <xf numFmtId="173" fontId="12" fillId="12" borderId="8" xfId="5" applyNumberFormat="1" applyFont="1" applyFill="1" applyBorder="1" applyAlignment="1">
      <alignment horizontal="center" vertical="center"/>
    </xf>
    <xf numFmtId="9" fontId="12" fillId="12" borderId="8" xfId="7" applyFont="1" applyFill="1" applyBorder="1" applyAlignment="1">
      <alignment horizontal="center" vertical="center"/>
    </xf>
    <xf numFmtId="169" fontId="12" fillId="12" borderId="8" xfId="5" applyNumberFormat="1" applyFont="1" applyFill="1" applyBorder="1" applyAlignment="1">
      <alignment horizontal="center" vertical="center"/>
    </xf>
    <xf numFmtId="170" fontId="12" fillId="12" borderId="8" xfId="8" applyFont="1" applyFill="1" applyBorder="1" applyAlignment="1">
      <alignment horizontal="center" vertical="center"/>
    </xf>
    <xf numFmtId="40" fontId="12" fillId="12" borderId="8" xfId="5" applyNumberFormat="1" applyFont="1" applyFill="1" applyBorder="1" applyAlignment="1">
      <alignment horizontal="center" vertical="center"/>
    </xf>
    <xf numFmtId="9" fontId="12" fillId="13" borderId="8" xfId="9" applyFont="1" applyFill="1" applyBorder="1" applyAlignment="1">
      <alignment horizontal="center" vertical="center"/>
    </xf>
    <xf numFmtId="170" fontId="12" fillId="13" borderId="8" xfId="8" applyFont="1" applyFill="1" applyBorder="1" applyAlignment="1">
      <alignment horizontal="center" vertical="center"/>
    </xf>
    <xf numFmtId="9" fontId="12" fillId="14" borderId="8" xfId="9" applyFont="1" applyFill="1" applyBorder="1" applyAlignment="1">
      <alignment horizontal="center" vertical="center"/>
    </xf>
    <xf numFmtId="170" fontId="12" fillId="14" borderId="8" xfId="8" applyFont="1" applyFill="1" applyBorder="1" applyAlignment="1">
      <alignment horizontal="center" vertical="center"/>
    </xf>
    <xf numFmtId="170" fontId="12" fillId="15" borderId="8" xfId="8" applyFont="1" applyFill="1" applyBorder="1" applyAlignment="1">
      <alignment horizontal="center" vertical="center"/>
    </xf>
    <xf numFmtId="170" fontId="12" fillId="3" borderId="8" xfId="8" applyFont="1" applyFill="1" applyBorder="1" applyAlignment="1">
      <alignment horizontal="center" vertical="center"/>
    </xf>
    <xf numFmtId="9" fontId="29" fillId="3" borderId="8" xfId="9" applyFont="1" applyFill="1" applyBorder="1" applyAlignment="1">
      <alignment horizontal="center"/>
    </xf>
    <xf numFmtId="164" fontId="1" fillId="0" borderId="0" xfId="2" applyNumberFormat="1" applyFont="1" applyBorder="1"/>
    <xf numFmtId="170" fontId="1" fillId="0" borderId="0" xfId="1" applyNumberFormat="1" applyFont="1"/>
    <xf numFmtId="0" fontId="30" fillId="12" borderId="8" xfId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vertical="center"/>
    </xf>
    <xf numFmtId="0" fontId="30" fillId="12" borderId="8" xfId="0" applyFont="1" applyFill="1" applyBorder="1" applyAlignment="1">
      <alignment horizontal="center" vertical="center"/>
    </xf>
    <xf numFmtId="0" fontId="11" fillId="28" borderId="11" xfId="0" applyFont="1" applyFill="1" applyBorder="1" applyAlignment="1">
      <alignment vertical="center"/>
    </xf>
    <xf numFmtId="167" fontId="13" fillId="28" borderId="8" xfId="5" applyNumberFormat="1" applyFont="1" applyFill="1" applyBorder="1" applyAlignment="1">
      <alignment horizontal="center" vertical="center"/>
    </xf>
    <xf numFmtId="173" fontId="12" fillId="28" borderId="8" xfId="5" applyNumberFormat="1" applyFont="1" applyFill="1" applyBorder="1" applyAlignment="1">
      <alignment horizontal="center" vertical="center"/>
    </xf>
    <xf numFmtId="9" fontId="12" fillId="28" borderId="8" xfId="7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vertical="center"/>
    </xf>
    <xf numFmtId="0" fontId="30" fillId="3" borderId="8" xfId="1" applyFont="1" applyFill="1" applyBorder="1" applyAlignment="1">
      <alignment horizontal="center" vertical="center"/>
    </xf>
    <xf numFmtId="173" fontId="12" fillId="3" borderId="8" xfId="5" applyNumberFormat="1" applyFont="1" applyFill="1" applyBorder="1" applyAlignment="1">
      <alignment horizontal="center" vertical="center"/>
    </xf>
    <xf numFmtId="9" fontId="12" fillId="3" borderId="8" xfId="7" applyFont="1" applyFill="1" applyBorder="1" applyAlignment="1">
      <alignment horizontal="center" vertical="center"/>
    </xf>
    <xf numFmtId="40" fontId="12" fillId="3" borderId="8" xfId="5" applyNumberFormat="1" applyFont="1" applyFill="1" applyBorder="1" applyAlignment="1">
      <alignment horizontal="center" vertical="center"/>
    </xf>
    <xf numFmtId="9" fontId="12" fillId="3" borderId="8" xfId="9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8" borderId="11" xfId="0" applyFont="1" applyFill="1" applyBorder="1" applyAlignment="1">
      <alignment vertical="center"/>
    </xf>
    <xf numFmtId="173" fontId="13" fillId="28" borderId="8" xfId="5" applyNumberFormat="1" applyFont="1" applyFill="1" applyBorder="1" applyAlignment="1">
      <alignment horizontal="center" vertical="center"/>
    </xf>
    <xf numFmtId="9" fontId="13" fillId="28" borderId="8" xfId="7" applyFont="1" applyFill="1" applyBorder="1" applyAlignment="1">
      <alignment horizontal="center" vertical="center"/>
    </xf>
    <xf numFmtId="170" fontId="1" fillId="3" borderId="0" xfId="1" applyNumberFormat="1" applyFont="1" applyFill="1"/>
    <xf numFmtId="0" fontId="30" fillId="3" borderId="8" xfId="10" applyFont="1" applyFill="1" applyBorder="1" applyAlignment="1">
      <alignment horizontal="center" vertical="center"/>
    </xf>
    <xf numFmtId="170" fontId="0" fillId="0" borderId="0" xfId="1" applyNumberFormat="1"/>
    <xf numFmtId="0" fontId="17" fillId="12" borderId="8" xfId="10" applyFont="1" applyFill="1" applyBorder="1" applyAlignment="1">
      <alignment horizontal="center" vertical="center"/>
    </xf>
    <xf numFmtId="0" fontId="17" fillId="12" borderId="8" xfId="1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 wrapText="1"/>
    </xf>
    <xf numFmtId="170" fontId="0" fillId="0" borderId="0" xfId="2" applyFont="1" applyBorder="1"/>
    <xf numFmtId="170" fontId="21" fillId="0" borderId="0" xfId="2" applyFont="1" applyBorder="1"/>
    <xf numFmtId="170" fontId="24" fillId="0" borderId="1" xfId="2" applyFont="1" applyBorder="1" applyAlignment="1">
      <alignment horizontal="center"/>
    </xf>
    <xf numFmtId="170" fontId="6" fillId="3" borderId="3" xfId="2" applyFont="1" applyFill="1" applyBorder="1" applyAlignment="1">
      <alignment horizontal="center" vertical="center"/>
    </xf>
    <xf numFmtId="170" fontId="6" fillId="3" borderId="1" xfId="2" applyFont="1" applyFill="1" applyBorder="1" applyAlignment="1">
      <alignment horizontal="center" vertical="center"/>
    </xf>
    <xf numFmtId="170" fontId="10" fillId="5" borderId="17" xfId="2" applyFont="1" applyFill="1" applyBorder="1" applyAlignment="1">
      <alignment horizontal="center" vertical="center"/>
    </xf>
    <xf numFmtId="170" fontId="12" fillId="10" borderId="10" xfId="2" applyFont="1" applyFill="1" applyBorder="1" applyAlignment="1">
      <alignment horizontal="center" vertical="center" wrapText="1"/>
    </xf>
    <xf numFmtId="0" fontId="13" fillId="12" borderId="11" xfId="0" applyFont="1" applyFill="1" applyBorder="1" applyAlignment="1">
      <alignment vertical="center"/>
    </xf>
    <xf numFmtId="170" fontId="13" fillId="15" borderId="8" xfId="2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vertical="center"/>
    </xf>
    <xf numFmtId="0" fontId="13" fillId="12" borderId="11" xfId="5" applyFont="1" applyFill="1" applyBorder="1" applyAlignment="1">
      <alignment horizontal="left" vertical="center"/>
    </xf>
    <xf numFmtId="0" fontId="17" fillId="3" borderId="11" xfId="0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167" fontId="17" fillId="12" borderId="8" xfId="5" applyNumberFormat="1" applyFont="1" applyFill="1" applyBorder="1" applyAlignment="1">
      <alignment horizontal="center" vertical="center"/>
    </xf>
    <xf numFmtId="173" fontId="17" fillId="12" borderId="8" xfId="5" applyNumberFormat="1" applyFont="1" applyFill="1" applyBorder="1" applyAlignment="1">
      <alignment horizontal="center" vertical="center"/>
    </xf>
    <xf numFmtId="9" fontId="17" fillId="12" borderId="8" xfId="7" applyFont="1" applyFill="1" applyBorder="1" applyAlignment="1">
      <alignment horizontal="center" vertical="center"/>
    </xf>
    <xf numFmtId="169" fontId="17" fillId="12" borderId="8" xfId="5" applyNumberFormat="1" applyFont="1" applyFill="1" applyBorder="1" applyAlignment="1">
      <alignment horizontal="center" vertical="center"/>
    </xf>
    <xf numFmtId="170" fontId="17" fillId="12" borderId="8" xfId="8" applyFont="1" applyFill="1" applyBorder="1" applyAlignment="1">
      <alignment horizontal="center" vertical="center"/>
    </xf>
    <xf numFmtId="40" fontId="17" fillId="12" borderId="8" xfId="5" applyNumberFormat="1" applyFont="1" applyFill="1" applyBorder="1" applyAlignment="1">
      <alignment horizontal="center" vertical="center"/>
    </xf>
    <xf numFmtId="9" fontId="17" fillId="13" borderId="8" xfId="9" applyFont="1" applyFill="1" applyBorder="1" applyAlignment="1">
      <alignment horizontal="center" vertical="center"/>
    </xf>
    <xf numFmtId="170" fontId="17" fillId="13" borderId="8" xfId="8" applyFont="1" applyFill="1" applyBorder="1" applyAlignment="1">
      <alignment horizontal="center" vertical="center"/>
    </xf>
    <xf numFmtId="9" fontId="17" fillId="14" borderId="8" xfId="9" applyFont="1" applyFill="1" applyBorder="1" applyAlignment="1">
      <alignment horizontal="center" vertical="center"/>
    </xf>
    <xf numFmtId="170" fontId="17" fillId="14" borderId="8" xfId="8" applyFont="1" applyFill="1" applyBorder="1" applyAlignment="1">
      <alignment horizontal="center" vertical="center"/>
    </xf>
    <xf numFmtId="170" fontId="17" fillId="15" borderId="8" xfId="2" applyFont="1" applyFill="1" applyBorder="1" applyAlignment="1">
      <alignment horizontal="center" vertical="center"/>
    </xf>
    <xf numFmtId="170" fontId="17" fillId="3" borderId="8" xfId="8" applyFont="1" applyFill="1" applyBorder="1" applyAlignment="1">
      <alignment horizontal="center" vertical="center"/>
    </xf>
    <xf numFmtId="9" fontId="31" fillId="3" borderId="8" xfId="9" applyFont="1" applyFill="1" applyBorder="1" applyAlignment="1">
      <alignment horizontal="center"/>
    </xf>
    <xf numFmtId="164" fontId="32" fillId="0" borderId="0" xfId="2" applyNumberFormat="1" applyFont="1" applyBorder="1"/>
    <xf numFmtId="170" fontId="32" fillId="0" borderId="0" xfId="1" applyNumberFormat="1" applyFont="1"/>
    <xf numFmtId="0" fontId="13" fillId="12" borderId="11" xfId="0" applyFont="1" applyFill="1" applyBorder="1" applyAlignment="1">
      <alignment horizontal="left" vertical="center"/>
    </xf>
    <xf numFmtId="0" fontId="17" fillId="3" borderId="11" xfId="0" applyFont="1" applyFill="1" applyBorder="1" applyAlignment="1">
      <alignment vertical="center"/>
    </xf>
    <xf numFmtId="167" fontId="16" fillId="6" borderId="19" xfId="0" applyNumberFormat="1" applyFont="1" applyFill="1" applyBorder="1" applyAlignment="1">
      <alignment horizontal="center" vertical="center" wrapText="1"/>
    </xf>
    <xf numFmtId="165" fontId="16" fillId="6" borderId="20" xfId="0" applyNumberFormat="1" applyFont="1" applyFill="1" applyBorder="1" applyAlignment="1">
      <alignment horizontal="center" vertical="center" wrapText="1"/>
    </xf>
    <xf numFmtId="9" fontId="16" fillId="6" borderId="20" xfId="0" applyNumberFormat="1" applyFont="1" applyFill="1" applyBorder="1" applyAlignment="1">
      <alignment horizontal="center" vertical="center" wrapText="1"/>
    </xf>
    <xf numFmtId="40" fontId="16" fillId="6" borderId="20" xfId="0" applyNumberFormat="1" applyFont="1" applyFill="1" applyBorder="1" applyAlignment="1">
      <alignment horizontal="center" vertical="center" wrapText="1"/>
    </xf>
    <xf numFmtId="170" fontId="16" fillId="6" borderId="20" xfId="2" applyFont="1" applyFill="1" applyBorder="1" applyAlignment="1">
      <alignment horizontal="center" vertical="center" wrapText="1"/>
    </xf>
    <xf numFmtId="9" fontId="16" fillId="21" borderId="20" xfId="13" applyFont="1" applyFill="1" applyBorder="1" applyAlignment="1">
      <alignment horizontal="center" vertical="center" wrapText="1"/>
    </xf>
    <xf numFmtId="170" fontId="13" fillId="21" borderId="20" xfId="2" applyFont="1" applyFill="1" applyBorder="1" applyAlignment="1">
      <alignment horizontal="center" vertical="center" wrapText="1"/>
    </xf>
    <xf numFmtId="9" fontId="16" fillId="22" borderId="20" xfId="13" applyFont="1" applyFill="1" applyBorder="1" applyAlignment="1">
      <alignment horizontal="center" vertical="center" wrapText="1"/>
    </xf>
    <xf numFmtId="170" fontId="16" fillId="22" borderId="20" xfId="2" applyFont="1" applyFill="1" applyBorder="1" applyAlignment="1">
      <alignment horizontal="center" vertical="center" wrapText="1"/>
    </xf>
    <xf numFmtId="170" fontId="13" fillId="22" borderId="20" xfId="2" applyFont="1" applyFill="1" applyBorder="1" applyAlignment="1">
      <alignment horizontal="center" vertical="center" wrapText="1"/>
    </xf>
    <xf numFmtId="170" fontId="13" fillId="27" borderId="20" xfId="2" applyFont="1" applyFill="1" applyBorder="1" applyAlignment="1">
      <alignment horizontal="center" vertical="center" wrapText="1"/>
    </xf>
    <xf numFmtId="170" fontId="16" fillId="23" borderId="11" xfId="2" applyFont="1" applyFill="1" applyBorder="1" applyAlignment="1">
      <alignment horizontal="center" vertical="center" wrapText="1"/>
    </xf>
    <xf numFmtId="9" fontId="16" fillId="23" borderId="8" xfId="13" applyFont="1" applyFill="1" applyBorder="1" applyAlignment="1">
      <alignment horizontal="center" vertical="center" wrapText="1"/>
    </xf>
    <xf numFmtId="0" fontId="0" fillId="0" borderId="0" xfId="3"/>
    <xf numFmtId="0" fontId="3" fillId="0" borderId="0" xfId="3" applyFont="1"/>
    <xf numFmtId="0" fontId="3" fillId="4" borderId="0" xfId="3" applyFont="1" applyFill="1" applyAlignment="1">
      <alignment horizontal="left"/>
    </xf>
    <xf numFmtId="49" fontId="19" fillId="20" borderId="0" xfId="3" applyNumberFormat="1" applyFont="1" applyFill="1" applyAlignment="1">
      <alignment horizontal="center" vertical="center" wrapText="1"/>
    </xf>
    <xf numFmtId="171" fontId="19" fillId="20" borderId="0" xfId="3" applyNumberFormat="1" applyFont="1" applyFill="1" applyAlignment="1">
      <alignment horizontal="center" vertical="center"/>
    </xf>
    <xf numFmtId="0" fontId="4" fillId="0" borderId="0" xfId="3" applyFont="1"/>
    <xf numFmtId="0" fontId="8" fillId="0" borderId="0" xfId="3" applyFont="1"/>
    <xf numFmtId="0" fontId="21" fillId="0" borderId="0" xfId="3" applyFont="1"/>
    <xf numFmtId="171" fontId="19" fillId="5" borderId="0" xfId="3" applyNumberFormat="1" applyFont="1" applyFill="1" applyAlignment="1">
      <alignment horizontal="center" vertical="center"/>
    </xf>
    <xf numFmtId="0" fontId="21" fillId="3" borderId="0" xfId="3" applyFont="1" applyFill="1"/>
    <xf numFmtId="0" fontId="24" fillId="0" borderId="1" xfId="3" applyFont="1" applyBorder="1" applyAlignment="1">
      <alignment horizontal="center"/>
    </xf>
    <xf numFmtId="0" fontId="21" fillId="2" borderId="0" xfId="3" applyFont="1" applyFill="1"/>
    <xf numFmtId="165" fontId="6" fillId="3" borderId="2" xfId="3" applyNumberFormat="1" applyFont="1" applyFill="1" applyBorder="1" applyAlignment="1">
      <alignment horizontal="center" vertical="center"/>
    </xf>
    <xf numFmtId="165" fontId="6" fillId="3" borderId="3" xfId="3" applyNumberFormat="1" applyFont="1" applyFill="1" applyBorder="1" applyAlignment="1">
      <alignment horizontal="center" vertical="center"/>
    </xf>
    <xf numFmtId="165" fontId="6" fillId="3" borderId="4" xfId="3" applyNumberFormat="1" applyFont="1" applyFill="1" applyBorder="1" applyAlignment="1">
      <alignment horizontal="center" vertical="center"/>
    </xf>
    <xf numFmtId="0" fontId="25" fillId="0" borderId="0" xfId="3" applyFont="1" applyAlignment="1">
      <alignment horizontal="left" vertical="center"/>
    </xf>
    <xf numFmtId="165" fontId="6" fillId="3" borderId="5" xfId="3" applyNumberFormat="1" applyFont="1" applyFill="1" applyBorder="1" applyAlignment="1">
      <alignment horizontal="center" vertical="center"/>
    </xf>
    <xf numFmtId="165" fontId="6" fillId="3" borderId="1" xfId="3" applyNumberFormat="1" applyFont="1" applyFill="1" applyBorder="1" applyAlignment="1">
      <alignment horizontal="center" vertical="center"/>
    </xf>
    <xf numFmtId="165" fontId="6" fillId="3" borderId="6" xfId="3" applyNumberFormat="1" applyFont="1" applyFill="1" applyBorder="1" applyAlignment="1">
      <alignment horizontal="center" vertical="center"/>
    </xf>
    <xf numFmtId="0" fontId="0" fillId="0" borderId="0" xfId="3" applyAlignment="1">
      <alignment horizontal="right"/>
    </xf>
    <xf numFmtId="166" fontId="18" fillId="0" borderId="0" xfId="3" applyNumberFormat="1" applyFont="1" applyAlignment="1">
      <alignment horizontal="center" vertical="center"/>
    </xf>
    <xf numFmtId="0" fontId="10" fillId="5" borderId="0" xfId="3" applyFont="1" applyFill="1" applyAlignment="1">
      <alignment vertical="center"/>
    </xf>
    <xf numFmtId="165" fontId="10" fillId="5" borderId="17" xfId="3" applyNumberFormat="1" applyFont="1" applyFill="1" applyBorder="1" applyAlignment="1">
      <alignment horizontal="center" vertical="center"/>
    </xf>
    <xf numFmtId="0" fontId="11" fillId="6" borderId="7" xfId="3" applyFont="1" applyFill="1" applyBorder="1" applyAlignment="1">
      <alignment horizontal="center" vertical="center" wrapText="1"/>
    </xf>
    <xf numFmtId="0" fontId="11" fillId="6" borderId="8" xfId="3" applyFont="1" applyFill="1" applyBorder="1" applyAlignment="1">
      <alignment horizontal="center" vertical="center" wrapText="1"/>
    </xf>
    <xf numFmtId="0" fontId="16" fillId="12" borderId="11" xfId="11" applyFont="1" applyFill="1" applyBorder="1" applyAlignment="1">
      <alignment vertical="center"/>
    </xf>
    <xf numFmtId="170" fontId="13" fillId="12" borderId="8" xfId="15" applyFont="1" applyFill="1" applyBorder="1" applyAlignment="1">
      <alignment horizontal="center" vertical="center"/>
    </xf>
    <xf numFmtId="9" fontId="13" fillId="13" borderId="8" xfId="16" applyFont="1" applyFill="1" applyBorder="1" applyAlignment="1">
      <alignment horizontal="center" vertical="center"/>
    </xf>
    <xf numFmtId="170" fontId="13" fillId="13" borderId="8" xfId="15" applyFont="1" applyFill="1" applyBorder="1" applyAlignment="1">
      <alignment horizontal="center" vertical="center"/>
    </xf>
    <xf numFmtId="9" fontId="13" fillId="14" borderId="8" xfId="16" applyFont="1" applyFill="1" applyBorder="1" applyAlignment="1">
      <alignment horizontal="center" vertical="center"/>
    </xf>
    <xf numFmtId="170" fontId="13" fillId="14" borderId="8" xfId="15" applyFont="1" applyFill="1" applyBorder="1" applyAlignment="1">
      <alignment horizontal="center" vertical="center"/>
    </xf>
    <xf numFmtId="170" fontId="13" fillId="15" borderId="8" xfId="15" applyFont="1" applyFill="1" applyBorder="1" applyAlignment="1">
      <alignment horizontal="center" vertical="center"/>
    </xf>
    <xf numFmtId="170" fontId="13" fillId="3" borderId="8" xfId="15" applyFont="1" applyFill="1" applyBorder="1" applyAlignment="1">
      <alignment horizontal="center" vertical="center"/>
    </xf>
    <xf numFmtId="9" fontId="14" fillId="3" borderId="8" xfId="16" applyFont="1" applyFill="1" applyBorder="1" applyAlignment="1">
      <alignment horizontal="center"/>
    </xf>
    <xf numFmtId="164" fontId="1" fillId="0" borderId="0" xfId="4" applyNumberFormat="1" applyFont="1" applyBorder="1"/>
    <xf numFmtId="170" fontId="1" fillId="0" borderId="0" xfId="3" applyNumberFormat="1" applyFont="1"/>
    <xf numFmtId="0" fontId="13" fillId="12" borderId="8" xfId="11" applyFont="1" applyFill="1" applyBorder="1" applyAlignment="1">
      <alignment horizontal="center" vertical="center"/>
    </xf>
    <xf numFmtId="0" fontId="13" fillId="24" borderId="8" xfId="11" applyFont="1" applyFill="1" applyBorder="1" applyAlignment="1">
      <alignment horizontal="center" vertical="center"/>
    </xf>
    <xf numFmtId="170" fontId="1" fillId="3" borderId="0" xfId="3" applyNumberFormat="1" applyFont="1" applyFill="1"/>
    <xf numFmtId="170" fontId="0" fillId="0" borderId="0" xfId="3" applyNumberFormat="1"/>
    <xf numFmtId="0" fontId="0" fillId="17" borderId="8" xfId="11" applyFill="1" applyBorder="1" applyAlignment="1">
      <alignment vertical="center"/>
    </xf>
    <xf numFmtId="167" fontId="16" fillId="6" borderId="19" xfId="11" applyNumberFormat="1" applyFont="1" applyFill="1" applyBorder="1" applyAlignment="1">
      <alignment horizontal="center" vertical="center" wrapText="1"/>
    </xf>
    <xf numFmtId="165" fontId="16" fillId="6" borderId="20" xfId="11" applyNumberFormat="1" applyFont="1" applyFill="1" applyBorder="1" applyAlignment="1">
      <alignment horizontal="center" vertical="center" wrapText="1"/>
    </xf>
    <xf numFmtId="9" fontId="16" fillId="6" borderId="20" xfId="11" applyNumberFormat="1" applyFont="1" applyFill="1" applyBorder="1" applyAlignment="1">
      <alignment horizontal="center" vertical="center" wrapText="1"/>
    </xf>
    <xf numFmtId="40" fontId="16" fillId="6" borderId="20" xfId="11" applyNumberFormat="1" applyFont="1" applyFill="1" applyBorder="1" applyAlignment="1">
      <alignment horizontal="center" vertical="center" wrapText="1"/>
    </xf>
    <xf numFmtId="170" fontId="16" fillId="6" borderId="20" xfId="4" applyFont="1" applyFill="1" applyBorder="1" applyAlignment="1">
      <alignment horizontal="center" vertical="center" wrapText="1"/>
    </xf>
    <xf numFmtId="9" fontId="16" fillId="21" borderId="20" xfId="16" applyFont="1" applyFill="1" applyBorder="1" applyAlignment="1">
      <alignment horizontal="center" vertical="center" wrapText="1"/>
    </xf>
    <xf numFmtId="170" fontId="13" fillId="21" borderId="20" xfId="4" applyFont="1" applyFill="1" applyBorder="1" applyAlignment="1">
      <alignment horizontal="center" vertical="center" wrapText="1"/>
    </xf>
    <xf numFmtId="9" fontId="16" fillId="22" borderId="20" xfId="16" applyFont="1" applyFill="1" applyBorder="1" applyAlignment="1">
      <alignment horizontal="center" vertical="center" wrapText="1"/>
    </xf>
    <xf numFmtId="170" fontId="16" fillId="22" borderId="20" xfId="4" applyFont="1" applyFill="1" applyBorder="1" applyAlignment="1">
      <alignment horizontal="center" vertical="center" wrapText="1"/>
    </xf>
    <xf numFmtId="170" fontId="13" fillId="22" borderId="20" xfId="4" applyFont="1" applyFill="1" applyBorder="1" applyAlignment="1">
      <alignment horizontal="center" vertical="center" wrapText="1"/>
    </xf>
    <xf numFmtId="170" fontId="13" fillId="27" borderId="20" xfId="4" applyFont="1" applyFill="1" applyBorder="1" applyAlignment="1">
      <alignment horizontal="center" vertical="center" wrapText="1"/>
    </xf>
    <xf numFmtId="170" fontId="16" fillId="23" borderId="11" xfId="4" applyFont="1" applyFill="1" applyBorder="1" applyAlignment="1">
      <alignment horizontal="center" vertical="center" wrapText="1"/>
    </xf>
    <xf numFmtId="9" fontId="16" fillId="23" borderId="8" xfId="16" applyFont="1" applyFill="1" applyBorder="1" applyAlignment="1">
      <alignment horizontal="center" vertical="center" wrapText="1"/>
    </xf>
    <xf numFmtId="0" fontId="3" fillId="4" borderId="0" xfId="3" applyFont="1" applyFill="1"/>
    <xf numFmtId="0" fontId="33" fillId="29" borderId="0" xfId="1" applyFont="1" applyFill="1" applyAlignment="1">
      <alignment horizontal="center" vertical="center"/>
    </xf>
    <xf numFmtId="171" fontId="34" fillId="30" borderId="0" xfId="1" applyNumberFormat="1" applyFont="1" applyFill="1" applyAlignment="1">
      <alignment horizontal="center" vertical="center"/>
    </xf>
    <xf numFmtId="0" fontId="0" fillId="3" borderId="8" xfId="1" applyFill="1" applyBorder="1" applyAlignment="1">
      <alignment horizontal="center" vertical="center"/>
    </xf>
    <xf numFmtId="0" fontId="17" fillId="12" borderId="7" xfId="1" applyFont="1" applyFill="1" applyBorder="1" applyAlignment="1">
      <alignment horizontal="left" vertical="center"/>
    </xf>
    <xf numFmtId="0" fontId="16" fillId="12" borderId="7" xfId="5" applyFont="1" applyFill="1" applyBorder="1" applyAlignment="1">
      <alignment horizontal="left" vertical="center"/>
    </xf>
    <xf numFmtId="0" fontId="16" fillId="12" borderId="12" xfId="0" applyFont="1" applyFill="1" applyBorder="1" applyAlignment="1">
      <alignment vertical="center"/>
    </xf>
    <xf numFmtId="0" fontId="16" fillId="12" borderId="8" xfId="0" applyFont="1" applyFill="1" applyBorder="1" applyAlignment="1">
      <alignment vertical="center"/>
    </xf>
    <xf numFmtId="0" fontId="16" fillId="12" borderId="8" xfId="11" applyFont="1" applyFill="1" applyBorder="1" applyAlignment="1">
      <alignment vertical="center"/>
    </xf>
    <xf numFmtId="0" fontId="13" fillId="24" borderId="8" xfId="1" applyFont="1" applyFill="1" applyBorder="1" applyAlignment="1">
      <alignment horizontal="center" vertical="center"/>
    </xf>
    <xf numFmtId="0" fontId="11" fillId="17" borderId="8" xfId="1" applyFont="1" applyFill="1" applyBorder="1" applyAlignment="1">
      <alignment horizontal="center" vertical="center"/>
    </xf>
    <xf numFmtId="0" fontId="13" fillId="7" borderId="8" xfId="1" applyFont="1" applyFill="1" applyBorder="1" applyAlignment="1">
      <alignment horizontal="center" vertical="center"/>
    </xf>
    <xf numFmtId="0" fontId="16" fillId="31" borderId="14" xfId="1" applyFont="1" applyFill="1" applyBorder="1" applyAlignment="1">
      <alignment horizontal="center" vertical="center"/>
    </xf>
    <xf numFmtId="0" fontId="0" fillId="32" borderId="14" xfId="1" applyFill="1" applyBorder="1" applyAlignment="1">
      <alignment horizontal="center" vertical="center"/>
    </xf>
    <xf numFmtId="0" fontId="15" fillId="24" borderId="8" xfId="1" applyFont="1" applyFill="1" applyBorder="1" applyAlignment="1">
      <alignment horizontal="center" vertical="center" wrapText="1"/>
    </xf>
    <xf numFmtId="0" fontId="35" fillId="12" borderId="8" xfId="5" applyFont="1" applyFill="1" applyBorder="1" applyAlignment="1">
      <alignment horizontal="left" vertical="center"/>
    </xf>
    <xf numFmtId="0" fontId="35" fillId="12" borderId="7" xfId="1" applyFont="1" applyFill="1" applyBorder="1" applyAlignment="1">
      <alignment horizontal="left" vertical="center"/>
    </xf>
    <xf numFmtId="0" fontId="13" fillId="33" borderId="20" xfId="17" applyFont="1" applyFill="1" applyBorder="1" applyAlignment="1">
      <alignment horizontal="center" vertical="center"/>
    </xf>
    <xf numFmtId="168" fontId="17" fillId="12" borderId="8" xfId="5" applyNumberFormat="1" applyFont="1" applyFill="1" applyBorder="1" applyAlignment="1">
      <alignment horizontal="center" vertical="center"/>
    </xf>
    <xf numFmtId="168" fontId="17" fillId="12" borderId="14" xfId="5" applyNumberFormat="1" applyFont="1" applyFill="1" applyBorder="1" applyAlignment="1">
      <alignment horizontal="center" vertical="center"/>
    </xf>
    <xf numFmtId="9" fontId="17" fillId="12" borderId="14" xfId="7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vertical="center"/>
    </xf>
    <xf numFmtId="0" fontId="13" fillId="12" borderId="8" xfId="11" applyFont="1" applyFill="1" applyBorder="1" applyAlignment="1">
      <alignment vertical="center"/>
    </xf>
    <xf numFmtId="0" fontId="16" fillId="34" borderId="11" xfId="18" applyFont="1" applyFill="1" applyBorder="1" applyAlignment="1">
      <alignment vertical="center"/>
    </xf>
    <xf numFmtId="167" fontId="13" fillId="34" borderId="8" xfId="18" applyNumberFormat="1" applyFont="1" applyFill="1" applyBorder="1" applyAlignment="1">
      <alignment horizontal="center" vertical="center"/>
    </xf>
    <xf numFmtId="9" fontId="13" fillId="34" borderId="8" xfId="19" applyFont="1" applyFill="1" applyBorder="1" applyAlignment="1">
      <alignment horizontal="center" vertical="center"/>
    </xf>
    <xf numFmtId="0" fontId="16" fillId="34" borderId="7" xfId="20" applyFont="1" applyFill="1" applyBorder="1" applyAlignment="1">
      <alignment vertical="center"/>
    </xf>
    <xf numFmtId="0" fontId="16" fillId="28" borderId="7" xfId="21" applyFont="1" applyFill="1" applyBorder="1" applyAlignment="1">
      <alignment vertical="center"/>
    </xf>
    <xf numFmtId="167" fontId="13" fillId="28" borderId="8" xfId="21" applyNumberFormat="1" applyFont="1" applyFill="1" applyBorder="1" applyAlignment="1">
      <alignment horizontal="center" vertical="center"/>
    </xf>
    <xf numFmtId="9" fontId="13" fillId="28" borderId="8" xfId="22" applyFont="1" applyFill="1" applyBorder="1" applyAlignment="1">
      <alignment horizontal="center" vertical="center"/>
    </xf>
    <xf numFmtId="167" fontId="16" fillId="34" borderId="8" xfId="23" applyNumberFormat="1" applyFont="1" applyFill="1" applyBorder="1" applyAlignment="1">
      <alignment horizontal="center" vertical="center"/>
    </xf>
    <xf numFmtId="9" fontId="16" fillId="34" borderId="8" xfId="24" applyFont="1" applyFill="1" applyBorder="1" applyAlignment="1">
      <alignment horizontal="center" vertical="center"/>
    </xf>
    <xf numFmtId="0" fontId="15" fillId="35" borderId="8" xfId="1" applyFont="1" applyFill="1" applyBorder="1" applyAlignment="1">
      <alignment horizontal="center" vertical="center" wrapText="1"/>
    </xf>
    <xf numFmtId="0" fontId="36" fillId="36" borderId="20" xfId="25" applyFont="1" applyFill="1" applyBorder="1" applyAlignment="1">
      <alignment horizontal="left" vertical="center"/>
    </xf>
    <xf numFmtId="38" fontId="36" fillId="36" borderId="20" xfId="26" applyNumberFormat="1" applyFont="1" applyFill="1" applyBorder="1" applyAlignment="1">
      <alignment horizontal="center" vertical="center"/>
    </xf>
    <xf numFmtId="40" fontId="36" fillId="36" borderId="20" xfId="27" applyNumberFormat="1" applyFont="1" applyFill="1" applyBorder="1" applyAlignment="1">
      <alignment horizontal="center" vertical="center"/>
    </xf>
    <xf numFmtId="9" fontId="36" fillId="36" borderId="20" xfId="28" applyNumberFormat="1" applyFont="1" applyFill="1" applyBorder="1" applyAlignment="1">
      <alignment horizontal="center" vertical="center"/>
    </xf>
    <xf numFmtId="0" fontId="16" fillId="35" borderId="11" xfId="29" applyFont="1" applyFill="1" applyBorder="1" applyAlignment="1">
      <alignment vertical="center"/>
    </xf>
    <xf numFmtId="167" fontId="13" fillId="35" borderId="8" xfId="30" applyNumberFormat="1" applyFont="1" applyFill="1" applyBorder="1" applyAlignment="1">
      <alignment horizontal="center" vertical="center"/>
    </xf>
    <xf numFmtId="9" fontId="13" fillId="35" borderId="8" xfId="31" applyFont="1" applyFill="1" applyBorder="1" applyAlignment="1">
      <alignment horizontal="center" vertical="center"/>
    </xf>
    <xf numFmtId="9" fontId="13" fillId="35" borderId="8" xfId="32" applyFont="1" applyFill="1" applyBorder="1" applyAlignment="1">
      <alignment horizontal="center" vertical="center"/>
    </xf>
    <xf numFmtId="0" fontId="15" fillId="37" borderId="8" xfId="1" applyFont="1" applyFill="1" applyBorder="1" applyAlignment="1">
      <alignment horizontal="center" vertical="center" wrapText="1"/>
    </xf>
    <xf numFmtId="2" fontId="13" fillId="37" borderId="8" xfId="33" applyNumberFormat="1" applyFont="1" applyFill="1" applyBorder="1" applyAlignment="1">
      <alignment horizontal="center"/>
    </xf>
    <xf numFmtId="0" fontId="16" fillId="35" borderId="7" xfId="34" applyFont="1" applyFill="1" applyBorder="1" applyAlignment="1">
      <alignment vertical="center"/>
    </xf>
    <xf numFmtId="0" fontId="16" fillId="35" borderId="7" xfId="35" applyFont="1" applyFill="1" applyBorder="1" applyAlignment="1">
      <alignment vertical="center"/>
    </xf>
    <xf numFmtId="167" fontId="13" fillId="35" borderId="8" xfId="36" applyNumberFormat="1" applyFont="1" applyFill="1" applyBorder="1" applyAlignment="1">
      <alignment horizontal="center" vertical="center"/>
    </xf>
    <xf numFmtId="9" fontId="13" fillId="35" borderId="8" xfId="37" applyFont="1" applyFill="1" applyBorder="1" applyAlignment="1">
      <alignment horizontal="center" vertical="center"/>
    </xf>
    <xf numFmtId="167" fontId="16" fillId="35" borderId="8" xfId="38" applyNumberFormat="1" applyFont="1" applyFill="1" applyBorder="1" applyAlignment="1">
      <alignment horizontal="center" vertical="center"/>
    </xf>
    <xf numFmtId="9" fontId="16" fillId="35" borderId="8" xfId="39" applyFont="1" applyFill="1" applyBorder="1" applyAlignment="1">
      <alignment horizontal="center" vertical="center"/>
    </xf>
    <xf numFmtId="0" fontId="15" fillId="36" borderId="20" xfId="40" applyFont="1" applyFill="1" applyBorder="1" applyAlignment="1">
      <alignment horizontal="left" vertical="center"/>
    </xf>
    <xf numFmtId="38" fontId="15" fillId="36" borderId="20" xfId="41" applyNumberFormat="1" applyFont="1" applyFill="1" applyBorder="1" applyAlignment="1">
      <alignment horizontal="center" vertical="center"/>
    </xf>
    <xf numFmtId="40" fontId="15" fillId="36" borderId="20" xfId="42" applyNumberFormat="1" applyFont="1" applyFill="1" applyBorder="1" applyAlignment="1">
      <alignment horizontal="center" vertical="center"/>
    </xf>
    <xf numFmtId="9" fontId="15" fillId="36" borderId="20" xfId="43" applyNumberFormat="1" applyFont="1" applyFill="1" applyBorder="1" applyAlignment="1">
      <alignment horizontal="center" vertical="center"/>
    </xf>
    <xf numFmtId="0" fontId="37" fillId="38" borderId="22" xfId="44" applyFont="1" applyFill="1" applyBorder="1" applyAlignment="1">
      <alignment horizontal="left" vertical="center"/>
    </xf>
    <xf numFmtId="0" fontId="38" fillId="38" borderId="23" xfId="45" applyFont="1" applyFill="1" applyBorder="1" applyAlignment="1">
      <alignment horizontal="center" vertical="center"/>
    </xf>
    <xf numFmtId="167" fontId="38" fillId="38" borderId="24" xfId="46" applyNumberFormat="1" applyFont="1" applyFill="1" applyBorder="1" applyAlignment="1">
      <alignment horizontal="center" vertical="center"/>
    </xf>
    <xf numFmtId="168" fontId="39" fillId="12" borderId="25" xfId="47" applyNumberFormat="1" applyFont="1" applyFill="1" applyBorder="1" applyAlignment="1">
      <alignment horizontal="center" vertical="center"/>
    </xf>
    <xf numFmtId="9" fontId="37" fillId="38" borderId="23" xfId="48" applyNumberFormat="1" applyFont="1" applyFill="1" applyBorder="1" applyAlignment="1">
      <alignment horizontal="center" vertical="center"/>
    </xf>
    <xf numFmtId="168" fontId="40" fillId="12" borderId="25" xfId="49" applyNumberFormat="1" applyFont="1" applyFill="1" applyBorder="1" applyAlignment="1">
      <alignment horizontal="center" vertical="center"/>
    </xf>
    <xf numFmtId="0" fontId="36" fillId="36" borderId="23" xfId="50" applyFont="1" applyFill="1" applyBorder="1" applyAlignment="1">
      <alignment horizontal="left" vertical="center"/>
    </xf>
    <xf numFmtId="0" fontId="16" fillId="39" borderId="23" xfId="51" applyFont="1" applyFill="1" applyBorder="1" applyAlignment="1">
      <alignment horizontal="center" vertical="center"/>
    </xf>
    <xf numFmtId="38" fontId="36" fillId="36" borderId="23" xfId="50" applyNumberFormat="1" applyFont="1" applyFill="1" applyBorder="1" applyAlignment="1">
      <alignment horizontal="center" vertical="center"/>
    </xf>
    <xf numFmtId="168" fontId="36" fillId="36" borderId="23" xfId="52" applyNumberFormat="1" applyFont="1" applyFill="1" applyBorder="1" applyAlignment="1">
      <alignment horizontal="center" vertical="center"/>
    </xf>
    <xf numFmtId="9" fontId="36" fillId="36" borderId="23" xfId="50" applyNumberFormat="1" applyFont="1" applyFill="1" applyBorder="1" applyAlignment="1">
      <alignment horizontal="center" vertical="center"/>
    </xf>
    <xf numFmtId="0" fontId="13" fillId="39" borderId="23" xfId="51" applyFont="1" applyFill="1" applyBorder="1" applyAlignment="1">
      <alignment horizontal="center" vertical="center"/>
    </xf>
    <xf numFmtId="0" fontId="13" fillId="40" borderId="23" xfId="44" applyFont="1" applyFill="1" applyBorder="1" applyAlignment="1">
      <alignment horizontal="center" vertical="center"/>
    </xf>
    <xf numFmtId="0" fontId="13" fillId="39" borderId="26" xfId="44" applyFont="1" applyFill="1" applyBorder="1" applyAlignment="1">
      <alignment horizontal="center" vertical="center"/>
    </xf>
    <xf numFmtId="2" fontId="13" fillId="40" borderId="23" xfId="53" applyNumberFormat="1" applyFont="1" applyFill="1" applyBorder="1" applyAlignment="1">
      <alignment horizontal="center"/>
    </xf>
    <xf numFmtId="0" fontId="13" fillId="39" borderId="26" xfId="51" applyFont="1" applyFill="1" applyBorder="1" applyAlignment="1">
      <alignment horizontal="center" vertical="center"/>
    </xf>
    <xf numFmtId="2" fontId="13" fillId="40" borderId="23" xfId="54" applyNumberFormat="1" applyFont="1" applyFill="1" applyBorder="1" applyAlignment="1">
      <alignment horizontal="center"/>
    </xf>
    <xf numFmtId="0" fontId="13" fillId="40" borderId="23" xfId="55" applyFont="1" applyFill="1" applyBorder="1" applyAlignment="1">
      <alignment horizontal="center" vertical="center"/>
    </xf>
    <xf numFmtId="0" fontId="13" fillId="40" borderId="23" xfId="51" applyFont="1" applyFill="1" applyBorder="1" applyAlignment="1">
      <alignment horizontal="center" vertical="center"/>
    </xf>
    <xf numFmtId="2" fontId="13" fillId="40" borderId="26" xfId="54" applyNumberFormat="1" applyFont="1" applyFill="1" applyBorder="1" applyAlignment="1">
      <alignment horizontal="center"/>
    </xf>
    <xf numFmtId="0" fontId="13" fillId="39" borderId="27" xfId="51" applyFont="1" applyFill="1" applyBorder="1" applyAlignment="1">
      <alignment horizontal="center" vertical="center"/>
    </xf>
    <xf numFmtId="0" fontId="13" fillId="39" borderId="28" xfId="44" applyFont="1" applyFill="1" applyBorder="1" applyAlignment="1">
      <alignment horizontal="center" vertical="center"/>
    </xf>
    <xf numFmtId="0" fontId="13" fillId="39" borderId="28" xfId="51" applyFont="1" applyFill="1" applyBorder="1" applyAlignment="1">
      <alignment horizontal="center" vertical="center"/>
    </xf>
    <xf numFmtId="0" fontId="13" fillId="40" borderId="28" xfId="51" applyFont="1" applyFill="1" applyBorder="1" applyAlignment="1">
      <alignment horizontal="center" vertical="center"/>
    </xf>
    <xf numFmtId="0" fontId="13" fillId="39" borderId="26" xfId="5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167" fontId="41" fillId="7" borderId="8" xfId="5" applyNumberFormat="1" applyFont="1" applyFill="1" applyBorder="1" applyAlignment="1">
      <alignment horizontal="center" vertical="center" wrapText="1"/>
    </xf>
    <xf numFmtId="167" fontId="12" fillId="7" borderId="8" xfId="5" applyNumberFormat="1" applyFont="1" applyFill="1" applyBorder="1" applyAlignment="1">
      <alignment horizontal="center" vertical="center" wrapText="1"/>
    </xf>
    <xf numFmtId="167" fontId="41" fillId="9" borderId="8" xfId="5" applyNumberFormat="1" applyFont="1" applyFill="1" applyBorder="1" applyAlignment="1">
      <alignment horizontal="center" vertical="center" wrapText="1"/>
    </xf>
    <xf numFmtId="167" fontId="41" fillId="11" borderId="8" xfId="5" applyNumberFormat="1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/>
    </xf>
    <xf numFmtId="167" fontId="13" fillId="12" borderId="7" xfId="12" applyNumberFormat="1" applyFont="1" applyFill="1" applyBorder="1" applyAlignment="1">
      <alignment horizontal="center" vertical="center"/>
    </xf>
    <xf numFmtId="167" fontId="0" fillId="32" borderId="8" xfId="0" applyNumberFormat="1" applyFill="1" applyBorder="1"/>
    <xf numFmtId="167" fontId="0" fillId="3" borderId="8" xfId="0" applyNumberFormat="1" applyFill="1" applyBorder="1"/>
    <xf numFmtId="0" fontId="13" fillId="12" borderId="9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7" borderId="8" xfId="0" applyFill="1" applyBorder="1"/>
    <xf numFmtId="0" fontId="0" fillId="7" borderId="9" xfId="0" applyFill="1" applyBorder="1"/>
    <xf numFmtId="17" fontId="18" fillId="41" borderId="9" xfId="0" applyNumberFormat="1" applyFont="1" applyFill="1" applyBorder="1" applyAlignment="1">
      <alignment horizontal="center" vertical="center" wrapText="1"/>
    </xf>
    <xf numFmtId="167" fontId="11" fillId="41" borderId="8" xfId="0" applyNumberFormat="1" applyFont="1" applyFill="1" applyBorder="1" applyAlignment="1">
      <alignment horizontal="center" vertical="center" wrapText="1"/>
    </xf>
    <xf numFmtId="167" fontId="0" fillId="0" borderId="0" xfId="0" applyNumberFormat="1"/>
  </cellXfs>
  <cellStyles count="126">
    <cellStyle name="Normal" xfId="0" builtinId="0"/>
    <cellStyle name="Normal 4" xfId="1"/>
    <cellStyle name="Currency" xfId="2" builtinId="4"/>
    <cellStyle name="Normal 4 3" xfId="3"/>
    <cellStyle name="Currency 4" xfId="4"/>
    <cellStyle name="常规 3" xfId="5"/>
    <cellStyle name="常规 3 2 2" xfId="6"/>
    <cellStyle name="百分比 2" xfId="7"/>
    <cellStyle name="Currency 2" xfId="8"/>
    <cellStyle name="Percent 2" xfId="9"/>
    <cellStyle name="一般 2 2" xfId="10"/>
    <cellStyle name="Normal 6" xfId="11"/>
    <cellStyle name="常规 3 2" xfId="12"/>
    <cellStyle name="Percent" xfId="13" builtinId="5"/>
    <cellStyle name="一般 2" xfId="14"/>
    <cellStyle name="Currency 2 3" xfId="15"/>
    <cellStyle name="Percent 2 3" xfId="16"/>
    <cellStyle name="Normal 2 3" xfId="17"/>
    <cellStyle name="Style 2" xfId="18"/>
    <cellStyle name="Style 3 2" xfId="19"/>
    <cellStyle name="Style 3" xfId="20"/>
    <cellStyle name="Style 4" xfId="21"/>
    <cellStyle name="Style 5" xfId="22"/>
    <cellStyle name="Style 6" xfId="23"/>
    <cellStyle name="Style 7" xfId="24"/>
    <cellStyle name="Style 1 3" xfId="25"/>
    <cellStyle name="Style 1 4" xfId="26"/>
    <cellStyle name="Style 2 2" xfId="27"/>
    <cellStyle name="Style 1 5" xfId="28"/>
    <cellStyle name="Style 3 3" xfId="29"/>
    <cellStyle name="Style 5 2" xfId="30"/>
    <cellStyle name="Style 6 2" xfId="31"/>
    <cellStyle name="Style 7 2" xfId="32"/>
    <cellStyle name="Normal 2" xfId="33"/>
    <cellStyle name="Style 8" xfId="34"/>
    <cellStyle name="Style 9" xfId="35"/>
    <cellStyle name="Style 11" xfId="36"/>
    <cellStyle name="Style 12" xfId="37"/>
    <cellStyle name="Style 14" xfId="38"/>
    <cellStyle name="Style 15" xfId="39"/>
    <cellStyle name="Style 1 7" xfId="40"/>
    <cellStyle name="Style 1 8" xfId="41"/>
    <cellStyle name="Style 2 5" xfId="42"/>
    <cellStyle name="Style 3 4" xfId="43"/>
    <cellStyle name="Style 2 6" xfId="44"/>
    <cellStyle name="Style 3 5" xfId="45"/>
    <cellStyle name="Style 4 4" xfId="46"/>
    <cellStyle name="Style 5 4" xfId="47"/>
    <cellStyle name="Style 6 3" xfId="48"/>
    <cellStyle name="Style 7 3" xfId="49"/>
    <cellStyle name="Style 1 11" xfId="50"/>
    <cellStyle name="Style 1 9" xfId="51"/>
    <cellStyle name="Style 2 10" xfId="52"/>
    <cellStyle name="Style 2 11" xfId="53"/>
    <cellStyle name="Style 1 12" xfId="54"/>
    <cellStyle name="Style 1 13" xfId="55"/>
    <cellStyle name="Style 8 2" xfId="56"/>
    <cellStyle name="Style 9 2" xfId="57"/>
    <cellStyle name="Style 10 2" xfId="58"/>
    <cellStyle name="Style 11 2" xfId="59"/>
    <cellStyle name="Style 12 2" xfId="60"/>
    <cellStyle name="Style 13 2" xfId="61"/>
    <cellStyle name="Style 14 2" xfId="62"/>
    <cellStyle name="Style 15 2" xfId="63"/>
    <cellStyle name="Style 16" xfId="64"/>
    <cellStyle name="Style 17" xfId="65"/>
    <cellStyle name="Style 18" xfId="66"/>
    <cellStyle name="Style 19" xfId="67"/>
    <cellStyle name="Style 20" xfId="68"/>
    <cellStyle name="Style 21" xfId="69"/>
    <cellStyle name="Style 22" xfId="70"/>
    <cellStyle name="Style 23" xfId="71"/>
    <cellStyle name="Style 24" xfId="72"/>
    <cellStyle name="Style 25" xfId="73"/>
    <cellStyle name="Style 26" xfId="74"/>
    <cellStyle name="Style 27" xfId="75"/>
    <cellStyle name="Style 28" xfId="76"/>
    <cellStyle name="Style 29" xfId="77"/>
    <cellStyle name="Style 30" xfId="78"/>
    <cellStyle name="Currency 2 2" xfId="79"/>
    <cellStyle name="Currency 3" xfId="80"/>
    <cellStyle name="Normal 3" xfId="81"/>
    <cellStyle name="Normal 3 2" xfId="82"/>
    <cellStyle name="Normal 4 2" xfId="83"/>
    <cellStyle name="Normal 5" xfId="84"/>
    <cellStyle name="Normal 7" xfId="85"/>
    <cellStyle name="Normal 8" xfId="86"/>
    <cellStyle name="Normal 9" xfId="87"/>
    <cellStyle name="Percent 2 2" xfId="88"/>
    <cellStyle name="Percent 3" xfId="89"/>
    <cellStyle name="Percent 4" xfId="90"/>
    <cellStyle name="Style 1" xfId="91"/>
    <cellStyle name="Style 1 2" xfId="92"/>
    <cellStyle name="Style 1 6" xfId="93"/>
    <cellStyle name="Style 10" xfId="94"/>
    <cellStyle name="Style 13" xfId="95"/>
    <cellStyle name="Style 2 3" xfId="96"/>
    <cellStyle name="Style 2 4" xfId="97"/>
    <cellStyle name="Style 4 2" xfId="98"/>
    <cellStyle name="Style 4 3" xfId="99"/>
    <cellStyle name="Style 5 3" xfId="100"/>
    <cellStyle name="一般 2 2 2" xfId="101"/>
    <cellStyle name="一般 2 3" xfId="102"/>
    <cellStyle name="千位分隔 2" xfId="103"/>
    <cellStyle name="百分比 2 2" xfId="104"/>
    <cellStyle name="百分比 2 2 2" xfId="105"/>
    <cellStyle name="百分比 2 3" xfId="106"/>
    <cellStyle name="百分比 2 4" xfId="107"/>
    <cellStyle name="百分比 2 5" xfId="108"/>
    <cellStyle name="常规 2" xfId="109"/>
    <cellStyle name="常规 2 2" xfId="110"/>
    <cellStyle name="常规 2 3" xfId="111"/>
    <cellStyle name="常规 3 2 2 2" xfId="112"/>
    <cellStyle name="常规 3 2 3" xfId="113"/>
    <cellStyle name="常规 3 3" xfId="114"/>
    <cellStyle name="常规 5" xfId="115"/>
    <cellStyle name="超链接_Royalty Report_City_20130802" xfId="116"/>
    <cellStyle name="標準 2" xfId="117"/>
    <cellStyle name="標準 2 2" xfId="118"/>
    <cellStyle name="標準 36" xfId="119"/>
    <cellStyle name="標準 36 2" xfId="120"/>
    <cellStyle name="標準 41" xfId="121"/>
    <cellStyle name="標準 41 2" xfId="122"/>
    <cellStyle name="標準 41 2 2" xfId="123"/>
    <cellStyle name="標準 41 3" xfId="124"/>
    <cellStyle name="Style 1 10" xfId="125"/>
  </cellStyles>
  <dxfs count="13">
    <dxf>
      <fill>
        <patternFill patternType="solid">
          <bgColor rgb="FFFF9900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</dxf>
    <dxf>
      <fill>
        <patternFill patternType="solid">
          <fgColor theme="4" tint="0.799920651875362"/>
          <bgColor theme="4" tint="0.799920651875362"/>
        </patternFill>
      </fill>
    </dxf>
    <dxf>
      <font>
        <b/>
        <color theme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b/>
        <color theme="1"/>
      </font>
      <fill>
        <patternFill patternType="solid">
          <fgColor theme="4" tint="0.799920651875362"/>
          <bgColor theme="4" tint="0.799920651875362"/>
        </patternFill>
      </fill>
      <border>
        <top style="thin">
          <color theme="4" tint="0.399914548173467"/>
        </top>
        <bottom style="thin">
          <color theme="4" tint="0.399914548173467"/>
        </bottom>
      </border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14548173467"/>
        </bottom>
      </border>
    </dxf>
    <dxf>
      <font>
        <color theme="1"/>
      </font>
    </dxf>
    <dxf>
      <font>
        <b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</dxfs>
  <tableStyles count="2" defaultTableStyle="TableStyleMedium2" defaultPivotStyle="PivotStyleLight16">
    <tableStyle name="TableStylePreset3_Accent1" pivot="0" count="7">
      <tableStyleElement type="wholeTable" dxfId="1"/>
      <tableStyleElement type="headerRow" dxfId="2"/>
      <tableStyleElement type="totalRow" dxfId="3"/>
      <tableStyleElement type="firstColumn" dxfId="4"/>
      <tableStyleElement type="lastColumn" dxfId="4"/>
      <tableStyleElement type="firstRowStripe" dxfId="5"/>
      <tableStyleElement type="firstColumnStripe" dxfId="5"/>
    </tableStyle>
    <tableStyle name="PivotStylePreset2_Accent1" table="0" count="10">
      <tableStyleElement type="headerRow" dxfId="6"/>
      <tableStyleElement type="totalRow" dxfId="7"/>
      <tableStyleElement type="firstRowStripe" dxfId="5"/>
      <tableStyleElement type="firstColumnStripe" dxfId="5"/>
      <tableStyleElement type="firstSubtotalRow" dxfId="8"/>
      <tableStyleElement type="secondSubtotalRow" dxfId="4"/>
      <tableStyleElement type="firstRowSubheading" dxfId="9"/>
      <tableStyleElement type="secondRowSubheading" dxfId="10"/>
      <tableStyleElement type="pageFieldLabels" dxfId="11"/>
      <tableStyleElement type="pageFieldValues" dxfId="12"/>
    </tableStyle>
  </tableStyles>
  <colors>
    <mruColors>
      <color rgb="FF0000FF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externalLink" Target="externalLinks/externalLink1.xml" /><Relationship Id="rId24" Type="http://schemas.openxmlformats.org/officeDocument/2006/relationships/externalLink" Target="externalLinks/externalLink2.xml" /><Relationship Id="rId25" Type="http://schemas.openxmlformats.org/officeDocument/2006/relationships/externalLink" Target="externalLinks/externalLink3.xml" /><Relationship Id="rId26" Type="http://schemas.openxmlformats.org/officeDocument/2006/relationships/externalLink" Target="externalLinks/externalLink4.xml" /><Relationship Id="rId27" Type="http://schemas.openxmlformats.org/officeDocument/2006/relationships/externalLink" Target="externalLinks/externalLink5.xml" /><Relationship Id="rId28" Type="http://schemas.openxmlformats.org/officeDocument/2006/relationships/externalLink" Target="externalLinks/externalLink6.xml" /><Relationship Id="rId29" Type="http://schemas.openxmlformats.org/officeDocument/2006/relationships/externalLink" Target="externalLinks/externalLink7.xml" /><Relationship Id="rId30" Type="http://schemas.openxmlformats.org/officeDocument/2006/relationships/externalLink" Target="externalLinks/externalLink8.xml" /><Relationship Id="rId31" Type="http://schemas.openxmlformats.org/officeDocument/2006/relationships/externalLink" Target="externalLinks/externalLink9.xml" /><Relationship Id="rId32" Type="http://schemas.openxmlformats.org/officeDocument/2006/relationships/styles" Target="styles.xml" /><Relationship Id="rId33" Type="http://schemas.openxmlformats.org/officeDocument/2006/relationships/theme" Target="theme/theme1.xml" /><Relationship Id="rId34" Type="http://schemas.openxmlformats.org/officeDocument/2006/relationships/calcChain" Target="calcChain.xml" /><Relationship Id="rId35" Type="http://schemas.openxmlformats.org/officeDocument/2006/relationships/sharedStrings" Target="sharedString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3a8c2baac0227209c2aad787d0d2a988fbcd4e4099c882b6e0cbbb5a44bef87e\PA_Royalty_Report_Oct2024%20(Revised).xlsx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H:\Finance\Finance%20Singapore\Finance%20&amp;%20Account\INVOICE\Distribution%20-%20Invoice%20[210]\PC%20Sales%20Report\CHINESE%20PC%20STEAM\FY2526\May\to%20BNEAsia_%20PC%20Steam%20Royalty%20Report%20202504.xlsx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Downloads\Bandai%20Namco_Monthly%20SOH-May.25.xlsx" TargetMode="External" /></Relationships>
</file>

<file path=xl/externalLinks/_rels/externalLink4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79bf1c69d7849c2f98b72302dbbb33da535c42bcbb2b9a0f804f08881e72c612\Bandai%20Namco_Monthly%20SOH-Jan.25.xlsx" TargetMode="External" /></Relationships>
</file>

<file path=xl/externalLinks/_rels/externalLink5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09e9bcd64ee57205d13c448bdd8fdcb333d18247610fe053e0534cc1a1cf8e2c\Bandai%20Namco_Monthly%20SOH-Feb.25.xlsx" TargetMode="External" /></Relationships>
</file>

<file path=xl/externalLinks/_rels/externalLink6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fa90b089efa64383dfb4437409dd28d98a0610393668e59698914dc8292730ec\Bandai%20Namco_Monthly%20SOH-Mar.25.xlsx" TargetMode="External" /></Relationships>
</file>

<file path=xl/externalLinks/_rels/externalLink7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4ffe63bafcc1e3011116eef398b85c9de3a418d56b81cfde469e1a8b62bb7e30\Bandai%20Namco_Monthly%20SOH-April.25.xlsx" TargetMode="External" /></Relationships>
</file>

<file path=xl/externalLinks/_rels/externalLink8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Downloads\Bandai%20Namco_Monthly%20SOH-June.25.xlsx" TargetMode="External" /></Relationships>
</file>

<file path=xl/externalLinks/_rels/externalLink9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weiji\AppData\Local\Microsoft\Olk\Attachments\ooa-21d6f474-3bdb-4127-a15c-4c05edb9cc43\22c0e2439797bd92659a9ccc522b49616b2fa1646da00dbf341a8bd27d148871\Bandai%20Namco_Monthly%20SOH-July%2025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8月9月"/>
      <sheetName val="11月 (NEW)"/>
      <sheetName val="10月"/>
      <sheetName val="銷售庫存統計總表"/>
    </sheetNames>
    <sheetDataSet>
      <sheetData refreshError="1" sheetId="0"/>
      <sheetData refreshError="1" sheetId="1"/>
      <sheetData refreshError="1" sheetId="2"/>
      <sheetData refreshError="1" sheetId="3">
        <row r="1">
          <cell r="B1" t="str">
            <v>Product Name</v>
          </cell>
          <cell r="C1" t="str">
            <v>總申請數量</v>
          </cell>
          <cell r="D1" t="str">
            <v>2024_申請數量</v>
          </cell>
          <cell r="E1" t="str">
            <v>2024.1月銷售</v>
          </cell>
          <cell r="F1" t="str">
            <v>2024.2月銷售</v>
          </cell>
          <cell r="G1" t="str">
            <v>2024.3月銷售</v>
          </cell>
          <cell r="H1" t="str">
            <v>2024.4月銷售</v>
          </cell>
          <cell r="I1" t="str">
            <v>2024.5月銷售</v>
          </cell>
          <cell r="J1" t="str">
            <v>2024.6月銷售</v>
          </cell>
          <cell r="K1" t="str">
            <v>2024.7月銷售</v>
          </cell>
          <cell r="L1" t="str">
            <v>2024.8月銷售</v>
          </cell>
          <cell r="M1" t="str">
            <v>2024.9月銷售</v>
          </cell>
          <cell r="N1" t="str">
            <v>2024.10月銷售</v>
          </cell>
        </row>
        <row r="2">
          <cell r="B2" t="str">
            <v>.hack//G.U. Last Recode</v>
          </cell>
          <cell r="D2">
            <v>300</v>
          </cell>
          <cell r="N2">
            <v>0</v>
          </cell>
        </row>
        <row r="3">
          <cell r="B3" t="str">
            <v>One Piece Burning Blood</v>
          </cell>
          <cell r="D3">
            <v>800</v>
          </cell>
          <cell r="N3">
            <v>0</v>
          </cell>
        </row>
        <row r="4">
          <cell r="B4" t="str">
            <v>One Piece Burning Blood Gold Edition</v>
          </cell>
          <cell r="D4">
            <v>300</v>
          </cell>
          <cell r="N4">
            <v>0</v>
          </cell>
        </row>
        <row r="5">
          <cell r="B5" t="str">
            <v>One Piece World Seeker</v>
          </cell>
          <cell r="D5">
            <v>300</v>
          </cell>
          <cell r="N5">
            <v>0</v>
          </cell>
        </row>
        <row r="6">
          <cell r="B6" t="str">
            <v>One Piece World Seeker Deluxe Edition</v>
          </cell>
          <cell r="D6">
            <v>300</v>
          </cell>
          <cell r="N6">
            <v>0</v>
          </cell>
        </row>
        <row r="7">
          <cell r="B7" t="str">
            <v>Ace Combat 7: Skies Unknown</v>
          </cell>
          <cell r="D7">
            <v>3000</v>
          </cell>
          <cell r="N7">
            <v>0</v>
          </cell>
        </row>
        <row r="8">
          <cell r="B8" t="str">
            <v>NARUTO SHIPPUDEN: Ultimate Ninja STORM 2</v>
          </cell>
          <cell r="D8">
            <v>300</v>
          </cell>
          <cell r="N8">
            <v>0</v>
          </cell>
        </row>
        <row r="9">
          <cell r="B9" t="str">
            <v>NARUTO: Ultimate Ninja STORM</v>
          </cell>
          <cell r="D9">
            <v>300</v>
          </cell>
          <cell r="N9">
            <v>0</v>
          </cell>
        </row>
        <row r="10">
          <cell r="B10" t="str">
            <v>Tales of Berseria</v>
          </cell>
          <cell r="D10">
            <v>500</v>
          </cell>
          <cell r="N10">
            <v>0</v>
          </cell>
        </row>
        <row r="11">
          <cell r="B11" t="str">
            <v>SOULCALIBUR VI</v>
          </cell>
          <cell r="D11">
            <v>500</v>
          </cell>
          <cell r="N11">
            <v>0</v>
          </cell>
        </row>
        <row r="12">
          <cell r="B12" t="str">
            <v>SOULCALIBUR VI Deluxe Edition</v>
          </cell>
          <cell r="D12">
            <v>300</v>
          </cell>
          <cell r="N12">
            <v>0</v>
          </cell>
        </row>
        <row r="13">
          <cell r="B13" t="str">
            <v>DARK SOULS™ II: Scholar of the First Sin</v>
          </cell>
          <cell r="D13">
            <v>1000</v>
          </cell>
          <cell r="N13">
            <v>5</v>
          </cell>
        </row>
        <row r="14">
          <cell r="B14" t="str">
            <v>BLACK CLOVER: QUARTET KNIGHTS</v>
          </cell>
          <cell r="D14">
            <v>300</v>
          </cell>
          <cell r="N14">
            <v>0</v>
          </cell>
        </row>
        <row r="15">
          <cell r="B15" t="str">
            <v>CODE VEIN Deluxe Edition</v>
          </cell>
          <cell r="D15">
            <v>5000</v>
          </cell>
          <cell r="N15">
            <v>0</v>
          </cell>
        </row>
        <row r="16">
          <cell r="B16" t="str">
            <v>Sword Art Online: Fatal Bullet</v>
          </cell>
          <cell r="D16">
            <v>800</v>
          </cell>
          <cell r="N16">
            <v>1</v>
          </cell>
        </row>
        <row r="17">
          <cell r="B17" t="str">
            <v>Sword Art Online: Lost Song</v>
          </cell>
          <cell r="D17">
            <v>300</v>
          </cell>
          <cell r="N17">
            <v>0</v>
          </cell>
        </row>
        <row r="18">
          <cell r="B18" t="str">
            <v>DARK SOULS: REMASTERED</v>
          </cell>
          <cell r="D18">
            <v>6000</v>
          </cell>
          <cell r="N18">
            <v>9</v>
          </cell>
        </row>
        <row r="19">
          <cell r="B19" t="str">
            <v>NARUTO SHIPPUDEN: Ultimate Ninja STORM 4</v>
          </cell>
          <cell r="D19">
            <v>6000</v>
          </cell>
          <cell r="N19">
            <v>41</v>
          </cell>
        </row>
        <row r="20">
          <cell r="B20" t="str">
            <v>DRAGON BALL XENOVERSE 2</v>
          </cell>
          <cell r="D20">
            <v>1000</v>
          </cell>
          <cell r="N20">
            <v>14</v>
          </cell>
        </row>
        <row r="21">
          <cell r="B21" t="str">
            <v>NARUTO TO BORUTO: SHINOBI STRIKER</v>
          </cell>
          <cell r="D21">
            <v>300</v>
          </cell>
          <cell r="N21">
            <v>2</v>
          </cell>
        </row>
        <row r="22">
          <cell r="B22" t="str">
            <v>NARUTO TO BORUTO: SHINOBI STRIKER Deluxe Edition</v>
          </cell>
          <cell r="D22">
            <v>300</v>
          </cell>
          <cell r="N22">
            <v>0</v>
          </cell>
        </row>
        <row r="23">
          <cell r="B23" t="str">
            <v>GOD EATER 2 Rage Burst</v>
          </cell>
          <cell r="D23">
            <v>600</v>
          </cell>
          <cell r="N23">
            <v>0</v>
          </cell>
        </row>
        <row r="24">
          <cell r="B24" t="str">
            <v>Tales of Zestiria</v>
          </cell>
          <cell r="D24">
            <v>300</v>
          </cell>
          <cell r="N24">
            <v>0</v>
          </cell>
        </row>
        <row r="25">
          <cell r="B25" t="str">
            <v>Accel World VS. Sword Art Online Deluxe Edition</v>
          </cell>
          <cell r="D25">
            <v>300</v>
          </cell>
          <cell r="N25">
            <v>0</v>
          </cell>
        </row>
        <row r="26">
          <cell r="B26" t="str">
            <v>God Eaters 3</v>
          </cell>
          <cell r="D26">
            <v>3000</v>
          </cell>
          <cell r="N26">
            <v>0</v>
          </cell>
        </row>
        <row r="27">
          <cell r="B27" t="str">
            <v>TEKKEN 7</v>
          </cell>
          <cell r="D27">
            <v>300</v>
          </cell>
          <cell r="N27">
            <v>0</v>
          </cell>
        </row>
        <row r="28">
          <cell r="B28" t="str">
            <v>New Gundam Breaker</v>
          </cell>
          <cell r="D28">
            <v>200</v>
          </cell>
          <cell r="N28">
            <v>0</v>
          </cell>
        </row>
        <row r="29">
          <cell r="B29" t="str">
            <v>DRAGON BALL FighterZ</v>
          </cell>
          <cell r="D29">
            <v>3000</v>
          </cell>
          <cell r="N29">
            <v>2</v>
          </cell>
        </row>
        <row r="30">
          <cell r="B30" t="str">
            <v>DRAGON BALL FighterZ - FighterZ Edition</v>
          </cell>
          <cell r="D30">
            <v>1000</v>
          </cell>
          <cell r="N30">
            <v>0</v>
          </cell>
        </row>
        <row r="31">
          <cell r="B31" t="str">
            <v>DARK SOULS™ III</v>
          </cell>
          <cell r="D31">
            <v>6000</v>
          </cell>
          <cell r="N31">
            <v>6</v>
          </cell>
        </row>
        <row r="32">
          <cell r="B32" t="str">
            <v>DARK SOULS™ III - Season Pass</v>
          </cell>
          <cell r="D32">
            <v>800</v>
          </cell>
          <cell r="N32">
            <v>13</v>
          </cell>
        </row>
        <row r="33">
          <cell r="B33" t="str">
            <v>DARK SOULS™ III Deluxe Edition</v>
          </cell>
          <cell r="D33">
            <v>3000</v>
          </cell>
          <cell r="N33">
            <v>8</v>
          </cell>
        </row>
        <row r="34">
          <cell r="B34" t="str">
            <v>Tales of Vesperia™: Definitive Edition</v>
          </cell>
          <cell r="D34">
            <v>200</v>
          </cell>
          <cell r="N34">
            <v>0</v>
          </cell>
        </row>
        <row r="35">
          <cell r="B35" t="str">
            <v>Sword Art Online: Hollow Realization Deluxe Edition</v>
          </cell>
          <cell r="D35">
            <v>300</v>
          </cell>
          <cell r="N35">
            <v>1</v>
          </cell>
        </row>
        <row r="36">
          <cell r="B36" t="str">
            <v>CODE VEIN</v>
          </cell>
          <cell r="D36">
            <v>3000</v>
          </cell>
          <cell r="N36">
            <v>0</v>
          </cell>
        </row>
        <row r="37">
          <cell r="B37" t="str">
            <v>Doraemon Story of Seasons</v>
          </cell>
          <cell r="D37">
            <v>300</v>
          </cell>
          <cell r="N37">
            <v>0</v>
          </cell>
        </row>
        <row r="38">
          <cell r="B38" t="str">
            <v>DRAGON BALL Z: KAKAROT - Deluxe Edition</v>
          </cell>
          <cell r="D38">
            <v>1000</v>
          </cell>
          <cell r="N38">
            <v>0</v>
          </cell>
        </row>
        <row r="39">
          <cell r="B39" t="str">
            <v>DRAGON BALL Z: KAKAROT</v>
          </cell>
          <cell r="D39">
            <v>3000</v>
          </cell>
          <cell r="N39">
            <v>1</v>
          </cell>
        </row>
        <row r="40">
          <cell r="B40" t="str">
            <v>ONE PUNCH MAN: A HERO NOBODY KNOWS</v>
          </cell>
          <cell r="D40">
            <v>300</v>
          </cell>
          <cell r="N40">
            <v>0</v>
          </cell>
        </row>
        <row r="41">
          <cell r="B41" t="str">
            <v>SWORD ART ONLINE Alicization Lycoris</v>
          </cell>
          <cell r="D41">
            <v>300</v>
          </cell>
          <cell r="N41">
            <v>0</v>
          </cell>
        </row>
        <row r="42">
          <cell r="B42" t="str">
            <v>ONE PIECE: PIRATE WARRIORS 4</v>
          </cell>
          <cell r="D42">
            <v>5000</v>
          </cell>
          <cell r="N42">
            <v>0</v>
          </cell>
        </row>
        <row r="43">
          <cell r="B43" t="str">
            <v>ONE PIECE: PIRATE WARRIORS 4 Deluxe Edition</v>
          </cell>
          <cell r="D43">
            <v>3000</v>
          </cell>
          <cell r="N43">
            <v>0</v>
          </cell>
        </row>
        <row r="44">
          <cell r="B44" t="str">
            <v>Digimon Story Cyber Sleuth: Complete Edition</v>
          </cell>
          <cell r="D44">
            <v>1000</v>
          </cell>
          <cell r="N44">
            <v>1</v>
          </cell>
        </row>
        <row r="45">
          <cell r="B45" t="str">
            <v>Captain Tsubasa: Rise of New Champions</v>
          </cell>
          <cell r="D45">
            <v>500</v>
          </cell>
          <cell r="N45">
            <v>0</v>
          </cell>
        </row>
        <row r="46">
          <cell r="B46" t="str">
            <v>Captain Tsubasa: Rise of New Champions - Deluxe Edition</v>
          </cell>
          <cell r="D46">
            <v>300</v>
          </cell>
          <cell r="N46">
            <v>0</v>
          </cell>
        </row>
        <row r="47">
          <cell r="B47" t="str">
            <v>SUPER ROBOT WARS X</v>
          </cell>
          <cell r="D47">
            <v>300</v>
          </cell>
          <cell r="N47">
            <v>0</v>
          </cell>
        </row>
        <row r="48">
          <cell r="B48" t="str">
            <v>SD GUNDAM G GENERATION CROSS RAY</v>
          </cell>
          <cell r="D48">
            <v>300</v>
          </cell>
          <cell r="N48">
            <v>0</v>
          </cell>
        </row>
        <row r="49">
          <cell r="B49" t="str">
            <v>THE IDOLM@STER STARLIT SEASON</v>
          </cell>
          <cell r="D49">
            <v>300</v>
          </cell>
          <cell r="N49">
            <v>0</v>
          </cell>
        </row>
        <row r="50">
          <cell r="B50" t="str">
            <v>SWORD ART ONLINE Alicization Lycoris Deluxe</v>
          </cell>
          <cell r="D50">
            <v>300</v>
          </cell>
          <cell r="N50">
            <v>0</v>
          </cell>
        </row>
        <row r="51">
          <cell r="B51" t="str">
            <v>Tales of Arise</v>
          </cell>
          <cell r="D51">
            <v>300</v>
          </cell>
          <cell r="N51">
            <v>0</v>
          </cell>
        </row>
        <row r="52">
          <cell r="B52" t="str">
            <v>SCARLET NEXUS</v>
          </cell>
          <cell r="D52">
            <v>1000</v>
          </cell>
          <cell r="N52">
            <v>0</v>
          </cell>
        </row>
        <row r="53">
          <cell r="B53" t="str">
            <v>SCARLET NEXUS Deluxe</v>
          </cell>
          <cell r="D53">
            <v>600</v>
          </cell>
          <cell r="N53">
            <v>0</v>
          </cell>
        </row>
        <row r="54">
          <cell r="B54" t="str">
            <v>Super Robot Wars 30</v>
          </cell>
          <cell r="D54">
            <v>299</v>
          </cell>
          <cell r="N54">
            <v>0</v>
          </cell>
        </row>
        <row r="55">
          <cell r="B55" t="str">
            <v>Super Robot Wars 30 Digital Deluxe Edition</v>
          </cell>
          <cell r="D55">
            <v>300</v>
          </cell>
          <cell r="N55">
            <v>0</v>
          </cell>
        </row>
        <row r="56">
          <cell r="B56" t="str">
            <v>Super Robot Wars 30 Ultimate Edition</v>
          </cell>
          <cell r="D56">
            <v>300</v>
          </cell>
          <cell r="N56">
            <v>0</v>
          </cell>
        </row>
        <row r="57">
          <cell r="B57" t="str">
            <v>NARUTO SHIPPUDEN: Ultimate Ninja STORM Legacy</v>
          </cell>
          <cell r="D57">
            <v>1000</v>
          </cell>
          <cell r="N57">
            <v>3</v>
          </cell>
        </row>
        <row r="58">
          <cell r="B58" t="str">
            <v>THE IDOLM@STER STARLIT SEASON Digital Deluxe Edition</v>
          </cell>
          <cell r="D58">
            <v>300</v>
          </cell>
          <cell r="N58">
            <v>0</v>
          </cell>
        </row>
        <row r="59">
          <cell r="B59" t="str">
            <v>NARUTO SHIPPUDEN: Ultimate Ninja STORM 4 Road to Boruto</v>
          </cell>
          <cell r="D59">
            <v>999</v>
          </cell>
          <cell r="N59">
            <v>3</v>
          </cell>
        </row>
        <row r="60">
          <cell r="B60" t="str">
            <v>BLACK CLOVER: QUARTET KNIGHTS Deluxe Edition</v>
          </cell>
          <cell r="D60">
            <v>300</v>
          </cell>
          <cell r="N60">
            <v>0</v>
          </cell>
        </row>
        <row r="61">
          <cell r="B61" t="str">
            <v>SD GUNDAM BATTLE ALLIANCE</v>
          </cell>
          <cell r="D61">
            <v>300</v>
          </cell>
          <cell r="N61">
            <v>0</v>
          </cell>
        </row>
        <row r="62">
          <cell r="B62" t="str">
            <v>SD GUNDAM BATTLE ALLIANCE - Deluxe Edition</v>
          </cell>
          <cell r="D62">
            <v>200</v>
          </cell>
          <cell r="N62">
            <v>0</v>
          </cell>
        </row>
        <row r="63">
          <cell r="B63" t="str">
            <v>Klonoa Phantasy Reverie Series</v>
          </cell>
          <cell r="D63">
            <v>100</v>
          </cell>
          <cell r="N63">
            <v>0</v>
          </cell>
        </row>
        <row r="64">
          <cell r="B64" t="str">
            <v>ACE COMBAT 7: SKIES UNKNOWN - TOP GUN: Maverick Edition</v>
          </cell>
          <cell r="D64">
            <v>800</v>
          </cell>
          <cell r="N64">
            <v>0</v>
          </cell>
        </row>
        <row r="65">
          <cell r="B65" t="str">
            <v>ACE COMBAT 7: SKIES UNKNOWN - TOP GUN: Maverick Ultimate Edition</v>
          </cell>
          <cell r="D65">
            <v>1000</v>
          </cell>
          <cell r="N65">
            <v>0</v>
          </cell>
        </row>
        <row r="66">
          <cell r="B66" t="str">
            <v>Digimon Survive</v>
          </cell>
          <cell r="D66">
            <v>300</v>
          </cell>
          <cell r="N66">
            <v>1</v>
          </cell>
        </row>
        <row r="67">
          <cell r="B67" t="str">
            <v>JoJo's Bizarre Adventure: All-Star Battle R</v>
          </cell>
          <cell r="D67">
            <v>1000</v>
          </cell>
          <cell r="N67">
            <v>0</v>
          </cell>
        </row>
        <row r="68">
          <cell r="B68" t="str">
            <v>JoJo's Bizarre Adventure: All-Star Battle R Deluxe Edition</v>
          </cell>
          <cell r="D68">
            <v>600</v>
          </cell>
          <cell r="N68">
            <v>0</v>
          </cell>
        </row>
        <row r="69">
          <cell r="B69" t="str">
            <v>TEKKEN 7 - Originals Edition</v>
          </cell>
          <cell r="D69">
            <v>300</v>
          </cell>
          <cell r="N69">
            <v>0</v>
          </cell>
        </row>
        <row r="70">
          <cell r="B70" t="str">
            <v>SCARLET NEXUS Ultimate Edition</v>
          </cell>
          <cell r="D70">
            <v>600</v>
          </cell>
          <cell r="N70">
            <v>0</v>
          </cell>
        </row>
        <row r="71">
          <cell r="B71" t="str">
            <v>DRAGON BALL: THE BREAKERS</v>
          </cell>
          <cell r="D71">
            <v>800</v>
          </cell>
          <cell r="N71">
            <v>1</v>
          </cell>
        </row>
        <row r="72">
          <cell r="B72" t="str">
            <v>DRAGON BALL: THE BREAKERS Special Edition</v>
          </cell>
          <cell r="D72">
            <v>500</v>
          </cell>
          <cell r="N72">
            <v>1</v>
          </cell>
        </row>
        <row r="73">
          <cell r="B73" t="str">
            <v>DORAEMON STORY OF SEASONS: Friends of the Great Kingdom</v>
          </cell>
          <cell r="D73">
            <v>300</v>
          </cell>
          <cell r="N73">
            <v>0</v>
          </cell>
        </row>
        <row r="74">
          <cell r="B74" t="str">
            <v>DORAEMON STORY OF SEASONS: Friends of the Great Kingdom Deluxe Edition</v>
          </cell>
          <cell r="D74">
            <v>200</v>
          </cell>
          <cell r="N74">
            <v>1</v>
          </cell>
        </row>
        <row r="75">
          <cell r="B75" t="str">
            <v>ONE PIECE ODYSSEY</v>
          </cell>
          <cell r="D75">
            <v>200</v>
          </cell>
          <cell r="N75">
            <v>0</v>
          </cell>
        </row>
        <row r="76">
          <cell r="B76" t="str">
            <v>ONE PIECE ODYSSEY Deluxe Edition</v>
          </cell>
          <cell r="D76">
            <v>200</v>
          </cell>
          <cell r="N76">
            <v>0</v>
          </cell>
        </row>
        <row r="77">
          <cell r="B77" t="str">
            <v>Digimon World: Next Order</v>
          </cell>
          <cell r="D77">
            <v>200</v>
          </cell>
          <cell r="N77">
            <v>1</v>
          </cell>
        </row>
        <row r="78">
          <cell r="B78" t="str">
            <v>ARMORED CORE VI FIRES OF RUBICON Standard Edition</v>
          </cell>
          <cell r="D78">
            <v>500</v>
          </cell>
          <cell r="N78">
            <v>500</v>
          </cell>
        </row>
        <row r="79">
          <cell r="B79" t="str">
            <v>ARMORED CORE VI FIRES OF RUBICON Deluxe Edition</v>
          </cell>
          <cell r="D79">
            <v>500</v>
          </cell>
          <cell r="N79">
            <v>318</v>
          </cell>
        </row>
        <row r="80">
          <cell r="B80" t="str">
            <v>Park beyond</v>
          </cell>
          <cell r="D80">
            <v>0</v>
          </cell>
          <cell r="N80">
            <v>0</v>
          </cell>
        </row>
        <row r="81">
          <cell r="B81" t="str">
            <v>ONE PIECE: PIRATE WARRIORS 4 Ultimate Edition</v>
          </cell>
          <cell r="D81">
            <v>1000</v>
          </cell>
          <cell r="N81">
            <v>2</v>
          </cell>
        </row>
        <row r="82">
          <cell r="B82" t="str">
            <v>NARUTO X BORUTO Ultimate Ninja STORM CONNECTIONS</v>
          </cell>
          <cell r="D82">
            <v>300</v>
          </cell>
          <cell r="N82">
            <v>0</v>
          </cell>
        </row>
        <row r="83">
          <cell r="B83" t="str">
            <v>NARUTO X BORUTO Ultimate Ninja STORM CONNECTIONS Deluxe Edition</v>
          </cell>
          <cell r="D83">
            <v>199</v>
          </cell>
          <cell r="N83">
            <v>0</v>
          </cell>
        </row>
        <row r="84">
          <cell r="B84" t="str">
            <v>NARUTO X BORUTO Ultimate Ninja STORM CONNECTIONS Ultimate Edition</v>
          </cell>
          <cell r="D84">
            <v>200</v>
          </cell>
          <cell r="N84">
            <v>2</v>
          </cell>
        </row>
        <row r="85">
          <cell r="B85" t="str">
            <v>Tales of Arise - Beyond the Dawn Expansion</v>
          </cell>
          <cell r="D85">
            <v>300</v>
          </cell>
          <cell r="N85">
            <v>1</v>
          </cell>
        </row>
        <row r="86">
          <cell r="B86" t="str">
            <v>Tales of Arise - Beyond the Dawn Edition</v>
          </cell>
          <cell r="D86">
            <v>300</v>
          </cell>
          <cell r="N86">
            <v>0</v>
          </cell>
        </row>
        <row r="87">
          <cell r="B87" t="str">
            <v>Tales of Arise - Beyond the Dawn Deluxe Edition</v>
          </cell>
          <cell r="D87">
            <v>300</v>
          </cell>
          <cell r="N87">
            <v>0</v>
          </cell>
        </row>
        <row r="88">
          <cell r="B88" t="str">
            <v>Tales of Arise - Beyond the Dawn Ultimate Edition</v>
          </cell>
          <cell r="D88">
            <v>300</v>
          </cell>
          <cell r="N88">
            <v>1</v>
          </cell>
        </row>
        <row r="89">
          <cell r="B89" t="str">
            <v>DRAGON BALL Z: KAKAROT - Legendary Edition</v>
          </cell>
          <cell r="D89">
            <v>3000</v>
          </cell>
          <cell r="N89">
            <v>1</v>
          </cell>
        </row>
        <row r="90">
          <cell r="B90" t="str">
            <v>Jujutsu Kaisen Cursed Clash</v>
          </cell>
          <cell r="D90">
            <v>200</v>
          </cell>
          <cell r="N90">
            <v>0</v>
          </cell>
        </row>
        <row r="91">
          <cell r="B91" t="str">
            <v>Jujutsu Kaisen Cursed Clash Deluxe Edition</v>
          </cell>
          <cell r="D91">
            <v>100</v>
          </cell>
          <cell r="N91">
            <v>0</v>
          </cell>
        </row>
        <row r="92">
          <cell r="B92" t="str">
            <v>Jujutsu Kaisen Cursed Clash Ultimate Edition</v>
          </cell>
          <cell r="D92">
            <v>100</v>
          </cell>
          <cell r="N92">
            <v>0</v>
          </cell>
        </row>
        <row r="93">
          <cell r="B93" t="str">
            <v>DRAGON BALL FighterZ - Legendary Edition</v>
          </cell>
          <cell r="D93">
            <v>1000</v>
          </cell>
          <cell r="N93">
            <v>1</v>
          </cell>
        </row>
        <row r="94">
          <cell r="B94" t="str">
            <v>DRAGON BALL: Sparking! ZERO</v>
          </cell>
          <cell r="D94">
            <v>10000</v>
          </cell>
          <cell r="N94">
            <v>5690</v>
          </cell>
        </row>
        <row r="95">
          <cell r="B95" t="str">
            <v>DRAGON BALL: Sparking! ZERO Deluxe Edition</v>
          </cell>
          <cell r="D95">
            <v>8000</v>
          </cell>
          <cell r="N95">
            <v>4238</v>
          </cell>
        </row>
        <row r="96">
          <cell r="B96" t="str">
            <v>DRAGON BALL: Sparking! ZERO Ultimate Edition</v>
          </cell>
          <cell r="D96">
            <v>5000</v>
          </cell>
          <cell r="N96">
            <v>3425</v>
          </cell>
        </row>
        <row r="97">
          <cell r="B97" t="str">
            <v>SPY×ANYA: Operation Memories</v>
          </cell>
          <cell r="D97">
            <v>300</v>
          </cell>
          <cell r="N97">
            <v>0</v>
          </cell>
        </row>
        <row r="98">
          <cell r="B98" t="str">
            <v>That Time I Got Reincarnated as a Slime ISEKAI Chronicles</v>
          </cell>
          <cell r="D98">
            <v>300</v>
          </cell>
          <cell r="N98">
            <v>0</v>
          </cell>
        </row>
        <row r="99">
          <cell r="B99" t="str">
            <v>GUNDAM BREAKER 4</v>
          </cell>
          <cell r="D99">
            <v>1500</v>
          </cell>
          <cell r="L99">
            <v>468</v>
          </cell>
          <cell r="M99">
            <v>129</v>
          </cell>
          <cell r="N99">
            <v>12</v>
          </cell>
        </row>
        <row r="100">
          <cell r="B100" t="str">
            <v>GUNDAM BREAKER 4 Deluxe Edition</v>
          </cell>
          <cell r="D100">
            <v>500</v>
          </cell>
          <cell r="L100">
            <v>173</v>
          </cell>
          <cell r="M100">
            <v>36</v>
          </cell>
          <cell r="N100">
            <v>4</v>
          </cell>
        </row>
        <row r="101">
          <cell r="B101" t="str">
            <v>GUNDAM BREAKER 4 Ultimate Edition</v>
          </cell>
          <cell r="D101">
            <v>250</v>
          </cell>
          <cell r="L101">
            <v>153</v>
          </cell>
          <cell r="M101">
            <v>33</v>
          </cell>
          <cell r="N101">
            <v>7</v>
          </cell>
        </row>
        <row r="102">
          <cell r="B102" t="str">
            <v>SWORD ART ONLINE Fractured Daydream</v>
          </cell>
          <cell r="D102">
            <v>1000</v>
          </cell>
          <cell r="N102">
            <v>606</v>
          </cell>
        </row>
        <row r="103">
          <cell r="B103" t="str">
            <v>SWORD ART ONLINE Fractured Daydream Deluxe Edition</v>
          </cell>
          <cell r="D103">
            <v>1000</v>
          </cell>
          <cell r="N103">
            <v>164</v>
          </cell>
        </row>
        <row r="104">
          <cell r="B104" t="str">
            <v>SWORD ART ONLINE Fractured Daydream Premium Edition</v>
          </cell>
          <cell r="D104">
            <v>600</v>
          </cell>
          <cell r="N104">
            <v>166</v>
          </cell>
        </row>
        <row r="105">
          <cell r="B105" t="str">
            <v>We Love Katamari REROLL+ Royal Reverie</v>
          </cell>
          <cell r="D105">
            <v>300</v>
          </cell>
          <cell r="N105">
            <v>0</v>
          </cell>
        </row>
        <row r="106">
          <cell r="B106" t="str">
            <v>We Love Katamari REROLL+ Royal Reverie Special Edition</v>
          </cell>
          <cell r="D106">
            <v>300</v>
          </cell>
          <cell r="N106">
            <v>0</v>
          </cell>
        </row>
        <row r="107">
          <cell r="B107" t="str">
            <v>That Time I Got Reincarnated as a Slime ISEKAI Chronicles Digital Deluxe Edition</v>
          </cell>
          <cell r="D107">
            <v>300</v>
          </cell>
          <cell r="N107">
            <v>0</v>
          </cell>
        </row>
        <row r="108">
          <cell r="B108" t="str">
            <v>Sword Art Online: Fatal Bullet Complete Edition</v>
          </cell>
          <cell r="D108">
            <v>300</v>
          </cell>
          <cell r="N108">
            <v>0</v>
          </cell>
        </row>
        <row r="109">
          <cell r="B109" t="str">
            <v>SWORD ART ONLINE Last Recollection</v>
          </cell>
          <cell r="D109">
            <v>300</v>
          </cell>
          <cell r="N109">
            <v>0</v>
          </cell>
        </row>
        <row r="110">
          <cell r="B110" t="str">
            <v>SWORD ART ONLINE Last Recollection Deluxe Edition</v>
          </cell>
          <cell r="D110">
            <v>300</v>
          </cell>
          <cell r="N110">
            <v>0</v>
          </cell>
        </row>
        <row r="111">
          <cell r="B111" t="str">
            <v>SPY×ANYA: Operation Memories Deluxe Edition</v>
          </cell>
          <cell r="D111">
            <v>300</v>
          </cell>
          <cell r="N111">
            <v>0</v>
          </cell>
        </row>
        <row r="112">
          <cell r="B112" t="str">
            <v>SD GUNDAM G GENERATION CROSS RAYS Platinum Edition</v>
          </cell>
          <cell r="D112">
            <v>300</v>
          </cell>
          <cell r="N112">
            <v>2</v>
          </cell>
        </row>
        <row r="113">
          <cell r="B113" t="str">
            <v>Captain Tsubasa: Rise of New Champions - Ultimate Edition</v>
          </cell>
          <cell r="D113">
            <v>300</v>
          </cell>
          <cell r="N113">
            <v>0</v>
          </cell>
        </row>
        <row r="114">
          <cell r="B114" t="str">
            <v>SAND LAND</v>
          </cell>
          <cell r="D114">
            <v>200</v>
          </cell>
          <cell r="N114">
            <v>0</v>
          </cell>
        </row>
        <row r="115">
          <cell r="B115" t="str">
            <v>SAND LAND Deluxe Edition</v>
          </cell>
          <cell r="D115">
            <v>200</v>
          </cell>
          <cell r="N115">
            <v>1</v>
          </cell>
        </row>
        <row r="116">
          <cell r="B116" t="str">
            <v>DRAGON BALL XENOVERSE 2 Deluxe Edition</v>
          </cell>
          <cell r="D116">
            <v>800</v>
          </cell>
          <cell r="N116">
            <v>1</v>
          </cell>
        </row>
        <row r="117">
          <cell r="B117" t="str">
            <v>DRAGON BALL XENOVERSE 2 Special Edition</v>
          </cell>
          <cell r="D117">
            <v>800</v>
          </cell>
          <cell r="N117">
            <v>3</v>
          </cell>
        </row>
        <row r="118">
          <cell r="B118" t="str">
            <v>NARUTO TO BORUTO: SHINOBI STRIKER Ultimate Edition</v>
          </cell>
          <cell r="D118">
            <v>300</v>
          </cell>
          <cell r="N118">
            <v>0</v>
          </cell>
        </row>
        <row r="119">
          <cell r="B119" t="str">
            <v>NARUTO SHIPPUDEN: Ultimate Ninja STORM Trilogy</v>
          </cell>
          <cell r="D119">
            <v>5000</v>
          </cell>
          <cell r="N119">
            <v>0</v>
          </cell>
        </row>
        <row r="120">
          <cell r="B120" t="str">
            <v>JoJo's Bizarre Adventure: All-Star Battle R Ultimate Edition</v>
          </cell>
          <cell r="D120">
            <v>600</v>
          </cell>
          <cell r="N120">
            <v>0</v>
          </cell>
        </row>
        <row r="121">
          <cell r="B121" t="str">
            <v>TEKKEN 8</v>
          </cell>
          <cell r="D121">
            <v>0</v>
          </cell>
        </row>
        <row r="122">
          <cell r="B122" t="str">
            <v>TEKKEN 8 Deluxe Edition</v>
          </cell>
          <cell r="D122">
            <v>0</v>
          </cell>
        </row>
        <row r="123">
          <cell r="B123" t="str">
            <v>TEKKEN 8 Ultimate Edition</v>
          </cell>
          <cell r="D123">
            <v>0</v>
          </cell>
        </row>
        <row r="124">
          <cell r="C124">
            <v>0</v>
          </cell>
          <cell r="D124">
            <v>126147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794</v>
          </cell>
          <cell r="M124">
            <v>198</v>
          </cell>
          <cell r="N124">
            <v>15260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pril"/>
      <sheetName val="New Format"/>
      <sheetName val="TP list"/>
      <sheetName val="item"/>
      <sheetName val="Average TP"/>
      <sheetName val="Average "/>
      <sheetName val="testing"/>
    </sheetNames>
    <sheetDataSet>
      <sheetData sheetId="0"/>
      <sheetData sheetId="1"/>
      <sheetData sheetId="2"/>
      <sheetData sheetId="3">
        <row r="2">
          <cell r="A2" t="str">
            <v>.hack//G.U. Last Recode</v>
          </cell>
          <cell r="B2" t="str">
            <v>E05367</v>
          </cell>
        </row>
        <row r="3">
          <cell r="A3" t="str">
            <v>Accel World VS. Sword Art Online Deluxe Edition</v>
          </cell>
          <cell r="B3" t="str">
            <v>E02452</v>
          </cell>
        </row>
        <row r="4">
          <cell r="A4" t="str">
            <v>ACE COMBAT 7: SKIES UNKNOWN</v>
          </cell>
          <cell r="B4" t="str">
            <v>E03174</v>
          </cell>
        </row>
        <row r="5">
          <cell r="A5" t="str">
            <v>ACE COMBAT 7: SKIES UNKNOWN - TOP GUN: Maverick Edition</v>
          </cell>
          <cell r="B5" t="str">
            <v>E05445</v>
          </cell>
        </row>
        <row r="6">
          <cell r="A6" t="str">
            <v>ACE COMBAT™ 7: SKIES UNKNOWN - TOP GUN: Maverick Ultimate Edition</v>
          </cell>
          <cell r="B6" t="str">
            <v>E05444</v>
          </cell>
        </row>
        <row r="7">
          <cell r="A7" t="str">
            <v>ARMORED CORE VI FIRES OF RUBICON Standard Edition</v>
          </cell>
          <cell r="B7" t="str">
            <v>E05837</v>
          </cell>
        </row>
        <row r="8">
          <cell r="A8" t="str">
            <v>ARMORED CORE VI FIRES OF RUBICON Deluxe Edition</v>
          </cell>
          <cell r="B8" t="str">
            <v>E05838</v>
          </cell>
        </row>
        <row r="9">
          <cell r="A9" t="str">
            <v>Baten Kaitos I &amp; II HD Remaster</v>
          </cell>
          <cell r="B9" t="str">
            <v>E06117</v>
          </cell>
        </row>
        <row r="10">
          <cell r="A10" t="str">
            <v>Black Clover: Quartet Knights</v>
          </cell>
          <cell r="B10" t="str">
            <v>E02895</v>
          </cell>
        </row>
        <row r="11">
          <cell r="A11" t="str">
            <v>Black Clover: Quartet Knights Deluxe Edition</v>
          </cell>
          <cell r="B11" t="str">
            <v>E02950</v>
          </cell>
        </row>
        <row r="12">
          <cell r="A12" t="str">
            <v>Captain Tsubasa: Rise of New Champions</v>
          </cell>
          <cell r="B12" t="str">
            <v>E03350</v>
          </cell>
        </row>
        <row r="13">
          <cell r="A13" t="str">
            <v>Captain Tsubasa: Rise of New Champions Deluxe Edition</v>
          </cell>
          <cell r="B13" t="str">
            <v>E04120</v>
          </cell>
        </row>
        <row r="14">
          <cell r="A14" t="str">
            <v>Captain Tsubasa: Rise of New Champions Ultimate Edition</v>
          </cell>
          <cell r="B14" t="str">
            <v>E06275</v>
          </cell>
        </row>
        <row r="15">
          <cell r="A15" t="str">
            <v>CODE VEIN</v>
          </cell>
          <cell r="B15" t="str">
            <v>E03009</v>
          </cell>
        </row>
        <row r="16">
          <cell r="A16" t="str">
            <v>CODE VEIN Deluxe Edition</v>
          </cell>
          <cell r="B16" t="str">
            <v>E03483</v>
          </cell>
        </row>
        <row r="17">
          <cell r="A17" t="str">
            <v>DARK SOULS: REMASTERED</v>
          </cell>
          <cell r="B17" t="str">
            <v>E02716</v>
          </cell>
        </row>
        <row r="18">
          <cell r="A18" t="str">
            <v>DARK SOULS™ II: Scholar of the First Sin</v>
          </cell>
          <cell r="B18" t="str">
            <v>E01927</v>
          </cell>
        </row>
        <row r="19">
          <cell r="A19" t="str">
            <v>DARK SOULS III</v>
          </cell>
          <cell r="B19" t="str">
            <v>E01572</v>
          </cell>
        </row>
        <row r="20">
          <cell r="A20" t="str">
            <v>DARK SOULS III - Season Pass</v>
          </cell>
          <cell r="B20" t="str">
            <v>E01893</v>
          </cell>
        </row>
        <row r="21">
          <cell r="A21" t="str">
            <v>DARK SOULS III Deluxe Edition</v>
          </cell>
          <cell r="B21" t="str">
            <v>E02323</v>
          </cell>
        </row>
        <row r="22">
          <cell r="A22" t="str">
            <v>DEATH NOTE Killer Within</v>
          </cell>
          <cell r="B22" t="str">
            <v>E06643</v>
          </cell>
        </row>
        <row r="23">
          <cell r="A23" t="str">
            <v>DEATH NOTE Killer Within Special Edition</v>
          </cell>
          <cell r="B23" t="str">
            <v>E06646</v>
          </cell>
        </row>
        <row r="24">
          <cell r="A24" t="str">
            <v>Digimon Story Cyber Sleuth: Complete Edition</v>
          </cell>
          <cell r="B24" t="str">
            <v>E05368</v>
          </cell>
        </row>
        <row r="25">
          <cell r="A25" t="str">
            <v>Digimon Survive</v>
          </cell>
          <cell r="B25" t="str">
            <v>E05471</v>
          </cell>
        </row>
        <row r="26">
          <cell r="A26" t="str">
            <v>Digimon World: Next Order</v>
          </cell>
          <cell r="B26" t="str">
            <v>E04521</v>
          </cell>
        </row>
        <row r="27">
          <cell r="A27" t="str">
            <v>Doraemon Story of Seasons</v>
          </cell>
          <cell r="B27" t="str">
            <v>E03496</v>
          </cell>
        </row>
        <row r="28">
          <cell r="A28" t="str">
            <v>DORAEMON STORY OF SEASONS: Friends of the Great Kingdom</v>
          </cell>
          <cell r="B28" t="str">
            <v>E05019</v>
          </cell>
        </row>
        <row r="29">
          <cell r="A29" t="str">
            <v>DORAEMON STORY OF SEASONS: Friends of the Great Kingdom Deluxe Edition</v>
          </cell>
          <cell r="B29" t="str">
            <v>E05733</v>
          </cell>
        </row>
        <row r="30">
          <cell r="A30" t="str">
            <v>DRAGON BALL FighterZ</v>
          </cell>
          <cell r="B30" t="str">
            <v>E02533</v>
          </cell>
        </row>
        <row r="31">
          <cell r="A31" t="str">
            <v>DRAGON BALL FighterZ - FighterZ Edition</v>
          </cell>
          <cell r="B31" t="str">
            <v>E02595</v>
          </cell>
        </row>
        <row r="32">
          <cell r="A32" t="str">
            <v>DRAGON BALL FighterZ - Legendary Edition</v>
          </cell>
          <cell r="B32" t="str">
            <v>E02596</v>
          </cell>
        </row>
        <row r="33">
          <cell r="A33" t="str">
            <v>Dragon Ball Xenoverse 2</v>
          </cell>
          <cell r="B33" t="str">
            <v>E02035</v>
          </cell>
        </row>
        <row r="34">
          <cell r="A34" t="str">
            <v>Dragon Ball Xenoverse 2 Deluxe Edition</v>
          </cell>
          <cell r="B34" t="str">
            <v>E02036</v>
          </cell>
        </row>
        <row r="35">
          <cell r="A35" t="str">
            <v>Dragon Ball Xenoverse 2 Special Edition</v>
          </cell>
          <cell r="B35" t="str">
            <v>E06308</v>
          </cell>
        </row>
        <row r="36">
          <cell r="A36" t="str">
            <v>DRAGON BALL Z: KAKAROT</v>
          </cell>
          <cell r="B36" t="str">
            <v>E03005</v>
          </cell>
        </row>
        <row r="37">
          <cell r="A37" t="str">
            <v>DRAGON BALL Z: KAKAROT Deluxe Edition</v>
          </cell>
          <cell r="B37" t="str">
            <v>E03730</v>
          </cell>
        </row>
        <row r="38">
          <cell r="A38" t="str">
            <v>DRAGON BALL Z: KAKAROT Legendary Edition</v>
          </cell>
          <cell r="B38" t="str">
            <v>E06163</v>
          </cell>
        </row>
        <row r="39">
          <cell r="A39" t="str">
            <v>DRAGON BALL: Sparking! ZERO</v>
          </cell>
          <cell r="B39" t="str">
            <v>E06127</v>
          </cell>
        </row>
        <row r="40">
          <cell r="A40" t="str">
            <v>DRAGON BALL: Sparking! ZERO Deluxe Edition</v>
          </cell>
          <cell r="B40" t="str">
            <v>E06634</v>
          </cell>
        </row>
        <row r="41">
          <cell r="A41" t="str">
            <v>DRAGON BALL: Sparking! ZERO Ultimate Edition</v>
          </cell>
          <cell r="B41" t="str">
            <v>E06655</v>
          </cell>
        </row>
        <row r="42">
          <cell r="A42" t="str">
            <v>DRAGON BALL: THE BREAKERS</v>
          </cell>
          <cell r="B42" t="str">
            <v>E05011</v>
          </cell>
        </row>
        <row r="43">
          <cell r="A43" t="str">
            <v>DRAGON BALL: THE BREAKERS Special Edition</v>
          </cell>
          <cell r="B43" t="str">
            <v>E05644</v>
          </cell>
        </row>
        <row r="44">
          <cell r="A44" t="str">
            <v>ELDEN RING</v>
          </cell>
          <cell r="B44" t="str">
            <v>E03552</v>
          </cell>
        </row>
        <row r="45">
          <cell r="A45" t="str">
            <v xml:space="preserve">ELDEN RING SHADOW OF THE ERDTREE  (DLC)</v>
          </cell>
          <cell r="B45" t="str">
            <v>E06303</v>
          </cell>
        </row>
        <row r="46">
          <cell r="A46" t="str">
            <v>ELDEN RING SHADOW OF THE ERDTREE PREMIUM BUNDLE (DLC)</v>
          </cell>
          <cell r="B46" t="str">
            <v>E06302</v>
          </cell>
        </row>
        <row r="47">
          <cell r="A47" t="str">
            <v>ELDEN RING SHADOW OF THE ERDTREE EDITION</v>
          </cell>
          <cell r="B47" t="str">
            <v>E05891</v>
          </cell>
        </row>
        <row r="48">
          <cell r="A48" t="str">
            <v>ELDEN RING SHADOW OF THE ERDTREE DELUXE EDITION</v>
          </cell>
          <cell r="B48" t="str">
            <v>E06304</v>
          </cell>
        </row>
        <row r="49">
          <cell r="A49" t="str">
            <v>GOD EATER 2 Rage Burst</v>
          </cell>
          <cell r="B49" t="str">
            <v>E05369</v>
          </cell>
        </row>
        <row r="50">
          <cell r="A50" t="str">
            <v>GOD EATER 3</v>
          </cell>
          <cell r="B50" t="str">
            <v>E03177</v>
          </cell>
        </row>
        <row r="51">
          <cell r="A51" t="str">
            <v>GUNDAM BREAKER 4</v>
          </cell>
          <cell r="B51" t="str">
            <v>E04524</v>
          </cell>
        </row>
        <row r="52">
          <cell r="A52" t="str">
            <v>GUNDAM BREAKER 4 Deluxe Edition</v>
          </cell>
          <cell r="B52" t="str">
            <v>E06529</v>
          </cell>
        </row>
        <row r="53">
          <cell r="A53" t="str">
            <v>GUNDAM BREAKER 4 Ultimate Edition</v>
          </cell>
          <cell r="B53" t="str">
            <v>E06530</v>
          </cell>
        </row>
        <row r="54">
          <cell r="A54" t="str">
            <v>JoJo's Bizarre Adventure: All-Star Battle R</v>
          </cell>
          <cell r="B54" t="str">
            <v>E03528</v>
          </cell>
        </row>
        <row r="55">
          <cell r="A55" t="str">
            <v>JoJo's Bizarre Adventure: All-Star Battle R Deluxe Edition</v>
          </cell>
          <cell r="B55" t="str">
            <v>E05524</v>
          </cell>
        </row>
        <row r="56">
          <cell r="A56" t="str">
            <v>JoJo's Bizarre Adventure: All-Star Battle R Ultimate Edition</v>
          </cell>
          <cell r="B56" t="str">
            <v>E06307</v>
          </cell>
        </row>
        <row r="57">
          <cell r="A57" t="str">
            <v>Jujutsu Kaisen Cursed Clash</v>
          </cell>
          <cell r="B57" t="str">
            <v>E05703</v>
          </cell>
        </row>
        <row r="58">
          <cell r="A58" t="str">
            <v>Jujutsu Kaisen Cursed Clash Deluxe Edition</v>
          </cell>
          <cell r="B58" t="str">
            <v>E06213</v>
          </cell>
        </row>
        <row r="59">
          <cell r="A59" t="str">
            <v>Jujutsu Kaisen Cursed Clash Ultimate Edition</v>
          </cell>
          <cell r="B59" t="str">
            <v>E06212</v>
          </cell>
        </row>
        <row r="60">
          <cell r="A60" t="str">
            <v>KLONOA PHANTASY REVERIE SERIES</v>
          </cell>
          <cell r="B60" t="str">
            <v>E04522</v>
          </cell>
        </row>
        <row r="61">
          <cell r="A61" t="str">
            <v>NARUTO SHIPPUDEN: Ultimate Ninja STORM 2</v>
          </cell>
          <cell r="B61" t="str">
            <v>E05373</v>
          </cell>
        </row>
        <row r="62">
          <cell r="A62" t="str">
            <v>NARUTO SHIPPUDEN: Ultimate Ninja STORM 3 Full Burst</v>
          </cell>
          <cell r="B62" t="str">
            <v>E05370</v>
          </cell>
        </row>
        <row r="63">
          <cell r="A63" t="str">
            <v>NARUTO SHIPPUDEN: Ultimate Ninja STORM 4</v>
          </cell>
          <cell r="B63" t="str">
            <v>E01592</v>
          </cell>
        </row>
        <row r="64">
          <cell r="A64" t="str">
            <v>NARUTO SHIPPUDEN: Ultimate Ninja STORM 4 Road to Boruto</v>
          </cell>
          <cell r="B64" t="str">
            <v>E04555</v>
          </cell>
        </row>
        <row r="65">
          <cell r="A65" t="str">
            <v>NARUTO SHIPPUDEN: Ultimate Ninja STORM Legacy</v>
          </cell>
          <cell r="B65" t="str">
            <v>E05371</v>
          </cell>
        </row>
        <row r="66">
          <cell r="A66" t="str">
            <v>NARUTO SHIPPUDEN: Ultimate Ninja STORM Trilogy</v>
          </cell>
          <cell r="B66" t="str">
            <v>E05387</v>
          </cell>
        </row>
        <row r="67">
          <cell r="A67" t="str">
            <v>NARUTO TO BORUTO: SHINOBI STRIKER</v>
          </cell>
          <cell r="B67" t="str">
            <v>E02855</v>
          </cell>
        </row>
        <row r="68">
          <cell r="A68" t="str">
            <v>NARUTO TO BORUTO: SHINOBI STRIKER Deluxe Edition</v>
          </cell>
          <cell r="B68" t="str">
            <v>E02942</v>
          </cell>
        </row>
        <row r="69">
          <cell r="A69" t="str">
            <v>NARUTO TO BORUTO: SHINOBI STRIKER Ultimate Edition</v>
          </cell>
          <cell r="B69" t="str">
            <v>E06292</v>
          </cell>
        </row>
        <row r="70">
          <cell r="A70" t="str">
            <v>NARUTO X BORUTO Ultimate Ninja STORM CONNECTIONS</v>
          </cell>
          <cell r="B70" t="str">
            <v>E03049</v>
          </cell>
        </row>
        <row r="71">
          <cell r="A71" t="str">
            <v>NARUTO X BORUTO Ultimate Ninja STORM CONNECTIONS Deluxe Edition</v>
          </cell>
          <cell r="B71" t="str">
            <v>E06164</v>
          </cell>
        </row>
        <row r="72">
          <cell r="A72" t="str">
            <v>NARUTO X BORUTO Ultimate Ninja STORM CONNECTIONS Ultimate Edition</v>
          </cell>
          <cell r="B72" t="str">
            <v>E06165</v>
          </cell>
        </row>
        <row r="73">
          <cell r="A73" t="str">
            <v>NARUTO: Ultimate Ninja STORM</v>
          </cell>
          <cell r="B73" t="str">
            <v>E05386</v>
          </cell>
        </row>
        <row r="74">
          <cell r="A74" t="str">
            <v>SCARLET NEXUS Deluxe Edition</v>
          </cell>
          <cell r="B74" t="str">
            <v>E02758</v>
          </cell>
        </row>
        <row r="75">
          <cell r="A75" t="str">
            <v>One Piece Burning Blood</v>
          </cell>
          <cell r="B75" t="str">
            <v>E01970</v>
          </cell>
        </row>
        <row r="76">
          <cell r="A76" t="str">
            <v>One Piece Burning Blood Gold Edition</v>
          </cell>
          <cell r="B76" t="str">
            <v>E05642</v>
          </cell>
        </row>
        <row r="77">
          <cell r="A77" t="str">
            <v>ONE PIECE ODYSSEY</v>
          </cell>
          <cell r="B77" t="str">
            <v>E05083</v>
          </cell>
        </row>
        <row r="78">
          <cell r="A78" t="str">
            <v>ONE PIECE ODYSSEY Deluxe Edition</v>
          </cell>
          <cell r="B78" t="str">
            <v>E05788</v>
          </cell>
        </row>
        <row r="79">
          <cell r="A79" t="str">
            <v>One Piece World Seeker</v>
          </cell>
          <cell r="B79" t="str">
            <v>E03295</v>
          </cell>
        </row>
        <row r="80">
          <cell r="A80" t="str">
            <v>One Piece World Seeker Deluxe Edition</v>
          </cell>
          <cell r="B80" t="str">
            <v>E03367</v>
          </cell>
        </row>
        <row r="81">
          <cell r="A81" t="str">
            <v>ONE PIECE: PIRATE WARRIORS 4</v>
          </cell>
          <cell r="B81" t="str">
            <v>E02973</v>
          </cell>
        </row>
        <row r="82">
          <cell r="A82" t="str">
            <v>ONE PIECE: PIRATE WARRIORS 4 Deluxe Edition</v>
          </cell>
          <cell r="B82" t="str">
            <v>E03825</v>
          </cell>
        </row>
        <row r="83">
          <cell r="A83" t="str">
            <v>ONE PIECE: PIRATE WARRIORS 4 Ultimate Edition</v>
          </cell>
          <cell r="B83" t="str">
            <v>E06098</v>
          </cell>
        </row>
        <row r="84">
          <cell r="A84" t="str">
            <v>ONE PUNCH MAN: A HERO NOBODY KNOWS</v>
          </cell>
          <cell r="B84" t="str">
            <v>E02997</v>
          </cell>
        </row>
        <row r="85">
          <cell r="A85" t="str">
            <v>ONE PUNCH MAN: A HERO NOBODY KNOWS Deluxe Edition</v>
          </cell>
          <cell r="B85" t="str">
            <v>E03740</v>
          </cell>
        </row>
        <row r="86">
          <cell r="A86" t="str">
            <v>PAC-MAN Mega Tunnel Battle: Chomp Champs</v>
          </cell>
          <cell r="B86" t="str">
            <v>E06649</v>
          </cell>
        </row>
        <row r="87">
          <cell r="A87" t="str">
            <v>PAC-MAN Mega Tunnel Battle: Chomp Champs - Deluxe Edition</v>
          </cell>
          <cell r="B87" t="str">
            <v>E06652</v>
          </cell>
        </row>
        <row r="88">
          <cell r="A88" t="str">
            <v>PARK BEYOND</v>
          </cell>
          <cell r="B88" t="str">
            <v>E04538</v>
          </cell>
        </row>
        <row r="89">
          <cell r="A89" t="str">
            <v>SAND LAND</v>
          </cell>
          <cell r="B89" t="str">
            <v>E06114</v>
          </cell>
        </row>
        <row r="90">
          <cell r="A90" t="str">
            <v>SAND LAND Deluxe Edition</v>
          </cell>
          <cell r="B90" t="str">
            <v>E06272</v>
          </cell>
        </row>
        <row r="91">
          <cell r="A91" t="str">
            <v>SCARLET NEXUS</v>
          </cell>
          <cell r="B91" t="str">
            <v>E03557</v>
          </cell>
        </row>
        <row r="92">
          <cell r="A92" t="str">
            <v>SCARLET NEXUS Deluxe</v>
          </cell>
          <cell r="B92" t="str">
            <v>E04727</v>
          </cell>
        </row>
        <row r="93">
          <cell r="A93" t="str">
            <v>SCARLET NEXUS Ultimate Edition</v>
          </cell>
          <cell r="B93" t="str">
            <v>E05643</v>
          </cell>
        </row>
        <row r="94">
          <cell r="A94" t="str">
            <v>SD GUNDAM BATTLE ALLIANCE</v>
          </cell>
          <cell r="B94" t="str">
            <v>E03559</v>
          </cell>
        </row>
        <row r="95">
          <cell r="A95" t="str">
            <v>SD GUNDAM BATTLE ALLIANCE - Deluxe Edition</v>
          </cell>
          <cell r="B95" t="str">
            <v>E05472</v>
          </cell>
        </row>
        <row r="96">
          <cell r="A96" t="str">
            <v>SD GUNDAM G GENERATION CROSS RAY</v>
          </cell>
          <cell r="B96" t="str">
            <v>E02985</v>
          </cell>
        </row>
        <row r="97">
          <cell r="A97" t="str">
            <v>SD GUNDAM G GENERATION CROSS RAYS Platinum Edition</v>
          </cell>
          <cell r="B97" t="str">
            <v>E06306</v>
          </cell>
        </row>
        <row r="98">
          <cell r="A98" t="str">
            <v>SD SHIN KAMEN RIDER RUMBLE</v>
          </cell>
          <cell r="B98" t="str">
            <v>E05807</v>
          </cell>
        </row>
        <row r="99">
          <cell r="A99" t="str">
            <v>SOULCALIBUR VI</v>
          </cell>
          <cell r="B99" t="str">
            <v>E02875</v>
          </cell>
        </row>
        <row r="100">
          <cell r="A100" t="str">
            <v>SOULCALIBUR VI Deluxe Edition</v>
          </cell>
          <cell r="B100" t="str">
            <v>E03123</v>
          </cell>
        </row>
        <row r="101">
          <cell r="A101" t="str">
            <v>SPY×ANYA: Operation Memories</v>
          </cell>
          <cell r="B101" t="str">
            <v>E05697</v>
          </cell>
        </row>
        <row r="102">
          <cell r="A102" t="str">
            <v>SPY×ANYA: Operation Memories Deluxe Edition</v>
          </cell>
          <cell r="B102" t="str">
            <v>E06533</v>
          </cell>
        </row>
        <row r="103">
          <cell r="A103" t="str">
            <v>SUPER ROBOT WARS 30</v>
          </cell>
          <cell r="B103" t="str">
            <v>E04508</v>
          </cell>
        </row>
        <row r="104">
          <cell r="A104" t="str">
            <v>SUPER ROBOT WARS 30 Digital Deluxe Edition</v>
          </cell>
          <cell r="B104" t="str">
            <v>E05097</v>
          </cell>
        </row>
        <row r="105">
          <cell r="A105" t="str">
            <v>SUPER ROBOT WARS 30 Ultimate Edition</v>
          </cell>
          <cell r="B105" t="str">
            <v>E05098</v>
          </cell>
        </row>
        <row r="106">
          <cell r="A106" t="str">
            <v>SUPER ROBOT WARS X</v>
          </cell>
          <cell r="B106" t="str">
            <v>E03632</v>
          </cell>
        </row>
        <row r="107">
          <cell r="A107" t="str">
            <v>SWORD ART ONLINE Alicization Lycoris</v>
          </cell>
          <cell r="B107" t="str">
            <v>E03060</v>
          </cell>
        </row>
        <row r="108">
          <cell r="A108" t="str">
            <v>SWORD ART ONLINE Alicization Lycoris Deluxe Edition</v>
          </cell>
          <cell r="B108" t="str">
            <v>E03954</v>
          </cell>
        </row>
        <row r="109">
          <cell r="A109" t="str">
            <v>SWORD ART ONLINE Fractured Daydream</v>
          </cell>
          <cell r="B109" t="str">
            <v>E06120</v>
          </cell>
        </row>
        <row r="110">
          <cell r="A110" t="str">
            <v>SWORD ART ONLINE Fractured Daydream Deluxe Edition</v>
          </cell>
          <cell r="B110" t="str">
            <v>E06531</v>
          </cell>
        </row>
        <row r="111">
          <cell r="A111" t="str">
            <v>SWORD ART ONLINE Fractured Daydream Premium Edition</v>
          </cell>
          <cell r="B111" t="str">
            <v>E06532</v>
          </cell>
        </row>
        <row r="112">
          <cell r="A112" t="str">
            <v>SWORD ART ONLINE Last Recollection</v>
          </cell>
          <cell r="B112" t="str">
            <v>E05687</v>
          </cell>
        </row>
        <row r="113">
          <cell r="A113" t="str">
            <v>SWORD ART ONLINE Last Recollection Deluxe Edition</v>
          </cell>
          <cell r="B113" t="str">
            <v>E06096</v>
          </cell>
        </row>
        <row r="114">
          <cell r="A114" t="str">
            <v>Sword Art Online: Fatal Bullet</v>
          </cell>
          <cell r="B114" t="str">
            <v>E02540</v>
          </cell>
        </row>
        <row r="115">
          <cell r="A115" t="str">
            <v>Sword Art Online: Fatal Bullet Complete Edition</v>
          </cell>
          <cell r="B115" t="str">
            <v>E03322</v>
          </cell>
        </row>
        <row r="116">
          <cell r="A116" t="str">
            <v>Sword Art Online: Hollow Realization Deluxe Edition</v>
          </cell>
          <cell r="B116" t="str">
            <v>E02310</v>
          </cell>
        </row>
        <row r="117">
          <cell r="A117" t="str">
            <v>Sword Art Online: Lost Song</v>
          </cell>
          <cell r="B117" t="str">
            <v>E05372</v>
          </cell>
        </row>
        <row r="118">
          <cell r="A118" t="str">
            <v>Taiko no Tatsujin: Rhythm Festival</v>
          </cell>
          <cell r="B118" t="str">
            <v>E06129</v>
          </cell>
        </row>
        <row r="119">
          <cell r="A119" t="str">
            <v>Taiko no Tatsujin: Rhythm Festival The Setlist Edition</v>
          </cell>
          <cell r="B119" t="str">
            <v>E06635</v>
          </cell>
        </row>
        <row r="120">
          <cell r="A120" t="str">
            <v>Tales of Arise</v>
          </cell>
          <cell r="B120" t="str">
            <v>E03024</v>
          </cell>
        </row>
        <row r="121">
          <cell r="A121" t="str">
            <v>Tales of Arise - Beyond the Dawn Deluxe Edition</v>
          </cell>
          <cell r="B121" t="str">
            <v>E06161</v>
          </cell>
        </row>
        <row r="122">
          <cell r="A122" t="str">
            <v>Tales of Arise - Beyond the Dawn Edition</v>
          </cell>
          <cell r="B122" t="str">
            <v>E06160</v>
          </cell>
        </row>
        <row r="123">
          <cell r="A123" t="str">
            <v>Tales of Arise - Beyond the Dawn Expansion</v>
          </cell>
          <cell r="B123" t="str">
            <v>E06168</v>
          </cell>
        </row>
        <row r="124">
          <cell r="A124" t="str">
            <v>Tales of Arise - Beyond the Dawn Ultimate Edition</v>
          </cell>
          <cell r="B124" t="str">
            <v>E06162</v>
          </cell>
        </row>
        <row r="125">
          <cell r="A125" t="str">
            <v>Tales of Berseria</v>
          </cell>
          <cell r="B125" t="str">
            <v>E02174</v>
          </cell>
        </row>
        <row r="126">
          <cell r="A126" t="str">
            <v>Tales of Vesperia: Definitive Edition</v>
          </cell>
          <cell r="B126" t="str">
            <v>E03191</v>
          </cell>
        </row>
        <row r="127">
          <cell r="A127" t="str">
            <v>Tales of Zestiria</v>
          </cell>
          <cell r="B127" t="str">
            <v>E01607</v>
          </cell>
        </row>
        <row r="128">
          <cell r="A128" t="str">
            <v>TEKKEN 7</v>
          </cell>
          <cell r="B128" t="str">
            <v>E02278</v>
          </cell>
        </row>
        <row r="129">
          <cell r="A129" t="str">
            <v>TEKKEN 7 - Definitive Editon</v>
          </cell>
          <cell r="B129" t="str">
            <v>E05648</v>
          </cell>
        </row>
        <row r="130">
          <cell r="A130" t="str">
            <v>TEKKEN 7 - Originals Edition</v>
          </cell>
          <cell r="B130" t="str">
            <v>E05647</v>
          </cell>
        </row>
        <row r="131">
          <cell r="A131" t="str">
            <v>TEKKEN 8</v>
          </cell>
          <cell r="B131" t="str">
            <v>E05700</v>
          </cell>
        </row>
        <row r="132">
          <cell r="A132" t="str">
            <v>TEKKEN 8 Deluxe Edition</v>
          </cell>
          <cell r="B132" t="str">
            <v>E06226</v>
          </cell>
        </row>
        <row r="133">
          <cell r="A133" t="str">
            <v>TEKKEN 8 - Ultimate Edition</v>
          </cell>
          <cell r="B133" t="str">
            <v>E06227</v>
          </cell>
        </row>
        <row r="134">
          <cell r="A134" t="str">
            <v>That Time I Got Reincarnated as a Slime ISEKAI Chronicles</v>
          </cell>
          <cell r="B134" t="str">
            <v>E03566</v>
          </cell>
        </row>
        <row r="135">
          <cell r="A135" t="str">
            <v>That Time I Got Reincarnated as a Slime ISEKAI Chronicles Deluxe Edition</v>
          </cell>
          <cell r="B135" t="str">
            <v>E06534</v>
          </cell>
        </row>
        <row r="136">
          <cell r="A136" t="str">
            <v>THE IDOLM@STER STARLIT SEASON</v>
          </cell>
          <cell r="B136" t="str">
            <v>E03045</v>
          </cell>
        </row>
        <row r="137">
          <cell r="A137" t="str">
            <v>THE IDOLM@STER STARLIT SEASON Digital Deluxe Edition</v>
          </cell>
          <cell r="B137" t="str">
            <v>E05096</v>
          </cell>
        </row>
        <row r="138">
          <cell r="A138" t="str">
            <v>We Love Katamari REROLL+ Royal Reverie</v>
          </cell>
          <cell r="B138" t="str">
            <v>E05071</v>
          </cell>
        </row>
        <row r="139">
          <cell r="A139" t="str">
            <v>We Love Katamari REROLL+ Royal Reverie Special Edition</v>
          </cell>
          <cell r="B139" t="str">
            <v>E06305</v>
          </cell>
        </row>
        <row r="140">
          <cell r="A140" t="str">
            <v>SYNDUALITY Echo of Ada Deluxe Edition</v>
          </cell>
          <cell r="B140" t="str">
            <v>E06636</v>
          </cell>
        </row>
        <row r="141">
          <cell r="A141" t="str">
            <v>SYNDUALITY Echo of Ada</v>
          </cell>
          <cell r="B141" t="str">
            <v>E05693</v>
          </cell>
        </row>
        <row r="142">
          <cell r="A142" t="str">
            <v>SYNDUALITY Echo of Ada Ultimate Edition</v>
          </cell>
          <cell r="B142" t="str">
            <v>E06637</v>
          </cell>
        </row>
        <row r="143">
          <cell r="A143" t="str">
            <v>Tales of Graces f Remastered</v>
          </cell>
          <cell r="B143" t="str">
            <v>E06381</v>
          </cell>
        </row>
        <row r="144">
          <cell r="A144" t="str">
            <v>Tales of Graces f Remastered Deluxe Edition</v>
          </cell>
          <cell r="B144" t="str">
            <v>E06689</v>
          </cell>
        </row>
        <row r="145">
          <cell r="A145" t="str">
            <v>BLEACH Rebirth of Souls</v>
          </cell>
          <cell r="B145" t="str">
            <v>E06132</v>
          </cell>
        </row>
        <row r="146">
          <cell r="A146" t="str">
            <v>BLEACH Rebirth of Souls Deluxe Edition</v>
          </cell>
          <cell r="B146" t="str">
            <v>E06690</v>
          </cell>
        </row>
        <row r="147">
          <cell r="A147" t="str">
            <v>BLEACH Rebirth of Souls Ultimate Edition</v>
          </cell>
          <cell r="B147" t="str">
            <v>E06691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  <cell r="Q2">
            <v>4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  <cell r="Q3">
            <v>0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  <cell r="Q4">
            <v>3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  <cell r="Q5">
            <v>3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  <cell r="Q6">
            <v>11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  <cell r="Q7">
            <v>6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  <cell r="Q8">
            <v>3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  <cell r="Q9">
            <v>19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  <cell r="Q10">
            <v>4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  <cell r="Q11">
            <v>15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  <cell r="Q12">
            <v>0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  <cell r="Q13">
            <v>27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  <cell r="Q14">
            <v>13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  <cell r="Q15">
            <v>2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  <cell r="Q16">
            <v>63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  <cell r="Q17">
            <v>190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  <cell r="Q18">
            <v>1296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  <cell r="Q19">
            <v>13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  <cell r="Q20">
            <v>8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  <cell r="Q21">
            <v>87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  <cell r="Q22">
            <v>39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  <cell r="Q23">
            <v>59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  <cell r="Q24">
            <v>171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  <cell r="Q25">
            <v>904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  <cell r="Q26">
            <v>4548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  <cell r="Q27">
            <v>2146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  <cell r="Q28">
            <v>1982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  <cell r="Q29">
            <v>520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  <cell r="Q30">
            <v>3534</v>
          </cell>
        </row>
        <row r="31">
          <cell r="B31">
            <v>17465</v>
          </cell>
          <cell r="C31">
            <v>248</v>
          </cell>
          <cell r="D31">
            <v>2200</v>
          </cell>
          <cell r="E31">
            <v>2000</v>
          </cell>
          <cell r="F31">
            <v>200</v>
          </cell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  <cell r="Q31">
            <v>0</v>
          </cell>
        </row>
        <row r="32">
          <cell r="B32">
            <v>8074</v>
          </cell>
          <cell r="C32">
            <v>228</v>
          </cell>
          <cell r="D32">
            <v>6000</v>
          </cell>
          <cell r="E32">
            <v>6000</v>
          </cell>
          <cell r="F32">
            <v>0</v>
          </cell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  <cell r="Q32">
            <v>0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  <cell r="Q33">
            <v>75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  <cell r="Q34">
            <v>4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  <cell r="Q35">
            <v>32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  <cell r="Q36">
            <v>28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  <cell r="Q37">
            <v>236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  <cell r="Q38">
            <v>59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  <cell r="Q39">
            <v>216</v>
          </cell>
        </row>
        <row r="40">
          <cell r="B40">
            <v>2646</v>
          </cell>
          <cell r="C40">
            <v>98</v>
          </cell>
          <cell r="D40">
            <v>6000</v>
          </cell>
          <cell r="E40">
            <v>6000</v>
          </cell>
          <cell r="F40">
            <v>0</v>
          </cell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  <cell r="Q40">
            <v>1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  <cell r="Q41">
            <v>130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  <cell r="Q42">
            <v>104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  <cell r="Q43">
            <v>148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  <cell r="Q44">
            <v>123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  <cell r="Q45">
            <v>354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  <cell r="Q46">
            <v>106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  <cell r="Q47">
            <v>38</v>
          </cell>
        </row>
        <row r="48">
          <cell r="B48">
            <v>3185</v>
          </cell>
          <cell r="C48">
            <v>268</v>
          </cell>
          <cell r="D48">
            <v>2600</v>
          </cell>
          <cell r="E48">
            <v>2600</v>
          </cell>
          <cell r="F48">
            <v>0</v>
          </cell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  <cell r="Q48">
            <v>0</v>
          </cell>
        </row>
        <row r="49">
          <cell r="B49">
            <v>4430</v>
          </cell>
          <cell r="C49">
            <v>268</v>
          </cell>
          <cell r="D49">
            <v>5000</v>
          </cell>
          <cell r="E49">
            <v>5000</v>
          </cell>
          <cell r="F49">
            <v>0</v>
          </cell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  <cell r="Q49">
            <v>0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  <cell r="Q50">
            <v>0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  <cell r="Q51">
            <v>197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  <cell r="Q52">
            <v>169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  <cell r="Q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  <cell r="Q54">
            <v>0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  <cell r="Q56">
            <v>2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  <cell r="Q58">
            <v>376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  <cell r="Q59">
            <v>7</v>
          </cell>
        </row>
        <row r="60">
          <cell r="B60">
            <v>13538</v>
          </cell>
          <cell r="C60">
            <v>376.19999999999999</v>
          </cell>
          <cell r="D60">
            <v>1000</v>
          </cell>
          <cell r="E60">
            <v>1000</v>
          </cell>
          <cell r="F60">
            <v>0</v>
          </cell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  <cell r="Q60">
            <v>3</v>
          </cell>
        </row>
        <row r="61">
          <cell r="B61">
            <v>30800</v>
          </cell>
          <cell r="C61">
            <v>217.08000000000001</v>
          </cell>
          <cell r="D61">
            <v>5000</v>
          </cell>
          <cell r="E61">
            <v>5000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  <cell r="Q62">
            <v>34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  <cell r="Q63">
            <v>8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  <cell r="Q64">
            <v>6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  <cell r="Q65">
            <v>22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  <cell r="Q66">
            <v>8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  <cell r="Q67">
            <v>33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  <cell r="Q68">
            <v>17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  <cell r="Q69">
            <v>0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  <cell r="Q70">
            <v>40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  <cell r="Q71">
            <v>64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1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  <cell r="Q74">
            <v>19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  <cell r="Q75">
            <v>34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  <cell r="Q76">
            <v>38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  <cell r="Q77">
            <v>51</v>
          </cell>
        </row>
        <row r="78">
          <cell r="B78">
            <v>19338</v>
          </cell>
          <cell r="C78">
            <v>448</v>
          </cell>
          <cell r="D78">
            <v>4000</v>
          </cell>
          <cell r="E78">
            <v>4000</v>
          </cell>
          <cell r="F78">
            <v>0</v>
          </cell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  <cell r="Q78">
            <v>26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  <cell r="Q79">
            <v>19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  <cell r="Q81">
            <v>18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  <cell r="Q82">
            <v>12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  <cell r="Q83">
            <v>31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  <cell r="Q84">
            <v>66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  <cell r="Q85">
            <v>245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  <cell r="Q86">
            <v>24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  <cell r="Q87">
            <v>50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  <cell r="Q88">
            <v>10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  <cell r="Q89">
            <v>46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  <cell r="Q90">
            <v>71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  <cell r="Q91">
            <v>28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  <cell r="Q92">
            <v>5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  <cell r="Q93">
            <v>32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  <cell r="Q94">
            <v>14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  <cell r="Q95">
            <v>115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  <cell r="Q96">
            <v>17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  <cell r="Q97">
            <v>20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  <cell r="Q98">
            <v>13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  <cell r="Q99">
            <v>19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  <cell r="Q100">
            <v>35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  <cell r="Q101">
            <v>1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  <cell r="Q102">
            <v>115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  <cell r="Q103">
            <v>15</v>
          </cell>
        </row>
        <row r="104">
          <cell r="B104">
            <v>10394</v>
          </cell>
          <cell r="C104">
            <v>198</v>
          </cell>
          <cell r="D104">
            <v>2300</v>
          </cell>
          <cell r="E104">
            <v>2300</v>
          </cell>
          <cell r="F104">
            <v>0</v>
          </cell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  <cell r="Q104">
            <v>1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  <cell r="Q105">
            <v>23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  <cell r="Q106">
            <v>71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  <cell r="Q107">
            <v>4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  <cell r="Q108">
            <v>50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  <cell r="Q110">
            <v>4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  <cell r="Q111">
            <v>43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  <cell r="Q112">
            <v>5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  <cell r="Q113">
            <v>28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  <cell r="Q114">
            <v>48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  <cell r="Q115">
            <v>24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  <cell r="Q116">
            <v>0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  <cell r="Q117">
            <v>1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B119">
            <v>30736</v>
          </cell>
          <cell r="C119">
            <v>298</v>
          </cell>
          <cell r="D119">
            <v>8000</v>
          </cell>
          <cell r="E119">
            <v>8000</v>
          </cell>
          <cell r="F119">
            <v>0</v>
          </cell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  <cell r="Q119">
            <v>133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  <cell r="Q120">
            <v>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  <cell r="Q121">
            <v>40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  <cell r="Q122">
            <v>32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  <cell r="Q125">
            <v>3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  <cell r="Q126">
            <v>0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  <cell r="Q127">
            <v>70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  <cell r="Q128">
            <v>131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  <cell r="Q129">
            <v>1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  <cell r="Q130">
            <v>26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  <cell r="Q131">
            <v>6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  <cell r="Q132">
            <v>14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  <cell r="Q133">
            <v>4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  <cell r="Q135">
            <v>1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M136">
            <v>73</v>
          </cell>
          <cell r="N136">
            <v>17</v>
          </cell>
          <cell r="O136">
            <v>11</v>
          </cell>
          <cell r="P136">
            <v>1</v>
          </cell>
          <cell r="Q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M137">
            <v>5</v>
          </cell>
          <cell r="N137">
            <v>1</v>
          </cell>
          <cell r="O137">
            <v>0</v>
          </cell>
          <cell r="P137">
            <v>2</v>
          </cell>
          <cell r="Q137">
            <v>0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O138">
            <v>583</v>
          </cell>
          <cell r="P138">
            <v>39</v>
          </cell>
          <cell r="Q138">
            <v>14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O139">
            <v>607</v>
          </cell>
          <cell r="P139">
            <v>20</v>
          </cell>
          <cell r="Q139">
            <v>2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O140">
            <v>967</v>
          </cell>
          <cell r="P140">
            <v>23</v>
          </cell>
          <cell r="Q140">
            <v>4</v>
          </cell>
        </row>
        <row r="141">
          <cell r="B141">
            <v>38314</v>
          </cell>
          <cell r="C141">
            <v>198</v>
          </cell>
          <cell r="D141">
            <v>1500</v>
          </cell>
          <cell r="E141">
            <v>1500</v>
          </cell>
          <cell r="F141">
            <v>0</v>
          </cell>
          <cell r="Q141">
            <v>39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</row>
        <row r="3">
          <cell r="A3" t="str">
            <v>One Piece Burning Blood</v>
          </cell>
          <cell r="B3">
            <v>547</v>
          </cell>
          <cell r="C3">
            <v>268</v>
          </cell>
          <cell r="D3">
            <v>800</v>
          </cell>
          <cell r="E3">
            <v>800</v>
          </cell>
          <cell r="F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</row>
        <row r="4">
          <cell r="A4" t="str">
            <v>One Piece Burning Blood Gold Edition</v>
          </cell>
          <cell r="B4">
            <v>548</v>
          </cell>
          <cell r="C4">
            <v>402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9</v>
          </cell>
          <cell r="L4">
            <v>1</v>
          </cell>
          <cell r="M4">
            <v>7</v>
          </cell>
        </row>
        <row r="5">
          <cell r="A5" t="str">
            <v>One Piece World Seeker</v>
          </cell>
          <cell r="B5">
            <v>698</v>
          </cell>
          <cell r="C5">
            <v>268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1</v>
          </cell>
          <cell r="L5">
            <v>0</v>
          </cell>
          <cell r="M5">
            <v>1</v>
          </cell>
        </row>
        <row r="6">
          <cell r="A6" t="str">
            <v>One Piece World Seeker Deluxe Edition</v>
          </cell>
          <cell r="B6">
            <v>699</v>
          </cell>
          <cell r="C6">
            <v>328</v>
          </cell>
          <cell r="D6">
            <v>300</v>
          </cell>
          <cell r="E6">
            <v>300</v>
          </cell>
          <cell r="F6">
            <v>0</v>
          </cell>
          <cell r="J6">
            <v>0</v>
          </cell>
          <cell r="K6">
            <v>3</v>
          </cell>
          <cell r="L6">
            <v>0</v>
          </cell>
          <cell r="M6">
            <v>2</v>
          </cell>
        </row>
        <row r="7">
          <cell r="A7" t="str">
            <v>Ace Combat 7: Skies Unknown</v>
          </cell>
          <cell r="B7">
            <v>729</v>
          </cell>
          <cell r="C7">
            <v>268</v>
          </cell>
          <cell r="D7">
            <v>3000</v>
          </cell>
          <cell r="E7">
            <v>3000</v>
          </cell>
          <cell r="F7">
            <v>0</v>
          </cell>
          <cell r="J7">
            <v>0</v>
          </cell>
          <cell r="K7">
            <v>22</v>
          </cell>
          <cell r="L7">
            <v>3</v>
          </cell>
          <cell r="M7">
            <v>142</v>
          </cell>
        </row>
        <row r="8">
          <cell r="A8" t="str">
            <v>NARUTO SHIPPUDEN: Ultimate Ninja STORM 2</v>
          </cell>
          <cell r="B8">
            <v>852</v>
          </cell>
          <cell r="C8">
            <v>108</v>
          </cell>
          <cell r="D8">
            <v>300</v>
          </cell>
          <cell r="E8">
            <v>300</v>
          </cell>
          <cell r="F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NARUTO: Ultimate Ninja STORM</v>
          </cell>
          <cell r="B9">
            <v>873</v>
          </cell>
          <cell r="C9">
            <v>108</v>
          </cell>
          <cell r="D9">
            <v>300</v>
          </cell>
          <cell r="E9">
            <v>300</v>
          </cell>
          <cell r="F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Tales of Berseria</v>
          </cell>
          <cell r="B10">
            <v>930</v>
          </cell>
          <cell r="C10">
            <v>268</v>
          </cell>
          <cell r="D10">
            <v>500</v>
          </cell>
          <cell r="E10">
            <v>500</v>
          </cell>
          <cell r="F10">
            <v>0</v>
          </cell>
          <cell r="J10">
            <v>0</v>
          </cell>
          <cell r="K10">
            <v>6</v>
          </cell>
          <cell r="L10">
            <v>262</v>
          </cell>
          <cell r="M10">
            <v>232</v>
          </cell>
        </row>
        <row r="11">
          <cell r="A11" t="str">
            <v>SOULCALIBUR VI</v>
          </cell>
          <cell r="B11">
            <v>973</v>
          </cell>
          <cell r="C11">
            <v>298</v>
          </cell>
          <cell r="D11">
            <v>500</v>
          </cell>
          <cell r="E11">
            <v>500</v>
          </cell>
          <cell r="F11">
            <v>0</v>
          </cell>
          <cell r="J11">
            <v>0</v>
          </cell>
          <cell r="K11">
            <v>0</v>
          </cell>
          <cell r="L11">
            <v>49</v>
          </cell>
          <cell r="M11">
            <v>102</v>
          </cell>
        </row>
        <row r="12">
          <cell r="A12" t="str">
            <v>SOULCALIBUR VI Deluxe Edition</v>
          </cell>
          <cell r="B12">
            <v>977</v>
          </cell>
          <cell r="C12">
            <v>448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14</v>
          </cell>
          <cell r="L12">
            <v>110</v>
          </cell>
          <cell r="M12">
            <v>176</v>
          </cell>
        </row>
        <row r="13">
          <cell r="A13" t="str">
            <v>DARK SOULS™ II: Scholar of the First Sin</v>
          </cell>
          <cell r="B13">
            <v>1537</v>
          </cell>
          <cell r="C13">
            <v>198</v>
          </cell>
          <cell r="D13">
            <v>4000</v>
          </cell>
          <cell r="E13">
            <v>4000</v>
          </cell>
          <cell r="F13">
            <v>0</v>
          </cell>
          <cell r="J13">
            <v>5</v>
          </cell>
          <cell r="K13">
            <v>1061</v>
          </cell>
          <cell r="L13">
            <v>189</v>
          </cell>
          <cell r="M13">
            <v>1066</v>
          </cell>
        </row>
        <row r="14">
          <cell r="A14" t="str">
            <v>BLACK CLOVER: QUARTET KNIGHTS</v>
          </cell>
          <cell r="B14">
            <v>1724</v>
          </cell>
          <cell r="C14">
            <v>268</v>
          </cell>
          <cell r="D14">
            <v>300</v>
          </cell>
          <cell r="E14">
            <v>300</v>
          </cell>
          <cell r="F14">
            <v>0</v>
          </cell>
          <cell r="J14">
            <v>0</v>
          </cell>
          <cell r="K14">
            <v>0</v>
          </cell>
          <cell r="L14">
            <v>3</v>
          </cell>
          <cell r="M14">
            <v>41</v>
          </cell>
        </row>
        <row r="15">
          <cell r="A15" t="str">
            <v>CODE VEIN Deluxe Edition</v>
          </cell>
          <cell r="B15">
            <v>1751</v>
          </cell>
          <cell r="C15">
            <v>368</v>
          </cell>
          <cell r="D15">
            <v>5000</v>
          </cell>
          <cell r="E15">
            <v>5000</v>
          </cell>
          <cell r="F15">
            <v>0</v>
          </cell>
          <cell r="J15">
            <v>0</v>
          </cell>
          <cell r="K15">
            <v>52</v>
          </cell>
          <cell r="L15">
            <v>187</v>
          </cell>
          <cell r="M15">
            <v>803</v>
          </cell>
        </row>
        <row r="16">
          <cell r="A16" t="str">
            <v>Sword Art Online: Fatal Bullet</v>
          </cell>
          <cell r="B16">
            <v>2281</v>
          </cell>
          <cell r="C16">
            <v>158</v>
          </cell>
          <cell r="D16">
            <v>800</v>
          </cell>
          <cell r="E16">
            <v>800</v>
          </cell>
          <cell r="F16">
            <v>0</v>
          </cell>
          <cell r="J16">
            <v>1</v>
          </cell>
          <cell r="K16">
            <v>3</v>
          </cell>
          <cell r="L16">
            <v>40</v>
          </cell>
          <cell r="M16">
            <v>86</v>
          </cell>
        </row>
        <row r="17">
          <cell r="A17" t="str">
            <v>Sword Art Online: Lost Song</v>
          </cell>
          <cell r="B17">
            <v>2384</v>
          </cell>
          <cell r="C17">
            <v>88</v>
          </cell>
          <cell r="D17">
            <v>300</v>
          </cell>
          <cell r="E17">
            <v>300</v>
          </cell>
          <cell r="F17">
            <v>0</v>
          </cell>
          <cell r="J17">
            <v>0</v>
          </cell>
          <cell r="K17">
            <v>0</v>
          </cell>
          <cell r="L17">
            <v>59</v>
          </cell>
          <cell r="M17">
            <v>225</v>
          </cell>
        </row>
        <row r="18">
          <cell r="A18" t="str">
            <v>DARK SOULS: REMASTERED</v>
          </cell>
          <cell r="B18">
            <v>2398</v>
          </cell>
          <cell r="C18">
            <v>198</v>
          </cell>
          <cell r="D18">
            <v>11000</v>
          </cell>
          <cell r="E18">
            <v>11000</v>
          </cell>
          <cell r="F18">
            <v>0</v>
          </cell>
          <cell r="J18">
            <v>9</v>
          </cell>
          <cell r="K18">
            <v>2490</v>
          </cell>
          <cell r="L18">
            <v>633</v>
          </cell>
          <cell r="M18">
            <v>1860</v>
          </cell>
        </row>
        <row r="19">
          <cell r="A19" t="str">
            <v>NARUTO SHIPPUDEN: Ultimate Ninja STORM 4</v>
          </cell>
          <cell r="B19">
            <v>2629</v>
          </cell>
          <cell r="C19">
            <v>98</v>
          </cell>
          <cell r="D19">
            <v>6000</v>
          </cell>
          <cell r="E19">
            <v>6000</v>
          </cell>
          <cell r="F19">
            <v>0</v>
          </cell>
          <cell r="J19">
            <v>41</v>
          </cell>
          <cell r="K19">
            <v>142</v>
          </cell>
          <cell r="L19">
            <v>24</v>
          </cell>
          <cell r="M19">
            <v>241</v>
          </cell>
        </row>
        <row r="20">
          <cell r="A20" t="str">
            <v>DRAGON BALL XENOVERSE 2</v>
          </cell>
          <cell r="B20">
            <v>2646</v>
          </cell>
          <cell r="C20">
            <v>98</v>
          </cell>
          <cell r="D20">
            <v>1000</v>
          </cell>
          <cell r="E20">
            <v>1000</v>
          </cell>
          <cell r="F20">
            <v>0</v>
          </cell>
          <cell r="J20">
            <v>14</v>
          </cell>
          <cell r="K20">
            <v>28</v>
          </cell>
          <cell r="L20">
            <v>8</v>
          </cell>
          <cell r="M20">
            <v>16</v>
          </cell>
        </row>
        <row r="21">
          <cell r="A21" t="str">
            <v>NARUTO TO BORUTO: SHINOBI STRIKER</v>
          </cell>
          <cell r="B21">
            <v>3032</v>
          </cell>
          <cell r="C21">
            <v>98</v>
          </cell>
          <cell r="D21">
            <v>300</v>
          </cell>
          <cell r="E21">
            <v>300</v>
          </cell>
          <cell r="F21">
            <v>0</v>
          </cell>
          <cell r="J21">
            <v>2</v>
          </cell>
          <cell r="K21">
            <v>1</v>
          </cell>
          <cell r="L21">
            <v>1</v>
          </cell>
          <cell r="M21">
            <v>0</v>
          </cell>
        </row>
        <row r="22">
          <cell r="A22" t="str">
            <v>NARUTO TO BORUTO: SHINOBI STRIKER Deluxe Edition</v>
          </cell>
          <cell r="B22">
            <v>3033</v>
          </cell>
          <cell r="C22">
            <v>198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</row>
        <row r="23">
          <cell r="A23" t="str">
            <v>GOD EATER 2 Rage Burst</v>
          </cell>
          <cell r="B23">
            <v>3185</v>
          </cell>
          <cell r="C23">
            <v>268</v>
          </cell>
          <cell r="D23">
            <v>600</v>
          </cell>
          <cell r="E23">
            <v>600</v>
          </cell>
          <cell r="F23">
            <v>0</v>
          </cell>
          <cell r="J23">
            <v>0</v>
          </cell>
          <cell r="K23">
            <v>10</v>
          </cell>
          <cell r="L23">
            <v>56</v>
          </cell>
          <cell r="M23">
            <v>198</v>
          </cell>
        </row>
        <row r="24">
          <cell r="A24" t="str">
            <v>Tales of Zestiria</v>
          </cell>
          <cell r="B24">
            <v>3448</v>
          </cell>
          <cell r="C24">
            <v>314</v>
          </cell>
          <cell r="D24">
            <v>300</v>
          </cell>
          <cell r="E24">
            <v>300</v>
          </cell>
          <cell r="F24">
            <v>0</v>
          </cell>
          <cell r="J24">
            <v>0</v>
          </cell>
          <cell r="K24">
            <v>2</v>
          </cell>
          <cell r="L24">
            <v>1</v>
          </cell>
          <cell r="M24">
            <v>0</v>
          </cell>
        </row>
        <row r="25">
          <cell r="A25" t="str">
            <v>Accel World VS. Sword Art Online Deluxe Edition</v>
          </cell>
          <cell r="B25">
            <v>4157</v>
          </cell>
          <cell r="C25">
            <v>278</v>
          </cell>
          <cell r="D25">
            <v>300</v>
          </cell>
          <cell r="E25">
            <v>300</v>
          </cell>
          <cell r="F25">
            <v>0</v>
          </cell>
          <cell r="J25">
            <v>0</v>
          </cell>
          <cell r="K25">
            <v>1</v>
          </cell>
          <cell r="L25">
            <v>21</v>
          </cell>
          <cell r="M25">
            <v>110</v>
          </cell>
        </row>
        <row r="26">
          <cell r="A26" t="str">
            <v>God Eaters 3</v>
          </cell>
          <cell r="B26">
            <v>4430</v>
          </cell>
          <cell r="C26">
            <v>268</v>
          </cell>
          <cell r="D26">
            <v>3000</v>
          </cell>
          <cell r="E26">
            <v>3000</v>
          </cell>
          <cell r="F26">
            <v>0</v>
          </cell>
          <cell r="J26">
            <v>0</v>
          </cell>
          <cell r="K26">
            <v>10</v>
          </cell>
          <cell r="L26">
            <v>67</v>
          </cell>
          <cell r="M26">
            <v>2429</v>
          </cell>
        </row>
        <row r="27">
          <cell r="A27" t="str">
            <v>TEKKEN 7</v>
          </cell>
          <cell r="B27">
            <v>4504</v>
          </cell>
          <cell r="C27">
            <v>198</v>
          </cell>
          <cell r="D27">
            <v>300</v>
          </cell>
          <cell r="E27">
            <v>300</v>
          </cell>
          <cell r="F27">
            <v>0</v>
          </cell>
          <cell r="J27">
            <v>0</v>
          </cell>
          <cell r="K27">
            <v>2</v>
          </cell>
          <cell r="L27">
            <v>10</v>
          </cell>
          <cell r="M27">
            <v>36</v>
          </cell>
        </row>
        <row r="28">
          <cell r="A28" t="str">
            <v>New Gundam Breaker</v>
          </cell>
          <cell r="B28">
            <v>5027</v>
          </cell>
          <cell r="C28">
            <v>268</v>
          </cell>
          <cell r="D28">
            <v>200</v>
          </cell>
          <cell r="E28">
            <v>200</v>
          </cell>
          <cell r="F28">
            <v>0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</row>
        <row r="29">
          <cell r="A29" t="str">
            <v>DRAGON BALL FighterZ</v>
          </cell>
          <cell r="B29">
            <v>5238</v>
          </cell>
          <cell r="C29">
            <v>198</v>
          </cell>
          <cell r="D29">
            <v>3000</v>
          </cell>
          <cell r="E29">
            <v>3000</v>
          </cell>
          <cell r="F29">
            <v>0</v>
          </cell>
          <cell r="J29">
            <v>2</v>
          </cell>
          <cell r="K29">
            <v>6</v>
          </cell>
          <cell r="L29">
            <v>0</v>
          </cell>
          <cell r="M29">
            <v>9</v>
          </cell>
        </row>
        <row r="30">
          <cell r="A30" t="str">
            <v>DRAGON BALL FighterZ - FighterZ Edition</v>
          </cell>
          <cell r="B30">
            <v>5239</v>
          </cell>
          <cell r="C30">
            <v>298</v>
          </cell>
          <cell r="D30">
            <v>1000</v>
          </cell>
          <cell r="E30">
            <v>1000</v>
          </cell>
          <cell r="F30">
            <v>0</v>
          </cell>
          <cell r="J30">
            <v>0</v>
          </cell>
          <cell r="K30">
            <v>11</v>
          </cell>
          <cell r="L30">
            <v>1</v>
          </cell>
          <cell r="M30">
            <v>5</v>
          </cell>
        </row>
        <row r="31">
          <cell r="A31" t="str">
            <v>DARK SOULS™ III</v>
          </cell>
          <cell r="B31">
            <v>5391</v>
          </cell>
          <cell r="C31">
            <v>268</v>
          </cell>
          <cell r="D31">
            <v>8000</v>
          </cell>
          <cell r="E31">
            <v>8000</v>
          </cell>
          <cell r="F31">
            <v>0</v>
          </cell>
          <cell r="J31">
            <v>6</v>
          </cell>
          <cell r="K31">
            <v>1008</v>
          </cell>
          <cell r="L31">
            <v>255</v>
          </cell>
          <cell r="M31">
            <v>1081</v>
          </cell>
        </row>
        <row r="32">
          <cell r="A32" t="str">
            <v>DARK SOULS™ III - Season Pass</v>
          </cell>
          <cell r="B32">
            <v>5392</v>
          </cell>
          <cell r="C32">
            <v>138</v>
          </cell>
          <cell r="D32">
            <v>4800</v>
          </cell>
          <cell r="E32">
            <v>4800</v>
          </cell>
          <cell r="F32">
            <v>0</v>
          </cell>
          <cell r="J32">
            <v>13</v>
          </cell>
          <cell r="K32">
            <v>426</v>
          </cell>
          <cell r="L32">
            <v>140</v>
          </cell>
          <cell r="M32">
            <v>270</v>
          </cell>
        </row>
        <row r="33">
          <cell r="A33" t="str">
            <v>DARK SOULS™ III Deluxe Edition</v>
          </cell>
          <cell r="B33">
            <v>5393</v>
          </cell>
          <cell r="C33">
            <v>398</v>
          </cell>
          <cell r="D33">
            <v>6000</v>
          </cell>
          <cell r="E33">
            <v>6000</v>
          </cell>
          <cell r="F33">
            <v>0</v>
          </cell>
          <cell r="J33">
            <v>8</v>
          </cell>
          <cell r="K33">
            <v>1632</v>
          </cell>
          <cell r="L33">
            <v>435</v>
          </cell>
          <cell r="M33">
            <v>2252</v>
          </cell>
        </row>
        <row r="34">
          <cell r="A34" t="str">
            <v>Tales of Vesperia™: Definitive Edition</v>
          </cell>
          <cell r="B34">
            <v>6165</v>
          </cell>
          <cell r="C34">
            <v>258</v>
          </cell>
          <cell r="D34">
            <v>200</v>
          </cell>
          <cell r="E34">
            <v>200</v>
          </cell>
          <cell r="F34">
            <v>0</v>
          </cell>
          <cell r="J34">
            <v>0</v>
          </cell>
          <cell r="K34">
            <v>3</v>
          </cell>
          <cell r="L34">
            <v>8</v>
          </cell>
          <cell r="M34">
            <v>23</v>
          </cell>
        </row>
        <row r="35">
          <cell r="A35" t="str">
            <v>Sword Art Online: Hollow Realization Deluxe Edition</v>
          </cell>
          <cell r="B35">
            <v>6591</v>
          </cell>
          <cell r="C35">
            <v>278</v>
          </cell>
          <cell r="D35">
            <v>300</v>
          </cell>
          <cell r="E35">
            <v>300</v>
          </cell>
          <cell r="F35">
            <v>0</v>
          </cell>
          <cell r="J35">
            <v>1</v>
          </cell>
          <cell r="K35">
            <v>21</v>
          </cell>
          <cell r="L35">
            <v>96</v>
          </cell>
          <cell r="M35">
            <v>182</v>
          </cell>
        </row>
        <row r="36">
          <cell r="A36" t="str">
            <v>CODE VEIN</v>
          </cell>
          <cell r="B36">
            <v>6655</v>
          </cell>
          <cell r="C36">
            <v>268</v>
          </cell>
          <cell r="D36">
            <v>3000</v>
          </cell>
          <cell r="E36">
            <v>3000</v>
          </cell>
          <cell r="F36">
            <v>0</v>
          </cell>
          <cell r="J36">
            <v>0</v>
          </cell>
          <cell r="K36">
            <v>8</v>
          </cell>
          <cell r="L36">
            <v>58</v>
          </cell>
          <cell r="M36">
            <v>401</v>
          </cell>
        </row>
        <row r="37">
          <cell r="A37" t="str">
            <v>Doraemon Story of Seasons</v>
          </cell>
          <cell r="B37">
            <v>6667</v>
          </cell>
          <cell r="C37">
            <v>228</v>
          </cell>
          <cell r="D37">
            <v>300</v>
          </cell>
          <cell r="E37">
            <v>300</v>
          </cell>
          <cell r="F37">
            <v>0</v>
          </cell>
          <cell r="J37">
            <v>0</v>
          </cell>
          <cell r="K37">
            <v>8</v>
          </cell>
          <cell r="L37">
            <v>4</v>
          </cell>
          <cell r="M37">
            <v>8</v>
          </cell>
        </row>
        <row r="38">
          <cell r="A38" t="str">
            <v>DRAGON BALL Z: KAKAROT - Deluxe Edition</v>
          </cell>
          <cell r="B38">
            <v>6783</v>
          </cell>
          <cell r="C38">
            <v>398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109</v>
          </cell>
          <cell r="L38">
            <v>34</v>
          </cell>
          <cell r="M38">
            <v>97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</row>
        <row r="40">
          <cell r="A40" t="str">
            <v>ONE PUNCH MAN: A HERO NOBODY KNOWS</v>
          </cell>
          <cell r="B40">
            <v>6892</v>
          </cell>
          <cell r="C40">
            <v>268</v>
          </cell>
          <cell r="D40">
            <v>300</v>
          </cell>
          <cell r="E40">
            <v>300</v>
          </cell>
          <cell r="F40">
            <v>0</v>
          </cell>
          <cell r="J40">
            <v>0</v>
          </cell>
          <cell r="K40">
            <v>2</v>
          </cell>
          <cell r="L40">
            <v>5</v>
          </cell>
          <cell r="M40">
            <v>89</v>
          </cell>
        </row>
        <row r="41">
          <cell r="A41" t="str">
            <v>SWORD ART ONLINE Alicization Lycoris</v>
          </cell>
          <cell r="B41">
            <v>6944</v>
          </cell>
          <cell r="C41">
            <v>298</v>
          </cell>
          <cell r="D41">
            <v>300</v>
          </cell>
          <cell r="E41">
            <v>300</v>
          </cell>
          <cell r="F41">
            <v>0</v>
          </cell>
          <cell r="J41">
            <v>0</v>
          </cell>
          <cell r="K41">
            <v>0</v>
          </cell>
          <cell r="L41">
            <v>6</v>
          </cell>
          <cell r="M41">
            <v>28</v>
          </cell>
        </row>
        <row r="42">
          <cell r="A42" t="str">
            <v>ONE PIECE: PIRATE WARRIORS 4</v>
          </cell>
          <cell r="B42">
            <v>6950</v>
          </cell>
          <cell r="C42">
            <v>198</v>
          </cell>
          <cell r="D42">
            <v>5000</v>
          </cell>
          <cell r="E42">
            <v>5000</v>
          </cell>
          <cell r="F42">
            <v>0</v>
          </cell>
          <cell r="J42">
            <v>0</v>
          </cell>
          <cell r="K42">
            <v>9</v>
          </cell>
          <cell r="L42">
            <v>0</v>
          </cell>
          <cell r="M42">
            <v>13</v>
          </cell>
        </row>
        <row r="43">
          <cell r="A43" t="str">
            <v>ONE PIECE: PIRATE WARRIORS 4 Deluxe Edition</v>
          </cell>
          <cell r="B43">
            <v>6951</v>
          </cell>
          <cell r="C43">
            <v>348</v>
          </cell>
          <cell r="D43">
            <v>3000</v>
          </cell>
          <cell r="E43">
            <v>3000</v>
          </cell>
          <cell r="F43">
            <v>0</v>
          </cell>
          <cell r="J43">
            <v>0</v>
          </cell>
          <cell r="K43">
            <v>18</v>
          </cell>
          <cell r="L43">
            <v>1</v>
          </cell>
          <cell r="M43">
            <v>41</v>
          </cell>
        </row>
        <row r="44">
          <cell r="A44" t="str">
            <v>Digimon Story Cyber Sleuth: Complete Edition</v>
          </cell>
          <cell r="B44">
            <v>8074</v>
          </cell>
          <cell r="C44">
            <v>228</v>
          </cell>
          <cell r="D44">
            <v>1000</v>
          </cell>
          <cell r="E44">
            <v>300</v>
          </cell>
          <cell r="F44">
            <v>700</v>
          </cell>
          <cell r="J44">
            <v>1</v>
          </cell>
          <cell r="K44">
            <v>56</v>
          </cell>
          <cell r="L44">
            <v>6</v>
          </cell>
          <cell r="M44">
            <v>41</v>
          </cell>
        </row>
        <row r="45">
          <cell r="A45" t="str">
            <v>Captain Tsubasa: Rise of New Champions</v>
          </cell>
          <cell r="B45">
            <v>8151</v>
          </cell>
          <cell r="C45">
            <v>198</v>
          </cell>
          <cell r="D45">
            <v>500</v>
          </cell>
          <cell r="E45">
            <v>500</v>
          </cell>
          <cell r="F45">
            <v>0</v>
          </cell>
          <cell r="J45">
            <v>0</v>
          </cell>
          <cell r="K45">
            <v>0</v>
          </cell>
          <cell r="L45">
            <v>14</v>
          </cell>
          <cell r="M45">
            <v>59</v>
          </cell>
        </row>
        <row r="46">
          <cell r="A46" t="str">
            <v>Captain Tsubasa: Rise of New Champions - Deluxe Edition</v>
          </cell>
          <cell r="B46">
            <v>8152</v>
          </cell>
          <cell r="C46">
            <v>298</v>
          </cell>
          <cell r="D46">
            <v>300</v>
          </cell>
          <cell r="E46">
            <v>300</v>
          </cell>
          <cell r="F46">
            <v>0</v>
          </cell>
          <cell r="J46">
            <v>0</v>
          </cell>
          <cell r="K46">
            <v>1</v>
          </cell>
          <cell r="L46">
            <v>22</v>
          </cell>
          <cell r="M46">
            <v>37</v>
          </cell>
        </row>
        <row r="47">
          <cell r="A47" t="str">
            <v>SUPER ROBOT WARS X</v>
          </cell>
          <cell r="B47">
            <v>8455</v>
          </cell>
          <cell r="C47">
            <v>248</v>
          </cell>
          <cell r="D47">
            <v>300</v>
          </cell>
          <cell r="E47">
            <v>300</v>
          </cell>
          <cell r="F47">
            <v>0</v>
          </cell>
          <cell r="J47">
            <v>0</v>
          </cell>
          <cell r="K47">
            <v>21</v>
          </cell>
          <cell r="L47">
            <v>3</v>
          </cell>
          <cell r="M47">
            <v>37</v>
          </cell>
        </row>
        <row r="48">
          <cell r="A48" t="str">
            <v>SD GUNDAM G GENERATION CROSS RAY</v>
          </cell>
          <cell r="B48">
            <v>9296</v>
          </cell>
          <cell r="C48">
            <v>198</v>
          </cell>
          <cell r="D48">
            <v>300</v>
          </cell>
          <cell r="E48">
            <v>300</v>
          </cell>
          <cell r="F48">
            <v>0</v>
          </cell>
          <cell r="J48">
            <v>0</v>
          </cell>
          <cell r="K48">
            <v>3</v>
          </cell>
          <cell r="L48">
            <v>30</v>
          </cell>
          <cell r="M48">
            <v>34</v>
          </cell>
        </row>
        <row r="49">
          <cell r="A49" t="str">
            <v>THE IDOLM@STER STARLIT SEASON</v>
          </cell>
          <cell r="B49">
            <v>9782</v>
          </cell>
          <cell r="C49">
            <v>348</v>
          </cell>
          <cell r="D49">
            <v>300</v>
          </cell>
          <cell r="E49">
            <v>300</v>
          </cell>
          <cell r="F49">
            <v>0</v>
          </cell>
          <cell r="J49">
            <v>0</v>
          </cell>
          <cell r="K49">
            <v>103</v>
          </cell>
          <cell r="L49">
            <v>39</v>
          </cell>
          <cell r="M49">
            <v>158</v>
          </cell>
        </row>
        <row r="50">
          <cell r="A50" t="str">
            <v>SWORD ART ONLINE Alicization Lycoris Deluxe</v>
          </cell>
          <cell r="B50">
            <v>10000</v>
          </cell>
          <cell r="C50">
            <v>498</v>
          </cell>
          <cell r="D50">
            <v>300</v>
          </cell>
          <cell r="E50">
            <v>300</v>
          </cell>
          <cell r="F50">
            <v>0</v>
          </cell>
          <cell r="J50">
            <v>0</v>
          </cell>
          <cell r="K50">
            <v>9</v>
          </cell>
          <cell r="L50">
            <v>3</v>
          </cell>
          <cell r="M50">
            <v>14</v>
          </cell>
        </row>
        <row r="51">
          <cell r="A51" t="str">
            <v>Tales of Arise</v>
          </cell>
          <cell r="B51">
            <v>10394</v>
          </cell>
          <cell r="C51">
            <v>198</v>
          </cell>
          <cell r="D51">
            <v>300</v>
          </cell>
          <cell r="E51">
            <v>300</v>
          </cell>
          <cell r="F51">
            <v>0</v>
          </cell>
          <cell r="J51">
            <v>0</v>
          </cell>
          <cell r="K51">
            <v>16</v>
          </cell>
          <cell r="L51">
            <v>21</v>
          </cell>
          <cell r="M51">
            <v>87</v>
          </cell>
        </row>
        <row r="52">
          <cell r="A52" t="str">
            <v>SCARLET NEXUS</v>
          </cell>
          <cell r="B52">
            <v>11103</v>
          </cell>
          <cell r="C52">
            <v>328</v>
          </cell>
          <cell r="D52">
            <v>1000</v>
          </cell>
          <cell r="E52">
            <v>1000</v>
          </cell>
          <cell r="F52">
            <v>0</v>
          </cell>
          <cell r="J52">
            <v>0</v>
          </cell>
          <cell r="K52">
            <v>15</v>
          </cell>
          <cell r="L52">
            <v>136</v>
          </cell>
          <cell r="M52">
            <v>378</v>
          </cell>
        </row>
        <row r="53">
          <cell r="A53" t="str">
            <v>SCARLET NEXUS Deluxe</v>
          </cell>
          <cell r="B53">
            <v>11104</v>
          </cell>
          <cell r="C53">
            <v>398</v>
          </cell>
          <cell r="D53">
            <v>600</v>
          </cell>
          <cell r="E53">
            <v>600</v>
          </cell>
          <cell r="F53">
            <v>0</v>
          </cell>
          <cell r="J53">
            <v>0</v>
          </cell>
          <cell r="K53">
            <v>0</v>
          </cell>
          <cell r="L53">
            <v>11</v>
          </cell>
          <cell r="M53">
            <v>73</v>
          </cell>
        </row>
        <row r="54">
          <cell r="A54" t="str">
            <v>Super Robot Wars 30</v>
          </cell>
          <cell r="B54">
            <v>11253</v>
          </cell>
          <cell r="C54">
            <v>368</v>
          </cell>
          <cell r="D54">
            <v>299</v>
          </cell>
          <cell r="E54">
            <v>300</v>
          </cell>
          <cell r="F54">
            <v>-1</v>
          </cell>
          <cell r="J54">
            <v>0</v>
          </cell>
          <cell r="K54">
            <v>11</v>
          </cell>
          <cell r="L54">
            <v>28</v>
          </cell>
          <cell r="M54">
            <v>18</v>
          </cell>
        </row>
        <row r="55">
          <cell r="A55" t="str">
            <v>Super Robot Wars 30 Digital Deluxe Edition</v>
          </cell>
          <cell r="B55">
            <v>11254</v>
          </cell>
          <cell r="C55">
            <v>528</v>
          </cell>
          <cell r="D55">
            <v>300</v>
          </cell>
          <cell r="E55">
            <v>300</v>
          </cell>
          <cell r="F55">
            <v>0</v>
          </cell>
          <cell r="J55">
            <v>0</v>
          </cell>
          <cell r="K55">
            <v>24</v>
          </cell>
          <cell r="L55">
            <v>10</v>
          </cell>
          <cell r="M55">
            <v>24</v>
          </cell>
        </row>
        <row r="56">
          <cell r="A56" t="str">
            <v>Super Robot Wars 30 Ultimate Edition</v>
          </cell>
          <cell r="B56">
            <v>11255</v>
          </cell>
          <cell r="C56">
            <v>678</v>
          </cell>
          <cell r="D56">
            <v>300</v>
          </cell>
          <cell r="E56">
            <v>300</v>
          </cell>
          <cell r="F56">
            <v>0</v>
          </cell>
          <cell r="J56">
            <v>0</v>
          </cell>
          <cell r="K56">
            <v>20</v>
          </cell>
          <cell r="L56">
            <v>7</v>
          </cell>
          <cell r="M56">
            <v>30</v>
          </cell>
        </row>
        <row r="57">
          <cell r="A57" t="str">
            <v>NARUTO SHIPPUDEN: Ultimate Ninja STORM Legacy</v>
          </cell>
          <cell r="B57">
            <v>13538</v>
          </cell>
          <cell r="C57">
            <v>376.19999999999999</v>
          </cell>
          <cell r="D57">
            <v>1000</v>
          </cell>
          <cell r="E57">
            <v>1000</v>
          </cell>
          <cell r="F57">
            <v>0</v>
          </cell>
          <cell r="J57">
            <v>3</v>
          </cell>
          <cell r="K57">
            <v>37</v>
          </cell>
          <cell r="L57">
            <v>11</v>
          </cell>
          <cell r="M57">
            <v>22</v>
          </cell>
        </row>
        <row r="58">
          <cell r="A58" t="str">
            <v>THE IDOLM@STER STARLIT SEASON Digital Deluxe Edition</v>
          </cell>
          <cell r="B58">
            <v>14887</v>
          </cell>
          <cell r="C58">
            <v>498</v>
          </cell>
          <cell r="D58">
            <v>300</v>
          </cell>
          <cell r="E58">
            <v>300</v>
          </cell>
          <cell r="F58">
            <v>0</v>
          </cell>
          <cell r="J58">
            <v>0</v>
          </cell>
          <cell r="K58">
            <v>72</v>
          </cell>
          <cell r="L58">
            <v>21</v>
          </cell>
          <cell r="M58">
            <v>68</v>
          </cell>
        </row>
        <row r="59">
          <cell r="A59" t="str">
            <v>NARUTO SHIPPUDEN: Ultimate Ninja STORM 4 Road to Boruto</v>
          </cell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</row>
        <row r="60">
          <cell r="A60" t="str">
            <v>BLACK CLOVER: QUARTET KNIGHTS Deluxe Edition</v>
          </cell>
          <cell r="B60">
            <v>15042</v>
          </cell>
          <cell r="C60">
            <v>288</v>
          </cell>
          <cell r="D60">
            <v>300</v>
          </cell>
          <cell r="E60">
            <v>300</v>
          </cell>
          <cell r="F60">
            <v>0</v>
          </cell>
          <cell r="J60">
            <v>0</v>
          </cell>
          <cell r="K60">
            <v>0</v>
          </cell>
          <cell r="L60">
            <v>6</v>
          </cell>
          <cell r="M60">
            <v>19</v>
          </cell>
        </row>
        <row r="61">
          <cell r="A61" t="str">
            <v>SD GUNDAM BATTLE ALLIANCE</v>
          </cell>
          <cell r="B61">
            <v>15170</v>
          </cell>
          <cell r="C61">
            <v>348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7</v>
          </cell>
          <cell r="L61">
            <v>2</v>
          </cell>
          <cell r="M61">
            <v>4</v>
          </cell>
        </row>
        <row r="62">
          <cell r="A62" t="str">
            <v>SD GUNDAM BATTLE ALLIANCE - Deluxe Edition</v>
          </cell>
          <cell r="B62">
            <v>15171</v>
          </cell>
          <cell r="C62">
            <v>498</v>
          </cell>
          <cell r="D62">
            <v>200</v>
          </cell>
          <cell r="E62">
            <v>200</v>
          </cell>
          <cell r="F62">
            <v>0</v>
          </cell>
          <cell r="J62">
            <v>0</v>
          </cell>
          <cell r="K62">
            <v>18</v>
          </cell>
          <cell r="L62">
            <v>6</v>
          </cell>
          <cell r="M62">
            <v>32</v>
          </cell>
        </row>
        <row r="63">
          <cell r="A63" t="str">
            <v>Klonoa Phantasy Reverie Series</v>
          </cell>
          <cell r="B63">
            <v>15582</v>
          </cell>
          <cell r="C63">
            <v>198</v>
          </cell>
          <cell r="D63">
            <v>100</v>
          </cell>
          <cell r="E63">
            <v>100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10</v>
          </cell>
        </row>
        <row r="64">
          <cell r="A64" t="str">
            <v>ACE COMBAT 7: SKIES UNKNOWN - TOP GUN: Maverick Edition</v>
          </cell>
          <cell r="B64">
            <v>15692</v>
          </cell>
          <cell r="C64">
            <v>368</v>
          </cell>
          <cell r="D64">
            <v>800</v>
          </cell>
          <cell r="E64">
            <v>800</v>
          </cell>
          <cell r="F64">
            <v>0</v>
          </cell>
          <cell r="J64">
            <v>0</v>
          </cell>
          <cell r="K64">
            <v>11</v>
          </cell>
          <cell r="L64">
            <v>16</v>
          </cell>
          <cell r="M64">
            <v>56</v>
          </cell>
        </row>
        <row r="65">
          <cell r="A65" t="str">
            <v>ACE COMBAT 7: SKIES UNKNOWN - TOP GUN: Maverick Ultimate Edition</v>
          </cell>
          <cell r="B65">
            <v>15693</v>
          </cell>
          <cell r="C65">
            <v>498</v>
          </cell>
          <cell r="D65">
            <v>6000</v>
          </cell>
          <cell r="E65">
            <v>6000</v>
          </cell>
          <cell r="F65">
            <v>0</v>
          </cell>
          <cell r="J65">
            <v>0</v>
          </cell>
          <cell r="K65">
            <v>301</v>
          </cell>
          <cell r="L65">
            <v>2512</v>
          </cell>
          <cell r="M65">
            <v>1386</v>
          </cell>
        </row>
        <row r="66">
          <cell r="A66" t="str">
            <v>Digimon Survive</v>
          </cell>
          <cell r="B66">
            <v>15719</v>
          </cell>
          <cell r="C66">
            <v>298</v>
          </cell>
          <cell r="D66">
            <v>300</v>
          </cell>
          <cell r="E66">
            <v>200</v>
          </cell>
          <cell r="F66">
            <v>100</v>
          </cell>
          <cell r="J66">
            <v>1</v>
          </cell>
          <cell r="K66">
            <v>9</v>
          </cell>
          <cell r="L66">
            <v>1</v>
          </cell>
          <cell r="M66">
            <v>11</v>
          </cell>
        </row>
        <row r="67">
          <cell r="A67" t="str">
            <v>JoJo's Bizarre Adventure: All-Star Battle R</v>
          </cell>
          <cell r="B67">
            <v>15810</v>
          </cell>
          <cell r="C67">
            <v>248</v>
          </cell>
          <cell r="D67">
            <v>1000</v>
          </cell>
          <cell r="E67">
            <v>1000</v>
          </cell>
          <cell r="F67">
            <v>0</v>
          </cell>
          <cell r="J67">
            <v>0</v>
          </cell>
          <cell r="K67">
            <v>119</v>
          </cell>
          <cell r="L67">
            <v>10</v>
          </cell>
          <cell r="M67">
            <v>871</v>
          </cell>
        </row>
        <row r="68">
          <cell r="A68" t="str">
            <v>JoJo's Bizarre Adventure: All-Star Battle R Deluxe Edition</v>
          </cell>
          <cell r="B68">
            <v>15811</v>
          </cell>
          <cell r="C68">
            <v>348</v>
          </cell>
          <cell r="D68">
            <v>600</v>
          </cell>
          <cell r="E68">
            <v>600</v>
          </cell>
          <cell r="F68">
            <v>0</v>
          </cell>
          <cell r="J68">
            <v>0</v>
          </cell>
          <cell r="K68">
            <v>19</v>
          </cell>
          <cell r="L68">
            <v>6</v>
          </cell>
          <cell r="M68">
            <v>66</v>
          </cell>
        </row>
        <row r="69">
          <cell r="A69" t="str">
            <v>TEKKEN 7 - Originals Edition</v>
          </cell>
          <cell r="B69">
            <v>16372</v>
          </cell>
          <cell r="C69">
            <v>398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14</v>
          </cell>
          <cell r="L69">
            <v>4</v>
          </cell>
          <cell r="M69">
            <v>11</v>
          </cell>
        </row>
        <row r="70">
          <cell r="A70" t="str">
            <v>SCARLET NEXUS Ultimate Edition</v>
          </cell>
          <cell r="B70">
            <v>16375</v>
          </cell>
          <cell r="C70">
            <v>518</v>
          </cell>
          <cell r="D70">
            <v>1600</v>
          </cell>
          <cell r="E70">
            <v>1600</v>
          </cell>
          <cell r="F70">
            <v>0</v>
          </cell>
          <cell r="J70">
            <v>0</v>
          </cell>
          <cell r="K70">
            <v>307</v>
          </cell>
          <cell r="L70">
            <v>214</v>
          </cell>
          <cell r="M70">
            <v>658</v>
          </cell>
        </row>
        <row r="71">
          <cell r="A71" t="str">
            <v>DRAGON BALL: THE BREAKERS</v>
          </cell>
          <cell r="B71">
            <v>16390</v>
          </cell>
          <cell r="C71">
            <v>98</v>
          </cell>
          <cell r="D71">
            <v>800</v>
          </cell>
          <cell r="E71">
            <v>800</v>
          </cell>
          <cell r="F71">
            <v>0</v>
          </cell>
          <cell r="J71">
            <v>1</v>
          </cell>
          <cell r="K71">
            <v>23</v>
          </cell>
          <cell r="L71">
            <v>0</v>
          </cell>
          <cell r="M71">
            <v>3</v>
          </cell>
        </row>
        <row r="72">
          <cell r="A72" t="str">
            <v>DRAGON BALL: THE BREAKERS Special Edition</v>
          </cell>
          <cell r="B72">
            <v>16391</v>
          </cell>
          <cell r="C72">
            <v>148</v>
          </cell>
          <cell r="D72">
            <v>500</v>
          </cell>
          <cell r="E72">
            <v>500</v>
          </cell>
          <cell r="F72">
            <v>0</v>
          </cell>
          <cell r="J72">
            <v>1</v>
          </cell>
          <cell r="K72">
            <v>13</v>
          </cell>
          <cell r="L72">
            <v>0</v>
          </cell>
          <cell r="M72">
            <v>0</v>
          </cell>
        </row>
        <row r="73">
          <cell r="A73" t="str">
            <v>DORAEMON STORY OF SEASONS: Friends of the Great Kingdom</v>
          </cell>
          <cell r="B73">
            <v>16459</v>
          </cell>
          <cell r="C73">
            <v>248</v>
          </cell>
          <cell r="D73">
            <v>300</v>
          </cell>
          <cell r="E73">
            <v>300</v>
          </cell>
          <cell r="F73">
            <v>0</v>
          </cell>
          <cell r="J73">
            <v>0</v>
          </cell>
          <cell r="K73">
            <v>15</v>
          </cell>
          <cell r="L73">
            <v>4</v>
          </cell>
          <cell r="M73">
            <v>15</v>
          </cell>
        </row>
        <row r="74">
          <cell r="A74" t="str">
            <v>DORAEMON STORY OF SEASONS: Friends of the Great Kingdom Deluxe Edition</v>
          </cell>
          <cell r="B74">
            <v>16460</v>
          </cell>
          <cell r="C74">
            <v>348</v>
          </cell>
          <cell r="D74">
            <v>200</v>
          </cell>
          <cell r="E74">
            <v>200</v>
          </cell>
          <cell r="F74">
            <v>0</v>
          </cell>
          <cell r="J74">
            <v>1</v>
          </cell>
          <cell r="K74">
            <v>4</v>
          </cell>
          <cell r="L74">
            <v>7</v>
          </cell>
          <cell r="M74">
            <v>11</v>
          </cell>
        </row>
        <row r="75">
          <cell r="A75" t="str">
            <v>ONE PIECE ODYSSEY</v>
          </cell>
          <cell r="B75">
            <v>16933</v>
          </cell>
          <cell r="C75">
            <v>298</v>
          </cell>
          <cell r="D75">
            <v>200</v>
          </cell>
          <cell r="E75">
            <v>100</v>
          </cell>
          <cell r="F75">
            <v>100</v>
          </cell>
          <cell r="J75">
            <v>0</v>
          </cell>
          <cell r="K75">
            <v>9</v>
          </cell>
          <cell r="L75">
            <v>2</v>
          </cell>
          <cell r="M75">
            <v>2</v>
          </cell>
        </row>
        <row r="76">
          <cell r="A76" t="str">
            <v>ONE PIECE ODYSSEY Deluxe Edition</v>
          </cell>
          <cell r="B76">
            <v>16934</v>
          </cell>
          <cell r="C76">
            <v>428</v>
          </cell>
          <cell r="D76">
            <v>200</v>
          </cell>
          <cell r="E76">
            <v>100</v>
          </cell>
          <cell r="F76">
            <v>100</v>
          </cell>
          <cell r="J76">
            <v>0</v>
          </cell>
          <cell r="K76">
            <v>14</v>
          </cell>
          <cell r="L76">
            <v>1</v>
          </cell>
          <cell r="M76">
            <v>0</v>
          </cell>
        </row>
        <row r="77">
          <cell r="A77" t="str">
            <v>Digimon World: Next Order</v>
          </cell>
          <cell r="B77">
            <v>17465</v>
          </cell>
          <cell r="C77">
            <v>248</v>
          </cell>
          <cell r="D77">
            <v>200</v>
          </cell>
          <cell r="E77">
            <v>1000</v>
          </cell>
          <cell r="F77">
            <v>-800</v>
          </cell>
          <cell r="J77">
            <v>1</v>
          </cell>
          <cell r="K77">
            <v>12</v>
          </cell>
          <cell r="L77">
            <v>0</v>
          </cell>
          <cell r="M77">
            <v>2</v>
          </cell>
        </row>
        <row r="78">
          <cell r="A78" t="str">
            <v>ARMORED CORE VI FIRES OF RUBICON Standard Edition</v>
          </cell>
          <cell r="B78">
            <v>18001</v>
          </cell>
          <cell r="C78">
            <v>298</v>
          </cell>
          <cell r="D78">
            <v>10500</v>
          </cell>
          <cell r="E78">
            <v>10500</v>
          </cell>
          <cell r="F78">
            <v>0</v>
          </cell>
          <cell r="J78">
            <v>500</v>
          </cell>
          <cell r="K78">
            <v>25</v>
          </cell>
          <cell r="L78">
            <v>2373</v>
          </cell>
          <cell r="M78">
            <v>521</v>
          </cell>
        </row>
        <row r="79">
          <cell r="A79" t="str">
            <v>ARMORED CORE VI FIRES OF RUBICON Deluxe Edition</v>
          </cell>
          <cell r="B79">
            <v>18003</v>
          </cell>
          <cell r="C79">
            <v>348</v>
          </cell>
          <cell r="D79">
            <v>3500</v>
          </cell>
          <cell r="E79">
            <v>3500</v>
          </cell>
          <cell r="F79">
            <v>0</v>
          </cell>
          <cell r="J79">
            <v>318</v>
          </cell>
          <cell r="K79">
            <v>5</v>
          </cell>
          <cell r="L79">
            <v>246</v>
          </cell>
          <cell r="M79">
            <v>26</v>
          </cell>
        </row>
        <row r="80">
          <cell r="A80" t="str">
            <v>Park beyond</v>
          </cell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A81" t="str">
            <v>TEKKEN 8 - Deluxe Edition</v>
          </cell>
          <cell r="B81">
            <v>18799</v>
          </cell>
          <cell r="C81">
            <v>498</v>
          </cell>
          <cell r="D81">
            <v>500</v>
          </cell>
          <cell r="E81">
            <v>500</v>
          </cell>
          <cell r="F81">
            <v>0</v>
          </cell>
          <cell r="K81">
            <v>28</v>
          </cell>
          <cell r="L81">
            <v>11</v>
          </cell>
          <cell r="M81">
            <v>28</v>
          </cell>
        </row>
        <row r="82">
          <cell r="A82" t="str">
            <v>TEKKEN 8</v>
          </cell>
          <cell r="B82">
            <v>18801</v>
          </cell>
          <cell r="C82">
            <v>348</v>
          </cell>
          <cell r="D82">
            <v>2000</v>
          </cell>
          <cell r="E82">
            <v>2000</v>
          </cell>
          <cell r="F82">
            <v>0</v>
          </cell>
          <cell r="K82">
            <v>64</v>
          </cell>
          <cell r="L82">
            <v>36</v>
          </cell>
          <cell r="M82">
            <v>128</v>
          </cell>
        </row>
        <row r="83">
          <cell r="A83" t="str">
            <v>TEKKEN 8 - Ultimate Edition</v>
          </cell>
          <cell r="B83">
            <v>18802</v>
          </cell>
          <cell r="C83">
            <v>548</v>
          </cell>
          <cell r="D83">
            <v>500</v>
          </cell>
          <cell r="E83">
            <v>500</v>
          </cell>
          <cell r="F83">
            <v>0</v>
          </cell>
          <cell r="K83">
            <v>46</v>
          </cell>
          <cell r="L83">
            <v>14</v>
          </cell>
          <cell r="M83">
            <v>23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2000</v>
          </cell>
          <cell r="E84">
            <v>2000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</row>
        <row r="85">
          <cell r="A85" t="str">
            <v>NARUTO X BORUTO Ultimate Ninja STORM CONNECTIONS</v>
          </cell>
          <cell r="B85">
            <v>19503</v>
          </cell>
          <cell r="C85">
            <v>298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58</v>
          </cell>
          <cell r="L85">
            <v>24</v>
          </cell>
          <cell r="M85">
            <v>63</v>
          </cell>
        </row>
        <row r="86">
          <cell r="A86" t="str">
            <v>NARUTO X BORUTO Ultimate Ninja STORM CONNECTIONS Deluxe Edition</v>
          </cell>
          <cell r="B86">
            <v>19504</v>
          </cell>
          <cell r="C86">
            <v>428</v>
          </cell>
          <cell r="D86">
            <v>199</v>
          </cell>
          <cell r="E86">
            <v>200</v>
          </cell>
          <cell r="F86">
            <v>-1</v>
          </cell>
          <cell r="J86">
            <v>0</v>
          </cell>
          <cell r="K86">
            <v>25</v>
          </cell>
          <cell r="L86">
            <v>9</v>
          </cell>
          <cell r="M86">
            <v>38</v>
          </cell>
        </row>
        <row r="87">
          <cell r="A87" t="str">
            <v>NARUTO X BORUTO Ultimate Ninja STORM CONNECTIONS Ultimate Edition</v>
          </cell>
          <cell r="B87">
            <v>19505</v>
          </cell>
          <cell r="C87">
            <v>468</v>
          </cell>
          <cell r="D87">
            <v>200</v>
          </cell>
          <cell r="E87">
            <v>200</v>
          </cell>
          <cell r="F87">
            <v>0</v>
          </cell>
          <cell r="J87">
            <v>2</v>
          </cell>
          <cell r="K87">
            <v>76</v>
          </cell>
          <cell r="L87">
            <v>14</v>
          </cell>
          <cell r="M87">
            <v>84</v>
          </cell>
        </row>
        <row r="88">
          <cell r="A88" t="str">
            <v>Tales of Arise - Beyond the Dawn Expansion</v>
          </cell>
          <cell r="B88">
            <v>19518</v>
          </cell>
          <cell r="C88">
            <v>178</v>
          </cell>
          <cell r="D88">
            <v>300</v>
          </cell>
          <cell r="E88">
            <v>300</v>
          </cell>
          <cell r="F88">
            <v>0</v>
          </cell>
          <cell r="J88">
            <v>1</v>
          </cell>
          <cell r="K88">
            <v>14</v>
          </cell>
          <cell r="L88">
            <v>2</v>
          </cell>
          <cell r="M88">
            <v>3</v>
          </cell>
        </row>
        <row r="89">
          <cell r="A89" t="str">
            <v>Tales of Arise - Beyond the Dawn Edition</v>
          </cell>
          <cell r="B89">
            <v>19616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0</v>
          </cell>
          <cell r="K89">
            <v>13</v>
          </cell>
          <cell r="L89">
            <v>10</v>
          </cell>
          <cell r="M89">
            <v>22</v>
          </cell>
        </row>
        <row r="90">
          <cell r="A90" t="str">
            <v>Tales of Arise - Beyond the Dawn Deluxe Edition</v>
          </cell>
          <cell r="B90">
            <v>19617</v>
          </cell>
          <cell r="C90">
            <v>398</v>
          </cell>
          <cell r="D90">
            <v>300</v>
          </cell>
          <cell r="E90">
            <v>300</v>
          </cell>
          <cell r="F90">
            <v>0</v>
          </cell>
          <cell r="J90">
            <v>0</v>
          </cell>
          <cell r="K90">
            <v>2</v>
          </cell>
          <cell r="L90">
            <v>2</v>
          </cell>
          <cell r="M90">
            <v>2</v>
          </cell>
        </row>
        <row r="91">
          <cell r="A91" t="str">
            <v>Tales of Arise - Beyond the Dawn Ultimate Edition</v>
          </cell>
          <cell r="B91">
            <v>19618</v>
          </cell>
          <cell r="C91">
            <v>498</v>
          </cell>
          <cell r="D91">
            <v>300</v>
          </cell>
          <cell r="E91">
            <v>300</v>
          </cell>
          <cell r="F91">
            <v>0</v>
          </cell>
          <cell r="J91">
            <v>1</v>
          </cell>
          <cell r="K91">
            <v>15</v>
          </cell>
          <cell r="L91">
            <v>7</v>
          </cell>
          <cell r="M91">
            <v>12</v>
          </cell>
        </row>
        <row r="92">
          <cell r="A92" t="str">
            <v>DRAGON BALL Z: KAKAROT - Legendary Edition</v>
          </cell>
          <cell r="B92">
            <v>21151</v>
          </cell>
          <cell r="C92">
            <v>498</v>
          </cell>
          <cell r="D92">
            <v>3000</v>
          </cell>
          <cell r="E92">
            <v>3000</v>
          </cell>
          <cell r="F92">
            <v>0</v>
          </cell>
          <cell r="J92">
            <v>1</v>
          </cell>
          <cell r="K92">
            <v>692</v>
          </cell>
          <cell r="L92">
            <v>197</v>
          </cell>
          <cell r="M92">
            <v>386</v>
          </cell>
        </row>
        <row r="93">
          <cell r="A93" t="str">
            <v>Jujutsu Kaisen Cursed Clash</v>
          </cell>
          <cell r="B93">
            <v>21877</v>
          </cell>
          <cell r="C93">
            <v>298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 t="str">
            <v>Jujutsu Kaisen Cursed Clash Deluxe Edition</v>
          </cell>
          <cell r="B94">
            <v>21878</v>
          </cell>
          <cell r="C94">
            <v>398</v>
          </cell>
          <cell r="D94">
            <v>100</v>
          </cell>
          <cell r="E94">
            <v>100</v>
          </cell>
          <cell r="F94">
            <v>0</v>
          </cell>
          <cell r="J94">
            <v>0</v>
          </cell>
          <cell r="K94">
            <v>3</v>
          </cell>
          <cell r="L94">
            <v>4</v>
          </cell>
          <cell r="M94">
            <v>2</v>
          </cell>
        </row>
        <row r="95">
          <cell r="A95" t="str">
            <v>Jujutsu Kaisen Cursed Clash Ultimate Edition</v>
          </cell>
          <cell r="B95">
            <v>21879</v>
          </cell>
          <cell r="C95">
            <v>498</v>
          </cell>
          <cell r="D95">
            <v>100</v>
          </cell>
          <cell r="E95">
            <v>100</v>
          </cell>
          <cell r="F95">
            <v>0</v>
          </cell>
          <cell r="J95">
            <v>0</v>
          </cell>
          <cell r="K95">
            <v>2</v>
          </cell>
          <cell r="L95">
            <v>0</v>
          </cell>
          <cell r="M95">
            <v>3</v>
          </cell>
        </row>
        <row r="96">
          <cell r="A96" t="str">
            <v>DRAGON BALL FighterZ - Legendary Edition</v>
          </cell>
          <cell r="B96">
            <v>23277</v>
          </cell>
          <cell r="C96">
            <v>398</v>
          </cell>
          <cell r="D96">
            <v>1000</v>
          </cell>
          <cell r="E96">
            <v>1000</v>
          </cell>
          <cell r="F96">
            <v>0</v>
          </cell>
          <cell r="J96">
            <v>1</v>
          </cell>
          <cell r="K96">
            <v>94</v>
          </cell>
          <cell r="L96">
            <v>24</v>
          </cell>
          <cell r="M96">
            <v>97</v>
          </cell>
        </row>
        <row r="97">
          <cell r="A97" t="str">
            <v>DRAGON BALL: Sparking! ZERO Deluxe Edition - Pre-Purchase</v>
          </cell>
          <cell r="B97">
            <v>26391</v>
          </cell>
          <cell r="C97">
            <v>478</v>
          </cell>
          <cell r="D97">
            <v>5000</v>
          </cell>
          <cell r="E97">
            <v>5000</v>
          </cell>
          <cell r="F97">
            <v>0</v>
          </cell>
          <cell r="J97">
            <v>4238</v>
          </cell>
          <cell r="K97">
            <v>262</v>
          </cell>
          <cell r="L97">
            <v>118</v>
          </cell>
          <cell r="M97">
            <v>123</v>
          </cell>
        </row>
        <row r="98">
          <cell r="A98" t="str">
            <v>DRAGON BALL: Sparking! ZERO Ultimate Edition - Pre-Purchase</v>
          </cell>
          <cell r="B98">
            <v>26393</v>
          </cell>
          <cell r="C98">
            <v>538</v>
          </cell>
          <cell r="D98">
            <v>8000</v>
          </cell>
          <cell r="E98">
            <v>8000</v>
          </cell>
          <cell r="F98">
            <v>0</v>
          </cell>
          <cell r="J98">
            <v>3425</v>
          </cell>
          <cell r="K98">
            <v>143</v>
          </cell>
          <cell r="L98">
            <v>71</v>
          </cell>
          <cell r="M98">
            <v>82</v>
          </cell>
        </row>
        <row r="99">
          <cell r="A99" t="str">
            <v>Baten Kaitos I &amp; II HD Remaster</v>
          </cell>
          <cell r="B99">
            <v>26639</v>
          </cell>
          <cell r="C99">
            <v>248</v>
          </cell>
          <cell r="D99">
            <v>1000</v>
          </cell>
          <cell r="E99">
            <v>1000</v>
          </cell>
          <cell r="F99">
            <v>0</v>
          </cell>
          <cell r="K99">
            <v>0</v>
          </cell>
          <cell r="L99">
            <v>1</v>
          </cell>
          <cell r="M99">
            <v>0</v>
          </cell>
        </row>
        <row r="100">
          <cell r="A100" t="str">
            <v>SPY×ANYA: Operation Memories</v>
          </cell>
          <cell r="B100">
            <v>27156</v>
          </cell>
          <cell r="C100">
            <v>248</v>
          </cell>
          <cell r="D100">
            <v>300</v>
          </cell>
          <cell r="E100">
            <v>300</v>
          </cell>
          <cell r="F100">
            <v>0</v>
          </cell>
          <cell r="J100">
            <v>0</v>
          </cell>
          <cell r="K100">
            <v>1</v>
          </cell>
          <cell r="L100">
            <v>1</v>
          </cell>
          <cell r="M100">
            <v>8</v>
          </cell>
        </row>
        <row r="101">
          <cell r="A101" t="str">
            <v>That Time I Got Reincarnated as a Slime ISEKAI Chronicles</v>
          </cell>
          <cell r="B101">
            <v>28308</v>
          </cell>
          <cell r="C101">
            <v>248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 t="str">
            <v>GUNDAM BREAKER 4</v>
          </cell>
          <cell r="B102">
            <v>28945</v>
          </cell>
          <cell r="C102">
            <v>298</v>
          </cell>
          <cell r="D102">
            <v>1500</v>
          </cell>
          <cell r="E102">
            <v>1500</v>
          </cell>
          <cell r="F102">
            <v>0</v>
          </cell>
          <cell r="H102">
            <v>468</v>
          </cell>
          <cell r="I102">
            <v>129</v>
          </cell>
          <cell r="J102">
            <v>12</v>
          </cell>
          <cell r="K102">
            <v>4</v>
          </cell>
          <cell r="L102">
            <v>5</v>
          </cell>
          <cell r="M102">
            <v>9</v>
          </cell>
        </row>
        <row r="103">
          <cell r="A103" t="str">
            <v>GUNDAM BREAKER 4 Deluxe Edition</v>
          </cell>
          <cell r="B103">
            <v>28946</v>
          </cell>
          <cell r="C103">
            <v>448</v>
          </cell>
          <cell r="D103">
            <v>500</v>
          </cell>
          <cell r="E103">
            <v>500</v>
          </cell>
          <cell r="F103">
            <v>0</v>
          </cell>
          <cell r="H103">
            <v>173</v>
          </cell>
          <cell r="I103">
            <v>36</v>
          </cell>
          <cell r="J103">
            <v>4</v>
          </cell>
          <cell r="K103">
            <v>5</v>
          </cell>
          <cell r="L103">
            <v>3</v>
          </cell>
          <cell r="M103">
            <v>1</v>
          </cell>
        </row>
        <row r="104">
          <cell r="A104" t="str">
            <v>GUNDAM BREAKER 4 Ultimate Edition</v>
          </cell>
          <cell r="B104">
            <v>28947</v>
          </cell>
          <cell r="C104">
            <v>498</v>
          </cell>
          <cell r="D104">
            <v>250</v>
          </cell>
          <cell r="E104">
            <v>250</v>
          </cell>
          <cell r="F104">
            <v>0</v>
          </cell>
          <cell r="H104">
            <v>153</v>
          </cell>
          <cell r="I104">
            <v>33</v>
          </cell>
          <cell r="J104">
            <v>7</v>
          </cell>
          <cell r="K104">
            <v>4</v>
          </cell>
          <cell r="L104">
            <v>3</v>
          </cell>
          <cell r="M104">
            <v>2</v>
          </cell>
        </row>
        <row r="105">
          <cell r="A105" t="str">
            <v>SWORD ART ONLINE Fractured Daydream</v>
          </cell>
          <cell r="B105">
            <v>30154</v>
          </cell>
          <cell r="C105">
            <v>298</v>
          </cell>
          <cell r="D105">
            <v>1000</v>
          </cell>
          <cell r="E105">
            <v>1000</v>
          </cell>
          <cell r="F105">
            <v>0</v>
          </cell>
          <cell r="J105">
            <v>606</v>
          </cell>
          <cell r="K105">
            <v>35</v>
          </cell>
          <cell r="L105">
            <v>22</v>
          </cell>
          <cell r="M105">
            <v>29</v>
          </cell>
        </row>
        <row r="106">
          <cell r="A106" t="str">
            <v>SWORD ART ONLINE Fractured Daydream Deluxe Edition</v>
          </cell>
          <cell r="B106">
            <v>30186</v>
          </cell>
          <cell r="C106">
            <v>428</v>
          </cell>
          <cell r="D106">
            <v>1000</v>
          </cell>
          <cell r="E106">
            <v>1000</v>
          </cell>
          <cell r="F106">
            <v>0</v>
          </cell>
          <cell r="J106">
            <v>164</v>
          </cell>
          <cell r="K106">
            <v>14</v>
          </cell>
          <cell r="L106">
            <v>4</v>
          </cell>
          <cell r="M106">
            <v>10</v>
          </cell>
        </row>
        <row r="107">
          <cell r="A107" t="str">
            <v>SWORD ART ONLINE Fractured Daydream Premium Edition</v>
          </cell>
          <cell r="B107">
            <v>30187</v>
          </cell>
          <cell r="C107">
            <v>498</v>
          </cell>
          <cell r="D107">
            <v>600</v>
          </cell>
          <cell r="E107">
            <v>600</v>
          </cell>
          <cell r="F107">
            <v>0</v>
          </cell>
          <cell r="J107">
            <v>166</v>
          </cell>
          <cell r="K107">
            <v>21</v>
          </cell>
          <cell r="L107">
            <v>8</v>
          </cell>
          <cell r="M107">
            <v>15</v>
          </cell>
        </row>
        <row r="108">
          <cell r="A108" t="str">
            <v>DRAGON BALL: Sparking! ZERO</v>
          </cell>
          <cell r="B108">
            <v>30736</v>
          </cell>
          <cell r="C108">
            <v>298</v>
          </cell>
          <cell r="D108">
            <v>5000</v>
          </cell>
          <cell r="E108">
            <v>5000</v>
          </cell>
          <cell r="F108">
            <v>0</v>
          </cell>
          <cell r="J108">
            <v>690</v>
          </cell>
          <cell r="K108">
            <v>624</v>
          </cell>
          <cell r="L108">
            <v>261</v>
          </cell>
          <cell r="M108">
            <v>255</v>
          </cell>
        </row>
        <row r="109">
          <cell r="A109" t="str">
            <v>We Love Katamari REROLL+ Royal Reverie</v>
          </cell>
          <cell r="B109">
            <v>30783</v>
          </cell>
          <cell r="C109">
            <v>148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6</v>
          </cell>
        </row>
        <row r="110">
          <cell r="A110" t="str">
            <v>We Love Katamari REROLL+ Royal Reverie Special Edition</v>
          </cell>
          <cell r="B110">
            <v>30784</v>
          </cell>
          <cell r="C110">
            <v>198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1</v>
          </cell>
          <cell r="L110">
            <v>1</v>
          </cell>
          <cell r="M110">
            <v>1</v>
          </cell>
        </row>
        <row r="111">
          <cell r="A111" t="str">
            <v>That Time I Got Reincarnated as a Slime ISEKAI Chronicles Digital Deluxe Edition</v>
          </cell>
          <cell r="B111">
            <v>30785</v>
          </cell>
          <cell r="C111">
            <v>348</v>
          </cell>
          <cell r="D111">
            <v>300</v>
          </cell>
          <cell r="E111">
            <v>100</v>
          </cell>
          <cell r="F111">
            <v>200</v>
          </cell>
          <cell r="J111">
            <v>0</v>
          </cell>
          <cell r="K111">
            <v>2</v>
          </cell>
          <cell r="L111">
            <v>1</v>
          </cell>
          <cell r="M111">
            <v>1</v>
          </cell>
        </row>
        <row r="112">
          <cell r="A112" t="str">
            <v>Sword Art Online: Fatal Bullet Complete Edition</v>
          </cell>
          <cell r="B112">
            <v>30786</v>
          </cell>
          <cell r="C112">
            <v>301.5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</row>
        <row r="113">
          <cell r="A113" t="str">
            <v>SWORD ART ONLINE Last Recollection</v>
          </cell>
          <cell r="B113">
            <v>30787</v>
          </cell>
          <cell r="C113">
            <v>298</v>
          </cell>
          <cell r="D113">
            <v>300</v>
          </cell>
          <cell r="E113">
            <v>100</v>
          </cell>
          <cell r="F113">
            <v>200</v>
          </cell>
          <cell r="J113">
            <v>0</v>
          </cell>
          <cell r="K113">
            <v>1</v>
          </cell>
          <cell r="L113">
            <v>1</v>
          </cell>
          <cell r="M113">
            <v>7</v>
          </cell>
        </row>
        <row r="114">
          <cell r="A114" t="str">
            <v>SWORD ART ONLINE Last Recollection Deluxe Edition</v>
          </cell>
          <cell r="B114">
            <v>30788</v>
          </cell>
          <cell r="C114">
            <v>428</v>
          </cell>
          <cell r="D114">
            <v>300</v>
          </cell>
          <cell r="E114">
            <v>100</v>
          </cell>
          <cell r="F114">
            <v>200</v>
          </cell>
          <cell r="J114">
            <v>0</v>
          </cell>
          <cell r="K114">
            <v>8</v>
          </cell>
          <cell r="L114">
            <v>1</v>
          </cell>
          <cell r="M114">
            <v>13</v>
          </cell>
        </row>
        <row r="115">
          <cell r="A115" t="str">
            <v>SPY×ANYA: Operation Memories Deluxe Edition</v>
          </cell>
          <cell r="B115">
            <v>30792</v>
          </cell>
          <cell r="C115">
            <v>348</v>
          </cell>
          <cell r="D115">
            <v>300</v>
          </cell>
          <cell r="E115">
            <v>100</v>
          </cell>
          <cell r="F115">
            <v>200</v>
          </cell>
          <cell r="J115">
            <v>0</v>
          </cell>
          <cell r="K115">
            <v>4</v>
          </cell>
          <cell r="L115">
            <v>0</v>
          </cell>
          <cell r="M115">
            <v>2</v>
          </cell>
        </row>
        <row r="116">
          <cell r="A116" t="str">
            <v>SD GUNDAM G GENERATION CROSS RAYS Platinum Edition</v>
          </cell>
          <cell r="B116">
            <v>30793</v>
          </cell>
          <cell r="C116">
            <v>298</v>
          </cell>
          <cell r="D116">
            <v>300</v>
          </cell>
          <cell r="E116">
            <v>300</v>
          </cell>
          <cell r="F116">
            <v>0</v>
          </cell>
          <cell r="J116">
            <v>2</v>
          </cell>
          <cell r="K116">
            <v>79</v>
          </cell>
          <cell r="L116">
            <v>12</v>
          </cell>
          <cell r="M116">
            <v>32</v>
          </cell>
        </row>
        <row r="117">
          <cell r="A117" t="str">
            <v>Captain Tsubasa: Rise of New Champions - Ultimate Edition</v>
          </cell>
          <cell r="B117">
            <v>30794</v>
          </cell>
          <cell r="C117">
            <v>398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7</v>
          </cell>
          <cell r="L117">
            <v>55</v>
          </cell>
          <cell r="M117">
            <v>133</v>
          </cell>
        </row>
        <row r="118">
          <cell r="A118" t="str">
            <v>SAND LAND</v>
          </cell>
          <cell r="B118">
            <v>30795</v>
          </cell>
          <cell r="C118">
            <v>298</v>
          </cell>
          <cell r="D118">
            <v>200</v>
          </cell>
          <cell r="E118">
            <v>200</v>
          </cell>
          <cell r="F118">
            <v>0</v>
          </cell>
          <cell r="J118">
            <v>0</v>
          </cell>
          <cell r="K118">
            <v>7</v>
          </cell>
          <cell r="L118">
            <v>1</v>
          </cell>
          <cell r="M118">
            <v>3</v>
          </cell>
        </row>
        <row r="119">
          <cell r="A119" t="str">
            <v>SAND LAND Deluxe Edition</v>
          </cell>
          <cell r="B119">
            <v>30796</v>
          </cell>
          <cell r="C119">
            <v>348</v>
          </cell>
          <cell r="D119">
            <v>200</v>
          </cell>
          <cell r="E119">
            <v>100</v>
          </cell>
          <cell r="F119">
            <v>100</v>
          </cell>
          <cell r="J119">
            <v>1</v>
          </cell>
          <cell r="K119">
            <v>8</v>
          </cell>
          <cell r="L119">
            <v>1</v>
          </cell>
          <cell r="M119">
            <v>1</v>
          </cell>
        </row>
        <row r="120">
          <cell r="A120" t="str">
            <v>DRAGON BALL XENOVERSE 2 Deluxe Edition</v>
          </cell>
          <cell r="B120">
            <v>30797</v>
          </cell>
          <cell r="C120">
            <v>198</v>
          </cell>
          <cell r="D120">
            <v>800</v>
          </cell>
          <cell r="E120">
            <v>800</v>
          </cell>
          <cell r="F120">
            <v>0</v>
          </cell>
          <cell r="J120">
            <v>1</v>
          </cell>
          <cell r="K120">
            <v>8</v>
          </cell>
          <cell r="L120">
            <v>5</v>
          </cell>
          <cell r="M120">
            <v>14</v>
          </cell>
        </row>
        <row r="121">
          <cell r="A121" t="str">
            <v>DRAGON BALL XENOVERSE 2 Special Edition</v>
          </cell>
          <cell r="B121">
            <v>30798</v>
          </cell>
          <cell r="C121">
            <v>248</v>
          </cell>
          <cell r="D121">
            <v>800</v>
          </cell>
          <cell r="E121">
            <v>800</v>
          </cell>
          <cell r="F121">
            <v>0</v>
          </cell>
          <cell r="J121">
            <v>3</v>
          </cell>
          <cell r="K121">
            <v>139</v>
          </cell>
          <cell r="L121">
            <v>22</v>
          </cell>
          <cell r="M121">
            <v>42</v>
          </cell>
        </row>
        <row r="122">
          <cell r="A122" t="str">
            <v>NARUTO TO BORUTO: SHINOBI STRIKER Ultimate Edition</v>
          </cell>
          <cell r="B122">
            <v>30799</v>
          </cell>
          <cell r="C122">
            <v>398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9</v>
          </cell>
          <cell r="L122">
            <v>0</v>
          </cell>
          <cell r="M122">
            <v>10</v>
          </cell>
        </row>
        <row r="123">
          <cell r="A123" t="str">
            <v>NARUTO SHIPPUDEN: Ultimate Ninja STORM Trilogy</v>
          </cell>
          <cell r="B123">
            <v>30800</v>
          </cell>
          <cell r="C123">
            <v>217.08000000000001</v>
          </cell>
          <cell r="D123">
            <v>5000</v>
          </cell>
          <cell r="E123">
            <v>5000</v>
          </cell>
          <cell r="F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</row>
        <row r="124">
          <cell r="A124" t="str">
            <v>JoJo's Bizarre Adventure: All-Star Battle R Ultimate Edition</v>
          </cell>
          <cell r="B124">
            <v>30801</v>
          </cell>
          <cell r="C124">
            <v>428</v>
          </cell>
          <cell r="D124">
            <v>1600</v>
          </cell>
          <cell r="E124">
            <v>1600</v>
          </cell>
          <cell r="F124">
            <v>0</v>
          </cell>
          <cell r="J124">
            <v>0</v>
          </cell>
          <cell r="K124">
            <v>222</v>
          </cell>
          <cell r="L124">
            <v>131</v>
          </cell>
          <cell r="M124">
            <v>549</v>
          </cell>
        </row>
        <row r="125">
          <cell r="A125" t="str">
            <v>Taiko no Tatsujin: Rhythm Festival</v>
          </cell>
          <cell r="B125">
            <v>31445</v>
          </cell>
          <cell r="C125">
            <v>248</v>
          </cell>
          <cell r="D125">
            <v>1500</v>
          </cell>
          <cell r="E125">
            <v>1500</v>
          </cell>
          <cell r="F125">
            <v>0</v>
          </cell>
          <cell r="K125">
            <v>137</v>
          </cell>
          <cell r="L125">
            <v>42</v>
          </cell>
          <cell r="M125">
            <v>51</v>
          </cell>
        </row>
        <row r="126">
          <cell r="A126" t="str">
            <v>Taiko no Tatsujin: Rhythm Festival The Setlist Edition</v>
          </cell>
          <cell r="B126">
            <v>31446</v>
          </cell>
          <cell r="C126">
            <v>348</v>
          </cell>
          <cell r="D126">
            <v>1500</v>
          </cell>
          <cell r="E126">
            <v>1500</v>
          </cell>
          <cell r="F126">
            <v>0</v>
          </cell>
          <cell r="K126">
            <v>75</v>
          </cell>
          <cell r="L126">
            <v>17</v>
          </cell>
          <cell r="M126">
            <v>20</v>
          </cell>
        </row>
        <row r="127">
          <cell r="A127" t="str">
            <v>PAC-MAN Mega Tunnel Battle: Chomp Champs</v>
          </cell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 t="str">
            <v>PAC-MAN Mega Tunnel Battle: Chomp Champs - Deluxe Edition</v>
          </cell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</row>
        <row r="129">
          <cell r="A129" t="str">
            <v>DEATH NOTE Killer Within</v>
          </cell>
          <cell r="B129">
            <v>31489</v>
          </cell>
          <cell r="C129">
            <v>48</v>
          </cell>
          <cell r="D129">
            <v>1500</v>
          </cell>
          <cell r="E129">
            <v>1500</v>
          </cell>
          <cell r="F129">
            <v>0</v>
          </cell>
          <cell r="K129">
            <v>199</v>
          </cell>
          <cell r="L129">
            <v>93</v>
          </cell>
          <cell r="M129">
            <v>28</v>
          </cell>
        </row>
        <row r="130">
          <cell r="A130" t="str">
            <v>DEATH NOTE Killer Within - Deluxe Edition</v>
          </cell>
          <cell r="B130">
            <v>31490</v>
          </cell>
          <cell r="C130">
            <v>98</v>
          </cell>
          <cell r="D130">
            <v>1500</v>
          </cell>
          <cell r="E130">
            <v>1500</v>
          </cell>
          <cell r="F130">
            <v>0</v>
          </cell>
          <cell r="K130">
            <v>36</v>
          </cell>
          <cell r="L130">
            <v>6</v>
          </cell>
          <cell r="M130">
            <v>2</v>
          </cell>
        </row>
        <row r="131">
          <cell r="A131" t="str">
            <v>SYNDUALITY Echo of Ada</v>
          </cell>
          <cell r="B131">
            <v>33464</v>
          </cell>
          <cell r="C131">
            <v>198</v>
          </cell>
          <cell r="D131">
            <v>2000</v>
          </cell>
          <cell r="E131">
            <v>2000</v>
          </cell>
          <cell r="F131">
            <v>0</v>
          </cell>
          <cell r="K131">
            <v>0</v>
          </cell>
          <cell r="L131">
            <v>0</v>
          </cell>
          <cell r="M131">
            <v>91</v>
          </cell>
        </row>
        <row r="132">
          <cell r="A132" t="str">
            <v>SYNDUALITY Echo of Ada Deluxe Edition</v>
          </cell>
          <cell r="B132">
            <v>33465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0</v>
          </cell>
          <cell r="L132">
            <v>1</v>
          </cell>
          <cell r="M132">
            <v>23</v>
          </cell>
        </row>
        <row r="133">
          <cell r="A133" t="str">
            <v>SYNDUALITY Echo of Ada Ultimate Edition</v>
          </cell>
          <cell r="B133">
            <v>33466</v>
          </cell>
          <cell r="C133">
            <v>498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23</v>
          </cell>
        </row>
        <row r="134">
          <cell r="A134" t="str">
            <v>Tales of Graces f Remastered</v>
          </cell>
          <cell r="B134">
            <v>33968</v>
          </cell>
          <cell r="C134">
            <v>198</v>
          </cell>
          <cell r="D134">
            <v>999</v>
          </cell>
          <cell r="E134">
            <v>1000</v>
          </cell>
          <cell r="F134">
            <v>-1</v>
          </cell>
          <cell r="M134">
            <v>73</v>
          </cell>
        </row>
        <row r="135">
          <cell r="A135" t="str">
            <v>Tales of Graces f Remastered Deluxe Edition</v>
          </cell>
          <cell r="B135">
            <v>33970</v>
          </cell>
          <cell r="C135">
            <v>298</v>
          </cell>
          <cell r="D135">
            <v>1001</v>
          </cell>
          <cell r="E135">
            <v>1000</v>
          </cell>
          <cell r="F135">
            <v>1</v>
          </cell>
          <cell r="M135">
            <v>5</v>
          </cell>
        </row>
        <row r="136">
          <cell r="M136">
            <v>20322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</row>
        <row r="3">
          <cell r="A3" t="str">
            <v>One Piece Burning Blood</v>
          </cell>
          <cell r="B3">
            <v>547</v>
          </cell>
          <cell r="C3">
            <v>268</v>
          </cell>
          <cell r="D3">
            <v>800</v>
          </cell>
          <cell r="E3">
            <v>800</v>
          </cell>
          <cell r="F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</row>
        <row r="4">
          <cell r="A4" t="str">
            <v>One Piece Burning Blood Gold Edition</v>
          </cell>
          <cell r="B4">
            <v>548</v>
          </cell>
          <cell r="C4">
            <v>402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9</v>
          </cell>
          <cell r="L4">
            <v>1</v>
          </cell>
          <cell r="M4">
            <v>7</v>
          </cell>
          <cell r="N4">
            <v>2</v>
          </cell>
        </row>
        <row r="5">
          <cell r="A5" t="str">
            <v>One Piece World Seeker</v>
          </cell>
          <cell r="B5">
            <v>698</v>
          </cell>
          <cell r="C5">
            <v>268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1</v>
          </cell>
          <cell r="L5">
            <v>0</v>
          </cell>
          <cell r="M5">
            <v>1</v>
          </cell>
          <cell r="N5">
            <v>0</v>
          </cell>
        </row>
        <row r="6">
          <cell r="A6" t="str">
            <v>One Piece World Seeker Deluxe Edition</v>
          </cell>
          <cell r="B6">
            <v>699</v>
          </cell>
          <cell r="C6">
            <v>328</v>
          </cell>
          <cell r="D6">
            <v>300</v>
          </cell>
          <cell r="E6">
            <v>300</v>
          </cell>
          <cell r="F6">
            <v>0</v>
          </cell>
          <cell r="J6">
            <v>0</v>
          </cell>
          <cell r="K6">
            <v>3</v>
          </cell>
          <cell r="L6">
            <v>0</v>
          </cell>
          <cell r="M6">
            <v>2</v>
          </cell>
          <cell r="N6">
            <v>0</v>
          </cell>
        </row>
        <row r="7">
          <cell r="A7" t="str">
            <v>Ace Combat 7: Skies Unknown</v>
          </cell>
          <cell r="B7">
            <v>729</v>
          </cell>
          <cell r="C7">
            <v>268</v>
          </cell>
          <cell r="D7">
            <v>3000</v>
          </cell>
          <cell r="E7">
            <v>3000</v>
          </cell>
          <cell r="F7">
            <v>0</v>
          </cell>
          <cell r="J7">
            <v>0</v>
          </cell>
          <cell r="K7">
            <v>22</v>
          </cell>
          <cell r="L7">
            <v>3</v>
          </cell>
          <cell r="M7">
            <v>142</v>
          </cell>
          <cell r="N7">
            <v>5</v>
          </cell>
        </row>
        <row r="8">
          <cell r="A8" t="str">
            <v>NARUTO SHIPPUDEN: Ultimate Ninja STORM 2</v>
          </cell>
          <cell r="B8">
            <v>852</v>
          </cell>
          <cell r="C8">
            <v>108</v>
          </cell>
          <cell r="D8">
            <v>300</v>
          </cell>
          <cell r="E8">
            <v>300</v>
          </cell>
          <cell r="F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NARUTO: Ultimate Ninja STORM</v>
          </cell>
          <cell r="B9">
            <v>873</v>
          </cell>
          <cell r="C9">
            <v>108</v>
          </cell>
          <cell r="D9">
            <v>300</v>
          </cell>
          <cell r="E9">
            <v>300</v>
          </cell>
          <cell r="F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</row>
        <row r="10">
          <cell r="A10" t="str">
            <v>Tales of Berseria</v>
          </cell>
          <cell r="B10">
            <v>930</v>
          </cell>
          <cell r="C10">
            <v>268</v>
          </cell>
          <cell r="D10">
            <v>1500</v>
          </cell>
          <cell r="E10">
            <v>1500</v>
          </cell>
          <cell r="F10">
            <v>0</v>
          </cell>
          <cell r="J10">
            <v>0</v>
          </cell>
          <cell r="K10">
            <v>6</v>
          </cell>
          <cell r="L10">
            <v>262</v>
          </cell>
          <cell r="M10">
            <v>232</v>
          </cell>
          <cell r="N10">
            <v>0</v>
          </cell>
        </row>
        <row r="11">
          <cell r="A11" t="str">
            <v>SOULCALIBUR VI</v>
          </cell>
          <cell r="B11">
            <v>973</v>
          </cell>
          <cell r="C11">
            <v>298</v>
          </cell>
          <cell r="D11">
            <v>500</v>
          </cell>
          <cell r="E11">
            <v>500</v>
          </cell>
          <cell r="F11">
            <v>0</v>
          </cell>
          <cell r="J11">
            <v>0</v>
          </cell>
          <cell r="K11">
            <v>0</v>
          </cell>
          <cell r="L11">
            <v>49</v>
          </cell>
          <cell r="M11">
            <v>102</v>
          </cell>
          <cell r="N11">
            <v>18</v>
          </cell>
        </row>
        <row r="12">
          <cell r="A12" t="str">
            <v>SOULCALIBUR VI Deluxe Edition</v>
          </cell>
          <cell r="B12">
            <v>977</v>
          </cell>
          <cell r="C12">
            <v>448</v>
          </cell>
          <cell r="D12">
            <v>1300</v>
          </cell>
          <cell r="E12">
            <v>1300</v>
          </cell>
          <cell r="F12">
            <v>0</v>
          </cell>
          <cell r="J12">
            <v>0</v>
          </cell>
          <cell r="K12">
            <v>14</v>
          </cell>
          <cell r="L12">
            <v>110</v>
          </cell>
          <cell r="M12">
            <v>176</v>
          </cell>
          <cell r="N12">
            <v>0</v>
          </cell>
        </row>
        <row r="13">
          <cell r="A13" t="str">
            <v>DARK SOULS™ II: Scholar of the First Sin</v>
          </cell>
          <cell r="B13">
            <v>1537</v>
          </cell>
          <cell r="C13">
            <v>198</v>
          </cell>
          <cell r="D13">
            <v>9000</v>
          </cell>
          <cell r="E13">
            <v>9000</v>
          </cell>
          <cell r="F13">
            <v>0</v>
          </cell>
          <cell r="J13">
            <v>5</v>
          </cell>
          <cell r="K13">
            <v>1061</v>
          </cell>
          <cell r="L13">
            <v>189</v>
          </cell>
          <cell r="M13">
            <v>1066</v>
          </cell>
          <cell r="N13">
            <v>1020</v>
          </cell>
        </row>
        <row r="14">
          <cell r="A14" t="str">
            <v>BLACK CLOVER: QUARTET KNIGHTS</v>
          </cell>
          <cell r="B14">
            <v>1724</v>
          </cell>
          <cell r="C14">
            <v>268</v>
          </cell>
          <cell r="D14">
            <v>300</v>
          </cell>
          <cell r="E14">
            <v>300</v>
          </cell>
          <cell r="F14">
            <v>0</v>
          </cell>
          <cell r="J14">
            <v>0</v>
          </cell>
          <cell r="K14">
            <v>0</v>
          </cell>
          <cell r="L14">
            <v>3</v>
          </cell>
          <cell r="M14">
            <v>41</v>
          </cell>
          <cell r="N14">
            <v>9</v>
          </cell>
        </row>
        <row r="15">
          <cell r="A15" t="str">
            <v>CODE VEIN Deluxe Edition</v>
          </cell>
          <cell r="B15">
            <v>1751</v>
          </cell>
          <cell r="C15">
            <v>368</v>
          </cell>
          <cell r="D15">
            <v>5000</v>
          </cell>
          <cell r="E15">
            <v>5000</v>
          </cell>
          <cell r="F15">
            <v>0</v>
          </cell>
          <cell r="J15">
            <v>0</v>
          </cell>
          <cell r="K15">
            <v>52</v>
          </cell>
          <cell r="L15">
            <v>187</v>
          </cell>
          <cell r="M15">
            <v>803</v>
          </cell>
          <cell r="N15">
            <v>202</v>
          </cell>
        </row>
        <row r="16">
          <cell r="A16" t="str">
            <v>Sword Art Online: Fatal Bullet</v>
          </cell>
          <cell r="B16">
            <v>2281</v>
          </cell>
          <cell r="C16">
            <v>158</v>
          </cell>
          <cell r="D16">
            <v>800</v>
          </cell>
          <cell r="E16">
            <v>800</v>
          </cell>
          <cell r="F16">
            <v>0</v>
          </cell>
          <cell r="J16">
            <v>1</v>
          </cell>
          <cell r="K16">
            <v>3</v>
          </cell>
          <cell r="L16">
            <v>40</v>
          </cell>
          <cell r="M16">
            <v>86</v>
          </cell>
          <cell r="N16">
            <v>18</v>
          </cell>
        </row>
        <row r="17">
          <cell r="A17" t="str">
            <v>Sword Art Online: Lost Song</v>
          </cell>
          <cell r="B17">
            <v>2384</v>
          </cell>
          <cell r="C17">
            <v>88</v>
          </cell>
          <cell r="D17">
            <v>2300</v>
          </cell>
          <cell r="E17">
            <v>2300</v>
          </cell>
          <cell r="F17">
            <v>0</v>
          </cell>
          <cell r="J17">
            <v>0</v>
          </cell>
          <cell r="K17">
            <v>0</v>
          </cell>
          <cell r="L17">
            <v>59</v>
          </cell>
          <cell r="M17">
            <v>225</v>
          </cell>
          <cell r="N17">
            <v>16</v>
          </cell>
        </row>
        <row r="18">
          <cell r="A18" t="str">
            <v>DARK SOULS: REMASTERED</v>
          </cell>
          <cell r="B18">
            <v>2398</v>
          </cell>
          <cell r="C18">
            <v>198</v>
          </cell>
          <cell r="D18">
            <v>13000</v>
          </cell>
          <cell r="E18">
            <v>13000</v>
          </cell>
          <cell r="F18">
            <v>0</v>
          </cell>
          <cell r="J18">
            <v>9</v>
          </cell>
          <cell r="K18">
            <v>2490</v>
          </cell>
          <cell r="L18">
            <v>633</v>
          </cell>
          <cell r="M18">
            <v>1860</v>
          </cell>
          <cell r="N18">
            <v>1078</v>
          </cell>
        </row>
        <row r="19">
          <cell r="A19" t="str">
            <v>NARUTO SHIPPUDEN: Ultimate Ninja STORM 4</v>
          </cell>
          <cell r="B19">
            <v>2629</v>
          </cell>
          <cell r="C19">
            <v>98</v>
          </cell>
          <cell r="D19">
            <v>6000</v>
          </cell>
          <cell r="E19">
            <v>6000</v>
          </cell>
          <cell r="F19">
            <v>0</v>
          </cell>
          <cell r="J19">
            <v>41</v>
          </cell>
          <cell r="K19">
            <v>142</v>
          </cell>
          <cell r="L19">
            <v>24</v>
          </cell>
          <cell r="M19">
            <v>241</v>
          </cell>
          <cell r="N19">
            <v>136</v>
          </cell>
        </row>
        <row r="20">
          <cell r="A20" t="str">
            <v>DRAGON BALL XENOVERSE 2</v>
          </cell>
          <cell r="B20">
            <v>2646</v>
          </cell>
          <cell r="C20">
            <v>98</v>
          </cell>
          <cell r="D20">
            <v>1000</v>
          </cell>
          <cell r="E20">
            <v>1000</v>
          </cell>
          <cell r="F20">
            <v>0</v>
          </cell>
          <cell r="J20">
            <v>14</v>
          </cell>
          <cell r="K20">
            <v>28</v>
          </cell>
          <cell r="L20">
            <v>8</v>
          </cell>
          <cell r="M20">
            <v>16</v>
          </cell>
          <cell r="N20">
            <v>15</v>
          </cell>
        </row>
        <row r="21">
          <cell r="A21" t="str">
            <v>NARUTO TO BORUTO: SHINOBI STRIKER</v>
          </cell>
          <cell r="B21">
            <v>3032</v>
          </cell>
          <cell r="C21">
            <v>98</v>
          </cell>
          <cell r="D21">
            <v>300</v>
          </cell>
          <cell r="E21">
            <v>300</v>
          </cell>
          <cell r="F21">
            <v>0</v>
          </cell>
          <cell r="J21">
            <v>2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</row>
        <row r="22">
          <cell r="A22" t="str">
            <v>NARUTO TO BORUTO: SHINOBI STRIKER Deluxe Edition</v>
          </cell>
          <cell r="B22">
            <v>3033</v>
          </cell>
          <cell r="C22">
            <v>198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</row>
        <row r="23">
          <cell r="A23" t="str">
            <v>GOD EATER 2 Rage Burst</v>
          </cell>
          <cell r="B23">
            <v>3185</v>
          </cell>
          <cell r="C23">
            <v>268</v>
          </cell>
          <cell r="D23">
            <v>600</v>
          </cell>
          <cell r="E23">
            <v>600</v>
          </cell>
          <cell r="F23">
            <v>0</v>
          </cell>
          <cell r="J23">
            <v>0</v>
          </cell>
          <cell r="K23">
            <v>10</v>
          </cell>
          <cell r="L23">
            <v>56</v>
          </cell>
          <cell r="M23">
            <v>198</v>
          </cell>
          <cell r="N23">
            <v>57</v>
          </cell>
        </row>
        <row r="24">
          <cell r="A24" t="str">
            <v>Tales of Zestiria</v>
          </cell>
          <cell r="B24">
            <v>3448</v>
          </cell>
          <cell r="C24">
            <v>314</v>
          </cell>
          <cell r="D24">
            <v>300</v>
          </cell>
          <cell r="E24">
            <v>300</v>
          </cell>
          <cell r="F24">
            <v>0</v>
          </cell>
          <cell r="J24">
            <v>0</v>
          </cell>
          <cell r="K24">
            <v>2</v>
          </cell>
          <cell r="L24">
            <v>1</v>
          </cell>
          <cell r="M24">
            <v>0</v>
          </cell>
          <cell r="N24">
            <v>0</v>
          </cell>
        </row>
        <row r="25">
          <cell r="A25" t="str">
            <v>Accel World VS. Sword Art Online Deluxe Edition</v>
          </cell>
          <cell r="B25">
            <v>4157</v>
          </cell>
          <cell r="C25">
            <v>278</v>
          </cell>
          <cell r="D25">
            <v>300</v>
          </cell>
          <cell r="E25">
            <v>300</v>
          </cell>
          <cell r="F25">
            <v>0</v>
          </cell>
          <cell r="J25">
            <v>0</v>
          </cell>
          <cell r="K25">
            <v>1</v>
          </cell>
          <cell r="L25">
            <v>21</v>
          </cell>
          <cell r="M25">
            <v>110</v>
          </cell>
          <cell r="N25">
            <v>22</v>
          </cell>
        </row>
        <row r="26">
          <cell r="A26" t="str">
            <v>God Eaters 3</v>
          </cell>
          <cell r="B26">
            <v>4430</v>
          </cell>
          <cell r="C26">
            <v>268</v>
          </cell>
          <cell r="D26">
            <v>3000</v>
          </cell>
          <cell r="E26">
            <v>3000</v>
          </cell>
          <cell r="F26">
            <v>0</v>
          </cell>
          <cell r="J26">
            <v>0</v>
          </cell>
          <cell r="K26">
            <v>10</v>
          </cell>
          <cell r="L26">
            <v>67</v>
          </cell>
          <cell r="M26">
            <v>2429</v>
          </cell>
          <cell r="N26">
            <v>207</v>
          </cell>
        </row>
        <row r="27">
          <cell r="A27" t="str">
            <v>TEKKEN 7</v>
          </cell>
          <cell r="B27">
            <v>4504</v>
          </cell>
          <cell r="C27">
            <v>198</v>
          </cell>
          <cell r="D27">
            <v>300</v>
          </cell>
          <cell r="E27">
            <v>300</v>
          </cell>
          <cell r="F27">
            <v>0</v>
          </cell>
          <cell r="J27">
            <v>0</v>
          </cell>
          <cell r="K27">
            <v>2</v>
          </cell>
          <cell r="L27">
            <v>10</v>
          </cell>
          <cell r="M27">
            <v>36</v>
          </cell>
          <cell r="N27">
            <v>5</v>
          </cell>
        </row>
        <row r="28">
          <cell r="A28" t="str">
            <v>New Gundam Breaker</v>
          </cell>
          <cell r="B28">
            <v>5027</v>
          </cell>
          <cell r="C28">
            <v>268</v>
          </cell>
          <cell r="D28">
            <v>200</v>
          </cell>
          <cell r="E28">
            <v>200</v>
          </cell>
          <cell r="F28">
            <v>0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  <cell r="N28">
            <v>0</v>
          </cell>
        </row>
        <row r="29">
          <cell r="A29" t="str">
            <v>DRAGON BALL FighterZ</v>
          </cell>
          <cell r="B29">
            <v>5238</v>
          </cell>
          <cell r="C29">
            <v>198</v>
          </cell>
          <cell r="D29">
            <v>3000</v>
          </cell>
          <cell r="E29">
            <v>3000</v>
          </cell>
          <cell r="F29">
            <v>0</v>
          </cell>
          <cell r="J29">
            <v>2</v>
          </cell>
          <cell r="K29">
            <v>6</v>
          </cell>
          <cell r="L29">
            <v>0</v>
          </cell>
          <cell r="M29">
            <v>9</v>
          </cell>
          <cell r="N29">
            <v>3</v>
          </cell>
        </row>
        <row r="30">
          <cell r="A30" t="str">
            <v>DRAGON BALL FighterZ - FighterZ Edition</v>
          </cell>
          <cell r="B30">
            <v>5239</v>
          </cell>
          <cell r="C30">
            <v>298</v>
          </cell>
          <cell r="D30">
            <v>1000</v>
          </cell>
          <cell r="E30">
            <v>1000</v>
          </cell>
          <cell r="F30">
            <v>0</v>
          </cell>
          <cell r="J30">
            <v>0</v>
          </cell>
          <cell r="K30">
            <v>11</v>
          </cell>
          <cell r="L30">
            <v>1</v>
          </cell>
          <cell r="M30">
            <v>5</v>
          </cell>
          <cell r="N30">
            <v>1</v>
          </cell>
        </row>
        <row r="31">
          <cell r="A31" t="str">
            <v>DARK SOULS™ III</v>
          </cell>
          <cell r="B31">
            <v>5391</v>
          </cell>
          <cell r="C31">
            <v>268</v>
          </cell>
          <cell r="D31">
            <v>11000</v>
          </cell>
          <cell r="E31">
            <v>11000</v>
          </cell>
          <cell r="F31">
            <v>0</v>
          </cell>
          <cell r="J31">
            <v>6</v>
          </cell>
          <cell r="K31">
            <v>1008</v>
          </cell>
          <cell r="L31">
            <v>255</v>
          </cell>
          <cell r="M31">
            <v>1081</v>
          </cell>
          <cell r="N31">
            <v>531</v>
          </cell>
        </row>
        <row r="32">
          <cell r="A32" t="str">
            <v>DARK SOULS™ III - Season Pass</v>
          </cell>
          <cell r="B32">
            <v>5392</v>
          </cell>
          <cell r="C32">
            <v>138</v>
          </cell>
          <cell r="D32">
            <v>4800</v>
          </cell>
          <cell r="E32">
            <v>4800</v>
          </cell>
          <cell r="F32">
            <v>0</v>
          </cell>
          <cell r="J32">
            <v>13</v>
          </cell>
          <cell r="K32">
            <v>426</v>
          </cell>
          <cell r="L32">
            <v>140</v>
          </cell>
          <cell r="M32">
            <v>270</v>
          </cell>
          <cell r="N32">
            <v>182</v>
          </cell>
        </row>
        <row r="33">
          <cell r="A33" t="str">
            <v>DARK SOULS™ III Deluxe Edition</v>
          </cell>
          <cell r="B33">
            <v>5393</v>
          </cell>
          <cell r="C33">
            <v>398</v>
          </cell>
          <cell r="D33">
            <v>6000</v>
          </cell>
          <cell r="E33">
            <v>6000</v>
          </cell>
          <cell r="F33">
            <v>0</v>
          </cell>
          <cell r="J33">
            <v>8</v>
          </cell>
          <cell r="K33">
            <v>1632</v>
          </cell>
          <cell r="L33">
            <v>435</v>
          </cell>
          <cell r="M33">
            <v>2252</v>
          </cell>
          <cell r="N33">
            <v>1070</v>
          </cell>
        </row>
        <row r="34">
          <cell r="A34" t="str">
            <v>Tales of Vesperia™: Definitive Edition</v>
          </cell>
          <cell r="B34">
            <v>6165</v>
          </cell>
          <cell r="C34">
            <v>258</v>
          </cell>
          <cell r="D34">
            <v>200</v>
          </cell>
          <cell r="E34">
            <v>200</v>
          </cell>
          <cell r="F34">
            <v>0</v>
          </cell>
          <cell r="J34">
            <v>0</v>
          </cell>
          <cell r="K34">
            <v>3</v>
          </cell>
          <cell r="L34">
            <v>8</v>
          </cell>
          <cell r="M34">
            <v>23</v>
          </cell>
          <cell r="N34">
            <v>1</v>
          </cell>
        </row>
        <row r="35">
          <cell r="A35" t="str">
            <v>Sword Art Online: Hollow Realization Deluxe Edition</v>
          </cell>
          <cell r="B35">
            <v>6591</v>
          </cell>
          <cell r="C35">
            <v>278</v>
          </cell>
          <cell r="D35">
            <v>2300</v>
          </cell>
          <cell r="E35">
            <v>2300</v>
          </cell>
          <cell r="F35">
            <v>0</v>
          </cell>
          <cell r="J35">
            <v>1</v>
          </cell>
          <cell r="K35">
            <v>21</v>
          </cell>
          <cell r="L35">
            <v>96</v>
          </cell>
          <cell r="M35">
            <v>182</v>
          </cell>
          <cell r="N35">
            <v>0</v>
          </cell>
        </row>
        <row r="36">
          <cell r="A36" t="str">
            <v>CODE VEIN</v>
          </cell>
          <cell r="B36">
            <v>6655</v>
          </cell>
          <cell r="C36">
            <v>268</v>
          </cell>
          <cell r="D36">
            <v>3000</v>
          </cell>
          <cell r="E36">
            <v>3000</v>
          </cell>
          <cell r="F36">
            <v>0</v>
          </cell>
          <cell r="J36">
            <v>0</v>
          </cell>
          <cell r="K36">
            <v>8</v>
          </cell>
          <cell r="L36">
            <v>58</v>
          </cell>
          <cell r="M36">
            <v>401</v>
          </cell>
          <cell r="N36">
            <v>96</v>
          </cell>
        </row>
        <row r="37">
          <cell r="A37" t="str">
            <v>Doraemon Story of Seasons</v>
          </cell>
          <cell r="B37">
            <v>6667</v>
          </cell>
          <cell r="C37">
            <v>228</v>
          </cell>
          <cell r="D37">
            <v>300</v>
          </cell>
          <cell r="E37">
            <v>300</v>
          </cell>
          <cell r="F37">
            <v>0</v>
          </cell>
          <cell r="J37">
            <v>0</v>
          </cell>
          <cell r="K37">
            <v>8</v>
          </cell>
          <cell r="L37">
            <v>4</v>
          </cell>
          <cell r="M37">
            <v>8</v>
          </cell>
          <cell r="N37">
            <v>1</v>
          </cell>
        </row>
        <row r="38">
          <cell r="A38" t="str">
            <v>DRAGON BALL Z: KAKAROT - Deluxe Edition</v>
          </cell>
          <cell r="B38">
            <v>6783</v>
          </cell>
          <cell r="C38">
            <v>398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109</v>
          </cell>
          <cell r="L38">
            <v>34</v>
          </cell>
          <cell r="M38">
            <v>97</v>
          </cell>
          <cell r="N38">
            <v>44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</row>
        <row r="40">
          <cell r="A40" t="str">
            <v>ONE PUNCH MAN: A HERO NOBODY KNOWS</v>
          </cell>
          <cell r="B40">
            <v>6892</v>
          </cell>
          <cell r="C40">
            <v>268</v>
          </cell>
          <cell r="D40">
            <v>300</v>
          </cell>
          <cell r="E40">
            <v>300</v>
          </cell>
          <cell r="F40">
            <v>0</v>
          </cell>
          <cell r="J40">
            <v>0</v>
          </cell>
          <cell r="K40">
            <v>2</v>
          </cell>
          <cell r="L40">
            <v>5</v>
          </cell>
          <cell r="M40">
            <v>89</v>
          </cell>
          <cell r="N40">
            <v>15</v>
          </cell>
        </row>
        <row r="41">
          <cell r="A41" t="str">
            <v>SWORD ART ONLINE Alicization Lycoris</v>
          </cell>
          <cell r="B41">
            <v>6944</v>
          </cell>
          <cell r="C41">
            <v>298</v>
          </cell>
          <cell r="D41">
            <v>300</v>
          </cell>
          <cell r="E41">
            <v>300</v>
          </cell>
          <cell r="F41">
            <v>0</v>
          </cell>
          <cell r="J41">
            <v>0</v>
          </cell>
          <cell r="K41">
            <v>0</v>
          </cell>
          <cell r="L41">
            <v>6</v>
          </cell>
          <cell r="M41">
            <v>28</v>
          </cell>
          <cell r="N41">
            <v>7</v>
          </cell>
        </row>
        <row r="42">
          <cell r="A42" t="str">
            <v>ONE PIECE: PIRATE WARRIORS 4</v>
          </cell>
          <cell r="B42">
            <v>6950</v>
          </cell>
          <cell r="C42">
            <v>198</v>
          </cell>
          <cell r="D42">
            <v>5000</v>
          </cell>
          <cell r="E42">
            <v>5000</v>
          </cell>
          <cell r="F42">
            <v>0</v>
          </cell>
          <cell r="J42">
            <v>0</v>
          </cell>
          <cell r="K42">
            <v>9</v>
          </cell>
          <cell r="L42">
            <v>0</v>
          </cell>
          <cell r="M42">
            <v>13</v>
          </cell>
          <cell r="N42">
            <v>2</v>
          </cell>
        </row>
        <row r="43">
          <cell r="A43" t="str">
            <v>ONE PIECE: PIRATE WARRIORS 4 Deluxe Edition</v>
          </cell>
          <cell r="B43">
            <v>6951</v>
          </cell>
          <cell r="C43">
            <v>348</v>
          </cell>
          <cell r="D43">
            <v>3000</v>
          </cell>
          <cell r="E43">
            <v>3000</v>
          </cell>
          <cell r="F43">
            <v>0</v>
          </cell>
          <cell r="J43">
            <v>0</v>
          </cell>
          <cell r="K43">
            <v>18</v>
          </cell>
          <cell r="L43">
            <v>1</v>
          </cell>
          <cell r="M43">
            <v>41</v>
          </cell>
          <cell r="N43">
            <v>13</v>
          </cell>
        </row>
        <row r="44">
          <cell r="A44" t="str">
            <v>Digimon Story Cyber Sleuth: Complete Edition</v>
          </cell>
          <cell r="B44">
            <v>8074</v>
          </cell>
          <cell r="C44">
            <v>228</v>
          </cell>
          <cell r="D44">
            <v>1000</v>
          </cell>
          <cell r="E44">
            <v>1000</v>
          </cell>
          <cell r="F44">
            <v>0</v>
          </cell>
          <cell r="J44">
            <v>1</v>
          </cell>
          <cell r="K44">
            <v>56</v>
          </cell>
          <cell r="L44">
            <v>6</v>
          </cell>
          <cell r="M44">
            <v>41</v>
          </cell>
          <cell r="N44">
            <v>4</v>
          </cell>
        </row>
        <row r="45">
          <cell r="A45" t="str">
            <v>Captain Tsubasa: Rise of New Champions</v>
          </cell>
          <cell r="B45">
            <v>8151</v>
          </cell>
          <cell r="C45">
            <v>198</v>
          </cell>
          <cell r="D45">
            <v>500</v>
          </cell>
          <cell r="E45">
            <v>500</v>
          </cell>
          <cell r="F45">
            <v>0</v>
          </cell>
          <cell r="J45">
            <v>0</v>
          </cell>
          <cell r="K45">
            <v>0</v>
          </cell>
          <cell r="L45">
            <v>14</v>
          </cell>
          <cell r="M45">
            <v>59</v>
          </cell>
          <cell r="N45">
            <v>3</v>
          </cell>
        </row>
        <row r="46">
          <cell r="A46" t="str">
            <v>Captain Tsubasa: Rise of New Champions - Deluxe Edition</v>
          </cell>
          <cell r="B46">
            <v>8152</v>
          </cell>
          <cell r="C46">
            <v>298</v>
          </cell>
          <cell r="D46">
            <v>300</v>
          </cell>
          <cell r="E46">
            <v>300</v>
          </cell>
          <cell r="F46">
            <v>0</v>
          </cell>
          <cell r="J46">
            <v>0</v>
          </cell>
          <cell r="K46">
            <v>1</v>
          </cell>
          <cell r="L46">
            <v>22</v>
          </cell>
          <cell r="M46">
            <v>37</v>
          </cell>
          <cell r="N46">
            <v>4</v>
          </cell>
        </row>
        <row r="47">
          <cell r="A47" t="str">
            <v>SUPER ROBOT WARS X</v>
          </cell>
          <cell r="B47">
            <v>8455</v>
          </cell>
          <cell r="C47">
            <v>248</v>
          </cell>
          <cell r="D47">
            <v>300</v>
          </cell>
          <cell r="E47">
            <v>300</v>
          </cell>
          <cell r="F47">
            <v>0</v>
          </cell>
          <cell r="J47">
            <v>0</v>
          </cell>
          <cell r="K47">
            <v>21</v>
          </cell>
          <cell r="L47">
            <v>3</v>
          </cell>
          <cell r="M47">
            <v>37</v>
          </cell>
          <cell r="N47">
            <v>9</v>
          </cell>
        </row>
        <row r="48">
          <cell r="A48" t="str">
            <v>SD GUNDAM G GENERATION CROSS RAY</v>
          </cell>
          <cell r="B48">
            <v>9296</v>
          </cell>
          <cell r="C48">
            <v>198</v>
          </cell>
          <cell r="D48">
            <v>300</v>
          </cell>
          <cell r="E48">
            <v>300</v>
          </cell>
          <cell r="F48">
            <v>0</v>
          </cell>
          <cell r="J48">
            <v>0</v>
          </cell>
          <cell r="K48">
            <v>3</v>
          </cell>
          <cell r="L48">
            <v>30</v>
          </cell>
          <cell r="M48">
            <v>34</v>
          </cell>
          <cell r="N48">
            <v>2</v>
          </cell>
        </row>
        <row r="49">
          <cell r="A49" t="str">
            <v>THE IDOLM@STER STARLIT SEASON</v>
          </cell>
          <cell r="B49">
            <v>9782</v>
          </cell>
          <cell r="C49">
            <v>348</v>
          </cell>
          <cell r="D49">
            <v>1300</v>
          </cell>
          <cell r="E49">
            <v>1300</v>
          </cell>
          <cell r="F49">
            <v>0</v>
          </cell>
          <cell r="J49">
            <v>0</v>
          </cell>
          <cell r="K49">
            <v>103</v>
          </cell>
          <cell r="L49">
            <v>39</v>
          </cell>
          <cell r="M49">
            <v>158</v>
          </cell>
          <cell r="N49">
            <v>0</v>
          </cell>
        </row>
        <row r="50">
          <cell r="A50" t="str">
            <v>SWORD ART ONLINE Alicization Lycoris Deluxe</v>
          </cell>
          <cell r="B50">
            <v>10000</v>
          </cell>
          <cell r="C50">
            <v>498</v>
          </cell>
          <cell r="D50">
            <v>300</v>
          </cell>
          <cell r="E50">
            <v>300</v>
          </cell>
          <cell r="F50">
            <v>0</v>
          </cell>
          <cell r="J50">
            <v>0</v>
          </cell>
          <cell r="K50">
            <v>9</v>
          </cell>
          <cell r="L50">
            <v>3</v>
          </cell>
          <cell r="M50">
            <v>14</v>
          </cell>
          <cell r="N50">
            <v>8</v>
          </cell>
        </row>
        <row r="51">
          <cell r="A51" t="str">
            <v>Tales of Arise</v>
          </cell>
          <cell r="B51">
            <v>10394</v>
          </cell>
          <cell r="C51">
            <v>198</v>
          </cell>
          <cell r="D51">
            <v>300</v>
          </cell>
          <cell r="E51">
            <v>300</v>
          </cell>
          <cell r="F51">
            <v>0</v>
          </cell>
          <cell r="J51">
            <v>0</v>
          </cell>
          <cell r="K51">
            <v>16</v>
          </cell>
          <cell r="L51">
            <v>21</v>
          </cell>
          <cell r="M51">
            <v>87</v>
          </cell>
          <cell r="N51">
            <v>16</v>
          </cell>
        </row>
        <row r="52">
          <cell r="A52" t="str">
            <v>SCARLET NEXUS</v>
          </cell>
          <cell r="B52">
            <v>11103</v>
          </cell>
          <cell r="C52">
            <v>328</v>
          </cell>
          <cell r="D52">
            <v>1000</v>
          </cell>
          <cell r="E52">
            <v>1000</v>
          </cell>
          <cell r="F52">
            <v>0</v>
          </cell>
          <cell r="J52">
            <v>0</v>
          </cell>
          <cell r="K52">
            <v>15</v>
          </cell>
          <cell r="L52">
            <v>136</v>
          </cell>
          <cell r="M52">
            <v>378</v>
          </cell>
          <cell r="N52">
            <v>61</v>
          </cell>
        </row>
        <row r="53">
          <cell r="A53" t="str">
            <v>SCARLET NEXUS Deluxe</v>
          </cell>
          <cell r="B53">
            <v>11104</v>
          </cell>
          <cell r="C53">
            <v>398</v>
          </cell>
          <cell r="D53">
            <v>600</v>
          </cell>
          <cell r="E53">
            <v>600</v>
          </cell>
          <cell r="F53">
            <v>0</v>
          </cell>
          <cell r="J53">
            <v>0</v>
          </cell>
          <cell r="K53">
            <v>0</v>
          </cell>
          <cell r="L53">
            <v>11</v>
          </cell>
          <cell r="M53">
            <v>73</v>
          </cell>
          <cell r="N53">
            <v>30</v>
          </cell>
        </row>
        <row r="54">
          <cell r="A54" t="str">
            <v>Super Robot Wars 30</v>
          </cell>
          <cell r="B54">
            <v>11253</v>
          </cell>
          <cell r="C54">
            <v>368</v>
          </cell>
          <cell r="D54">
            <v>299</v>
          </cell>
          <cell r="E54">
            <v>300</v>
          </cell>
          <cell r="F54">
            <v>-1</v>
          </cell>
          <cell r="J54">
            <v>0</v>
          </cell>
          <cell r="K54">
            <v>11</v>
          </cell>
          <cell r="L54">
            <v>28</v>
          </cell>
          <cell r="M54">
            <v>18</v>
          </cell>
          <cell r="N54">
            <v>18</v>
          </cell>
        </row>
        <row r="55">
          <cell r="A55" t="str">
            <v>Super Robot Wars 30 Digital Deluxe Edition</v>
          </cell>
          <cell r="B55">
            <v>11254</v>
          </cell>
          <cell r="C55">
            <v>528</v>
          </cell>
          <cell r="D55">
            <v>300</v>
          </cell>
          <cell r="E55">
            <v>300</v>
          </cell>
          <cell r="F55">
            <v>0</v>
          </cell>
          <cell r="J55">
            <v>0</v>
          </cell>
          <cell r="K55">
            <v>24</v>
          </cell>
          <cell r="L55">
            <v>10</v>
          </cell>
          <cell r="M55">
            <v>24</v>
          </cell>
          <cell r="N55">
            <v>11</v>
          </cell>
        </row>
        <row r="56">
          <cell r="A56" t="str">
            <v>Super Robot Wars 30 Ultimate Edition</v>
          </cell>
          <cell r="B56">
            <v>11255</v>
          </cell>
          <cell r="C56">
            <v>678</v>
          </cell>
          <cell r="D56">
            <v>300</v>
          </cell>
          <cell r="E56">
            <v>300</v>
          </cell>
          <cell r="F56">
            <v>0</v>
          </cell>
          <cell r="J56">
            <v>0</v>
          </cell>
          <cell r="K56">
            <v>20</v>
          </cell>
          <cell r="L56">
            <v>7</v>
          </cell>
          <cell r="M56">
            <v>30</v>
          </cell>
          <cell r="N56">
            <v>6</v>
          </cell>
        </row>
        <row r="57">
          <cell r="A57" t="str">
            <v>NARUTO SHIPPUDEN: Ultimate Ninja STORM Legacy</v>
          </cell>
          <cell r="B57">
            <v>13538</v>
          </cell>
          <cell r="C57">
            <v>376.19999999999999</v>
          </cell>
          <cell r="D57">
            <v>1000</v>
          </cell>
          <cell r="E57">
            <v>1000</v>
          </cell>
          <cell r="F57">
            <v>0</v>
          </cell>
          <cell r="J57">
            <v>3</v>
          </cell>
          <cell r="K57">
            <v>37</v>
          </cell>
          <cell r="L57">
            <v>11</v>
          </cell>
          <cell r="M57">
            <v>22</v>
          </cell>
          <cell r="N57">
            <v>5</v>
          </cell>
        </row>
        <row r="58">
          <cell r="A58" t="str">
            <v>THE IDOLM@STER STARLIT SEASON Digital Deluxe Edition</v>
          </cell>
          <cell r="B58">
            <v>14887</v>
          </cell>
          <cell r="C58">
            <v>498</v>
          </cell>
          <cell r="D58">
            <v>300</v>
          </cell>
          <cell r="E58">
            <v>300</v>
          </cell>
          <cell r="F58">
            <v>0</v>
          </cell>
          <cell r="J58">
            <v>0</v>
          </cell>
          <cell r="K58">
            <v>72</v>
          </cell>
          <cell r="L58">
            <v>21</v>
          </cell>
          <cell r="M58">
            <v>68</v>
          </cell>
          <cell r="N58">
            <v>20</v>
          </cell>
        </row>
        <row r="59">
          <cell r="A59" t="str">
            <v>NARUTO SHIPPUDEN: Ultimate Ninja STORM 4 Road to Boruto</v>
          </cell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</row>
        <row r="60">
          <cell r="A60" t="str">
            <v>BLACK CLOVER: QUARTET KNIGHTS Deluxe Edition</v>
          </cell>
          <cell r="B60">
            <v>15042</v>
          </cell>
          <cell r="C60">
            <v>288</v>
          </cell>
          <cell r="D60">
            <v>300</v>
          </cell>
          <cell r="E60">
            <v>300</v>
          </cell>
          <cell r="F60">
            <v>0</v>
          </cell>
          <cell r="J60">
            <v>0</v>
          </cell>
          <cell r="K60">
            <v>0</v>
          </cell>
          <cell r="L60">
            <v>6</v>
          </cell>
          <cell r="M60">
            <v>19</v>
          </cell>
          <cell r="N60">
            <v>7</v>
          </cell>
        </row>
        <row r="61">
          <cell r="A61" t="str">
            <v>SD GUNDAM BATTLE ALLIANCE</v>
          </cell>
          <cell r="B61">
            <v>15170</v>
          </cell>
          <cell r="C61">
            <v>348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7</v>
          </cell>
          <cell r="L61">
            <v>2</v>
          </cell>
          <cell r="M61">
            <v>4</v>
          </cell>
          <cell r="N61">
            <v>0</v>
          </cell>
        </row>
        <row r="62">
          <cell r="A62" t="str">
            <v>SD GUNDAM BATTLE ALLIANCE - Deluxe Edition</v>
          </cell>
          <cell r="B62">
            <v>15171</v>
          </cell>
          <cell r="C62">
            <v>498</v>
          </cell>
          <cell r="D62">
            <v>200</v>
          </cell>
          <cell r="E62">
            <v>200</v>
          </cell>
          <cell r="F62">
            <v>0</v>
          </cell>
          <cell r="J62">
            <v>0</v>
          </cell>
          <cell r="K62">
            <v>18</v>
          </cell>
          <cell r="L62">
            <v>6</v>
          </cell>
          <cell r="M62">
            <v>32</v>
          </cell>
          <cell r="N62">
            <v>9</v>
          </cell>
        </row>
        <row r="63">
          <cell r="A63" t="str">
            <v>Klonoa Phantasy Reverie Series</v>
          </cell>
          <cell r="B63">
            <v>15582</v>
          </cell>
          <cell r="C63">
            <v>198</v>
          </cell>
          <cell r="D63">
            <v>100</v>
          </cell>
          <cell r="E63">
            <v>100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10</v>
          </cell>
          <cell r="N63">
            <v>2</v>
          </cell>
        </row>
        <row r="64">
          <cell r="A64" t="str">
            <v>ACE COMBAT 7: SKIES UNKNOWN - TOP GUN: Maverick Edition</v>
          </cell>
          <cell r="B64">
            <v>15692</v>
          </cell>
          <cell r="C64">
            <v>368</v>
          </cell>
          <cell r="D64">
            <v>800</v>
          </cell>
          <cell r="E64">
            <v>800</v>
          </cell>
          <cell r="F64">
            <v>0</v>
          </cell>
          <cell r="J64">
            <v>0</v>
          </cell>
          <cell r="K64">
            <v>11</v>
          </cell>
          <cell r="L64">
            <v>16</v>
          </cell>
          <cell r="M64">
            <v>56</v>
          </cell>
          <cell r="N64">
            <v>6</v>
          </cell>
        </row>
        <row r="65">
          <cell r="A65" t="str">
            <v>ACE COMBAT 7: SKIES UNKNOWN - TOP GUN: Maverick Ultimate Edition</v>
          </cell>
          <cell r="B65">
            <v>15693</v>
          </cell>
          <cell r="C65">
            <v>498</v>
          </cell>
          <cell r="D65">
            <v>6000</v>
          </cell>
          <cell r="E65">
            <v>6000</v>
          </cell>
          <cell r="F65">
            <v>0</v>
          </cell>
          <cell r="J65">
            <v>0</v>
          </cell>
          <cell r="K65">
            <v>301</v>
          </cell>
          <cell r="L65">
            <v>2512</v>
          </cell>
          <cell r="M65">
            <v>1386</v>
          </cell>
          <cell r="N65">
            <v>157</v>
          </cell>
        </row>
        <row r="66">
          <cell r="A66" t="str">
            <v>Digimon Survive</v>
          </cell>
          <cell r="B66">
            <v>15719</v>
          </cell>
          <cell r="C66">
            <v>298</v>
          </cell>
          <cell r="D66">
            <v>300</v>
          </cell>
          <cell r="E66">
            <v>300</v>
          </cell>
          <cell r="F66">
            <v>0</v>
          </cell>
          <cell r="J66">
            <v>1</v>
          </cell>
          <cell r="K66">
            <v>9</v>
          </cell>
          <cell r="L66">
            <v>1</v>
          </cell>
          <cell r="M66">
            <v>11</v>
          </cell>
          <cell r="N66">
            <v>1</v>
          </cell>
        </row>
        <row r="67">
          <cell r="A67" t="str">
            <v>JoJo's Bizarre Adventure: All-Star Battle R</v>
          </cell>
          <cell r="B67">
            <v>15810</v>
          </cell>
          <cell r="C67">
            <v>248</v>
          </cell>
          <cell r="D67">
            <v>2000</v>
          </cell>
          <cell r="E67">
            <v>2000</v>
          </cell>
          <cell r="F67">
            <v>0</v>
          </cell>
          <cell r="J67">
            <v>0</v>
          </cell>
          <cell r="K67">
            <v>119</v>
          </cell>
          <cell r="L67">
            <v>10</v>
          </cell>
          <cell r="M67">
            <v>871</v>
          </cell>
          <cell r="N67">
            <v>0</v>
          </cell>
        </row>
        <row r="68">
          <cell r="A68" t="str">
            <v>JoJo's Bizarre Adventure: All-Star Battle R Deluxe Edition</v>
          </cell>
          <cell r="B68">
            <v>15811</v>
          </cell>
          <cell r="C68">
            <v>348</v>
          </cell>
          <cell r="D68">
            <v>600</v>
          </cell>
          <cell r="E68">
            <v>600</v>
          </cell>
          <cell r="F68">
            <v>0</v>
          </cell>
          <cell r="J68">
            <v>0</v>
          </cell>
          <cell r="K68">
            <v>19</v>
          </cell>
          <cell r="L68">
            <v>6</v>
          </cell>
          <cell r="M68">
            <v>66</v>
          </cell>
          <cell r="N68">
            <v>37</v>
          </cell>
        </row>
        <row r="69">
          <cell r="A69" t="str">
            <v>TEKKEN 7 - Originals Edition</v>
          </cell>
          <cell r="B69">
            <v>16372</v>
          </cell>
          <cell r="C69">
            <v>398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14</v>
          </cell>
          <cell r="L69">
            <v>4</v>
          </cell>
          <cell r="M69">
            <v>11</v>
          </cell>
          <cell r="N69">
            <v>3</v>
          </cell>
        </row>
        <row r="70">
          <cell r="A70" t="str">
            <v>SCARLET NEXUS Ultimate Edition</v>
          </cell>
          <cell r="B70">
            <v>16375</v>
          </cell>
          <cell r="C70">
            <v>518</v>
          </cell>
          <cell r="D70">
            <v>2600</v>
          </cell>
          <cell r="E70">
            <v>2600</v>
          </cell>
          <cell r="F70">
            <v>0</v>
          </cell>
          <cell r="J70">
            <v>0</v>
          </cell>
          <cell r="K70">
            <v>307</v>
          </cell>
          <cell r="L70">
            <v>214</v>
          </cell>
          <cell r="M70">
            <v>658</v>
          </cell>
          <cell r="N70">
            <v>156</v>
          </cell>
        </row>
        <row r="71">
          <cell r="A71" t="str">
            <v>DRAGON BALL: THE BREAKERS</v>
          </cell>
          <cell r="B71">
            <v>16390</v>
          </cell>
          <cell r="C71">
            <v>98</v>
          </cell>
          <cell r="D71">
            <v>800</v>
          </cell>
          <cell r="E71">
            <v>800</v>
          </cell>
          <cell r="F71">
            <v>0</v>
          </cell>
          <cell r="J71">
            <v>1</v>
          </cell>
          <cell r="K71">
            <v>23</v>
          </cell>
          <cell r="L71">
            <v>0</v>
          </cell>
          <cell r="M71">
            <v>3</v>
          </cell>
          <cell r="N71">
            <v>5</v>
          </cell>
        </row>
        <row r="72">
          <cell r="A72" t="str">
            <v>DRAGON BALL: THE BREAKERS Special Edition</v>
          </cell>
          <cell r="B72">
            <v>16391</v>
          </cell>
          <cell r="C72">
            <v>148</v>
          </cell>
          <cell r="D72">
            <v>500</v>
          </cell>
          <cell r="E72">
            <v>500</v>
          </cell>
          <cell r="F72">
            <v>0</v>
          </cell>
          <cell r="J72">
            <v>1</v>
          </cell>
          <cell r="K72">
            <v>13</v>
          </cell>
          <cell r="L72">
            <v>0</v>
          </cell>
          <cell r="M72">
            <v>0</v>
          </cell>
          <cell r="N72">
            <v>0</v>
          </cell>
        </row>
        <row r="73">
          <cell r="A73" t="str">
            <v>DORAEMON STORY OF SEASONS: Friends of the Great Kingdom</v>
          </cell>
          <cell r="B73">
            <v>16459</v>
          </cell>
          <cell r="C73">
            <v>248</v>
          </cell>
          <cell r="D73">
            <v>300</v>
          </cell>
          <cell r="E73">
            <v>300</v>
          </cell>
          <cell r="F73">
            <v>0</v>
          </cell>
          <cell r="J73">
            <v>0</v>
          </cell>
          <cell r="K73">
            <v>15</v>
          </cell>
          <cell r="L73">
            <v>4</v>
          </cell>
          <cell r="M73">
            <v>15</v>
          </cell>
          <cell r="N73">
            <v>4</v>
          </cell>
        </row>
        <row r="74">
          <cell r="A74" t="str">
            <v>DORAEMON STORY OF SEASONS: Friends of the Great Kingdom Deluxe Edition</v>
          </cell>
          <cell r="B74">
            <v>16460</v>
          </cell>
          <cell r="C74">
            <v>348</v>
          </cell>
          <cell r="D74">
            <v>200</v>
          </cell>
          <cell r="E74">
            <v>200</v>
          </cell>
          <cell r="F74">
            <v>0</v>
          </cell>
          <cell r="J74">
            <v>1</v>
          </cell>
          <cell r="K74">
            <v>4</v>
          </cell>
          <cell r="L74">
            <v>7</v>
          </cell>
          <cell r="M74">
            <v>11</v>
          </cell>
          <cell r="N74">
            <v>5</v>
          </cell>
        </row>
        <row r="75">
          <cell r="A75" t="str">
            <v>ONE PIECE ODYSSEY</v>
          </cell>
          <cell r="B75">
            <v>16933</v>
          </cell>
          <cell r="C75">
            <v>298</v>
          </cell>
          <cell r="D75">
            <v>200</v>
          </cell>
          <cell r="E75">
            <v>200</v>
          </cell>
          <cell r="F75">
            <v>0</v>
          </cell>
          <cell r="J75">
            <v>0</v>
          </cell>
          <cell r="K75">
            <v>9</v>
          </cell>
          <cell r="L75">
            <v>2</v>
          </cell>
          <cell r="M75">
            <v>2</v>
          </cell>
          <cell r="N75">
            <v>0</v>
          </cell>
        </row>
        <row r="76">
          <cell r="A76" t="str">
            <v>ONE PIECE ODYSSEY Deluxe Edition</v>
          </cell>
          <cell r="B76">
            <v>16934</v>
          </cell>
          <cell r="C76">
            <v>428</v>
          </cell>
          <cell r="D76">
            <v>200</v>
          </cell>
          <cell r="E76">
            <v>200</v>
          </cell>
          <cell r="F76">
            <v>0</v>
          </cell>
          <cell r="J76">
            <v>0</v>
          </cell>
          <cell r="K76">
            <v>14</v>
          </cell>
          <cell r="L76">
            <v>1</v>
          </cell>
          <cell r="M76">
            <v>0</v>
          </cell>
          <cell r="N76">
            <v>0</v>
          </cell>
        </row>
        <row r="77">
          <cell r="A77" t="str">
            <v>Digimon World: Next Order</v>
          </cell>
          <cell r="B77">
            <v>17465</v>
          </cell>
          <cell r="C77">
            <v>248</v>
          </cell>
          <cell r="D77">
            <v>200</v>
          </cell>
          <cell r="E77">
            <v>1000</v>
          </cell>
          <cell r="F77">
            <v>-800</v>
          </cell>
          <cell r="J77">
            <v>1</v>
          </cell>
          <cell r="K77">
            <v>12</v>
          </cell>
          <cell r="L77">
            <v>0</v>
          </cell>
          <cell r="M77">
            <v>2</v>
          </cell>
          <cell r="N77">
            <v>0</v>
          </cell>
        </row>
        <row r="78">
          <cell r="A78" t="str">
            <v>ARMORED CORE VI FIRES OF RUBICON Standard Edition</v>
          </cell>
          <cell r="B78">
            <v>18001</v>
          </cell>
          <cell r="C78">
            <v>298</v>
          </cell>
          <cell r="D78">
            <v>13500</v>
          </cell>
          <cell r="E78">
            <v>13500</v>
          </cell>
          <cell r="F78">
            <v>0</v>
          </cell>
          <cell r="J78">
            <v>500</v>
          </cell>
          <cell r="K78">
            <v>25</v>
          </cell>
          <cell r="L78">
            <v>2373</v>
          </cell>
          <cell r="M78">
            <v>521</v>
          </cell>
          <cell r="N78">
            <v>49</v>
          </cell>
        </row>
        <row r="79">
          <cell r="A79" t="str">
            <v>ARMORED CORE VI FIRES OF RUBICON Deluxe Edition</v>
          </cell>
          <cell r="B79">
            <v>18003</v>
          </cell>
          <cell r="C79">
            <v>348</v>
          </cell>
          <cell r="D79">
            <v>3500</v>
          </cell>
          <cell r="E79">
            <v>3500</v>
          </cell>
          <cell r="F79">
            <v>0</v>
          </cell>
          <cell r="J79">
            <v>318</v>
          </cell>
          <cell r="K79">
            <v>5</v>
          </cell>
          <cell r="L79">
            <v>246</v>
          </cell>
          <cell r="M79">
            <v>26</v>
          </cell>
          <cell r="N79">
            <v>4</v>
          </cell>
        </row>
        <row r="80">
          <cell r="A80" t="str">
            <v>Park beyond</v>
          </cell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A81" t="str">
            <v>TEKKEN 8 - Deluxe Edition</v>
          </cell>
          <cell r="B81">
            <v>18799</v>
          </cell>
          <cell r="C81">
            <v>498</v>
          </cell>
          <cell r="D81">
            <v>500</v>
          </cell>
          <cell r="E81">
            <v>500</v>
          </cell>
          <cell r="F81">
            <v>0</v>
          </cell>
          <cell r="K81">
            <v>28</v>
          </cell>
          <cell r="L81">
            <v>11</v>
          </cell>
          <cell r="M81">
            <v>28</v>
          </cell>
          <cell r="N81">
            <v>5</v>
          </cell>
        </row>
        <row r="82">
          <cell r="A82" t="str">
            <v>TEKKEN 8</v>
          </cell>
          <cell r="B82">
            <v>18801</v>
          </cell>
          <cell r="C82">
            <v>348</v>
          </cell>
          <cell r="D82">
            <v>2000</v>
          </cell>
          <cell r="E82">
            <v>2000</v>
          </cell>
          <cell r="F82">
            <v>0</v>
          </cell>
          <cell r="K82">
            <v>64</v>
          </cell>
          <cell r="L82">
            <v>36</v>
          </cell>
          <cell r="M82">
            <v>128</v>
          </cell>
          <cell r="N82">
            <v>20</v>
          </cell>
        </row>
        <row r="83">
          <cell r="A83" t="str">
            <v>TEKKEN 8 - Ultimate Edition</v>
          </cell>
          <cell r="B83">
            <v>18802</v>
          </cell>
          <cell r="C83">
            <v>548</v>
          </cell>
          <cell r="D83">
            <v>500</v>
          </cell>
          <cell r="E83">
            <v>500</v>
          </cell>
          <cell r="F83">
            <v>0</v>
          </cell>
          <cell r="K83">
            <v>46</v>
          </cell>
          <cell r="L83">
            <v>14</v>
          </cell>
          <cell r="M83">
            <v>23</v>
          </cell>
          <cell r="N83">
            <v>8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2000</v>
          </cell>
          <cell r="E84">
            <v>2000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  <cell r="N84">
            <v>137</v>
          </cell>
        </row>
        <row r="85">
          <cell r="A85" t="str">
            <v>NARUTO X BORUTO Ultimate Ninja STORM CONNECTIONS</v>
          </cell>
          <cell r="B85">
            <v>19503</v>
          </cell>
          <cell r="C85">
            <v>298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58</v>
          </cell>
          <cell r="L85">
            <v>24</v>
          </cell>
          <cell r="M85">
            <v>63</v>
          </cell>
          <cell r="N85">
            <v>19</v>
          </cell>
        </row>
        <row r="86">
          <cell r="A86" t="str">
            <v>NARUTO X BORUTO Ultimate Ninja STORM CONNECTIONS Deluxe Edition</v>
          </cell>
          <cell r="B86">
            <v>19504</v>
          </cell>
          <cell r="C86">
            <v>428</v>
          </cell>
          <cell r="D86">
            <v>199</v>
          </cell>
          <cell r="E86">
            <v>200</v>
          </cell>
          <cell r="F86">
            <v>-1</v>
          </cell>
          <cell r="J86">
            <v>0</v>
          </cell>
          <cell r="K86">
            <v>25</v>
          </cell>
          <cell r="L86">
            <v>9</v>
          </cell>
          <cell r="M86">
            <v>38</v>
          </cell>
          <cell r="N86">
            <v>6</v>
          </cell>
        </row>
        <row r="87">
          <cell r="A87" t="str">
            <v>NARUTO X BORUTO Ultimate Ninja STORM CONNECTIONS Ultimate Edition</v>
          </cell>
          <cell r="B87">
            <v>19505</v>
          </cell>
          <cell r="C87">
            <v>468</v>
          </cell>
          <cell r="D87">
            <v>5200</v>
          </cell>
          <cell r="E87">
            <v>5200</v>
          </cell>
          <cell r="F87">
            <v>0</v>
          </cell>
          <cell r="J87">
            <v>2</v>
          </cell>
          <cell r="K87">
            <v>76</v>
          </cell>
          <cell r="L87">
            <v>14</v>
          </cell>
          <cell r="M87">
            <v>84</v>
          </cell>
          <cell r="N87">
            <v>10</v>
          </cell>
        </row>
        <row r="88">
          <cell r="A88" t="str">
            <v>Tales of Arise - Beyond the Dawn Expansion</v>
          </cell>
          <cell r="B88">
            <v>19518</v>
          </cell>
          <cell r="C88">
            <v>178</v>
          </cell>
          <cell r="D88">
            <v>300</v>
          </cell>
          <cell r="E88">
            <v>300</v>
          </cell>
          <cell r="F88">
            <v>0</v>
          </cell>
          <cell r="J88">
            <v>1</v>
          </cell>
          <cell r="K88">
            <v>14</v>
          </cell>
          <cell r="L88">
            <v>2</v>
          </cell>
          <cell r="M88">
            <v>3</v>
          </cell>
          <cell r="N88">
            <v>2</v>
          </cell>
        </row>
        <row r="89">
          <cell r="A89" t="str">
            <v>Tales of Arise - Beyond the Dawn Edition</v>
          </cell>
          <cell r="B89">
            <v>19616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0</v>
          </cell>
          <cell r="K89">
            <v>13</v>
          </cell>
          <cell r="L89">
            <v>10</v>
          </cell>
          <cell r="M89">
            <v>22</v>
          </cell>
          <cell r="N89">
            <v>7</v>
          </cell>
        </row>
        <row r="90">
          <cell r="A90" t="str">
            <v>Tales of Arise - Beyond the Dawn Deluxe Edition</v>
          </cell>
          <cell r="B90">
            <v>19617</v>
          </cell>
          <cell r="C90">
            <v>398</v>
          </cell>
          <cell r="D90">
            <v>300</v>
          </cell>
          <cell r="E90">
            <v>300</v>
          </cell>
          <cell r="F90">
            <v>0</v>
          </cell>
          <cell r="J90">
            <v>0</v>
          </cell>
          <cell r="K90">
            <v>2</v>
          </cell>
          <cell r="L90">
            <v>2</v>
          </cell>
          <cell r="M90">
            <v>2</v>
          </cell>
          <cell r="N90">
            <v>1</v>
          </cell>
        </row>
        <row r="91">
          <cell r="A91" t="str">
            <v>Tales of Arise - Beyond the Dawn Ultimate Edition</v>
          </cell>
          <cell r="B91">
            <v>19618</v>
          </cell>
          <cell r="C91">
            <v>498</v>
          </cell>
          <cell r="D91">
            <v>300</v>
          </cell>
          <cell r="E91">
            <v>300</v>
          </cell>
          <cell r="F91">
            <v>0</v>
          </cell>
          <cell r="J91">
            <v>1</v>
          </cell>
          <cell r="K91">
            <v>15</v>
          </cell>
          <cell r="L91">
            <v>7</v>
          </cell>
          <cell r="M91">
            <v>12</v>
          </cell>
          <cell r="N91">
            <v>3</v>
          </cell>
        </row>
        <row r="92">
          <cell r="A92" t="str">
            <v>DRAGON BALL Z: KAKAROT - Legendary Edition</v>
          </cell>
          <cell r="B92">
            <v>21151</v>
          </cell>
          <cell r="C92">
            <v>498</v>
          </cell>
          <cell r="D92">
            <v>3000</v>
          </cell>
          <cell r="E92">
            <v>3000</v>
          </cell>
          <cell r="F92">
            <v>0</v>
          </cell>
          <cell r="J92">
            <v>1</v>
          </cell>
          <cell r="K92">
            <v>692</v>
          </cell>
          <cell r="L92">
            <v>197</v>
          </cell>
          <cell r="M92">
            <v>386</v>
          </cell>
          <cell r="N92">
            <v>130</v>
          </cell>
        </row>
        <row r="93">
          <cell r="A93" t="str">
            <v>Jujutsu Kaisen Cursed Clash</v>
          </cell>
          <cell r="B93">
            <v>21877</v>
          </cell>
          <cell r="C93">
            <v>298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</v>
          </cell>
        </row>
        <row r="94">
          <cell r="A94" t="str">
            <v>Jujutsu Kaisen Cursed Clash Deluxe Edition</v>
          </cell>
          <cell r="B94">
            <v>21878</v>
          </cell>
          <cell r="C94">
            <v>398</v>
          </cell>
          <cell r="D94">
            <v>100</v>
          </cell>
          <cell r="E94">
            <v>100</v>
          </cell>
          <cell r="F94">
            <v>0</v>
          </cell>
          <cell r="J94">
            <v>0</v>
          </cell>
          <cell r="K94">
            <v>3</v>
          </cell>
          <cell r="L94">
            <v>4</v>
          </cell>
          <cell r="M94">
            <v>2</v>
          </cell>
          <cell r="N94">
            <v>0</v>
          </cell>
        </row>
        <row r="95">
          <cell r="A95" t="str">
            <v>Jujutsu Kaisen Cursed Clash Ultimate Edition</v>
          </cell>
          <cell r="B95">
            <v>21879</v>
          </cell>
          <cell r="C95">
            <v>498</v>
          </cell>
          <cell r="D95">
            <v>100</v>
          </cell>
          <cell r="E95">
            <v>100</v>
          </cell>
          <cell r="F95">
            <v>0</v>
          </cell>
          <cell r="J95">
            <v>0</v>
          </cell>
          <cell r="K95">
            <v>2</v>
          </cell>
          <cell r="L95">
            <v>0</v>
          </cell>
          <cell r="M95">
            <v>3</v>
          </cell>
          <cell r="N95">
            <v>0</v>
          </cell>
        </row>
        <row r="96">
          <cell r="A96" t="str">
            <v>DRAGON BALL FighterZ - Legendary Edition</v>
          </cell>
          <cell r="B96">
            <v>23277</v>
          </cell>
          <cell r="C96">
            <v>398</v>
          </cell>
          <cell r="D96">
            <v>1000</v>
          </cell>
          <cell r="E96">
            <v>1000</v>
          </cell>
          <cell r="F96">
            <v>0</v>
          </cell>
          <cell r="J96">
            <v>1</v>
          </cell>
          <cell r="K96">
            <v>94</v>
          </cell>
          <cell r="L96">
            <v>24</v>
          </cell>
          <cell r="M96">
            <v>97</v>
          </cell>
          <cell r="N96">
            <v>24</v>
          </cell>
        </row>
        <row r="97">
          <cell r="A97" t="str">
            <v>DRAGON BALL: Sparking! ZERO</v>
          </cell>
          <cell r="B97">
            <v>26389</v>
          </cell>
          <cell r="C97">
            <v>298</v>
          </cell>
          <cell r="D97">
            <v>10000</v>
          </cell>
          <cell r="E97">
            <v>5000</v>
          </cell>
          <cell r="F97">
            <v>5000</v>
          </cell>
          <cell r="J97">
            <v>5690</v>
          </cell>
          <cell r="K97">
            <v>624</v>
          </cell>
          <cell r="L97">
            <v>261</v>
          </cell>
          <cell r="M97">
            <v>255</v>
          </cell>
          <cell r="N97">
            <v>152</v>
          </cell>
        </row>
        <row r="98">
          <cell r="A98" t="str">
            <v>DRAGON BALL: Sparking! ZERO Deluxe Edition</v>
          </cell>
          <cell r="B98">
            <v>26391</v>
          </cell>
          <cell r="C98">
            <v>478</v>
          </cell>
          <cell r="D98">
            <v>8000</v>
          </cell>
          <cell r="E98">
            <v>3000</v>
          </cell>
          <cell r="F98">
            <v>5000</v>
          </cell>
          <cell r="J98">
            <v>4238</v>
          </cell>
          <cell r="K98">
            <v>262</v>
          </cell>
          <cell r="L98">
            <v>118</v>
          </cell>
          <cell r="M98">
            <v>123</v>
          </cell>
          <cell r="N98">
            <v>103</v>
          </cell>
        </row>
        <row r="99">
          <cell r="A99" t="str">
            <v>DRAGON BALL: Sparking! ZERO Ultimate Edition - Pre-Purchase</v>
          </cell>
          <cell r="B99">
            <v>26393</v>
          </cell>
          <cell r="C99">
            <v>538</v>
          </cell>
          <cell r="D99">
            <v>8000</v>
          </cell>
          <cell r="E99">
            <v>8000</v>
          </cell>
          <cell r="F99">
            <v>0</v>
          </cell>
          <cell r="J99">
            <v>3425</v>
          </cell>
          <cell r="K99">
            <v>143</v>
          </cell>
          <cell r="L99">
            <v>71</v>
          </cell>
          <cell r="M99">
            <v>82</v>
          </cell>
          <cell r="N99">
            <v>48</v>
          </cell>
        </row>
        <row r="100">
          <cell r="A100" t="str">
            <v>Baten Kaitos I &amp; II HD Remaster</v>
          </cell>
          <cell r="B100">
            <v>26639</v>
          </cell>
          <cell r="C100">
            <v>248</v>
          </cell>
          <cell r="D100">
            <v>1000</v>
          </cell>
          <cell r="E100">
            <v>1000</v>
          </cell>
          <cell r="F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2</v>
          </cell>
        </row>
        <row r="101">
          <cell r="A101" t="str">
            <v>SPY×ANYA: Operation Memories</v>
          </cell>
          <cell r="B101">
            <v>27156</v>
          </cell>
          <cell r="C101">
            <v>248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1</v>
          </cell>
          <cell r="L101">
            <v>1</v>
          </cell>
          <cell r="M101">
            <v>8</v>
          </cell>
          <cell r="N101">
            <v>3</v>
          </cell>
        </row>
        <row r="102">
          <cell r="A102" t="str">
            <v>That Time I Got Reincarnated as a Slime ISEKAI Chronicles</v>
          </cell>
          <cell r="B102">
            <v>28308</v>
          </cell>
          <cell r="C102">
            <v>248</v>
          </cell>
          <cell r="D102">
            <v>300</v>
          </cell>
          <cell r="E102">
            <v>300</v>
          </cell>
          <cell r="F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 t="str">
            <v>GUNDAM BREAKER 4</v>
          </cell>
          <cell r="B103">
            <v>28945</v>
          </cell>
          <cell r="C103">
            <v>298</v>
          </cell>
          <cell r="D103">
            <v>1500</v>
          </cell>
          <cell r="E103">
            <v>1500</v>
          </cell>
          <cell r="F103">
            <v>0</v>
          </cell>
          <cell r="H103">
            <v>468</v>
          </cell>
          <cell r="I103">
            <v>129</v>
          </cell>
          <cell r="J103">
            <v>12</v>
          </cell>
          <cell r="K103">
            <v>4</v>
          </cell>
          <cell r="L103">
            <v>5</v>
          </cell>
          <cell r="M103">
            <v>9</v>
          </cell>
          <cell r="N103">
            <v>5</v>
          </cell>
        </row>
        <row r="104">
          <cell r="A104" t="str">
            <v>GUNDAM BREAKER 4 Deluxe Edition</v>
          </cell>
          <cell r="B104">
            <v>28946</v>
          </cell>
          <cell r="C104">
            <v>448</v>
          </cell>
          <cell r="D104">
            <v>500</v>
          </cell>
          <cell r="E104">
            <v>500</v>
          </cell>
          <cell r="F104">
            <v>0</v>
          </cell>
          <cell r="H104">
            <v>173</v>
          </cell>
          <cell r="I104">
            <v>36</v>
          </cell>
          <cell r="J104">
            <v>4</v>
          </cell>
          <cell r="K104">
            <v>5</v>
          </cell>
          <cell r="L104">
            <v>3</v>
          </cell>
          <cell r="M104">
            <v>1</v>
          </cell>
          <cell r="N104">
            <v>2</v>
          </cell>
        </row>
        <row r="105">
          <cell r="A105" t="str">
            <v>GUNDAM BREAKER 4 Ultimate Edition</v>
          </cell>
          <cell r="B105">
            <v>28947</v>
          </cell>
          <cell r="C105">
            <v>498</v>
          </cell>
          <cell r="D105">
            <v>250</v>
          </cell>
          <cell r="E105">
            <v>250</v>
          </cell>
          <cell r="F105">
            <v>0</v>
          </cell>
          <cell r="H105">
            <v>153</v>
          </cell>
          <cell r="I105">
            <v>33</v>
          </cell>
          <cell r="J105">
            <v>7</v>
          </cell>
          <cell r="K105">
            <v>4</v>
          </cell>
          <cell r="L105">
            <v>3</v>
          </cell>
          <cell r="M105">
            <v>2</v>
          </cell>
          <cell r="N105">
            <v>2</v>
          </cell>
        </row>
        <row r="106">
          <cell r="A106" t="str">
            <v>SWORD ART ONLINE Fractured Daydream</v>
          </cell>
          <cell r="B106">
            <v>30154</v>
          </cell>
          <cell r="C106">
            <v>298</v>
          </cell>
          <cell r="D106">
            <v>1000</v>
          </cell>
          <cell r="E106">
            <v>1000</v>
          </cell>
          <cell r="F106">
            <v>0</v>
          </cell>
          <cell r="J106">
            <v>606</v>
          </cell>
          <cell r="K106">
            <v>35</v>
          </cell>
          <cell r="L106">
            <v>22</v>
          </cell>
          <cell r="M106">
            <v>29</v>
          </cell>
          <cell r="N106">
            <v>14</v>
          </cell>
        </row>
        <row r="107">
          <cell r="A107" t="str">
            <v>SWORD ART ONLINE Fractured Daydream Deluxe Edition</v>
          </cell>
          <cell r="B107">
            <v>30186</v>
          </cell>
          <cell r="C107">
            <v>428</v>
          </cell>
          <cell r="D107">
            <v>1000</v>
          </cell>
          <cell r="E107">
            <v>1000</v>
          </cell>
          <cell r="F107">
            <v>0</v>
          </cell>
          <cell r="J107">
            <v>164</v>
          </cell>
          <cell r="K107">
            <v>14</v>
          </cell>
          <cell r="L107">
            <v>4</v>
          </cell>
          <cell r="M107">
            <v>10</v>
          </cell>
          <cell r="N107">
            <v>5</v>
          </cell>
        </row>
        <row r="108">
          <cell r="A108" t="str">
            <v>SWORD ART ONLINE Fractured Daydream Premium Edition</v>
          </cell>
          <cell r="B108">
            <v>30187</v>
          </cell>
          <cell r="C108">
            <v>498</v>
          </cell>
          <cell r="D108">
            <v>600</v>
          </cell>
          <cell r="E108">
            <v>600</v>
          </cell>
          <cell r="F108">
            <v>0</v>
          </cell>
          <cell r="J108">
            <v>166</v>
          </cell>
          <cell r="K108">
            <v>21</v>
          </cell>
          <cell r="L108">
            <v>8</v>
          </cell>
          <cell r="M108">
            <v>15</v>
          </cell>
          <cell r="N108">
            <v>3</v>
          </cell>
        </row>
        <row r="109">
          <cell r="A109" t="str">
            <v>We Love Katamari REROLL+ Royal Reverie</v>
          </cell>
          <cell r="B109">
            <v>30783</v>
          </cell>
          <cell r="C109">
            <v>148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6</v>
          </cell>
          <cell r="N109">
            <v>3</v>
          </cell>
        </row>
        <row r="110">
          <cell r="A110" t="str">
            <v>We Love Katamari REROLL+ Royal Reverie Special Edition</v>
          </cell>
          <cell r="B110">
            <v>30784</v>
          </cell>
          <cell r="C110">
            <v>198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</row>
        <row r="111">
          <cell r="A111" t="str">
            <v>That Time I Got Reincarnated as a Slime ISEKAI Chronicles Digital Deluxe Edition</v>
          </cell>
          <cell r="B111">
            <v>30785</v>
          </cell>
          <cell r="C111">
            <v>348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1</v>
          </cell>
          <cell r="N111">
            <v>0</v>
          </cell>
        </row>
        <row r="112">
          <cell r="A112" t="str">
            <v>Sword Art Online: Fatal Bullet Complete Edition</v>
          </cell>
          <cell r="B112">
            <v>30786</v>
          </cell>
          <cell r="C112">
            <v>301.5</v>
          </cell>
          <cell r="D112">
            <v>2300</v>
          </cell>
          <cell r="E112">
            <v>2300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  <cell r="N112">
            <v>29</v>
          </cell>
        </row>
        <row r="113">
          <cell r="A113" t="str">
            <v>SWORD ART ONLINE Last Recollection</v>
          </cell>
          <cell r="B113">
            <v>30787</v>
          </cell>
          <cell r="C113">
            <v>298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</v>
          </cell>
          <cell r="L113">
            <v>1</v>
          </cell>
          <cell r="M113">
            <v>7</v>
          </cell>
          <cell r="N113">
            <v>0</v>
          </cell>
        </row>
        <row r="114">
          <cell r="A114" t="str">
            <v>SWORD ART ONLINE Last Recollection Deluxe Edition</v>
          </cell>
          <cell r="B114">
            <v>30788</v>
          </cell>
          <cell r="C114">
            <v>428</v>
          </cell>
          <cell r="D114">
            <v>300</v>
          </cell>
          <cell r="E114">
            <v>300</v>
          </cell>
          <cell r="F114">
            <v>0</v>
          </cell>
          <cell r="J114">
            <v>0</v>
          </cell>
          <cell r="K114">
            <v>8</v>
          </cell>
          <cell r="L114">
            <v>1</v>
          </cell>
          <cell r="M114">
            <v>13</v>
          </cell>
          <cell r="N114">
            <v>3</v>
          </cell>
        </row>
        <row r="115">
          <cell r="A115" t="str">
            <v>SPY×ANYA: Operation Memories Deluxe Edition</v>
          </cell>
          <cell r="B115">
            <v>30792</v>
          </cell>
          <cell r="C115">
            <v>348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4</v>
          </cell>
          <cell r="L115">
            <v>0</v>
          </cell>
          <cell r="M115">
            <v>2</v>
          </cell>
          <cell r="N115">
            <v>3</v>
          </cell>
        </row>
        <row r="116">
          <cell r="A116" t="str">
            <v>SD GUNDAM G GENERATION CROSS RAYS Platinum Edition</v>
          </cell>
          <cell r="B116">
            <v>30793</v>
          </cell>
          <cell r="C116">
            <v>298</v>
          </cell>
          <cell r="D116">
            <v>300</v>
          </cell>
          <cell r="E116">
            <v>300</v>
          </cell>
          <cell r="F116">
            <v>0</v>
          </cell>
          <cell r="J116">
            <v>2</v>
          </cell>
          <cell r="K116">
            <v>79</v>
          </cell>
          <cell r="L116">
            <v>12</v>
          </cell>
          <cell r="M116">
            <v>32</v>
          </cell>
          <cell r="N116">
            <v>6</v>
          </cell>
        </row>
        <row r="117">
          <cell r="A117" t="str">
            <v>Captain Tsubasa: Rise of New Champions - Ultimate Edition</v>
          </cell>
          <cell r="B117">
            <v>30794</v>
          </cell>
          <cell r="C117">
            <v>398</v>
          </cell>
          <cell r="D117">
            <v>5300</v>
          </cell>
          <cell r="E117">
            <v>5300</v>
          </cell>
          <cell r="F117">
            <v>0</v>
          </cell>
          <cell r="J117">
            <v>0</v>
          </cell>
          <cell r="K117">
            <v>7</v>
          </cell>
          <cell r="L117">
            <v>55</v>
          </cell>
          <cell r="M117">
            <v>133</v>
          </cell>
          <cell r="N117">
            <v>14</v>
          </cell>
        </row>
        <row r="118">
          <cell r="A118" t="str">
            <v>SAND LAND</v>
          </cell>
          <cell r="B118">
            <v>30795</v>
          </cell>
          <cell r="C118">
            <v>298</v>
          </cell>
          <cell r="D118">
            <v>200</v>
          </cell>
          <cell r="E118">
            <v>200</v>
          </cell>
          <cell r="F118">
            <v>0</v>
          </cell>
          <cell r="J118">
            <v>0</v>
          </cell>
          <cell r="K118">
            <v>7</v>
          </cell>
          <cell r="L118">
            <v>1</v>
          </cell>
          <cell r="M118">
            <v>3</v>
          </cell>
          <cell r="N118">
            <v>0</v>
          </cell>
        </row>
        <row r="119">
          <cell r="A119" t="str">
            <v>SAND LAND Deluxe Edition</v>
          </cell>
          <cell r="B119">
            <v>30796</v>
          </cell>
          <cell r="C119">
            <v>348</v>
          </cell>
          <cell r="D119">
            <v>200</v>
          </cell>
          <cell r="E119">
            <v>200</v>
          </cell>
          <cell r="F119">
            <v>0</v>
          </cell>
          <cell r="J119">
            <v>1</v>
          </cell>
          <cell r="K119">
            <v>8</v>
          </cell>
          <cell r="L119">
            <v>1</v>
          </cell>
          <cell r="M119">
            <v>1</v>
          </cell>
          <cell r="N119">
            <v>0</v>
          </cell>
        </row>
        <row r="120">
          <cell r="A120" t="str">
            <v>DRAGON BALL XENOVERSE 2 Deluxe Edition</v>
          </cell>
          <cell r="B120">
            <v>30797</v>
          </cell>
          <cell r="C120">
            <v>198</v>
          </cell>
          <cell r="D120">
            <v>800</v>
          </cell>
          <cell r="E120">
            <v>800</v>
          </cell>
          <cell r="F120">
            <v>0</v>
          </cell>
          <cell r="J120">
            <v>1</v>
          </cell>
          <cell r="K120">
            <v>8</v>
          </cell>
          <cell r="L120">
            <v>5</v>
          </cell>
          <cell r="M120">
            <v>14</v>
          </cell>
          <cell r="N120">
            <v>8</v>
          </cell>
        </row>
        <row r="121">
          <cell r="A121" t="str">
            <v>DRAGON BALL XENOVERSE 2 Special Edition</v>
          </cell>
          <cell r="B121">
            <v>30798</v>
          </cell>
          <cell r="C121">
            <v>248</v>
          </cell>
          <cell r="D121">
            <v>800</v>
          </cell>
          <cell r="E121">
            <v>800</v>
          </cell>
          <cell r="F121">
            <v>0</v>
          </cell>
          <cell r="J121">
            <v>3</v>
          </cell>
          <cell r="K121">
            <v>139</v>
          </cell>
          <cell r="L121">
            <v>22</v>
          </cell>
          <cell r="M121">
            <v>42</v>
          </cell>
          <cell r="N121">
            <v>12</v>
          </cell>
        </row>
        <row r="122">
          <cell r="A122" t="str">
            <v>NARUTO TO BORUTO: SHINOBI STRIKER Ultimate Edition</v>
          </cell>
          <cell r="B122">
            <v>30799</v>
          </cell>
          <cell r="C122">
            <v>398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9</v>
          </cell>
          <cell r="L122">
            <v>0</v>
          </cell>
          <cell r="M122">
            <v>10</v>
          </cell>
          <cell r="N122">
            <v>4</v>
          </cell>
        </row>
        <row r="123">
          <cell r="A123" t="str">
            <v>NARUTO SHIPPUDEN: Ultimate Ninja STORM Trilogy</v>
          </cell>
          <cell r="B123">
            <v>30800</v>
          </cell>
          <cell r="C123">
            <v>217.08000000000001</v>
          </cell>
          <cell r="D123">
            <v>5000</v>
          </cell>
          <cell r="E123">
            <v>5000</v>
          </cell>
          <cell r="F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  <cell r="N123">
            <v>0</v>
          </cell>
        </row>
        <row r="124">
          <cell r="A124" t="str">
            <v>JoJo's Bizarre Adventure: All-Star Battle R Ultimate Edition</v>
          </cell>
          <cell r="B124">
            <v>30801</v>
          </cell>
          <cell r="C124">
            <v>428</v>
          </cell>
          <cell r="D124">
            <v>1600</v>
          </cell>
          <cell r="E124">
            <v>1600</v>
          </cell>
          <cell r="F124">
            <v>0</v>
          </cell>
          <cell r="J124">
            <v>0</v>
          </cell>
          <cell r="K124">
            <v>222</v>
          </cell>
          <cell r="L124">
            <v>131</v>
          </cell>
          <cell r="M124">
            <v>549</v>
          </cell>
          <cell r="N124">
            <v>159</v>
          </cell>
        </row>
        <row r="125">
          <cell r="A125" t="str">
            <v>Taiko no Tatsujin: Rhythm Festival</v>
          </cell>
          <cell r="B125">
            <v>31445</v>
          </cell>
          <cell r="C125">
            <v>248</v>
          </cell>
          <cell r="D125">
            <v>1500</v>
          </cell>
          <cell r="E125">
            <v>1500</v>
          </cell>
          <cell r="F125">
            <v>0</v>
          </cell>
          <cell r="K125">
            <v>137</v>
          </cell>
          <cell r="L125">
            <v>42</v>
          </cell>
          <cell r="M125">
            <v>51</v>
          </cell>
          <cell r="N125">
            <v>47</v>
          </cell>
        </row>
        <row r="126">
          <cell r="A126" t="str">
            <v>Taiko no Tatsujin: Rhythm Festival The Setlist Edition</v>
          </cell>
          <cell r="B126">
            <v>31446</v>
          </cell>
          <cell r="C126">
            <v>348</v>
          </cell>
          <cell r="D126">
            <v>1500</v>
          </cell>
          <cell r="E126">
            <v>1500</v>
          </cell>
          <cell r="F126">
            <v>0</v>
          </cell>
          <cell r="K126">
            <v>75</v>
          </cell>
          <cell r="L126">
            <v>17</v>
          </cell>
          <cell r="M126">
            <v>20</v>
          </cell>
          <cell r="N126">
            <v>20</v>
          </cell>
        </row>
        <row r="127">
          <cell r="A127" t="str">
            <v>PAC-MAN Mega Tunnel Battle: Chomp Champs</v>
          </cell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 t="str">
            <v>PAC-MAN Mega Tunnel Battle: Chomp Champs - Deluxe Edition</v>
          </cell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</row>
        <row r="129">
          <cell r="A129" t="str">
            <v>DEATH NOTE Killer Within</v>
          </cell>
          <cell r="B129">
            <v>31489</v>
          </cell>
          <cell r="C129">
            <v>48</v>
          </cell>
          <cell r="D129">
            <v>1500</v>
          </cell>
          <cell r="E129">
            <v>1500</v>
          </cell>
          <cell r="F129">
            <v>0</v>
          </cell>
          <cell r="K129">
            <v>199</v>
          </cell>
          <cell r="L129">
            <v>93</v>
          </cell>
          <cell r="M129">
            <v>28</v>
          </cell>
          <cell r="N129">
            <v>23</v>
          </cell>
        </row>
        <row r="130">
          <cell r="A130" t="str">
            <v>DEATH NOTE Killer Within - Deluxe Edition</v>
          </cell>
          <cell r="B130">
            <v>31490</v>
          </cell>
          <cell r="C130">
            <v>98</v>
          </cell>
          <cell r="D130">
            <v>1500</v>
          </cell>
          <cell r="E130">
            <v>1500</v>
          </cell>
          <cell r="F130">
            <v>0</v>
          </cell>
          <cell r="K130">
            <v>36</v>
          </cell>
          <cell r="L130">
            <v>6</v>
          </cell>
          <cell r="M130">
            <v>2</v>
          </cell>
          <cell r="N130">
            <v>3</v>
          </cell>
        </row>
        <row r="131">
          <cell r="A131" t="str">
            <v>SYNDUALITY Echo of Ada</v>
          </cell>
          <cell r="B131">
            <v>33464</v>
          </cell>
          <cell r="C131">
            <v>198</v>
          </cell>
          <cell r="D131">
            <v>2000</v>
          </cell>
          <cell r="E131">
            <v>2000</v>
          </cell>
          <cell r="F131">
            <v>0</v>
          </cell>
          <cell r="K131">
            <v>0</v>
          </cell>
          <cell r="L131">
            <v>0</v>
          </cell>
          <cell r="M131">
            <v>91</v>
          </cell>
          <cell r="N131">
            <v>38</v>
          </cell>
        </row>
        <row r="132">
          <cell r="A132" t="str">
            <v>SYNDUALITY Echo of Ada Deluxe Edition</v>
          </cell>
          <cell r="B132">
            <v>33465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0</v>
          </cell>
          <cell r="L132">
            <v>1</v>
          </cell>
          <cell r="M132">
            <v>23</v>
          </cell>
          <cell r="N132">
            <v>2</v>
          </cell>
        </row>
        <row r="133">
          <cell r="A133" t="str">
            <v>SYNDUALITY Echo of Ada Ultimate Edition</v>
          </cell>
          <cell r="B133">
            <v>33466</v>
          </cell>
          <cell r="C133">
            <v>498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23</v>
          </cell>
          <cell r="N133">
            <v>2</v>
          </cell>
        </row>
        <row r="134">
          <cell r="A134" t="str">
            <v>Tales of Graces f Remastered</v>
          </cell>
          <cell r="B134">
            <v>33968</v>
          </cell>
          <cell r="C134">
            <v>198</v>
          </cell>
          <cell r="D134">
            <v>999</v>
          </cell>
          <cell r="E134">
            <v>1000</v>
          </cell>
          <cell r="F134">
            <v>-1</v>
          </cell>
          <cell r="M134">
            <v>73</v>
          </cell>
          <cell r="N134">
            <v>17</v>
          </cell>
        </row>
        <row r="135">
          <cell r="A135" t="str">
            <v>Tales of Graces f Remastered Deluxe Edition</v>
          </cell>
          <cell r="B135">
            <v>33970</v>
          </cell>
          <cell r="C135">
            <v>298</v>
          </cell>
          <cell r="D135">
            <v>1001</v>
          </cell>
          <cell r="E135">
            <v>1000</v>
          </cell>
          <cell r="F135">
            <v>1</v>
          </cell>
          <cell r="M135">
            <v>5</v>
          </cell>
          <cell r="N135">
            <v>1</v>
          </cell>
        </row>
        <row r="136">
          <cell r="D136">
            <v>221147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</row>
        <row r="2"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  <cell r="O2">
            <v>61</v>
          </cell>
        </row>
        <row r="3">
          <cell r="B3">
            <v>4157</v>
          </cell>
          <cell r="C3">
            <v>278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1</v>
          </cell>
          <cell r="L3">
            <v>21</v>
          </cell>
          <cell r="M3">
            <v>110</v>
          </cell>
          <cell r="N3">
            <v>22</v>
          </cell>
          <cell r="O3">
            <v>46</v>
          </cell>
        </row>
        <row r="4">
          <cell r="B4">
            <v>729</v>
          </cell>
          <cell r="C4">
            <v>268</v>
          </cell>
          <cell r="D4">
            <v>3000</v>
          </cell>
          <cell r="E4">
            <v>3000</v>
          </cell>
          <cell r="F4">
            <v>0</v>
          </cell>
          <cell r="J4">
            <v>0</v>
          </cell>
          <cell r="K4">
            <v>22</v>
          </cell>
          <cell r="L4">
            <v>3</v>
          </cell>
          <cell r="M4">
            <v>142</v>
          </cell>
          <cell r="N4">
            <v>5</v>
          </cell>
          <cell r="O4">
            <v>46</v>
          </cell>
        </row>
        <row r="5">
          <cell r="B5">
            <v>15692</v>
          </cell>
          <cell r="C5">
            <v>368</v>
          </cell>
          <cell r="D5">
            <v>800</v>
          </cell>
          <cell r="E5">
            <v>800</v>
          </cell>
          <cell r="F5">
            <v>0</v>
          </cell>
          <cell r="J5">
            <v>0</v>
          </cell>
          <cell r="K5">
            <v>11</v>
          </cell>
          <cell r="L5">
            <v>16</v>
          </cell>
          <cell r="M5">
            <v>56</v>
          </cell>
          <cell r="N5">
            <v>6</v>
          </cell>
          <cell r="O5">
            <v>11</v>
          </cell>
        </row>
        <row r="6">
          <cell r="B6">
            <v>15693</v>
          </cell>
          <cell r="C6">
            <v>498</v>
          </cell>
          <cell r="D6">
            <v>6000</v>
          </cell>
          <cell r="E6">
            <v>6000</v>
          </cell>
          <cell r="F6">
            <v>0</v>
          </cell>
          <cell r="J6">
            <v>0</v>
          </cell>
          <cell r="K6">
            <v>301</v>
          </cell>
          <cell r="L6">
            <v>2512</v>
          </cell>
          <cell r="M6">
            <v>1386</v>
          </cell>
          <cell r="N6">
            <v>157</v>
          </cell>
          <cell r="O6">
            <v>114</v>
          </cell>
        </row>
        <row r="7">
          <cell r="B7">
            <v>18003</v>
          </cell>
          <cell r="C7">
            <v>348</v>
          </cell>
          <cell r="D7">
            <v>3500</v>
          </cell>
          <cell r="E7">
            <v>3500</v>
          </cell>
          <cell r="F7">
            <v>0</v>
          </cell>
          <cell r="J7">
            <v>318</v>
          </cell>
          <cell r="K7">
            <v>5</v>
          </cell>
          <cell r="L7">
            <v>246</v>
          </cell>
          <cell r="M7">
            <v>26</v>
          </cell>
          <cell r="N7">
            <v>4</v>
          </cell>
          <cell r="O7">
            <v>164</v>
          </cell>
        </row>
        <row r="8">
          <cell r="B8">
            <v>18001</v>
          </cell>
          <cell r="C8">
            <v>298</v>
          </cell>
          <cell r="D8">
            <v>13500</v>
          </cell>
          <cell r="E8">
            <v>13500</v>
          </cell>
          <cell r="F8">
            <v>0</v>
          </cell>
          <cell r="J8">
            <v>500</v>
          </cell>
          <cell r="K8">
            <v>25</v>
          </cell>
          <cell r="L8">
            <v>2373</v>
          </cell>
          <cell r="M8">
            <v>521</v>
          </cell>
          <cell r="N8">
            <v>49</v>
          </cell>
          <cell r="O8">
            <v>1503</v>
          </cell>
        </row>
        <row r="9">
          <cell r="B9">
            <v>26639</v>
          </cell>
          <cell r="C9">
            <v>248</v>
          </cell>
          <cell r="D9">
            <v>1000</v>
          </cell>
          <cell r="E9">
            <v>1000</v>
          </cell>
          <cell r="F9">
            <v>0</v>
          </cell>
          <cell r="K9">
            <v>0</v>
          </cell>
          <cell r="L9">
            <v>1</v>
          </cell>
          <cell r="M9">
            <v>0</v>
          </cell>
          <cell r="N9">
            <v>2</v>
          </cell>
          <cell r="O9">
            <v>0</v>
          </cell>
        </row>
        <row r="10">
          <cell r="B10">
            <v>1724</v>
          </cell>
          <cell r="C10">
            <v>268</v>
          </cell>
          <cell r="D10">
            <v>300</v>
          </cell>
          <cell r="E10">
            <v>300</v>
          </cell>
          <cell r="F10">
            <v>0</v>
          </cell>
          <cell r="J10">
            <v>0</v>
          </cell>
          <cell r="K10">
            <v>0</v>
          </cell>
          <cell r="L10">
            <v>3</v>
          </cell>
          <cell r="M10">
            <v>41</v>
          </cell>
          <cell r="N10">
            <v>9</v>
          </cell>
          <cell r="O10">
            <v>22</v>
          </cell>
        </row>
        <row r="11">
          <cell r="B11">
            <v>15042</v>
          </cell>
          <cell r="C11">
            <v>288</v>
          </cell>
          <cell r="D11">
            <v>300</v>
          </cell>
          <cell r="E11">
            <v>300</v>
          </cell>
          <cell r="F11">
            <v>0</v>
          </cell>
          <cell r="J11">
            <v>0</v>
          </cell>
          <cell r="K11">
            <v>0</v>
          </cell>
          <cell r="L11">
            <v>6</v>
          </cell>
          <cell r="M11">
            <v>19</v>
          </cell>
          <cell r="N11">
            <v>7</v>
          </cell>
          <cell r="O11">
            <v>10</v>
          </cell>
        </row>
        <row r="12">
          <cell r="B12">
            <v>32558</v>
          </cell>
          <cell r="C12">
            <v>298</v>
          </cell>
          <cell r="D12">
            <v>3600</v>
          </cell>
          <cell r="E12">
            <v>3600</v>
          </cell>
          <cell r="F12">
            <v>0</v>
          </cell>
          <cell r="O12">
            <v>583</v>
          </cell>
        </row>
        <row r="13">
          <cell r="B13">
            <v>32559</v>
          </cell>
          <cell r="C13">
            <v>398</v>
          </cell>
          <cell r="D13">
            <v>3600</v>
          </cell>
          <cell r="E13">
            <v>3600</v>
          </cell>
          <cell r="F13">
            <v>0</v>
          </cell>
          <cell r="O13">
            <v>607</v>
          </cell>
        </row>
        <row r="14">
          <cell r="B14">
            <v>32560</v>
          </cell>
          <cell r="C14">
            <v>498</v>
          </cell>
          <cell r="D14">
            <v>3200</v>
          </cell>
          <cell r="E14">
            <v>3200</v>
          </cell>
          <cell r="F14">
            <v>0</v>
          </cell>
          <cell r="O14">
            <v>967</v>
          </cell>
        </row>
        <row r="15">
          <cell r="B15">
            <v>8151</v>
          </cell>
          <cell r="C15">
            <v>198</v>
          </cell>
          <cell r="D15">
            <v>500</v>
          </cell>
          <cell r="E15">
            <v>500</v>
          </cell>
          <cell r="F15">
            <v>0</v>
          </cell>
          <cell r="J15">
            <v>0</v>
          </cell>
          <cell r="K15">
            <v>0</v>
          </cell>
          <cell r="L15">
            <v>14</v>
          </cell>
          <cell r="M15">
            <v>59</v>
          </cell>
          <cell r="N15">
            <v>3</v>
          </cell>
          <cell r="O15">
            <v>2</v>
          </cell>
        </row>
        <row r="16">
          <cell r="B16">
            <v>8152</v>
          </cell>
          <cell r="C16">
            <v>298</v>
          </cell>
          <cell r="D16">
            <v>300</v>
          </cell>
          <cell r="E16">
            <v>300</v>
          </cell>
          <cell r="F16">
            <v>0</v>
          </cell>
          <cell r="J16">
            <v>0</v>
          </cell>
          <cell r="K16">
            <v>1</v>
          </cell>
          <cell r="L16">
            <v>22</v>
          </cell>
          <cell r="M16">
            <v>37</v>
          </cell>
          <cell r="N16">
            <v>4</v>
          </cell>
          <cell r="O16">
            <v>23</v>
          </cell>
        </row>
        <row r="17">
          <cell r="B17">
            <v>30794</v>
          </cell>
          <cell r="C17">
            <v>398</v>
          </cell>
          <cell r="D17">
            <v>5300</v>
          </cell>
          <cell r="E17">
            <v>5300</v>
          </cell>
          <cell r="F17">
            <v>0</v>
          </cell>
          <cell r="J17">
            <v>0</v>
          </cell>
          <cell r="K17">
            <v>7</v>
          </cell>
          <cell r="L17">
            <v>55</v>
          </cell>
          <cell r="M17">
            <v>133</v>
          </cell>
          <cell r="N17">
            <v>14</v>
          </cell>
          <cell r="O17">
            <v>6</v>
          </cell>
        </row>
        <row r="18">
          <cell r="B18">
            <v>6655</v>
          </cell>
          <cell r="C18">
            <v>268</v>
          </cell>
          <cell r="D18">
            <v>3000</v>
          </cell>
          <cell r="E18">
            <v>3000</v>
          </cell>
          <cell r="F18">
            <v>0</v>
          </cell>
          <cell r="J18">
            <v>0</v>
          </cell>
          <cell r="K18">
            <v>8</v>
          </cell>
          <cell r="L18">
            <v>58</v>
          </cell>
          <cell r="M18">
            <v>401</v>
          </cell>
          <cell r="N18">
            <v>96</v>
          </cell>
          <cell r="O18">
            <v>455</v>
          </cell>
        </row>
        <row r="19">
          <cell r="B19">
            <v>1751</v>
          </cell>
          <cell r="C19">
            <v>368</v>
          </cell>
          <cell r="D19">
            <v>5000</v>
          </cell>
          <cell r="E19">
            <v>5000</v>
          </cell>
          <cell r="F19">
            <v>0</v>
          </cell>
          <cell r="J19">
            <v>0</v>
          </cell>
          <cell r="K19">
            <v>52</v>
          </cell>
          <cell r="L19">
            <v>187</v>
          </cell>
          <cell r="M19">
            <v>803</v>
          </cell>
          <cell r="N19">
            <v>202</v>
          </cell>
          <cell r="O19">
            <v>936</v>
          </cell>
        </row>
        <row r="20">
          <cell r="B20">
            <v>2398</v>
          </cell>
          <cell r="C20">
            <v>198</v>
          </cell>
          <cell r="D20">
            <v>13000</v>
          </cell>
          <cell r="E20">
            <v>13000</v>
          </cell>
          <cell r="F20">
            <v>0</v>
          </cell>
          <cell r="J20">
            <v>9</v>
          </cell>
          <cell r="K20">
            <v>2490</v>
          </cell>
          <cell r="L20">
            <v>633</v>
          </cell>
          <cell r="M20">
            <v>1860</v>
          </cell>
          <cell r="N20">
            <v>1078</v>
          </cell>
          <cell r="O20">
            <v>57</v>
          </cell>
        </row>
        <row r="21">
          <cell r="B21">
            <v>1537</v>
          </cell>
          <cell r="C21">
            <v>198</v>
          </cell>
          <cell r="D21">
            <v>9000</v>
          </cell>
          <cell r="E21">
            <v>9000</v>
          </cell>
          <cell r="F21">
            <v>0</v>
          </cell>
          <cell r="J21">
            <v>5</v>
          </cell>
          <cell r="K21">
            <v>1061</v>
          </cell>
          <cell r="L21">
            <v>189</v>
          </cell>
          <cell r="M21">
            <v>1066</v>
          </cell>
          <cell r="N21">
            <v>1020</v>
          </cell>
          <cell r="O21">
            <v>24</v>
          </cell>
        </row>
        <row r="22">
          <cell r="B22">
            <v>5391</v>
          </cell>
          <cell r="C22">
            <v>268</v>
          </cell>
          <cell r="D22">
            <v>11000</v>
          </cell>
          <cell r="E22">
            <v>11000</v>
          </cell>
          <cell r="F22">
            <v>0</v>
          </cell>
          <cell r="J22">
            <v>6</v>
          </cell>
          <cell r="K22">
            <v>1008</v>
          </cell>
          <cell r="L22">
            <v>255</v>
          </cell>
          <cell r="M22">
            <v>1081</v>
          </cell>
          <cell r="N22">
            <v>531</v>
          </cell>
          <cell r="O22">
            <v>43</v>
          </cell>
        </row>
        <row r="23">
          <cell r="B23">
            <v>5392</v>
          </cell>
          <cell r="C23">
            <v>138</v>
          </cell>
          <cell r="D23">
            <v>4800</v>
          </cell>
          <cell r="E23">
            <v>4800</v>
          </cell>
          <cell r="F23">
            <v>0</v>
          </cell>
          <cell r="J23">
            <v>13</v>
          </cell>
          <cell r="K23">
            <v>426</v>
          </cell>
          <cell r="L23">
            <v>140</v>
          </cell>
          <cell r="M23">
            <v>270</v>
          </cell>
          <cell r="N23">
            <v>182</v>
          </cell>
          <cell r="O23">
            <v>52</v>
          </cell>
        </row>
        <row r="24">
          <cell r="B24">
            <v>5393</v>
          </cell>
          <cell r="C24">
            <v>398</v>
          </cell>
          <cell r="D24">
            <v>6000</v>
          </cell>
          <cell r="E24">
            <v>6000</v>
          </cell>
          <cell r="F24">
            <v>0</v>
          </cell>
          <cell r="J24">
            <v>8</v>
          </cell>
          <cell r="K24">
            <v>1632</v>
          </cell>
          <cell r="L24">
            <v>435</v>
          </cell>
          <cell r="M24">
            <v>2252</v>
          </cell>
          <cell r="N24">
            <v>1070</v>
          </cell>
          <cell r="O24">
            <v>42</v>
          </cell>
        </row>
        <row r="25">
          <cell r="B25">
            <v>31489</v>
          </cell>
          <cell r="C25">
            <v>48</v>
          </cell>
          <cell r="D25">
            <v>1500</v>
          </cell>
          <cell r="E25">
            <v>1500</v>
          </cell>
          <cell r="F25">
            <v>0</v>
          </cell>
          <cell r="K25">
            <v>199</v>
          </cell>
          <cell r="L25">
            <v>93</v>
          </cell>
          <cell r="M25">
            <v>28</v>
          </cell>
          <cell r="N25">
            <v>23</v>
          </cell>
          <cell r="O25">
            <v>6</v>
          </cell>
        </row>
        <row r="26">
          <cell r="B26">
            <v>31490</v>
          </cell>
          <cell r="C26">
            <v>98</v>
          </cell>
          <cell r="D26">
            <v>1500</v>
          </cell>
          <cell r="E26">
            <v>1500</v>
          </cell>
          <cell r="F26">
            <v>0</v>
          </cell>
          <cell r="K26">
            <v>36</v>
          </cell>
          <cell r="L26">
            <v>6</v>
          </cell>
          <cell r="M26">
            <v>2</v>
          </cell>
          <cell r="N26">
            <v>3</v>
          </cell>
          <cell r="O26">
            <v>0</v>
          </cell>
        </row>
        <row r="27">
          <cell r="B27">
            <v>8074</v>
          </cell>
          <cell r="C27">
            <v>228</v>
          </cell>
          <cell r="D27">
            <v>1000</v>
          </cell>
          <cell r="E27">
            <v>1000</v>
          </cell>
          <cell r="F27">
            <v>0</v>
          </cell>
          <cell r="J27">
            <v>1</v>
          </cell>
          <cell r="K27">
            <v>56</v>
          </cell>
          <cell r="L27">
            <v>6</v>
          </cell>
          <cell r="M27">
            <v>41</v>
          </cell>
          <cell r="N27">
            <v>4</v>
          </cell>
          <cell r="O27">
            <v>44</v>
          </cell>
        </row>
        <row r="28">
          <cell r="B28">
            <v>15719</v>
          </cell>
          <cell r="C28">
            <v>298</v>
          </cell>
          <cell r="D28">
            <v>300</v>
          </cell>
          <cell r="E28">
            <v>300</v>
          </cell>
          <cell r="F28">
            <v>0</v>
          </cell>
          <cell r="J28">
            <v>1</v>
          </cell>
          <cell r="K28">
            <v>9</v>
          </cell>
          <cell r="L28">
            <v>1</v>
          </cell>
          <cell r="M28">
            <v>11</v>
          </cell>
          <cell r="N28">
            <v>1</v>
          </cell>
          <cell r="O28">
            <v>6</v>
          </cell>
        </row>
        <row r="29">
          <cell r="B29">
            <v>17465</v>
          </cell>
          <cell r="C29">
            <v>248</v>
          </cell>
          <cell r="D29">
            <v>200</v>
          </cell>
          <cell r="E29">
            <v>1000</v>
          </cell>
          <cell r="F29">
            <v>-800</v>
          </cell>
          <cell r="J29">
            <v>1</v>
          </cell>
          <cell r="K29">
            <v>12</v>
          </cell>
          <cell r="L29">
            <v>0</v>
          </cell>
          <cell r="M29">
            <v>2</v>
          </cell>
          <cell r="N29">
            <v>0</v>
          </cell>
          <cell r="O29">
            <v>7</v>
          </cell>
        </row>
        <row r="30">
          <cell r="B30">
            <v>6667</v>
          </cell>
          <cell r="C30">
            <v>228</v>
          </cell>
          <cell r="D30">
            <v>300</v>
          </cell>
          <cell r="E30">
            <v>300</v>
          </cell>
          <cell r="F30">
            <v>0</v>
          </cell>
          <cell r="J30">
            <v>0</v>
          </cell>
          <cell r="K30">
            <v>8</v>
          </cell>
          <cell r="L30">
            <v>4</v>
          </cell>
          <cell r="M30">
            <v>8</v>
          </cell>
          <cell r="N30">
            <v>1</v>
          </cell>
          <cell r="O30">
            <v>1</v>
          </cell>
        </row>
        <row r="31">
          <cell r="B31">
            <v>16459</v>
          </cell>
          <cell r="C31">
            <v>248</v>
          </cell>
          <cell r="D31">
            <v>300</v>
          </cell>
          <cell r="E31">
            <v>300</v>
          </cell>
          <cell r="F31">
            <v>0</v>
          </cell>
          <cell r="J31">
            <v>0</v>
          </cell>
          <cell r="K31">
            <v>15</v>
          </cell>
          <cell r="L31">
            <v>4</v>
          </cell>
          <cell r="M31">
            <v>15</v>
          </cell>
          <cell r="N31">
            <v>4</v>
          </cell>
          <cell r="O31">
            <v>20</v>
          </cell>
        </row>
        <row r="32">
          <cell r="B32">
            <v>16460</v>
          </cell>
          <cell r="C32">
            <v>348</v>
          </cell>
          <cell r="D32">
            <v>200</v>
          </cell>
          <cell r="E32">
            <v>200</v>
          </cell>
          <cell r="F32">
            <v>0</v>
          </cell>
          <cell r="J32">
            <v>1</v>
          </cell>
          <cell r="K32">
            <v>4</v>
          </cell>
          <cell r="L32">
            <v>7</v>
          </cell>
          <cell r="M32">
            <v>11</v>
          </cell>
          <cell r="N32">
            <v>5</v>
          </cell>
          <cell r="O32">
            <v>5</v>
          </cell>
        </row>
        <row r="33">
          <cell r="B33">
            <v>5238</v>
          </cell>
          <cell r="C33">
            <v>198</v>
          </cell>
          <cell r="D33">
            <v>3000</v>
          </cell>
          <cell r="E33">
            <v>3000</v>
          </cell>
          <cell r="F33">
            <v>0</v>
          </cell>
          <cell r="J33">
            <v>2</v>
          </cell>
          <cell r="K33">
            <v>6</v>
          </cell>
          <cell r="L33">
            <v>0</v>
          </cell>
          <cell r="M33">
            <v>9</v>
          </cell>
          <cell r="N33">
            <v>3</v>
          </cell>
          <cell r="O33">
            <v>4</v>
          </cell>
        </row>
        <row r="34">
          <cell r="B34">
            <v>5239</v>
          </cell>
          <cell r="C34">
            <v>298</v>
          </cell>
          <cell r="D34">
            <v>1000</v>
          </cell>
          <cell r="E34">
            <v>1000</v>
          </cell>
          <cell r="F34">
            <v>0</v>
          </cell>
          <cell r="J34">
            <v>0</v>
          </cell>
          <cell r="K34">
            <v>11</v>
          </cell>
          <cell r="L34">
            <v>1</v>
          </cell>
          <cell r="M34">
            <v>5</v>
          </cell>
          <cell r="N34">
            <v>1</v>
          </cell>
          <cell r="O34">
            <v>5</v>
          </cell>
        </row>
        <row r="35">
          <cell r="B35">
            <v>23277</v>
          </cell>
          <cell r="C35">
            <v>398</v>
          </cell>
          <cell r="D35">
            <v>1000</v>
          </cell>
          <cell r="E35">
            <v>1000</v>
          </cell>
          <cell r="F35">
            <v>0</v>
          </cell>
          <cell r="J35">
            <v>1</v>
          </cell>
          <cell r="K35">
            <v>94</v>
          </cell>
          <cell r="L35">
            <v>24</v>
          </cell>
          <cell r="M35">
            <v>97</v>
          </cell>
          <cell r="N35">
            <v>24</v>
          </cell>
          <cell r="O35">
            <v>102</v>
          </cell>
        </row>
        <row r="36">
          <cell r="B36">
            <v>2646</v>
          </cell>
          <cell r="C36">
            <v>98</v>
          </cell>
          <cell r="D36">
            <v>1000</v>
          </cell>
          <cell r="E36">
            <v>1000</v>
          </cell>
          <cell r="F36">
            <v>0</v>
          </cell>
          <cell r="J36">
            <v>14</v>
          </cell>
          <cell r="K36">
            <v>28</v>
          </cell>
          <cell r="L36">
            <v>8</v>
          </cell>
          <cell r="M36">
            <v>16</v>
          </cell>
          <cell r="N36">
            <v>15</v>
          </cell>
          <cell r="O36">
            <v>29</v>
          </cell>
        </row>
        <row r="37">
          <cell r="B37">
            <v>30797</v>
          </cell>
          <cell r="C37">
            <v>198</v>
          </cell>
          <cell r="D37">
            <v>800</v>
          </cell>
          <cell r="E37">
            <v>800</v>
          </cell>
          <cell r="F37">
            <v>0</v>
          </cell>
          <cell r="J37">
            <v>1</v>
          </cell>
          <cell r="K37">
            <v>8</v>
          </cell>
          <cell r="L37">
            <v>5</v>
          </cell>
          <cell r="M37">
            <v>14</v>
          </cell>
          <cell r="N37">
            <v>8</v>
          </cell>
          <cell r="O37">
            <v>1</v>
          </cell>
        </row>
        <row r="38">
          <cell r="B38">
            <v>30798</v>
          </cell>
          <cell r="C38">
            <v>248</v>
          </cell>
          <cell r="D38">
            <v>800</v>
          </cell>
          <cell r="E38">
            <v>800</v>
          </cell>
          <cell r="F38">
            <v>0</v>
          </cell>
          <cell r="J38">
            <v>3</v>
          </cell>
          <cell r="K38">
            <v>139</v>
          </cell>
          <cell r="L38">
            <v>22</v>
          </cell>
          <cell r="M38">
            <v>42</v>
          </cell>
          <cell r="N38">
            <v>12</v>
          </cell>
          <cell r="O38">
            <v>41</v>
          </cell>
        </row>
        <row r="39"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  <cell r="O39">
            <v>27</v>
          </cell>
        </row>
        <row r="40">
          <cell r="B40">
            <v>6783</v>
          </cell>
          <cell r="C40">
            <v>398</v>
          </cell>
          <cell r="D40">
            <v>1000</v>
          </cell>
          <cell r="E40">
            <v>1000</v>
          </cell>
          <cell r="F40">
            <v>0</v>
          </cell>
          <cell r="J40">
            <v>0</v>
          </cell>
          <cell r="K40">
            <v>109</v>
          </cell>
          <cell r="L40">
            <v>34</v>
          </cell>
          <cell r="M40">
            <v>97</v>
          </cell>
          <cell r="N40">
            <v>44</v>
          </cell>
          <cell r="O40">
            <v>129</v>
          </cell>
        </row>
        <row r="41">
          <cell r="B41">
            <v>21151</v>
          </cell>
          <cell r="C41">
            <v>498</v>
          </cell>
          <cell r="D41">
            <v>3000</v>
          </cell>
          <cell r="E41">
            <v>3000</v>
          </cell>
          <cell r="F41">
            <v>0</v>
          </cell>
          <cell r="J41">
            <v>1</v>
          </cell>
          <cell r="K41">
            <v>692</v>
          </cell>
          <cell r="L41">
            <v>197</v>
          </cell>
          <cell r="M41">
            <v>386</v>
          </cell>
          <cell r="N41">
            <v>130</v>
          </cell>
          <cell r="O41">
            <v>3</v>
          </cell>
        </row>
        <row r="42">
          <cell r="B42">
            <v>30736</v>
          </cell>
          <cell r="C42">
            <v>298</v>
          </cell>
          <cell r="D42">
            <v>5000</v>
          </cell>
          <cell r="E42">
            <v>5000</v>
          </cell>
          <cell r="F42">
            <v>0</v>
          </cell>
          <cell r="J42">
            <v>690</v>
          </cell>
          <cell r="K42">
            <v>624</v>
          </cell>
          <cell r="L42">
            <v>261</v>
          </cell>
          <cell r="M42">
            <v>255</v>
          </cell>
          <cell r="N42">
            <v>152</v>
          </cell>
          <cell r="O42">
            <v>153</v>
          </cell>
        </row>
        <row r="43">
          <cell r="B43">
            <v>26389</v>
          </cell>
          <cell r="C43">
            <v>298</v>
          </cell>
          <cell r="D43">
            <v>5000</v>
          </cell>
          <cell r="E43">
            <v>5000</v>
          </cell>
          <cell r="F43">
            <v>0</v>
          </cell>
          <cell r="J43">
            <v>5000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30737</v>
          </cell>
          <cell r="C44">
            <v>478</v>
          </cell>
          <cell r="D44">
            <v>3000</v>
          </cell>
          <cell r="E44">
            <v>3000</v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26391</v>
          </cell>
          <cell r="C45">
            <v>478</v>
          </cell>
          <cell r="D45">
            <v>5000</v>
          </cell>
          <cell r="E45">
            <v>5000</v>
          </cell>
          <cell r="F45">
            <v>0</v>
          </cell>
          <cell r="J45">
            <v>4238</v>
          </cell>
          <cell r="K45">
            <v>262</v>
          </cell>
          <cell r="L45">
            <v>118</v>
          </cell>
          <cell r="M45">
            <v>123</v>
          </cell>
          <cell r="N45">
            <v>103</v>
          </cell>
          <cell r="O45">
            <v>76</v>
          </cell>
        </row>
        <row r="46">
          <cell r="B46">
            <v>26393</v>
          </cell>
          <cell r="C46">
            <v>538</v>
          </cell>
          <cell r="D46">
            <v>8000</v>
          </cell>
          <cell r="E46">
            <v>8000</v>
          </cell>
          <cell r="F46">
            <v>0</v>
          </cell>
          <cell r="J46">
            <v>3425</v>
          </cell>
          <cell r="K46">
            <v>143</v>
          </cell>
          <cell r="L46">
            <v>71</v>
          </cell>
          <cell r="M46">
            <v>82</v>
          </cell>
          <cell r="N46">
            <v>48</v>
          </cell>
          <cell r="O46">
            <v>45</v>
          </cell>
        </row>
        <row r="47">
          <cell r="B47">
            <v>16390</v>
          </cell>
          <cell r="C47">
            <v>98</v>
          </cell>
          <cell r="D47">
            <v>800</v>
          </cell>
          <cell r="E47">
            <v>800</v>
          </cell>
          <cell r="F47">
            <v>0</v>
          </cell>
          <cell r="J47">
            <v>1</v>
          </cell>
          <cell r="K47">
            <v>23</v>
          </cell>
          <cell r="L47">
            <v>0</v>
          </cell>
          <cell r="M47">
            <v>3</v>
          </cell>
          <cell r="N47">
            <v>5</v>
          </cell>
          <cell r="O47">
            <v>8</v>
          </cell>
        </row>
        <row r="48">
          <cell r="B48">
            <v>16391</v>
          </cell>
          <cell r="C48">
            <v>148</v>
          </cell>
          <cell r="D48">
            <v>500</v>
          </cell>
          <cell r="E48">
            <v>500</v>
          </cell>
          <cell r="F48">
            <v>0</v>
          </cell>
          <cell r="J48">
            <v>1</v>
          </cell>
          <cell r="K48">
            <v>13</v>
          </cell>
          <cell r="L48">
            <v>0</v>
          </cell>
          <cell r="M48">
            <v>0</v>
          </cell>
          <cell r="N48">
            <v>0</v>
          </cell>
          <cell r="O48">
            <v>2</v>
          </cell>
        </row>
        <row r="49">
          <cell r="B49">
            <v>3185</v>
          </cell>
          <cell r="C49">
            <v>268</v>
          </cell>
          <cell r="D49">
            <v>600</v>
          </cell>
          <cell r="E49">
            <v>600</v>
          </cell>
          <cell r="F49">
            <v>0</v>
          </cell>
          <cell r="J49">
            <v>0</v>
          </cell>
          <cell r="K49">
            <v>10</v>
          </cell>
          <cell r="L49">
            <v>56</v>
          </cell>
          <cell r="M49">
            <v>198</v>
          </cell>
          <cell r="N49">
            <v>57</v>
          </cell>
          <cell r="O49">
            <v>198</v>
          </cell>
        </row>
        <row r="50">
          <cell r="B50">
            <v>4430</v>
          </cell>
          <cell r="C50">
            <v>268</v>
          </cell>
          <cell r="D50">
            <v>3000</v>
          </cell>
          <cell r="E50">
            <v>3000</v>
          </cell>
          <cell r="F50">
            <v>0</v>
          </cell>
          <cell r="J50">
            <v>0</v>
          </cell>
          <cell r="K50">
            <v>10</v>
          </cell>
          <cell r="L50">
            <v>67</v>
          </cell>
          <cell r="M50">
            <v>2429</v>
          </cell>
          <cell r="N50">
            <v>207</v>
          </cell>
          <cell r="O50">
            <v>209</v>
          </cell>
        </row>
        <row r="51">
          <cell r="B51">
            <v>28945</v>
          </cell>
          <cell r="C51">
            <v>298</v>
          </cell>
          <cell r="D51">
            <v>1500</v>
          </cell>
          <cell r="E51">
            <v>1500</v>
          </cell>
          <cell r="F51">
            <v>0</v>
          </cell>
          <cell r="H51">
            <v>468</v>
          </cell>
          <cell r="I51">
            <v>129</v>
          </cell>
          <cell r="J51">
            <v>12</v>
          </cell>
          <cell r="K51">
            <v>4</v>
          </cell>
          <cell r="L51">
            <v>5</v>
          </cell>
          <cell r="M51">
            <v>9</v>
          </cell>
          <cell r="N51">
            <v>5</v>
          </cell>
          <cell r="O51">
            <v>12</v>
          </cell>
        </row>
        <row r="52">
          <cell r="B52">
            <v>28946</v>
          </cell>
          <cell r="C52">
            <v>448</v>
          </cell>
          <cell r="D52">
            <v>500</v>
          </cell>
          <cell r="E52">
            <v>500</v>
          </cell>
          <cell r="F52">
            <v>0</v>
          </cell>
          <cell r="H52">
            <v>173</v>
          </cell>
          <cell r="I52">
            <v>36</v>
          </cell>
          <cell r="J52">
            <v>4</v>
          </cell>
          <cell r="K52">
            <v>5</v>
          </cell>
          <cell r="L52">
            <v>3</v>
          </cell>
          <cell r="M52">
            <v>1</v>
          </cell>
          <cell r="N52">
            <v>2</v>
          </cell>
          <cell r="O52">
            <v>6</v>
          </cell>
        </row>
        <row r="53">
          <cell r="B53">
            <v>28947</v>
          </cell>
          <cell r="C53">
            <v>498</v>
          </cell>
          <cell r="D53">
            <v>250</v>
          </cell>
          <cell r="E53">
            <v>250</v>
          </cell>
          <cell r="F53">
            <v>0</v>
          </cell>
          <cell r="H53">
            <v>153</v>
          </cell>
          <cell r="I53">
            <v>33</v>
          </cell>
          <cell r="J53">
            <v>7</v>
          </cell>
          <cell r="K53">
            <v>4</v>
          </cell>
          <cell r="L53">
            <v>3</v>
          </cell>
          <cell r="M53">
            <v>2</v>
          </cell>
          <cell r="N53">
            <v>2</v>
          </cell>
          <cell r="O53">
            <v>7</v>
          </cell>
        </row>
        <row r="54">
          <cell r="B54">
            <v>15810</v>
          </cell>
          <cell r="C54">
            <v>248</v>
          </cell>
          <cell r="D54">
            <v>2000</v>
          </cell>
          <cell r="E54">
            <v>2000</v>
          </cell>
          <cell r="F54">
            <v>0</v>
          </cell>
          <cell r="J54">
            <v>0</v>
          </cell>
          <cell r="K54">
            <v>119</v>
          </cell>
          <cell r="L54">
            <v>10</v>
          </cell>
          <cell r="M54">
            <v>871</v>
          </cell>
          <cell r="N54">
            <v>0</v>
          </cell>
          <cell r="O54">
            <v>892</v>
          </cell>
        </row>
        <row r="55">
          <cell r="B55">
            <v>15811</v>
          </cell>
          <cell r="C55">
            <v>348</v>
          </cell>
          <cell r="D55">
            <v>600</v>
          </cell>
          <cell r="E55">
            <v>600</v>
          </cell>
          <cell r="F55">
            <v>0</v>
          </cell>
          <cell r="J55">
            <v>0</v>
          </cell>
          <cell r="K55">
            <v>19</v>
          </cell>
          <cell r="L55">
            <v>6</v>
          </cell>
          <cell r="M55">
            <v>66</v>
          </cell>
          <cell r="N55">
            <v>37</v>
          </cell>
          <cell r="O55">
            <v>48</v>
          </cell>
        </row>
        <row r="56">
          <cell r="B56">
            <v>30801</v>
          </cell>
          <cell r="C56">
            <v>428</v>
          </cell>
          <cell r="D56">
            <v>1600</v>
          </cell>
          <cell r="E56">
            <v>1600</v>
          </cell>
          <cell r="F56">
            <v>0</v>
          </cell>
          <cell r="J56">
            <v>0</v>
          </cell>
          <cell r="K56">
            <v>222</v>
          </cell>
          <cell r="L56">
            <v>131</v>
          </cell>
          <cell r="M56">
            <v>549</v>
          </cell>
          <cell r="N56">
            <v>159</v>
          </cell>
          <cell r="O56">
            <v>184</v>
          </cell>
        </row>
        <row r="57">
          <cell r="B57">
            <v>21877</v>
          </cell>
          <cell r="C57">
            <v>298</v>
          </cell>
          <cell r="D57">
            <v>200</v>
          </cell>
          <cell r="E57">
            <v>200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2</v>
          </cell>
        </row>
        <row r="58">
          <cell r="B58">
            <v>21878</v>
          </cell>
          <cell r="C58">
            <v>398</v>
          </cell>
          <cell r="D58">
            <v>100</v>
          </cell>
          <cell r="E58">
            <v>100</v>
          </cell>
          <cell r="F58">
            <v>0</v>
          </cell>
          <cell r="J58">
            <v>0</v>
          </cell>
          <cell r="K58">
            <v>3</v>
          </cell>
          <cell r="L58">
            <v>4</v>
          </cell>
          <cell r="M58">
            <v>2</v>
          </cell>
          <cell r="N58">
            <v>0</v>
          </cell>
          <cell r="O58">
            <v>1</v>
          </cell>
        </row>
        <row r="59">
          <cell r="B59">
            <v>21879</v>
          </cell>
          <cell r="C59">
            <v>498</v>
          </cell>
          <cell r="D59">
            <v>100</v>
          </cell>
          <cell r="E59">
            <v>100</v>
          </cell>
          <cell r="F59">
            <v>0</v>
          </cell>
          <cell r="J59">
            <v>0</v>
          </cell>
          <cell r="K59">
            <v>2</v>
          </cell>
          <cell r="L59">
            <v>0</v>
          </cell>
          <cell r="M59">
            <v>3</v>
          </cell>
          <cell r="N59">
            <v>0</v>
          </cell>
          <cell r="O59">
            <v>0</v>
          </cell>
        </row>
        <row r="60">
          <cell r="B60">
            <v>15582</v>
          </cell>
          <cell r="C60">
            <v>198</v>
          </cell>
          <cell r="D60">
            <v>100</v>
          </cell>
          <cell r="E60">
            <v>100</v>
          </cell>
          <cell r="F60">
            <v>0</v>
          </cell>
          <cell r="J60">
            <v>0</v>
          </cell>
          <cell r="K60">
            <v>0</v>
          </cell>
          <cell r="L60">
            <v>0</v>
          </cell>
          <cell r="M60">
            <v>10</v>
          </cell>
          <cell r="N60">
            <v>2</v>
          </cell>
          <cell r="O60">
            <v>8</v>
          </cell>
        </row>
        <row r="61">
          <cell r="B61">
            <v>852</v>
          </cell>
          <cell r="C61">
            <v>108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2629</v>
          </cell>
          <cell r="C62">
            <v>98</v>
          </cell>
          <cell r="D62">
            <v>6000</v>
          </cell>
          <cell r="E62">
            <v>6000</v>
          </cell>
          <cell r="F62">
            <v>0</v>
          </cell>
          <cell r="J62">
            <v>41</v>
          </cell>
          <cell r="K62">
            <v>142</v>
          </cell>
          <cell r="L62">
            <v>24</v>
          </cell>
          <cell r="M62">
            <v>241</v>
          </cell>
          <cell r="N62">
            <v>136</v>
          </cell>
          <cell r="O62">
            <v>110</v>
          </cell>
        </row>
        <row r="63">
          <cell r="B63">
            <v>15041</v>
          </cell>
          <cell r="C63">
            <v>266.39999999999998</v>
          </cell>
          <cell r="D63">
            <v>999</v>
          </cell>
          <cell r="E63">
            <v>1000</v>
          </cell>
          <cell r="F63">
            <v>-1</v>
          </cell>
          <cell r="J63">
            <v>3</v>
          </cell>
          <cell r="K63">
            <v>9</v>
          </cell>
          <cell r="L63">
            <v>21</v>
          </cell>
          <cell r="M63">
            <v>20</v>
          </cell>
          <cell r="N63">
            <v>4</v>
          </cell>
          <cell r="O63">
            <v>2</v>
          </cell>
        </row>
        <row r="64">
          <cell r="B64">
            <v>13538</v>
          </cell>
          <cell r="C64">
            <v>376.19999999999999</v>
          </cell>
          <cell r="D64">
            <v>1000</v>
          </cell>
          <cell r="E64">
            <v>1000</v>
          </cell>
          <cell r="F64">
            <v>0</v>
          </cell>
          <cell r="J64">
            <v>3</v>
          </cell>
          <cell r="K64">
            <v>37</v>
          </cell>
          <cell r="L64">
            <v>11</v>
          </cell>
          <cell r="M64">
            <v>22</v>
          </cell>
          <cell r="N64">
            <v>5</v>
          </cell>
          <cell r="O64">
            <v>0</v>
          </cell>
        </row>
        <row r="65">
          <cell r="B65">
            <v>30800</v>
          </cell>
          <cell r="C65">
            <v>217.08000000000001</v>
          </cell>
          <cell r="D65">
            <v>5000</v>
          </cell>
          <cell r="E65">
            <v>5000</v>
          </cell>
          <cell r="F65">
            <v>0</v>
          </cell>
          <cell r="J65">
            <v>0</v>
          </cell>
          <cell r="K65">
            <v>0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</row>
        <row r="66">
          <cell r="B66">
            <v>3032</v>
          </cell>
          <cell r="C66">
            <v>98</v>
          </cell>
          <cell r="D66">
            <v>300</v>
          </cell>
          <cell r="E66">
            <v>300</v>
          </cell>
          <cell r="F66">
            <v>0</v>
          </cell>
          <cell r="J66">
            <v>2</v>
          </cell>
          <cell r="K66">
            <v>1</v>
          </cell>
          <cell r="L66">
            <v>1</v>
          </cell>
          <cell r="M66">
            <v>0</v>
          </cell>
          <cell r="N66">
            <v>1</v>
          </cell>
          <cell r="O66">
            <v>2</v>
          </cell>
        </row>
        <row r="67">
          <cell r="B67">
            <v>3033</v>
          </cell>
          <cell r="C67">
            <v>198</v>
          </cell>
          <cell r="D67">
            <v>300</v>
          </cell>
          <cell r="E67">
            <v>300</v>
          </cell>
          <cell r="F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</row>
        <row r="68">
          <cell r="B68">
            <v>30799</v>
          </cell>
          <cell r="C68">
            <v>398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9</v>
          </cell>
          <cell r="L68">
            <v>0</v>
          </cell>
          <cell r="M68">
            <v>10</v>
          </cell>
          <cell r="N68">
            <v>4</v>
          </cell>
          <cell r="O68">
            <v>4</v>
          </cell>
        </row>
        <row r="69">
          <cell r="B69">
            <v>19503</v>
          </cell>
          <cell r="C69">
            <v>298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58</v>
          </cell>
          <cell r="L69">
            <v>24</v>
          </cell>
          <cell r="M69">
            <v>63</v>
          </cell>
          <cell r="N69">
            <v>19</v>
          </cell>
          <cell r="O69">
            <v>25</v>
          </cell>
        </row>
        <row r="70">
          <cell r="B70">
            <v>19504</v>
          </cell>
          <cell r="C70">
            <v>428</v>
          </cell>
          <cell r="D70">
            <v>199</v>
          </cell>
          <cell r="E70">
            <v>200</v>
          </cell>
          <cell r="F70">
            <v>-1</v>
          </cell>
          <cell r="J70">
            <v>0</v>
          </cell>
          <cell r="K70">
            <v>25</v>
          </cell>
          <cell r="L70">
            <v>9</v>
          </cell>
          <cell r="M70">
            <v>38</v>
          </cell>
          <cell r="N70">
            <v>6</v>
          </cell>
          <cell r="O70">
            <v>18</v>
          </cell>
        </row>
        <row r="71">
          <cell r="B71">
            <v>19505</v>
          </cell>
          <cell r="C71">
            <v>468</v>
          </cell>
          <cell r="D71">
            <v>5200</v>
          </cell>
          <cell r="E71">
            <v>5200</v>
          </cell>
          <cell r="F71">
            <v>0</v>
          </cell>
          <cell r="J71">
            <v>2</v>
          </cell>
          <cell r="K71">
            <v>76</v>
          </cell>
          <cell r="L71">
            <v>14</v>
          </cell>
          <cell r="M71">
            <v>84</v>
          </cell>
          <cell r="N71">
            <v>10</v>
          </cell>
          <cell r="O71">
            <v>32</v>
          </cell>
        </row>
        <row r="72">
          <cell r="B72">
            <v>873</v>
          </cell>
          <cell r="C72">
            <v>108</v>
          </cell>
          <cell r="D72">
            <v>300</v>
          </cell>
          <cell r="E72">
            <v>300</v>
          </cell>
          <cell r="F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1</v>
          </cell>
          <cell r="O72">
            <v>0</v>
          </cell>
        </row>
        <row r="73">
          <cell r="B73">
            <v>5027</v>
          </cell>
          <cell r="C73">
            <v>268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  <cell r="O73">
            <v>0</v>
          </cell>
        </row>
        <row r="74">
          <cell r="B74">
            <v>547</v>
          </cell>
          <cell r="C74">
            <v>268</v>
          </cell>
          <cell r="D74">
            <v>800</v>
          </cell>
          <cell r="E74">
            <v>800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1</v>
          </cell>
        </row>
        <row r="75">
          <cell r="B75">
            <v>548</v>
          </cell>
          <cell r="C75">
            <v>402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9</v>
          </cell>
          <cell r="L75">
            <v>1</v>
          </cell>
          <cell r="M75">
            <v>7</v>
          </cell>
          <cell r="N75">
            <v>2</v>
          </cell>
          <cell r="O75">
            <v>3</v>
          </cell>
        </row>
        <row r="76">
          <cell r="B76">
            <v>16933</v>
          </cell>
          <cell r="C76">
            <v>298</v>
          </cell>
          <cell r="D76">
            <v>200</v>
          </cell>
          <cell r="E76">
            <v>200</v>
          </cell>
          <cell r="F76">
            <v>0</v>
          </cell>
          <cell r="J76">
            <v>0</v>
          </cell>
          <cell r="K76">
            <v>9</v>
          </cell>
          <cell r="L76">
            <v>2</v>
          </cell>
          <cell r="M76">
            <v>2</v>
          </cell>
          <cell r="N76">
            <v>0</v>
          </cell>
          <cell r="O76">
            <v>0</v>
          </cell>
        </row>
        <row r="77">
          <cell r="B77">
            <v>16934</v>
          </cell>
          <cell r="C77">
            <v>428</v>
          </cell>
          <cell r="D77">
            <v>200</v>
          </cell>
          <cell r="E77">
            <v>200</v>
          </cell>
          <cell r="F77">
            <v>0</v>
          </cell>
          <cell r="J77">
            <v>0</v>
          </cell>
          <cell r="K77">
            <v>14</v>
          </cell>
          <cell r="L77">
            <v>1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698</v>
          </cell>
          <cell r="C78">
            <v>268</v>
          </cell>
          <cell r="D78">
            <v>300</v>
          </cell>
          <cell r="E78">
            <v>300</v>
          </cell>
          <cell r="F78">
            <v>0</v>
          </cell>
          <cell r="J78">
            <v>0</v>
          </cell>
          <cell r="K78">
            <v>1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</row>
        <row r="79">
          <cell r="B79">
            <v>699</v>
          </cell>
          <cell r="C79">
            <v>328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3</v>
          </cell>
          <cell r="L79">
            <v>0</v>
          </cell>
          <cell r="M79">
            <v>2</v>
          </cell>
          <cell r="N79">
            <v>0</v>
          </cell>
          <cell r="O79">
            <v>1</v>
          </cell>
        </row>
        <row r="80">
          <cell r="B80">
            <v>6950</v>
          </cell>
          <cell r="C80">
            <v>198</v>
          </cell>
          <cell r="D80">
            <v>5000</v>
          </cell>
          <cell r="E80">
            <v>5000</v>
          </cell>
          <cell r="F80">
            <v>0</v>
          </cell>
          <cell r="J80">
            <v>0</v>
          </cell>
          <cell r="K80">
            <v>9</v>
          </cell>
          <cell r="L80">
            <v>0</v>
          </cell>
          <cell r="M80">
            <v>13</v>
          </cell>
          <cell r="N80">
            <v>2</v>
          </cell>
          <cell r="O80">
            <v>2</v>
          </cell>
        </row>
        <row r="81">
          <cell r="B81">
            <v>6951</v>
          </cell>
          <cell r="C81">
            <v>348</v>
          </cell>
          <cell r="D81">
            <v>3000</v>
          </cell>
          <cell r="E81">
            <v>3000</v>
          </cell>
          <cell r="F81">
            <v>0</v>
          </cell>
          <cell r="J81">
            <v>0</v>
          </cell>
          <cell r="K81">
            <v>18</v>
          </cell>
          <cell r="L81">
            <v>1</v>
          </cell>
          <cell r="M81">
            <v>41</v>
          </cell>
          <cell r="N81">
            <v>13</v>
          </cell>
          <cell r="O81">
            <v>16</v>
          </cell>
        </row>
        <row r="82">
          <cell r="B82">
            <v>19338</v>
          </cell>
          <cell r="C82">
            <v>448</v>
          </cell>
          <cell r="D82">
            <v>2000</v>
          </cell>
          <cell r="E82">
            <v>2000</v>
          </cell>
          <cell r="F82">
            <v>0</v>
          </cell>
          <cell r="J82">
            <v>2</v>
          </cell>
          <cell r="K82">
            <v>258</v>
          </cell>
          <cell r="L82">
            <v>203</v>
          </cell>
          <cell r="M82">
            <v>417</v>
          </cell>
          <cell r="N82">
            <v>137</v>
          </cell>
          <cell r="O82">
            <v>364</v>
          </cell>
        </row>
        <row r="83">
          <cell r="B83">
            <v>6892</v>
          </cell>
          <cell r="C83">
            <v>268</v>
          </cell>
          <cell r="D83">
            <v>300</v>
          </cell>
          <cell r="E83">
            <v>300</v>
          </cell>
          <cell r="F83">
            <v>0</v>
          </cell>
          <cell r="J83">
            <v>0</v>
          </cell>
          <cell r="K83">
            <v>2</v>
          </cell>
          <cell r="L83">
            <v>5</v>
          </cell>
          <cell r="M83">
            <v>89</v>
          </cell>
          <cell r="N83">
            <v>15</v>
          </cell>
          <cell r="O83">
            <v>22</v>
          </cell>
        </row>
        <row r="84">
          <cell r="B84">
            <v>31447</v>
          </cell>
          <cell r="C84">
            <v>98</v>
          </cell>
          <cell r="D84">
            <v>1000</v>
          </cell>
          <cell r="E84">
            <v>1000</v>
          </cell>
          <cell r="F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</v>
          </cell>
        </row>
        <row r="85">
          <cell r="B85">
            <v>31448</v>
          </cell>
          <cell r="C85">
            <v>148</v>
          </cell>
          <cell r="D85">
            <v>1000</v>
          </cell>
          <cell r="E85">
            <v>1000</v>
          </cell>
          <cell r="F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</row>
        <row r="86">
          <cell r="B86">
            <v>18353</v>
          </cell>
          <cell r="C86">
            <v>248</v>
          </cell>
          <cell r="D86">
            <v>0</v>
          </cell>
          <cell r="E86">
            <v>100</v>
          </cell>
          <cell r="F86">
            <v>-100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30795</v>
          </cell>
          <cell r="C87">
            <v>298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7</v>
          </cell>
          <cell r="L87">
            <v>1</v>
          </cell>
          <cell r="M87">
            <v>3</v>
          </cell>
          <cell r="N87">
            <v>0</v>
          </cell>
          <cell r="O87">
            <v>1</v>
          </cell>
        </row>
        <row r="88">
          <cell r="B88">
            <v>30796</v>
          </cell>
          <cell r="C88">
            <v>348</v>
          </cell>
          <cell r="D88">
            <v>200</v>
          </cell>
          <cell r="E88">
            <v>200</v>
          </cell>
          <cell r="F88">
            <v>0</v>
          </cell>
          <cell r="J88">
            <v>1</v>
          </cell>
          <cell r="K88">
            <v>8</v>
          </cell>
          <cell r="L88">
            <v>1</v>
          </cell>
          <cell r="M88">
            <v>1</v>
          </cell>
          <cell r="N88">
            <v>0</v>
          </cell>
          <cell r="O88">
            <v>0</v>
          </cell>
        </row>
        <row r="89">
          <cell r="B89">
            <v>11103</v>
          </cell>
          <cell r="C89">
            <v>328</v>
          </cell>
          <cell r="D89">
            <v>1000</v>
          </cell>
          <cell r="E89">
            <v>1000</v>
          </cell>
          <cell r="F89">
            <v>0</v>
          </cell>
          <cell r="J89">
            <v>0</v>
          </cell>
          <cell r="K89">
            <v>15</v>
          </cell>
          <cell r="L89">
            <v>136</v>
          </cell>
          <cell r="M89">
            <v>378</v>
          </cell>
          <cell r="N89">
            <v>61</v>
          </cell>
          <cell r="O89">
            <v>207</v>
          </cell>
        </row>
        <row r="90">
          <cell r="B90">
            <v>11104</v>
          </cell>
          <cell r="C90">
            <v>398</v>
          </cell>
          <cell r="D90">
            <v>600</v>
          </cell>
          <cell r="E90">
            <v>600</v>
          </cell>
          <cell r="F90">
            <v>0</v>
          </cell>
          <cell r="J90">
            <v>0</v>
          </cell>
          <cell r="K90">
            <v>0</v>
          </cell>
          <cell r="L90">
            <v>11</v>
          </cell>
          <cell r="M90">
            <v>73</v>
          </cell>
          <cell r="N90">
            <v>30</v>
          </cell>
          <cell r="O90">
            <v>6</v>
          </cell>
        </row>
        <row r="91">
          <cell r="B91">
            <v>16375</v>
          </cell>
          <cell r="C91">
            <v>518</v>
          </cell>
          <cell r="D91">
            <v>2600</v>
          </cell>
          <cell r="E91">
            <v>2600</v>
          </cell>
          <cell r="F91">
            <v>0</v>
          </cell>
          <cell r="J91">
            <v>0</v>
          </cell>
          <cell r="K91">
            <v>307</v>
          </cell>
          <cell r="L91">
            <v>214</v>
          </cell>
          <cell r="M91">
            <v>658</v>
          </cell>
          <cell r="N91">
            <v>156</v>
          </cell>
          <cell r="O91">
            <v>85</v>
          </cell>
        </row>
        <row r="92">
          <cell r="B92">
            <v>15170</v>
          </cell>
          <cell r="C92">
            <v>348</v>
          </cell>
          <cell r="D92">
            <v>300</v>
          </cell>
          <cell r="E92">
            <v>300</v>
          </cell>
          <cell r="F92">
            <v>0</v>
          </cell>
          <cell r="J92">
            <v>0</v>
          </cell>
          <cell r="K92">
            <v>7</v>
          </cell>
          <cell r="L92">
            <v>2</v>
          </cell>
          <cell r="M92">
            <v>4</v>
          </cell>
          <cell r="N92">
            <v>0</v>
          </cell>
          <cell r="O92">
            <v>17</v>
          </cell>
        </row>
        <row r="93">
          <cell r="B93">
            <v>15171</v>
          </cell>
          <cell r="C93">
            <v>498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18</v>
          </cell>
          <cell r="L93">
            <v>6</v>
          </cell>
          <cell r="M93">
            <v>32</v>
          </cell>
          <cell r="N93">
            <v>9</v>
          </cell>
          <cell r="O93">
            <v>0</v>
          </cell>
        </row>
        <row r="94">
          <cell r="B94">
            <v>9296</v>
          </cell>
          <cell r="C94">
            <v>198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3</v>
          </cell>
          <cell r="L94">
            <v>30</v>
          </cell>
          <cell r="M94">
            <v>34</v>
          </cell>
          <cell r="N94">
            <v>2</v>
          </cell>
          <cell r="O94">
            <v>15</v>
          </cell>
        </row>
        <row r="95">
          <cell r="B95">
            <v>30793</v>
          </cell>
          <cell r="C95">
            <v>298</v>
          </cell>
          <cell r="D95">
            <v>300</v>
          </cell>
          <cell r="E95">
            <v>300</v>
          </cell>
          <cell r="F95">
            <v>0</v>
          </cell>
          <cell r="J95">
            <v>2</v>
          </cell>
          <cell r="K95">
            <v>79</v>
          </cell>
          <cell r="L95">
            <v>12</v>
          </cell>
          <cell r="M95">
            <v>32</v>
          </cell>
          <cell r="N95">
            <v>6</v>
          </cell>
          <cell r="O95">
            <v>40</v>
          </cell>
        </row>
        <row r="96">
          <cell r="B96">
            <v>973</v>
          </cell>
          <cell r="C96">
            <v>298</v>
          </cell>
          <cell r="D96">
            <v>500</v>
          </cell>
          <cell r="E96">
            <v>500</v>
          </cell>
          <cell r="F96">
            <v>0</v>
          </cell>
          <cell r="J96">
            <v>0</v>
          </cell>
          <cell r="K96">
            <v>0</v>
          </cell>
          <cell r="L96">
            <v>49</v>
          </cell>
          <cell r="M96">
            <v>102</v>
          </cell>
          <cell r="N96">
            <v>18</v>
          </cell>
          <cell r="O96">
            <v>85</v>
          </cell>
        </row>
        <row r="97">
          <cell r="B97">
            <v>977</v>
          </cell>
          <cell r="C97">
            <v>448</v>
          </cell>
          <cell r="D97">
            <v>1300</v>
          </cell>
          <cell r="E97">
            <v>1300</v>
          </cell>
          <cell r="F97">
            <v>0</v>
          </cell>
          <cell r="J97">
            <v>0</v>
          </cell>
          <cell r="K97">
            <v>14</v>
          </cell>
          <cell r="L97">
            <v>110</v>
          </cell>
          <cell r="M97">
            <v>176</v>
          </cell>
          <cell r="N97">
            <v>0</v>
          </cell>
          <cell r="O97">
            <v>259</v>
          </cell>
        </row>
        <row r="98">
          <cell r="B98">
            <v>27156</v>
          </cell>
          <cell r="C98">
            <v>248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8</v>
          </cell>
          <cell r="N98">
            <v>3</v>
          </cell>
          <cell r="O98">
            <v>3</v>
          </cell>
        </row>
        <row r="99">
          <cell r="B99">
            <v>30792</v>
          </cell>
          <cell r="C99">
            <v>348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4</v>
          </cell>
          <cell r="L99">
            <v>0</v>
          </cell>
          <cell r="M99">
            <v>2</v>
          </cell>
          <cell r="N99">
            <v>3</v>
          </cell>
          <cell r="O99">
            <v>6</v>
          </cell>
        </row>
        <row r="100">
          <cell r="B100">
            <v>11253</v>
          </cell>
          <cell r="C100">
            <v>368</v>
          </cell>
          <cell r="D100">
            <v>299</v>
          </cell>
          <cell r="E100">
            <v>300</v>
          </cell>
          <cell r="F100">
            <v>-1</v>
          </cell>
          <cell r="J100">
            <v>0</v>
          </cell>
          <cell r="K100">
            <v>11</v>
          </cell>
          <cell r="L100">
            <v>28</v>
          </cell>
          <cell r="M100">
            <v>18</v>
          </cell>
          <cell r="N100">
            <v>18</v>
          </cell>
          <cell r="O100">
            <v>20</v>
          </cell>
        </row>
        <row r="101">
          <cell r="B101">
            <v>11254</v>
          </cell>
          <cell r="C101">
            <v>528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24</v>
          </cell>
          <cell r="L101">
            <v>10</v>
          </cell>
          <cell r="M101">
            <v>24</v>
          </cell>
          <cell r="N101">
            <v>11</v>
          </cell>
          <cell r="O101">
            <v>34</v>
          </cell>
        </row>
        <row r="102">
          <cell r="B102">
            <v>11255</v>
          </cell>
          <cell r="C102">
            <v>678</v>
          </cell>
          <cell r="D102">
            <v>300</v>
          </cell>
          <cell r="E102">
            <v>300</v>
          </cell>
          <cell r="F102">
            <v>0</v>
          </cell>
          <cell r="J102">
            <v>0</v>
          </cell>
          <cell r="K102">
            <v>20</v>
          </cell>
          <cell r="L102">
            <v>7</v>
          </cell>
          <cell r="M102">
            <v>30</v>
          </cell>
          <cell r="N102">
            <v>6</v>
          </cell>
          <cell r="O102">
            <v>0</v>
          </cell>
        </row>
        <row r="103">
          <cell r="B103">
            <v>8455</v>
          </cell>
          <cell r="C103">
            <v>248</v>
          </cell>
          <cell r="D103">
            <v>300</v>
          </cell>
          <cell r="E103">
            <v>300</v>
          </cell>
          <cell r="F103">
            <v>0</v>
          </cell>
          <cell r="J103">
            <v>0</v>
          </cell>
          <cell r="K103">
            <v>21</v>
          </cell>
          <cell r="L103">
            <v>3</v>
          </cell>
          <cell r="M103">
            <v>37</v>
          </cell>
          <cell r="N103">
            <v>9</v>
          </cell>
          <cell r="O103">
            <v>12</v>
          </cell>
        </row>
        <row r="104">
          <cell r="B104">
            <v>6944</v>
          </cell>
          <cell r="C104">
            <v>298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0</v>
          </cell>
          <cell r="L104">
            <v>6</v>
          </cell>
          <cell r="M104">
            <v>28</v>
          </cell>
          <cell r="N104">
            <v>7</v>
          </cell>
          <cell r="O104">
            <v>14</v>
          </cell>
        </row>
        <row r="105">
          <cell r="B105">
            <v>10000</v>
          </cell>
          <cell r="C105">
            <v>498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9</v>
          </cell>
          <cell r="L105">
            <v>3</v>
          </cell>
          <cell r="M105">
            <v>14</v>
          </cell>
          <cell r="N105">
            <v>8</v>
          </cell>
          <cell r="O105">
            <v>17</v>
          </cell>
        </row>
        <row r="106">
          <cell r="B106">
            <v>30154</v>
          </cell>
          <cell r="C106">
            <v>298</v>
          </cell>
          <cell r="D106">
            <v>1000</v>
          </cell>
          <cell r="E106">
            <v>1000</v>
          </cell>
          <cell r="F106">
            <v>0</v>
          </cell>
          <cell r="J106">
            <v>606</v>
          </cell>
          <cell r="K106">
            <v>35</v>
          </cell>
          <cell r="L106">
            <v>22</v>
          </cell>
          <cell r="M106">
            <v>29</v>
          </cell>
          <cell r="N106">
            <v>14</v>
          </cell>
          <cell r="O106">
            <v>20</v>
          </cell>
        </row>
        <row r="107">
          <cell r="B107">
            <v>30186</v>
          </cell>
          <cell r="C107">
            <v>428</v>
          </cell>
          <cell r="D107">
            <v>1000</v>
          </cell>
          <cell r="E107">
            <v>1000</v>
          </cell>
          <cell r="F107">
            <v>0</v>
          </cell>
          <cell r="J107">
            <v>164</v>
          </cell>
          <cell r="K107">
            <v>14</v>
          </cell>
          <cell r="L107">
            <v>4</v>
          </cell>
          <cell r="M107">
            <v>10</v>
          </cell>
          <cell r="N107">
            <v>5</v>
          </cell>
          <cell r="O107">
            <v>7</v>
          </cell>
        </row>
        <row r="108">
          <cell r="B108">
            <v>30187</v>
          </cell>
          <cell r="C108">
            <v>498</v>
          </cell>
          <cell r="D108">
            <v>600</v>
          </cell>
          <cell r="E108">
            <v>600</v>
          </cell>
          <cell r="F108">
            <v>0</v>
          </cell>
          <cell r="J108">
            <v>166</v>
          </cell>
          <cell r="K108">
            <v>21</v>
          </cell>
          <cell r="L108">
            <v>8</v>
          </cell>
          <cell r="M108">
            <v>15</v>
          </cell>
          <cell r="N108">
            <v>3</v>
          </cell>
          <cell r="O108">
            <v>8</v>
          </cell>
        </row>
        <row r="109">
          <cell r="B109">
            <v>30787</v>
          </cell>
          <cell r="C109">
            <v>298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1</v>
          </cell>
          <cell r="L109">
            <v>1</v>
          </cell>
          <cell r="M109">
            <v>7</v>
          </cell>
          <cell r="N109">
            <v>0</v>
          </cell>
          <cell r="O109">
            <v>5</v>
          </cell>
        </row>
        <row r="110">
          <cell r="B110">
            <v>30788</v>
          </cell>
          <cell r="C110">
            <v>428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8</v>
          </cell>
          <cell r="L110">
            <v>1</v>
          </cell>
          <cell r="M110">
            <v>13</v>
          </cell>
          <cell r="N110">
            <v>3</v>
          </cell>
          <cell r="O110">
            <v>11</v>
          </cell>
        </row>
        <row r="111">
          <cell r="B111">
            <v>2281</v>
          </cell>
          <cell r="C111">
            <v>158</v>
          </cell>
          <cell r="D111">
            <v>800</v>
          </cell>
          <cell r="E111">
            <v>800</v>
          </cell>
          <cell r="F111">
            <v>0</v>
          </cell>
          <cell r="J111">
            <v>1</v>
          </cell>
          <cell r="K111">
            <v>3</v>
          </cell>
          <cell r="L111">
            <v>40</v>
          </cell>
          <cell r="M111">
            <v>86</v>
          </cell>
          <cell r="N111">
            <v>18</v>
          </cell>
          <cell r="O111">
            <v>54</v>
          </cell>
        </row>
        <row r="112">
          <cell r="B112">
            <v>30786</v>
          </cell>
          <cell r="C112">
            <v>301.5</v>
          </cell>
          <cell r="D112">
            <v>2300</v>
          </cell>
          <cell r="E112">
            <v>2300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  <cell r="N112">
            <v>29</v>
          </cell>
          <cell r="O112">
            <v>62</v>
          </cell>
        </row>
        <row r="113">
          <cell r="B113">
            <v>6591</v>
          </cell>
          <cell r="C113">
            <v>278</v>
          </cell>
          <cell r="D113">
            <v>2300</v>
          </cell>
          <cell r="E113">
            <v>2300</v>
          </cell>
          <cell r="F113">
            <v>0</v>
          </cell>
          <cell r="J113">
            <v>1</v>
          </cell>
          <cell r="K113">
            <v>21</v>
          </cell>
          <cell r="L113">
            <v>96</v>
          </cell>
          <cell r="M113">
            <v>182</v>
          </cell>
          <cell r="N113">
            <v>0</v>
          </cell>
          <cell r="O113">
            <v>234</v>
          </cell>
        </row>
        <row r="114">
          <cell r="B114">
            <v>2384</v>
          </cell>
          <cell r="C114">
            <v>88</v>
          </cell>
          <cell r="D114">
            <v>2300</v>
          </cell>
          <cell r="E114">
            <v>2300</v>
          </cell>
          <cell r="F114">
            <v>0</v>
          </cell>
          <cell r="J114">
            <v>0</v>
          </cell>
          <cell r="K114">
            <v>0</v>
          </cell>
          <cell r="L114">
            <v>59</v>
          </cell>
          <cell r="M114">
            <v>225</v>
          </cell>
          <cell r="N114">
            <v>16</v>
          </cell>
          <cell r="O114">
            <v>18</v>
          </cell>
        </row>
        <row r="115">
          <cell r="B115">
            <v>33464</v>
          </cell>
          <cell r="C115">
            <v>198</v>
          </cell>
          <cell r="D115">
            <v>2000</v>
          </cell>
          <cell r="E115">
            <v>2000</v>
          </cell>
          <cell r="F115">
            <v>0</v>
          </cell>
          <cell r="K115">
            <v>0</v>
          </cell>
          <cell r="L115">
            <v>0</v>
          </cell>
          <cell r="M115">
            <v>91</v>
          </cell>
          <cell r="N115">
            <v>38</v>
          </cell>
          <cell r="O115">
            <v>7</v>
          </cell>
        </row>
        <row r="116">
          <cell r="B116">
            <v>33465</v>
          </cell>
          <cell r="C116">
            <v>348</v>
          </cell>
          <cell r="D116">
            <v>2000</v>
          </cell>
          <cell r="E116">
            <v>2000</v>
          </cell>
          <cell r="F116">
            <v>0</v>
          </cell>
          <cell r="K116">
            <v>0</v>
          </cell>
          <cell r="L116">
            <v>1</v>
          </cell>
          <cell r="M116">
            <v>23</v>
          </cell>
          <cell r="N116">
            <v>2</v>
          </cell>
          <cell r="O116">
            <v>0</v>
          </cell>
        </row>
        <row r="117">
          <cell r="B117">
            <v>33466</v>
          </cell>
          <cell r="C117">
            <v>498</v>
          </cell>
          <cell r="D117">
            <v>2000</v>
          </cell>
          <cell r="E117">
            <v>2000</v>
          </cell>
          <cell r="F117">
            <v>0</v>
          </cell>
          <cell r="K117">
            <v>0</v>
          </cell>
          <cell r="L117">
            <v>0</v>
          </cell>
          <cell r="M117">
            <v>23</v>
          </cell>
          <cell r="N117">
            <v>2</v>
          </cell>
          <cell r="O117">
            <v>0</v>
          </cell>
        </row>
        <row r="118">
          <cell r="B118">
            <v>31445</v>
          </cell>
          <cell r="C118">
            <v>248</v>
          </cell>
          <cell r="D118">
            <v>1500</v>
          </cell>
          <cell r="E118">
            <v>1500</v>
          </cell>
          <cell r="F118">
            <v>0</v>
          </cell>
          <cell r="K118">
            <v>137</v>
          </cell>
          <cell r="L118">
            <v>42</v>
          </cell>
          <cell r="M118">
            <v>51</v>
          </cell>
          <cell r="N118">
            <v>47</v>
          </cell>
          <cell r="O118">
            <v>98</v>
          </cell>
        </row>
        <row r="119">
          <cell r="B119">
            <v>31446</v>
          </cell>
          <cell r="C119">
            <v>348</v>
          </cell>
          <cell r="D119">
            <v>1500</v>
          </cell>
          <cell r="E119">
            <v>1500</v>
          </cell>
          <cell r="F119">
            <v>0</v>
          </cell>
          <cell r="K119">
            <v>75</v>
          </cell>
          <cell r="L119">
            <v>17</v>
          </cell>
          <cell r="M119">
            <v>20</v>
          </cell>
          <cell r="N119">
            <v>20</v>
          </cell>
          <cell r="O119">
            <v>71</v>
          </cell>
        </row>
        <row r="120">
          <cell r="B120">
            <v>10394</v>
          </cell>
          <cell r="C120">
            <v>198</v>
          </cell>
          <cell r="D120">
            <v>300</v>
          </cell>
          <cell r="E120">
            <v>300</v>
          </cell>
          <cell r="F120">
            <v>0</v>
          </cell>
          <cell r="J120">
            <v>0</v>
          </cell>
          <cell r="K120">
            <v>16</v>
          </cell>
          <cell r="L120">
            <v>21</v>
          </cell>
          <cell r="M120">
            <v>87</v>
          </cell>
          <cell r="N120">
            <v>16</v>
          </cell>
          <cell r="O120">
            <v>8</v>
          </cell>
        </row>
        <row r="121">
          <cell r="B121">
            <v>19617</v>
          </cell>
          <cell r="C121">
            <v>398</v>
          </cell>
          <cell r="D121">
            <v>300</v>
          </cell>
          <cell r="E121">
            <v>300</v>
          </cell>
          <cell r="F121">
            <v>0</v>
          </cell>
          <cell r="J121">
            <v>0</v>
          </cell>
          <cell r="K121">
            <v>2</v>
          </cell>
          <cell r="L121">
            <v>2</v>
          </cell>
          <cell r="M121">
            <v>2</v>
          </cell>
          <cell r="N121">
            <v>1</v>
          </cell>
          <cell r="O121">
            <v>2</v>
          </cell>
        </row>
        <row r="122">
          <cell r="B122">
            <v>19616</v>
          </cell>
          <cell r="C122">
            <v>298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13</v>
          </cell>
          <cell r="L122">
            <v>10</v>
          </cell>
          <cell r="M122">
            <v>22</v>
          </cell>
          <cell r="N122">
            <v>7</v>
          </cell>
          <cell r="O122">
            <v>15</v>
          </cell>
        </row>
        <row r="123">
          <cell r="B123">
            <v>19518</v>
          </cell>
          <cell r="C123">
            <v>178</v>
          </cell>
          <cell r="D123">
            <v>300</v>
          </cell>
          <cell r="E123">
            <v>300</v>
          </cell>
          <cell r="F123">
            <v>0</v>
          </cell>
          <cell r="J123">
            <v>1</v>
          </cell>
          <cell r="K123">
            <v>14</v>
          </cell>
          <cell r="L123">
            <v>2</v>
          </cell>
          <cell r="M123">
            <v>3</v>
          </cell>
          <cell r="N123">
            <v>2</v>
          </cell>
          <cell r="O123">
            <v>9</v>
          </cell>
        </row>
        <row r="124">
          <cell r="B124">
            <v>19618</v>
          </cell>
          <cell r="C124">
            <v>498</v>
          </cell>
          <cell r="D124">
            <v>300</v>
          </cell>
          <cell r="E124">
            <v>300</v>
          </cell>
          <cell r="F124">
            <v>0</v>
          </cell>
          <cell r="J124">
            <v>1</v>
          </cell>
          <cell r="K124">
            <v>15</v>
          </cell>
          <cell r="L124">
            <v>7</v>
          </cell>
          <cell r="M124">
            <v>12</v>
          </cell>
          <cell r="N124">
            <v>3</v>
          </cell>
          <cell r="O124">
            <v>8</v>
          </cell>
        </row>
        <row r="125">
          <cell r="B125">
            <v>930</v>
          </cell>
          <cell r="C125">
            <v>268</v>
          </cell>
          <cell r="D125">
            <v>1500</v>
          </cell>
          <cell r="E125">
            <v>1500</v>
          </cell>
          <cell r="F125">
            <v>0</v>
          </cell>
          <cell r="J125">
            <v>0</v>
          </cell>
          <cell r="K125">
            <v>6</v>
          </cell>
          <cell r="L125">
            <v>262</v>
          </cell>
          <cell r="M125">
            <v>232</v>
          </cell>
          <cell r="N125">
            <v>0</v>
          </cell>
          <cell r="O125">
            <v>0</v>
          </cell>
        </row>
        <row r="126">
          <cell r="B126">
            <v>33968</v>
          </cell>
          <cell r="C126">
            <v>198</v>
          </cell>
          <cell r="D126">
            <v>999</v>
          </cell>
          <cell r="E126">
            <v>1000</v>
          </cell>
          <cell r="F126">
            <v>-1</v>
          </cell>
          <cell r="M126">
            <v>73</v>
          </cell>
          <cell r="N126">
            <v>17</v>
          </cell>
          <cell r="O126">
            <v>11</v>
          </cell>
        </row>
        <row r="127">
          <cell r="B127">
            <v>33970</v>
          </cell>
          <cell r="C127">
            <v>298</v>
          </cell>
          <cell r="D127">
            <v>1001</v>
          </cell>
          <cell r="E127">
            <v>1000</v>
          </cell>
          <cell r="F127">
            <v>1</v>
          </cell>
          <cell r="M127">
            <v>5</v>
          </cell>
          <cell r="N127">
            <v>1</v>
          </cell>
          <cell r="O127">
            <v>0</v>
          </cell>
        </row>
        <row r="128">
          <cell r="B128">
            <v>6165</v>
          </cell>
          <cell r="C128">
            <v>258</v>
          </cell>
          <cell r="D128">
            <v>200</v>
          </cell>
          <cell r="E128">
            <v>200</v>
          </cell>
          <cell r="F128">
            <v>0</v>
          </cell>
          <cell r="J128">
            <v>0</v>
          </cell>
          <cell r="K128">
            <v>3</v>
          </cell>
          <cell r="L128">
            <v>8</v>
          </cell>
          <cell r="M128">
            <v>23</v>
          </cell>
          <cell r="N128">
            <v>1</v>
          </cell>
          <cell r="O128">
            <v>24</v>
          </cell>
        </row>
        <row r="129">
          <cell r="B129">
            <v>3448</v>
          </cell>
          <cell r="C129">
            <v>314</v>
          </cell>
          <cell r="D129">
            <v>300</v>
          </cell>
          <cell r="E129">
            <v>300</v>
          </cell>
          <cell r="F129">
            <v>0</v>
          </cell>
          <cell r="J129">
            <v>0</v>
          </cell>
          <cell r="K129">
            <v>2</v>
          </cell>
          <cell r="L129">
            <v>1</v>
          </cell>
          <cell r="M129">
            <v>0</v>
          </cell>
          <cell r="N129">
            <v>0</v>
          </cell>
          <cell r="O129">
            <v>1</v>
          </cell>
        </row>
        <row r="130">
          <cell r="B130">
            <v>4504</v>
          </cell>
          <cell r="C130">
            <v>198</v>
          </cell>
          <cell r="D130">
            <v>300</v>
          </cell>
          <cell r="E130">
            <v>300</v>
          </cell>
          <cell r="F130">
            <v>0</v>
          </cell>
          <cell r="J130">
            <v>0</v>
          </cell>
          <cell r="K130">
            <v>2</v>
          </cell>
          <cell r="L130">
            <v>10</v>
          </cell>
          <cell r="M130">
            <v>36</v>
          </cell>
          <cell r="N130">
            <v>5</v>
          </cell>
          <cell r="O130">
            <v>23</v>
          </cell>
        </row>
        <row r="131">
          <cell r="B131">
            <v>16372</v>
          </cell>
          <cell r="C131">
            <v>398</v>
          </cell>
          <cell r="D131">
            <v>300</v>
          </cell>
          <cell r="E131">
            <v>300</v>
          </cell>
          <cell r="F131">
            <v>0</v>
          </cell>
          <cell r="J131">
            <v>0</v>
          </cell>
          <cell r="K131">
            <v>14</v>
          </cell>
          <cell r="L131">
            <v>4</v>
          </cell>
          <cell r="M131">
            <v>11</v>
          </cell>
          <cell r="N131">
            <v>3</v>
          </cell>
          <cell r="O131">
            <v>12</v>
          </cell>
        </row>
        <row r="132">
          <cell r="B132">
            <v>18801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64</v>
          </cell>
          <cell r="L132">
            <v>36</v>
          </cell>
          <cell r="M132">
            <v>128</v>
          </cell>
          <cell r="N132">
            <v>20</v>
          </cell>
          <cell r="O132">
            <v>3</v>
          </cell>
        </row>
        <row r="133">
          <cell r="B133">
            <v>18799</v>
          </cell>
          <cell r="C133">
            <v>498</v>
          </cell>
          <cell r="D133">
            <v>500</v>
          </cell>
          <cell r="E133">
            <v>500</v>
          </cell>
          <cell r="F133">
            <v>0</v>
          </cell>
          <cell r="K133">
            <v>28</v>
          </cell>
          <cell r="L133">
            <v>11</v>
          </cell>
          <cell r="M133">
            <v>28</v>
          </cell>
          <cell r="N133">
            <v>5</v>
          </cell>
          <cell r="O133">
            <v>0</v>
          </cell>
        </row>
        <row r="134">
          <cell r="B134">
            <v>18802</v>
          </cell>
          <cell r="C134">
            <v>548</v>
          </cell>
          <cell r="D134">
            <v>500</v>
          </cell>
          <cell r="E134">
            <v>500</v>
          </cell>
          <cell r="F134">
            <v>0</v>
          </cell>
          <cell r="K134">
            <v>46</v>
          </cell>
          <cell r="L134">
            <v>14</v>
          </cell>
          <cell r="M134">
            <v>23</v>
          </cell>
          <cell r="N134">
            <v>8</v>
          </cell>
          <cell r="O134">
            <v>3</v>
          </cell>
        </row>
        <row r="135">
          <cell r="B135">
            <v>28308</v>
          </cell>
          <cell r="C135">
            <v>248</v>
          </cell>
          <cell r="D135">
            <v>300</v>
          </cell>
          <cell r="E135">
            <v>300</v>
          </cell>
          <cell r="F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B136">
            <v>30785</v>
          </cell>
          <cell r="C136">
            <v>348</v>
          </cell>
          <cell r="D136">
            <v>300</v>
          </cell>
          <cell r="E136">
            <v>300</v>
          </cell>
          <cell r="F136">
            <v>0</v>
          </cell>
          <cell r="J136">
            <v>0</v>
          </cell>
          <cell r="K136">
            <v>2</v>
          </cell>
          <cell r="L136">
            <v>1</v>
          </cell>
          <cell r="M136">
            <v>1</v>
          </cell>
          <cell r="N136">
            <v>0</v>
          </cell>
          <cell r="O136">
            <v>0</v>
          </cell>
        </row>
        <row r="137">
          <cell r="B137">
            <v>9782</v>
          </cell>
          <cell r="C137">
            <v>348</v>
          </cell>
          <cell r="D137">
            <v>1300</v>
          </cell>
          <cell r="E137">
            <v>1300</v>
          </cell>
          <cell r="F137">
            <v>0</v>
          </cell>
          <cell r="J137">
            <v>0</v>
          </cell>
          <cell r="K137">
            <v>103</v>
          </cell>
          <cell r="L137">
            <v>39</v>
          </cell>
          <cell r="M137">
            <v>158</v>
          </cell>
          <cell r="N137">
            <v>0</v>
          </cell>
          <cell r="O137">
            <v>127</v>
          </cell>
        </row>
        <row r="138">
          <cell r="B138">
            <v>14887</v>
          </cell>
          <cell r="C138">
            <v>498</v>
          </cell>
          <cell r="D138">
            <v>300</v>
          </cell>
          <cell r="E138">
            <v>300</v>
          </cell>
          <cell r="F138">
            <v>0</v>
          </cell>
          <cell r="J138">
            <v>0</v>
          </cell>
          <cell r="K138">
            <v>72</v>
          </cell>
          <cell r="L138">
            <v>21</v>
          </cell>
          <cell r="M138">
            <v>68</v>
          </cell>
          <cell r="N138">
            <v>20</v>
          </cell>
          <cell r="O138">
            <v>1</v>
          </cell>
        </row>
        <row r="139">
          <cell r="B139">
            <v>30783</v>
          </cell>
          <cell r="C139">
            <v>148</v>
          </cell>
          <cell r="D139">
            <v>300</v>
          </cell>
          <cell r="E139">
            <v>300</v>
          </cell>
          <cell r="F139">
            <v>0</v>
          </cell>
          <cell r="J139">
            <v>0</v>
          </cell>
          <cell r="K139">
            <v>0</v>
          </cell>
          <cell r="L139">
            <v>1</v>
          </cell>
          <cell r="M139">
            <v>6</v>
          </cell>
          <cell r="N139">
            <v>3</v>
          </cell>
          <cell r="O139">
            <v>6</v>
          </cell>
        </row>
        <row r="140">
          <cell r="B140">
            <v>30784</v>
          </cell>
          <cell r="C140">
            <v>198</v>
          </cell>
          <cell r="D140">
            <v>300</v>
          </cell>
          <cell r="E140">
            <v>300</v>
          </cell>
          <cell r="F140">
            <v>0</v>
          </cell>
          <cell r="J140">
            <v>0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2</v>
          </cell>
        </row>
        <row r="141">
          <cell r="D141">
            <v>231547</v>
          </cell>
          <cell r="O141">
            <v>10329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</row>
        <row r="31">
          <cell r="B31">
            <v>17465</v>
          </cell>
          <cell r="C31">
            <v>248</v>
          </cell>
          <cell r="D31">
            <v>200</v>
          </cell>
          <cell r="E31">
            <v>1000</v>
          </cell>
          <cell r="F31">
            <v>-800</v>
          </cell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</row>
        <row r="32">
          <cell r="B32">
            <v>8074</v>
          </cell>
          <cell r="C32">
            <v>228</v>
          </cell>
          <cell r="D32">
            <v>1000</v>
          </cell>
          <cell r="E32">
            <v>1000</v>
          </cell>
          <cell r="F32">
            <v>0</v>
          </cell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</row>
        <row r="40">
          <cell r="B40">
            <v>2646</v>
          </cell>
          <cell r="C40">
            <v>98</v>
          </cell>
          <cell r="D40">
            <v>1000</v>
          </cell>
          <cell r="E40">
            <v>1000</v>
          </cell>
          <cell r="F40">
            <v>0</v>
          </cell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</row>
        <row r="48">
          <cell r="B48">
            <v>3185</v>
          </cell>
          <cell r="C48">
            <v>268</v>
          </cell>
          <cell r="D48">
            <v>600</v>
          </cell>
          <cell r="E48">
            <v>600</v>
          </cell>
          <cell r="F48">
            <v>0</v>
          </cell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</row>
        <row r="49">
          <cell r="B49">
            <v>4430</v>
          </cell>
          <cell r="C49">
            <v>268</v>
          </cell>
          <cell r="D49">
            <v>3000</v>
          </cell>
          <cell r="E49">
            <v>3000</v>
          </cell>
          <cell r="F49">
            <v>0</v>
          </cell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</row>
        <row r="60">
          <cell r="B60">
            <v>13538</v>
          </cell>
          <cell r="C60">
            <v>376.19999999999999</v>
          </cell>
          <cell r="D60">
            <v>1000</v>
          </cell>
          <cell r="E60">
            <v>1000</v>
          </cell>
          <cell r="F60">
            <v>0</v>
          </cell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</row>
        <row r="61">
          <cell r="B61">
            <v>30800</v>
          </cell>
          <cell r="C61">
            <v>217.08000000000001</v>
          </cell>
          <cell r="D61">
            <v>5000</v>
          </cell>
          <cell r="E61">
            <v>5000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</row>
        <row r="78">
          <cell r="B78">
            <v>19338</v>
          </cell>
          <cell r="C78">
            <v>448</v>
          </cell>
          <cell r="D78">
            <v>2000</v>
          </cell>
          <cell r="E78">
            <v>2000</v>
          </cell>
          <cell r="F78">
            <v>0</v>
          </cell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</row>
        <row r="104">
          <cell r="B104">
            <v>10394</v>
          </cell>
          <cell r="C104">
            <v>198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B119">
            <v>30736</v>
          </cell>
          <cell r="C119">
            <v>298</v>
          </cell>
          <cell r="D119">
            <v>5000</v>
          </cell>
          <cell r="E119">
            <v>5000</v>
          </cell>
          <cell r="F119">
            <v>0</v>
          </cell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M136">
            <v>73</v>
          </cell>
          <cell r="N136">
            <v>17</v>
          </cell>
          <cell r="O136">
            <v>11</v>
          </cell>
          <cell r="P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M137">
            <v>5</v>
          </cell>
          <cell r="N137">
            <v>1</v>
          </cell>
          <cell r="O137">
            <v>0</v>
          </cell>
          <cell r="P137">
            <v>2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O138">
            <v>583</v>
          </cell>
          <cell r="P138">
            <v>39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O139">
            <v>607</v>
          </cell>
          <cell r="P139">
            <v>20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O140">
            <v>967</v>
          </cell>
          <cell r="P140">
            <v>23</v>
          </cell>
        </row>
        <row r="141">
          <cell r="P141">
            <v>10177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  <cell r="R1" t="str">
            <v>June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  <cell r="Q2">
            <v>4</v>
          </cell>
          <cell r="R2">
            <v>1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  <cell r="Q3">
            <v>0</v>
          </cell>
          <cell r="R3">
            <v>3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  <cell r="Q4">
            <v>3</v>
          </cell>
          <cell r="R4">
            <v>0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  <cell r="Q5">
            <v>3</v>
          </cell>
          <cell r="R5">
            <v>3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  <cell r="Q6">
            <v>11</v>
          </cell>
          <cell r="R6">
            <v>56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  <cell r="Q7">
            <v>6</v>
          </cell>
          <cell r="R7">
            <v>6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  <cell r="Q8">
            <v>3</v>
          </cell>
          <cell r="R8">
            <v>14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  <cell r="Q9">
            <v>19</v>
          </cell>
          <cell r="R9">
            <v>6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  <cell r="Q10">
            <v>4</v>
          </cell>
          <cell r="R10">
            <v>1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  <cell r="Q11">
            <v>15</v>
          </cell>
          <cell r="R11">
            <v>13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  <cell r="Q12">
            <v>0</v>
          </cell>
          <cell r="R12">
            <v>90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  <cell r="Q13">
            <v>27</v>
          </cell>
          <cell r="R13">
            <v>45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  <cell r="Q14">
            <v>13</v>
          </cell>
          <cell r="R14">
            <v>2756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  <cell r="Q15">
            <v>2</v>
          </cell>
          <cell r="R15">
            <v>67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  <cell r="Q16">
            <v>63</v>
          </cell>
          <cell r="R16">
            <v>858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  <cell r="Q17">
            <v>190</v>
          </cell>
          <cell r="R17">
            <v>7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  <cell r="Q18">
            <v>1296</v>
          </cell>
          <cell r="R18">
            <v>18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  <cell r="Q19">
            <v>13</v>
          </cell>
          <cell r="R19">
            <v>21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  <cell r="Q20">
            <v>8</v>
          </cell>
          <cell r="R20">
            <v>168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  <cell r="Q21">
            <v>87</v>
          </cell>
          <cell r="R21">
            <v>138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  <cell r="Q22">
            <v>39</v>
          </cell>
          <cell r="R22">
            <v>41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  <cell r="Q23">
            <v>59</v>
          </cell>
          <cell r="R23">
            <v>695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  <cell r="Q24">
            <v>171</v>
          </cell>
          <cell r="R24">
            <v>1317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  <cell r="Q25">
            <v>904</v>
          </cell>
          <cell r="R25">
            <v>517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  <cell r="Q26">
            <v>4548</v>
          </cell>
          <cell r="R26">
            <v>90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  <cell r="Q27">
            <v>2146</v>
          </cell>
          <cell r="R27">
            <v>22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  <cell r="Q28">
            <v>1982</v>
          </cell>
          <cell r="R28">
            <v>41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  <cell r="Q29">
            <v>520</v>
          </cell>
          <cell r="R29">
            <v>35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  <cell r="Q30">
            <v>3534</v>
          </cell>
          <cell r="R30">
            <v>14</v>
          </cell>
        </row>
        <row r="31">
          <cell r="B31">
            <v>17465</v>
          </cell>
          <cell r="C31">
            <v>248</v>
          </cell>
          <cell r="D31">
            <v>2200</v>
          </cell>
          <cell r="E31">
            <v>2000</v>
          </cell>
          <cell r="F31">
            <v>200</v>
          </cell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  <cell r="Q31">
            <v>0</v>
          </cell>
          <cell r="R31">
            <v>1524</v>
          </cell>
        </row>
        <row r="32">
          <cell r="B32">
            <v>8074</v>
          </cell>
          <cell r="C32">
            <v>228</v>
          </cell>
          <cell r="D32">
            <v>6000</v>
          </cell>
          <cell r="E32">
            <v>6000</v>
          </cell>
          <cell r="F32">
            <v>0</v>
          </cell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  <cell r="Q32">
            <v>0</v>
          </cell>
          <cell r="R32">
            <v>5000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  <cell r="Q33">
            <v>75</v>
          </cell>
          <cell r="R33">
            <v>31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  <cell r="Q34">
            <v>4</v>
          </cell>
          <cell r="R34">
            <v>11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  <cell r="Q35">
            <v>32</v>
          </cell>
          <cell r="R35">
            <v>35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  <cell r="Q36">
            <v>28</v>
          </cell>
          <cell r="R36">
            <v>36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  <cell r="Q37">
            <v>236</v>
          </cell>
          <cell r="R37">
            <v>2238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  <cell r="Q38">
            <v>59</v>
          </cell>
          <cell r="R38">
            <v>239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  <cell r="Q39">
            <v>216</v>
          </cell>
          <cell r="R39">
            <v>188</v>
          </cell>
        </row>
        <row r="40">
          <cell r="B40">
            <v>2646</v>
          </cell>
          <cell r="C40">
            <v>98</v>
          </cell>
          <cell r="D40">
            <v>6000</v>
          </cell>
          <cell r="E40">
            <v>6000</v>
          </cell>
          <cell r="F40">
            <v>0</v>
          </cell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  <cell r="Q40">
            <v>1</v>
          </cell>
          <cell r="R40">
            <v>4999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  <cell r="Q41">
            <v>130</v>
          </cell>
          <cell r="R41">
            <v>480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  <cell r="Q42">
            <v>104</v>
          </cell>
          <cell r="R42">
            <v>140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  <cell r="Q43">
            <v>148</v>
          </cell>
          <cell r="R43">
            <v>140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  <cell r="Q44">
            <v>123</v>
          </cell>
          <cell r="R44">
            <v>84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  <cell r="Q45">
            <v>354</v>
          </cell>
          <cell r="R45">
            <v>618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  <cell r="Q46">
            <v>106</v>
          </cell>
          <cell r="R46">
            <v>48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  <cell r="Q47">
            <v>38</v>
          </cell>
          <cell r="R47">
            <v>11</v>
          </cell>
        </row>
        <row r="48">
          <cell r="B48">
            <v>3185</v>
          </cell>
          <cell r="C48">
            <v>268</v>
          </cell>
          <cell r="D48">
            <v>2600</v>
          </cell>
          <cell r="E48">
            <v>2600</v>
          </cell>
          <cell r="F48">
            <v>0</v>
          </cell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  <cell r="Q48">
            <v>0</v>
          </cell>
          <cell r="R48">
            <v>1807</v>
          </cell>
        </row>
        <row r="49">
          <cell r="B49">
            <v>4430</v>
          </cell>
          <cell r="C49">
            <v>268</v>
          </cell>
          <cell r="D49">
            <v>5000</v>
          </cell>
          <cell r="E49">
            <v>5000</v>
          </cell>
          <cell r="F49">
            <v>0</v>
          </cell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  <cell r="Q49">
            <v>0</v>
          </cell>
          <cell r="R49">
            <v>2000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  <cell r="Q50">
            <v>0</v>
          </cell>
          <cell r="R50">
            <v>0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  <cell r="Q51">
            <v>197</v>
          </cell>
          <cell r="R51">
            <v>0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  <cell r="Q52">
            <v>169</v>
          </cell>
          <cell r="R52">
            <v>0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  <cell r="Q53">
            <v>1</v>
          </cell>
          <cell r="R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  <cell r="Q54">
            <v>0</v>
          </cell>
          <cell r="R54">
            <v>1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>
            <v>1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  <cell r="Q56">
            <v>2</v>
          </cell>
          <cell r="R56">
            <v>7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255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  <cell r="Q58">
            <v>376</v>
          </cell>
          <cell r="R58">
            <v>4411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  <cell r="Q59">
            <v>7</v>
          </cell>
          <cell r="R59">
            <v>47</v>
          </cell>
        </row>
        <row r="60">
          <cell r="B60">
            <v>13538</v>
          </cell>
          <cell r="C60">
            <v>376.19999999999999</v>
          </cell>
          <cell r="D60">
            <v>1000</v>
          </cell>
          <cell r="E60">
            <v>1000</v>
          </cell>
          <cell r="F60">
            <v>0</v>
          </cell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  <cell r="Q60">
            <v>3</v>
          </cell>
          <cell r="R60">
            <v>68</v>
          </cell>
        </row>
        <row r="61">
          <cell r="B61">
            <v>30800</v>
          </cell>
          <cell r="C61">
            <v>217.08000000000001</v>
          </cell>
          <cell r="D61">
            <v>5000</v>
          </cell>
          <cell r="E61">
            <v>5000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224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  <cell r="Q62">
            <v>34</v>
          </cell>
          <cell r="R62">
            <v>226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  <cell r="Q63">
            <v>8</v>
          </cell>
          <cell r="R63">
            <v>57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  <cell r="Q64">
            <v>6</v>
          </cell>
          <cell r="R64">
            <v>12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  <cell r="Q65">
            <v>22</v>
          </cell>
          <cell r="R65">
            <v>52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  <cell r="Q66">
            <v>8</v>
          </cell>
          <cell r="R66">
            <v>16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  <cell r="Q67">
            <v>33</v>
          </cell>
          <cell r="R67">
            <v>63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  <cell r="Q68">
            <v>17</v>
          </cell>
          <cell r="R68">
            <v>231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  <cell r="Q69">
            <v>0</v>
          </cell>
          <cell r="R69">
            <v>3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  <cell r="Q70">
            <v>40</v>
          </cell>
          <cell r="R70">
            <v>633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  <cell r="Q71">
            <v>64</v>
          </cell>
          <cell r="R71">
            <v>125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8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1</v>
          </cell>
          <cell r="R73">
            <v>22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  <cell r="Q74">
            <v>19</v>
          </cell>
          <cell r="R74">
            <v>25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  <cell r="Q75">
            <v>34</v>
          </cell>
          <cell r="R75">
            <v>67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  <cell r="Q76">
            <v>38</v>
          </cell>
          <cell r="R76">
            <v>1126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  <cell r="Q77">
            <v>51</v>
          </cell>
          <cell r="R77">
            <v>10</v>
          </cell>
        </row>
        <row r="78">
          <cell r="B78">
            <v>19338</v>
          </cell>
          <cell r="C78">
            <v>448</v>
          </cell>
          <cell r="D78">
            <v>4000</v>
          </cell>
          <cell r="E78">
            <v>4000</v>
          </cell>
          <cell r="F78">
            <v>0</v>
          </cell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  <cell r="Q78">
            <v>26</v>
          </cell>
          <cell r="R78">
            <v>1048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  <cell r="Q79">
            <v>19</v>
          </cell>
          <cell r="R79">
            <v>51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  <cell r="Q81">
            <v>18</v>
          </cell>
          <cell r="R81">
            <v>31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  <cell r="Q82">
            <v>12</v>
          </cell>
          <cell r="R82">
            <v>3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  <cell r="Q83">
            <v>31</v>
          </cell>
          <cell r="R83">
            <v>0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  <cell r="Q84">
            <v>66</v>
          </cell>
          <cell r="R84">
            <v>137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  <cell r="Q85">
            <v>245</v>
          </cell>
          <cell r="R85">
            <v>646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  <cell r="Q86">
            <v>24</v>
          </cell>
          <cell r="R86">
            <v>56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  <cell r="Q87">
            <v>50</v>
          </cell>
          <cell r="R87">
            <v>0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  <cell r="Q88">
            <v>10</v>
          </cell>
          <cell r="R88">
            <v>198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  <cell r="Q89">
            <v>46</v>
          </cell>
          <cell r="R89">
            <v>37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  <cell r="Q90">
            <v>71</v>
          </cell>
          <cell r="R90">
            <v>75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  <cell r="Q91">
            <v>28</v>
          </cell>
          <cell r="R91">
            <v>22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  <cell r="Q92">
            <v>5</v>
          </cell>
          <cell r="R92">
            <v>46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  <cell r="Q93">
            <v>32</v>
          </cell>
          <cell r="R93">
            <v>60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  <cell r="Q94">
            <v>14</v>
          </cell>
          <cell r="R94">
            <v>20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  <cell r="Q95">
            <v>115</v>
          </cell>
          <cell r="R95">
            <v>51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  <cell r="Q96">
            <v>17</v>
          </cell>
          <cell r="R96">
            <v>167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  <cell r="Q97">
            <v>20</v>
          </cell>
          <cell r="R97">
            <v>9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  <cell r="Q98">
            <v>13</v>
          </cell>
          <cell r="R98">
            <v>22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  <cell r="Q99">
            <v>19</v>
          </cell>
          <cell r="R99">
            <v>25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  <cell r="Q100">
            <v>35</v>
          </cell>
          <cell r="R100">
            <v>529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  <cell r="Q101">
            <v>1</v>
          </cell>
          <cell r="R101">
            <v>19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  <cell r="Q102">
            <v>115</v>
          </cell>
          <cell r="R102">
            <v>1496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  <cell r="Q103">
            <v>15</v>
          </cell>
          <cell r="R103">
            <v>1825</v>
          </cell>
        </row>
        <row r="104">
          <cell r="B104">
            <v>10394</v>
          </cell>
          <cell r="C104">
            <v>198</v>
          </cell>
          <cell r="D104">
            <v>2300</v>
          </cell>
          <cell r="E104">
            <v>2300</v>
          </cell>
          <cell r="F104">
            <v>0</v>
          </cell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  <cell r="Q104">
            <v>1</v>
          </cell>
          <cell r="R104">
            <v>1089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  <cell r="Q105">
            <v>23</v>
          </cell>
          <cell r="R105">
            <v>4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  <cell r="Q106">
            <v>71</v>
          </cell>
          <cell r="R106">
            <v>78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  <cell r="Q107">
            <v>4</v>
          </cell>
          <cell r="R107">
            <v>3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  <cell r="Q108">
            <v>50</v>
          </cell>
          <cell r="R108">
            <v>36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  <cell r="R109">
            <v>999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  <cell r="Q110">
            <v>4</v>
          </cell>
          <cell r="R110">
            <v>63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  <cell r="Q111">
            <v>43</v>
          </cell>
          <cell r="R111">
            <v>202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  <cell r="Q112">
            <v>5</v>
          </cell>
          <cell r="R112">
            <v>150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  <cell r="Q113">
            <v>28</v>
          </cell>
          <cell r="R113">
            <v>120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  <cell r="Q114">
            <v>48</v>
          </cell>
          <cell r="R114">
            <v>40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  <cell r="Q115">
            <v>24</v>
          </cell>
          <cell r="R115">
            <v>23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  <cell r="Q116">
            <v>0</v>
          </cell>
          <cell r="R116">
            <v>17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  <cell r="Q117">
            <v>1</v>
          </cell>
          <cell r="R117">
            <v>4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B119">
            <v>30736</v>
          </cell>
          <cell r="C119">
            <v>298</v>
          </cell>
          <cell r="D119">
            <v>8000</v>
          </cell>
          <cell r="E119">
            <v>8000</v>
          </cell>
          <cell r="F119">
            <v>0</v>
          </cell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  <cell r="Q119">
            <v>133</v>
          </cell>
          <cell r="R119">
            <v>725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  <cell r="Q120">
            <v>0</v>
          </cell>
          <cell r="R120">
            <v>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  <cell r="Q121">
            <v>40</v>
          </cell>
          <cell r="R121">
            <v>96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  <cell r="Q122">
            <v>32</v>
          </cell>
          <cell r="R122">
            <v>107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  <cell r="R123">
            <v>158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  <cell r="R124">
            <v>31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  <cell r="Q125">
            <v>3</v>
          </cell>
          <cell r="R125">
            <v>7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  <cell r="Q127">
            <v>70</v>
          </cell>
          <cell r="R127">
            <v>817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  <cell r="Q128">
            <v>131</v>
          </cell>
          <cell r="R128">
            <v>45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  <cell r="Q129">
            <v>1</v>
          </cell>
          <cell r="R129">
            <v>0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  <cell r="Q130">
            <v>26</v>
          </cell>
          <cell r="R130">
            <v>377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  <cell r="Q131">
            <v>6</v>
          </cell>
          <cell r="R131">
            <v>0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  <cell r="Q132">
            <v>14</v>
          </cell>
          <cell r="R132">
            <v>34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  <cell r="Q133">
            <v>4</v>
          </cell>
          <cell r="R133">
            <v>17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  <cell r="Q135">
            <v>1</v>
          </cell>
          <cell r="R135">
            <v>3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M136">
            <v>73</v>
          </cell>
          <cell r="N136">
            <v>17</v>
          </cell>
          <cell r="O136">
            <v>11</v>
          </cell>
          <cell r="P136">
            <v>1</v>
          </cell>
          <cell r="Q136">
            <v>1</v>
          </cell>
          <cell r="R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M137">
            <v>5</v>
          </cell>
          <cell r="N137">
            <v>1</v>
          </cell>
          <cell r="O137">
            <v>0</v>
          </cell>
          <cell r="P137">
            <v>2</v>
          </cell>
          <cell r="Q137">
            <v>0</v>
          </cell>
          <cell r="R137">
            <v>0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O138">
            <v>583</v>
          </cell>
          <cell r="P138">
            <v>39</v>
          </cell>
          <cell r="Q138">
            <v>14</v>
          </cell>
          <cell r="R138">
            <v>13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O139">
            <v>607</v>
          </cell>
          <cell r="P139">
            <v>20</v>
          </cell>
          <cell r="Q139">
            <v>2</v>
          </cell>
          <cell r="R139">
            <v>6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O140">
            <v>967</v>
          </cell>
          <cell r="P140">
            <v>23</v>
          </cell>
          <cell r="Q140">
            <v>4</v>
          </cell>
          <cell r="R140">
            <v>8</v>
          </cell>
        </row>
        <row r="141">
          <cell r="B141">
            <v>38314</v>
          </cell>
          <cell r="C141">
            <v>198</v>
          </cell>
          <cell r="D141">
            <v>1500</v>
          </cell>
          <cell r="E141">
            <v>1500</v>
          </cell>
          <cell r="F141">
            <v>0</v>
          </cell>
          <cell r="Q141">
            <v>39</v>
          </cell>
          <cell r="R141">
            <v>67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  <cell r="R1" t="str">
            <v>June Sold</v>
          </cell>
          <cell r="S1" t="str">
            <v>July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3300</v>
          </cell>
          <cell r="E2">
            <v>3300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  <cell r="O2">
            <v>61</v>
          </cell>
          <cell r="P2">
            <v>1</v>
          </cell>
          <cell r="Q2">
            <v>0</v>
          </cell>
          <cell r="R2">
            <v>90</v>
          </cell>
          <cell r="S2">
            <v>571</v>
          </cell>
        </row>
        <row r="3">
          <cell r="A3" t="str">
            <v>Accel World VS. Sword Art Online Deluxe Edition</v>
          </cell>
          <cell r="B3">
            <v>4157</v>
          </cell>
          <cell r="C3">
            <v>278</v>
          </cell>
          <cell r="D3">
            <v>2300</v>
          </cell>
          <cell r="E3">
            <v>2300</v>
          </cell>
          <cell r="F3">
            <v>0</v>
          </cell>
          <cell r="J3">
            <v>0</v>
          </cell>
          <cell r="K3">
            <v>1</v>
          </cell>
          <cell r="L3">
            <v>21</v>
          </cell>
          <cell r="M3">
            <v>110</v>
          </cell>
          <cell r="N3">
            <v>22</v>
          </cell>
          <cell r="O3">
            <v>46</v>
          </cell>
          <cell r="P3">
            <v>28</v>
          </cell>
          <cell r="Q3">
            <v>27</v>
          </cell>
          <cell r="R3">
            <v>45</v>
          </cell>
          <cell r="S3">
            <v>469</v>
          </cell>
        </row>
        <row r="4">
          <cell r="A4" t="str">
            <v>Ace Combat 7: Skies Unknown</v>
          </cell>
          <cell r="B4">
            <v>729</v>
          </cell>
          <cell r="C4">
            <v>268</v>
          </cell>
          <cell r="D4">
            <v>13000</v>
          </cell>
          <cell r="E4">
            <v>13000</v>
          </cell>
          <cell r="F4">
            <v>0</v>
          </cell>
          <cell r="J4">
            <v>0</v>
          </cell>
          <cell r="K4">
            <v>22</v>
          </cell>
          <cell r="L4">
            <v>3</v>
          </cell>
          <cell r="M4">
            <v>142</v>
          </cell>
          <cell r="N4">
            <v>5</v>
          </cell>
          <cell r="O4">
            <v>46</v>
          </cell>
          <cell r="P4">
            <v>13</v>
          </cell>
          <cell r="Q4">
            <v>13</v>
          </cell>
          <cell r="R4">
            <v>2756</v>
          </cell>
          <cell r="S4">
            <v>6822</v>
          </cell>
        </row>
        <row r="5">
          <cell r="A5" t="str">
            <v>ACE COMBAT 7: SKIES UNKNOWN - TOP GUN: Maverick Edition</v>
          </cell>
          <cell r="B5">
            <v>15692</v>
          </cell>
          <cell r="C5">
            <v>368</v>
          </cell>
          <cell r="D5">
            <v>800</v>
          </cell>
          <cell r="E5">
            <v>800</v>
          </cell>
          <cell r="F5">
            <v>0</v>
          </cell>
          <cell r="J5">
            <v>0</v>
          </cell>
          <cell r="K5">
            <v>11</v>
          </cell>
          <cell r="L5">
            <v>16</v>
          </cell>
          <cell r="M5">
            <v>56</v>
          </cell>
          <cell r="N5">
            <v>6</v>
          </cell>
          <cell r="O5">
            <v>11</v>
          </cell>
          <cell r="P5">
            <v>5</v>
          </cell>
          <cell r="Q5">
            <v>2</v>
          </cell>
          <cell r="R5">
            <v>67</v>
          </cell>
          <cell r="S5">
            <v>187</v>
          </cell>
        </row>
        <row r="6">
          <cell r="A6" t="str">
            <v>ACE COMBAT 7: SKIES UNKNOWN - TOP GUN: Maverick Ultimate Edition</v>
          </cell>
          <cell r="B6">
            <v>15693</v>
          </cell>
          <cell r="C6">
            <v>498</v>
          </cell>
          <cell r="D6">
            <v>6000</v>
          </cell>
          <cell r="E6">
            <v>6000</v>
          </cell>
          <cell r="F6">
            <v>0</v>
          </cell>
          <cell r="J6">
            <v>0</v>
          </cell>
          <cell r="K6">
            <v>301</v>
          </cell>
          <cell r="L6">
            <v>2512</v>
          </cell>
          <cell r="M6">
            <v>1386</v>
          </cell>
          <cell r="N6">
            <v>157</v>
          </cell>
          <cell r="O6">
            <v>114</v>
          </cell>
          <cell r="P6">
            <v>68</v>
          </cell>
          <cell r="Q6">
            <v>63</v>
          </cell>
          <cell r="R6">
            <v>858</v>
          </cell>
          <cell r="S6">
            <v>541</v>
          </cell>
        </row>
        <row r="7">
          <cell r="A7" t="str">
            <v>ARMORED CORE VI FIRES OF RUBICON Deluxe Edition</v>
          </cell>
          <cell r="B7">
            <v>18003</v>
          </cell>
          <cell r="C7">
            <v>348</v>
          </cell>
          <cell r="D7">
            <v>3500</v>
          </cell>
          <cell r="E7">
            <v>3500</v>
          </cell>
          <cell r="F7">
            <v>0</v>
          </cell>
          <cell r="J7">
            <v>318</v>
          </cell>
          <cell r="K7">
            <v>5</v>
          </cell>
          <cell r="L7">
            <v>246</v>
          </cell>
          <cell r="M7">
            <v>26</v>
          </cell>
          <cell r="N7">
            <v>4</v>
          </cell>
          <cell r="O7">
            <v>164</v>
          </cell>
          <cell r="P7">
            <v>4</v>
          </cell>
          <cell r="Q7">
            <v>190</v>
          </cell>
          <cell r="R7">
            <v>7</v>
          </cell>
          <cell r="S7">
            <v>7</v>
          </cell>
        </row>
        <row r="8">
          <cell r="A8" t="str">
            <v>ARMORED CORE VI FIRES OF RUBICON Standard Edition</v>
          </cell>
          <cell r="B8">
            <v>18001</v>
          </cell>
          <cell r="C8">
            <v>298</v>
          </cell>
          <cell r="D8">
            <v>13500</v>
          </cell>
          <cell r="E8">
            <v>13500</v>
          </cell>
          <cell r="F8">
            <v>0</v>
          </cell>
          <cell r="J8">
            <v>500</v>
          </cell>
          <cell r="K8">
            <v>25</v>
          </cell>
          <cell r="L8">
            <v>2373</v>
          </cell>
          <cell r="M8">
            <v>521</v>
          </cell>
          <cell r="N8">
            <v>49</v>
          </cell>
          <cell r="O8">
            <v>1503</v>
          </cell>
          <cell r="P8">
            <v>30</v>
          </cell>
          <cell r="Q8">
            <v>1296</v>
          </cell>
          <cell r="R8">
            <v>18</v>
          </cell>
          <cell r="S8">
            <v>23</v>
          </cell>
        </row>
        <row r="9">
          <cell r="A9" t="str">
            <v>Baten Kaitos I &amp; II HD Remaster</v>
          </cell>
          <cell r="B9">
            <v>26639</v>
          </cell>
          <cell r="C9">
            <v>248</v>
          </cell>
          <cell r="D9">
            <v>1000</v>
          </cell>
          <cell r="E9">
            <v>1000</v>
          </cell>
          <cell r="F9">
            <v>0</v>
          </cell>
          <cell r="K9">
            <v>0</v>
          </cell>
          <cell r="L9">
            <v>1</v>
          </cell>
          <cell r="M9">
            <v>0</v>
          </cell>
          <cell r="N9">
            <v>2</v>
          </cell>
          <cell r="O9">
            <v>0</v>
          </cell>
          <cell r="P9">
            <v>13</v>
          </cell>
          <cell r="Q9">
            <v>14</v>
          </cell>
          <cell r="R9">
            <v>34</v>
          </cell>
          <cell r="S9">
            <v>44</v>
          </cell>
        </row>
        <row r="10">
          <cell r="A10" t="str">
            <v>BLACK CLOVER: QUARTET KNIGHTS</v>
          </cell>
          <cell r="B10">
            <v>1724</v>
          </cell>
          <cell r="C10">
            <v>268</v>
          </cell>
          <cell r="D10">
            <v>300</v>
          </cell>
          <cell r="E10">
            <v>300</v>
          </cell>
          <cell r="F10">
            <v>0</v>
          </cell>
          <cell r="J10">
            <v>0</v>
          </cell>
          <cell r="K10">
            <v>0</v>
          </cell>
          <cell r="L10">
            <v>3</v>
          </cell>
          <cell r="M10">
            <v>41</v>
          </cell>
          <cell r="N10">
            <v>9</v>
          </cell>
          <cell r="O10">
            <v>22</v>
          </cell>
          <cell r="P10">
            <v>23</v>
          </cell>
          <cell r="Q10">
            <v>13</v>
          </cell>
          <cell r="R10">
            <v>21</v>
          </cell>
          <cell r="S10">
            <v>76</v>
          </cell>
        </row>
        <row r="11">
          <cell r="A11" t="str">
            <v>BLACK CLOVER: QUARTET KNIGHTS Deluxe Edition</v>
          </cell>
          <cell r="B11">
            <v>15042</v>
          </cell>
          <cell r="C11">
            <v>288</v>
          </cell>
          <cell r="D11">
            <v>300</v>
          </cell>
          <cell r="E11">
            <v>300</v>
          </cell>
          <cell r="F11">
            <v>0</v>
          </cell>
          <cell r="J11">
            <v>0</v>
          </cell>
          <cell r="K11">
            <v>0</v>
          </cell>
          <cell r="L11">
            <v>6</v>
          </cell>
          <cell r="M11">
            <v>19</v>
          </cell>
          <cell r="N11">
            <v>7</v>
          </cell>
          <cell r="O11">
            <v>10</v>
          </cell>
          <cell r="P11">
            <v>12</v>
          </cell>
          <cell r="Q11">
            <v>8</v>
          </cell>
          <cell r="R11">
            <v>168</v>
          </cell>
          <cell r="S11">
            <v>64</v>
          </cell>
        </row>
        <row r="12">
          <cell r="A12" t="str">
            <v>BLEACH Rebirth of Souls</v>
          </cell>
          <cell r="B12">
            <v>32558</v>
          </cell>
          <cell r="C12">
            <v>298</v>
          </cell>
          <cell r="D12">
            <v>3600</v>
          </cell>
          <cell r="E12">
            <v>3600</v>
          </cell>
          <cell r="F12">
            <v>0</v>
          </cell>
          <cell r="O12">
            <v>583</v>
          </cell>
          <cell r="P12">
            <v>39</v>
          </cell>
          <cell r="Q12">
            <v>14</v>
          </cell>
          <cell r="R12">
            <v>13</v>
          </cell>
          <cell r="S12">
            <v>4</v>
          </cell>
        </row>
        <row r="13">
          <cell r="A13" t="str">
            <v>BLEACH Rebirth of Souls Deluxe Edition</v>
          </cell>
          <cell r="B13">
            <v>32559</v>
          </cell>
          <cell r="C13">
            <v>398</v>
          </cell>
          <cell r="D13">
            <v>3600</v>
          </cell>
          <cell r="E13">
            <v>3600</v>
          </cell>
          <cell r="F13">
            <v>0</v>
          </cell>
          <cell r="O13">
            <v>607</v>
          </cell>
          <cell r="P13">
            <v>20</v>
          </cell>
          <cell r="Q13">
            <v>2</v>
          </cell>
          <cell r="R13">
            <v>6</v>
          </cell>
          <cell r="S13">
            <v>14</v>
          </cell>
        </row>
        <row r="14">
          <cell r="A14" t="str">
            <v>BLEACH Rebirth of Souls Ultimate Edition</v>
          </cell>
          <cell r="B14">
            <v>32560</v>
          </cell>
          <cell r="C14">
            <v>498</v>
          </cell>
          <cell r="D14">
            <v>3200</v>
          </cell>
          <cell r="E14">
            <v>3200</v>
          </cell>
          <cell r="F14">
            <v>0</v>
          </cell>
          <cell r="O14">
            <v>967</v>
          </cell>
          <cell r="P14">
            <v>23</v>
          </cell>
          <cell r="Q14">
            <v>4</v>
          </cell>
          <cell r="R14">
            <v>8</v>
          </cell>
          <cell r="S14">
            <v>3</v>
          </cell>
        </row>
        <row r="15">
          <cell r="A15" t="str">
            <v>Captain Tsubasa: Rise of New Champions</v>
          </cell>
          <cell r="B15">
            <v>8151</v>
          </cell>
          <cell r="C15">
            <v>198</v>
          </cell>
          <cell r="D15">
            <v>500</v>
          </cell>
          <cell r="E15">
            <v>500</v>
          </cell>
          <cell r="F15">
            <v>0</v>
          </cell>
          <cell r="J15">
            <v>0</v>
          </cell>
          <cell r="K15">
            <v>0</v>
          </cell>
          <cell r="L15">
            <v>14</v>
          </cell>
          <cell r="M15">
            <v>59</v>
          </cell>
          <cell r="N15">
            <v>3</v>
          </cell>
          <cell r="O15">
            <v>2</v>
          </cell>
          <cell r="P15">
            <v>197</v>
          </cell>
          <cell r="Q15">
            <v>87</v>
          </cell>
          <cell r="R15">
            <v>138</v>
          </cell>
          <cell r="S15">
            <v>0</v>
          </cell>
        </row>
        <row r="16">
          <cell r="A16" t="str">
            <v>Captain Tsubasa: Rise of New Champions - Deluxe Edition</v>
          </cell>
          <cell r="B16">
            <v>8152</v>
          </cell>
          <cell r="C16">
            <v>298</v>
          </cell>
          <cell r="D16">
            <v>300</v>
          </cell>
          <cell r="E16">
            <v>300</v>
          </cell>
          <cell r="F16">
            <v>0</v>
          </cell>
          <cell r="J16">
            <v>0</v>
          </cell>
          <cell r="K16">
            <v>1</v>
          </cell>
          <cell r="L16">
            <v>22</v>
          </cell>
          <cell r="M16">
            <v>37</v>
          </cell>
          <cell r="N16">
            <v>4</v>
          </cell>
          <cell r="O16">
            <v>23</v>
          </cell>
          <cell r="P16">
            <v>70</v>
          </cell>
          <cell r="Q16">
            <v>39</v>
          </cell>
          <cell r="R16">
            <v>41</v>
          </cell>
          <cell r="S16">
            <v>63</v>
          </cell>
        </row>
        <row r="17">
          <cell r="A17" t="str">
            <v>Captain Tsubasa: Rise of New Champions - Ultimate Edition</v>
          </cell>
          <cell r="B17">
            <v>30794</v>
          </cell>
          <cell r="C17">
            <v>398</v>
          </cell>
          <cell r="D17">
            <v>5300</v>
          </cell>
          <cell r="E17">
            <v>5300</v>
          </cell>
          <cell r="F17">
            <v>0</v>
          </cell>
          <cell r="J17">
            <v>0</v>
          </cell>
          <cell r="K17">
            <v>7</v>
          </cell>
          <cell r="L17">
            <v>55</v>
          </cell>
          <cell r="M17">
            <v>133</v>
          </cell>
          <cell r="N17">
            <v>14</v>
          </cell>
          <cell r="O17">
            <v>6</v>
          </cell>
          <cell r="P17">
            <v>96</v>
          </cell>
          <cell r="Q17">
            <v>59</v>
          </cell>
          <cell r="R17">
            <v>695</v>
          </cell>
          <cell r="S17">
            <v>110</v>
          </cell>
        </row>
        <row r="18">
          <cell r="A18" t="str">
            <v>CODE VEIN</v>
          </cell>
          <cell r="B18">
            <v>6655</v>
          </cell>
          <cell r="C18">
            <v>268</v>
          </cell>
          <cell r="D18">
            <v>3000</v>
          </cell>
          <cell r="E18">
            <v>3000</v>
          </cell>
          <cell r="F18">
            <v>0</v>
          </cell>
          <cell r="J18">
            <v>0</v>
          </cell>
          <cell r="K18">
            <v>8</v>
          </cell>
          <cell r="L18">
            <v>58</v>
          </cell>
          <cell r="M18">
            <v>401</v>
          </cell>
          <cell r="N18">
            <v>96</v>
          </cell>
          <cell r="O18">
            <v>455</v>
          </cell>
          <cell r="P18">
            <v>199</v>
          </cell>
          <cell r="Q18">
            <v>171</v>
          </cell>
          <cell r="R18">
            <v>1317</v>
          </cell>
          <cell r="S18">
            <v>295</v>
          </cell>
        </row>
        <row r="19">
          <cell r="A19" t="str">
            <v>CODE VEIN Deluxe Edition</v>
          </cell>
          <cell r="B19">
            <v>1751</v>
          </cell>
          <cell r="C19">
            <v>368</v>
          </cell>
          <cell r="D19">
            <v>10000</v>
          </cell>
          <cell r="E19">
            <v>10000</v>
          </cell>
          <cell r="F19">
            <v>0</v>
          </cell>
          <cell r="J19">
            <v>0</v>
          </cell>
          <cell r="K19">
            <v>52</v>
          </cell>
          <cell r="L19">
            <v>187</v>
          </cell>
          <cell r="M19">
            <v>803</v>
          </cell>
          <cell r="N19">
            <v>202</v>
          </cell>
          <cell r="O19">
            <v>936</v>
          </cell>
          <cell r="P19">
            <v>972</v>
          </cell>
          <cell r="Q19">
            <v>904</v>
          </cell>
          <cell r="R19">
            <v>517</v>
          </cell>
          <cell r="S19">
            <v>3218</v>
          </cell>
        </row>
        <row r="20">
          <cell r="A20" t="str">
            <v>DARK SOULS: REMASTERED</v>
          </cell>
          <cell r="B20">
            <v>2398</v>
          </cell>
          <cell r="C20">
            <v>198</v>
          </cell>
          <cell r="D20">
            <v>13000</v>
          </cell>
          <cell r="E20">
            <v>13000</v>
          </cell>
          <cell r="F20">
            <v>0</v>
          </cell>
          <cell r="J20">
            <v>9</v>
          </cell>
          <cell r="K20">
            <v>2490</v>
          </cell>
          <cell r="L20">
            <v>633</v>
          </cell>
          <cell r="M20">
            <v>1860</v>
          </cell>
          <cell r="N20">
            <v>1078</v>
          </cell>
          <cell r="O20">
            <v>57</v>
          </cell>
          <cell r="P20">
            <v>73</v>
          </cell>
          <cell r="Q20">
            <v>4548</v>
          </cell>
          <cell r="R20">
            <v>90</v>
          </cell>
          <cell r="S20">
            <v>138</v>
          </cell>
        </row>
        <row r="21">
          <cell r="A21" t="str">
            <v>DARK SOULS™ II: Scholar of the First Sin</v>
          </cell>
          <cell r="B21">
            <v>1537</v>
          </cell>
          <cell r="C21">
            <v>198</v>
          </cell>
          <cell r="D21">
            <v>9000</v>
          </cell>
          <cell r="E21">
            <v>9000</v>
          </cell>
          <cell r="F21">
            <v>0</v>
          </cell>
          <cell r="J21">
            <v>5</v>
          </cell>
          <cell r="K21">
            <v>1061</v>
          </cell>
          <cell r="L21">
            <v>189</v>
          </cell>
          <cell r="M21">
            <v>1066</v>
          </cell>
          <cell r="N21">
            <v>1020</v>
          </cell>
          <cell r="O21">
            <v>24</v>
          </cell>
          <cell r="P21">
            <v>25</v>
          </cell>
          <cell r="Q21">
            <v>2146</v>
          </cell>
          <cell r="R21">
            <v>22</v>
          </cell>
          <cell r="S21">
            <v>32</v>
          </cell>
        </row>
        <row r="22">
          <cell r="A22" t="str">
            <v>DARK SOULS™ III</v>
          </cell>
          <cell r="B22">
            <v>5391</v>
          </cell>
          <cell r="C22">
            <v>268</v>
          </cell>
          <cell r="D22">
            <v>11000</v>
          </cell>
          <cell r="E22">
            <v>11000</v>
          </cell>
          <cell r="F22">
            <v>0</v>
          </cell>
          <cell r="J22">
            <v>6</v>
          </cell>
          <cell r="K22">
            <v>1008</v>
          </cell>
          <cell r="L22">
            <v>255</v>
          </cell>
          <cell r="M22">
            <v>1081</v>
          </cell>
          <cell r="N22">
            <v>531</v>
          </cell>
          <cell r="O22">
            <v>43</v>
          </cell>
          <cell r="P22">
            <v>44</v>
          </cell>
          <cell r="Q22">
            <v>1982</v>
          </cell>
          <cell r="R22">
            <v>41</v>
          </cell>
          <cell r="S22">
            <v>49</v>
          </cell>
        </row>
        <row r="23">
          <cell r="A23" t="str">
            <v>DARK SOULS™ III - Season Pass</v>
          </cell>
          <cell r="B23">
            <v>5392</v>
          </cell>
          <cell r="C23">
            <v>138</v>
          </cell>
          <cell r="D23">
            <v>4800</v>
          </cell>
          <cell r="E23">
            <v>4800</v>
          </cell>
          <cell r="F23">
            <v>0</v>
          </cell>
          <cell r="J23">
            <v>13</v>
          </cell>
          <cell r="K23">
            <v>426</v>
          </cell>
          <cell r="L23">
            <v>140</v>
          </cell>
          <cell r="M23">
            <v>270</v>
          </cell>
          <cell r="N23">
            <v>182</v>
          </cell>
          <cell r="O23">
            <v>52</v>
          </cell>
          <cell r="P23">
            <v>33</v>
          </cell>
          <cell r="Q23">
            <v>520</v>
          </cell>
          <cell r="R23">
            <v>35</v>
          </cell>
          <cell r="S23">
            <v>30</v>
          </cell>
        </row>
        <row r="24">
          <cell r="A24" t="str">
            <v>DARK SOULS™ III Deluxe Edition</v>
          </cell>
          <cell r="B24">
            <v>5393</v>
          </cell>
          <cell r="C24">
            <v>398</v>
          </cell>
          <cell r="D24">
            <v>11000</v>
          </cell>
          <cell r="E24">
            <v>11000</v>
          </cell>
          <cell r="F24">
            <v>0</v>
          </cell>
          <cell r="J24">
            <v>8</v>
          </cell>
          <cell r="K24">
            <v>1632</v>
          </cell>
          <cell r="L24">
            <v>435</v>
          </cell>
          <cell r="M24">
            <v>2252</v>
          </cell>
          <cell r="N24">
            <v>1070</v>
          </cell>
          <cell r="O24">
            <v>42</v>
          </cell>
          <cell r="P24">
            <v>37</v>
          </cell>
          <cell r="Q24">
            <v>3534</v>
          </cell>
          <cell r="R24">
            <v>14</v>
          </cell>
          <cell r="S24">
            <v>40</v>
          </cell>
        </row>
        <row r="25">
          <cell r="A25" t="str">
            <v>DEATH NOTE Killer Within</v>
          </cell>
          <cell r="B25">
            <v>31489</v>
          </cell>
          <cell r="C25">
            <v>48</v>
          </cell>
          <cell r="D25">
            <v>1500</v>
          </cell>
          <cell r="E25">
            <v>1500</v>
          </cell>
          <cell r="F25">
            <v>0</v>
          </cell>
          <cell r="K25">
            <v>199</v>
          </cell>
          <cell r="L25">
            <v>93</v>
          </cell>
          <cell r="M25">
            <v>28</v>
          </cell>
          <cell r="N25">
            <v>23</v>
          </cell>
          <cell r="O25">
            <v>6</v>
          </cell>
          <cell r="P25">
            <v>3</v>
          </cell>
          <cell r="Q25">
            <v>3</v>
          </cell>
          <cell r="R25">
            <v>7</v>
          </cell>
          <cell r="S25">
            <v>14</v>
          </cell>
        </row>
        <row r="26">
          <cell r="A26" t="str">
            <v>DEATH NOTE Killer Within - Deluxe Edition</v>
          </cell>
          <cell r="B26">
            <v>31490</v>
          </cell>
          <cell r="C26">
            <v>98</v>
          </cell>
          <cell r="D26">
            <v>1500</v>
          </cell>
          <cell r="E26">
            <v>1500</v>
          </cell>
          <cell r="F26">
            <v>0</v>
          </cell>
          <cell r="K26">
            <v>36</v>
          </cell>
          <cell r="L26">
            <v>6</v>
          </cell>
          <cell r="M26">
            <v>2</v>
          </cell>
          <cell r="N26">
            <v>3</v>
          </cell>
          <cell r="O26">
            <v>0</v>
          </cell>
          <cell r="P26">
            <v>0</v>
          </cell>
          <cell r="Q26">
            <v>0</v>
          </cell>
          <cell r="R26">
            <v>1</v>
          </cell>
          <cell r="S26">
            <v>3</v>
          </cell>
        </row>
        <row r="27">
          <cell r="A27" t="str">
            <v>Digimon Story Cyber Sleuth: Complete Edition</v>
          </cell>
          <cell r="B27">
            <v>8074</v>
          </cell>
          <cell r="C27">
            <v>228</v>
          </cell>
          <cell r="D27">
            <v>6000</v>
          </cell>
          <cell r="E27">
            <v>6000</v>
          </cell>
          <cell r="F27">
            <v>0</v>
          </cell>
          <cell r="J27">
            <v>1</v>
          </cell>
          <cell r="K27">
            <v>56</v>
          </cell>
          <cell r="L27">
            <v>6</v>
          </cell>
          <cell r="M27">
            <v>41</v>
          </cell>
          <cell r="N27">
            <v>4</v>
          </cell>
          <cell r="O27">
            <v>44</v>
          </cell>
          <cell r="P27">
            <v>848</v>
          </cell>
          <cell r="Q27">
            <v>0</v>
          </cell>
          <cell r="R27">
            <v>5000</v>
          </cell>
          <cell r="S27">
            <v>0</v>
          </cell>
        </row>
        <row r="28">
          <cell r="A28" t="str">
            <v>Digimon Survive</v>
          </cell>
          <cell r="B28">
            <v>15719</v>
          </cell>
          <cell r="C28">
            <v>298</v>
          </cell>
          <cell r="D28">
            <v>3300</v>
          </cell>
          <cell r="E28">
            <v>3300</v>
          </cell>
          <cell r="F28">
            <v>0</v>
          </cell>
          <cell r="J28">
            <v>1</v>
          </cell>
          <cell r="K28">
            <v>9</v>
          </cell>
          <cell r="L28">
            <v>1</v>
          </cell>
          <cell r="M28">
            <v>11</v>
          </cell>
          <cell r="N28">
            <v>1</v>
          </cell>
          <cell r="O28">
            <v>6</v>
          </cell>
          <cell r="P28">
            <v>165</v>
          </cell>
          <cell r="Q28">
            <v>75</v>
          </cell>
          <cell r="R28">
            <v>31</v>
          </cell>
          <cell r="S28">
            <v>165</v>
          </cell>
        </row>
        <row r="29">
          <cell r="A29" t="str">
            <v>Digimon World: Next Order</v>
          </cell>
          <cell r="B29">
            <v>17465</v>
          </cell>
          <cell r="C29">
            <v>248</v>
          </cell>
          <cell r="D29">
            <v>2200</v>
          </cell>
          <cell r="E29">
            <v>2200</v>
          </cell>
          <cell r="F29">
            <v>0</v>
          </cell>
          <cell r="J29">
            <v>1</v>
          </cell>
          <cell r="K29">
            <v>12</v>
          </cell>
          <cell r="L29">
            <v>0</v>
          </cell>
          <cell r="M29">
            <v>2</v>
          </cell>
          <cell r="N29">
            <v>0</v>
          </cell>
          <cell r="O29">
            <v>7</v>
          </cell>
          <cell r="P29">
            <v>178</v>
          </cell>
          <cell r="Q29">
            <v>0</v>
          </cell>
          <cell r="R29">
            <v>1524</v>
          </cell>
          <cell r="S29">
            <v>268</v>
          </cell>
        </row>
        <row r="30">
          <cell r="A30" t="str">
            <v>Doraemon Story of Seasons</v>
          </cell>
          <cell r="B30">
            <v>6667</v>
          </cell>
          <cell r="C30">
            <v>228</v>
          </cell>
          <cell r="D30">
            <v>300</v>
          </cell>
          <cell r="E30">
            <v>300</v>
          </cell>
          <cell r="F30">
            <v>0</v>
          </cell>
          <cell r="J30">
            <v>0</v>
          </cell>
          <cell r="K30">
            <v>8</v>
          </cell>
          <cell r="L30">
            <v>4</v>
          </cell>
          <cell r="M30">
            <v>8</v>
          </cell>
          <cell r="N30">
            <v>1</v>
          </cell>
          <cell r="O30">
            <v>1</v>
          </cell>
          <cell r="P30">
            <v>7</v>
          </cell>
          <cell r="Q30">
            <v>4</v>
          </cell>
          <cell r="R30">
            <v>11</v>
          </cell>
          <cell r="S30">
            <v>15</v>
          </cell>
        </row>
        <row r="31">
          <cell r="A31" t="str">
            <v>DORAEMON STORY OF SEASONS: Friends of the Great Kingdom</v>
          </cell>
          <cell r="B31">
            <v>16459</v>
          </cell>
          <cell r="C31">
            <v>248</v>
          </cell>
          <cell r="D31">
            <v>300</v>
          </cell>
          <cell r="E31">
            <v>300</v>
          </cell>
          <cell r="F31">
            <v>0</v>
          </cell>
          <cell r="J31">
            <v>0</v>
          </cell>
          <cell r="K31">
            <v>15</v>
          </cell>
          <cell r="L31">
            <v>4</v>
          </cell>
          <cell r="M31">
            <v>15</v>
          </cell>
          <cell r="N31">
            <v>4</v>
          </cell>
          <cell r="O31">
            <v>20</v>
          </cell>
          <cell r="P31">
            <v>40</v>
          </cell>
          <cell r="Q31">
            <v>32</v>
          </cell>
          <cell r="R31">
            <v>35</v>
          </cell>
          <cell r="S31">
            <v>37</v>
          </cell>
        </row>
        <row r="32">
          <cell r="A32" t="str">
            <v>DORAEMON STORY OF SEASONS: Friends of the Great Kingdom Deluxe Edition</v>
          </cell>
          <cell r="B32">
            <v>16460</v>
          </cell>
          <cell r="C32">
            <v>348</v>
          </cell>
          <cell r="D32">
            <v>200</v>
          </cell>
          <cell r="E32">
            <v>200</v>
          </cell>
          <cell r="F32">
            <v>0</v>
          </cell>
          <cell r="J32">
            <v>1</v>
          </cell>
          <cell r="K32">
            <v>4</v>
          </cell>
          <cell r="L32">
            <v>7</v>
          </cell>
          <cell r="M32">
            <v>11</v>
          </cell>
          <cell r="N32">
            <v>5</v>
          </cell>
          <cell r="O32">
            <v>5</v>
          </cell>
          <cell r="P32">
            <v>31</v>
          </cell>
          <cell r="Q32">
            <v>28</v>
          </cell>
          <cell r="R32">
            <v>36</v>
          </cell>
          <cell r="S32">
            <v>65</v>
          </cell>
        </row>
        <row r="33">
          <cell r="A33" t="str">
            <v>DRAGON BALL FighterZ</v>
          </cell>
          <cell r="B33">
            <v>5238</v>
          </cell>
          <cell r="C33">
            <v>198</v>
          </cell>
          <cell r="D33">
            <v>3000</v>
          </cell>
          <cell r="E33">
            <v>3000</v>
          </cell>
          <cell r="F33">
            <v>0</v>
          </cell>
          <cell r="J33">
            <v>2</v>
          </cell>
          <cell r="K33">
            <v>6</v>
          </cell>
          <cell r="L33">
            <v>0</v>
          </cell>
          <cell r="M33">
            <v>9</v>
          </cell>
          <cell r="N33">
            <v>3</v>
          </cell>
          <cell r="O33">
            <v>4</v>
          </cell>
          <cell r="P33">
            <v>249</v>
          </cell>
          <cell r="Q33">
            <v>236</v>
          </cell>
          <cell r="R33">
            <v>2238</v>
          </cell>
          <cell r="S33">
            <v>253</v>
          </cell>
        </row>
        <row r="34">
          <cell r="A34" t="str">
            <v>DRAGON BALL FighterZ - FighterZ Edition</v>
          </cell>
          <cell r="B34">
            <v>5239</v>
          </cell>
          <cell r="C34">
            <v>298</v>
          </cell>
          <cell r="D34">
            <v>1000</v>
          </cell>
          <cell r="E34">
            <v>1000</v>
          </cell>
          <cell r="F34">
            <v>0</v>
          </cell>
          <cell r="J34">
            <v>0</v>
          </cell>
          <cell r="K34">
            <v>11</v>
          </cell>
          <cell r="L34">
            <v>1</v>
          </cell>
          <cell r="M34">
            <v>5</v>
          </cell>
          <cell r="N34">
            <v>1</v>
          </cell>
          <cell r="O34">
            <v>5</v>
          </cell>
          <cell r="P34">
            <v>74</v>
          </cell>
          <cell r="Q34">
            <v>59</v>
          </cell>
          <cell r="R34">
            <v>239</v>
          </cell>
          <cell r="S34">
            <v>358</v>
          </cell>
        </row>
        <row r="35">
          <cell r="A35" t="str">
            <v>DRAGON BALL FighterZ - Legendary Edition</v>
          </cell>
          <cell r="B35">
            <v>23277</v>
          </cell>
          <cell r="C35">
            <v>398</v>
          </cell>
          <cell r="D35">
            <v>1000</v>
          </cell>
          <cell r="E35">
            <v>1000</v>
          </cell>
          <cell r="F35">
            <v>0</v>
          </cell>
          <cell r="J35">
            <v>1</v>
          </cell>
          <cell r="K35">
            <v>94</v>
          </cell>
          <cell r="L35">
            <v>24</v>
          </cell>
          <cell r="M35">
            <v>97</v>
          </cell>
          <cell r="N35">
            <v>24</v>
          </cell>
          <cell r="O35">
            <v>102</v>
          </cell>
          <cell r="P35">
            <v>244</v>
          </cell>
          <cell r="Q35">
            <v>216</v>
          </cell>
          <cell r="R35">
            <v>188</v>
          </cell>
          <cell r="S35">
            <v>10</v>
          </cell>
        </row>
        <row r="36">
          <cell r="A36" t="str">
            <v>DRAGON BALL XENOVERSE 2</v>
          </cell>
          <cell r="B36">
            <v>2646</v>
          </cell>
          <cell r="C36">
            <v>98</v>
          </cell>
          <cell r="D36">
            <v>6000</v>
          </cell>
          <cell r="E36">
            <v>6000</v>
          </cell>
          <cell r="F36">
            <v>0</v>
          </cell>
          <cell r="J36">
            <v>14</v>
          </cell>
          <cell r="K36">
            <v>28</v>
          </cell>
          <cell r="L36">
            <v>8</v>
          </cell>
          <cell r="M36">
            <v>16</v>
          </cell>
          <cell r="N36">
            <v>15</v>
          </cell>
          <cell r="O36">
            <v>29</v>
          </cell>
          <cell r="P36">
            <v>890</v>
          </cell>
          <cell r="Q36">
            <v>1</v>
          </cell>
          <cell r="R36">
            <v>4999</v>
          </cell>
          <cell r="S36">
            <v>0</v>
          </cell>
        </row>
        <row r="37">
          <cell r="A37" t="str">
            <v>DRAGON BALL XENOVERSE 2 Deluxe Edition</v>
          </cell>
          <cell r="B37">
            <v>30797</v>
          </cell>
          <cell r="C37">
            <v>198</v>
          </cell>
          <cell r="D37">
            <v>800</v>
          </cell>
          <cell r="E37">
            <v>800</v>
          </cell>
          <cell r="F37">
            <v>0</v>
          </cell>
          <cell r="J37">
            <v>1</v>
          </cell>
          <cell r="K37">
            <v>8</v>
          </cell>
          <cell r="L37">
            <v>5</v>
          </cell>
          <cell r="M37">
            <v>14</v>
          </cell>
          <cell r="N37">
            <v>8</v>
          </cell>
          <cell r="O37">
            <v>1</v>
          </cell>
          <cell r="P37">
            <v>112</v>
          </cell>
          <cell r="Q37">
            <v>130</v>
          </cell>
          <cell r="R37">
            <v>480</v>
          </cell>
          <cell r="S37">
            <v>41</v>
          </cell>
        </row>
        <row r="38">
          <cell r="A38" t="str">
            <v>DRAGON BALL XENOVERSE 2 Special Edition</v>
          </cell>
          <cell r="B38">
            <v>30798</v>
          </cell>
          <cell r="C38">
            <v>248</v>
          </cell>
          <cell r="D38">
            <v>800</v>
          </cell>
          <cell r="E38">
            <v>800</v>
          </cell>
          <cell r="F38">
            <v>0</v>
          </cell>
          <cell r="J38">
            <v>3</v>
          </cell>
          <cell r="K38">
            <v>139</v>
          </cell>
          <cell r="L38">
            <v>22</v>
          </cell>
          <cell r="M38">
            <v>42</v>
          </cell>
          <cell r="N38">
            <v>12</v>
          </cell>
          <cell r="O38">
            <v>41</v>
          </cell>
          <cell r="P38">
            <v>88</v>
          </cell>
          <cell r="Q38">
            <v>104</v>
          </cell>
          <cell r="R38">
            <v>140</v>
          </cell>
          <cell r="S38">
            <v>209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  <cell r="O39">
            <v>27</v>
          </cell>
          <cell r="P39">
            <v>113</v>
          </cell>
          <cell r="Q39">
            <v>148</v>
          </cell>
          <cell r="R39">
            <v>140</v>
          </cell>
          <cell r="S39">
            <v>816</v>
          </cell>
        </row>
        <row r="40">
          <cell r="A40" t="str">
            <v>DRAGON BALL Z: KAKAROT - Deluxe Edition</v>
          </cell>
          <cell r="B40">
            <v>6783</v>
          </cell>
          <cell r="C40">
            <v>398</v>
          </cell>
          <cell r="D40">
            <v>1000</v>
          </cell>
          <cell r="E40">
            <v>1000</v>
          </cell>
          <cell r="F40">
            <v>0</v>
          </cell>
          <cell r="J40">
            <v>0</v>
          </cell>
          <cell r="K40">
            <v>109</v>
          </cell>
          <cell r="L40">
            <v>34</v>
          </cell>
          <cell r="M40">
            <v>97</v>
          </cell>
          <cell r="N40">
            <v>44</v>
          </cell>
          <cell r="O40">
            <v>129</v>
          </cell>
          <cell r="P40">
            <v>100</v>
          </cell>
          <cell r="Q40">
            <v>123</v>
          </cell>
          <cell r="R40">
            <v>84</v>
          </cell>
          <cell r="S40">
            <v>97</v>
          </cell>
        </row>
        <row r="41">
          <cell r="A41" t="str">
            <v>DRAGON BALL Z: KAKAROT - Legendary Edition</v>
          </cell>
          <cell r="B41">
            <v>21151</v>
          </cell>
          <cell r="C41">
            <v>498</v>
          </cell>
          <cell r="D41">
            <v>6000</v>
          </cell>
          <cell r="E41">
            <v>6000</v>
          </cell>
          <cell r="F41">
            <v>0</v>
          </cell>
          <cell r="J41">
            <v>1</v>
          </cell>
          <cell r="K41">
            <v>692</v>
          </cell>
          <cell r="L41">
            <v>197</v>
          </cell>
          <cell r="M41">
            <v>386</v>
          </cell>
          <cell r="N41">
            <v>130</v>
          </cell>
          <cell r="O41">
            <v>3</v>
          </cell>
          <cell r="P41">
            <v>282</v>
          </cell>
          <cell r="Q41">
            <v>354</v>
          </cell>
          <cell r="R41">
            <v>618</v>
          </cell>
          <cell r="S41">
            <v>766</v>
          </cell>
        </row>
        <row r="42">
          <cell r="A42" t="str">
            <v>DRAGON BALL: Sparking! ZERO</v>
          </cell>
          <cell r="B42">
            <v>30736</v>
          </cell>
          <cell r="C42">
            <v>298</v>
          </cell>
          <cell r="D42">
            <v>8000</v>
          </cell>
          <cell r="E42">
            <v>8000</v>
          </cell>
          <cell r="F42">
            <v>0</v>
          </cell>
          <cell r="J42">
            <v>690</v>
          </cell>
          <cell r="K42">
            <v>624</v>
          </cell>
          <cell r="L42">
            <v>261</v>
          </cell>
          <cell r="M42">
            <v>255</v>
          </cell>
          <cell r="N42">
            <v>152</v>
          </cell>
          <cell r="O42">
            <v>153</v>
          </cell>
          <cell r="P42">
            <v>301</v>
          </cell>
          <cell r="Q42">
            <v>133</v>
          </cell>
          <cell r="R42">
            <v>725</v>
          </cell>
          <cell r="S42">
            <v>555</v>
          </cell>
        </row>
        <row r="43">
          <cell r="A43" t="str">
            <v>DRAGON BALL: Sparking! ZERO - Pre-Purchase</v>
          </cell>
          <cell r="B43">
            <v>26389</v>
          </cell>
          <cell r="C43">
            <v>298</v>
          </cell>
          <cell r="D43">
            <v>5000</v>
          </cell>
          <cell r="E43">
            <v>5000</v>
          </cell>
          <cell r="F43">
            <v>0</v>
          </cell>
          <cell r="J43">
            <v>5000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 t="str">
            <v>DRAGON BALL: Sparking! ZERO Deluxe Edition</v>
          </cell>
          <cell r="B44">
            <v>30737</v>
          </cell>
          <cell r="C44">
            <v>478</v>
          </cell>
          <cell r="D44">
            <v>3000</v>
          </cell>
          <cell r="E44">
            <v>3000</v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36</v>
          </cell>
          <cell r="Q44">
            <v>40</v>
          </cell>
          <cell r="R44">
            <v>96</v>
          </cell>
          <cell r="S44">
            <v>268</v>
          </cell>
        </row>
        <row r="45">
          <cell r="A45" t="str">
            <v>DRAGON BALL: Sparking! ZERO Deluxe Edition - Pre-Purchase</v>
          </cell>
          <cell r="B45">
            <v>26391</v>
          </cell>
          <cell r="C45">
            <v>478</v>
          </cell>
          <cell r="D45">
            <v>5000</v>
          </cell>
          <cell r="E45">
            <v>5000</v>
          </cell>
          <cell r="F45">
            <v>0</v>
          </cell>
          <cell r="J45">
            <v>4238</v>
          </cell>
          <cell r="K45">
            <v>262</v>
          </cell>
          <cell r="L45">
            <v>118</v>
          </cell>
          <cell r="M45">
            <v>123</v>
          </cell>
          <cell r="N45">
            <v>103</v>
          </cell>
          <cell r="O45">
            <v>76</v>
          </cell>
          <cell r="P45">
            <v>80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DRAGON BALL: Sparking! ZERO Ultimate Edition - Pre-Purchase</v>
          </cell>
          <cell r="B46">
            <v>26393</v>
          </cell>
          <cell r="C46">
            <v>538</v>
          </cell>
          <cell r="D46">
            <v>8000</v>
          </cell>
          <cell r="E46">
            <v>8000</v>
          </cell>
          <cell r="F46">
            <v>0</v>
          </cell>
          <cell r="J46">
            <v>3425</v>
          </cell>
          <cell r="K46">
            <v>143</v>
          </cell>
          <cell r="L46">
            <v>71</v>
          </cell>
          <cell r="M46">
            <v>82</v>
          </cell>
          <cell r="N46">
            <v>48</v>
          </cell>
          <cell r="O46">
            <v>45</v>
          </cell>
          <cell r="P46">
            <v>121</v>
          </cell>
          <cell r="Q46">
            <v>32</v>
          </cell>
          <cell r="R46">
            <v>107</v>
          </cell>
          <cell r="S46">
            <v>111</v>
          </cell>
        </row>
        <row r="47">
          <cell r="A47" t="str">
            <v>DRAGON BALL: THE BREAKERS</v>
          </cell>
          <cell r="B47">
            <v>16390</v>
          </cell>
          <cell r="C47">
            <v>98</v>
          </cell>
          <cell r="D47">
            <v>800</v>
          </cell>
          <cell r="E47">
            <v>800</v>
          </cell>
          <cell r="F47">
            <v>0</v>
          </cell>
          <cell r="J47">
            <v>1</v>
          </cell>
          <cell r="K47">
            <v>23</v>
          </cell>
          <cell r="L47">
            <v>0</v>
          </cell>
          <cell r="M47">
            <v>3</v>
          </cell>
          <cell r="N47">
            <v>5</v>
          </cell>
          <cell r="O47">
            <v>8</v>
          </cell>
          <cell r="P47">
            <v>178</v>
          </cell>
          <cell r="Q47">
            <v>106</v>
          </cell>
          <cell r="R47">
            <v>48</v>
          </cell>
          <cell r="S47">
            <v>127</v>
          </cell>
        </row>
        <row r="48">
          <cell r="A48" t="str">
            <v>DRAGON BALL: THE BREAKERS Special Edition</v>
          </cell>
          <cell r="B48">
            <v>16391</v>
          </cell>
          <cell r="C48">
            <v>148</v>
          </cell>
          <cell r="D48">
            <v>500</v>
          </cell>
          <cell r="E48">
            <v>500</v>
          </cell>
          <cell r="F48">
            <v>0</v>
          </cell>
          <cell r="J48">
            <v>1</v>
          </cell>
          <cell r="K48">
            <v>13</v>
          </cell>
          <cell r="L48">
            <v>0</v>
          </cell>
          <cell r="M48">
            <v>0</v>
          </cell>
          <cell r="N48">
            <v>0</v>
          </cell>
          <cell r="O48">
            <v>2</v>
          </cell>
          <cell r="P48">
            <v>49</v>
          </cell>
          <cell r="Q48">
            <v>38</v>
          </cell>
          <cell r="R48">
            <v>11</v>
          </cell>
          <cell r="S48">
            <v>38</v>
          </cell>
        </row>
        <row r="49">
          <cell r="A49" t="str">
            <v>GOD EATER 2 Rage Burst</v>
          </cell>
          <cell r="B49">
            <v>3185</v>
          </cell>
          <cell r="C49">
            <v>268</v>
          </cell>
          <cell r="D49">
            <v>2600</v>
          </cell>
          <cell r="E49">
            <v>2600</v>
          </cell>
          <cell r="F49">
            <v>0</v>
          </cell>
          <cell r="J49">
            <v>0</v>
          </cell>
          <cell r="K49">
            <v>10</v>
          </cell>
          <cell r="L49">
            <v>56</v>
          </cell>
          <cell r="M49">
            <v>198</v>
          </cell>
          <cell r="N49">
            <v>57</v>
          </cell>
          <cell r="O49">
            <v>198</v>
          </cell>
          <cell r="P49">
            <v>81</v>
          </cell>
          <cell r="Q49">
            <v>0</v>
          </cell>
          <cell r="R49">
            <v>1807</v>
          </cell>
          <cell r="S49">
            <v>193</v>
          </cell>
        </row>
        <row r="50">
          <cell r="A50" t="str">
            <v>God Eaters 3</v>
          </cell>
          <cell r="B50">
            <v>4430</v>
          </cell>
          <cell r="C50">
            <v>268</v>
          </cell>
          <cell r="D50">
            <v>5000</v>
          </cell>
          <cell r="E50">
            <v>5000</v>
          </cell>
          <cell r="F50">
            <v>0</v>
          </cell>
          <cell r="J50">
            <v>0</v>
          </cell>
          <cell r="K50">
            <v>10</v>
          </cell>
          <cell r="L50">
            <v>67</v>
          </cell>
          <cell r="M50">
            <v>2429</v>
          </cell>
          <cell r="N50">
            <v>207</v>
          </cell>
          <cell r="O50">
            <v>209</v>
          </cell>
          <cell r="P50">
            <v>78</v>
          </cell>
          <cell r="Q50">
            <v>0</v>
          </cell>
          <cell r="R50">
            <v>2000</v>
          </cell>
          <cell r="S50">
            <v>0</v>
          </cell>
        </row>
        <row r="51">
          <cell r="A51" t="str">
            <v>GUNDAM BREAKER 4</v>
          </cell>
          <cell r="B51">
            <v>28945</v>
          </cell>
          <cell r="C51">
            <v>298</v>
          </cell>
          <cell r="D51">
            <v>1500</v>
          </cell>
          <cell r="E51">
            <v>1500</v>
          </cell>
          <cell r="F51">
            <v>0</v>
          </cell>
          <cell r="H51">
            <v>468</v>
          </cell>
          <cell r="I51">
            <v>129</v>
          </cell>
          <cell r="J51">
            <v>12</v>
          </cell>
          <cell r="K51">
            <v>4</v>
          </cell>
          <cell r="L51">
            <v>5</v>
          </cell>
          <cell r="M51">
            <v>9</v>
          </cell>
          <cell r="N51">
            <v>5</v>
          </cell>
          <cell r="O51">
            <v>12</v>
          </cell>
          <cell r="P51">
            <v>12</v>
          </cell>
          <cell r="Q51">
            <v>11</v>
          </cell>
          <cell r="R51">
            <v>56</v>
          </cell>
          <cell r="S51">
            <v>21</v>
          </cell>
        </row>
        <row r="52">
          <cell r="A52" t="str">
            <v>GUNDAM BREAKER 4 Deluxe Edition</v>
          </cell>
          <cell r="B52">
            <v>28946</v>
          </cell>
          <cell r="C52">
            <v>448</v>
          </cell>
          <cell r="D52">
            <v>500</v>
          </cell>
          <cell r="E52">
            <v>500</v>
          </cell>
          <cell r="F52">
            <v>0</v>
          </cell>
          <cell r="H52">
            <v>173</v>
          </cell>
          <cell r="I52">
            <v>36</v>
          </cell>
          <cell r="J52">
            <v>4</v>
          </cell>
          <cell r="K52">
            <v>5</v>
          </cell>
          <cell r="L52">
            <v>3</v>
          </cell>
          <cell r="M52">
            <v>1</v>
          </cell>
          <cell r="N52">
            <v>2</v>
          </cell>
          <cell r="O52">
            <v>6</v>
          </cell>
          <cell r="P52">
            <v>7</v>
          </cell>
          <cell r="Q52">
            <v>6</v>
          </cell>
          <cell r="R52">
            <v>6</v>
          </cell>
          <cell r="S52">
            <v>7</v>
          </cell>
        </row>
        <row r="53">
          <cell r="A53" t="str">
            <v>GUNDAM BREAKER 4 Ultimate Edition</v>
          </cell>
          <cell r="B53">
            <v>28947</v>
          </cell>
          <cell r="C53">
            <v>498</v>
          </cell>
          <cell r="D53">
            <v>250</v>
          </cell>
          <cell r="E53">
            <v>250</v>
          </cell>
          <cell r="F53">
            <v>0</v>
          </cell>
          <cell r="H53">
            <v>153</v>
          </cell>
          <cell r="I53">
            <v>33</v>
          </cell>
          <cell r="J53">
            <v>7</v>
          </cell>
          <cell r="K53">
            <v>4</v>
          </cell>
          <cell r="L53">
            <v>3</v>
          </cell>
          <cell r="M53">
            <v>2</v>
          </cell>
          <cell r="N53">
            <v>2</v>
          </cell>
          <cell r="O53">
            <v>7</v>
          </cell>
          <cell r="P53">
            <v>11</v>
          </cell>
          <cell r="Q53">
            <v>3</v>
          </cell>
          <cell r="R53">
            <v>14</v>
          </cell>
          <cell r="S53">
            <v>11</v>
          </cell>
        </row>
        <row r="54">
          <cell r="A54" t="str">
            <v>JoJo's Bizarre Adventure: All-Star Battle R</v>
          </cell>
          <cell r="B54">
            <v>15810</v>
          </cell>
          <cell r="C54">
            <v>248</v>
          </cell>
          <cell r="D54">
            <v>7000</v>
          </cell>
          <cell r="E54">
            <v>7000</v>
          </cell>
          <cell r="F54">
            <v>0</v>
          </cell>
          <cell r="J54">
            <v>0</v>
          </cell>
          <cell r="K54">
            <v>119</v>
          </cell>
          <cell r="L54">
            <v>10</v>
          </cell>
          <cell r="M54">
            <v>871</v>
          </cell>
          <cell r="N54">
            <v>0</v>
          </cell>
          <cell r="O54">
            <v>892</v>
          </cell>
          <cell r="P54">
            <v>108</v>
          </cell>
          <cell r="Q54">
            <v>0</v>
          </cell>
          <cell r="R54">
            <v>0</v>
          </cell>
          <cell r="S54">
            <v>5000</v>
          </cell>
        </row>
        <row r="55">
          <cell r="A55" t="str">
            <v>JoJo's Bizarre Adventure: All-Star Battle R Deluxe Edition</v>
          </cell>
          <cell r="B55">
            <v>15811</v>
          </cell>
          <cell r="C55">
            <v>348</v>
          </cell>
          <cell r="D55">
            <v>2600</v>
          </cell>
          <cell r="E55">
            <v>2600</v>
          </cell>
          <cell r="F55">
            <v>0</v>
          </cell>
          <cell r="J55">
            <v>0</v>
          </cell>
          <cell r="K55">
            <v>19</v>
          </cell>
          <cell r="L55">
            <v>6</v>
          </cell>
          <cell r="M55">
            <v>66</v>
          </cell>
          <cell r="N55">
            <v>37</v>
          </cell>
          <cell r="O55">
            <v>48</v>
          </cell>
          <cell r="P55">
            <v>227</v>
          </cell>
          <cell r="Q55">
            <v>197</v>
          </cell>
          <cell r="R55">
            <v>0</v>
          </cell>
          <cell r="S55">
            <v>754</v>
          </cell>
        </row>
        <row r="56">
          <cell r="A56" t="str">
            <v>JoJo's Bizarre Adventure: All-Star Battle R Ultimate Edition</v>
          </cell>
          <cell r="B56">
            <v>30801</v>
          </cell>
          <cell r="C56">
            <v>428</v>
          </cell>
          <cell r="D56">
            <v>5600</v>
          </cell>
          <cell r="E56">
            <v>5600</v>
          </cell>
          <cell r="F56">
            <v>0</v>
          </cell>
          <cell r="J56">
            <v>0</v>
          </cell>
          <cell r="K56">
            <v>222</v>
          </cell>
          <cell r="L56">
            <v>131</v>
          </cell>
          <cell r="M56">
            <v>549</v>
          </cell>
          <cell r="N56">
            <v>159</v>
          </cell>
          <cell r="O56">
            <v>184</v>
          </cell>
          <cell r="P56">
            <v>186</v>
          </cell>
          <cell r="Q56">
            <v>169</v>
          </cell>
          <cell r="R56">
            <v>0</v>
          </cell>
          <cell r="S56">
            <v>1063</v>
          </cell>
        </row>
        <row r="57">
          <cell r="A57" t="str">
            <v>Jujutsu Kaisen Cursed Clash</v>
          </cell>
          <cell r="B57">
            <v>21877</v>
          </cell>
          <cell r="C57">
            <v>298</v>
          </cell>
          <cell r="D57">
            <v>200</v>
          </cell>
          <cell r="E57">
            <v>200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2</v>
          </cell>
          <cell r="P57">
            <v>1</v>
          </cell>
          <cell r="Q57">
            <v>1</v>
          </cell>
          <cell r="R57">
            <v>1</v>
          </cell>
          <cell r="S57">
            <v>2</v>
          </cell>
        </row>
        <row r="58">
          <cell r="A58" t="str">
            <v>Jujutsu Kaisen Cursed Clash Deluxe Edition</v>
          </cell>
          <cell r="B58">
            <v>21878</v>
          </cell>
          <cell r="C58">
            <v>398</v>
          </cell>
          <cell r="D58">
            <v>1100</v>
          </cell>
          <cell r="E58">
            <v>1100</v>
          </cell>
          <cell r="F58">
            <v>0</v>
          </cell>
          <cell r="J58">
            <v>0</v>
          </cell>
          <cell r="K58">
            <v>3</v>
          </cell>
          <cell r="L58">
            <v>4</v>
          </cell>
          <cell r="M58">
            <v>2</v>
          </cell>
          <cell r="N58">
            <v>0</v>
          </cell>
          <cell r="O58">
            <v>1</v>
          </cell>
          <cell r="P58">
            <v>0</v>
          </cell>
          <cell r="Q58">
            <v>0</v>
          </cell>
          <cell r="R58">
            <v>1</v>
          </cell>
          <cell r="S58">
            <v>2</v>
          </cell>
        </row>
        <row r="59">
          <cell r="A59" t="str">
            <v>Jujutsu Kaisen Cursed Clash Ultimate Edition</v>
          </cell>
          <cell r="B59">
            <v>21879</v>
          </cell>
          <cell r="C59">
            <v>498</v>
          </cell>
          <cell r="D59">
            <v>1100</v>
          </cell>
          <cell r="E59">
            <v>1100</v>
          </cell>
          <cell r="F59">
            <v>0</v>
          </cell>
          <cell r="J59">
            <v>0</v>
          </cell>
          <cell r="K59">
            <v>2</v>
          </cell>
          <cell r="L59">
            <v>0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>
            <v>1</v>
          </cell>
          <cell r="S59">
            <v>2</v>
          </cell>
        </row>
        <row r="60">
          <cell r="A60" t="str">
            <v>Klonoa Phantasy Reverie Series</v>
          </cell>
          <cell r="B60">
            <v>15582</v>
          </cell>
          <cell r="C60">
            <v>198</v>
          </cell>
          <cell r="D60">
            <v>2100</v>
          </cell>
          <cell r="E60">
            <v>2100</v>
          </cell>
          <cell r="F60">
            <v>0</v>
          </cell>
          <cell r="J60">
            <v>0</v>
          </cell>
          <cell r="K60">
            <v>0</v>
          </cell>
          <cell r="L60">
            <v>0</v>
          </cell>
          <cell r="M60">
            <v>10</v>
          </cell>
          <cell r="N60">
            <v>2</v>
          </cell>
          <cell r="O60">
            <v>8</v>
          </cell>
          <cell r="P60">
            <v>3</v>
          </cell>
          <cell r="Q60">
            <v>2</v>
          </cell>
          <cell r="R60">
            <v>7</v>
          </cell>
          <cell r="S60">
            <v>11</v>
          </cell>
        </row>
        <row r="61">
          <cell r="A61" t="str">
            <v>MOBILE SUIT GUNDAM SEED BATTLE DESTINY REMASTERED</v>
          </cell>
          <cell r="B61">
            <v>38314</v>
          </cell>
          <cell r="C61">
            <v>198</v>
          </cell>
          <cell r="D61">
            <v>1500</v>
          </cell>
          <cell r="E61">
            <v>1500</v>
          </cell>
          <cell r="F61">
            <v>0</v>
          </cell>
          <cell r="Q61">
            <v>39</v>
          </cell>
          <cell r="R61">
            <v>67</v>
          </cell>
          <cell r="S61">
            <v>30</v>
          </cell>
        </row>
        <row r="62">
          <cell r="A62" t="str">
            <v>NARUTO SHIPPUDEN: Ultimate Ninja STORM 2</v>
          </cell>
          <cell r="B62">
            <v>852</v>
          </cell>
          <cell r="C62">
            <v>108</v>
          </cell>
          <cell r="D62">
            <v>3300</v>
          </cell>
          <cell r="E62">
            <v>3300</v>
          </cell>
          <cell r="F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255</v>
          </cell>
          <cell r="S62">
            <v>231</v>
          </cell>
        </row>
        <row r="63">
          <cell r="A63" t="str">
            <v>NARUTO SHIPPUDEN: Ultimate Ninja STORM 4</v>
          </cell>
          <cell r="B63">
            <v>2629</v>
          </cell>
          <cell r="C63">
            <v>98</v>
          </cell>
          <cell r="D63">
            <v>16000</v>
          </cell>
          <cell r="E63">
            <v>16000</v>
          </cell>
          <cell r="F63">
            <v>0</v>
          </cell>
          <cell r="J63">
            <v>41</v>
          </cell>
          <cell r="K63">
            <v>142</v>
          </cell>
          <cell r="L63">
            <v>24</v>
          </cell>
          <cell r="M63">
            <v>241</v>
          </cell>
          <cell r="N63">
            <v>136</v>
          </cell>
          <cell r="O63">
            <v>110</v>
          </cell>
          <cell r="P63">
            <v>519</v>
          </cell>
          <cell r="Q63">
            <v>376</v>
          </cell>
          <cell r="R63">
            <v>4411</v>
          </cell>
          <cell r="S63">
            <v>5300</v>
          </cell>
        </row>
        <row r="64">
          <cell r="A64" t="str">
            <v>NARUTO SHIPPUDEN: Ultimate Ninja STORM 4 Road to Boruto</v>
          </cell>
          <cell r="B64">
            <v>15041</v>
          </cell>
          <cell r="C64">
            <v>266.39999999999998</v>
          </cell>
          <cell r="D64">
            <v>5999</v>
          </cell>
          <cell r="E64">
            <v>5999</v>
          </cell>
          <cell r="F64">
            <v>0</v>
          </cell>
          <cell r="J64">
            <v>3</v>
          </cell>
          <cell r="K64">
            <v>9</v>
          </cell>
          <cell r="L64">
            <v>21</v>
          </cell>
          <cell r="M64">
            <v>20</v>
          </cell>
          <cell r="N64">
            <v>4</v>
          </cell>
          <cell r="O64">
            <v>2</v>
          </cell>
          <cell r="P64">
            <v>4</v>
          </cell>
          <cell r="Q64">
            <v>7</v>
          </cell>
          <cell r="R64">
            <v>47</v>
          </cell>
          <cell r="S64">
            <v>80</v>
          </cell>
        </row>
        <row r="65">
          <cell r="A65" t="str">
            <v>NARUTO SHIPPUDEN: Ultimate Ninja STORM Legacy</v>
          </cell>
          <cell r="B65">
            <v>13538</v>
          </cell>
          <cell r="C65">
            <v>376.19999999999999</v>
          </cell>
          <cell r="D65">
            <v>1000</v>
          </cell>
          <cell r="E65">
            <v>1000</v>
          </cell>
          <cell r="F65">
            <v>0</v>
          </cell>
          <cell r="J65">
            <v>3</v>
          </cell>
          <cell r="K65">
            <v>37</v>
          </cell>
          <cell r="L65">
            <v>11</v>
          </cell>
          <cell r="M65">
            <v>22</v>
          </cell>
          <cell r="N65">
            <v>5</v>
          </cell>
          <cell r="O65">
            <v>0</v>
          </cell>
          <cell r="P65">
            <v>4</v>
          </cell>
          <cell r="Q65">
            <v>3</v>
          </cell>
          <cell r="R65">
            <v>68</v>
          </cell>
          <cell r="S65">
            <v>145</v>
          </cell>
        </row>
        <row r="66">
          <cell r="A66" t="str">
            <v>NARUTO SHIPPUDEN: Ultimate Ninja STORM Trilogy</v>
          </cell>
          <cell r="B66">
            <v>3908</v>
          </cell>
          <cell r="C66">
            <v>324</v>
          </cell>
          <cell r="D66">
            <v>5000</v>
          </cell>
          <cell r="E66">
            <v>5000</v>
          </cell>
          <cell r="F66">
            <v>0</v>
          </cell>
          <cell r="S66">
            <v>1</v>
          </cell>
        </row>
        <row r="67">
          <cell r="A67" t="str">
            <v>NARUTO SHIPPUDEN: Ultimate Ninja STORM Trilogy</v>
          </cell>
          <cell r="B67">
            <v>30800</v>
          </cell>
          <cell r="C67">
            <v>217.08000000000001</v>
          </cell>
          <cell r="D67">
            <v>8000</v>
          </cell>
          <cell r="E67">
            <v>8000</v>
          </cell>
          <cell r="F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1</v>
          </cell>
          <cell r="Q67">
            <v>1</v>
          </cell>
          <cell r="R67">
            <v>224</v>
          </cell>
          <cell r="S67">
            <v>68</v>
          </cell>
        </row>
        <row r="68">
          <cell r="A68" t="str">
            <v>NARUTO TO BORUTO: SHINOBI STRIKER</v>
          </cell>
          <cell r="B68">
            <v>3032</v>
          </cell>
          <cell r="C68">
            <v>98</v>
          </cell>
          <cell r="D68">
            <v>300</v>
          </cell>
          <cell r="E68">
            <v>300</v>
          </cell>
          <cell r="F68">
            <v>0</v>
          </cell>
          <cell r="J68">
            <v>2</v>
          </cell>
          <cell r="K68">
            <v>1</v>
          </cell>
          <cell r="L68">
            <v>1</v>
          </cell>
          <cell r="M68">
            <v>0</v>
          </cell>
          <cell r="N68">
            <v>1</v>
          </cell>
          <cell r="O68">
            <v>2</v>
          </cell>
          <cell r="P68">
            <v>33</v>
          </cell>
          <cell r="Q68">
            <v>34</v>
          </cell>
          <cell r="R68">
            <v>226</v>
          </cell>
          <cell r="S68">
            <v>0</v>
          </cell>
        </row>
        <row r="69">
          <cell r="A69" t="str">
            <v>NARUTO TO BORUTO: SHINOBI STRIKER Deluxe Edition</v>
          </cell>
          <cell r="B69">
            <v>3033</v>
          </cell>
          <cell r="C69">
            <v>198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13</v>
          </cell>
          <cell r="Q69">
            <v>8</v>
          </cell>
          <cell r="R69">
            <v>57</v>
          </cell>
          <cell r="S69">
            <v>34</v>
          </cell>
        </row>
        <row r="70">
          <cell r="A70" t="str">
            <v>NARUTO TO BORUTO: SHINOBI STRIKER Ultimate Edition</v>
          </cell>
          <cell r="B70">
            <v>30799</v>
          </cell>
          <cell r="C70">
            <v>398</v>
          </cell>
          <cell r="D70">
            <v>300</v>
          </cell>
          <cell r="E70">
            <v>300</v>
          </cell>
          <cell r="F70">
            <v>0</v>
          </cell>
          <cell r="J70">
            <v>0</v>
          </cell>
          <cell r="K70">
            <v>9</v>
          </cell>
          <cell r="L70">
            <v>0</v>
          </cell>
          <cell r="M70">
            <v>10</v>
          </cell>
          <cell r="N70">
            <v>4</v>
          </cell>
          <cell r="O70">
            <v>4</v>
          </cell>
          <cell r="P70">
            <v>6</v>
          </cell>
          <cell r="Q70">
            <v>6</v>
          </cell>
          <cell r="R70">
            <v>12</v>
          </cell>
          <cell r="S70">
            <v>23</v>
          </cell>
        </row>
        <row r="71">
          <cell r="A71" t="str">
            <v>NARUTO X BORUTO Ultimate Ninja STORM CONNECTIONS</v>
          </cell>
          <cell r="B71">
            <v>19503</v>
          </cell>
          <cell r="C71">
            <v>298</v>
          </cell>
          <cell r="D71">
            <v>2300</v>
          </cell>
          <cell r="E71">
            <v>2300</v>
          </cell>
          <cell r="F71">
            <v>0</v>
          </cell>
          <cell r="J71">
            <v>0</v>
          </cell>
          <cell r="K71">
            <v>58</v>
          </cell>
          <cell r="L71">
            <v>24</v>
          </cell>
          <cell r="M71">
            <v>63</v>
          </cell>
          <cell r="N71">
            <v>19</v>
          </cell>
          <cell r="O71">
            <v>25</v>
          </cell>
          <cell r="P71">
            <v>22</v>
          </cell>
          <cell r="Q71">
            <v>22</v>
          </cell>
          <cell r="R71">
            <v>52</v>
          </cell>
          <cell r="S71">
            <v>59</v>
          </cell>
        </row>
        <row r="72">
          <cell r="A72" t="str">
            <v>NARUTO X BORUTO Ultimate Ninja STORM CONNECTIONS Deluxe Edition</v>
          </cell>
          <cell r="B72">
            <v>19504</v>
          </cell>
          <cell r="C72">
            <v>428</v>
          </cell>
          <cell r="D72">
            <v>2199</v>
          </cell>
          <cell r="E72">
            <v>2199</v>
          </cell>
          <cell r="F72">
            <v>0</v>
          </cell>
          <cell r="J72">
            <v>0</v>
          </cell>
          <cell r="K72">
            <v>25</v>
          </cell>
          <cell r="L72">
            <v>9</v>
          </cell>
          <cell r="M72">
            <v>38</v>
          </cell>
          <cell r="N72">
            <v>6</v>
          </cell>
          <cell r="O72">
            <v>18</v>
          </cell>
          <cell r="P72">
            <v>15</v>
          </cell>
          <cell r="Q72">
            <v>8</v>
          </cell>
          <cell r="R72">
            <v>16</v>
          </cell>
          <cell r="S72">
            <v>27</v>
          </cell>
        </row>
        <row r="73">
          <cell r="A73" t="str">
            <v>NARUTO X BORUTO Ultimate Ninja STORM CONNECTIONS Ultimate Edition</v>
          </cell>
          <cell r="B73">
            <v>19505</v>
          </cell>
          <cell r="C73">
            <v>468</v>
          </cell>
          <cell r="D73">
            <v>5200</v>
          </cell>
          <cell r="E73">
            <v>5200</v>
          </cell>
          <cell r="F73">
            <v>0</v>
          </cell>
          <cell r="J73">
            <v>2</v>
          </cell>
          <cell r="K73">
            <v>76</v>
          </cell>
          <cell r="L73">
            <v>14</v>
          </cell>
          <cell r="M73">
            <v>84</v>
          </cell>
          <cell r="N73">
            <v>10</v>
          </cell>
          <cell r="O73">
            <v>32</v>
          </cell>
          <cell r="P73">
            <v>26</v>
          </cell>
          <cell r="Q73">
            <v>33</v>
          </cell>
          <cell r="R73">
            <v>63</v>
          </cell>
          <cell r="S73">
            <v>95</v>
          </cell>
        </row>
        <row r="74">
          <cell r="A74" t="str">
            <v>NARUTO: Ultimate Ninja STORM</v>
          </cell>
          <cell r="B74">
            <v>873</v>
          </cell>
          <cell r="C74">
            <v>108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10</v>
          </cell>
          <cell r="Q74">
            <v>17</v>
          </cell>
          <cell r="R74">
            <v>231</v>
          </cell>
          <cell r="S74">
            <v>41</v>
          </cell>
        </row>
        <row r="75">
          <cell r="A75" t="str">
            <v>New Gundam Breaker</v>
          </cell>
          <cell r="B75">
            <v>5027</v>
          </cell>
          <cell r="C75">
            <v>268</v>
          </cell>
          <cell r="D75">
            <v>200</v>
          </cell>
          <cell r="E75">
            <v>200</v>
          </cell>
          <cell r="F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  <cell r="O75">
            <v>0</v>
          </cell>
          <cell r="P75">
            <v>2</v>
          </cell>
          <cell r="Q75">
            <v>0</v>
          </cell>
          <cell r="R75">
            <v>3</v>
          </cell>
          <cell r="S75">
            <v>0</v>
          </cell>
        </row>
        <row r="76">
          <cell r="A76" t="str">
            <v>One Piece Burning Blood</v>
          </cell>
          <cell r="B76">
            <v>547</v>
          </cell>
          <cell r="C76">
            <v>268</v>
          </cell>
          <cell r="D76">
            <v>800</v>
          </cell>
          <cell r="E76">
            <v>800</v>
          </cell>
          <cell r="F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35</v>
          </cell>
          <cell r="Q76">
            <v>40</v>
          </cell>
          <cell r="R76">
            <v>633</v>
          </cell>
          <cell r="S76">
            <v>90</v>
          </cell>
        </row>
        <row r="77">
          <cell r="A77" t="str">
            <v>One Piece Burning Blood Gold Edition</v>
          </cell>
          <cell r="B77">
            <v>548</v>
          </cell>
          <cell r="C77">
            <v>402</v>
          </cell>
          <cell r="D77">
            <v>300</v>
          </cell>
          <cell r="E77">
            <v>300</v>
          </cell>
          <cell r="F77">
            <v>0</v>
          </cell>
          <cell r="J77">
            <v>0</v>
          </cell>
          <cell r="K77">
            <v>9</v>
          </cell>
          <cell r="L77">
            <v>1</v>
          </cell>
          <cell r="M77">
            <v>7</v>
          </cell>
          <cell r="N77">
            <v>2</v>
          </cell>
          <cell r="O77">
            <v>3</v>
          </cell>
          <cell r="P77">
            <v>40</v>
          </cell>
          <cell r="Q77">
            <v>64</v>
          </cell>
          <cell r="R77">
            <v>125</v>
          </cell>
          <cell r="S77">
            <v>49</v>
          </cell>
        </row>
        <row r="78">
          <cell r="A78" t="str">
            <v>ONE PIECE ODYSSEY</v>
          </cell>
          <cell r="B78">
            <v>16933</v>
          </cell>
          <cell r="C78">
            <v>298</v>
          </cell>
          <cell r="D78">
            <v>200</v>
          </cell>
          <cell r="E78">
            <v>200</v>
          </cell>
          <cell r="F78">
            <v>0</v>
          </cell>
          <cell r="J78">
            <v>0</v>
          </cell>
          <cell r="K78">
            <v>9</v>
          </cell>
          <cell r="L78">
            <v>2</v>
          </cell>
          <cell r="M78">
            <v>2</v>
          </cell>
          <cell r="N78">
            <v>0</v>
          </cell>
          <cell r="O78">
            <v>0</v>
          </cell>
          <cell r="P78">
            <v>0</v>
          </cell>
          <cell r="Q78">
            <v>1</v>
          </cell>
          <cell r="R78">
            <v>8</v>
          </cell>
          <cell r="S78">
            <v>7</v>
          </cell>
        </row>
        <row r="79">
          <cell r="A79" t="str">
            <v>ONE PIECE ODYSSEY Deluxe Edition</v>
          </cell>
          <cell r="B79">
            <v>16934</v>
          </cell>
          <cell r="C79">
            <v>428</v>
          </cell>
          <cell r="D79">
            <v>200</v>
          </cell>
          <cell r="E79">
            <v>200</v>
          </cell>
          <cell r="F79">
            <v>0</v>
          </cell>
          <cell r="J79">
            <v>0</v>
          </cell>
          <cell r="K79">
            <v>14</v>
          </cell>
          <cell r="L79">
            <v>1</v>
          </cell>
          <cell r="M79">
            <v>0</v>
          </cell>
          <cell r="N79">
            <v>0</v>
          </cell>
          <cell r="O79">
            <v>0</v>
          </cell>
          <cell r="P79">
            <v>1</v>
          </cell>
          <cell r="Q79">
            <v>1</v>
          </cell>
          <cell r="R79">
            <v>22</v>
          </cell>
          <cell r="S79">
            <v>12</v>
          </cell>
        </row>
        <row r="80">
          <cell r="A80" t="str">
            <v>One Piece World Seeker</v>
          </cell>
          <cell r="B80">
            <v>698</v>
          </cell>
          <cell r="C80">
            <v>268</v>
          </cell>
          <cell r="D80">
            <v>300</v>
          </cell>
          <cell r="E80">
            <v>300</v>
          </cell>
          <cell r="F80">
            <v>0</v>
          </cell>
          <cell r="J80">
            <v>0</v>
          </cell>
          <cell r="K80">
            <v>1</v>
          </cell>
          <cell r="L80">
            <v>0</v>
          </cell>
          <cell r="M80">
            <v>1</v>
          </cell>
          <cell r="N80">
            <v>0</v>
          </cell>
          <cell r="O80">
            <v>0</v>
          </cell>
          <cell r="P80">
            <v>10</v>
          </cell>
          <cell r="Q80">
            <v>19</v>
          </cell>
          <cell r="R80">
            <v>25</v>
          </cell>
          <cell r="S80">
            <v>244</v>
          </cell>
        </row>
        <row r="81">
          <cell r="A81" t="str">
            <v>One Piece World Seeker Deluxe Edition</v>
          </cell>
          <cell r="B81">
            <v>699</v>
          </cell>
          <cell r="C81">
            <v>328</v>
          </cell>
          <cell r="D81">
            <v>300</v>
          </cell>
          <cell r="E81">
            <v>300</v>
          </cell>
          <cell r="F81">
            <v>0</v>
          </cell>
          <cell r="J81">
            <v>0</v>
          </cell>
          <cell r="K81">
            <v>3</v>
          </cell>
          <cell r="L81">
            <v>0</v>
          </cell>
          <cell r="M81">
            <v>2</v>
          </cell>
          <cell r="N81">
            <v>0</v>
          </cell>
          <cell r="O81">
            <v>1</v>
          </cell>
          <cell r="P81">
            <v>43</v>
          </cell>
          <cell r="Q81">
            <v>34</v>
          </cell>
          <cell r="R81">
            <v>67</v>
          </cell>
          <cell r="S81">
            <v>150</v>
          </cell>
        </row>
        <row r="82">
          <cell r="A82" t="str">
            <v>ONE PIECE: PIRATE WARRIORS 4</v>
          </cell>
          <cell r="B82">
            <v>6950</v>
          </cell>
          <cell r="C82">
            <v>198</v>
          </cell>
          <cell r="D82">
            <v>5000</v>
          </cell>
          <cell r="E82">
            <v>5000</v>
          </cell>
          <cell r="F82">
            <v>0</v>
          </cell>
          <cell r="J82">
            <v>0</v>
          </cell>
          <cell r="K82">
            <v>9</v>
          </cell>
          <cell r="L82">
            <v>0</v>
          </cell>
          <cell r="M82">
            <v>13</v>
          </cell>
          <cell r="N82">
            <v>2</v>
          </cell>
          <cell r="O82">
            <v>2</v>
          </cell>
          <cell r="P82">
            <v>61</v>
          </cell>
          <cell r="Q82">
            <v>38</v>
          </cell>
          <cell r="R82">
            <v>1126</v>
          </cell>
          <cell r="S82">
            <v>238</v>
          </cell>
        </row>
        <row r="83">
          <cell r="A83" t="str">
            <v>ONE PIECE: PIRATE WARRIORS 4 Deluxe Edition</v>
          </cell>
          <cell r="B83">
            <v>6951</v>
          </cell>
          <cell r="C83">
            <v>348</v>
          </cell>
          <cell r="D83">
            <v>3000</v>
          </cell>
          <cell r="E83">
            <v>3000</v>
          </cell>
          <cell r="F83">
            <v>0</v>
          </cell>
          <cell r="J83">
            <v>0</v>
          </cell>
          <cell r="K83">
            <v>18</v>
          </cell>
          <cell r="L83">
            <v>1</v>
          </cell>
          <cell r="M83">
            <v>41</v>
          </cell>
          <cell r="N83">
            <v>13</v>
          </cell>
          <cell r="O83">
            <v>16</v>
          </cell>
          <cell r="P83">
            <v>59</v>
          </cell>
          <cell r="Q83">
            <v>51</v>
          </cell>
          <cell r="R83">
            <v>10</v>
          </cell>
          <cell r="S83">
            <v>11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6000</v>
          </cell>
          <cell r="E84">
            <v>6000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  <cell r="N84">
            <v>137</v>
          </cell>
          <cell r="O84">
            <v>364</v>
          </cell>
          <cell r="P84">
            <v>593</v>
          </cell>
          <cell r="Q84">
            <v>26</v>
          </cell>
          <cell r="R84">
            <v>1048</v>
          </cell>
          <cell r="S84">
            <v>2033</v>
          </cell>
        </row>
        <row r="85">
          <cell r="A85" t="str">
            <v>ONE PUNCH MAN: A HERO NOBODY KNOWS</v>
          </cell>
          <cell r="B85">
            <v>6892</v>
          </cell>
          <cell r="C85">
            <v>268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2</v>
          </cell>
          <cell r="L85">
            <v>5</v>
          </cell>
          <cell r="M85">
            <v>89</v>
          </cell>
          <cell r="N85">
            <v>15</v>
          </cell>
          <cell r="O85">
            <v>22</v>
          </cell>
          <cell r="P85">
            <v>36</v>
          </cell>
          <cell r="Q85">
            <v>19</v>
          </cell>
          <cell r="R85">
            <v>51</v>
          </cell>
          <cell r="S85">
            <v>61</v>
          </cell>
        </row>
        <row r="86">
          <cell r="A86" t="str">
            <v>PAC-MAN Mega Tunnel Battle: Chomp Champs</v>
          </cell>
          <cell r="B86">
            <v>31447</v>
          </cell>
          <cell r="C86">
            <v>98</v>
          </cell>
          <cell r="D86">
            <v>1000</v>
          </cell>
          <cell r="E86">
            <v>1000</v>
          </cell>
          <cell r="F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</v>
          </cell>
          <cell r="P86">
            <v>9</v>
          </cell>
          <cell r="Q86">
            <v>70</v>
          </cell>
          <cell r="R86">
            <v>817</v>
          </cell>
          <cell r="S86">
            <v>38</v>
          </cell>
        </row>
        <row r="87">
          <cell r="A87" t="str">
            <v>PAC-MAN Mega Tunnel Battle: Chomp Champs - Deluxe Edition</v>
          </cell>
          <cell r="B87">
            <v>31448</v>
          </cell>
          <cell r="C87">
            <v>148</v>
          </cell>
          <cell r="D87">
            <v>1000</v>
          </cell>
          <cell r="E87">
            <v>1000</v>
          </cell>
          <cell r="F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  <cell r="O87">
            <v>0</v>
          </cell>
          <cell r="P87">
            <v>12</v>
          </cell>
          <cell r="Q87">
            <v>131</v>
          </cell>
          <cell r="R87">
            <v>45</v>
          </cell>
          <cell r="S87">
            <v>79</v>
          </cell>
        </row>
        <row r="88">
          <cell r="A88" t="str">
            <v>Park beyond</v>
          </cell>
          <cell r="B88">
            <v>18353</v>
          </cell>
          <cell r="C88">
            <v>248</v>
          </cell>
          <cell r="D88">
            <v>0</v>
          </cell>
          <cell r="E88">
            <v>0</v>
          </cell>
          <cell r="F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PATAPON 1+2 REPLAY</v>
          </cell>
          <cell r="B89">
            <v>40211</v>
          </cell>
          <cell r="C89">
            <v>138</v>
          </cell>
          <cell r="D89">
            <v>1500</v>
          </cell>
          <cell r="E89">
            <v>1500</v>
          </cell>
          <cell r="F89">
            <v>0</v>
          </cell>
          <cell r="S89">
            <v>367</v>
          </cell>
        </row>
        <row r="90">
          <cell r="A90" t="str">
            <v>SAND LAND</v>
          </cell>
          <cell r="B90">
            <v>30795</v>
          </cell>
          <cell r="C90">
            <v>298</v>
          </cell>
          <cell r="D90">
            <v>200</v>
          </cell>
          <cell r="E90">
            <v>200</v>
          </cell>
          <cell r="F90">
            <v>0</v>
          </cell>
          <cell r="J90">
            <v>0</v>
          </cell>
          <cell r="K90">
            <v>7</v>
          </cell>
          <cell r="L90">
            <v>1</v>
          </cell>
          <cell r="M90">
            <v>3</v>
          </cell>
          <cell r="N90">
            <v>0</v>
          </cell>
          <cell r="O90">
            <v>1</v>
          </cell>
          <cell r="P90">
            <v>45</v>
          </cell>
          <cell r="Q90">
            <v>18</v>
          </cell>
          <cell r="R90">
            <v>31</v>
          </cell>
          <cell r="S90">
            <v>45</v>
          </cell>
        </row>
        <row r="91">
          <cell r="A91" t="str">
            <v>SAND LAND Deluxe Edition</v>
          </cell>
          <cell r="B91">
            <v>30796</v>
          </cell>
          <cell r="C91">
            <v>348</v>
          </cell>
          <cell r="D91">
            <v>200</v>
          </cell>
          <cell r="E91">
            <v>200</v>
          </cell>
          <cell r="F91">
            <v>0</v>
          </cell>
          <cell r="J91">
            <v>1</v>
          </cell>
          <cell r="K91">
            <v>8</v>
          </cell>
          <cell r="L91">
            <v>1</v>
          </cell>
          <cell r="M91">
            <v>1</v>
          </cell>
          <cell r="N91">
            <v>0</v>
          </cell>
          <cell r="O91">
            <v>0</v>
          </cell>
          <cell r="P91">
            <v>5</v>
          </cell>
          <cell r="Q91">
            <v>12</v>
          </cell>
          <cell r="R91">
            <v>3</v>
          </cell>
          <cell r="S91">
            <v>17</v>
          </cell>
        </row>
        <row r="92">
          <cell r="A92" t="str">
            <v>SCARLET NEXUS</v>
          </cell>
          <cell r="B92">
            <v>11103</v>
          </cell>
          <cell r="C92">
            <v>328</v>
          </cell>
          <cell r="D92">
            <v>6000</v>
          </cell>
          <cell r="E92">
            <v>6000</v>
          </cell>
          <cell r="F92">
            <v>0</v>
          </cell>
          <cell r="J92">
            <v>0</v>
          </cell>
          <cell r="K92">
            <v>15</v>
          </cell>
          <cell r="L92">
            <v>136</v>
          </cell>
          <cell r="M92">
            <v>378</v>
          </cell>
          <cell r="N92">
            <v>61</v>
          </cell>
          <cell r="O92">
            <v>207</v>
          </cell>
          <cell r="P92">
            <v>172</v>
          </cell>
          <cell r="Q92">
            <v>31</v>
          </cell>
          <cell r="R92">
            <v>0</v>
          </cell>
          <cell r="S92">
            <v>1406</v>
          </cell>
        </row>
        <row r="93">
          <cell r="A93" t="str">
            <v>SCARLET NEXUS Deluxe</v>
          </cell>
          <cell r="B93">
            <v>11104</v>
          </cell>
          <cell r="C93">
            <v>398</v>
          </cell>
          <cell r="D93">
            <v>600</v>
          </cell>
          <cell r="E93">
            <v>600</v>
          </cell>
          <cell r="F93">
            <v>0</v>
          </cell>
          <cell r="J93">
            <v>0</v>
          </cell>
          <cell r="K93">
            <v>0</v>
          </cell>
          <cell r="L93">
            <v>11</v>
          </cell>
          <cell r="M93">
            <v>73</v>
          </cell>
          <cell r="N93">
            <v>30</v>
          </cell>
          <cell r="O93">
            <v>6</v>
          </cell>
          <cell r="P93">
            <v>47</v>
          </cell>
          <cell r="Q93">
            <v>66</v>
          </cell>
          <cell r="R93">
            <v>137</v>
          </cell>
          <cell r="S93">
            <v>230</v>
          </cell>
        </row>
        <row r="94">
          <cell r="A94" t="str">
            <v>SCARLET NEXUS Ultimate Edition</v>
          </cell>
          <cell r="B94">
            <v>16375</v>
          </cell>
          <cell r="C94">
            <v>518</v>
          </cell>
          <cell r="D94">
            <v>2600</v>
          </cell>
          <cell r="E94">
            <v>2600</v>
          </cell>
          <cell r="F94">
            <v>0</v>
          </cell>
          <cell r="J94">
            <v>0</v>
          </cell>
          <cell r="K94">
            <v>307</v>
          </cell>
          <cell r="L94">
            <v>214</v>
          </cell>
          <cell r="M94">
            <v>658</v>
          </cell>
          <cell r="N94">
            <v>156</v>
          </cell>
          <cell r="O94">
            <v>85</v>
          </cell>
          <cell r="P94">
            <v>233</v>
          </cell>
          <cell r="Q94">
            <v>245</v>
          </cell>
          <cell r="R94">
            <v>646</v>
          </cell>
          <cell r="S94">
            <v>56</v>
          </cell>
        </row>
        <row r="95">
          <cell r="A95" t="str">
            <v>SD GUNDAM BATTLE ALLIANCE</v>
          </cell>
          <cell r="B95">
            <v>15170</v>
          </cell>
          <cell r="C95">
            <v>348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7</v>
          </cell>
          <cell r="L95">
            <v>2</v>
          </cell>
          <cell r="M95">
            <v>4</v>
          </cell>
          <cell r="N95">
            <v>0</v>
          </cell>
          <cell r="O95">
            <v>17</v>
          </cell>
          <cell r="P95">
            <v>21</v>
          </cell>
          <cell r="Q95">
            <v>24</v>
          </cell>
          <cell r="R95">
            <v>56</v>
          </cell>
          <cell r="S95">
            <v>83</v>
          </cell>
        </row>
        <row r="96">
          <cell r="A96" t="str">
            <v>SD GUNDAM BATTLE ALLIANCE - Deluxe Edition</v>
          </cell>
          <cell r="B96">
            <v>15171</v>
          </cell>
          <cell r="C96">
            <v>498</v>
          </cell>
          <cell r="D96">
            <v>4200</v>
          </cell>
          <cell r="E96">
            <v>4200</v>
          </cell>
          <cell r="F96">
            <v>0</v>
          </cell>
          <cell r="J96">
            <v>0</v>
          </cell>
          <cell r="K96">
            <v>18</v>
          </cell>
          <cell r="L96">
            <v>6</v>
          </cell>
          <cell r="M96">
            <v>32</v>
          </cell>
          <cell r="N96">
            <v>9</v>
          </cell>
          <cell r="O96">
            <v>0</v>
          </cell>
          <cell r="P96">
            <v>85</v>
          </cell>
          <cell r="Q96">
            <v>50</v>
          </cell>
          <cell r="R96">
            <v>0</v>
          </cell>
          <cell r="S96">
            <v>505</v>
          </cell>
        </row>
        <row r="97">
          <cell r="A97" t="str">
            <v>SD GUNDAM G GENERATION CROSS RAY</v>
          </cell>
          <cell r="B97">
            <v>9296</v>
          </cell>
          <cell r="C97">
            <v>198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3</v>
          </cell>
          <cell r="L97">
            <v>30</v>
          </cell>
          <cell r="M97">
            <v>34</v>
          </cell>
          <cell r="N97">
            <v>2</v>
          </cell>
          <cell r="O97">
            <v>15</v>
          </cell>
          <cell r="P97">
            <v>8</v>
          </cell>
          <cell r="Q97">
            <v>10</v>
          </cell>
          <cell r="R97">
            <v>198</v>
          </cell>
          <cell r="S97">
            <v>0</v>
          </cell>
        </row>
        <row r="98">
          <cell r="A98" t="str">
            <v>SD GUNDAM G GENERATION CROSS RAYS Platinum Edition</v>
          </cell>
          <cell r="B98">
            <v>30793</v>
          </cell>
          <cell r="C98">
            <v>298</v>
          </cell>
          <cell r="D98">
            <v>2300</v>
          </cell>
          <cell r="E98">
            <v>2300</v>
          </cell>
          <cell r="F98">
            <v>0</v>
          </cell>
          <cell r="J98">
            <v>2</v>
          </cell>
          <cell r="K98">
            <v>79</v>
          </cell>
          <cell r="L98">
            <v>12</v>
          </cell>
          <cell r="M98">
            <v>32</v>
          </cell>
          <cell r="N98">
            <v>6</v>
          </cell>
          <cell r="O98">
            <v>40</v>
          </cell>
          <cell r="P98">
            <v>46</v>
          </cell>
          <cell r="Q98">
            <v>46</v>
          </cell>
          <cell r="R98">
            <v>37</v>
          </cell>
          <cell r="S98">
            <v>99</v>
          </cell>
        </row>
        <row r="99">
          <cell r="A99" t="str">
            <v>Shadow Labyrinth</v>
          </cell>
          <cell r="B99">
            <v>40324</v>
          </cell>
          <cell r="C99">
            <v>148</v>
          </cell>
          <cell r="D99">
            <v>1500</v>
          </cell>
          <cell r="E99">
            <v>1500</v>
          </cell>
          <cell r="F99">
            <v>0</v>
          </cell>
          <cell r="S99">
            <v>20</v>
          </cell>
        </row>
        <row r="100">
          <cell r="A100" t="str">
            <v>Shadow Labyrinth - Deluxe Editio</v>
          </cell>
          <cell r="B100">
            <v>40325</v>
          </cell>
          <cell r="C100">
            <v>198</v>
          </cell>
          <cell r="D100">
            <v>800</v>
          </cell>
          <cell r="E100">
            <v>800</v>
          </cell>
          <cell r="F100">
            <v>0</v>
          </cell>
          <cell r="S100">
            <v>2</v>
          </cell>
        </row>
        <row r="101">
          <cell r="A101" t="str">
            <v>SOULCALIBUR VI</v>
          </cell>
          <cell r="B101">
            <v>973</v>
          </cell>
          <cell r="C101">
            <v>298</v>
          </cell>
          <cell r="D101">
            <v>2500</v>
          </cell>
          <cell r="E101">
            <v>2500</v>
          </cell>
          <cell r="F101">
            <v>0</v>
          </cell>
          <cell r="J101">
            <v>0</v>
          </cell>
          <cell r="K101">
            <v>0</v>
          </cell>
          <cell r="L101">
            <v>49</v>
          </cell>
          <cell r="M101">
            <v>102</v>
          </cell>
          <cell r="N101">
            <v>18</v>
          </cell>
          <cell r="O101">
            <v>85</v>
          </cell>
          <cell r="P101">
            <v>72</v>
          </cell>
          <cell r="Q101">
            <v>71</v>
          </cell>
          <cell r="R101">
            <v>75</v>
          </cell>
          <cell r="S101">
            <v>283</v>
          </cell>
        </row>
        <row r="102">
          <cell r="A102" t="str">
            <v>SOULCALIBUR VI Deluxe Edition</v>
          </cell>
          <cell r="B102">
            <v>977</v>
          </cell>
          <cell r="C102">
            <v>448</v>
          </cell>
          <cell r="D102">
            <v>1300</v>
          </cell>
          <cell r="E102">
            <v>1300</v>
          </cell>
          <cell r="F102">
            <v>0</v>
          </cell>
          <cell r="J102">
            <v>0</v>
          </cell>
          <cell r="K102">
            <v>14</v>
          </cell>
          <cell r="L102">
            <v>110</v>
          </cell>
          <cell r="M102">
            <v>176</v>
          </cell>
          <cell r="N102">
            <v>0</v>
          </cell>
          <cell r="O102">
            <v>259</v>
          </cell>
          <cell r="P102">
            <v>10</v>
          </cell>
          <cell r="Q102">
            <v>28</v>
          </cell>
          <cell r="R102">
            <v>22</v>
          </cell>
          <cell r="S102">
            <v>78</v>
          </cell>
        </row>
        <row r="103">
          <cell r="A103" t="str">
            <v>SPY×ANYA: Operation Memories</v>
          </cell>
          <cell r="B103">
            <v>27156</v>
          </cell>
          <cell r="C103">
            <v>248</v>
          </cell>
          <cell r="D103">
            <v>300</v>
          </cell>
          <cell r="E103">
            <v>300</v>
          </cell>
          <cell r="F103">
            <v>0</v>
          </cell>
          <cell r="J103">
            <v>0</v>
          </cell>
          <cell r="K103">
            <v>1</v>
          </cell>
          <cell r="L103">
            <v>1</v>
          </cell>
          <cell r="M103">
            <v>8</v>
          </cell>
          <cell r="N103">
            <v>3</v>
          </cell>
          <cell r="O103">
            <v>3</v>
          </cell>
          <cell r="P103">
            <v>0</v>
          </cell>
          <cell r="Q103">
            <v>4</v>
          </cell>
          <cell r="R103">
            <v>1</v>
          </cell>
          <cell r="S103">
            <v>3</v>
          </cell>
        </row>
        <row r="104">
          <cell r="A104" t="str">
            <v>SPY×ANYA: Operation Memories Deluxe Edition</v>
          </cell>
          <cell r="B104">
            <v>30792</v>
          </cell>
          <cell r="C104">
            <v>348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4</v>
          </cell>
          <cell r="L104">
            <v>0</v>
          </cell>
          <cell r="M104">
            <v>2</v>
          </cell>
          <cell r="N104">
            <v>3</v>
          </cell>
          <cell r="O104">
            <v>6</v>
          </cell>
          <cell r="P104">
            <v>1</v>
          </cell>
          <cell r="Q104">
            <v>0</v>
          </cell>
          <cell r="R104">
            <v>3</v>
          </cell>
          <cell r="S104">
            <v>2</v>
          </cell>
        </row>
        <row r="105">
          <cell r="A105" t="str">
            <v>Super Robot Wars 30</v>
          </cell>
          <cell r="B105">
            <v>11253</v>
          </cell>
          <cell r="C105">
            <v>368</v>
          </cell>
          <cell r="D105">
            <v>299</v>
          </cell>
          <cell r="E105">
            <v>299</v>
          </cell>
          <cell r="F105">
            <v>0</v>
          </cell>
          <cell r="J105">
            <v>0</v>
          </cell>
          <cell r="K105">
            <v>11</v>
          </cell>
          <cell r="L105">
            <v>28</v>
          </cell>
          <cell r="M105">
            <v>18</v>
          </cell>
          <cell r="N105">
            <v>18</v>
          </cell>
          <cell r="O105">
            <v>20</v>
          </cell>
          <cell r="P105">
            <v>25</v>
          </cell>
          <cell r="Q105">
            <v>5</v>
          </cell>
          <cell r="R105">
            <v>46</v>
          </cell>
          <cell r="S105">
            <v>121</v>
          </cell>
        </row>
        <row r="106">
          <cell r="A106" t="str">
            <v>Super Robot Wars 30 Digital Deluxe Edition</v>
          </cell>
          <cell r="B106">
            <v>11254</v>
          </cell>
          <cell r="C106">
            <v>528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24</v>
          </cell>
          <cell r="L106">
            <v>10</v>
          </cell>
          <cell r="M106">
            <v>24</v>
          </cell>
          <cell r="N106">
            <v>11</v>
          </cell>
          <cell r="O106">
            <v>34</v>
          </cell>
          <cell r="P106">
            <v>21</v>
          </cell>
          <cell r="Q106">
            <v>32</v>
          </cell>
          <cell r="R106">
            <v>60</v>
          </cell>
          <cell r="S106">
            <v>84</v>
          </cell>
        </row>
        <row r="107">
          <cell r="A107" t="str">
            <v>Super Robot Wars 30 Ultimate Edition</v>
          </cell>
          <cell r="B107">
            <v>11255</v>
          </cell>
          <cell r="C107">
            <v>678</v>
          </cell>
          <cell r="D107">
            <v>300</v>
          </cell>
          <cell r="E107">
            <v>300</v>
          </cell>
          <cell r="F107">
            <v>0</v>
          </cell>
          <cell r="J107">
            <v>0</v>
          </cell>
          <cell r="K107">
            <v>20</v>
          </cell>
          <cell r="L107">
            <v>7</v>
          </cell>
          <cell r="M107">
            <v>30</v>
          </cell>
          <cell r="N107">
            <v>6</v>
          </cell>
          <cell r="O107">
            <v>0</v>
          </cell>
          <cell r="P107">
            <v>2</v>
          </cell>
          <cell r="Q107">
            <v>14</v>
          </cell>
          <cell r="R107">
            <v>20</v>
          </cell>
          <cell r="S107">
            <v>83</v>
          </cell>
        </row>
        <row r="108">
          <cell r="A108" t="str">
            <v>SUPER ROBOT WARS X</v>
          </cell>
          <cell r="B108">
            <v>8455</v>
          </cell>
          <cell r="C108">
            <v>248</v>
          </cell>
          <cell r="D108">
            <v>2300</v>
          </cell>
          <cell r="E108">
            <v>2300</v>
          </cell>
          <cell r="F108">
            <v>0</v>
          </cell>
          <cell r="J108">
            <v>0</v>
          </cell>
          <cell r="K108">
            <v>21</v>
          </cell>
          <cell r="L108">
            <v>3</v>
          </cell>
          <cell r="M108">
            <v>37</v>
          </cell>
          <cell r="N108">
            <v>9</v>
          </cell>
          <cell r="O108">
            <v>12</v>
          </cell>
          <cell r="P108">
            <v>52</v>
          </cell>
          <cell r="Q108">
            <v>115</v>
          </cell>
          <cell r="R108">
            <v>51</v>
          </cell>
          <cell r="S108">
            <v>255</v>
          </cell>
        </row>
        <row r="109">
          <cell r="A109" t="str">
            <v>SWORD ART ONLINE Alicization Lycoris</v>
          </cell>
          <cell r="B109">
            <v>6944</v>
          </cell>
          <cell r="C109">
            <v>298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6</v>
          </cell>
          <cell r="M109">
            <v>28</v>
          </cell>
          <cell r="N109">
            <v>7</v>
          </cell>
          <cell r="O109">
            <v>14</v>
          </cell>
          <cell r="P109">
            <v>9</v>
          </cell>
          <cell r="Q109">
            <v>17</v>
          </cell>
          <cell r="R109">
            <v>167</v>
          </cell>
          <cell r="S109">
            <v>46</v>
          </cell>
        </row>
        <row r="110">
          <cell r="A110" t="str">
            <v>SWORD ART ONLINE Alicization Lycoris Deluxe</v>
          </cell>
          <cell r="B110">
            <v>10000</v>
          </cell>
          <cell r="C110">
            <v>498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9</v>
          </cell>
          <cell r="L110">
            <v>3</v>
          </cell>
          <cell r="M110">
            <v>14</v>
          </cell>
          <cell r="N110">
            <v>8</v>
          </cell>
          <cell r="O110">
            <v>17</v>
          </cell>
          <cell r="P110">
            <v>5</v>
          </cell>
          <cell r="Q110">
            <v>20</v>
          </cell>
          <cell r="R110">
            <v>9</v>
          </cell>
          <cell r="S110">
            <v>39</v>
          </cell>
        </row>
        <row r="111">
          <cell r="A111" t="str">
            <v>SWORD ART ONLINE Fractured Daydream</v>
          </cell>
          <cell r="B111">
            <v>30154</v>
          </cell>
          <cell r="C111">
            <v>298</v>
          </cell>
          <cell r="D111">
            <v>1000</v>
          </cell>
          <cell r="E111">
            <v>1000</v>
          </cell>
          <cell r="F111">
            <v>0</v>
          </cell>
          <cell r="J111">
            <v>606</v>
          </cell>
          <cell r="K111">
            <v>35</v>
          </cell>
          <cell r="L111">
            <v>22</v>
          </cell>
          <cell r="M111">
            <v>29</v>
          </cell>
          <cell r="N111">
            <v>14</v>
          </cell>
          <cell r="O111">
            <v>20</v>
          </cell>
          <cell r="P111">
            <v>15</v>
          </cell>
          <cell r="Q111">
            <v>19</v>
          </cell>
          <cell r="R111">
            <v>6</v>
          </cell>
          <cell r="S111">
            <v>31</v>
          </cell>
        </row>
        <row r="112">
          <cell r="A112" t="str">
            <v>SWORD ART ONLINE Fractured Daydream Deluxe Edition</v>
          </cell>
          <cell r="B112">
            <v>30186</v>
          </cell>
          <cell r="C112">
            <v>428</v>
          </cell>
          <cell r="D112">
            <v>1000</v>
          </cell>
          <cell r="E112">
            <v>1000</v>
          </cell>
          <cell r="F112">
            <v>0</v>
          </cell>
          <cell r="J112">
            <v>164</v>
          </cell>
          <cell r="K112">
            <v>14</v>
          </cell>
          <cell r="L112">
            <v>4</v>
          </cell>
          <cell r="M112">
            <v>10</v>
          </cell>
          <cell r="N112">
            <v>5</v>
          </cell>
          <cell r="O112">
            <v>7</v>
          </cell>
          <cell r="P112">
            <v>4</v>
          </cell>
          <cell r="Q112">
            <v>4</v>
          </cell>
          <cell r="R112">
            <v>1</v>
          </cell>
          <cell r="S112">
            <v>2</v>
          </cell>
        </row>
        <row r="113">
          <cell r="A113" t="str">
            <v>SWORD ART ONLINE Fractured Daydream Premium Edition</v>
          </cell>
          <cell r="B113">
            <v>30187</v>
          </cell>
          <cell r="C113">
            <v>498</v>
          </cell>
          <cell r="D113">
            <v>600</v>
          </cell>
          <cell r="E113">
            <v>600</v>
          </cell>
          <cell r="F113">
            <v>0</v>
          </cell>
          <cell r="J113">
            <v>166</v>
          </cell>
          <cell r="K113">
            <v>21</v>
          </cell>
          <cell r="L113">
            <v>8</v>
          </cell>
          <cell r="M113">
            <v>15</v>
          </cell>
          <cell r="N113">
            <v>3</v>
          </cell>
          <cell r="O113">
            <v>8</v>
          </cell>
          <cell r="P113">
            <v>5</v>
          </cell>
          <cell r="Q113">
            <v>15</v>
          </cell>
          <cell r="R113">
            <v>13</v>
          </cell>
          <cell r="S113">
            <v>15</v>
          </cell>
        </row>
        <row r="114">
          <cell r="A114" t="str">
            <v>SWORD ART ONLINE Last Recollection</v>
          </cell>
          <cell r="B114">
            <v>30787</v>
          </cell>
          <cell r="C114">
            <v>298</v>
          </cell>
          <cell r="D114">
            <v>300</v>
          </cell>
          <cell r="E114">
            <v>300</v>
          </cell>
          <cell r="F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7</v>
          </cell>
          <cell r="N114">
            <v>0</v>
          </cell>
          <cell r="O114">
            <v>5</v>
          </cell>
          <cell r="P114">
            <v>13</v>
          </cell>
          <cell r="Q114">
            <v>13</v>
          </cell>
          <cell r="R114">
            <v>22</v>
          </cell>
          <cell r="S114">
            <v>43</v>
          </cell>
        </row>
        <row r="115">
          <cell r="A115" t="str">
            <v>SWORD ART ONLINE Last Recollection Deluxe Edition</v>
          </cell>
          <cell r="B115">
            <v>30788</v>
          </cell>
          <cell r="C115">
            <v>428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8</v>
          </cell>
          <cell r="L115">
            <v>1</v>
          </cell>
          <cell r="M115">
            <v>13</v>
          </cell>
          <cell r="N115">
            <v>3</v>
          </cell>
          <cell r="O115">
            <v>11</v>
          </cell>
          <cell r="P115">
            <v>21</v>
          </cell>
          <cell r="Q115">
            <v>19</v>
          </cell>
          <cell r="R115">
            <v>25</v>
          </cell>
          <cell r="S115">
            <v>58</v>
          </cell>
        </row>
        <row r="116">
          <cell r="A116" t="str">
            <v>Sword Art Online: Fatal Bullet</v>
          </cell>
          <cell r="B116">
            <v>2281</v>
          </cell>
          <cell r="C116">
            <v>158</v>
          </cell>
          <cell r="D116">
            <v>3800</v>
          </cell>
          <cell r="E116">
            <v>3800</v>
          </cell>
          <cell r="F116">
            <v>0</v>
          </cell>
          <cell r="J116">
            <v>1</v>
          </cell>
          <cell r="K116">
            <v>3</v>
          </cell>
          <cell r="L116">
            <v>40</v>
          </cell>
          <cell r="M116">
            <v>86</v>
          </cell>
          <cell r="N116">
            <v>18</v>
          </cell>
          <cell r="O116">
            <v>54</v>
          </cell>
          <cell r="P116">
            <v>34</v>
          </cell>
          <cell r="Q116">
            <v>35</v>
          </cell>
          <cell r="R116">
            <v>529</v>
          </cell>
          <cell r="S116">
            <v>2613</v>
          </cell>
        </row>
        <row r="117">
          <cell r="A117" t="str">
            <v>Sword Art Online: Fatal Bullet Complete Edition</v>
          </cell>
          <cell r="B117">
            <v>30786</v>
          </cell>
          <cell r="C117">
            <v>301.5</v>
          </cell>
          <cell r="D117">
            <v>2300</v>
          </cell>
          <cell r="E117">
            <v>2300</v>
          </cell>
          <cell r="F117">
            <v>0</v>
          </cell>
          <cell r="J117">
            <v>0</v>
          </cell>
          <cell r="K117">
            <v>10</v>
          </cell>
          <cell r="L117">
            <v>34</v>
          </cell>
          <cell r="M117">
            <v>140</v>
          </cell>
          <cell r="N117">
            <v>29</v>
          </cell>
          <cell r="O117">
            <v>62</v>
          </cell>
          <cell r="P117">
            <v>0</v>
          </cell>
          <cell r="Q117">
            <v>1</v>
          </cell>
          <cell r="R117">
            <v>19</v>
          </cell>
          <cell r="S117">
            <v>54</v>
          </cell>
        </row>
        <row r="118">
          <cell r="A118" t="str">
            <v>Sword Art Online: Hollow Realization Deluxe Edition</v>
          </cell>
          <cell r="B118">
            <v>6591</v>
          </cell>
          <cell r="C118">
            <v>278</v>
          </cell>
          <cell r="D118">
            <v>2300</v>
          </cell>
          <cell r="E118">
            <v>2300</v>
          </cell>
          <cell r="F118">
            <v>0</v>
          </cell>
          <cell r="J118">
            <v>1</v>
          </cell>
          <cell r="K118">
            <v>21</v>
          </cell>
          <cell r="L118">
            <v>96</v>
          </cell>
          <cell r="M118">
            <v>182</v>
          </cell>
          <cell r="N118">
            <v>0</v>
          </cell>
          <cell r="O118">
            <v>234</v>
          </cell>
          <cell r="P118">
            <v>131</v>
          </cell>
          <cell r="Q118">
            <v>115</v>
          </cell>
          <cell r="R118">
            <v>1496</v>
          </cell>
          <cell r="S118">
            <v>24</v>
          </cell>
        </row>
        <row r="119">
          <cell r="A119" t="str">
            <v>Sword Art Online: Lost Song</v>
          </cell>
          <cell r="B119">
            <v>2384</v>
          </cell>
          <cell r="C119">
            <v>88</v>
          </cell>
          <cell r="D119">
            <v>2300</v>
          </cell>
          <cell r="E119">
            <v>2300</v>
          </cell>
          <cell r="F119">
            <v>0</v>
          </cell>
          <cell r="J119">
            <v>0</v>
          </cell>
          <cell r="K119">
            <v>0</v>
          </cell>
          <cell r="L119">
            <v>59</v>
          </cell>
          <cell r="M119">
            <v>225</v>
          </cell>
          <cell r="N119">
            <v>16</v>
          </cell>
          <cell r="O119">
            <v>18</v>
          </cell>
          <cell r="P119">
            <v>12</v>
          </cell>
          <cell r="Q119">
            <v>15</v>
          </cell>
          <cell r="R119">
            <v>1825</v>
          </cell>
          <cell r="S119">
            <v>95</v>
          </cell>
        </row>
        <row r="120">
          <cell r="A120" t="str">
            <v>SYNDUALITY Echo of Ada</v>
          </cell>
          <cell r="B120">
            <v>33464</v>
          </cell>
          <cell r="C120">
            <v>198</v>
          </cell>
          <cell r="D120">
            <v>2000</v>
          </cell>
          <cell r="E120">
            <v>2000</v>
          </cell>
          <cell r="F120">
            <v>0</v>
          </cell>
          <cell r="K120">
            <v>0</v>
          </cell>
          <cell r="L120">
            <v>0</v>
          </cell>
          <cell r="M120">
            <v>91</v>
          </cell>
          <cell r="N120">
            <v>38</v>
          </cell>
          <cell r="O120">
            <v>7</v>
          </cell>
          <cell r="P120">
            <v>6</v>
          </cell>
          <cell r="Q120">
            <v>4</v>
          </cell>
          <cell r="R120">
            <v>17</v>
          </cell>
          <cell r="S120">
            <v>16</v>
          </cell>
        </row>
        <row r="121">
          <cell r="A121" t="str">
            <v>SYNDUALITY Echo of Ada Deluxe Edition</v>
          </cell>
          <cell r="B121">
            <v>33465</v>
          </cell>
          <cell r="C121">
            <v>348</v>
          </cell>
          <cell r="D121">
            <v>2000</v>
          </cell>
          <cell r="E121">
            <v>2000</v>
          </cell>
          <cell r="F121">
            <v>0</v>
          </cell>
          <cell r="K121">
            <v>0</v>
          </cell>
          <cell r="L121">
            <v>1</v>
          </cell>
          <cell r="M121">
            <v>23</v>
          </cell>
          <cell r="N121">
            <v>2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2</v>
          </cell>
        </row>
        <row r="122">
          <cell r="A122" t="str">
            <v>SYNDUALITY Echo of Ada Ultimate Edition</v>
          </cell>
          <cell r="B122">
            <v>33466</v>
          </cell>
          <cell r="C122">
            <v>498</v>
          </cell>
          <cell r="D122">
            <v>2000</v>
          </cell>
          <cell r="E122">
            <v>2000</v>
          </cell>
          <cell r="F122">
            <v>0</v>
          </cell>
          <cell r="K122">
            <v>0</v>
          </cell>
          <cell r="L122">
            <v>0</v>
          </cell>
          <cell r="M122">
            <v>23</v>
          </cell>
          <cell r="N122">
            <v>2</v>
          </cell>
          <cell r="O122">
            <v>0</v>
          </cell>
          <cell r="P122">
            <v>0</v>
          </cell>
          <cell r="Q122">
            <v>1</v>
          </cell>
          <cell r="R122">
            <v>3</v>
          </cell>
          <cell r="S122">
            <v>2</v>
          </cell>
        </row>
        <row r="123">
          <cell r="A123" t="str">
            <v>Taiko no Tatsujin: Rhythm Festival</v>
          </cell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  <cell r="R123">
            <v>158</v>
          </cell>
          <cell r="S123">
            <v>424</v>
          </cell>
        </row>
        <row r="124">
          <cell r="A124" t="str">
            <v>Taiko no Tatsujin: Rhythm Festival The Setlist Edition</v>
          </cell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  <cell r="R124">
            <v>31</v>
          </cell>
          <cell r="S124">
            <v>78</v>
          </cell>
        </row>
        <row r="125">
          <cell r="A125" t="str">
            <v>Tales of Arise</v>
          </cell>
          <cell r="B125">
            <v>10394</v>
          </cell>
          <cell r="C125">
            <v>198</v>
          </cell>
          <cell r="D125">
            <v>2300</v>
          </cell>
          <cell r="E125">
            <v>2300</v>
          </cell>
          <cell r="F125">
            <v>0</v>
          </cell>
          <cell r="J125">
            <v>0</v>
          </cell>
          <cell r="K125">
            <v>16</v>
          </cell>
          <cell r="L125">
            <v>21</v>
          </cell>
          <cell r="M125">
            <v>87</v>
          </cell>
          <cell r="N125">
            <v>16</v>
          </cell>
          <cell r="O125">
            <v>8</v>
          </cell>
          <cell r="P125">
            <v>152</v>
          </cell>
          <cell r="Q125">
            <v>1</v>
          </cell>
          <cell r="R125">
            <v>1089</v>
          </cell>
          <cell r="S125">
            <v>321</v>
          </cell>
        </row>
        <row r="126">
          <cell r="A126" t="str">
            <v>Tales of Arise - Beyond the Dawn Deluxe Edition</v>
          </cell>
          <cell r="B126">
            <v>19617</v>
          </cell>
          <cell r="C126">
            <v>398</v>
          </cell>
          <cell r="D126">
            <v>300</v>
          </cell>
          <cell r="E126">
            <v>300</v>
          </cell>
          <cell r="F126">
            <v>0</v>
          </cell>
          <cell r="J126">
            <v>0</v>
          </cell>
          <cell r="K126">
            <v>2</v>
          </cell>
          <cell r="L126">
            <v>2</v>
          </cell>
          <cell r="M126">
            <v>2</v>
          </cell>
          <cell r="N126">
            <v>1</v>
          </cell>
          <cell r="O126">
            <v>2</v>
          </cell>
          <cell r="P126">
            <v>16</v>
          </cell>
          <cell r="Q126">
            <v>23</v>
          </cell>
          <cell r="R126">
            <v>4</v>
          </cell>
          <cell r="S126">
            <v>11</v>
          </cell>
        </row>
        <row r="127">
          <cell r="A127" t="str">
            <v>Tales of Arise - Beyond the Dawn Edition</v>
          </cell>
          <cell r="B127">
            <v>19616</v>
          </cell>
          <cell r="C127">
            <v>298</v>
          </cell>
          <cell r="D127">
            <v>2300</v>
          </cell>
          <cell r="E127">
            <v>2300</v>
          </cell>
          <cell r="F127">
            <v>0</v>
          </cell>
          <cell r="J127">
            <v>0</v>
          </cell>
          <cell r="K127">
            <v>13</v>
          </cell>
          <cell r="L127">
            <v>10</v>
          </cell>
          <cell r="M127">
            <v>22</v>
          </cell>
          <cell r="N127">
            <v>7</v>
          </cell>
          <cell r="O127">
            <v>15</v>
          </cell>
          <cell r="P127">
            <v>67</v>
          </cell>
          <cell r="Q127">
            <v>71</v>
          </cell>
          <cell r="R127">
            <v>78</v>
          </cell>
          <cell r="S127">
            <v>102</v>
          </cell>
        </row>
        <row r="128">
          <cell r="A128" t="str">
            <v>Tales of Arise - Beyond the Dawn Expansion</v>
          </cell>
          <cell r="B128">
            <v>19518</v>
          </cell>
          <cell r="C128">
            <v>178</v>
          </cell>
          <cell r="D128">
            <v>300</v>
          </cell>
          <cell r="E128">
            <v>300</v>
          </cell>
          <cell r="F128">
            <v>0</v>
          </cell>
          <cell r="J128">
            <v>1</v>
          </cell>
          <cell r="K128">
            <v>14</v>
          </cell>
          <cell r="L128">
            <v>2</v>
          </cell>
          <cell r="M128">
            <v>3</v>
          </cell>
          <cell r="N128">
            <v>2</v>
          </cell>
          <cell r="O128">
            <v>9</v>
          </cell>
          <cell r="P128">
            <v>2</v>
          </cell>
          <cell r="Q128">
            <v>4</v>
          </cell>
          <cell r="R128">
            <v>3</v>
          </cell>
          <cell r="S128">
            <v>4</v>
          </cell>
        </row>
        <row r="129">
          <cell r="A129" t="str">
            <v>Tales of Arise - Beyond the Dawn Ultimate Edition</v>
          </cell>
          <cell r="B129">
            <v>19618</v>
          </cell>
          <cell r="C129">
            <v>498</v>
          </cell>
          <cell r="D129">
            <v>300</v>
          </cell>
          <cell r="E129">
            <v>300</v>
          </cell>
          <cell r="F129">
            <v>0</v>
          </cell>
          <cell r="J129">
            <v>1</v>
          </cell>
          <cell r="K129">
            <v>15</v>
          </cell>
          <cell r="L129">
            <v>7</v>
          </cell>
          <cell r="M129">
            <v>12</v>
          </cell>
          <cell r="N129">
            <v>3</v>
          </cell>
          <cell r="O129">
            <v>8</v>
          </cell>
          <cell r="P129">
            <v>38</v>
          </cell>
          <cell r="Q129">
            <v>50</v>
          </cell>
          <cell r="R129">
            <v>36</v>
          </cell>
          <cell r="S129">
            <v>65</v>
          </cell>
        </row>
        <row r="130">
          <cell r="A130" t="str">
            <v>Tales of Berseria</v>
          </cell>
          <cell r="B130">
            <v>930</v>
          </cell>
          <cell r="C130">
            <v>268</v>
          </cell>
          <cell r="D130">
            <v>4500</v>
          </cell>
          <cell r="E130">
            <v>4500</v>
          </cell>
          <cell r="F130">
            <v>0</v>
          </cell>
          <cell r="J130">
            <v>0</v>
          </cell>
          <cell r="K130">
            <v>6</v>
          </cell>
          <cell r="L130">
            <v>262</v>
          </cell>
          <cell r="M130">
            <v>232</v>
          </cell>
          <cell r="N130">
            <v>0</v>
          </cell>
          <cell r="O130">
            <v>0</v>
          </cell>
          <cell r="P130">
            <v>1</v>
          </cell>
          <cell r="Q130">
            <v>0</v>
          </cell>
          <cell r="R130">
            <v>999</v>
          </cell>
          <cell r="S130">
            <v>3000</v>
          </cell>
        </row>
        <row r="131">
          <cell r="A131" t="str">
            <v>Tales of Graces f Remastered</v>
          </cell>
          <cell r="B131">
            <v>33968</v>
          </cell>
          <cell r="C131">
            <v>198</v>
          </cell>
          <cell r="D131">
            <v>999</v>
          </cell>
          <cell r="E131">
            <v>999</v>
          </cell>
          <cell r="F131">
            <v>0</v>
          </cell>
          <cell r="M131">
            <v>73</v>
          </cell>
          <cell r="N131">
            <v>17</v>
          </cell>
          <cell r="O131">
            <v>11</v>
          </cell>
          <cell r="P131">
            <v>1</v>
          </cell>
          <cell r="Q131">
            <v>1</v>
          </cell>
          <cell r="R131">
            <v>1</v>
          </cell>
          <cell r="S131">
            <v>24</v>
          </cell>
        </row>
        <row r="132">
          <cell r="A132" t="str">
            <v>Tales of Graces f Remastered Deluxe Edition</v>
          </cell>
          <cell r="B132">
            <v>33970</v>
          </cell>
          <cell r="C132">
            <v>298</v>
          </cell>
          <cell r="D132">
            <v>1001</v>
          </cell>
          <cell r="E132">
            <v>1001</v>
          </cell>
          <cell r="F132">
            <v>0</v>
          </cell>
          <cell r="M132">
            <v>5</v>
          </cell>
          <cell r="N132">
            <v>1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1</v>
          </cell>
        </row>
        <row r="133">
          <cell r="A133" t="str">
            <v>Tales of Vesperia™: Definitive Edition</v>
          </cell>
          <cell r="B133">
            <v>6165</v>
          </cell>
          <cell r="C133">
            <v>258</v>
          </cell>
          <cell r="D133">
            <v>200</v>
          </cell>
          <cell r="E133">
            <v>200</v>
          </cell>
          <cell r="F133">
            <v>0</v>
          </cell>
          <cell r="J133">
            <v>0</v>
          </cell>
          <cell r="K133">
            <v>3</v>
          </cell>
          <cell r="L133">
            <v>8</v>
          </cell>
          <cell r="M133">
            <v>23</v>
          </cell>
          <cell r="N133">
            <v>1</v>
          </cell>
          <cell r="O133">
            <v>24</v>
          </cell>
          <cell r="P133">
            <v>13</v>
          </cell>
          <cell r="Q133">
            <v>4</v>
          </cell>
          <cell r="R133">
            <v>63</v>
          </cell>
          <cell r="S133">
            <v>61</v>
          </cell>
        </row>
        <row r="134">
          <cell r="A134" t="str">
            <v>Tales of Zestiria</v>
          </cell>
          <cell r="B134">
            <v>3448</v>
          </cell>
          <cell r="C134">
            <v>314</v>
          </cell>
          <cell r="D134">
            <v>300</v>
          </cell>
          <cell r="E134">
            <v>300</v>
          </cell>
          <cell r="F134">
            <v>0</v>
          </cell>
          <cell r="J134">
            <v>0</v>
          </cell>
          <cell r="K134">
            <v>2</v>
          </cell>
          <cell r="L134">
            <v>1</v>
          </cell>
          <cell r="M134">
            <v>0</v>
          </cell>
          <cell r="N134">
            <v>0</v>
          </cell>
          <cell r="O134">
            <v>1</v>
          </cell>
          <cell r="P134">
            <v>51</v>
          </cell>
          <cell r="Q134">
            <v>43</v>
          </cell>
          <cell r="R134">
            <v>202</v>
          </cell>
          <cell r="S134">
            <v>0</v>
          </cell>
        </row>
        <row r="135">
          <cell r="A135" t="str">
            <v>TEKKEN 7</v>
          </cell>
          <cell r="B135">
            <v>4504</v>
          </cell>
          <cell r="C135">
            <v>198</v>
          </cell>
          <cell r="D135">
            <v>2300</v>
          </cell>
          <cell r="E135">
            <v>2300</v>
          </cell>
          <cell r="F135">
            <v>0</v>
          </cell>
          <cell r="J135">
            <v>0</v>
          </cell>
          <cell r="K135">
            <v>2</v>
          </cell>
          <cell r="L135">
            <v>10</v>
          </cell>
          <cell r="M135">
            <v>36</v>
          </cell>
          <cell r="N135">
            <v>5</v>
          </cell>
          <cell r="O135">
            <v>23</v>
          </cell>
          <cell r="P135">
            <v>4</v>
          </cell>
          <cell r="Q135">
            <v>5</v>
          </cell>
          <cell r="R135">
            <v>150</v>
          </cell>
          <cell r="S135">
            <v>235</v>
          </cell>
        </row>
        <row r="136">
          <cell r="A136" t="str">
            <v>TEKKEN 7 - Originals Edition</v>
          </cell>
          <cell r="B136">
            <v>16372</v>
          </cell>
          <cell r="C136">
            <v>398</v>
          </cell>
          <cell r="D136">
            <v>300</v>
          </cell>
          <cell r="E136">
            <v>300</v>
          </cell>
          <cell r="F136">
            <v>0</v>
          </cell>
          <cell r="J136">
            <v>0</v>
          </cell>
          <cell r="K136">
            <v>14</v>
          </cell>
          <cell r="L136">
            <v>4</v>
          </cell>
          <cell r="M136">
            <v>11</v>
          </cell>
          <cell r="N136">
            <v>3</v>
          </cell>
          <cell r="O136">
            <v>12</v>
          </cell>
          <cell r="P136">
            <v>25</v>
          </cell>
          <cell r="Q136">
            <v>28</v>
          </cell>
          <cell r="R136">
            <v>120</v>
          </cell>
          <cell r="S136">
            <v>83</v>
          </cell>
        </row>
        <row r="137">
          <cell r="A137" t="str">
            <v>TEKKEN 8</v>
          </cell>
          <cell r="B137">
            <v>18801</v>
          </cell>
          <cell r="C137">
            <v>348</v>
          </cell>
          <cell r="D137">
            <v>2000</v>
          </cell>
          <cell r="E137">
            <v>2000</v>
          </cell>
          <cell r="F137">
            <v>0</v>
          </cell>
          <cell r="K137">
            <v>64</v>
          </cell>
          <cell r="L137">
            <v>36</v>
          </cell>
          <cell r="M137">
            <v>128</v>
          </cell>
          <cell r="N137">
            <v>20</v>
          </cell>
          <cell r="O137">
            <v>3</v>
          </cell>
          <cell r="P137">
            <v>11</v>
          </cell>
          <cell r="Q137">
            <v>26</v>
          </cell>
          <cell r="R137">
            <v>377</v>
          </cell>
          <cell r="S137">
            <v>165</v>
          </cell>
        </row>
        <row r="138">
          <cell r="A138" t="str">
            <v>TEKKEN 8 - Deluxe Edition</v>
          </cell>
          <cell r="B138">
            <v>18799</v>
          </cell>
          <cell r="C138">
            <v>498</v>
          </cell>
          <cell r="D138">
            <v>500</v>
          </cell>
          <cell r="E138">
            <v>500</v>
          </cell>
          <cell r="F138">
            <v>0</v>
          </cell>
          <cell r="K138">
            <v>28</v>
          </cell>
          <cell r="L138">
            <v>11</v>
          </cell>
          <cell r="M138">
            <v>28</v>
          </cell>
          <cell r="N138">
            <v>5</v>
          </cell>
          <cell r="O138">
            <v>0</v>
          </cell>
          <cell r="P138">
            <v>0</v>
          </cell>
          <cell r="Q138">
            <v>1</v>
          </cell>
          <cell r="R138">
            <v>0</v>
          </cell>
          <cell r="S138">
            <v>0</v>
          </cell>
        </row>
        <row r="139">
          <cell r="A139" t="str">
            <v>TEKKEN 8 - Ultimate Edition</v>
          </cell>
          <cell r="B139">
            <v>18802</v>
          </cell>
          <cell r="C139">
            <v>548</v>
          </cell>
          <cell r="D139">
            <v>500</v>
          </cell>
          <cell r="E139">
            <v>500</v>
          </cell>
          <cell r="F139">
            <v>0</v>
          </cell>
          <cell r="K139">
            <v>46</v>
          </cell>
          <cell r="L139">
            <v>14</v>
          </cell>
          <cell r="M139">
            <v>23</v>
          </cell>
          <cell r="N139">
            <v>8</v>
          </cell>
          <cell r="O139">
            <v>3</v>
          </cell>
          <cell r="P139">
            <v>3</v>
          </cell>
          <cell r="Q139">
            <v>6</v>
          </cell>
          <cell r="R139">
            <v>0</v>
          </cell>
          <cell r="S139">
            <v>0</v>
          </cell>
        </row>
        <row r="140">
          <cell r="A140" t="str">
            <v>TEKKEN 8 Season 2 Deluxe Edition</v>
          </cell>
          <cell r="B140">
            <v>39937</v>
          </cell>
          <cell r="C140">
            <v>398</v>
          </cell>
          <cell r="D140">
            <v>2000</v>
          </cell>
          <cell r="E140">
            <v>2000</v>
          </cell>
          <cell r="F140">
            <v>0</v>
          </cell>
          <cell r="S140">
            <v>9</v>
          </cell>
        </row>
        <row r="141">
          <cell r="A141" t="str">
            <v>TEKKEN 8 Season 2 Ultimate Edition</v>
          </cell>
          <cell r="B141">
            <v>40106</v>
          </cell>
          <cell r="C141">
            <v>448</v>
          </cell>
          <cell r="D141">
            <v>2000</v>
          </cell>
          <cell r="E141">
            <v>2000</v>
          </cell>
          <cell r="F141">
            <v>0</v>
          </cell>
          <cell r="S141">
            <v>7</v>
          </cell>
        </row>
        <row r="142">
          <cell r="A142" t="str">
            <v>That Time I Got Reincarnated as a Slime ISEKAI Chronicles</v>
          </cell>
          <cell r="B142">
            <v>28308</v>
          </cell>
          <cell r="C142">
            <v>248</v>
          </cell>
          <cell r="D142">
            <v>300</v>
          </cell>
          <cell r="E142">
            <v>300</v>
          </cell>
          <cell r="F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3</v>
          </cell>
          <cell r="Q142">
            <v>3</v>
          </cell>
          <cell r="R142">
            <v>0</v>
          </cell>
          <cell r="S142">
            <v>1</v>
          </cell>
        </row>
        <row r="143">
          <cell r="A143" t="str">
            <v>That Time I Got Reincarnated as a Slime ISEKAI Chronicles Digital Deluxe Edition</v>
          </cell>
          <cell r="B143">
            <v>30785</v>
          </cell>
          <cell r="C143">
            <v>348</v>
          </cell>
          <cell r="D143">
            <v>300</v>
          </cell>
          <cell r="E143">
            <v>300</v>
          </cell>
          <cell r="F143">
            <v>0</v>
          </cell>
          <cell r="J143">
            <v>0</v>
          </cell>
          <cell r="K143">
            <v>2</v>
          </cell>
          <cell r="L143">
            <v>1</v>
          </cell>
          <cell r="M143">
            <v>1</v>
          </cell>
          <cell r="N143">
            <v>0</v>
          </cell>
          <cell r="O143">
            <v>0</v>
          </cell>
          <cell r="P143">
            <v>2</v>
          </cell>
          <cell r="Q143">
            <v>3</v>
          </cell>
          <cell r="R143">
            <v>3</v>
          </cell>
          <cell r="S143">
            <v>3</v>
          </cell>
        </row>
        <row r="144">
          <cell r="A144" t="str">
            <v>THE IDOLM@STER STARLIT SEASON</v>
          </cell>
          <cell r="B144">
            <v>9782</v>
          </cell>
          <cell r="C144">
            <v>348</v>
          </cell>
          <cell r="D144">
            <v>1300</v>
          </cell>
          <cell r="E144">
            <v>1300</v>
          </cell>
          <cell r="F144">
            <v>0</v>
          </cell>
          <cell r="J144">
            <v>0</v>
          </cell>
          <cell r="K144">
            <v>103</v>
          </cell>
          <cell r="L144">
            <v>39</v>
          </cell>
          <cell r="M144">
            <v>158</v>
          </cell>
          <cell r="N144">
            <v>0</v>
          </cell>
          <cell r="O144">
            <v>127</v>
          </cell>
          <cell r="P144">
            <v>44</v>
          </cell>
          <cell r="Q144">
            <v>48</v>
          </cell>
          <cell r="R144">
            <v>40</v>
          </cell>
          <cell r="S144">
            <v>151</v>
          </cell>
        </row>
        <row r="145">
          <cell r="A145" t="str">
            <v>THE IDOLM@STER STARLIT SEASON Digital Deluxe Edition</v>
          </cell>
          <cell r="B145">
            <v>14887</v>
          </cell>
          <cell r="C145">
            <v>498</v>
          </cell>
          <cell r="D145">
            <v>2300</v>
          </cell>
          <cell r="E145">
            <v>2300</v>
          </cell>
          <cell r="F145">
            <v>0</v>
          </cell>
          <cell r="J145">
            <v>0</v>
          </cell>
          <cell r="K145">
            <v>72</v>
          </cell>
          <cell r="L145">
            <v>21</v>
          </cell>
          <cell r="M145">
            <v>68</v>
          </cell>
          <cell r="N145">
            <v>20</v>
          </cell>
          <cell r="O145">
            <v>1</v>
          </cell>
          <cell r="P145">
            <v>31</v>
          </cell>
          <cell r="Q145">
            <v>24</v>
          </cell>
          <cell r="R145">
            <v>23</v>
          </cell>
          <cell r="S145">
            <v>77</v>
          </cell>
        </row>
        <row r="146">
          <cell r="A146" t="str">
            <v>We Love Katamari REROLL+ Royal Reverie</v>
          </cell>
          <cell r="B146">
            <v>30783</v>
          </cell>
          <cell r="C146">
            <v>148</v>
          </cell>
          <cell r="D146">
            <v>300</v>
          </cell>
          <cell r="E146">
            <v>300</v>
          </cell>
          <cell r="F146">
            <v>0</v>
          </cell>
          <cell r="J146">
            <v>0</v>
          </cell>
          <cell r="K146">
            <v>0</v>
          </cell>
          <cell r="L146">
            <v>1</v>
          </cell>
          <cell r="M146">
            <v>6</v>
          </cell>
          <cell r="N146">
            <v>3</v>
          </cell>
          <cell r="O146">
            <v>6</v>
          </cell>
          <cell r="P146">
            <v>2</v>
          </cell>
          <cell r="Q146">
            <v>0</v>
          </cell>
          <cell r="R146">
            <v>17</v>
          </cell>
          <cell r="S146">
            <v>14</v>
          </cell>
        </row>
        <row r="147">
          <cell r="A147" t="str">
            <v>We Love Katamari REROLL+ Royal Reverie Special Edition</v>
          </cell>
          <cell r="B147">
            <v>30784</v>
          </cell>
          <cell r="C147">
            <v>198</v>
          </cell>
          <cell r="D147">
            <v>300</v>
          </cell>
          <cell r="E147">
            <v>300</v>
          </cell>
          <cell r="F147">
            <v>0</v>
          </cell>
          <cell r="J147">
            <v>0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2</v>
          </cell>
          <cell r="P147">
            <v>3</v>
          </cell>
          <cell r="Q147">
            <v>1</v>
          </cell>
          <cell r="R147">
            <v>4</v>
          </cell>
          <cell r="S147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tabColor rgb="FF00B0F0"/>
    <pageSetUpPr fitToPage="1"/>
  </sheetPr>
  <sheetViews>
    <sheetView zoomScale="80" zoomScaleNormal="80" workbookViewId="0">
      <pane activePane="bottomLeft" state="frozen" topLeftCell="A41" ySplit="7"/>
      <selection pane="bottomLeft" activeCell="F170" sqref="F170"/>
    </sheetView>
  </sheetViews>
  <sheetFormatPr defaultColWidth="14.42578" defaultRowHeight="15" customHeight="1"/>
  <cols>
    <col min="1" max="1" width="79.42578" style="12" customWidth="1"/>
    <col min="2" max="2" width="12.85547" style="12" customWidth="1"/>
    <col min="3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5" width="12.85547" style="12" customWidth="1"/>
    <col min="16" max="16" width="14.42578" style="12" bestFit="1" customWidth="1"/>
    <col min="17" max="17" width="14.42578" style="12" customWidth="1"/>
    <col min="18" max="18" width="13.57031" style="12" bestFit="1" customWidth="1"/>
    <col min="19" max="19" width="13.42578" style="12" customWidth="1"/>
    <col min="20" max="27" width="8.570313" style="12" customWidth="1"/>
    <col min="28" max="16384" width="14.42578" style="12"/>
  </cols>
  <sheetData>
    <row r="1" ht="35.25" customHeight="1"/>
    <row r="2" ht="27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thickBot="1" ht="18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 t="s">
        <v>0</v>
      </c>
      <c r="N3" s="16"/>
      <c r="O3" s="16"/>
      <c r="P3" s="16"/>
      <c r="Q3" s="16"/>
      <c r="R3" s="16"/>
    </row>
    <row r="4" ht="25.5" customHeight="1">
      <c r="E4" s="15"/>
      <c r="H4" s="15"/>
      <c r="L4" s="15"/>
      <c r="M4" s="17">
        <f>R161+R315+R469</f>
        <v>0</v>
      </c>
      <c r="N4" s="18"/>
      <c r="O4" s="18"/>
      <c r="P4" s="18"/>
      <c r="Q4" s="18"/>
      <c r="R4" s="19"/>
    </row>
    <row r="5" thickBot="1" ht="27" customHeight="1">
      <c r="A5" s="20" t="s">
        <v>1</v>
      </c>
      <c r="L5" s="21"/>
      <c r="M5" s="22"/>
      <c r="N5" s="23"/>
      <c r="O5" s="23"/>
      <c r="P5" s="23"/>
      <c r="Q5" s="23"/>
      <c r="R5" s="24"/>
    </row>
    <row r="6" ht="15" customHeight="1">
      <c r="A6" s="25" t="s">
        <v>2</v>
      </c>
      <c r="B6" s="26">
        <v>0.13924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ht="42.75">
      <c r="A7" s="28" t="s">
        <v>3</v>
      </c>
      <c r="B7" s="29" t="s">
        <v>4</v>
      </c>
      <c r="C7" s="30" t="s">
        <v>5</v>
      </c>
      <c r="D7" s="31" t="s">
        <v>6</v>
      </c>
      <c r="E7" s="32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3" t="s">
        <v>13</v>
      </c>
      <c r="L7" s="33" t="s">
        <v>14</v>
      </c>
      <c r="M7" s="34" t="s">
        <v>15</v>
      </c>
      <c r="N7" s="35" t="s">
        <v>16</v>
      </c>
      <c r="O7" s="35" t="s">
        <v>17</v>
      </c>
      <c r="P7" s="36" t="s">
        <v>18</v>
      </c>
      <c r="Q7" s="37" t="s">
        <v>19</v>
      </c>
      <c r="R7" s="38" t="s">
        <v>20</v>
      </c>
      <c r="S7" s="38" t="s">
        <v>21</v>
      </c>
    </row>
    <row r="8" ht="15.95" customHeight="1">
      <c r="A8" s="39" t="s">
        <v>22</v>
      </c>
      <c r="B8" s="40" t="s">
        <v>23</v>
      </c>
      <c r="C8" s="41">
        <v>0</v>
      </c>
      <c r="D8" s="42">
        <v>278</v>
      </c>
      <c r="E8" s="43">
        <v>0</v>
      </c>
      <c r="F8" s="44">
        <f>ROUNDDOWN(D8*(1-E8),0)</f>
        <v>278</v>
      </c>
      <c r="G8" s="45">
        <f t="shared" ref="G8:G39" si="0">F8*$B$6</f>
        <v>38.70872</v>
      </c>
      <c r="H8" s="45">
        <f>G8*C8</f>
        <v>0</v>
      </c>
      <c r="I8" s="45">
        <f>G8*0.13</f>
        <v>5.0321335999999999</v>
      </c>
      <c r="J8" s="46">
        <f t="shared" ref="J8:J71" si="1">(G8-I8)*C8</f>
        <v>0</v>
      </c>
      <c r="K8" s="47">
        <v>0.20000000000000001</v>
      </c>
      <c r="L8" s="48">
        <f>J8*K8</f>
        <v>0</v>
      </c>
      <c r="M8" s="49">
        <v>0.050000000000000003</v>
      </c>
      <c r="N8" s="50">
        <f>J8*M8</f>
        <v>0</v>
      </c>
      <c r="O8" s="49">
        <v>0.050000000000000003</v>
      </c>
      <c r="P8" s="50">
        <f>J8*O8</f>
        <v>0</v>
      </c>
      <c r="Q8" s="51">
        <f>IFERROR(ROUND((J8-L8-N8-P8)/C8,2),0)</f>
        <v>0</v>
      </c>
      <c r="R8" s="52">
        <f>+C8*Q8</f>
        <v>0</v>
      </c>
      <c r="S8" s="53" t="e">
        <f t="shared" ref="S8:S39" si="2">R8/H8</f>
        <v>#DIV/0!</v>
      </c>
    </row>
    <row r="9" ht="15.95" customHeight="1">
      <c r="A9" s="39" t="s">
        <v>24</v>
      </c>
      <c r="B9" s="40" t="s">
        <v>25</v>
      </c>
      <c r="C9" s="41">
        <f>VLOOKUP(A9,[1]銷售庫存統計總表!B:N,13,FALSE)</f>
        <v>0</v>
      </c>
      <c r="D9" s="42">
        <v>278</v>
      </c>
      <c r="E9" s="43">
        <v>0</v>
      </c>
      <c r="F9" s="44">
        <f t="shared" ref="F9:F72" si="3">ROUNDDOWN(D9*(1-E9),0)</f>
        <v>278</v>
      </c>
      <c r="G9" s="45">
        <f t="shared" si="0"/>
        <v>38.70872</v>
      </c>
      <c r="H9" s="45">
        <f t="shared" ref="H9:H72" si="4">G9*C9</f>
        <v>0</v>
      </c>
      <c r="I9" s="45">
        <f t="shared" ref="I9:I72" si="5">G9*0.13</f>
        <v>5.0321335999999999</v>
      </c>
      <c r="J9" s="46">
        <f t="shared" si="1"/>
        <v>0</v>
      </c>
      <c r="K9" s="47">
        <v>0.20000000000000001</v>
      </c>
      <c r="L9" s="48">
        <f t="shared" ref="L9:L72" si="6">J9*K9</f>
        <v>0</v>
      </c>
      <c r="M9" s="49">
        <v>0.050000000000000003</v>
      </c>
      <c r="N9" s="50">
        <f t="shared" ref="N9:N72" si="7">J9*M9</f>
        <v>0</v>
      </c>
      <c r="O9" s="49">
        <v>0.050000000000000003</v>
      </c>
      <c r="P9" s="50">
        <f t="shared" ref="P9:P72" si="8">J9*O9</f>
        <v>0</v>
      </c>
      <c r="Q9" s="51">
        <f t="shared" ref="Q9:Q72" si="9">IFERROR(ROUND((J9-L9-N9-P9)/C9,2),0)</f>
        <v>0</v>
      </c>
      <c r="R9" s="52">
        <f t="shared" ref="R9:R72" si="10">+C9*Q9</f>
        <v>0</v>
      </c>
      <c r="S9" s="53" t="e">
        <f t="shared" si="2"/>
        <v>#DIV/0!</v>
      </c>
    </row>
    <row r="10" ht="15.95" customHeight="1">
      <c r="A10" s="39" t="s">
        <v>26</v>
      </c>
      <c r="B10" s="40" t="s">
        <v>27</v>
      </c>
      <c r="C10" s="41">
        <v>0</v>
      </c>
      <c r="D10" s="42">
        <v>268</v>
      </c>
      <c r="E10" s="43">
        <v>0</v>
      </c>
      <c r="F10" s="44">
        <f t="shared" si="3"/>
        <v>268</v>
      </c>
      <c r="G10" s="45">
        <f t="shared" si="0"/>
        <v>37.316319999999997</v>
      </c>
      <c r="H10" s="45">
        <f t="shared" si="4"/>
        <v>0</v>
      </c>
      <c r="I10" s="45">
        <f t="shared" si="5"/>
        <v>4.8511215999999999</v>
      </c>
      <c r="J10" s="46">
        <f t="shared" si="1"/>
        <v>0</v>
      </c>
      <c r="K10" s="47">
        <v>0.20000000000000001</v>
      </c>
      <c r="L10" s="48">
        <f t="shared" si="6"/>
        <v>0</v>
      </c>
      <c r="M10" s="49">
        <v>0.050000000000000003</v>
      </c>
      <c r="N10" s="50">
        <f t="shared" si="7"/>
        <v>0</v>
      </c>
      <c r="O10" s="49">
        <v>0.050000000000000003</v>
      </c>
      <c r="P10" s="50">
        <f t="shared" si="8"/>
        <v>0</v>
      </c>
      <c r="Q10" s="51">
        <f t="shared" si="9"/>
        <v>0</v>
      </c>
      <c r="R10" s="52">
        <f t="shared" si="10"/>
        <v>0</v>
      </c>
      <c r="S10" s="53" t="e">
        <f t="shared" si="2"/>
        <v>#DIV/0!</v>
      </c>
    </row>
    <row r="11" ht="15.95" customHeight="1">
      <c r="A11" s="39" t="s">
        <v>28</v>
      </c>
      <c r="B11" s="40" t="s">
        <v>29</v>
      </c>
      <c r="C11" s="41">
        <v>0</v>
      </c>
      <c r="D11" s="42">
        <v>368</v>
      </c>
      <c r="E11" s="43">
        <v>0</v>
      </c>
      <c r="F11" s="44">
        <f t="shared" si="3"/>
        <v>368</v>
      </c>
      <c r="G11" s="45">
        <f t="shared" si="0"/>
        <v>51.240320000000004</v>
      </c>
      <c r="H11" s="45">
        <f t="shared" si="4"/>
        <v>0</v>
      </c>
      <c r="I11" s="45">
        <f t="shared" si="5"/>
        <v>6.6612416000000003</v>
      </c>
      <c r="J11" s="46">
        <f t="shared" si="1"/>
        <v>0</v>
      </c>
      <c r="K11" s="47">
        <v>0.20000000000000001</v>
      </c>
      <c r="L11" s="48">
        <f t="shared" si="6"/>
        <v>0</v>
      </c>
      <c r="M11" s="49">
        <v>0.050000000000000003</v>
      </c>
      <c r="N11" s="50">
        <f t="shared" si="7"/>
        <v>0</v>
      </c>
      <c r="O11" s="49">
        <v>0.050000000000000003</v>
      </c>
      <c r="P11" s="50">
        <f t="shared" si="8"/>
        <v>0</v>
      </c>
      <c r="Q11" s="51">
        <f t="shared" si="9"/>
        <v>0</v>
      </c>
      <c r="R11" s="52">
        <f t="shared" si="10"/>
        <v>0</v>
      </c>
      <c r="S11" s="53" t="e">
        <f t="shared" si="2"/>
        <v>#DIV/0!</v>
      </c>
    </row>
    <row r="12" ht="15.95" customHeight="1">
      <c r="A12" s="39" t="s">
        <v>30</v>
      </c>
      <c r="B12" s="40" t="s">
        <v>31</v>
      </c>
      <c r="C12" s="41">
        <v>0</v>
      </c>
      <c r="D12" s="42">
        <v>498</v>
      </c>
      <c r="E12" s="43">
        <v>0</v>
      </c>
      <c r="F12" s="44">
        <f t="shared" si="3"/>
        <v>498</v>
      </c>
      <c r="G12" s="45">
        <f t="shared" si="0"/>
        <v>69.341520000000003</v>
      </c>
      <c r="H12" s="45">
        <f t="shared" si="4"/>
        <v>0</v>
      </c>
      <c r="I12" s="45">
        <f t="shared" si="5"/>
        <v>9.0143976000000006</v>
      </c>
      <c r="J12" s="46">
        <f t="shared" si="1"/>
        <v>0</v>
      </c>
      <c r="K12" s="47">
        <v>0.20000000000000001</v>
      </c>
      <c r="L12" s="48">
        <f t="shared" si="6"/>
        <v>0</v>
      </c>
      <c r="M12" s="49">
        <v>0.050000000000000003</v>
      </c>
      <c r="N12" s="50">
        <f t="shared" si="7"/>
        <v>0</v>
      </c>
      <c r="O12" s="49">
        <v>0.050000000000000003</v>
      </c>
      <c r="P12" s="50">
        <f t="shared" si="8"/>
        <v>0</v>
      </c>
      <c r="Q12" s="51">
        <f t="shared" si="9"/>
        <v>0</v>
      </c>
      <c r="R12" s="52">
        <f t="shared" si="10"/>
        <v>0</v>
      </c>
      <c r="S12" s="53" t="e">
        <f t="shared" si="2"/>
        <v>#DIV/0!</v>
      </c>
    </row>
    <row r="13" ht="15.95" customHeight="1">
      <c r="A13" s="39" t="s">
        <v>32</v>
      </c>
      <c r="B13" s="40" t="s">
        <v>33</v>
      </c>
      <c r="C13" s="41">
        <v>0</v>
      </c>
      <c r="D13" s="42">
        <v>298</v>
      </c>
      <c r="E13" s="43">
        <v>0</v>
      </c>
      <c r="F13" s="44">
        <f t="shared" si="3"/>
        <v>298</v>
      </c>
      <c r="G13" s="45">
        <f t="shared" si="0"/>
        <v>41.493520000000004</v>
      </c>
      <c r="H13" s="45">
        <f t="shared" si="4"/>
        <v>0</v>
      </c>
      <c r="I13" s="45">
        <f t="shared" si="5"/>
        <v>5.3941576000000007</v>
      </c>
      <c r="J13" s="46">
        <f t="shared" si="1"/>
        <v>0</v>
      </c>
      <c r="K13" s="47">
        <v>0.20000000000000001</v>
      </c>
      <c r="L13" s="48">
        <f t="shared" si="6"/>
        <v>0</v>
      </c>
      <c r="M13" s="49">
        <v>0.050000000000000003</v>
      </c>
      <c r="N13" s="50">
        <f t="shared" si="7"/>
        <v>0</v>
      </c>
      <c r="O13" s="49">
        <v>0.050000000000000003</v>
      </c>
      <c r="P13" s="50">
        <f t="shared" si="8"/>
        <v>0</v>
      </c>
      <c r="Q13" s="51">
        <f t="shared" si="9"/>
        <v>0</v>
      </c>
      <c r="R13" s="52">
        <f t="shared" si="10"/>
        <v>0</v>
      </c>
      <c r="S13" s="53" t="e">
        <f t="shared" si="2"/>
        <v>#DIV/0!</v>
      </c>
    </row>
    <row r="14" ht="15.95" customHeight="1">
      <c r="A14" s="39" t="s">
        <v>34</v>
      </c>
      <c r="B14" s="40" t="s">
        <v>35</v>
      </c>
      <c r="C14" s="41">
        <v>0</v>
      </c>
      <c r="D14" s="42">
        <v>348</v>
      </c>
      <c r="E14" s="43">
        <v>0</v>
      </c>
      <c r="F14" s="44">
        <f t="shared" si="3"/>
        <v>348</v>
      </c>
      <c r="G14" s="45">
        <f t="shared" si="0"/>
        <v>48.45552</v>
      </c>
      <c r="H14" s="45">
        <f t="shared" si="4"/>
        <v>0</v>
      </c>
      <c r="I14" s="45">
        <f t="shared" si="5"/>
        <v>6.2992176000000004</v>
      </c>
      <c r="J14" s="46">
        <f t="shared" si="1"/>
        <v>0</v>
      </c>
      <c r="K14" s="47">
        <v>0.20000000000000001</v>
      </c>
      <c r="L14" s="48">
        <f t="shared" si="6"/>
        <v>0</v>
      </c>
      <c r="M14" s="49">
        <v>0.050000000000000003</v>
      </c>
      <c r="N14" s="50">
        <f t="shared" si="7"/>
        <v>0</v>
      </c>
      <c r="O14" s="49">
        <v>0.050000000000000003</v>
      </c>
      <c r="P14" s="50">
        <f t="shared" si="8"/>
        <v>0</v>
      </c>
      <c r="Q14" s="51">
        <f t="shared" si="9"/>
        <v>0</v>
      </c>
      <c r="R14" s="52">
        <f t="shared" si="10"/>
        <v>0</v>
      </c>
      <c r="S14" s="53" t="e">
        <f t="shared" si="2"/>
        <v>#DIV/0!</v>
      </c>
    </row>
    <row r="15" ht="15.95" customHeight="1">
      <c r="A15" s="54" t="s">
        <v>36</v>
      </c>
      <c r="B15" s="55" t="s">
        <v>37</v>
      </c>
      <c r="C15" s="41">
        <v>0</v>
      </c>
      <c r="D15" s="42">
        <v>248</v>
      </c>
      <c r="E15" s="43">
        <v>0</v>
      </c>
      <c r="F15" s="44">
        <f t="shared" si="3"/>
        <v>248</v>
      </c>
      <c r="G15" s="45">
        <f t="shared" si="0"/>
        <v>34.53152</v>
      </c>
      <c r="H15" s="45">
        <f t="shared" si="4"/>
        <v>0</v>
      </c>
      <c r="I15" s="45">
        <f t="shared" si="5"/>
        <v>4.4890976</v>
      </c>
      <c r="J15" s="46">
        <f t="shared" si="1"/>
        <v>0</v>
      </c>
      <c r="K15" s="47">
        <v>0.20000000000000001</v>
      </c>
      <c r="L15" s="48">
        <f t="shared" si="6"/>
        <v>0</v>
      </c>
      <c r="M15" s="49">
        <v>0.050000000000000003</v>
      </c>
      <c r="N15" s="50">
        <f t="shared" si="7"/>
        <v>0</v>
      </c>
      <c r="O15" s="49">
        <v>0.050000000000000003</v>
      </c>
      <c r="P15" s="50">
        <f t="shared" si="8"/>
        <v>0</v>
      </c>
      <c r="Q15" s="51">
        <f t="shared" si="9"/>
        <v>0</v>
      </c>
      <c r="R15" s="52">
        <f t="shared" si="10"/>
        <v>0</v>
      </c>
      <c r="S15" s="53" t="e">
        <f t="shared" si="2"/>
        <v>#DIV/0!</v>
      </c>
    </row>
    <row r="16" ht="15.95" customHeight="1">
      <c r="A16" s="56" t="s">
        <v>38</v>
      </c>
      <c r="B16" s="40" t="s">
        <v>39</v>
      </c>
      <c r="C16" s="41">
        <f>VLOOKUP(A16,[1]銷售庫存統計總表!B:N,13,FALSE)</f>
        <v>0</v>
      </c>
      <c r="D16" s="42">
        <v>268</v>
      </c>
      <c r="E16" s="43">
        <v>0</v>
      </c>
      <c r="F16" s="44">
        <f t="shared" si="3"/>
        <v>268</v>
      </c>
      <c r="G16" s="45">
        <f t="shared" si="0"/>
        <v>37.316319999999997</v>
      </c>
      <c r="H16" s="45">
        <f t="shared" si="4"/>
        <v>0</v>
      </c>
      <c r="I16" s="45">
        <f t="shared" si="5"/>
        <v>4.8511215999999999</v>
      </c>
      <c r="J16" s="46">
        <f t="shared" si="1"/>
        <v>0</v>
      </c>
      <c r="K16" s="47">
        <v>0.20000000000000001</v>
      </c>
      <c r="L16" s="48">
        <f t="shared" si="6"/>
        <v>0</v>
      </c>
      <c r="M16" s="49">
        <v>0.050000000000000003</v>
      </c>
      <c r="N16" s="50">
        <f t="shared" si="7"/>
        <v>0</v>
      </c>
      <c r="O16" s="49">
        <v>0.050000000000000003</v>
      </c>
      <c r="P16" s="50">
        <f t="shared" si="8"/>
        <v>0</v>
      </c>
      <c r="Q16" s="51">
        <f t="shared" si="9"/>
        <v>0</v>
      </c>
      <c r="R16" s="52">
        <f t="shared" si="10"/>
        <v>0</v>
      </c>
      <c r="S16" s="53" t="e">
        <f t="shared" si="2"/>
        <v>#DIV/0!</v>
      </c>
    </row>
    <row r="17" ht="15.95" customHeight="1">
      <c r="A17" s="56" t="s">
        <v>40</v>
      </c>
      <c r="B17" s="40" t="s">
        <v>41</v>
      </c>
      <c r="C17" s="41">
        <f>VLOOKUP(A17,[1]銷售庫存統計總表!B:N,13,FALSE)</f>
        <v>0</v>
      </c>
      <c r="D17" s="42">
        <v>288</v>
      </c>
      <c r="E17" s="43">
        <v>0</v>
      </c>
      <c r="F17" s="44">
        <f t="shared" si="3"/>
        <v>288</v>
      </c>
      <c r="G17" s="45">
        <f t="shared" si="0"/>
        <v>40.101120000000002</v>
      </c>
      <c r="H17" s="45">
        <f t="shared" si="4"/>
        <v>0</v>
      </c>
      <c r="I17" s="45">
        <f t="shared" si="5"/>
        <v>5.2131456000000007</v>
      </c>
      <c r="J17" s="46">
        <f t="shared" si="1"/>
        <v>0</v>
      </c>
      <c r="K17" s="47">
        <v>0.20000000000000001</v>
      </c>
      <c r="L17" s="48">
        <f t="shared" si="6"/>
        <v>0</v>
      </c>
      <c r="M17" s="49">
        <v>0.050000000000000003</v>
      </c>
      <c r="N17" s="50">
        <f t="shared" si="7"/>
        <v>0</v>
      </c>
      <c r="O17" s="49">
        <v>0.050000000000000003</v>
      </c>
      <c r="P17" s="50">
        <f t="shared" si="8"/>
        <v>0</v>
      </c>
      <c r="Q17" s="51">
        <f t="shared" si="9"/>
        <v>0</v>
      </c>
      <c r="R17" s="52">
        <f t="shared" si="10"/>
        <v>0</v>
      </c>
      <c r="S17" s="53" t="e">
        <f t="shared" si="2"/>
        <v>#DIV/0!</v>
      </c>
    </row>
    <row r="18" ht="15.95" customHeight="1">
      <c r="A18" s="56" t="s">
        <v>42</v>
      </c>
      <c r="B18" s="55" t="s">
        <v>43</v>
      </c>
      <c r="C18" s="41">
        <v>0</v>
      </c>
      <c r="D18" s="42">
        <v>198</v>
      </c>
      <c r="E18" s="43">
        <v>0</v>
      </c>
      <c r="F18" s="44">
        <f t="shared" ref="F18" si="11">ROUNDDOWN(D18*(1-E18),0)</f>
        <v>198</v>
      </c>
      <c r="G18" s="45">
        <f t="shared" ref="G18" si="12">F18*$B$6</f>
        <v>27.569520000000001</v>
      </c>
      <c r="H18" s="45">
        <f t="shared" si="4"/>
        <v>0</v>
      </c>
      <c r="I18" s="45">
        <f t="shared" si="5"/>
        <v>3.5840376000000003</v>
      </c>
      <c r="J18" s="46">
        <f t="shared" si="1"/>
        <v>0</v>
      </c>
      <c r="K18" s="47">
        <v>0.20000000000000001</v>
      </c>
      <c r="L18" s="48">
        <f t="shared" si="6"/>
        <v>0</v>
      </c>
      <c r="M18" s="49">
        <v>0.050000000000000003</v>
      </c>
      <c r="N18" s="50">
        <f t="shared" si="7"/>
        <v>0</v>
      </c>
      <c r="O18" s="49">
        <v>0.050000000000000003</v>
      </c>
      <c r="P18" s="50">
        <f t="shared" si="8"/>
        <v>0</v>
      </c>
      <c r="Q18" s="51">
        <f t="shared" si="9"/>
        <v>0</v>
      </c>
      <c r="R18" s="52">
        <f t="shared" si="10"/>
        <v>0</v>
      </c>
      <c r="S18" s="53" t="e">
        <f t="shared" ref="S18" si="13">R18/H18</f>
        <v>#DIV/0!</v>
      </c>
    </row>
    <row r="19" ht="15.95" customHeight="1">
      <c r="A19" s="56" t="s">
        <v>44</v>
      </c>
      <c r="B19" s="40" t="s">
        <v>45</v>
      </c>
      <c r="C19" s="41">
        <f>VLOOKUP(A19,[1]銷售庫存統計總表!B:N,13,FALSE)</f>
        <v>0</v>
      </c>
      <c r="D19" s="42">
        <v>298</v>
      </c>
      <c r="E19" s="43">
        <v>0</v>
      </c>
      <c r="F19" s="44">
        <f t="shared" si="3"/>
        <v>298</v>
      </c>
      <c r="G19" s="45">
        <f t="shared" si="0"/>
        <v>41.493520000000004</v>
      </c>
      <c r="H19" s="45">
        <f t="shared" si="4"/>
        <v>0</v>
      </c>
      <c r="I19" s="45">
        <f t="shared" si="5"/>
        <v>5.3941576000000007</v>
      </c>
      <c r="J19" s="46">
        <f t="shared" si="1"/>
        <v>0</v>
      </c>
      <c r="K19" s="47">
        <v>0.20000000000000001</v>
      </c>
      <c r="L19" s="48">
        <f t="shared" si="6"/>
        <v>0</v>
      </c>
      <c r="M19" s="49">
        <v>0.050000000000000003</v>
      </c>
      <c r="N19" s="50">
        <f t="shared" si="7"/>
        <v>0</v>
      </c>
      <c r="O19" s="49">
        <v>0.050000000000000003</v>
      </c>
      <c r="P19" s="50">
        <f t="shared" si="8"/>
        <v>0</v>
      </c>
      <c r="Q19" s="51">
        <f t="shared" si="9"/>
        <v>0</v>
      </c>
      <c r="R19" s="52">
        <f t="shared" si="10"/>
        <v>0</v>
      </c>
      <c r="S19" s="53" t="e">
        <f t="shared" si="2"/>
        <v>#DIV/0!</v>
      </c>
    </row>
    <row r="20" ht="15.95" customHeight="1">
      <c r="A20" s="56" t="s">
        <v>46</v>
      </c>
      <c r="B20" s="40" t="s">
        <v>47</v>
      </c>
      <c r="C20" s="41">
        <v>0</v>
      </c>
      <c r="D20" s="42">
        <v>398</v>
      </c>
      <c r="E20" s="43">
        <v>0</v>
      </c>
      <c r="F20" s="44">
        <f t="shared" si="3"/>
        <v>398</v>
      </c>
      <c r="G20" s="45">
        <f t="shared" si="0"/>
        <v>55.417520000000003</v>
      </c>
      <c r="H20" s="45">
        <f t="shared" si="4"/>
        <v>0</v>
      </c>
      <c r="I20" s="45">
        <f t="shared" si="5"/>
        <v>7.2042776000000011</v>
      </c>
      <c r="J20" s="46">
        <f t="shared" si="1"/>
        <v>0</v>
      </c>
      <c r="K20" s="47">
        <v>0.20000000000000001</v>
      </c>
      <c r="L20" s="48">
        <f t="shared" si="6"/>
        <v>0</v>
      </c>
      <c r="M20" s="49">
        <v>0.050000000000000003</v>
      </c>
      <c r="N20" s="50">
        <f t="shared" si="7"/>
        <v>0</v>
      </c>
      <c r="O20" s="49">
        <v>0.050000000000000003</v>
      </c>
      <c r="P20" s="50">
        <f t="shared" si="8"/>
        <v>0</v>
      </c>
      <c r="Q20" s="51">
        <f t="shared" si="9"/>
        <v>0</v>
      </c>
      <c r="R20" s="52">
        <f t="shared" si="10"/>
        <v>0</v>
      </c>
      <c r="S20" s="53" t="e">
        <f t="shared" si="2"/>
        <v>#DIV/0!</v>
      </c>
    </row>
    <row r="21" ht="15.95" customHeight="1">
      <c r="A21" s="39" t="s">
        <v>48</v>
      </c>
      <c r="B21" s="40" t="s">
        <v>49</v>
      </c>
      <c r="C21" s="41">
        <v>0</v>
      </c>
      <c r="D21" s="42">
        <v>268</v>
      </c>
      <c r="E21" s="43">
        <v>0</v>
      </c>
      <c r="F21" s="44">
        <f t="shared" si="3"/>
        <v>268</v>
      </c>
      <c r="G21" s="45">
        <f t="shared" si="0"/>
        <v>37.316319999999997</v>
      </c>
      <c r="H21" s="45">
        <f t="shared" si="4"/>
        <v>0</v>
      </c>
      <c r="I21" s="45">
        <f t="shared" si="5"/>
        <v>4.8511215999999999</v>
      </c>
      <c r="J21" s="46">
        <f t="shared" si="1"/>
        <v>0</v>
      </c>
      <c r="K21" s="47">
        <v>0.20000000000000001</v>
      </c>
      <c r="L21" s="48">
        <f t="shared" si="6"/>
        <v>0</v>
      </c>
      <c r="M21" s="49">
        <v>0.050000000000000003</v>
      </c>
      <c r="N21" s="50">
        <f t="shared" si="7"/>
        <v>0</v>
      </c>
      <c r="O21" s="49">
        <v>0.050000000000000003</v>
      </c>
      <c r="P21" s="50">
        <f t="shared" si="8"/>
        <v>0</v>
      </c>
      <c r="Q21" s="51">
        <f t="shared" si="9"/>
        <v>0</v>
      </c>
      <c r="R21" s="52">
        <f t="shared" si="10"/>
        <v>0</v>
      </c>
      <c r="S21" s="53" t="e">
        <f t="shared" si="2"/>
        <v>#DIV/0!</v>
      </c>
    </row>
    <row r="22" ht="15.95" customHeight="1">
      <c r="A22" s="39" t="s">
        <v>50</v>
      </c>
      <c r="B22" s="40" t="s">
        <v>51</v>
      </c>
      <c r="C22" s="41">
        <v>0</v>
      </c>
      <c r="D22" s="42">
        <v>368</v>
      </c>
      <c r="E22" s="43">
        <v>0</v>
      </c>
      <c r="F22" s="44">
        <f t="shared" si="3"/>
        <v>368</v>
      </c>
      <c r="G22" s="45">
        <f t="shared" si="0"/>
        <v>51.240320000000004</v>
      </c>
      <c r="H22" s="45">
        <f t="shared" si="4"/>
        <v>0</v>
      </c>
      <c r="I22" s="45">
        <f t="shared" si="5"/>
        <v>6.6612416000000003</v>
      </c>
      <c r="J22" s="46">
        <f t="shared" si="1"/>
        <v>0</v>
      </c>
      <c r="K22" s="47">
        <v>0.20000000000000001</v>
      </c>
      <c r="L22" s="48">
        <f t="shared" si="6"/>
        <v>0</v>
      </c>
      <c r="M22" s="49">
        <v>0.050000000000000003</v>
      </c>
      <c r="N22" s="50">
        <f t="shared" si="7"/>
        <v>0</v>
      </c>
      <c r="O22" s="49">
        <v>0.050000000000000003</v>
      </c>
      <c r="P22" s="50">
        <f t="shared" si="8"/>
        <v>0</v>
      </c>
      <c r="Q22" s="51">
        <f t="shared" si="9"/>
        <v>0</v>
      </c>
      <c r="R22" s="52">
        <f t="shared" si="10"/>
        <v>0</v>
      </c>
      <c r="S22" s="53" t="e">
        <f t="shared" si="2"/>
        <v>#DIV/0!</v>
      </c>
    </row>
    <row r="23" ht="15.95" customHeight="1">
      <c r="A23" s="39" t="s">
        <v>52</v>
      </c>
      <c r="B23" s="40" t="s">
        <v>53</v>
      </c>
      <c r="C23" s="41">
        <v>0</v>
      </c>
      <c r="D23" s="42">
        <v>198</v>
      </c>
      <c r="E23" s="43">
        <v>0</v>
      </c>
      <c r="F23" s="44">
        <f t="shared" si="3"/>
        <v>198</v>
      </c>
      <c r="G23" s="45">
        <f t="shared" si="0"/>
        <v>27.569520000000001</v>
      </c>
      <c r="H23" s="45">
        <f t="shared" si="4"/>
        <v>0</v>
      </c>
      <c r="I23" s="45">
        <f t="shared" si="5"/>
        <v>3.5840376000000003</v>
      </c>
      <c r="J23" s="46">
        <f t="shared" si="1"/>
        <v>0</v>
      </c>
      <c r="K23" s="47">
        <v>0.20000000000000001</v>
      </c>
      <c r="L23" s="48">
        <f t="shared" si="6"/>
        <v>0</v>
      </c>
      <c r="M23" s="49">
        <v>0.050000000000000003</v>
      </c>
      <c r="N23" s="50">
        <f t="shared" si="7"/>
        <v>0</v>
      </c>
      <c r="O23" s="49">
        <v>0.050000000000000003</v>
      </c>
      <c r="P23" s="50">
        <f t="shared" si="8"/>
        <v>0</v>
      </c>
      <c r="Q23" s="51">
        <f t="shared" si="9"/>
        <v>0</v>
      </c>
      <c r="R23" s="52">
        <f t="shared" si="10"/>
        <v>0</v>
      </c>
      <c r="S23" s="53" t="e">
        <f t="shared" si="2"/>
        <v>#DIV/0!</v>
      </c>
    </row>
    <row r="24" ht="15.95" customHeight="1">
      <c r="A24" s="39" t="s">
        <v>54</v>
      </c>
      <c r="B24" s="40" t="s">
        <v>55</v>
      </c>
      <c r="C24" s="41">
        <v>0</v>
      </c>
      <c r="D24" s="42">
        <v>198</v>
      </c>
      <c r="E24" s="43">
        <v>0</v>
      </c>
      <c r="F24" s="44">
        <f t="shared" si="3"/>
        <v>198</v>
      </c>
      <c r="G24" s="45">
        <f t="shared" si="0"/>
        <v>27.569520000000001</v>
      </c>
      <c r="H24" s="45">
        <f t="shared" si="4"/>
        <v>0</v>
      </c>
      <c r="I24" s="45">
        <f t="shared" si="5"/>
        <v>3.5840376000000003</v>
      </c>
      <c r="J24" s="46">
        <f t="shared" si="1"/>
        <v>0</v>
      </c>
      <c r="K24" s="47">
        <v>0.20000000000000001</v>
      </c>
      <c r="L24" s="48">
        <f t="shared" si="6"/>
        <v>0</v>
      </c>
      <c r="M24" s="49">
        <v>0.050000000000000003</v>
      </c>
      <c r="N24" s="50">
        <f t="shared" si="7"/>
        <v>0</v>
      </c>
      <c r="O24" s="49">
        <v>0.050000000000000003</v>
      </c>
      <c r="P24" s="50">
        <f t="shared" si="8"/>
        <v>0</v>
      </c>
      <c r="Q24" s="51">
        <f t="shared" si="9"/>
        <v>0</v>
      </c>
      <c r="R24" s="52">
        <f t="shared" si="10"/>
        <v>0</v>
      </c>
      <c r="S24" s="53" t="e">
        <f t="shared" si="2"/>
        <v>#DIV/0!</v>
      </c>
    </row>
    <row r="25" ht="15.95" customHeight="1">
      <c r="A25" s="39" t="s">
        <v>56</v>
      </c>
      <c r="B25" s="40" t="s">
        <v>57</v>
      </c>
      <c r="C25" s="41">
        <v>0</v>
      </c>
      <c r="D25" s="42">
        <v>268</v>
      </c>
      <c r="E25" s="43">
        <v>0</v>
      </c>
      <c r="F25" s="44">
        <f t="shared" si="3"/>
        <v>268</v>
      </c>
      <c r="G25" s="45">
        <f t="shared" si="0"/>
        <v>37.316319999999997</v>
      </c>
      <c r="H25" s="45">
        <f t="shared" si="4"/>
        <v>0</v>
      </c>
      <c r="I25" s="45">
        <f t="shared" si="5"/>
        <v>4.8511215999999999</v>
      </c>
      <c r="J25" s="46">
        <f t="shared" si="1"/>
        <v>0</v>
      </c>
      <c r="K25" s="47">
        <v>0.20000000000000001</v>
      </c>
      <c r="L25" s="48">
        <f t="shared" si="6"/>
        <v>0</v>
      </c>
      <c r="M25" s="49">
        <v>0.050000000000000003</v>
      </c>
      <c r="N25" s="50">
        <f t="shared" si="7"/>
        <v>0</v>
      </c>
      <c r="O25" s="49">
        <v>0.050000000000000003</v>
      </c>
      <c r="P25" s="50">
        <f t="shared" si="8"/>
        <v>0</v>
      </c>
      <c r="Q25" s="51">
        <f t="shared" si="9"/>
        <v>0</v>
      </c>
      <c r="R25" s="52">
        <f t="shared" si="10"/>
        <v>0</v>
      </c>
      <c r="S25" s="53" t="e">
        <f t="shared" si="2"/>
        <v>#DIV/0!</v>
      </c>
    </row>
    <row r="26" ht="15.95" customHeight="1">
      <c r="A26" s="39" t="s">
        <v>58</v>
      </c>
      <c r="B26" s="40" t="s">
        <v>59</v>
      </c>
      <c r="C26" s="41">
        <v>0</v>
      </c>
      <c r="D26" s="42">
        <v>138</v>
      </c>
      <c r="E26" s="43">
        <v>0</v>
      </c>
      <c r="F26" s="44">
        <f t="shared" si="3"/>
        <v>138</v>
      </c>
      <c r="G26" s="45">
        <f t="shared" si="0"/>
        <v>19.215119999999999</v>
      </c>
      <c r="H26" s="45">
        <f t="shared" si="4"/>
        <v>0</v>
      </c>
      <c r="I26" s="45">
        <f t="shared" si="5"/>
        <v>2.4979656000000001</v>
      </c>
      <c r="J26" s="46">
        <f t="shared" si="1"/>
        <v>0</v>
      </c>
      <c r="K26" s="47">
        <v>0.20000000000000001</v>
      </c>
      <c r="L26" s="48">
        <f t="shared" si="6"/>
        <v>0</v>
      </c>
      <c r="M26" s="49">
        <v>0.050000000000000003</v>
      </c>
      <c r="N26" s="50">
        <f t="shared" si="7"/>
        <v>0</v>
      </c>
      <c r="O26" s="49">
        <v>0.050000000000000003</v>
      </c>
      <c r="P26" s="50">
        <f t="shared" si="8"/>
        <v>0</v>
      </c>
      <c r="Q26" s="51">
        <f t="shared" si="9"/>
        <v>0</v>
      </c>
      <c r="R26" s="52">
        <f t="shared" si="10"/>
        <v>0</v>
      </c>
      <c r="S26" s="53" t="e">
        <f t="shared" si="2"/>
        <v>#DIV/0!</v>
      </c>
    </row>
    <row r="27" ht="15.95" customHeight="1">
      <c r="A27" s="39" t="s">
        <v>60</v>
      </c>
      <c r="B27" s="40" t="s">
        <v>61</v>
      </c>
      <c r="C27" s="41">
        <v>0</v>
      </c>
      <c r="D27" s="42">
        <v>398</v>
      </c>
      <c r="E27" s="43">
        <v>0</v>
      </c>
      <c r="F27" s="44">
        <f t="shared" si="3"/>
        <v>398</v>
      </c>
      <c r="G27" s="45">
        <f t="shared" si="0"/>
        <v>55.417520000000003</v>
      </c>
      <c r="H27" s="45">
        <f t="shared" si="4"/>
        <v>0</v>
      </c>
      <c r="I27" s="45">
        <f t="shared" si="5"/>
        <v>7.2042776000000011</v>
      </c>
      <c r="J27" s="46">
        <f t="shared" si="1"/>
        <v>0</v>
      </c>
      <c r="K27" s="47">
        <v>0.20000000000000001</v>
      </c>
      <c r="L27" s="48">
        <f t="shared" si="6"/>
        <v>0</v>
      </c>
      <c r="M27" s="49">
        <v>0.050000000000000003</v>
      </c>
      <c r="N27" s="50">
        <f t="shared" si="7"/>
        <v>0</v>
      </c>
      <c r="O27" s="49">
        <v>0.050000000000000003</v>
      </c>
      <c r="P27" s="50">
        <f t="shared" si="8"/>
        <v>0</v>
      </c>
      <c r="Q27" s="51">
        <f t="shared" si="9"/>
        <v>0</v>
      </c>
      <c r="R27" s="52">
        <f t="shared" si="10"/>
        <v>0</v>
      </c>
      <c r="S27" s="53" t="e">
        <f t="shared" si="2"/>
        <v>#DIV/0!</v>
      </c>
    </row>
    <row r="28" ht="15.95" customHeight="1">
      <c r="A28" s="54" t="s">
        <v>62</v>
      </c>
      <c r="B28" s="55" t="s">
        <v>63</v>
      </c>
      <c r="C28" s="41">
        <v>0</v>
      </c>
      <c r="D28" s="42">
        <v>48</v>
      </c>
      <c r="E28" s="43">
        <v>0</v>
      </c>
      <c r="F28" s="44">
        <f t="shared" si="3"/>
        <v>48</v>
      </c>
      <c r="G28" s="45">
        <f t="shared" si="0"/>
        <v>6.6835199999999997</v>
      </c>
      <c r="H28" s="45">
        <f t="shared" si="4"/>
        <v>0</v>
      </c>
      <c r="I28" s="45">
        <f t="shared" si="5"/>
        <v>0.86885760000000001</v>
      </c>
      <c r="J28" s="46">
        <f t="shared" si="1"/>
        <v>0</v>
      </c>
      <c r="K28" s="47">
        <v>0.20000000000000001</v>
      </c>
      <c r="L28" s="48">
        <f t="shared" si="6"/>
        <v>0</v>
      </c>
      <c r="M28" s="49">
        <v>0.050000000000000003</v>
      </c>
      <c r="N28" s="50">
        <f t="shared" si="7"/>
        <v>0</v>
      </c>
      <c r="O28" s="49">
        <v>0.050000000000000003</v>
      </c>
      <c r="P28" s="50">
        <f t="shared" si="8"/>
        <v>0</v>
      </c>
      <c r="Q28" s="51">
        <f t="shared" si="9"/>
        <v>0</v>
      </c>
      <c r="R28" s="52">
        <f t="shared" si="10"/>
        <v>0</v>
      </c>
      <c r="S28" s="53" t="e">
        <f t="shared" si="2"/>
        <v>#DIV/0!</v>
      </c>
    </row>
    <row r="29" ht="15.95" customHeight="1">
      <c r="A29" s="54" t="s">
        <v>64</v>
      </c>
      <c r="B29" s="55" t="s">
        <v>65</v>
      </c>
      <c r="C29" s="41">
        <v>0</v>
      </c>
      <c r="D29" s="42">
        <v>98</v>
      </c>
      <c r="E29" s="43">
        <v>0</v>
      </c>
      <c r="F29" s="44">
        <f t="shared" si="3"/>
        <v>98</v>
      </c>
      <c r="G29" s="45">
        <f t="shared" si="0"/>
        <v>13.645519999999999</v>
      </c>
      <c r="H29" s="45">
        <f t="shared" si="4"/>
        <v>0</v>
      </c>
      <c r="I29" s="45">
        <f t="shared" si="5"/>
        <v>1.7739176000000001</v>
      </c>
      <c r="J29" s="46">
        <f t="shared" si="1"/>
        <v>0</v>
      </c>
      <c r="K29" s="47">
        <v>0.20000000000000001</v>
      </c>
      <c r="L29" s="48">
        <f t="shared" si="6"/>
        <v>0</v>
      </c>
      <c r="M29" s="49">
        <v>0.050000000000000003</v>
      </c>
      <c r="N29" s="50">
        <f t="shared" si="7"/>
        <v>0</v>
      </c>
      <c r="O29" s="49">
        <v>0.050000000000000003</v>
      </c>
      <c r="P29" s="50">
        <f t="shared" si="8"/>
        <v>0</v>
      </c>
      <c r="Q29" s="51">
        <f t="shared" si="9"/>
        <v>0</v>
      </c>
      <c r="R29" s="52">
        <f t="shared" si="10"/>
        <v>0</v>
      </c>
      <c r="S29" s="53" t="e">
        <f t="shared" si="2"/>
        <v>#DIV/0!</v>
      </c>
    </row>
    <row r="30" ht="15.95" customHeight="1">
      <c r="A30" s="39" t="s">
        <v>66</v>
      </c>
      <c r="B30" s="40" t="s">
        <v>67</v>
      </c>
      <c r="C30" s="41">
        <v>0</v>
      </c>
      <c r="D30" s="42">
        <v>228</v>
      </c>
      <c r="E30" s="43">
        <v>0</v>
      </c>
      <c r="F30" s="44">
        <f t="shared" si="3"/>
        <v>228</v>
      </c>
      <c r="G30" s="45">
        <f t="shared" si="0"/>
        <v>31.74672</v>
      </c>
      <c r="H30" s="45">
        <f t="shared" si="4"/>
        <v>0</v>
      </c>
      <c r="I30" s="45">
        <f t="shared" si="5"/>
        <v>4.1270736000000001</v>
      </c>
      <c r="J30" s="46">
        <f t="shared" si="1"/>
        <v>0</v>
      </c>
      <c r="K30" s="47">
        <v>0.20000000000000001</v>
      </c>
      <c r="L30" s="48">
        <f t="shared" si="6"/>
        <v>0</v>
      </c>
      <c r="M30" s="49">
        <v>0.050000000000000003</v>
      </c>
      <c r="N30" s="50">
        <f t="shared" si="7"/>
        <v>0</v>
      </c>
      <c r="O30" s="49">
        <v>0.050000000000000003</v>
      </c>
      <c r="P30" s="50">
        <f t="shared" si="8"/>
        <v>0</v>
      </c>
      <c r="Q30" s="51">
        <f t="shared" si="9"/>
        <v>0</v>
      </c>
      <c r="R30" s="52">
        <f t="shared" si="10"/>
        <v>0</v>
      </c>
      <c r="S30" s="53" t="e">
        <f t="shared" si="2"/>
        <v>#DIV/0!</v>
      </c>
    </row>
    <row r="31" ht="15.95" customHeight="1">
      <c r="A31" s="39" t="s">
        <v>68</v>
      </c>
      <c r="B31" s="40" t="s">
        <v>69</v>
      </c>
      <c r="C31" s="41">
        <v>0</v>
      </c>
      <c r="D31" s="42">
        <v>298</v>
      </c>
      <c r="E31" s="43">
        <v>0</v>
      </c>
      <c r="F31" s="44">
        <f t="shared" si="3"/>
        <v>298</v>
      </c>
      <c r="G31" s="45">
        <f t="shared" si="0"/>
        <v>41.493520000000004</v>
      </c>
      <c r="H31" s="45">
        <f t="shared" si="4"/>
        <v>0</v>
      </c>
      <c r="I31" s="45">
        <f t="shared" si="5"/>
        <v>5.3941576000000007</v>
      </c>
      <c r="J31" s="46">
        <f t="shared" si="1"/>
        <v>0</v>
      </c>
      <c r="K31" s="47">
        <v>0.20000000000000001</v>
      </c>
      <c r="L31" s="48">
        <f t="shared" si="6"/>
        <v>0</v>
      </c>
      <c r="M31" s="49">
        <v>0.050000000000000003</v>
      </c>
      <c r="N31" s="50">
        <f t="shared" si="7"/>
        <v>0</v>
      </c>
      <c r="O31" s="49">
        <v>0.050000000000000003</v>
      </c>
      <c r="P31" s="50">
        <f t="shared" si="8"/>
        <v>0</v>
      </c>
      <c r="Q31" s="51">
        <f t="shared" si="9"/>
        <v>0</v>
      </c>
      <c r="R31" s="52">
        <f t="shared" si="10"/>
        <v>0</v>
      </c>
      <c r="S31" s="53" t="e">
        <f t="shared" si="2"/>
        <v>#DIV/0!</v>
      </c>
    </row>
    <row r="32" ht="15.95" customHeight="1">
      <c r="A32" s="56" t="s">
        <v>70</v>
      </c>
      <c r="B32" s="40" t="s">
        <v>71</v>
      </c>
      <c r="C32" s="41">
        <v>0</v>
      </c>
      <c r="D32" s="42">
        <v>248</v>
      </c>
      <c r="E32" s="43">
        <v>0</v>
      </c>
      <c r="F32" s="44">
        <f t="shared" si="3"/>
        <v>248</v>
      </c>
      <c r="G32" s="45">
        <f t="shared" si="0"/>
        <v>34.53152</v>
      </c>
      <c r="H32" s="45">
        <f t="shared" si="4"/>
        <v>0</v>
      </c>
      <c r="I32" s="45">
        <f t="shared" si="5"/>
        <v>4.4890976</v>
      </c>
      <c r="J32" s="46">
        <f t="shared" si="1"/>
        <v>0</v>
      </c>
      <c r="K32" s="47">
        <v>0.20000000000000001</v>
      </c>
      <c r="L32" s="48">
        <f t="shared" si="6"/>
        <v>0</v>
      </c>
      <c r="M32" s="49">
        <v>0.050000000000000003</v>
      </c>
      <c r="N32" s="50">
        <f t="shared" si="7"/>
        <v>0</v>
      </c>
      <c r="O32" s="49">
        <v>0.050000000000000003</v>
      </c>
      <c r="P32" s="50">
        <f t="shared" si="8"/>
        <v>0</v>
      </c>
      <c r="Q32" s="51">
        <f t="shared" si="9"/>
        <v>0</v>
      </c>
      <c r="R32" s="52">
        <f t="shared" si="10"/>
        <v>0</v>
      </c>
      <c r="S32" s="53" t="e">
        <f t="shared" si="2"/>
        <v>#DIV/0!</v>
      </c>
    </row>
    <row r="33" ht="15.95" customHeight="1">
      <c r="A33" s="39" t="s">
        <v>72</v>
      </c>
      <c r="B33" s="40" t="s">
        <v>73</v>
      </c>
      <c r="C33" s="41">
        <v>0</v>
      </c>
      <c r="D33" s="42">
        <v>228</v>
      </c>
      <c r="E33" s="43">
        <v>0</v>
      </c>
      <c r="F33" s="44">
        <f t="shared" si="3"/>
        <v>228</v>
      </c>
      <c r="G33" s="45">
        <f t="shared" si="0"/>
        <v>31.74672</v>
      </c>
      <c r="H33" s="45">
        <f t="shared" si="4"/>
        <v>0</v>
      </c>
      <c r="I33" s="45">
        <f t="shared" si="5"/>
        <v>4.1270736000000001</v>
      </c>
      <c r="J33" s="46">
        <f t="shared" si="1"/>
        <v>0</v>
      </c>
      <c r="K33" s="47">
        <v>0.20000000000000001</v>
      </c>
      <c r="L33" s="48">
        <f t="shared" si="6"/>
        <v>0</v>
      </c>
      <c r="M33" s="49">
        <v>0.050000000000000003</v>
      </c>
      <c r="N33" s="50">
        <f t="shared" si="7"/>
        <v>0</v>
      </c>
      <c r="O33" s="49">
        <v>0.050000000000000003</v>
      </c>
      <c r="P33" s="50">
        <f t="shared" si="8"/>
        <v>0</v>
      </c>
      <c r="Q33" s="51">
        <f t="shared" si="9"/>
        <v>0</v>
      </c>
      <c r="R33" s="52">
        <f t="shared" si="10"/>
        <v>0</v>
      </c>
      <c r="S33" s="53" t="e">
        <f t="shared" si="2"/>
        <v>#DIV/0!</v>
      </c>
    </row>
    <row r="34" ht="15.95" customHeight="1">
      <c r="A34" s="39" t="s">
        <v>74</v>
      </c>
      <c r="B34" s="40" t="s">
        <v>75</v>
      </c>
      <c r="C34" s="41">
        <v>0</v>
      </c>
      <c r="D34" s="42">
        <v>248</v>
      </c>
      <c r="E34" s="43">
        <v>0</v>
      </c>
      <c r="F34" s="44">
        <f t="shared" si="3"/>
        <v>248</v>
      </c>
      <c r="G34" s="45">
        <f t="shared" si="0"/>
        <v>34.53152</v>
      </c>
      <c r="H34" s="45">
        <f t="shared" si="4"/>
        <v>0</v>
      </c>
      <c r="I34" s="45">
        <f t="shared" si="5"/>
        <v>4.4890976</v>
      </c>
      <c r="J34" s="46">
        <f t="shared" si="1"/>
        <v>0</v>
      </c>
      <c r="K34" s="47">
        <v>0.20000000000000001</v>
      </c>
      <c r="L34" s="48">
        <f t="shared" si="6"/>
        <v>0</v>
      </c>
      <c r="M34" s="49">
        <v>0.050000000000000003</v>
      </c>
      <c r="N34" s="50">
        <f t="shared" si="7"/>
        <v>0</v>
      </c>
      <c r="O34" s="49">
        <v>0.050000000000000003</v>
      </c>
      <c r="P34" s="50">
        <f t="shared" si="8"/>
        <v>0</v>
      </c>
      <c r="Q34" s="51">
        <f t="shared" si="9"/>
        <v>0</v>
      </c>
      <c r="R34" s="52">
        <f t="shared" si="10"/>
        <v>0</v>
      </c>
      <c r="S34" s="53" t="e">
        <f t="shared" si="2"/>
        <v>#DIV/0!</v>
      </c>
    </row>
    <row r="35" ht="15.95" customHeight="1">
      <c r="A35" s="39" t="s">
        <v>76</v>
      </c>
      <c r="B35" s="40" t="s">
        <v>77</v>
      </c>
      <c r="C35" s="41">
        <v>0</v>
      </c>
      <c r="D35" s="42">
        <v>348</v>
      </c>
      <c r="E35" s="43">
        <v>0</v>
      </c>
      <c r="F35" s="44">
        <f t="shared" si="3"/>
        <v>348</v>
      </c>
      <c r="G35" s="45">
        <f t="shared" si="0"/>
        <v>48.45552</v>
      </c>
      <c r="H35" s="45">
        <f t="shared" si="4"/>
        <v>0</v>
      </c>
      <c r="I35" s="45">
        <f t="shared" si="5"/>
        <v>6.2992176000000004</v>
      </c>
      <c r="J35" s="46">
        <f t="shared" si="1"/>
        <v>0</v>
      </c>
      <c r="K35" s="47">
        <v>0.20000000000000001</v>
      </c>
      <c r="L35" s="48">
        <f t="shared" si="6"/>
        <v>0</v>
      </c>
      <c r="M35" s="49">
        <v>0.050000000000000003</v>
      </c>
      <c r="N35" s="50">
        <f t="shared" si="7"/>
        <v>0</v>
      </c>
      <c r="O35" s="49">
        <v>0.050000000000000003</v>
      </c>
      <c r="P35" s="50">
        <f t="shared" si="8"/>
        <v>0</v>
      </c>
      <c r="Q35" s="51">
        <f t="shared" si="9"/>
        <v>0</v>
      </c>
      <c r="R35" s="52">
        <f t="shared" si="10"/>
        <v>0</v>
      </c>
      <c r="S35" s="53" t="e">
        <f t="shared" si="2"/>
        <v>#DIV/0!</v>
      </c>
    </row>
    <row r="36" ht="15.95" customHeight="1">
      <c r="A36" s="39" t="s">
        <v>78</v>
      </c>
      <c r="B36" s="40" t="s">
        <v>79</v>
      </c>
      <c r="C36" s="41">
        <v>0</v>
      </c>
      <c r="D36" s="42">
        <v>198</v>
      </c>
      <c r="E36" s="43">
        <v>0</v>
      </c>
      <c r="F36" s="44">
        <f t="shared" si="3"/>
        <v>198</v>
      </c>
      <c r="G36" s="45">
        <f t="shared" si="0"/>
        <v>27.569520000000001</v>
      </c>
      <c r="H36" s="45">
        <f t="shared" si="4"/>
        <v>0</v>
      </c>
      <c r="I36" s="45">
        <f t="shared" si="5"/>
        <v>3.5840376000000003</v>
      </c>
      <c r="J36" s="46">
        <f t="shared" si="1"/>
        <v>0</v>
      </c>
      <c r="K36" s="47">
        <v>0.20000000000000001</v>
      </c>
      <c r="L36" s="48">
        <f t="shared" si="6"/>
        <v>0</v>
      </c>
      <c r="M36" s="49">
        <v>0.050000000000000003</v>
      </c>
      <c r="N36" s="50">
        <f t="shared" si="7"/>
        <v>0</v>
      </c>
      <c r="O36" s="49">
        <v>0.050000000000000003</v>
      </c>
      <c r="P36" s="50">
        <f t="shared" si="8"/>
        <v>0</v>
      </c>
      <c r="Q36" s="51">
        <f t="shared" si="9"/>
        <v>0</v>
      </c>
      <c r="R36" s="52">
        <f t="shared" si="10"/>
        <v>0</v>
      </c>
      <c r="S36" s="53" t="e">
        <f t="shared" si="2"/>
        <v>#DIV/0!</v>
      </c>
    </row>
    <row r="37" ht="15.95" customHeight="1">
      <c r="A37" s="39" t="s">
        <v>80</v>
      </c>
      <c r="B37" s="40" t="s">
        <v>81</v>
      </c>
      <c r="C37" s="41">
        <v>0</v>
      </c>
      <c r="D37" s="42">
        <v>298</v>
      </c>
      <c r="E37" s="43">
        <v>0</v>
      </c>
      <c r="F37" s="44">
        <f t="shared" si="3"/>
        <v>298</v>
      </c>
      <c r="G37" s="45">
        <f t="shared" si="0"/>
        <v>41.493520000000004</v>
      </c>
      <c r="H37" s="45">
        <f t="shared" si="4"/>
        <v>0</v>
      </c>
      <c r="I37" s="45">
        <f t="shared" si="5"/>
        <v>5.3941576000000007</v>
      </c>
      <c r="J37" s="46">
        <f t="shared" si="1"/>
        <v>0</v>
      </c>
      <c r="K37" s="47">
        <v>0.20000000000000001</v>
      </c>
      <c r="L37" s="48">
        <f t="shared" si="6"/>
        <v>0</v>
      </c>
      <c r="M37" s="49">
        <v>0.050000000000000003</v>
      </c>
      <c r="N37" s="50">
        <f t="shared" si="7"/>
        <v>0</v>
      </c>
      <c r="O37" s="49">
        <v>0.050000000000000003</v>
      </c>
      <c r="P37" s="50">
        <f t="shared" si="8"/>
        <v>0</v>
      </c>
      <c r="Q37" s="51">
        <f t="shared" si="9"/>
        <v>0</v>
      </c>
      <c r="R37" s="52">
        <f t="shared" si="10"/>
        <v>0</v>
      </c>
      <c r="S37" s="53" t="e">
        <f t="shared" si="2"/>
        <v>#DIV/0!</v>
      </c>
    </row>
    <row r="38" s="1" customFormat="1" ht="15.95" customHeight="1">
      <c r="A38" s="39" t="s">
        <v>82</v>
      </c>
      <c r="B38" s="40" t="s">
        <v>83</v>
      </c>
      <c r="C38" s="41">
        <v>0</v>
      </c>
      <c r="D38" s="42">
        <v>398</v>
      </c>
      <c r="E38" s="43">
        <v>0</v>
      </c>
      <c r="F38" s="44">
        <f t="shared" si="3"/>
        <v>398</v>
      </c>
      <c r="G38" s="45">
        <f t="shared" si="0"/>
        <v>55.417520000000003</v>
      </c>
      <c r="H38" s="45">
        <f t="shared" si="4"/>
        <v>0</v>
      </c>
      <c r="I38" s="45">
        <f t="shared" si="5"/>
        <v>7.2042776000000011</v>
      </c>
      <c r="J38" s="46">
        <f t="shared" si="1"/>
        <v>0</v>
      </c>
      <c r="K38" s="47">
        <v>0.20000000000000001</v>
      </c>
      <c r="L38" s="48">
        <f t="shared" si="6"/>
        <v>0</v>
      </c>
      <c r="M38" s="49">
        <v>0.050000000000000003</v>
      </c>
      <c r="N38" s="50">
        <f t="shared" si="7"/>
        <v>0</v>
      </c>
      <c r="O38" s="49">
        <v>0.050000000000000003</v>
      </c>
      <c r="P38" s="50">
        <f t="shared" si="8"/>
        <v>0</v>
      </c>
      <c r="Q38" s="51">
        <f t="shared" si="9"/>
        <v>0</v>
      </c>
      <c r="R38" s="52">
        <f t="shared" si="10"/>
        <v>0</v>
      </c>
      <c r="S38" s="53" t="e">
        <f t="shared" si="2"/>
        <v>#DIV/0!</v>
      </c>
    </row>
    <row r="39" ht="15.95" customHeight="1">
      <c r="A39" s="56" t="s">
        <v>84</v>
      </c>
      <c r="B39" s="40" t="s">
        <v>85</v>
      </c>
      <c r="C39" s="41">
        <v>0</v>
      </c>
      <c r="D39" s="42">
        <v>98</v>
      </c>
      <c r="E39" s="43">
        <v>0</v>
      </c>
      <c r="F39" s="44">
        <f t="shared" si="3"/>
        <v>98</v>
      </c>
      <c r="G39" s="45">
        <f t="shared" si="0"/>
        <v>13.645519999999999</v>
      </c>
      <c r="H39" s="45">
        <f t="shared" si="4"/>
        <v>0</v>
      </c>
      <c r="I39" s="45">
        <f t="shared" si="5"/>
        <v>1.7739176000000001</v>
      </c>
      <c r="J39" s="46">
        <f t="shared" si="1"/>
        <v>0</v>
      </c>
      <c r="K39" s="47">
        <v>0.20000000000000001</v>
      </c>
      <c r="L39" s="48">
        <f t="shared" si="6"/>
        <v>0</v>
      </c>
      <c r="M39" s="49">
        <v>0.050000000000000003</v>
      </c>
      <c r="N39" s="50">
        <f t="shared" si="7"/>
        <v>0</v>
      </c>
      <c r="O39" s="49">
        <v>0.050000000000000003</v>
      </c>
      <c r="P39" s="50">
        <f t="shared" si="8"/>
        <v>0</v>
      </c>
      <c r="Q39" s="51">
        <f t="shared" si="9"/>
        <v>0</v>
      </c>
      <c r="R39" s="52">
        <f t="shared" si="10"/>
        <v>0</v>
      </c>
      <c r="S39" s="53" t="e">
        <f t="shared" si="2"/>
        <v>#DIV/0!</v>
      </c>
    </row>
    <row r="40" ht="15.95" customHeight="1">
      <c r="A40" s="57" t="s">
        <v>86</v>
      </c>
      <c r="B40" s="40" t="s">
        <v>87</v>
      </c>
      <c r="C40" s="41">
        <v>0</v>
      </c>
      <c r="D40" s="42">
        <v>198</v>
      </c>
      <c r="E40" s="43">
        <v>0</v>
      </c>
      <c r="F40" s="44">
        <f t="shared" si="3"/>
        <v>198</v>
      </c>
      <c r="G40" s="45">
        <f t="shared" ref="G40:G71" si="14">F40*$B$6</f>
        <v>27.569520000000001</v>
      </c>
      <c r="H40" s="45">
        <f t="shared" si="4"/>
        <v>0</v>
      </c>
      <c r="I40" s="45">
        <f t="shared" si="5"/>
        <v>3.5840376000000003</v>
      </c>
      <c r="J40" s="46">
        <f t="shared" si="1"/>
        <v>0</v>
      </c>
      <c r="K40" s="47">
        <v>0.20000000000000001</v>
      </c>
      <c r="L40" s="48">
        <f t="shared" si="6"/>
        <v>0</v>
      </c>
      <c r="M40" s="49">
        <v>0.050000000000000003</v>
      </c>
      <c r="N40" s="50">
        <f t="shared" si="7"/>
        <v>0</v>
      </c>
      <c r="O40" s="49">
        <v>0.050000000000000003</v>
      </c>
      <c r="P40" s="50">
        <f t="shared" si="8"/>
        <v>0</v>
      </c>
      <c r="Q40" s="51">
        <f t="shared" si="9"/>
        <v>0</v>
      </c>
      <c r="R40" s="52">
        <f t="shared" si="10"/>
        <v>0</v>
      </c>
      <c r="S40" s="53" t="e">
        <f t="shared" ref="S40:S71" si="15">R40/H40</f>
        <v>#DIV/0!</v>
      </c>
    </row>
    <row r="41" s="1" customFormat="1" ht="15.95" customHeight="1">
      <c r="A41" s="56" t="s">
        <v>88</v>
      </c>
      <c r="B41" s="40" t="s">
        <v>89</v>
      </c>
      <c r="C41" s="41">
        <v>0</v>
      </c>
      <c r="D41" s="42">
        <v>248</v>
      </c>
      <c r="E41" s="43">
        <v>0</v>
      </c>
      <c r="F41" s="44">
        <f t="shared" si="3"/>
        <v>248</v>
      </c>
      <c r="G41" s="45">
        <f t="shared" si="14"/>
        <v>34.53152</v>
      </c>
      <c r="H41" s="45">
        <f t="shared" si="4"/>
        <v>0</v>
      </c>
      <c r="I41" s="45">
        <f t="shared" si="5"/>
        <v>4.4890976</v>
      </c>
      <c r="J41" s="46">
        <f t="shared" si="1"/>
        <v>0</v>
      </c>
      <c r="K41" s="47">
        <v>0.20000000000000001</v>
      </c>
      <c r="L41" s="48">
        <f t="shared" si="6"/>
        <v>0</v>
      </c>
      <c r="M41" s="49">
        <v>0.050000000000000003</v>
      </c>
      <c r="N41" s="50">
        <f t="shared" si="7"/>
        <v>0</v>
      </c>
      <c r="O41" s="49">
        <v>0.050000000000000003</v>
      </c>
      <c r="P41" s="50">
        <f t="shared" si="8"/>
        <v>0</v>
      </c>
      <c r="Q41" s="51">
        <f t="shared" si="9"/>
        <v>0</v>
      </c>
      <c r="R41" s="52">
        <f t="shared" si="10"/>
        <v>0</v>
      </c>
      <c r="S41" s="53" t="e">
        <f t="shared" si="15"/>
        <v>#DIV/0!</v>
      </c>
    </row>
    <row r="42" ht="15.95" customHeight="1">
      <c r="A42" s="39" t="s">
        <v>90</v>
      </c>
      <c r="B42" s="40" t="s">
        <v>91</v>
      </c>
      <c r="C42" s="41">
        <v>0</v>
      </c>
      <c r="D42" s="42">
        <v>298</v>
      </c>
      <c r="E42" s="43">
        <v>0</v>
      </c>
      <c r="F42" s="44">
        <f t="shared" si="3"/>
        <v>298</v>
      </c>
      <c r="G42" s="45">
        <f t="shared" si="14"/>
        <v>41.493520000000004</v>
      </c>
      <c r="H42" s="45">
        <f t="shared" si="4"/>
        <v>0</v>
      </c>
      <c r="I42" s="45">
        <f t="shared" si="5"/>
        <v>5.3941576000000007</v>
      </c>
      <c r="J42" s="46">
        <f t="shared" si="1"/>
        <v>0</v>
      </c>
      <c r="K42" s="47">
        <v>0.20000000000000001</v>
      </c>
      <c r="L42" s="48">
        <f t="shared" si="6"/>
        <v>0</v>
      </c>
      <c r="M42" s="49">
        <v>0.050000000000000003</v>
      </c>
      <c r="N42" s="50">
        <f t="shared" si="7"/>
        <v>0</v>
      </c>
      <c r="O42" s="49">
        <v>0.050000000000000003</v>
      </c>
      <c r="P42" s="50">
        <f t="shared" si="8"/>
        <v>0</v>
      </c>
      <c r="Q42" s="51">
        <f t="shared" si="9"/>
        <v>0</v>
      </c>
      <c r="R42" s="52">
        <f t="shared" si="10"/>
        <v>0</v>
      </c>
      <c r="S42" s="53" t="e">
        <f t="shared" si="15"/>
        <v>#DIV/0!</v>
      </c>
    </row>
    <row r="43" ht="15.95" customHeight="1">
      <c r="A43" s="39" t="s">
        <v>92</v>
      </c>
      <c r="B43" s="40" t="s">
        <v>93</v>
      </c>
      <c r="C43" s="41">
        <v>0</v>
      </c>
      <c r="D43" s="42">
        <v>398</v>
      </c>
      <c r="E43" s="43">
        <v>0</v>
      </c>
      <c r="F43" s="44">
        <f t="shared" si="3"/>
        <v>398</v>
      </c>
      <c r="G43" s="45">
        <f t="shared" si="14"/>
        <v>55.417520000000003</v>
      </c>
      <c r="H43" s="45">
        <f t="shared" si="4"/>
        <v>0</v>
      </c>
      <c r="I43" s="45">
        <f t="shared" si="5"/>
        <v>7.2042776000000011</v>
      </c>
      <c r="J43" s="46">
        <f t="shared" si="1"/>
        <v>0</v>
      </c>
      <c r="K43" s="47">
        <v>0.20000000000000001</v>
      </c>
      <c r="L43" s="48">
        <f t="shared" si="6"/>
        <v>0</v>
      </c>
      <c r="M43" s="49">
        <v>0.050000000000000003</v>
      </c>
      <c r="N43" s="50">
        <f t="shared" si="7"/>
        <v>0</v>
      </c>
      <c r="O43" s="49">
        <v>0.050000000000000003</v>
      </c>
      <c r="P43" s="50">
        <f t="shared" si="8"/>
        <v>0</v>
      </c>
      <c r="Q43" s="51">
        <f t="shared" si="9"/>
        <v>0</v>
      </c>
      <c r="R43" s="52">
        <f t="shared" si="10"/>
        <v>0</v>
      </c>
      <c r="S43" s="53" t="e">
        <f t="shared" si="15"/>
        <v>#DIV/0!</v>
      </c>
    </row>
    <row r="44" s="1" customFormat="1" ht="15.95" customHeight="1">
      <c r="A44" s="56" t="s">
        <v>94</v>
      </c>
      <c r="B44" s="40" t="s">
        <v>95</v>
      </c>
      <c r="C44" s="41">
        <v>0</v>
      </c>
      <c r="D44" s="42">
        <v>498</v>
      </c>
      <c r="E44" s="43">
        <v>0</v>
      </c>
      <c r="F44" s="44">
        <f t="shared" si="3"/>
        <v>498</v>
      </c>
      <c r="G44" s="45">
        <f t="shared" si="14"/>
        <v>69.341520000000003</v>
      </c>
      <c r="H44" s="45">
        <f t="shared" si="4"/>
        <v>0</v>
      </c>
      <c r="I44" s="45">
        <f t="shared" si="5"/>
        <v>9.0143976000000006</v>
      </c>
      <c r="J44" s="46">
        <f t="shared" si="1"/>
        <v>0</v>
      </c>
      <c r="K44" s="47">
        <v>0.20000000000000001</v>
      </c>
      <c r="L44" s="48">
        <f t="shared" si="6"/>
        <v>0</v>
      </c>
      <c r="M44" s="49">
        <v>0.050000000000000003</v>
      </c>
      <c r="N44" s="50">
        <f t="shared" si="7"/>
        <v>0</v>
      </c>
      <c r="O44" s="49">
        <v>0.050000000000000003</v>
      </c>
      <c r="P44" s="50">
        <f t="shared" si="8"/>
        <v>0</v>
      </c>
      <c r="Q44" s="51">
        <f t="shared" si="9"/>
        <v>0</v>
      </c>
      <c r="R44" s="52">
        <f t="shared" si="10"/>
        <v>0</v>
      </c>
      <c r="S44" s="53" t="e">
        <f t="shared" si="15"/>
        <v>#DIV/0!</v>
      </c>
    </row>
    <row r="45" ht="15.95" customHeight="1">
      <c r="A45" s="56" t="s">
        <v>96</v>
      </c>
      <c r="B45" s="58" t="s">
        <v>97</v>
      </c>
      <c r="C45" s="41">
        <v>0</v>
      </c>
      <c r="D45" s="42">
        <v>298</v>
      </c>
      <c r="E45" s="43">
        <v>0</v>
      </c>
      <c r="F45" s="44">
        <f t="shared" si="3"/>
        <v>298</v>
      </c>
      <c r="G45" s="45">
        <f t="shared" si="14"/>
        <v>41.493520000000004</v>
      </c>
      <c r="H45" s="45">
        <f t="shared" si="4"/>
        <v>0</v>
      </c>
      <c r="I45" s="45">
        <f t="shared" si="5"/>
        <v>5.3941576000000007</v>
      </c>
      <c r="J45" s="46">
        <f t="shared" si="1"/>
        <v>0</v>
      </c>
      <c r="K45" s="47">
        <v>0.20000000000000001</v>
      </c>
      <c r="L45" s="48">
        <f t="shared" si="6"/>
        <v>0</v>
      </c>
      <c r="M45" s="49">
        <v>0.050000000000000003</v>
      </c>
      <c r="N45" s="50">
        <f t="shared" si="7"/>
        <v>0</v>
      </c>
      <c r="O45" s="49">
        <v>0.050000000000000003</v>
      </c>
      <c r="P45" s="50">
        <f t="shared" si="8"/>
        <v>0</v>
      </c>
      <c r="Q45" s="51">
        <f t="shared" si="9"/>
        <v>0</v>
      </c>
      <c r="R45" s="52">
        <f t="shared" si="10"/>
        <v>0</v>
      </c>
      <c r="S45" s="53" t="e">
        <f t="shared" si="15"/>
        <v>#DIV/0!</v>
      </c>
    </row>
    <row r="46" ht="15.95" customHeight="1">
      <c r="A46" s="56" t="s">
        <v>98</v>
      </c>
      <c r="B46" s="58" t="s">
        <v>99</v>
      </c>
      <c r="C46" s="41">
        <v>0</v>
      </c>
      <c r="D46" s="42">
        <v>478</v>
      </c>
      <c r="E46" s="43">
        <v>0</v>
      </c>
      <c r="F46" s="44">
        <f t="shared" si="3"/>
        <v>478</v>
      </c>
      <c r="G46" s="45">
        <f t="shared" si="14"/>
        <v>66.556719999999999</v>
      </c>
      <c r="H46" s="45">
        <f t="shared" si="4"/>
        <v>0</v>
      </c>
      <c r="I46" s="45">
        <f t="shared" si="5"/>
        <v>8.6523736000000007</v>
      </c>
      <c r="J46" s="46">
        <f t="shared" si="1"/>
        <v>0</v>
      </c>
      <c r="K46" s="47">
        <v>0.20000000000000001</v>
      </c>
      <c r="L46" s="48">
        <f t="shared" si="6"/>
        <v>0</v>
      </c>
      <c r="M46" s="49">
        <v>0.050000000000000003</v>
      </c>
      <c r="N46" s="50">
        <f t="shared" si="7"/>
        <v>0</v>
      </c>
      <c r="O46" s="49">
        <v>0.050000000000000003</v>
      </c>
      <c r="P46" s="50">
        <f t="shared" si="8"/>
        <v>0</v>
      </c>
      <c r="Q46" s="51">
        <f t="shared" si="9"/>
        <v>0</v>
      </c>
      <c r="R46" s="52">
        <f t="shared" si="10"/>
        <v>0</v>
      </c>
      <c r="S46" s="53" t="e">
        <f t="shared" si="15"/>
        <v>#DIV/0!</v>
      </c>
    </row>
    <row r="47" ht="15.95" customHeight="1">
      <c r="A47" s="56" t="s">
        <v>100</v>
      </c>
      <c r="B47" s="40" t="s">
        <v>101</v>
      </c>
      <c r="C47" s="41">
        <v>0</v>
      </c>
      <c r="D47" s="42">
        <v>538</v>
      </c>
      <c r="E47" s="43">
        <v>0</v>
      </c>
      <c r="F47" s="44">
        <f t="shared" si="3"/>
        <v>538</v>
      </c>
      <c r="G47" s="45">
        <f t="shared" si="14"/>
        <v>74.911119999999997</v>
      </c>
      <c r="H47" s="45">
        <f t="shared" si="4"/>
        <v>0</v>
      </c>
      <c r="I47" s="45">
        <f t="shared" si="5"/>
        <v>9.7384456000000004</v>
      </c>
      <c r="J47" s="46">
        <f t="shared" si="1"/>
        <v>0</v>
      </c>
      <c r="K47" s="47">
        <v>0.20000000000000001</v>
      </c>
      <c r="L47" s="48">
        <f t="shared" si="6"/>
        <v>0</v>
      </c>
      <c r="M47" s="49">
        <v>0.050000000000000003</v>
      </c>
      <c r="N47" s="50">
        <f t="shared" si="7"/>
        <v>0</v>
      </c>
      <c r="O47" s="49">
        <v>0.050000000000000003</v>
      </c>
      <c r="P47" s="50">
        <f t="shared" si="8"/>
        <v>0</v>
      </c>
      <c r="Q47" s="51">
        <f t="shared" si="9"/>
        <v>0</v>
      </c>
      <c r="R47" s="52">
        <f t="shared" si="10"/>
        <v>0</v>
      </c>
      <c r="S47" s="53" t="e">
        <f t="shared" si="15"/>
        <v>#DIV/0!</v>
      </c>
    </row>
    <row r="48" ht="15.95" customHeight="1">
      <c r="A48" s="39" t="s">
        <v>102</v>
      </c>
      <c r="B48" s="40" t="s">
        <v>103</v>
      </c>
      <c r="C48" s="41">
        <v>0</v>
      </c>
      <c r="D48" s="42">
        <v>98</v>
      </c>
      <c r="E48" s="43">
        <v>0</v>
      </c>
      <c r="F48" s="44">
        <f t="shared" si="3"/>
        <v>98</v>
      </c>
      <c r="G48" s="45">
        <f t="shared" si="14"/>
        <v>13.645519999999999</v>
      </c>
      <c r="H48" s="45">
        <f t="shared" si="4"/>
        <v>0</v>
      </c>
      <c r="I48" s="45">
        <f t="shared" si="5"/>
        <v>1.7739176000000001</v>
      </c>
      <c r="J48" s="46">
        <f t="shared" si="1"/>
        <v>0</v>
      </c>
      <c r="K48" s="47">
        <v>0.20000000000000001</v>
      </c>
      <c r="L48" s="48">
        <f t="shared" si="6"/>
        <v>0</v>
      </c>
      <c r="M48" s="49">
        <v>0.050000000000000003</v>
      </c>
      <c r="N48" s="50">
        <f t="shared" si="7"/>
        <v>0</v>
      </c>
      <c r="O48" s="49">
        <v>0.050000000000000003</v>
      </c>
      <c r="P48" s="50">
        <f t="shared" si="8"/>
        <v>0</v>
      </c>
      <c r="Q48" s="51">
        <f t="shared" si="9"/>
        <v>0</v>
      </c>
      <c r="R48" s="52">
        <f t="shared" si="10"/>
        <v>0</v>
      </c>
      <c r="S48" s="53" t="e">
        <f t="shared" si="15"/>
        <v>#DIV/0!</v>
      </c>
    </row>
    <row r="49" s="1" customFormat="1" ht="15.95" customHeight="1">
      <c r="A49" s="39" t="s">
        <v>104</v>
      </c>
      <c r="B49" s="40" t="s">
        <v>105</v>
      </c>
      <c r="C49" s="41">
        <v>0</v>
      </c>
      <c r="D49" s="42">
        <v>148</v>
      </c>
      <c r="E49" s="43">
        <v>0</v>
      </c>
      <c r="F49" s="44">
        <f t="shared" si="3"/>
        <v>148</v>
      </c>
      <c r="G49" s="45">
        <f t="shared" si="14"/>
        <v>20.607520000000001</v>
      </c>
      <c r="H49" s="45">
        <f t="shared" si="4"/>
        <v>0</v>
      </c>
      <c r="I49" s="45">
        <f t="shared" si="5"/>
        <v>2.6789776000000001</v>
      </c>
      <c r="J49" s="46">
        <f t="shared" si="1"/>
        <v>0</v>
      </c>
      <c r="K49" s="47">
        <v>0.20000000000000001</v>
      </c>
      <c r="L49" s="48">
        <f t="shared" si="6"/>
        <v>0</v>
      </c>
      <c r="M49" s="49">
        <v>0.050000000000000003</v>
      </c>
      <c r="N49" s="50">
        <f t="shared" si="7"/>
        <v>0</v>
      </c>
      <c r="O49" s="49">
        <v>0.050000000000000003</v>
      </c>
      <c r="P49" s="50">
        <f t="shared" si="8"/>
        <v>0</v>
      </c>
      <c r="Q49" s="51">
        <f t="shared" si="9"/>
        <v>0</v>
      </c>
      <c r="R49" s="52">
        <f t="shared" si="10"/>
        <v>0</v>
      </c>
      <c r="S49" s="53" t="e">
        <f t="shared" si="15"/>
        <v>#DIV/0!</v>
      </c>
    </row>
    <row r="50" s="1" customFormat="1" ht="15.95" customHeight="1">
      <c r="A50" s="54" t="s">
        <v>106</v>
      </c>
      <c r="B50" s="55" t="s">
        <v>107</v>
      </c>
      <c r="C50" s="41">
        <v>0</v>
      </c>
      <c r="D50" s="42">
        <v>198</v>
      </c>
      <c r="E50" s="43">
        <v>0</v>
      </c>
      <c r="F50" s="44">
        <f t="shared" si="3"/>
        <v>198</v>
      </c>
      <c r="G50" s="45">
        <f t="shared" si="14"/>
        <v>27.569520000000001</v>
      </c>
      <c r="H50" s="45">
        <f t="shared" si="4"/>
        <v>0</v>
      </c>
      <c r="I50" s="45">
        <f t="shared" si="5"/>
        <v>3.5840376000000003</v>
      </c>
      <c r="J50" s="46">
        <f t="shared" si="1"/>
        <v>0</v>
      </c>
      <c r="K50" s="47">
        <v>0.20000000000000001</v>
      </c>
      <c r="L50" s="48">
        <f t="shared" si="6"/>
        <v>0</v>
      </c>
      <c r="M50" s="49">
        <v>0.050000000000000003</v>
      </c>
      <c r="N50" s="50">
        <f t="shared" si="7"/>
        <v>0</v>
      </c>
      <c r="O50" s="49">
        <v>0.050000000000000003</v>
      </c>
      <c r="P50" s="50">
        <f t="shared" si="8"/>
        <v>0</v>
      </c>
      <c r="Q50" s="51">
        <f t="shared" si="9"/>
        <v>0</v>
      </c>
      <c r="R50" s="52">
        <f t="shared" si="10"/>
        <v>0</v>
      </c>
      <c r="S50" s="53" t="e">
        <f t="shared" si="15"/>
        <v>#DIV/0!</v>
      </c>
    </row>
    <row r="51" ht="15.95" customHeight="1">
      <c r="A51" s="39" t="s">
        <v>108</v>
      </c>
      <c r="B51" s="40" t="s">
        <v>109</v>
      </c>
      <c r="C51" s="41">
        <v>0</v>
      </c>
      <c r="D51" s="42">
        <v>268</v>
      </c>
      <c r="E51" s="43">
        <v>0</v>
      </c>
      <c r="F51" s="44">
        <f t="shared" si="3"/>
        <v>268</v>
      </c>
      <c r="G51" s="45">
        <f t="shared" si="14"/>
        <v>37.316319999999997</v>
      </c>
      <c r="H51" s="45">
        <f t="shared" si="4"/>
        <v>0</v>
      </c>
      <c r="I51" s="45">
        <f t="shared" si="5"/>
        <v>4.8511215999999999</v>
      </c>
      <c r="J51" s="46">
        <f t="shared" si="1"/>
        <v>0</v>
      </c>
      <c r="K51" s="47">
        <v>0.20000000000000001</v>
      </c>
      <c r="L51" s="48">
        <f t="shared" si="6"/>
        <v>0</v>
      </c>
      <c r="M51" s="49">
        <v>0.050000000000000003</v>
      </c>
      <c r="N51" s="50">
        <f t="shared" si="7"/>
        <v>0</v>
      </c>
      <c r="O51" s="49">
        <v>0.050000000000000003</v>
      </c>
      <c r="P51" s="50">
        <f t="shared" si="8"/>
        <v>0</v>
      </c>
      <c r="Q51" s="51">
        <f t="shared" si="9"/>
        <v>0</v>
      </c>
      <c r="R51" s="52">
        <f t="shared" si="10"/>
        <v>0</v>
      </c>
      <c r="S51" s="53" t="e">
        <f t="shared" si="15"/>
        <v>#DIV/0!</v>
      </c>
    </row>
    <row r="52" ht="15.95" customHeight="1">
      <c r="A52" s="56" t="s">
        <v>110</v>
      </c>
      <c r="B52" s="40" t="s">
        <v>111</v>
      </c>
      <c r="C52" s="41">
        <v>0</v>
      </c>
      <c r="D52" s="42">
        <v>268</v>
      </c>
      <c r="E52" s="43">
        <v>0</v>
      </c>
      <c r="F52" s="44">
        <f t="shared" si="3"/>
        <v>268</v>
      </c>
      <c r="G52" s="45">
        <f t="shared" si="14"/>
        <v>37.316319999999997</v>
      </c>
      <c r="H52" s="45">
        <f t="shared" si="4"/>
        <v>0</v>
      </c>
      <c r="I52" s="45">
        <f t="shared" si="5"/>
        <v>4.8511215999999999</v>
      </c>
      <c r="J52" s="46">
        <f t="shared" si="1"/>
        <v>0</v>
      </c>
      <c r="K52" s="47">
        <v>0.20000000000000001</v>
      </c>
      <c r="L52" s="48">
        <f t="shared" si="6"/>
        <v>0</v>
      </c>
      <c r="M52" s="49">
        <v>0.050000000000000003</v>
      </c>
      <c r="N52" s="50">
        <f t="shared" si="7"/>
        <v>0</v>
      </c>
      <c r="O52" s="49">
        <v>0.050000000000000003</v>
      </c>
      <c r="P52" s="50">
        <f t="shared" si="8"/>
        <v>0</v>
      </c>
      <c r="Q52" s="51">
        <f t="shared" si="9"/>
        <v>0</v>
      </c>
      <c r="R52" s="52">
        <f t="shared" si="10"/>
        <v>0</v>
      </c>
      <c r="S52" s="53" t="e">
        <f t="shared" si="15"/>
        <v>#DIV/0!</v>
      </c>
    </row>
    <row r="53" ht="15.95" customHeight="1">
      <c r="A53" s="39" t="s">
        <v>112</v>
      </c>
      <c r="B53" s="59" t="s">
        <v>113</v>
      </c>
      <c r="C53" s="41">
        <v>0</v>
      </c>
      <c r="D53" s="42">
        <v>298</v>
      </c>
      <c r="E53" s="43">
        <v>0</v>
      </c>
      <c r="F53" s="44">
        <f t="shared" si="3"/>
        <v>298</v>
      </c>
      <c r="G53" s="45">
        <f t="shared" si="14"/>
        <v>41.493520000000004</v>
      </c>
      <c r="H53" s="45">
        <f t="shared" si="4"/>
        <v>0</v>
      </c>
      <c r="I53" s="45">
        <f t="shared" si="5"/>
        <v>5.3941576000000007</v>
      </c>
      <c r="J53" s="46">
        <f t="shared" si="1"/>
        <v>0</v>
      </c>
      <c r="K53" s="47">
        <v>0.20000000000000001</v>
      </c>
      <c r="L53" s="48">
        <f t="shared" si="6"/>
        <v>0</v>
      </c>
      <c r="M53" s="49">
        <v>0.050000000000000003</v>
      </c>
      <c r="N53" s="50">
        <f t="shared" si="7"/>
        <v>0</v>
      </c>
      <c r="O53" s="49">
        <v>0.050000000000000003</v>
      </c>
      <c r="P53" s="50">
        <f t="shared" si="8"/>
        <v>0</v>
      </c>
      <c r="Q53" s="51">
        <f t="shared" si="9"/>
        <v>0</v>
      </c>
      <c r="R53" s="52">
        <f t="shared" si="10"/>
        <v>0</v>
      </c>
      <c r="S53" s="53" t="e">
        <f t="shared" si="15"/>
        <v>#DIV/0!</v>
      </c>
    </row>
    <row r="54" ht="15.95" customHeight="1">
      <c r="A54" s="39" t="s">
        <v>114</v>
      </c>
      <c r="B54" s="59" t="s">
        <v>115</v>
      </c>
      <c r="C54" s="41">
        <v>0</v>
      </c>
      <c r="D54" s="42">
        <v>448</v>
      </c>
      <c r="E54" s="43">
        <v>0</v>
      </c>
      <c r="F54" s="44">
        <f t="shared" si="3"/>
        <v>448</v>
      </c>
      <c r="G54" s="45">
        <f t="shared" si="14"/>
        <v>62.379519999999999</v>
      </c>
      <c r="H54" s="45">
        <f t="shared" si="4"/>
        <v>0</v>
      </c>
      <c r="I54" s="45">
        <f t="shared" si="5"/>
        <v>8.1093375999999999</v>
      </c>
      <c r="J54" s="46">
        <f t="shared" si="1"/>
        <v>0</v>
      </c>
      <c r="K54" s="47">
        <v>0.20000000000000001</v>
      </c>
      <c r="L54" s="48">
        <f t="shared" si="6"/>
        <v>0</v>
      </c>
      <c r="M54" s="49">
        <v>0.050000000000000003</v>
      </c>
      <c r="N54" s="50">
        <f t="shared" si="7"/>
        <v>0</v>
      </c>
      <c r="O54" s="49">
        <v>0.050000000000000003</v>
      </c>
      <c r="P54" s="50">
        <f t="shared" si="8"/>
        <v>0</v>
      </c>
      <c r="Q54" s="51">
        <f t="shared" si="9"/>
        <v>0</v>
      </c>
      <c r="R54" s="52">
        <f t="shared" si="10"/>
        <v>0</v>
      </c>
      <c r="S54" s="53" t="e">
        <f t="shared" si="15"/>
        <v>#DIV/0!</v>
      </c>
    </row>
    <row r="55" ht="15.95" customHeight="1">
      <c r="A55" s="39" t="s">
        <v>116</v>
      </c>
      <c r="B55" s="59" t="s">
        <v>117</v>
      </c>
      <c r="C55" s="41">
        <v>0</v>
      </c>
      <c r="D55" s="42">
        <v>498</v>
      </c>
      <c r="E55" s="43">
        <v>0</v>
      </c>
      <c r="F55" s="44">
        <f t="shared" si="3"/>
        <v>498</v>
      </c>
      <c r="G55" s="45">
        <f t="shared" si="14"/>
        <v>69.341520000000003</v>
      </c>
      <c r="H55" s="45">
        <f t="shared" si="4"/>
        <v>0</v>
      </c>
      <c r="I55" s="45">
        <f t="shared" si="5"/>
        <v>9.0143976000000006</v>
      </c>
      <c r="J55" s="46">
        <f t="shared" si="1"/>
        <v>0</v>
      </c>
      <c r="K55" s="47">
        <v>0.20000000000000001</v>
      </c>
      <c r="L55" s="48">
        <f t="shared" si="6"/>
        <v>0</v>
      </c>
      <c r="M55" s="49">
        <v>0.050000000000000003</v>
      </c>
      <c r="N55" s="50">
        <f t="shared" si="7"/>
        <v>0</v>
      </c>
      <c r="O55" s="49">
        <v>0.050000000000000003</v>
      </c>
      <c r="P55" s="50">
        <f t="shared" si="8"/>
        <v>0</v>
      </c>
      <c r="Q55" s="51">
        <f t="shared" si="9"/>
        <v>0</v>
      </c>
      <c r="R55" s="52">
        <f t="shared" si="10"/>
        <v>0</v>
      </c>
      <c r="S55" s="53" t="e">
        <f t="shared" si="15"/>
        <v>#DIV/0!</v>
      </c>
    </row>
    <row r="56" ht="15.95" customHeight="1">
      <c r="A56" s="39" t="s">
        <v>118</v>
      </c>
      <c r="B56" s="40" t="s">
        <v>119</v>
      </c>
      <c r="C56" s="41">
        <v>0</v>
      </c>
      <c r="D56" s="42">
        <v>248</v>
      </c>
      <c r="E56" s="43">
        <v>0</v>
      </c>
      <c r="F56" s="44">
        <f t="shared" si="3"/>
        <v>248</v>
      </c>
      <c r="G56" s="45">
        <f t="shared" si="14"/>
        <v>34.53152</v>
      </c>
      <c r="H56" s="45">
        <f t="shared" si="4"/>
        <v>0</v>
      </c>
      <c r="I56" s="45">
        <f t="shared" si="5"/>
        <v>4.4890976</v>
      </c>
      <c r="J56" s="46">
        <f t="shared" si="1"/>
        <v>0</v>
      </c>
      <c r="K56" s="47">
        <v>0.20000000000000001</v>
      </c>
      <c r="L56" s="48">
        <f t="shared" si="6"/>
        <v>0</v>
      </c>
      <c r="M56" s="49">
        <v>0.050000000000000003</v>
      </c>
      <c r="N56" s="50">
        <f t="shared" si="7"/>
        <v>0</v>
      </c>
      <c r="O56" s="49">
        <v>0.050000000000000003</v>
      </c>
      <c r="P56" s="50">
        <f t="shared" si="8"/>
        <v>0</v>
      </c>
      <c r="Q56" s="51">
        <f t="shared" si="9"/>
        <v>0</v>
      </c>
      <c r="R56" s="52">
        <f t="shared" si="10"/>
        <v>0</v>
      </c>
      <c r="S56" s="53" t="e">
        <f t="shared" si="15"/>
        <v>#DIV/0!</v>
      </c>
    </row>
    <row r="57" ht="15.95" customHeight="1">
      <c r="A57" s="39" t="s">
        <v>120</v>
      </c>
      <c r="B57" s="40" t="s">
        <v>121</v>
      </c>
      <c r="C57" s="41">
        <v>0</v>
      </c>
      <c r="D57" s="42">
        <v>348</v>
      </c>
      <c r="E57" s="43">
        <v>0</v>
      </c>
      <c r="F57" s="44">
        <f t="shared" si="3"/>
        <v>348</v>
      </c>
      <c r="G57" s="45">
        <f t="shared" si="14"/>
        <v>48.45552</v>
      </c>
      <c r="H57" s="45">
        <f t="shared" si="4"/>
        <v>0</v>
      </c>
      <c r="I57" s="45">
        <f t="shared" si="5"/>
        <v>6.2992176000000004</v>
      </c>
      <c r="J57" s="46">
        <f t="shared" si="1"/>
        <v>0</v>
      </c>
      <c r="K57" s="47">
        <v>0.20000000000000001</v>
      </c>
      <c r="L57" s="48">
        <f t="shared" si="6"/>
        <v>0</v>
      </c>
      <c r="M57" s="49">
        <v>0.050000000000000003</v>
      </c>
      <c r="N57" s="50">
        <f t="shared" si="7"/>
        <v>0</v>
      </c>
      <c r="O57" s="49">
        <v>0.050000000000000003</v>
      </c>
      <c r="P57" s="50">
        <f t="shared" si="8"/>
        <v>0</v>
      </c>
      <c r="Q57" s="51">
        <f t="shared" si="9"/>
        <v>0</v>
      </c>
      <c r="R57" s="52">
        <f t="shared" si="10"/>
        <v>0</v>
      </c>
      <c r="S57" s="53" t="e">
        <f t="shared" si="15"/>
        <v>#DIV/0!</v>
      </c>
    </row>
    <row r="58" ht="15.95" customHeight="1">
      <c r="A58" s="56" t="s">
        <v>122</v>
      </c>
      <c r="B58" s="40" t="s">
        <v>123</v>
      </c>
      <c r="C58" s="41">
        <v>0</v>
      </c>
      <c r="D58" s="42">
        <v>428</v>
      </c>
      <c r="E58" s="43">
        <v>0</v>
      </c>
      <c r="F58" s="44">
        <f t="shared" si="3"/>
        <v>428</v>
      </c>
      <c r="G58" s="45">
        <f t="shared" si="14"/>
        <v>59.594720000000002</v>
      </c>
      <c r="H58" s="45">
        <f t="shared" si="4"/>
        <v>0</v>
      </c>
      <c r="I58" s="45">
        <f t="shared" si="5"/>
        <v>7.7473136000000009</v>
      </c>
      <c r="J58" s="46">
        <f t="shared" si="1"/>
        <v>0</v>
      </c>
      <c r="K58" s="47">
        <v>0.20000000000000001</v>
      </c>
      <c r="L58" s="48">
        <f t="shared" si="6"/>
        <v>0</v>
      </c>
      <c r="M58" s="49">
        <v>0.050000000000000003</v>
      </c>
      <c r="N58" s="50">
        <f t="shared" si="7"/>
        <v>0</v>
      </c>
      <c r="O58" s="49">
        <v>0.050000000000000003</v>
      </c>
      <c r="P58" s="50">
        <f t="shared" si="8"/>
        <v>0</v>
      </c>
      <c r="Q58" s="51">
        <f t="shared" si="9"/>
        <v>0</v>
      </c>
      <c r="R58" s="52">
        <f t="shared" si="10"/>
        <v>0</v>
      </c>
      <c r="S58" s="53" t="e">
        <f t="shared" si="15"/>
        <v>#DIV/0!</v>
      </c>
    </row>
    <row r="59" ht="15.95" customHeight="1">
      <c r="A59" s="56" t="s">
        <v>124</v>
      </c>
      <c r="B59" s="60" t="s">
        <v>125</v>
      </c>
      <c r="C59" s="41">
        <v>0</v>
      </c>
      <c r="D59" s="42">
        <v>298</v>
      </c>
      <c r="E59" s="43">
        <v>0</v>
      </c>
      <c r="F59" s="44">
        <f t="shared" si="3"/>
        <v>298</v>
      </c>
      <c r="G59" s="45">
        <f t="shared" si="14"/>
        <v>41.493520000000004</v>
      </c>
      <c r="H59" s="45">
        <f t="shared" si="4"/>
        <v>0</v>
      </c>
      <c r="I59" s="45">
        <f t="shared" si="5"/>
        <v>5.3941576000000007</v>
      </c>
      <c r="J59" s="46">
        <f t="shared" si="1"/>
        <v>0</v>
      </c>
      <c r="K59" s="47">
        <v>0.20000000000000001</v>
      </c>
      <c r="L59" s="48">
        <f t="shared" si="6"/>
        <v>0</v>
      </c>
      <c r="M59" s="49">
        <v>0.050000000000000003</v>
      </c>
      <c r="N59" s="50">
        <f t="shared" si="7"/>
        <v>0</v>
      </c>
      <c r="O59" s="49">
        <v>0.050000000000000003</v>
      </c>
      <c r="P59" s="50">
        <f t="shared" si="8"/>
        <v>0</v>
      </c>
      <c r="Q59" s="51">
        <f t="shared" si="9"/>
        <v>0</v>
      </c>
      <c r="R59" s="52">
        <f t="shared" si="10"/>
        <v>0</v>
      </c>
      <c r="S59" s="53" t="e">
        <f t="shared" si="15"/>
        <v>#DIV/0!</v>
      </c>
    </row>
    <row r="60" ht="15.95" customHeight="1">
      <c r="A60" s="56" t="s">
        <v>126</v>
      </c>
      <c r="B60" s="60" t="s">
        <v>127</v>
      </c>
      <c r="C60" s="41">
        <v>0</v>
      </c>
      <c r="D60" s="42">
        <v>398</v>
      </c>
      <c r="E60" s="43">
        <v>0</v>
      </c>
      <c r="F60" s="44">
        <f t="shared" si="3"/>
        <v>398</v>
      </c>
      <c r="G60" s="45">
        <f t="shared" si="14"/>
        <v>55.417520000000003</v>
      </c>
      <c r="H60" s="45">
        <f t="shared" si="4"/>
        <v>0</v>
      </c>
      <c r="I60" s="45">
        <f t="shared" si="5"/>
        <v>7.2042776000000011</v>
      </c>
      <c r="J60" s="46">
        <f t="shared" si="1"/>
        <v>0</v>
      </c>
      <c r="K60" s="47">
        <v>0.20000000000000001</v>
      </c>
      <c r="L60" s="48">
        <f t="shared" si="6"/>
        <v>0</v>
      </c>
      <c r="M60" s="49">
        <v>0.050000000000000003</v>
      </c>
      <c r="N60" s="50">
        <f t="shared" si="7"/>
        <v>0</v>
      </c>
      <c r="O60" s="49">
        <v>0.050000000000000003</v>
      </c>
      <c r="P60" s="50">
        <f t="shared" si="8"/>
        <v>0</v>
      </c>
      <c r="Q60" s="51">
        <f t="shared" si="9"/>
        <v>0</v>
      </c>
      <c r="R60" s="52">
        <f t="shared" si="10"/>
        <v>0</v>
      </c>
      <c r="S60" s="53" t="e">
        <f t="shared" si="15"/>
        <v>#DIV/0!</v>
      </c>
    </row>
    <row r="61" ht="15.95" customHeight="1">
      <c r="A61" s="56" t="s">
        <v>128</v>
      </c>
      <c r="B61" s="60" t="s">
        <v>129</v>
      </c>
      <c r="C61" s="41">
        <v>0</v>
      </c>
      <c r="D61" s="42">
        <v>498</v>
      </c>
      <c r="E61" s="43">
        <v>0</v>
      </c>
      <c r="F61" s="44">
        <f t="shared" si="3"/>
        <v>498</v>
      </c>
      <c r="G61" s="45">
        <f t="shared" si="14"/>
        <v>69.341520000000003</v>
      </c>
      <c r="H61" s="45">
        <f t="shared" si="4"/>
        <v>0</v>
      </c>
      <c r="I61" s="45">
        <f t="shared" si="5"/>
        <v>9.0143976000000006</v>
      </c>
      <c r="J61" s="46">
        <f t="shared" si="1"/>
        <v>0</v>
      </c>
      <c r="K61" s="47">
        <v>0.20000000000000001</v>
      </c>
      <c r="L61" s="48">
        <f t="shared" si="6"/>
        <v>0</v>
      </c>
      <c r="M61" s="49">
        <v>0.050000000000000003</v>
      </c>
      <c r="N61" s="50">
        <f t="shared" si="7"/>
        <v>0</v>
      </c>
      <c r="O61" s="49">
        <v>0.050000000000000003</v>
      </c>
      <c r="P61" s="50">
        <f t="shared" si="8"/>
        <v>0</v>
      </c>
      <c r="Q61" s="51">
        <f t="shared" si="9"/>
        <v>0</v>
      </c>
      <c r="R61" s="52">
        <f t="shared" si="10"/>
        <v>0</v>
      </c>
      <c r="S61" s="53" t="e">
        <f t="shared" si="15"/>
        <v>#DIV/0!</v>
      </c>
    </row>
    <row r="62" ht="15.95" customHeight="1">
      <c r="A62" s="56" t="s">
        <v>130</v>
      </c>
      <c r="B62" s="40" t="s">
        <v>131</v>
      </c>
      <c r="C62" s="41">
        <v>0</v>
      </c>
      <c r="D62" s="42">
        <v>198</v>
      </c>
      <c r="E62" s="43">
        <v>0</v>
      </c>
      <c r="F62" s="44">
        <f t="shared" si="3"/>
        <v>198</v>
      </c>
      <c r="G62" s="45">
        <f t="shared" si="14"/>
        <v>27.569520000000001</v>
      </c>
      <c r="H62" s="45">
        <f t="shared" si="4"/>
        <v>0</v>
      </c>
      <c r="I62" s="45">
        <f t="shared" si="5"/>
        <v>3.5840376000000003</v>
      </c>
      <c r="J62" s="46">
        <f t="shared" si="1"/>
        <v>0</v>
      </c>
      <c r="K62" s="47">
        <v>0.20000000000000001</v>
      </c>
      <c r="L62" s="48">
        <f t="shared" si="6"/>
        <v>0</v>
      </c>
      <c r="M62" s="49">
        <v>0.050000000000000003</v>
      </c>
      <c r="N62" s="50">
        <f t="shared" si="7"/>
        <v>0</v>
      </c>
      <c r="O62" s="49">
        <v>0.050000000000000003</v>
      </c>
      <c r="P62" s="50">
        <f t="shared" si="8"/>
        <v>0</v>
      </c>
      <c r="Q62" s="51">
        <f t="shared" si="9"/>
        <v>0</v>
      </c>
      <c r="R62" s="52">
        <f t="shared" si="10"/>
        <v>0</v>
      </c>
      <c r="S62" s="53" t="e">
        <f t="shared" si="15"/>
        <v>#DIV/0!</v>
      </c>
    </row>
    <row r="63" ht="15.95" customHeight="1">
      <c r="A63" s="39" t="s">
        <v>132</v>
      </c>
      <c r="B63" s="40" t="s">
        <v>133</v>
      </c>
      <c r="C63" s="41">
        <v>0</v>
      </c>
      <c r="D63" s="42">
        <v>108</v>
      </c>
      <c r="E63" s="43">
        <v>0</v>
      </c>
      <c r="F63" s="44">
        <f t="shared" si="3"/>
        <v>108</v>
      </c>
      <c r="G63" s="45">
        <f t="shared" si="14"/>
        <v>15.03792</v>
      </c>
      <c r="H63" s="45">
        <f t="shared" si="4"/>
        <v>0</v>
      </c>
      <c r="I63" s="45">
        <f t="shared" si="5"/>
        <v>1.9549296</v>
      </c>
      <c r="J63" s="46">
        <f t="shared" si="1"/>
        <v>0</v>
      </c>
      <c r="K63" s="47">
        <v>0.20000000000000001</v>
      </c>
      <c r="L63" s="48">
        <f t="shared" si="6"/>
        <v>0</v>
      </c>
      <c r="M63" s="49">
        <v>0.050000000000000003</v>
      </c>
      <c r="N63" s="50">
        <f t="shared" si="7"/>
        <v>0</v>
      </c>
      <c r="O63" s="49">
        <v>0.050000000000000003</v>
      </c>
      <c r="P63" s="50">
        <f t="shared" si="8"/>
        <v>0</v>
      </c>
      <c r="Q63" s="51">
        <f t="shared" si="9"/>
        <v>0</v>
      </c>
      <c r="R63" s="52">
        <f t="shared" si="10"/>
        <v>0</v>
      </c>
      <c r="S63" s="53" t="e">
        <f t="shared" si="15"/>
        <v>#DIV/0!</v>
      </c>
    </row>
    <row r="64" ht="15.95" customHeight="1">
      <c r="A64" s="39" t="s">
        <v>134</v>
      </c>
      <c r="B64" s="40" t="s">
        <v>135</v>
      </c>
      <c r="C64" s="41">
        <v>0</v>
      </c>
      <c r="D64" s="42">
        <v>98</v>
      </c>
      <c r="E64" s="43">
        <v>0</v>
      </c>
      <c r="F64" s="44">
        <f t="shared" si="3"/>
        <v>98</v>
      </c>
      <c r="G64" s="45">
        <f t="shared" si="14"/>
        <v>13.645519999999999</v>
      </c>
      <c r="H64" s="45">
        <f t="shared" si="4"/>
        <v>0</v>
      </c>
      <c r="I64" s="45">
        <f t="shared" si="5"/>
        <v>1.7739176000000001</v>
      </c>
      <c r="J64" s="46">
        <f t="shared" si="1"/>
        <v>0</v>
      </c>
      <c r="K64" s="47">
        <v>0.20000000000000001</v>
      </c>
      <c r="L64" s="48">
        <f t="shared" si="6"/>
        <v>0</v>
      </c>
      <c r="M64" s="49">
        <v>0.050000000000000003</v>
      </c>
      <c r="N64" s="50">
        <f t="shared" si="7"/>
        <v>0</v>
      </c>
      <c r="O64" s="49">
        <v>0.050000000000000003</v>
      </c>
      <c r="P64" s="50">
        <f t="shared" si="8"/>
        <v>0</v>
      </c>
      <c r="Q64" s="51">
        <f t="shared" si="9"/>
        <v>0</v>
      </c>
      <c r="R64" s="52">
        <f t="shared" si="10"/>
        <v>0</v>
      </c>
      <c r="S64" s="53" t="e">
        <f t="shared" si="15"/>
        <v>#DIV/0!</v>
      </c>
    </row>
    <row r="65" ht="15.95" customHeight="1">
      <c r="A65" s="39" t="s">
        <v>136</v>
      </c>
      <c r="B65" s="40" t="s">
        <v>137</v>
      </c>
      <c r="C65" s="41">
        <v>0</v>
      </c>
      <c r="D65" s="42">
        <v>266.39999999999998</v>
      </c>
      <c r="E65" s="43">
        <v>0</v>
      </c>
      <c r="F65" s="44">
        <f t="shared" si="3"/>
        <v>266</v>
      </c>
      <c r="G65" s="45">
        <f t="shared" si="14"/>
        <v>37.037840000000003</v>
      </c>
      <c r="H65" s="45">
        <f t="shared" si="4"/>
        <v>0</v>
      </c>
      <c r="I65" s="45">
        <f t="shared" si="5"/>
        <v>4.8149192000000003</v>
      </c>
      <c r="J65" s="46">
        <f t="shared" si="1"/>
        <v>0</v>
      </c>
      <c r="K65" s="47">
        <v>0.20000000000000001</v>
      </c>
      <c r="L65" s="48">
        <f t="shared" si="6"/>
        <v>0</v>
      </c>
      <c r="M65" s="49">
        <v>0.050000000000000003</v>
      </c>
      <c r="N65" s="50">
        <f t="shared" si="7"/>
        <v>0</v>
      </c>
      <c r="O65" s="49">
        <v>0.050000000000000003</v>
      </c>
      <c r="P65" s="50">
        <f t="shared" si="8"/>
        <v>0</v>
      </c>
      <c r="Q65" s="51">
        <f t="shared" si="9"/>
        <v>0</v>
      </c>
      <c r="R65" s="52">
        <f t="shared" si="10"/>
        <v>0</v>
      </c>
      <c r="S65" s="53" t="e">
        <f t="shared" si="15"/>
        <v>#DIV/0!</v>
      </c>
    </row>
    <row r="66" ht="15.95" customHeight="1">
      <c r="A66" s="39" t="s">
        <v>138</v>
      </c>
      <c r="B66" s="40" t="s">
        <v>139</v>
      </c>
      <c r="C66" s="41">
        <v>0</v>
      </c>
      <c r="D66" s="42">
        <v>376.19999999999999</v>
      </c>
      <c r="E66" s="43">
        <v>0</v>
      </c>
      <c r="F66" s="44">
        <f t="shared" si="3"/>
        <v>376</v>
      </c>
      <c r="G66" s="45">
        <f t="shared" si="14"/>
        <v>52.354240000000004</v>
      </c>
      <c r="H66" s="45">
        <f t="shared" si="4"/>
        <v>0</v>
      </c>
      <c r="I66" s="45">
        <f t="shared" si="5"/>
        <v>6.8060512000000006</v>
      </c>
      <c r="J66" s="46">
        <f t="shared" si="1"/>
        <v>0</v>
      </c>
      <c r="K66" s="47">
        <v>0.20000000000000001</v>
      </c>
      <c r="L66" s="48">
        <f t="shared" si="6"/>
        <v>0</v>
      </c>
      <c r="M66" s="49">
        <v>0.050000000000000003</v>
      </c>
      <c r="N66" s="50">
        <f t="shared" si="7"/>
        <v>0</v>
      </c>
      <c r="O66" s="49">
        <v>0.050000000000000003</v>
      </c>
      <c r="P66" s="50">
        <f t="shared" si="8"/>
        <v>0</v>
      </c>
      <c r="Q66" s="51">
        <f t="shared" si="9"/>
        <v>0</v>
      </c>
      <c r="R66" s="52">
        <f t="shared" si="10"/>
        <v>0</v>
      </c>
      <c r="S66" s="53" t="e">
        <f t="shared" si="15"/>
        <v>#DIV/0!</v>
      </c>
    </row>
    <row r="67" ht="15.95" customHeight="1">
      <c r="A67" s="39" t="s">
        <v>140</v>
      </c>
      <c r="B67" s="40" t="s">
        <v>141</v>
      </c>
      <c r="C67" s="41">
        <v>0</v>
      </c>
      <c r="D67" s="42">
        <v>217.08000000000001</v>
      </c>
      <c r="E67" s="43">
        <v>0</v>
      </c>
      <c r="F67" s="44">
        <f t="shared" si="3"/>
        <v>217</v>
      </c>
      <c r="G67" s="45">
        <f t="shared" si="14"/>
        <v>30.21508</v>
      </c>
      <c r="H67" s="45">
        <f t="shared" si="4"/>
        <v>0</v>
      </c>
      <c r="I67" s="45">
        <f t="shared" si="5"/>
        <v>3.9279604000000004</v>
      </c>
      <c r="J67" s="46">
        <f t="shared" si="1"/>
        <v>0</v>
      </c>
      <c r="K67" s="47">
        <v>0.20000000000000001</v>
      </c>
      <c r="L67" s="48">
        <f t="shared" si="6"/>
        <v>0</v>
      </c>
      <c r="M67" s="49">
        <v>0.050000000000000003</v>
      </c>
      <c r="N67" s="50">
        <f t="shared" si="7"/>
        <v>0</v>
      </c>
      <c r="O67" s="49">
        <v>0.050000000000000003</v>
      </c>
      <c r="P67" s="50">
        <f t="shared" si="8"/>
        <v>0</v>
      </c>
      <c r="Q67" s="51">
        <f t="shared" si="9"/>
        <v>0</v>
      </c>
      <c r="R67" s="52">
        <f t="shared" si="10"/>
        <v>0</v>
      </c>
      <c r="S67" s="53" t="e">
        <f t="shared" si="15"/>
        <v>#DIV/0!</v>
      </c>
    </row>
    <row r="68" ht="15.95" customHeight="1">
      <c r="A68" s="39" t="s">
        <v>142</v>
      </c>
      <c r="B68" s="40" t="s">
        <v>143</v>
      </c>
      <c r="C68" s="41">
        <v>0</v>
      </c>
      <c r="D68" s="42">
        <v>98</v>
      </c>
      <c r="E68" s="43">
        <v>0</v>
      </c>
      <c r="F68" s="44">
        <f t="shared" si="3"/>
        <v>98</v>
      </c>
      <c r="G68" s="45">
        <f t="shared" si="14"/>
        <v>13.645519999999999</v>
      </c>
      <c r="H68" s="45">
        <f t="shared" si="4"/>
        <v>0</v>
      </c>
      <c r="I68" s="45">
        <f t="shared" si="5"/>
        <v>1.7739176000000001</v>
      </c>
      <c r="J68" s="46">
        <f t="shared" si="1"/>
        <v>0</v>
      </c>
      <c r="K68" s="47">
        <v>0.20000000000000001</v>
      </c>
      <c r="L68" s="48">
        <f t="shared" si="6"/>
        <v>0</v>
      </c>
      <c r="M68" s="49">
        <v>0.050000000000000003</v>
      </c>
      <c r="N68" s="50">
        <f t="shared" si="7"/>
        <v>0</v>
      </c>
      <c r="O68" s="49">
        <v>0.050000000000000003</v>
      </c>
      <c r="P68" s="50">
        <f t="shared" si="8"/>
        <v>0</v>
      </c>
      <c r="Q68" s="51">
        <f t="shared" si="9"/>
        <v>0</v>
      </c>
      <c r="R68" s="52">
        <f t="shared" si="10"/>
        <v>0</v>
      </c>
      <c r="S68" s="53" t="e">
        <f t="shared" si="15"/>
        <v>#DIV/0!</v>
      </c>
    </row>
    <row r="69" ht="15.95" customHeight="1">
      <c r="A69" s="39" t="s">
        <v>144</v>
      </c>
      <c r="B69" s="40" t="s">
        <v>145</v>
      </c>
      <c r="C69" s="41">
        <v>0</v>
      </c>
      <c r="D69" s="42">
        <v>198</v>
      </c>
      <c r="E69" s="43">
        <v>0</v>
      </c>
      <c r="F69" s="44">
        <f t="shared" si="3"/>
        <v>198</v>
      </c>
      <c r="G69" s="45">
        <f t="shared" si="14"/>
        <v>27.569520000000001</v>
      </c>
      <c r="H69" s="45">
        <f t="shared" si="4"/>
        <v>0</v>
      </c>
      <c r="I69" s="45">
        <f t="shared" si="5"/>
        <v>3.5840376000000003</v>
      </c>
      <c r="J69" s="46">
        <f t="shared" si="1"/>
        <v>0</v>
      </c>
      <c r="K69" s="47">
        <v>0.20000000000000001</v>
      </c>
      <c r="L69" s="48">
        <f t="shared" si="6"/>
        <v>0</v>
      </c>
      <c r="M69" s="49">
        <v>0.050000000000000003</v>
      </c>
      <c r="N69" s="50">
        <f t="shared" si="7"/>
        <v>0</v>
      </c>
      <c r="O69" s="49">
        <v>0.050000000000000003</v>
      </c>
      <c r="P69" s="50">
        <f t="shared" si="8"/>
        <v>0</v>
      </c>
      <c r="Q69" s="51">
        <f t="shared" si="9"/>
        <v>0</v>
      </c>
      <c r="R69" s="52">
        <f t="shared" si="10"/>
        <v>0</v>
      </c>
      <c r="S69" s="53" t="e">
        <f t="shared" si="15"/>
        <v>#DIV/0!</v>
      </c>
    </row>
    <row r="70" ht="15.95" customHeight="1">
      <c r="A70" s="39" t="s">
        <v>146</v>
      </c>
      <c r="B70" s="40" t="s">
        <v>147</v>
      </c>
      <c r="C70" s="41">
        <v>0</v>
      </c>
      <c r="D70" s="42">
        <v>398</v>
      </c>
      <c r="E70" s="43">
        <v>0</v>
      </c>
      <c r="F70" s="44">
        <f t="shared" si="3"/>
        <v>398</v>
      </c>
      <c r="G70" s="45">
        <f t="shared" si="14"/>
        <v>55.417520000000003</v>
      </c>
      <c r="H70" s="45">
        <f t="shared" si="4"/>
        <v>0</v>
      </c>
      <c r="I70" s="45">
        <f t="shared" si="5"/>
        <v>7.2042776000000011</v>
      </c>
      <c r="J70" s="46">
        <f t="shared" si="1"/>
        <v>0</v>
      </c>
      <c r="K70" s="47">
        <v>0.20000000000000001</v>
      </c>
      <c r="L70" s="48">
        <f t="shared" si="6"/>
        <v>0</v>
      </c>
      <c r="M70" s="49">
        <v>0.050000000000000003</v>
      </c>
      <c r="N70" s="50">
        <f t="shared" si="7"/>
        <v>0</v>
      </c>
      <c r="O70" s="49">
        <v>0.050000000000000003</v>
      </c>
      <c r="P70" s="50">
        <f t="shared" si="8"/>
        <v>0</v>
      </c>
      <c r="Q70" s="51">
        <f t="shared" si="9"/>
        <v>0</v>
      </c>
      <c r="R70" s="52">
        <f t="shared" si="10"/>
        <v>0</v>
      </c>
      <c r="S70" s="53" t="e">
        <f t="shared" si="15"/>
        <v>#DIV/0!</v>
      </c>
    </row>
    <row r="71" ht="15.95" customHeight="1">
      <c r="A71" s="39" t="s">
        <v>148</v>
      </c>
      <c r="B71" s="40" t="s">
        <v>149</v>
      </c>
      <c r="C71" s="41">
        <v>0</v>
      </c>
      <c r="D71" s="42">
        <v>298</v>
      </c>
      <c r="E71" s="43">
        <v>0</v>
      </c>
      <c r="F71" s="44">
        <f t="shared" si="3"/>
        <v>298</v>
      </c>
      <c r="G71" s="45">
        <f t="shared" si="14"/>
        <v>41.493520000000004</v>
      </c>
      <c r="H71" s="45">
        <f t="shared" si="4"/>
        <v>0</v>
      </c>
      <c r="I71" s="45">
        <f t="shared" si="5"/>
        <v>5.3941576000000007</v>
      </c>
      <c r="J71" s="46">
        <f t="shared" si="1"/>
        <v>0</v>
      </c>
      <c r="K71" s="47">
        <v>0.20000000000000001</v>
      </c>
      <c r="L71" s="48">
        <f t="shared" si="6"/>
        <v>0</v>
      </c>
      <c r="M71" s="49">
        <v>0.050000000000000003</v>
      </c>
      <c r="N71" s="50">
        <f t="shared" si="7"/>
        <v>0</v>
      </c>
      <c r="O71" s="49">
        <v>0.050000000000000003</v>
      </c>
      <c r="P71" s="50">
        <f t="shared" si="8"/>
        <v>0</v>
      </c>
      <c r="Q71" s="51">
        <f t="shared" si="9"/>
        <v>0</v>
      </c>
      <c r="R71" s="52">
        <f t="shared" si="10"/>
        <v>0</v>
      </c>
      <c r="S71" s="53" t="e">
        <f t="shared" si="15"/>
        <v>#DIV/0!</v>
      </c>
    </row>
    <row r="72" ht="15.95" customHeight="1">
      <c r="A72" s="39" t="s">
        <v>150</v>
      </c>
      <c r="B72" s="40" t="s">
        <v>151</v>
      </c>
      <c r="C72" s="41">
        <v>0</v>
      </c>
      <c r="D72" s="42">
        <v>428</v>
      </c>
      <c r="E72" s="43">
        <v>0</v>
      </c>
      <c r="F72" s="44">
        <f t="shared" si="3"/>
        <v>428</v>
      </c>
      <c r="G72" s="45">
        <f t="shared" ref="G72:G103" si="16">F72*$B$6</f>
        <v>59.594720000000002</v>
      </c>
      <c r="H72" s="45">
        <f t="shared" si="4"/>
        <v>0</v>
      </c>
      <c r="I72" s="45">
        <f t="shared" si="5"/>
        <v>7.7473136000000009</v>
      </c>
      <c r="J72" s="46">
        <f t="shared" ref="J72:J135" si="17">(G72-I72)*C72</f>
        <v>0</v>
      </c>
      <c r="K72" s="47">
        <v>0.20000000000000001</v>
      </c>
      <c r="L72" s="48">
        <f t="shared" si="6"/>
        <v>0</v>
      </c>
      <c r="M72" s="49">
        <v>0.050000000000000003</v>
      </c>
      <c r="N72" s="50">
        <f t="shared" si="7"/>
        <v>0</v>
      </c>
      <c r="O72" s="49">
        <v>0.050000000000000003</v>
      </c>
      <c r="P72" s="50">
        <f t="shared" si="8"/>
        <v>0</v>
      </c>
      <c r="Q72" s="51">
        <f t="shared" si="9"/>
        <v>0</v>
      </c>
      <c r="R72" s="52">
        <f t="shared" si="10"/>
        <v>0</v>
      </c>
      <c r="S72" s="53" t="e">
        <f t="shared" ref="S72:S103" si="18">R72/H72</f>
        <v>#DIV/0!</v>
      </c>
    </row>
    <row r="73" ht="15.95" customHeight="1">
      <c r="A73" s="39" t="s">
        <v>152</v>
      </c>
      <c r="B73" s="40" t="s">
        <v>153</v>
      </c>
      <c r="C73" s="41">
        <v>0</v>
      </c>
      <c r="D73" s="42">
        <v>468</v>
      </c>
      <c r="E73" s="43">
        <v>0</v>
      </c>
      <c r="F73" s="44">
        <f t="shared" ref="F73:F136" si="19">ROUNDDOWN(D73*(1-E73),0)</f>
        <v>468</v>
      </c>
      <c r="G73" s="45">
        <f t="shared" si="16"/>
        <v>65.164320000000004</v>
      </c>
      <c r="H73" s="45">
        <f t="shared" ref="H73:H136" si="20">G73*C73</f>
        <v>0</v>
      </c>
      <c r="I73" s="45">
        <f t="shared" ref="I73:I136" si="21">G73*0.13</f>
        <v>8.4713616000000016</v>
      </c>
      <c r="J73" s="46">
        <f t="shared" si="17"/>
        <v>0</v>
      </c>
      <c r="K73" s="47">
        <v>0.20000000000000001</v>
      </c>
      <c r="L73" s="48">
        <f t="shared" ref="L73:L136" si="22">J73*K73</f>
        <v>0</v>
      </c>
      <c r="M73" s="49">
        <v>0.050000000000000003</v>
      </c>
      <c r="N73" s="50">
        <f t="shared" ref="N73:N136" si="23">J73*M73</f>
        <v>0</v>
      </c>
      <c r="O73" s="49">
        <v>0.050000000000000003</v>
      </c>
      <c r="P73" s="50">
        <f t="shared" ref="P73:P136" si="24">J73*O73</f>
        <v>0</v>
      </c>
      <c r="Q73" s="51">
        <f t="shared" ref="Q73:Q136" si="25">IFERROR(ROUND((J73-L73-N73-P73)/C73,2),0)</f>
        <v>0</v>
      </c>
      <c r="R73" s="52">
        <f t="shared" ref="R73:R136" si="26">+C73*Q73</f>
        <v>0</v>
      </c>
      <c r="S73" s="53" t="e">
        <f t="shared" si="18"/>
        <v>#DIV/0!</v>
      </c>
    </row>
    <row r="74" ht="15.95" customHeight="1">
      <c r="A74" s="39" t="s">
        <v>154</v>
      </c>
      <c r="B74" s="40" t="s">
        <v>155</v>
      </c>
      <c r="C74" s="41">
        <v>0</v>
      </c>
      <c r="D74" s="42">
        <v>108</v>
      </c>
      <c r="E74" s="43">
        <v>0</v>
      </c>
      <c r="F74" s="44">
        <f t="shared" si="19"/>
        <v>108</v>
      </c>
      <c r="G74" s="45">
        <f t="shared" si="16"/>
        <v>15.03792</v>
      </c>
      <c r="H74" s="45">
        <f t="shared" si="20"/>
        <v>0</v>
      </c>
      <c r="I74" s="45">
        <f t="shared" si="21"/>
        <v>1.9549296</v>
      </c>
      <c r="J74" s="46">
        <f t="shared" si="17"/>
        <v>0</v>
      </c>
      <c r="K74" s="47">
        <v>0.20000000000000001</v>
      </c>
      <c r="L74" s="48">
        <f t="shared" si="22"/>
        <v>0</v>
      </c>
      <c r="M74" s="49">
        <v>0.050000000000000003</v>
      </c>
      <c r="N74" s="50">
        <f t="shared" si="23"/>
        <v>0</v>
      </c>
      <c r="O74" s="49">
        <v>0.050000000000000003</v>
      </c>
      <c r="P74" s="50">
        <f t="shared" si="24"/>
        <v>0</v>
      </c>
      <c r="Q74" s="51">
        <f t="shared" si="25"/>
        <v>0</v>
      </c>
      <c r="R74" s="52">
        <f t="shared" si="26"/>
        <v>0</v>
      </c>
      <c r="S74" s="53" t="e">
        <f t="shared" si="18"/>
        <v>#DIV/0!</v>
      </c>
    </row>
    <row r="75" ht="15.95" customHeight="1">
      <c r="A75" s="39" t="s">
        <v>156</v>
      </c>
      <c r="B75" s="40" t="s">
        <v>157</v>
      </c>
      <c r="C75" s="41">
        <v>0</v>
      </c>
      <c r="D75" s="42">
        <v>268</v>
      </c>
      <c r="E75" s="43">
        <v>0</v>
      </c>
      <c r="F75" s="44">
        <f t="shared" si="19"/>
        <v>268</v>
      </c>
      <c r="G75" s="45">
        <f t="shared" si="16"/>
        <v>37.316319999999997</v>
      </c>
      <c r="H75" s="45">
        <f t="shared" si="20"/>
        <v>0</v>
      </c>
      <c r="I75" s="45">
        <f t="shared" si="21"/>
        <v>4.8511215999999999</v>
      </c>
      <c r="J75" s="46">
        <f t="shared" si="17"/>
        <v>0</v>
      </c>
      <c r="K75" s="47">
        <v>0.20000000000000001</v>
      </c>
      <c r="L75" s="48">
        <f t="shared" si="22"/>
        <v>0</v>
      </c>
      <c r="M75" s="49">
        <v>0.050000000000000003</v>
      </c>
      <c r="N75" s="50">
        <f t="shared" si="23"/>
        <v>0</v>
      </c>
      <c r="O75" s="49">
        <v>0.050000000000000003</v>
      </c>
      <c r="P75" s="50">
        <f t="shared" si="24"/>
        <v>0</v>
      </c>
      <c r="Q75" s="51">
        <f t="shared" si="25"/>
        <v>0</v>
      </c>
      <c r="R75" s="52">
        <f t="shared" si="26"/>
        <v>0</v>
      </c>
      <c r="S75" s="53" t="e">
        <f t="shared" si="18"/>
        <v>#DIV/0!</v>
      </c>
    </row>
    <row r="76" ht="15.95" customHeight="1">
      <c r="A76" s="39" t="s">
        <v>158</v>
      </c>
      <c r="B76" s="40" t="s">
        <v>159</v>
      </c>
      <c r="C76" s="41">
        <v>0</v>
      </c>
      <c r="D76" s="42">
        <v>268</v>
      </c>
      <c r="E76" s="43">
        <v>0</v>
      </c>
      <c r="F76" s="44">
        <f t="shared" si="19"/>
        <v>268</v>
      </c>
      <c r="G76" s="45">
        <f t="shared" si="16"/>
        <v>37.316319999999997</v>
      </c>
      <c r="H76" s="45">
        <f t="shared" si="20"/>
        <v>0</v>
      </c>
      <c r="I76" s="45">
        <f t="shared" si="21"/>
        <v>4.8511215999999999</v>
      </c>
      <c r="J76" s="46">
        <f t="shared" si="17"/>
        <v>0</v>
      </c>
      <c r="K76" s="47">
        <v>0.20000000000000001</v>
      </c>
      <c r="L76" s="48">
        <f t="shared" si="22"/>
        <v>0</v>
      </c>
      <c r="M76" s="49">
        <v>0.050000000000000003</v>
      </c>
      <c r="N76" s="50">
        <f t="shared" si="23"/>
        <v>0</v>
      </c>
      <c r="O76" s="49">
        <v>0.050000000000000003</v>
      </c>
      <c r="P76" s="50">
        <f t="shared" si="24"/>
        <v>0</v>
      </c>
      <c r="Q76" s="51">
        <f t="shared" si="25"/>
        <v>0</v>
      </c>
      <c r="R76" s="52">
        <f t="shared" si="26"/>
        <v>0</v>
      </c>
      <c r="S76" s="53" t="e">
        <f t="shared" si="18"/>
        <v>#DIV/0!</v>
      </c>
    </row>
    <row r="77" ht="15.95" customHeight="1">
      <c r="A77" s="39" t="s">
        <v>160</v>
      </c>
      <c r="B77" s="40" t="s">
        <v>161</v>
      </c>
      <c r="C77" s="41">
        <v>0</v>
      </c>
      <c r="D77" s="42">
        <v>402</v>
      </c>
      <c r="E77" s="43">
        <v>0</v>
      </c>
      <c r="F77" s="44">
        <f t="shared" si="19"/>
        <v>402</v>
      </c>
      <c r="G77" s="45">
        <f t="shared" si="16"/>
        <v>55.97448</v>
      </c>
      <c r="H77" s="45">
        <f t="shared" si="20"/>
        <v>0</v>
      </c>
      <c r="I77" s="45">
        <f t="shared" si="21"/>
        <v>7.2766824000000003</v>
      </c>
      <c r="J77" s="46">
        <f t="shared" si="17"/>
        <v>0</v>
      </c>
      <c r="K77" s="47">
        <v>0.20000000000000001</v>
      </c>
      <c r="L77" s="48">
        <f t="shared" si="22"/>
        <v>0</v>
      </c>
      <c r="M77" s="49">
        <v>0.050000000000000003</v>
      </c>
      <c r="N77" s="50">
        <f t="shared" si="23"/>
        <v>0</v>
      </c>
      <c r="O77" s="49">
        <v>0.050000000000000003</v>
      </c>
      <c r="P77" s="50">
        <f t="shared" si="24"/>
        <v>0</v>
      </c>
      <c r="Q77" s="51">
        <f t="shared" si="25"/>
        <v>0</v>
      </c>
      <c r="R77" s="52">
        <f t="shared" si="26"/>
        <v>0</v>
      </c>
      <c r="S77" s="53" t="e">
        <f t="shared" si="18"/>
        <v>#DIV/0!</v>
      </c>
    </row>
    <row r="78" ht="15.95" customHeight="1">
      <c r="A78" s="39" t="s">
        <v>162</v>
      </c>
      <c r="B78" s="40" t="s">
        <v>163</v>
      </c>
      <c r="C78" s="41">
        <v>0</v>
      </c>
      <c r="D78" s="42">
        <v>298</v>
      </c>
      <c r="E78" s="43">
        <v>0</v>
      </c>
      <c r="F78" s="44">
        <f t="shared" si="19"/>
        <v>298</v>
      </c>
      <c r="G78" s="45">
        <f t="shared" si="16"/>
        <v>41.493520000000004</v>
      </c>
      <c r="H78" s="45">
        <f t="shared" si="20"/>
        <v>0</v>
      </c>
      <c r="I78" s="45">
        <f t="shared" si="21"/>
        <v>5.3941576000000007</v>
      </c>
      <c r="J78" s="46">
        <f t="shared" si="17"/>
        <v>0</v>
      </c>
      <c r="K78" s="47">
        <v>0.20000000000000001</v>
      </c>
      <c r="L78" s="48">
        <f t="shared" si="22"/>
        <v>0</v>
      </c>
      <c r="M78" s="49">
        <v>0.050000000000000003</v>
      </c>
      <c r="N78" s="50">
        <f t="shared" si="23"/>
        <v>0</v>
      </c>
      <c r="O78" s="49">
        <v>0.050000000000000003</v>
      </c>
      <c r="P78" s="50">
        <f t="shared" si="24"/>
        <v>0</v>
      </c>
      <c r="Q78" s="51">
        <f t="shared" si="25"/>
        <v>0</v>
      </c>
      <c r="R78" s="52">
        <f t="shared" si="26"/>
        <v>0</v>
      </c>
      <c r="S78" s="53" t="e">
        <f t="shared" si="18"/>
        <v>#DIV/0!</v>
      </c>
    </row>
    <row r="79" ht="15.95" customHeight="1">
      <c r="A79" s="39" t="s">
        <v>164</v>
      </c>
      <c r="B79" s="40" t="s">
        <v>165</v>
      </c>
      <c r="C79" s="41">
        <v>0</v>
      </c>
      <c r="D79" s="42">
        <v>428</v>
      </c>
      <c r="E79" s="43">
        <v>0</v>
      </c>
      <c r="F79" s="44">
        <f t="shared" si="19"/>
        <v>428</v>
      </c>
      <c r="G79" s="45">
        <f t="shared" si="16"/>
        <v>59.594720000000002</v>
      </c>
      <c r="H79" s="45">
        <f t="shared" si="20"/>
        <v>0</v>
      </c>
      <c r="I79" s="45">
        <f t="shared" si="21"/>
        <v>7.7473136000000009</v>
      </c>
      <c r="J79" s="46">
        <f t="shared" si="17"/>
        <v>0</v>
      </c>
      <c r="K79" s="47">
        <v>0.20000000000000001</v>
      </c>
      <c r="L79" s="48">
        <f t="shared" si="22"/>
        <v>0</v>
      </c>
      <c r="M79" s="49">
        <v>0.050000000000000003</v>
      </c>
      <c r="N79" s="50">
        <f t="shared" si="23"/>
        <v>0</v>
      </c>
      <c r="O79" s="49">
        <v>0.050000000000000003</v>
      </c>
      <c r="P79" s="50">
        <f t="shared" si="24"/>
        <v>0</v>
      </c>
      <c r="Q79" s="51">
        <f t="shared" si="25"/>
        <v>0</v>
      </c>
      <c r="R79" s="52">
        <f t="shared" si="26"/>
        <v>0</v>
      </c>
      <c r="S79" s="53" t="e">
        <f t="shared" si="18"/>
        <v>#DIV/0!</v>
      </c>
    </row>
    <row r="80" ht="15.95" customHeight="1">
      <c r="A80" s="39" t="s">
        <v>166</v>
      </c>
      <c r="B80" s="40" t="s">
        <v>167</v>
      </c>
      <c r="C80" s="41">
        <v>0</v>
      </c>
      <c r="D80" s="42">
        <v>268</v>
      </c>
      <c r="E80" s="43">
        <v>0</v>
      </c>
      <c r="F80" s="44">
        <f t="shared" si="19"/>
        <v>268</v>
      </c>
      <c r="G80" s="45">
        <f t="shared" si="16"/>
        <v>37.316319999999997</v>
      </c>
      <c r="H80" s="45">
        <f t="shared" si="20"/>
        <v>0</v>
      </c>
      <c r="I80" s="45">
        <f t="shared" si="21"/>
        <v>4.8511215999999999</v>
      </c>
      <c r="J80" s="46">
        <f t="shared" si="17"/>
        <v>0</v>
      </c>
      <c r="K80" s="47">
        <v>0.20000000000000001</v>
      </c>
      <c r="L80" s="48">
        <f t="shared" si="22"/>
        <v>0</v>
      </c>
      <c r="M80" s="49">
        <v>0.050000000000000003</v>
      </c>
      <c r="N80" s="50">
        <f t="shared" si="23"/>
        <v>0</v>
      </c>
      <c r="O80" s="49">
        <v>0.050000000000000003</v>
      </c>
      <c r="P80" s="50">
        <f t="shared" si="24"/>
        <v>0</v>
      </c>
      <c r="Q80" s="51">
        <f t="shared" si="25"/>
        <v>0</v>
      </c>
      <c r="R80" s="52">
        <f t="shared" si="26"/>
        <v>0</v>
      </c>
      <c r="S80" s="53" t="e">
        <f t="shared" si="18"/>
        <v>#DIV/0!</v>
      </c>
    </row>
    <row r="81" ht="15.95" customHeight="1">
      <c r="A81" s="39" t="s">
        <v>168</v>
      </c>
      <c r="B81" s="40" t="s">
        <v>169</v>
      </c>
      <c r="C81" s="41">
        <v>0</v>
      </c>
      <c r="D81" s="42">
        <v>328</v>
      </c>
      <c r="E81" s="43">
        <v>0</v>
      </c>
      <c r="F81" s="44">
        <f t="shared" si="19"/>
        <v>328</v>
      </c>
      <c r="G81" s="45">
        <f t="shared" si="16"/>
        <v>45.670720000000003</v>
      </c>
      <c r="H81" s="45">
        <f t="shared" si="20"/>
        <v>0</v>
      </c>
      <c r="I81" s="45">
        <f t="shared" si="21"/>
        <v>5.9371936000000005</v>
      </c>
      <c r="J81" s="46">
        <f t="shared" si="17"/>
        <v>0</v>
      </c>
      <c r="K81" s="47">
        <v>0.20000000000000001</v>
      </c>
      <c r="L81" s="48">
        <f t="shared" si="22"/>
        <v>0</v>
      </c>
      <c r="M81" s="49">
        <v>0.050000000000000003</v>
      </c>
      <c r="N81" s="50">
        <f t="shared" si="23"/>
        <v>0</v>
      </c>
      <c r="O81" s="49">
        <v>0.050000000000000003</v>
      </c>
      <c r="P81" s="50">
        <f t="shared" si="24"/>
        <v>0</v>
      </c>
      <c r="Q81" s="51">
        <f t="shared" si="25"/>
        <v>0</v>
      </c>
      <c r="R81" s="52">
        <f t="shared" si="26"/>
        <v>0</v>
      </c>
      <c r="S81" s="53" t="e">
        <f t="shared" si="18"/>
        <v>#DIV/0!</v>
      </c>
    </row>
    <row r="82" ht="15.95" customHeight="1">
      <c r="A82" s="39" t="s">
        <v>170</v>
      </c>
      <c r="B82" s="40" t="s">
        <v>171</v>
      </c>
      <c r="C82" s="41">
        <v>0</v>
      </c>
      <c r="D82" s="42">
        <v>198</v>
      </c>
      <c r="E82" s="43">
        <v>0</v>
      </c>
      <c r="F82" s="44">
        <f t="shared" si="19"/>
        <v>198</v>
      </c>
      <c r="G82" s="45">
        <f t="shared" si="16"/>
        <v>27.569520000000001</v>
      </c>
      <c r="H82" s="45">
        <f t="shared" si="20"/>
        <v>0</v>
      </c>
      <c r="I82" s="45">
        <f t="shared" si="21"/>
        <v>3.5840376000000003</v>
      </c>
      <c r="J82" s="46">
        <f t="shared" si="17"/>
        <v>0</v>
      </c>
      <c r="K82" s="47">
        <v>0.20000000000000001</v>
      </c>
      <c r="L82" s="48">
        <f t="shared" si="22"/>
        <v>0</v>
      </c>
      <c r="M82" s="49">
        <v>0.050000000000000003</v>
      </c>
      <c r="N82" s="50">
        <f t="shared" si="23"/>
        <v>0</v>
      </c>
      <c r="O82" s="49">
        <v>0.050000000000000003</v>
      </c>
      <c r="P82" s="50">
        <f t="shared" si="24"/>
        <v>0</v>
      </c>
      <c r="Q82" s="51">
        <f t="shared" si="25"/>
        <v>0</v>
      </c>
      <c r="R82" s="52">
        <f t="shared" si="26"/>
        <v>0</v>
      </c>
      <c r="S82" s="53" t="e">
        <f t="shared" si="18"/>
        <v>#DIV/0!</v>
      </c>
    </row>
    <row r="83" ht="15.95" customHeight="1">
      <c r="A83" s="39" t="s">
        <v>172</v>
      </c>
      <c r="B83" s="40" t="s">
        <v>173</v>
      </c>
      <c r="C83" s="41">
        <v>0</v>
      </c>
      <c r="D83" s="42">
        <v>348</v>
      </c>
      <c r="E83" s="43">
        <v>0</v>
      </c>
      <c r="F83" s="44">
        <f t="shared" si="19"/>
        <v>348</v>
      </c>
      <c r="G83" s="45">
        <f t="shared" si="16"/>
        <v>48.45552</v>
      </c>
      <c r="H83" s="45">
        <f t="shared" si="20"/>
        <v>0</v>
      </c>
      <c r="I83" s="45">
        <f t="shared" si="21"/>
        <v>6.2992176000000004</v>
      </c>
      <c r="J83" s="46">
        <f t="shared" si="17"/>
        <v>0</v>
      </c>
      <c r="K83" s="47">
        <v>0.20000000000000001</v>
      </c>
      <c r="L83" s="48">
        <f t="shared" si="22"/>
        <v>0</v>
      </c>
      <c r="M83" s="49">
        <v>0.050000000000000003</v>
      </c>
      <c r="N83" s="50">
        <f t="shared" si="23"/>
        <v>0</v>
      </c>
      <c r="O83" s="49">
        <v>0.050000000000000003</v>
      </c>
      <c r="P83" s="50">
        <f t="shared" si="24"/>
        <v>0</v>
      </c>
      <c r="Q83" s="51">
        <f t="shared" si="25"/>
        <v>0</v>
      </c>
      <c r="R83" s="52">
        <f t="shared" si="26"/>
        <v>0</v>
      </c>
      <c r="S83" s="53" t="e">
        <f t="shared" si="18"/>
        <v>#DIV/0!</v>
      </c>
    </row>
    <row r="84" ht="15.95" customHeight="1">
      <c r="A84" s="56" t="s">
        <v>174</v>
      </c>
      <c r="B84" s="40" t="s">
        <v>175</v>
      </c>
      <c r="C84" s="41">
        <v>0</v>
      </c>
      <c r="D84" s="42">
        <v>448</v>
      </c>
      <c r="E84" s="43">
        <v>0</v>
      </c>
      <c r="F84" s="44">
        <f t="shared" si="19"/>
        <v>448</v>
      </c>
      <c r="G84" s="45">
        <f t="shared" si="16"/>
        <v>62.379519999999999</v>
      </c>
      <c r="H84" s="45">
        <f t="shared" si="20"/>
        <v>0</v>
      </c>
      <c r="I84" s="45">
        <f t="shared" si="21"/>
        <v>8.1093375999999999</v>
      </c>
      <c r="J84" s="46">
        <f t="shared" si="17"/>
        <v>0</v>
      </c>
      <c r="K84" s="47">
        <v>0.20000000000000001</v>
      </c>
      <c r="L84" s="48">
        <f t="shared" si="22"/>
        <v>0</v>
      </c>
      <c r="M84" s="49">
        <v>0.050000000000000003</v>
      </c>
      <c r="N84" s="50">
        <f t="shared" si="23"/>
        <v>0</v>
      </c>
      <c r="O84" s="49">
        <v>0.050000000000000003</v>
      </c>
      <c r="P84" s="50">
        <f t="shared" si="24"/>
        <v>0</v>
      </c>
      <c r="Q84" s="51">
        <f t="shared" si="25"/>
        <v>0</v>
      </c>
      <c r="R84" s="52">
        <f t="shared" si="26"/>
        <v>0</v>
      </c>
      <c r="S84" s="53" t="e">
        <f t="shared" si="18"/>
        <v>#DIV/0!</v>
      </c>
    </row>
    <row r="85" ht="15.95" customHeight="1">
      <c r="A85" s="39" t="s">
        <v>176</v>
      </c>
      <c r="B85" s="40" t="s">
        <v>177</v>
      </c>
      <c r="C85" s="41">
        <v>0</v>
      </c>
      <c r="D85" s="42">
        <v>268</v>
      </c>
      <c r="E85" s="43">
        <v>0</v>
      </c>
      <c r="F85" s="44">
        <f t="shared" si="19"/>
        <v>268</v>
      </c>
      <c r="G85" s="45">
        <f t="shared" si="16"/>
        <v>37.316319999999997</v>
      </c>
      <c r="H85" s="45">
        <f t="shared" si="20"/>
        <v>0</v>
      </c>
      <c r="I85" s="45">
        <f t="shared" si="21"/>
        <v>4.8511215999999999</v>
      </c>
      <c r="J85" s="46">
        <f t="shared" si="17"/>
        <v>0</v>
      </c>
      <c r="K85" s="47">
        <v>0.20000000000000001</v>
      </c>
      <c r="L85" s="48">
        <f t="shared" si="22"/>
        <v>0</v>
      </c>
      <c r="M85" s="49">
        <v>0.050000000000000003</v>
      </c>
      <c r="N85" s="50">
        <f t="shared" si="23"/>
        <v>0</v>
      </c>
      <c r="O85" s="49">
        <v>0.050000000000000003</v>
      </c>
      <c r="P85" s="50">
        <f t="shared" si="24"/>
        <v>0</v>
      </c>
      <c r="Q85" s="51">
        <f t="shared" si="25"/>
        <v>0</v>
      </c>
      <c r="R85" s="52">
        <f t="shared" si="26"/>
        <v>0</v>
      </c>
      <c r="S85" s="53" t="e">
        <f t="shared" si="18"/>
        <v>#DIV/0!</v>
      </c>
    </row>
    <row r="86" ht="15.95" customHeight="1">
      <c r="A86" s="54" t="s">
        <v>178</v>
      </c>
      <c r="B86" s="55" t="s">
        <v>179</v>
      </c>
      <c r="C86" s="41">
        <v>0</v>
      </c>
      <c r="D86" s="42">
        <v>98</v>
      </c>
      <c r="E86" s="43">
        <v>0</v>
      </c>
      <c r="F86" s="44">
        <f t="shared" si="19"/>
        <v>98</v>
      </c>
      <c r="G86" s="45">
        <f t="shared" si="16"/>
        <v>13.645519999999999</v>
      </c>
      <c r="H86" s="45">
        <f t="shared" si="20"/>
        <v>0</v>
      </c>
      <c r="I86" s="45">
        <f t="shared" si="21"/>
        <v>1.7739176000000001</v>
      </c>
      <c r="J86" s="46">
        <f t="shared" si="17"/>
        <v>0</v>
      </c>
      <c r="K86" s="47">
        <v>0.20000000000000001</v>
      </c>
      <c r="L86" s="48">
        <f t="shared" si="22"/>
        <v>0</v>
      </c>
      <c r="M86" s="49">
        <v>0.050000000000000003</v>
      </c>
      <c r="N86" s="50">
        <f t="shared" si="23"/>
        <v>0</v>
      </c>
      <c r="O86" s="49">
        <v>0.050000000000000003</v>
      </c>
      <c r="P86" s="50">
        <f t="shared" si="24"/>
        <v>0</v>
      </c>
      <c r="Q86" s="51">
        <f t="shared" si="25"/>
        <v>0</v>
      </c>
      <c r="R86" s="52">
        <f t="shared" si="26"/>
        <v>0</v>
      </c>
      <c r="S86" s="53" t="e">
        <f t="shared" si="18"/>
        <v>#DIV/0!</v>
      </c>
    </row>
    <row r="87" ht="15.95" customHeight="1">
      <c r="A87" s="54" t="s">
        <v>180</v>
      </c>
      <c r="B87" s="55" t="s">
        <v>181</v>
      </c>
      <c r="C87" s="41">
        <v>0</v>
      </c>
      <c r="D87" s="42">
        <v>148</v>
      </c>
      <c r="E87" s="43">
        <v>0</v>
      </c>
      <c r="F87" s="44">
        <f t="shared" si="19"/>
        <v>148</v>
      </c>
      <c r="G87" s="45">
        <f t="shared" si="16"/>
        <v>20.607520000000001</v>
      </c>
      <c r="H87" s="45">
        <f t="shared" si="20"/>
        <v>0</v>
      </c>
      <c r="I87" s="45">
        <f t="shared" si="21"/>
        <v>2.6789776000000001</v>
      </c>
      <c r="J87" s="46">
        <f t="shared" si="17"/>
        <v>0</v>
      </c>
      <c r="K87" s="47">
        <v>0.20000000000000001</v>
      </c>
      <c r="L87" s="48">
        <f t="shared" si="22"/>
        <v>0</v>
      </c>
      <c r="M87" s="49">
        <v>0.050000000000000003</v>
      </c>
      <c r="N87" s="50">
        <f t="shared" si="23"/>
        <v>0</v>
      </c>
      <c r="O87" s="49">
        <v>0.050000000000000003</v>
      </c>
      <c r="P87" s="50">
        <f t="shared" si="24"/>
        <v>0</v>
      </c>
      <c r="Q87" s="51">
        <f t="shared" si="25"/>
        <v>0</v>
      </c>
      <c r="R87" s="52">
        <f t="shared" si="26"/>
        <v>0</v>
      </c>
      <c r="S87" s="53" t="e">
        <f t="shared" si="18"/>
        <v>#DIV/0!</v>
      </c>
    </row>
    <row r="88" ht="15.95" customHeight="1">
      <c r="A88" s="39" t="s">
        <v>182</v>
      </c>
      <c r="B88" s="40" t="s">
        <v>183</v>
      </c>
      <c r="C88" s="41">
        <v>0</v>
      </c>
      <c r="D88" s="42">
        <v>128</v>
      </c>
      <c r="E88" s="43">
        <v>0</v>
      </c>
      <c r="F88" s="44">
        <f t="shared" si="19"/>
        <v>128</v>
      </c>
      <c r="G88" s="45">
        <f t="shared" si="16"/>
        <v>17.82272</v>
      </c>
      <c r="H88" s="45">
        <f t="shared" si="20"/>
        <v>0</v>
      </c>
      <c r="I88" s="45">
        <f t="shared" si="21"/>
        <v>2.3169536000000002</v>
      </c>
      <c r="J88" s="46">
        <f t="shared" si="17"/>
        <v>0</v>
      </c>
      <c r="K88" s="47">
        <v>0.20000000000000001</v>
      </c>
      <c r="L88" s="48">
        <f t="shared" si="22"/>
        <v>0</v>
      </c>
      <c r="M88" s="49">
        <v>0.050000000000000003</v>
      </c>
      <c r="N88" s="50">
        <f t="shared" si="23"/>
        <v>0</v>
      </c>
      <c r="O88" s="49">
        <v>0.050000000000000003</v>
      </c>
      <c r="P88" s="50">
        <f t="shared" si="24"/>
        <v>0</v>
      </c>
      <c r="Q88" s="51">
        <f t="shared" si="25"/>
        <v>0</v>
      </c>
      <c r="R88" s="52">
        <f t="shared" si="26"/>
        <v>0</v>
      </c>
      <c r="S88" s="53" t="e">
        <f t="shared" si="18"/>
        <v>#DIV/0!</v>
      </c>
    </row>
    <row r="89" ht="15.95" customHeight="1">
      <c r="A89" s="39" t="s">
        <v>184</v>
      </c>
      <c r="B89" s="40" t="s">
        <v>185</v>
      </c>
      <c r="C89" s="41">
        <v>0</v>
      </c>
      <c r="D89" s="42">
        <v>298</v>
      </c>
      <c r="E89" s="43">
        <v>0</v>
      </c>
      <c r="F89" s="44">
        <f t="shared" si="19"/>
        <v>298</v>
      </c>
      <c r="G89" s="45">
        <f t="shared" si="16"/>
        <v>41.493520000000004</v>
      </c>
      <c r="H89" s="45">
        <f t="shared" si="20"/>
        <v>0</v>
      </c>
      <c r="I89" s="45">
        <f t="shared" si="21"/>
        <v>5.3941576000000007</v>
      </c>
      <c r="J89" s="46">
        <f t="shared" si="17"/>
        <v>0</v>
      </c>
      <c r="K89" s="47">
        <v>0.20000000000000001</v>
      </c>
      <c r="L89" s="48">
        <f t="shared" si="22"/>
        <v>0</v>
      </c>
      <c r="M89" s="49">
        <v>0.050000000000000003</v>
      </c>
      <c r="N89" s="50">
        <f t="shared" si="23"/>
        <v>0</v>
      </c>
      <c r="O89" s="49">
        <v>0.050000000000000003</v>
      </c>
      <c r="P89" s="50">
        <f t="shared" si="24"/>
        <v>0</v>
      </c>
      <c r="Q89" s="51">
        <f t="shared" si="25"/>
        <v>0</v>
      </c>
      <c r="R89" s="52">
        <f t="shared" si="26"/>
        <v>0</v>
      </c>
      <c r="S89" s="53" t="e">
        <f t="shared" si="18"/>
        <v>#DIV/0!</v>
      </c>
    </row>
    <row r="90" ht="15.95" customHeight="1">
      <c r="A90" s="39" t="s">
        <v>186</v>
      </c>
      <c r="B90" s="40" t="s">
        <v>187</v>
      </c>
      <c r="C90" s="41">
        <v>0</v>
      </c>
      <c r="D90" s="42">
        <v>348</v>
      </c>
      <c r="E90" s="43">
        <v>0</v>
      </c>
      <c r="F90" s="44">
        <f t="shared" si="19"/>
        <v>348</v>
      </c>
      <c r="G90" s="45">
        <f t="shared" si="16"/>
        <v>48.45552</v>
      </c>
      <c r="H90" s="45">
        <f t="shared" si="20"/>
        <v>0</v>
      </c>
      <c r="I90" s="45">
        <f t="shared" si="21"/>
        <v>6.2992176000000004</v>
      </c>
      <c r="J90" s="46">
        <f t="shared" si="17"/>
        <v>0</v>
      </c>
      <c r="K90" s="47">
        <v>0.20000000000000001</v>
      </c>
      <c r="L90" s="48">
        <f t="shared" si="22"/>
        <v>0</v>
      </c>
      <c r="M90" s="49">
        <v>0.050000000000000003</v>
      </c>
      <c r="N90" s="50">
        <f t="shared" si="23"/>
        <v>0</v>
      </c>
      <c r="O90" s="49">
        <v>0.050000000000000003</v>
      </c>
      <c r="P90" s="50">
        <f t="shared" si="24"/>
        <v>0</v>
      </c>
      <c r="Q90" s="51">
        <f t="shared" si="25"/>
        <v>0</v>
      </c>
      <c r="R90" s="52">
        <f t="shared" si="26"/>
        <v>0</v>
      </c>
      <c r="S90" s="53" t="e">
        <f t="shared" si="18"/>
        <v>#DIV/0!</v>
      </c>
    </row>
    <row r="91" ht="15.95" customHeight="1">
      <c r="A91" s="39" t="s">
        <v>188</v>
      </c>
      <c r="B91" s="40" t="s">
        <v>189</v>
      </c>
      <c r="C91" s="41">
        <v>0</v>
      </c>
      <c r="D91" s="42">
        <v>328</v>
      </c>
      <c r="E91" s="43">
        <v>0</v>
      </c>
      <c r="F91" s="44">
        <f t="shared" si="19"/>
        <v>328</v>
      </c>
      <c r="G91" s="45">
        <f t="shared" si="16"/>
        <v>45.670720000000003</v>
      </c>
      <c r="H91" s="45">
        <f t="shared" si="20"/>
        <v>0</v>
      </c>
      <c r="I91" s="45">
        <f t="shared" si="21"/>
        <v>5.9371936000000005</v>
      </c>
      <c r="J91" s="46">
        <f t="shared" si="17"/>
        <v>0</v>
      </c>
      <c r="K91" s="47">
        <v>0.20000000000000001</v>
      </c>
      <c r="L91" s="48">
        <f t="shared" si="22"/>
        <v>0</v>
      </c>
      <c r="M91" s="49">
        <v>0.050000000000000003</v>
      </c>
      <c r="N91" s="50">
        <f t="shared" si="23"/>
        <v>0</v>
      </c>
      <c r="O91" s="49">
        <v>0.050000000000000003</v>
      </c>
      <c r="P91" s="50">
        <f t="shared" si="24"/>
        <v>0</v>
      </c>
      <c r="Q91" s="51">
        <f t="shared" si="25"/>
        <v>0</v>
      </c>
      <c r="R91" s="52">
        <f t="shared" si="26"/>
        <v>0</v>
      </c>
      <c r="S91" s="53" t="e">
        <f t="shared" si="18"/>
        <v>#DIV/0!</v>
      </c>
    </row>
    <row r="92" ht="15.95" customHeight="1">
      <c r="A92" s="39" t="s">
        <v>190</v>
      </c>
      <c r="B92" s="40" t="s">
        <v>191</v>
      </c>
      <c r="C92" s="41">
        <v>0</v>
      </c>
      <c r="D92" s="42">
        <v>398</v>
      </c>
      <c r="E92" s="43">
        <v>0</v>
      </c>
      <c r="F92" s="44">
        <f t="shared" si="19"/>
        <v>398</v>
      </c>
      <c r="G92" s="45">
        <f t="shared" si="16"/>
        <v>55.417520000000003</v>
      </c>
      <c r="H92" s="45">
        <f t="shared" si="20"/>
        <v>0</v>
      </c>
      <c r="I92" s="45">
        <f t="shared" si="21"/>
        <v>7.2042776000000011</v>
      </c>
      <c r="J92" s="46">
        <f t="shared" si="17"/>
        <v>0</v>
      </c>
      <c r="K92" s="47">
        <v>0.20000000000000001</v>
      </c>
      <c r="L92" s="48">
        <f t="shared" si="22"/>
        <v>0</v>
      </c>
      <c r="M92" s="49">
        <v>0.050000000000000003</v>
      </c>
      <c r="N92" s="50">
        <f t="shared" si="23"/>
        <v>0</v>
      </c>
      <c r="O92" s="49">
        <v>0.050000000000000003</v>
      </c>
      <c r="P92" s="50">
        <f t="shared" si="24"/>
        <v>0</v>
      </c>
      <c r="Q92" s="51">
        <f t="shared" si="25"/>
        <v>0</v>
      </c>
      <c r="R92" s="52">
        <f t="shared" si="26"/>
        <v>0</v>
      </c>
      <c r="S92" s="53" t="e">
        <f t="shared" si="18"/>
        <v>#DIV/0!</v>
      </c>
    </row>
    <row r="93" ht="15.95" customHeight="1">
      <c r="A93" s="39" t="s">
        <v>192</v>
      </c>
      <c r="B93" s="40" t="s">
        <v>193</v>
      </c>
      <c r="C93" s="41">
        <v>0</v>
      </c>
      <c r="D93" s="42">
        <v>518</v>
      </c>
      <c r="E93" s="43">
        <v>0</v>
      </c>
      <c r="F93" s="44">
        <f t="shared" si="19"/>
        <v>518</v>
      </c>
      <c r="G93" s="45">
        <f t="shared" si="16"/>
        <v>72.126320000000007</v>
      </c>
      <c r="H93" s="45">
        <f t="shared" si="20"/>
        <v>0</v>
      </c>
      <c r="I93" s="45">
        <f t="shared" si="21"/>
        <v>9.3764216000000005</v>
      </c>
      <c r="J93" s="46">
        <f t="shared" si="17"/>
        <v>0</v>
      </c>
      <c r="K93" s="47">
        <v>0.20000000000000001</v>
      </c>
      <c r="L93" s="48">
        <f t="shared" si="22"/>
        <v>0</v>
      </c>
      <c r="M93" s="49">
        <v>0.050000000000000003</v>
      </c>
      <c r="N93" s="50">
        <f t="shared" si="23"/>
        <v>0</v>
      </c>
      <c r="O93" s="49">
        <v>0.050000000000000003</v>
      </c>
      <c r="P93" s="50">
        <f t="shared" si="24"/>
        <v>0</v>
      </c>
      <c r="Q93" s="51">
        <f t="shared" si="25"/>
        <v>0</v>
      </c>
      <c r="R93" s="52">
        <f t="shared" si="26"/>
        <v>0</v>
      </c>
      <c r="S93" s="53" t="e">
        <f t="shared" si="18"/>
        <v>#DIV/0!</v>
      </c>
    </row>
    <row r="94" ht="15.95" customHeight="1">
      <c r="A94" s="39" t="s">
        <v>194</v>
      </c>
      <c r="B94" s="40" t="s">
        <v>195</v>
      </c>
      <c r="C94" s="41">
        <v>0</v>
      </c>
      <c r="D94" s="42">
        <v>348</v>
      </c>
      <c r="E94" s="43">
        <v>0</v>
      </c>
      <c r="F94" s="44">
        <f t="shared" si="19"/>
        <v>348</v>
      </c>
      <c r="G94" s="45">
        <f t="shared" si="16"/>
        <v>48.45552</v>
      </c>
      <c r="H94" s="45">
        <f t="shared" si="20"/>
        <v>0</v>
      </c>
      <c r="I94" s="45">
        <f t="shared" si="21"/>
        <v>6.2992176000000004</v>
      </c>
      <c r="J94" s="46">
        <f t="shared" si="17"/>
        <v>0</v>
      </c>
      <c r="K94" s="47">
        <v>0.20000000000000001</v>
      </c>
      <c r="L94" s="48">
        <f t="shared" si="22"/>
        <v>0</v>
      </c>
      <c r="M94" s="49">
        <v>0.050000000000000003</v>
      </c>
      <c r="N94" s="50">
        <f t="shared" si="23"/>
        <v>0</v>
      </c>
      <c r="O94" s="49">
        <v>0.050000000000000003</v>
      </c>
      <c r="P94" s="50">
        <f t="shared" si="24"/>
        <v>0</v>
      </c>
      <c r="Q94" s="51">
        <f t="shared" si="25"/>
        <v>0</v>
      </c>
      <c r="R94" s="52">
        <f t="shared" si="26"/>
        <v>0</v>
      </c>
      <c r="S94" s="53" t="e">
        <f t="shared" si="18"/>
        <v>#DIV/0!</v>
      </c>
    </row>
    <row r="95" ht="15.95" customHeight="1">
      <c r="A95" s="39" t="s">
        <v>196</v>
      </c>
      <c r="B95" s="40" t="s">
        <v>197</v>
      </c>
      <c r="C95" s="41">
        <v>0</v>
      </c>
      <c r="D95" s="42">
        <v>498</v>
      </c>
      <c r="E95" s="43">
        <v>0</v>
      </c>
      <c r="F95" s="44">
        <f t="shared" si="19"/>
        <v>498</v>
      </c>
      <c r="G95" s="45">
        <f t="shared" si="16"/>
        <v>69.341520000000003</v>
      </c>
      <c r="H95" s="45">
        <f t="shared" si="20"/>
        <v>0</v>
      </c>
      <c r="I95" s="45">
        <f t="shared" si="21"/>
        <v>9.0143976000000006</v>
      </c>
      <c r="J95" s="46">
        <f t="shared" si="17"/>
        <v>0</v>
      </c>
      <c r="K95" s="47">
        <v>0.20000000000000001</v>
      </c>
      <c r="L95" s="48">
        <f t="shared" si="22"/>
        <v>0</v>
      </c>
      <c r="M95" s="49">
        <v>0.050000000000000003</v>
      </c>
      <c r="N95" s="50">
        <f t="shared" si="23"/>
        <v>0</v>
      </c>
      <c r="O95" s="49">
        <v>0.050000000000000003</v>
      </c>
      <c r="P95" s="50">
        <f t="shared" si="24"/>
        <v>0</v>
      </c>
      <c r="Q95" s="51">
        <f t="shared" si="25"/>
        <v>0</v>
      </c>
      <c r="R95" s="52">
        <f t="shared" si="26"/>
        <v>0</v>
      </c>
      <c r="S95" s="53" t="e">
        <f t="shared" si="18"/>
        <v>#DIV/0!</v>
      </c>
    </row>
    <row r="96" ht="15.95" customHeight="1">
      <c r="A96" s="39" t="s">
        <v>198</v>
      </c>
      <c r="B96" s="40" t="s">
        <v>199</v>
      </c>
      <c r="C96" s="41">
        <v>0</v>
      </c>
      <c r="D96" s="42">
        <v>198</v>
      </c>
      <c r="E96" s="43">
        <v>0</v>
      </c>
      <c r="F96" s="44">
        <f t="shared" si="19"/>
        <v>198</v>
      </c>
      <c r="G96" s="45">
        <f t="shared" si="16"/>
        <v>27.569520000000001</v>
      </c>
      <c r="H96" s="45">
        <f t="shared" si="20"/>
        <v>0</v>
      </c>
      <c r="I96" s="45">
        <f t="shared" si="21"/>
        <v>3.5840376000000003</v>
      </c>
      <c r="J96" s="46">
        <f t="shared" si="17"/>
        <v>0</v>
      </c>
      <c r="K96" s="47">
        <v>0.20000000000000001</v>
      </c>
      <c r="L96" s="48">
        <f t="shared" si="22"/>
        <v>0</v>
      </c>
      <c r="M96" s="49">
        <v>0.050000000000000003</v>
      </c>
      <c r="N96" s="50">
        <f t="shared" si="23"/>
        <v>0</v>
      </c>
      <c r="O96" s="49">
        <v>0.050000000000000003</v>
      </c>
      <c r="P96" s="50">
        <f t="shared" si="24"/>
        <v>0</v>
      </c>
      <c r="Q96" s="51">
        <f t="shared" si="25"/>
        <v>0</v>
      </c>
      <c r="R96" s="52">
        <f t="shared" si="26"/>
        <v>0</v>
      </c>
      <c r="S96" s="53" t="e">
        <f t="shared" si="18"/>
        <v>#DIV/0!</v>
      </c>
    </row>
    <row r="97" ht="15.95" customHeight="1">
      <c r="A97" s="56" t="s">
        <v>200</v>
      </c>
      <c r="B97" s="40" t="s">
        <v>201</v>
      </c>
      <c r="C97" s="41">
        <v>0</v>
      </c>
      <c r="D97" s="42">
        <v>298</v>
      </c>
      <c r="E97" s="43">
        <v>0</v>
      </c>
      <c r="F97" s="44">
        <f t="shared" si="19"/>
        <v>298</v>
      </c>
      <c r="G97" s="45">
        <f t="shared" si="16"/>
        <v>41.493520000000004</v>
      </c>
      <c r="H97" s="45">
        <f t="shared" si="20"/>
        <v>0</v>
      </c>
      <c r="I97" s="45">
        <f t="shared" si="21"/>
        <v>5.3941576000000007</v>
      </c>
      <c r="J97" s="46">
        <f t="shared" si="17"/>
        <v>0</v>
      </c>
      <c r="K97" s="47">
        <v>0.20000000000000001</v>
      </c>
      <c r="L97" s="48">
        <f t="shared" si="22"/>
        <v>0</v>
      </c>
      <c r="M97" s="49">
        <v>0.050000000000000003</v>
      </c>
      <c r="N97" s="50">
        <f t="shared" si="23"/>
        <v>0</v>
      </c>
      <c r="O97" s="49">
        <v>0.050000000000000003</v>
      </c>
      <c r="P97" s="50">
        <f t="shared" si="24"/>
        <v>0</v>
      </c>
      <c r="Q97" s="51">
        <f t="shared" si="25"/>
        <v>0</v>
      </c>
      <c r="R97" s="52">
        <f t="shared" si="26"/>
        <v>0</v>
      </c>
      <c r="S97" s="53" t="e">
        <f t="shared" si="18"/>
        <v>#DIV/0!</v>
      </c>
    </row>
    <row r="98" ht="15.95" customHeight="1">
      <c r="A98" s="39" t="s">
        <v>202</v>
      </c>
      <c r="B98" s="40" t="s">
        <v>203</v>
      </c>
      <c r="C98" s="41">
        <v>0</v>
      </c>
      <c r="D98" s="42">
        <v>298</v>
      </c>
      <c r="E98" s="43">
        <v>0</v>
      </c>
      <c r="F98" s="44">
        <f t="shared" si="19"/>
        <v>298</v>
      </c>
      <c r="G98" s="45">
        <f t="shared" si="16"/>
        <v>41.493520000000004</v>
      </c>
      <c r="H98" s="45">
        <f t="shared" si="20"/>
        <v>0</v>
      </c>
      <c r="I98" s="45">
        <f t="shared" si="21"/>
        <v>5.3941576000000007</v>
      </c>
      <c r="J98" s="46">
        <f t="shared" si="17"/>
        <v>0</v>
      </c>
      <c r="K98" s="47">
        <v>0.20000000000000001</v>
      </c>
      <c r="L98" s="48">
        <f t="shared" si="22"/>
        <v>0</v>
      </c>
      <c r="M98" s="49">
        <v>0.050000000000000003</v>
      </c>
      <c r="N98" s="50">
        <f t="shared" si="23"/>
        <v>0</v>
      </c>
      <c r="O98" s="49">
        <v>0.050000000000000003</v>
      </c>
      <c r="P98" s="50">
        <f t="shared" si="24"/>
        <v>0</v>
      </c>
      <c r="Q98" s="51">
        <f t="shared" si="25"/>
        <v>0</v>
      </c>
      <c r="R98" s="52">
        <f t="shared" si="26"/>
        <v>0</v>
      </c>
      <c r="S98" s="53" t="e">
        <f t="shared" si="18"/>
        <v>#DIV/0!</v>
      </c>
    </row>
    <row r="99" ht="15.95" customHeight="1">
      <c r="A99" s="39" t="s">
        <v>204</v>
      </c>
      <c r="B99" s="40" t="s">
        <v>205</v>
      </c>
      <c r="C99" s="41">
        <v>0</v>
      </c>
      <c r="D99" s="42">
        <v>448</v>
      </c>
      <c r="E99" s="43">
        <v>0</v>
      </c>
      <c r="F99" s="44">
        <f t="shared" si="19"/>
        <v>448</v>
      </c>
      <c r="G99" s="45">
        <f t="shared" si="16"/>
        <v>62.379519999999999</v>
      </c>
      <c r="H99" s="45">
        <f t="shared" si="20"/>
        <v>0</v>
      </c>
      <c r="I99" s="45">
        <f t="shared" si="21"/>
        <v>8.1093375999999999</v>
      </c>
      <c r="J99" s="46">
        <f t="shared" si="17"/>
        <v>0</v>
      </c>
      <c r="K99" s="47">
        <v>0.20000000000000001</v>
      </c>
      <c r="L99" s="48">
        <f t="shared" si="22"/>
        <v>0</v>
      </c>
      <c r="M99" s="49">
        <v>0.050000000000000003</v>
      </c>
      <c r="N99" s="50">
        <f t="shared" si="23"/>
        <v>0</v>
      </c>
      <c r="O99" s="49">
        <v>0.050000000000000003</v>
      </c>
      <c r="P99" s="50">
        <f t="shared" si="24"/>
        <v>0</v>
      </c>
      <c r="Q99" s="51">
        <f t="shared" si="25"/>
        <v>0</v>
      </c>
      <c r="R99" s="52">
        <f t="shared" si="26"/>
        <v>0</v>
      </c>
      <c r="S99" s="53" t="e">
        <f t="shared" si="18"/>
        <v>#DIV/0!</v>
      </c>
    </row>
    <row r="100" ht="15.95" customHeight="1">
      <c r="A100" s="39" t="s">
        <v>206</v>
      </c>
      <c r="B100" s="61" t="s">
        <v>207</v>
      </c>
      <c r="C100" s="41">
        <v>0</v>
      </c>
      <c r="D100" s="42">
        <v>248</v>
      </c>
      <c r="E100" s="43">
        <v>0</v>
      </c>
      <c r="F100" s="44">
        <f t="shared" si="19"/>
        <v>248</v>
      </c>
      <c r="G100" s="45">
        <f t="shared" si="16"/>
        <v>34.53152</v>
      </c>
      <c r="H100" s="45">
        <f t="shared" si="20"/>
        <v>0</v>
      </c>
      <c r="I100" s="45">
        <f t="shared" si="21"/>
        <v>4.4890976</v>
      </c>
      <c r="J100" s="46">
        <f t="shared" si="17"/>
        <v>0</v>
      </c>
      <c r="K100" s="47">
        <v>0.20000000000000001</v>
      </c>
      <c r="L100" s="48">
        <f t="shared" si="22"/>
        <v>0</v>
      </c>
      <c r="M100" s="49">
        <v>0.050000000000000003</v>
      </c>
      <c r="N100" s="50">
        <f t="shared" si="23"/>
        <v>0</v>
      </c>
      <c r="O100" s="49">
        <v>0.050000000000000003</v>
      </c>
      <c r="P100" s="50">
        <f t="shared" si="24"/>
        <v>0</v>
      </c>
      <c r="Q100" s="51">
        <f t="shared" si="25"/>
        <v>0</v>
      </c>
      <c r="R100" s="52">
        <f t="shared" si="26"/>
        <v>0</v>
      </c>
      <c r="S100" s="53" t="e">
        <f t="shared" si="18"/>
        <v>#DIV/0!</v>
      </c>
    </row>
    <row r="101" ht="15.95" customHeight="1">
      <c r="A101" s="39" t="s">
        <v>208</v>
      </c>
      <c r="B101" s="61" t="s">
        <v>209</v>
      </c>
      <c r="C101" s="41">
        <v>0</v>
      </c>
      <c r="D101" s="42">
        <v>348</v>
      </c>
      <c r="E101" s="43">
        <v>0</v>
      </c>
      <c r="F101" s="44">
        <f t="shared" si="19"/>
        <v>348</v>
      </c>
      <c r="G101" s="45">
        <f t="shared" si="16"/>
        <v>48.45552</v>
      </c>
      <c r="H101" s="45">
        <f t="shared" si="20"/>
        <v>0</v>
      </c>
      <c r="I101" s="45">
        <f t="shared" si="21"/>
        <v>6.2992176000000004</v>
      </c>
      <c r="J101" s="46">
        <f t="shared" si="17"/>
        <v>0</v>
      </c>
      <c r="K101" s="47">
        <v>0.20000000000000001</v>
      </c>
      <c r="L101" s="48">
        <f t="shared" si="22"/>
        <v>0</v>
      </c>
      <c r="M101" s="49">
        <v>0.050000000000000003</v>
      </c>
      <c r="N101" s="50">
        <f t="shared" si="23"/>
        <v>0</v>
      </c>
      <c r="O101" s="49">
        <v>0.050000000000000003</v>
      </c>
      <c r="P101" s="50">
        <f t="shared" si="24"/>
        <v>0</v>
      </c>
      <c r="Q101" s="51">
        <f t="shared" si="25"/>
        <v>0</v>
      </c>
      <c r="R101" s="52">
        <f t="shared" si="26"/>
        <v>0</v>
      </c>
      <c r="S101" s="53" t="e">
        <f t="shared" si="18"/>
        <v>#DIV/0!</v>
      </c>
    </row>
    <row r="102" ht="15.95" customHeight="1">
      <c r="A102" s="56" t="s">
        <v>210</v>
      </c>
      <c r="B102" s="40" t="s">
        <v>211</v>
      </c>
      <c r="C102" s="41">
        <v>0</v>
      </c>
      <c r="D102" s="42">
        <v>368</v>
      </c>
      <c r="E102" s="43">
        <v>0</v>
      </c>
      <c r="F102" s="44">
        <f t="shared" si="19"/>
        <v>368</v>
      </c>
      <c r="G102" s="45">
        <f t="shared" si="16"/>
        <v>51.240320000000004</v>
      </c>
      <c r="H102" s="45">
        <f t="shared" si="20"/>
        <v>0</v>
      </c>
      <c r="I102" s="45">
        <f t="shared" si="21"/>
        <v>6.6612416000000003</v>
      </c>
      <c r="J102" s="46">
        <f t="shared" si="17"/>
        <v>0</v>
      </c>
      <c r="K102" s="47">
        <v>0.20000000000000001</v>
      </c>
      <c r="L102" s="48">
        <f t="shared" si="22"/>
        <v>0</v>
      </c>
      <c r="M102" s="49">
        <v>0.050000000000000003</v>
      </c>
      <c r="N102" s="50">
        <f t="shared" si="23"/>
        <v>0</v>
      </c>
      <c r="O102" s="49">
        <v>0.050000000000000003</v>
      </c>
      <c r="P102" s="50">
        <f t="shared" si="24"/>
        <v>0</v>
      </c>
      <c r="Q102" s="51">
        <f t="shared" si="25"/>
        <v>0</v>
      </c>
      <c r="R102" s="52">
        <f t="shared" si="26"/>
        <v>0</v>
      </c>
      <c r="S102" s="53" t="e">
        <f t="shared" si="18"/>
        <v>#DIV/0!</v>
      </c>
    </row>
    <row r="103" ht="15.95" customHeight="1">
      <c r="A103" s="56" t="s">
        <v>212</v>
      </c>
      <c r="B103" s="40" t="s">
        <v>213</v>
      </c>
      <c r="C103" s="41">
        <v>0</v>
      </c>
      <c r="D103" s="42">
        <v>528</v>
      </c>
      <c r="E103" s="43">
        <v>0</v>
      </c>
      <c r="F103" s="44">
        <f t="shared" si="19"/>
        <v>528</v>
      </c>
      <c r="G103" s="45">
        <f t="shared" si="16"/>
        <v>73.518720000000002</v>
      </c>
      <c r="H103" s="45">
        <f t="shared" si="20"/>
        <v>0</v>
      </c>
      <c r="I103" s="45">
        <f t="shared" si="21"/>
        <v>9.5574336000000013</v>
      </c>
      <c r="J103" s="46">
        <f t="shared" si="17"/>
        <v>0</v>
      </c>
      <c r="K103" s="47">
        <v>0.20000000000000001</v>
      </c>
      <c r="L103" s="48">
        <f t="shared" si="22"/>
        <v>0</v>
      </c>
      <c r="M103" s="49">
        <v>0.050000000000000003</v>
      </c>
      <c r="N103" s="50">
        <f t="shared" si="23"/>
        <v>0</v>
      </c>
      <c r="O103" s="49">
        <v>0.050000000000000003</v>
      </c>
      <c r="P103" s="50">
        <f t="shared" si="24"/>
        <v>0</v>
      </c>
      <c r="Q103" s="51">
        <f t="shared" si="25"/>
        <v>0</v>
      </c>
      <c r="R103" s="52">
        <f t="shared" si="26"/>
        <v>0</v>
      </c>
      <c r="S103" s="53" t="e">
        <f t="shared" si="18"/>
        <v>#DIV/0!</v>
      </c>
    </row>
    <row r="104" ht="15.95" customHeight="1">
      <c r="A104" s="56" t="s">
        <v>214</v>
      </c>
      <c r="B104" s="40" t="s">
        <v>215</v>
      </c>
      <c r="C104" s="41">
        <v>0</v>
      </c>
      <c r="D104" s="42">
        <v>678</v>
      </c>
      <c r="E104" s="43">
        <v>0</v>
      </c>
      <c r="F104" s="44">
        <f t="shared" si="19"/>
        <v>678</v>
      </c>
      <c r="G104" s="45">
        <f t="shared" ref="G104:G135" si="27">F104*$B$6</f>
        <v>94.404719999999998</v>
      </c>
      <c r="H104" s="45">
        <f t="shared" si="20"/>
        <v>0</v>
      </c>
      <c r="I104" s="45">
        <f t="shared" si="21"/>
        <v>12.2726136</v>
      </c>
      <c r="J104" s="46">
        <f t="shared" si="17"/>
        <v>0</v>
      </c>
      <c r="K104" s="47">
        <v>0.20000000000000001</v>
      </c>
      <c r="L104" s="48">
        <f t="shared" si="22"/>
        <v>0</v>
      </c>
      <c r="M104" s="49">
        <v>0.050000000000000003</v>
      </c>
      <c r="N104" s="50">
        <f t="shared" si="23"/>
        <v>0</v>
      </c>
      <c r="O104" s="49">
        <v>0.050000000000000003</v>
      </c>
      <c r="P104" s="50">
        <f t="shared" si="24"/>
        <v>0</v>
      </c>
      <c r="Q104" s="51">
        <f t="shared" si="25"/>
        <v>0</v>
      </c>
      <c r="R104" s="52">
        <f t="shared" si="26"/>
        <v>0</v>
      </c>
      <c r="S104" s="53" t="e">
        <f t="shared" ref="S104:S140" si="28">R104/H104</f>
        <v>#DIV/0!</v>
      </c>
    </row>
    <row r="105" ht="15.95" customHeight="1">
      <c r="A105" s="56" t="s">
        <v>216</v>
      </c>
      <c r="B105" s="40" t="s">
        <v>217</v>
      </c>
      <c r="C105" s="41">
        <v>0</v>
      </c>
      <c r="D105" s="42">
        <v>248</v>
      </c>
      <c r="E105" s="43">
        <v>0</v>
      </c>
      <c r="F105" s="44">
        <f t="shared" si="19"/>
        <v>248</v>
      </c>
      <c r="G105" s="45">
        <f t="shared" si="27"/>
        <v>34.53152</v>
      </c>
      <c r="H105" s="45">
        <f t="shared" si="20"/>
        <v>0</v>
      </c>
      <c r="I105" s="45">
        <f t="shared" si="21"/>
        <v>4.4890976</v>
      </c>
      <c r="J105" s="46">
        <f t="shared" si="17"/>
        <v>0</v>
      </c>
      <c r="K105" s="47">
        <v>0.20000000000000001</v>
      </c>
      <c r="L105" s="48">
        <f t="shared" si="22"/>
        <v>0</v>
      </c>
      <c r="M105" s="49">
        <v>0.050000000000000003</v>
      </c>
      <c r="N105" s="50">
        <f t="shared" si="23"/>
        <v>0</v>
      </c>
      <c r="O105" s="49">
        <v>0.050000000000000003</v>
      </c>
      <c r="P105" s="50">
        <f t="shared" si="24"/>
        <v>0</v>
      </c>
      <c r="Q105" s="51">
        <f t="shared" si="25"/>
        <v>0</v>
      </c>
      <c r="R105" s="52">
        <f t="shared" si="26"/>
        <v>0</v>
      </c>
      <c r="S105" s="53" t="e">
        <f t="shared" si="28"/>
        <v>#DIV/0!</v>
      </c>
    </row>
    <row r="106" ht="15.95" customHeight="1">
      <c r="A106" s="56" t="s">
        <v>218</v>
      </c>
      <c r="B106" s="40" t="s">
        <v>219</v>
      </c>
      <c r="C106" s="41">
        <v>0</v>
      </c>
      <c r="D106" s="42">
        <v>298</v>
      </c>
      <c r="E106" s="43">
        <v>0</v>
      </c>
      <c r="F106" s="44">
        <f t="shared" si="19"/>
        <v>298</v>
      </c>
      <c r="G106" s="45">
        <f t="shared" si="27"/>
        <v>41.493520000000004</v>
      </c>
      <c r="H106" s="45">
        <f t="shared" si="20"/>
        <v>0</v>
      </c>
      <c r="I106" s="45">
        <f t="shared" si="21"/>
        <v>5.3941576000000007</v>
      </c>
      <c r="J106" s="46">
        <f t="shared" si="17"/>
        <v>0</v>
      </c>
      <c r="K106" s="47">
        <v>0.20000000000000001</v>
      </c>
      <c r="L106" s="48">
        <f t="shared" si="22"/>
        <v>0</v>
      </c>
      <c r="M106" s="49">
        <v>0.050000000000000003</v>
      </c>
      <c r="N106" s="50">
        <f t="shared" si="23"/>
        <v>0</v>
      </c>
      <c r="O106" s="49">
        <v>0.050000000000000003</v>
      </c>
      <c r="P106" s="50">
        <f t="shared" si="24"/>
        <v>0</v>
      </c>
      <c r="Q106" s="51">
        <f t="shared" si="25"/>
        <v>0</v>
      </c>
      <c r="R106" s="52">
        <f t="shared" si="26"/>
        <v>0</v>
      </c>
      <c r="S106" s="53" t="e">
        <f t="shared" si="28"/>
        <v>#DIV/0!</v>
      </c>
    </row>
    <row r="107" ht="15.95" customHeight="1">
      <c r="A107" s="56" t="s">
        <v>220</v>
      </c>
      <c r="B107" s="40" t="s">
        <v>221</v>
      </c>
      <c r="C107" s="41">
        <v>0</v>
      </c>
      <c r="D107" s="42">
        <v>498</v>
      </c>
      <c r="E107" s="43">
        <v>0</v>
      </c>
      <c r="F107" s="44">
        <f t="shared" si="19"/>
        <v>498</v>
      </c>
      <c r="G107" s="45">
        <f t="shared" si="27"/>
        <v>69.341520000000003</v>
      </c>
      <c r="H107" s="45">
        <f t="shared" si="20"/>
        <v>0</v>
      </c>
      <c r="I107" s="45">
        <f t="shared" si="21"/>
        <v>9.0143976000000006</v>
      </c>
      <c r="J107" s="46">
        <f t="shared" si="17"/>
        <v>0</v>
      </c>
      <c r="K107" s="47">
        <v>0.20000000000000001</v>
      </c>
      <c r="L107" s="48">
        <f t="shared" si="22"/>
        <v>0</v>
      </c>
      <c r="M107" s="49">
        <v>0.050000000000000003</v>
      </c>
      <c r="N107" s="50">
        <f t="shared" si="23"/>
        <v>0</v>
      </c>
      <c r="O107" s="49">
        <v>0.050000000000000003</v>
      </c>
      <c r="P107" s="50">
        <f t="shared" si="24"/>
        <v>0</v>
      </c>
      <c r="Q107" s="51">
        <f t="shared" si="25"/>
        <v>0</v>
      </c>
      <c r="R107" s="52">
        <f t="shared" si="26"/>
        <v>0</v>
      </c>
      <c r="S107" s="53" t="e">
        <f t="shared" si="28"/>
        <v>#DIV/0!</v>
      </c>
    </row>
    <row r="108" ht="15.95" customHeight="1">
      <c r="A108" s="39" t="s">
        <v>222</v>
      </c>
      <c r="B108" s="61" t="s">
        <v>223</v>
      </c>
      <c r="C108" s="41">
        <v>0</v>
      </c>
      <c r="D108" s="42">
        <v>298</v>
      </c>
      <c r="E108" s="43">
        <v>0</v>
      </c>
      <c r="F108" s="44">
        <f t="shared" si="19"/>
        <v>298</v>
      </c>
      <c r="G108" s="45">
        <f t="shared" si="27"/>
        <v>41.493520000000004</v>
      </c>
      <c r="H108" s="45">
        <f t="shared" si="20"/>
        <v>0</v>
      </c>
      <c r="I108" s="45">
        <f t="shared" si="21"/>
        <v>5.3941576000000007</v>
      </c>
      <c r="J108" s="46">
        <f t="shared" si="17"/>
        <v>0</v>
      </c>
      <c r="K108" s="47">
        <v>0.20000000000000001</v>
      </c>
      <c r="L108" s="48">
        <f t="shared" si="22"/>
        <v>0</v>
      </c>
      <c r="M108" s="49">
        <v>0.050000000000000003</v>
      </c>
      <c r="N108" s="50">
        <f t="shared" si="23"/>
        <v>0</v>
      </c>
      <c r="O108" s="49">
        <v>0.050000000000000003</v>
      </c>
      <c r="P108" s="50">
        <f t="shared" si="24"/>
        <v>0</v>
      </c>
      <c r="Q108" s="51">
        <f t="shared" si="25"/>
        <v>0</v>
      </c>
      <c r="R108" s="52">
        <f t="shared" si="26"/>
        <v>0</v>
      </c>
      <c r="S108" s="53" t="e">
        <f t="shared" si="28"/>
        <v>#DIV/0!</v>
      </c>
    </row>
    <row r="109" ht="15.95" customHeight="1">
      <c r="A109" s="39" t="s">
        <v>224</v>
      </c>
      <c r="B109" s="61" t="s">
        <v>225</v>
      </c>
      <c r="C109" s="41">
        <v>0</v>
      </c>
      <c r="D109" s="42">
        <v>428</v>
      </c>
      <c r="E109" s="43">
        <v>0</v>
      </c>
      <c r="F109" s="44">
        <f t="shared" si="19"/>
        <v>428</v>
      </c>
      <c r="G109" s="45">
        <f t="shared" si="27"/>
        <v>59.594720000000002</v>
      </c>
      <c r="H109" s="45">
        <f t="shared" si="20"/>
        <v>0</v>
      </c>
      <c r="I109" s="45">
        <f t="shared" si="21"/>
        <v>7.7473136000000009</v>
      </c>
      <c r="J109" s="46">
        <f t="shared" si="17"/>
        <v>0</v>
      </c>
      <c r="K109" s="47">
        <v>0.20000000000000001</v>
      </c>
      <c r="L109" s="48">
        <f t="shared" si="22"/>
        <v>0</v>
      </c>
      <c r="M109" s="49">
        <v>0.050000000000000003</v>
      </c>
      <c r="N109" s="50">
        <f t="shared" si="23"/>
        <v>0</v>
      </c>
      <c r="O109" s="49">
        <v>0.050000000000000003</v>
      </c>
      <c r="P109" s="50">
        <f t="shared" si="24"/>
        <v>0</v>
      </c>
      <c r="Q109" s="51">
        <f t="shared" si="25"/>
        <v>0</v>
      </c>
      <c r="R109" s="52">
        <f t="shared" si="26"/>
        <v>0</v>
      </c>
      <c r="S109" s="53" t="e">
        <f t="shared" si="28"/>
        <v>#DIV/0!</v>
      </c>
    </row>
    <row r="110" ht="15.95" customHeight="1">
      <c r="A110" s="39" t="s">
        <v>226</v>
      </c>
      <c r="B110" s="61" t="s">
        <v>227</v>
      </c>
      <c r="C110" s="41">
        <v>0</v>
      </c>
      <c r="D110" s="42">
        <v>498</v>
      </c>
      <c r="E110" s="43">
        <v>0</v>
      </c>
      <c r="F110" s="44">
        <f t="shared" si="19"/>
        <v>498</v>
      </c>
      <c r="G110" s="45">
        <f t="shared" si="27"/>
        <v>69.341520000000003</v>
      </c>
      <c r="H110" s="45">
        <f t="shared" si="20"/>
        <v>0</v>
      </c>
      <c r="I110" s="45">
        <f t="shared" si="21"/>
        <v>9.0143976000000006</v>
      </c>
      <c r="J110" s="46">
        <f t="shared" si="17"/>
        <v>0</v>
      </c>
      <c r="K110" s="47">
        <v>0.20000000000000001</v>
      </c>
      <c r="L110" s="48">
        <f t="shared" si="22"/>
        <v>0</v>
      </c>
      <c r="M110" s="49">
        <v>0.050000000000000003</v>
      </c>
      <c r="N110" s="50">
        <f t="shared" si="23"/>
        <v>0</v>
      </c>
      <c r="O110" s="49">
        <v>0.050000000000000003</v>
      </c>
      <c r="P110" s="50">
        <f t="shared" si="24"/>
        <v>0</v>
      </c>
      <c r="Q110" s="51">
        <f t="shared" si="25"/>
        <v>0</v>
      </c>
      <c r="R110" s="52">
        <f t="shared" si="26"/>
        <v>0</v>
      </c>
      <c r="S110" s="53" t="e">
        <f t="shared" si="28"/>
        <v>#DIV/0!</v>
      </c>
    </row>
    <row r="111" ht="15.95" customHeight="1">
      <c r="A111" s="56" t="s">
        <v>228</v>
      </c>
      <c r="B111" s="40" t="s">
        <v>229</v>
      </c>
      <c r="C111" s="41">
        <v>0</v>
      </c>
      <c r="D111" s="42">
        <v>298</v>
      </c>
      <c r="E111" s="43">
        <v>0</v>
      </c>
      <c r="F111" s="44">
        <f t="shared" si="19"/>
        <v>298</v>
      </c>
      <c r="G111" s="45">
        <f t="shared" si="27"/>
        <v>41.493520000000004</v>
      </c>
      <c r="H111" s="45">
        <f t="shared" si="20"/>
        <v>0</v>
      </c>
      <c r="I111" s="45">
        <f t="shared" si="21"/>
        <v>5.3941576000000007</v>
      </c>
      <c r="J111" s="46">
        <f t="shared" si="17"/>
        <v>0</v>
      </c>
      <c r="K111" s="47">
        <v>0.20000000000000001</v>
      </c>
      <c r="L111" s="48">
        <f t="shared" si="22"/>
        <v>0</v>
      </c>
      <c r="M111" s="49">
        <v>0.050000000000000003</v>
      </c>
      <c r="N111" s="50">
        <f t="shared" si="23"/>
        <v>0</v>
      </c>
      <c r="O111" s="49">
        <v>0.050000000000000003</v>
      </c>
      <c r="P111" s="50">
        <f t="shared" si="24"/>
        <v>0</v>
      </c>
      <c r="Q111" s="51">
        <f t="shared" si="25"/>
        <v>0</v>
      </c>
      <c r="R111" s="52">
        <f t="shared" si="26"/>
        <v>0</v>
      </c>
      <c r="S111" s="53" t="e">
        <f t="shared" si="28"/>
        <v>#DIV/0!</v>
      </c>
    </row>
    <row r="112" ht="15.95" customHeight="1">
      <c r="A112" s="56" t="s">
        <v>230</v>
      </c>
      <c r="B112" s="40" t="s">
        <v>231</v>
      </c>
      <c r="C112" s="41">
        <v>0</v>
      </c>
      <c r="D112" s="42">
        <v>428</v>
      </c>
      <c r="E112" s="43">
        <v>0</v>
      </c>
      <c r="F112" s="44">
        <f t="shared" si="19"/>
        <v>428</v>
      </c>
      <c r="G112" s="45">
        <f t="shared" si="27"/>
        <v>59.594720000000002</v>
      </c>
      <c r="H112" s="45">
        <f t="shared" si="20"/>
        <v>0</v>
      </c>
      <c r="I112" s="45">
        <f t="shared" si="21"/>
        <v>7.7473136000000009</v>
      </c>
      <c r="J112" s="46">
        <f t="shared" si="17"/>
        <v>0</v>
      </c>
      <c r="K112" s="47">
        <v>0.20000000000000001</v>
      </c>
      <c r="L112" s="48">
        <f t="shared" si="22"/>
        <v>0</v>
      </c>
      <c r="M112" s="49">
        <v>0.050000000000000003</v>
      </c>
      <c r="N112" s="50">
        <f t="shared" si="23"/>
        <v>0</v>
      </c>
      <c r="O112" s="49">
        <v>0.050000000000000003</v>
      </c>
      <c r="P112" s="50">
        <f t="shared" si="24"/>
        <v>0</v>
      </c>
      <c r="Q112" s="51">
        <f t="shared" si="25"/>
        <v>0</v>
      </c>
      <c r="R112" s="52">
        <f t="shared" si="26"/>
        <v>0</v>
      </c>
      <c r="S112" s="53" t="e">
        <f t="shared" si="28"/>
        <v>#DIV/0!</v>
      </c>
    </row>
    <row r="113" ht="15.95" customHeight="1">
      <c r="A113" s="39" t="s">
        <v>232</v>
      </c>
      <c r="B113" s="40" t="s">
        <v>233</v>
      </c>
      <c r="C113" s="41">
        <v>0</v>
      </c>
      <c r="D113" s="42">
        <v>158</v>
      </c>
      <c r="E113" s="43">
        <v>0</v>
      </c>
      <c r="F113" s="44">
        <f t="shared" si="19"/>
        <v>158</v>
      </c>
      <c r="G113" s="45">
        <f t="shared" si="27"/>
        <v>21.999919999999999</v>
      </c>
      <c r="H113" s="45">
        <f t="shared" si="20"/>
        <v>0</v>
      </c>
      <c r="I113" s="45">
        <f t="shared" si="21"/>
        <v>2.8599896</v>
      </c>
      <c r="J113" s="46">
        <f t="shared" si="17"/>
        <v>0</v>
      </c>
      <c r="K113" s="47">
        <v>0.20000000000000001</v>
      </c>
      <c r="L113" s="48">
        <f t="shared" si="22"/>
        <v>0</v>
      </c>
      <c r="M113" s="49">
        <v>0.050000000000000003</v>
      </c>
      <c r="N113" s="50">
        <f t="shared" si="23"/>
        <v>0</v>
      </c>
      <c r="O113" s="49">
        <v>0.050000000000000003</v>
      </c>
      <c r="P113" s="50">
        <f t="shared" si="24"/>
        <v>0</v>
      </c>
      <c r="Q113" s="51">
        <f t="shared" si="25"/>
        <v>0</v>
      </c>
      <c r="R113" s="52">
        <f t="shared" si="26"/>
        <v>0</v>
      </c>
      <c r="S113" s="53" t="e">
        <f t="shared" si="28"/>
        <v>#DIV/0!</v>
      </c>
    </row>
    <row r="114" ht="15.95" customHeight="1">
      <c r="A114" s="39" t="s">
        <v>234</v>
      </c>
      <c r="B114" s="40" t="s">
        <v>235</v>
      </c>
      <c r="C114" s="41">
        <v>0</v>
      </c>
      <c r="D114" s="42">
        <v>301.5</v>
      </c>
      <c r="E114" s="43">
        <v>0</v>
      </c>
      <c r="F114" s="44">
        <f t="shared" si="19"/>
        <v>301</v>
      </c>
      <c r="G114" s="45">
        <f t="shared" si="27"/>
        <v>41.911239999999999</v>
      </c>
      <c r="H114" s="45">
        <f t="shared" si="20"/>
        <v>0</v>
      </c>
      <c r="I114" s="45">
        <f t="shared" si="21"/>
        <v>5.4484611999999997</v>
      </c>
      <c r="J114" s="46">
        <f t="shared" si="17"/>
        <v>0</v>
      </c>
      <c r="K114" s="47">
        <v>0.20000000000000001</v>
      </c>
      <c r="L114" s="48">
        <f t="shared" si="22"/>
        <v>0</v>
      </c>
      <c r="M114" s="49">
        <v>0.050000000000000003</v>
      </c>
      <c r="N114" s="50">
        <f t="shared" si="23"/>
        <v>0</v>
      </c>
      <c r="O114" s="49">
        <v>0.050000000000000003</v>
      </c>
      <c r="P114" s="50">
        <f t="shared" si="24"/>
        <v>0</v>
      </c>
      <c r="Q114" s="51">
        <f t="shared" si="25"/>
        <v>0</v>
      </c>
      <c r="R114" s="52">
        <f t="shared" si="26"/>
        <v>0</v>
      </c>
      <c r="S114" s="53" t="e">
        <f t="shared" si="28"/>
        <v>#DIV/0!</v>
      </c>
    </row>
    <row r="115" ht="15.95" customHeight="1">
      <c r="A115" s="39" t="s">
        <v>236</v>
      </c>
      <c r="B115" s="40" t="s">
        <v>237</v>
      </c>
      <c r="C115" s="41">
        <v>0</v>
      </c>
      <c r="D115" s="42">
        <v>278</v>
      </c>
      <c r="E115" s="43">
        <v>0</v>
      </c>
      <c r="F115" s="44">
        <f t="shared" si="19"/>
        <v>278</v>
      </c>
      <c r="G115" s="45">
        <f t="shared" si="27"/>
        <v>38.70872</v>
      </c>
      <c r="H115" s="45">
        <f t="shared" si="20"/>
        <v>0</v>
      </c>
      <c r="I115" s="45">
        <f t="shared" si="21"/>
        <v>5.0321335999999999</v>
      </c>
      <c r="J115" s="46">
        <f t="shared" si="17"/>
        <v>0</v>
      </c>
      <c r="K115" s="47">
        <v>0.20000000000000001</v>
      </c>
      <c r="L115" s="48">
        <f t="shared" si="22"/>
        <v>0</v>
      </c>
      <c r="M115" s="49">
        <v>0.050000000000000003</v>
      </c>
      <c r="N115" s="50">
        <f t="shared" si="23"/>
        <v>0</v>
      </c>
      <c r="O115" s="49">
        <v>0.050000000000000003</v>
      </c>
      <c r="P115" s="50">
        <f t="shared" si="24"/>
        <v>0</v>
      </c>
      <c r="Q115" s="51">
        <f t="shared" si="25"/>
        <v>0</v>
      </c>
      <c r="R115" s="52">
        <f t="shared" si="26"/>
        <v>0</v>
      </c>
      <c r="S115" s="53" t="e">
        <f t="shared" si="28"/>
        <v>#DIV/0!</v>
      </c>
    </row>
    <row r="116" ht="15.95" customHeight="1">
      <c r="A116" s="39" t="s">
        <v>238</v>
      </c>
      <c r="B116" s="40" t="s">
        <v>239</v>
      </c>
      <c r="C116" s="41">
        <v>0</v>
      </c>
      <c r="D116" s="42">
        <v>88</v>
      </c>
      <c r="E116" s="43">
        <v>0</v>
      </c>
      <c r="F116" s="44">
        <f t="shared" si="19"/>
        <v>88</v>
      </c>
      <c r="G116" s="45">
        <f t="shared" si="27"/>
        <v>12.253120000000001</v>
      </c>
      <c r="H116" s="45">
        <f t="shared" si="20"/>
        <v>0</v>
      </c>
      <c r="I116" s="45">
        <f t="shared" si="21"/>
        <v>1.5929056000000001</v>
      </c>
      <c r="J116" s="46">
        <f t="shared" si="17"/>
        <v>0</v>
      </c>
      <c r="K116" s="47">
        <v>0.20000000000000001</v>
      </c>
      <c r="L116" s="48">
        <f t="shared" si="22"/>
        <v>0</v>
      </c>
      <c r="M116" s="49">
        <v>0.050000000000000003</v>
      </c>
      <c r="N116" s="50">
        <f t="shared" si="23"/>
        <v>0</v>
      </c>
      <c r="O116" s="49">
        <v>0.050000000000000003</v>
      </c>
      <c r="P116" s="50">
        <f t="shared" si="24"/>
        <v>0</v>
      </c>
      <c r="Q116" s="51">
        <f t="shared" si="25"/>
        <v>0</v>
      </c>
      <c r="R116" s="52">
        <f t="shared" si="26"/>
        <v>0</v>
      </c>
      <c r="S116" s="53" t="e">
        <f t="shared" si="28"/>
        <v>#DIV/0!</v>
      </c>
    </row>
    <row r="117" ht="15.95" customHeight="1">
      <c r="A117" s="56" t="s">
        <v>240</v>
      </c>
      <c r="B117" s="55" t="s">
        <v>241</v>
      </c>
      <c r="C117" s="41">
        <v>0</v>
      </c>
      <c r="D117" s="42">
        <v>198</v>
      </c>
      <c r="E117" s="43">
        <v>0</v>
      </c>
      <c r="F117" s="44">
        <f t="shared" si="19"/>
        <v>198</v>
      </c>
      <c r="G117" s="45">
        <f t="shared" si="27"/>
        <v>27.569520000000001</v>
      </c>
      <c r="H117" s="45">
        <f t="shared" si="20"/>
        <v>0</v>
      </c>
      <c r="I117" s="45">
        <f t="shared" si="21"/>
        <v>3.5840376000000003</v>
      </c>
      <c r="J117" s="46">
        <f t="shared" si="17"/>
        <v>0</v>
      </c>
      <c r="K117" s="47">
        <v>0.20000000000000001</v>
      </c>
      <c r="L117" s="48">
        <f t="shared" si="22"/>
        <v>0</v>
      </c>
      <c r="M117" s="49">
        <v>0.050000000000000003</v>
      </c>
      <c r="N117" s="50">
        <f t="shared" si="23"/>
        <v>0</v>
      </c>
      <c r="O117" s="49">
        <v>0.050000000000000003</v>
      </c>
      <c r="P117" s="50">
        <f t="shared" si="24"/>
        <v>0</v>
      </c>
      <c r="Q117" s="51">
        <f t="shared" si="25"/>
        <v>0</v>
      </c>
      <c r="R117" s="52">
        <f t="shared" si="26"/>
        <v>0</v>
      </c>
      <c r="S117" s="53" t="e">
        <f t="shared" si="28"/>
        <v>#DIV/0!</v>
      </c>
    </row>
    <row r="118" ht="15.95" customHeight="1">
      <c r="A118" s="56" t="s">
        <v>242</v>
      </c>
      <c r="B118" s="55" t="s">
        <v>243</v>
      </c>
      <c r="C118" s="41">
        <v>0</v>
      </c>
      <c r="D118" s="42">
        <v>348</v>
      </c>
      <c r="E118" s="43">
        <v>0</v>
      </c>
      <c r="F118" s="44">
        <f t="shared" si="19"/>
        <v>348</v>
      </c>
      <c r="G118" s="45">
        <f t="shared" si="27"/>
        <v>48.45552</v>
      </c>
      <c r="H118" s="45">
        <f t="shared" si="20"/>
        <v>0</v>
      </c>
      <c r="I118" s="45">
        <f t="shared" si="21"/>
        <v>6.2992176000000004</v>
      </c>
      <c r="J118" s="46">
        <f t="shared" si="17"/>
        <v>0</v>
      </c>
      <c r="K118" s="47">
        <v>0.20000000000000001</v>
      </c>
      <c r="L118" s="48">
        <f t="shared" si="22"/>
        <v>0</v>
      </c>
      <c r="M118" s="49">
        <v>0.050000000000000003</v>
      </c>
      <c r="N118" s="50">
        <f t="shared" si="23"/>
        <v>0</v>
      </c>
      <c r="O118" s="49">
        <v>0.050000000000000003</v>
      </c>
      <c r="P118" s="50">
        <f t="shared" si="24"/>
        <v>0</v>
      </c>
      <c r="Q118" s="51">
        <f t="shared" si="25"/>
        <v>0</v>
      </c>
      <c r="R118" s="52">
        <f t="shared" si="26"/>
        <v>0</v>
      </c>
      <c r="S118" s="53" t="e">
        <f t="shared" si="28"/>
        <v>#DIV/0!</v>
      </c>
    </row>
    <row r="119" ht="15.95" customHeight="1">
      <c r="A119" s="56" t="s">
        <v>244</v>
      </c>
      <c r="B119" s="55" t="s">
        <v>245</v>
      </c>
      <c r="C119" s="41">
        <v>0</v>
      </c>
      <c r="D119" s="42">
        <v>498</v>
      </c>
      <c r="E119" s="43">
        <v>0</v>
      </c>
      <c r="F119" s="44">
        <f t="shared" si="19"/>
        <v>498</v>
      </c>
      <c r="G119" s="45">
        <f t="shared" si="27"/>
        <v>69.341520000000003</v>
      </c>
      <c r="H119" s="45">
        <f t="shared" si="20"/>
        <v>0</v>
      </c>
      <c r="I119" s="45">
        <f t="shared" si="21"/>
        <v>9.0143976000000006</v>
      </c>
      <c r="J119" s="46">
        <f t="shared" si="17"/>
        <v>0</v>
      </c>
      <c r="K119" s="47">
        <v>0.20000000000000001</v>
      </c>
      <c r="L119" s="48">
        <f t="shared" si="22"/>
        <v>0</v>
      </c>
      <c r="M119" s="49">
        <v>0.050000000000000003</v>
      </c>
      <c r="N119" s="50">
        <f t="shared" si="23"/>
        <v>0</v>
      </c>
      <c r="O119" s="49">
        <v>0.050000000000000003</v>
      </c>
      <c r="P119" s="50">
        <f t="shared" si="24"/>
        <v>0</v>
      </c>
      <c r="Q119" s="51">
        <f t="shared" si="25"/>
        <v>0</v>
      </c>
      <c r="R119" s="52">
        <f t="shared" si="26"/>
        <v>0</v>
      </c>
      <c r="S119" s="53" t="e">
        <f t="shared" si="28"/>
        <v>#DIV/0!</v>
      </c>
    </row>
    <row r="120" ht="15.95" customHeight="1">
      <c r="A120" s="54" t="s">
        <v>246</v>
      </c>
      <c r="B120" s="55" t="s">
        <v>247</v>
      </c>
      <c r="C120" s="41">
        <v>0</v>
      </c>
      <c r="D120" s="42">
        <v>248</v>
      </c>
      <c r="E120" s="43">
        <v>0</v>
      </c>
      <c r="F120" s="44">
        <f t="shared" si="19"/>
        <v>248</v>
      </c>
      <c r="G120" s="45">
        <f t="shared" si="27"/>
        <v>34.53152</v>
      </c>
      <c r="H120" s="45">
        <f t="shared" si="20"/>
        <v>0</v>
      </c>
      <c r="I120" s="45">
        <f t="shared" si="21"/>
        <v>4.4890976</v>
      </c>
      <c r="J120" s="46">
        <f t="shared" si="17"/>
        <v>0</v>
      </c>
      <c r="K120" s="47">
        <v>0.20000000000000001</v>
      </c>
      <c r="L120" s="48">
        <f t="shared" si="22"/>
        <v>0</v>
      </c>
      <c r="M120" s="49">
        <v>0.050000000000000003</v>
      </c>
      <c r="N120" s="50">
        <f t="shared" si="23"/>
        <v>0</v>
      </c>
      <c r="O120" s="49">
        <v>0.050000000000000003</v>
      </c>
      <c r="P120" s="50">
        <f t="shared" si="24"/>
        <v>0</v>
      </c>
      <c r="Q120" s="51">
        <f t="shared" si="25"/>
        <v>0</v>
      </c>
      <c r="R120" s="52">
        <f t="shared" si="26"/>
        <v>0</v>
      </c>
      <c r="S120" s="53" t="e">
        <f t="shared" si="28"/>
        <v>#DIV/0!</v>
      </c>
    </row>
    <row r="121" ht="15.95" customHeight="1">
      <c r="A121" s="54" t="s">
        <v>248</v>
      </c>
      <c r="B121" s="55" t="s">
        <v>249</v>
      </c>
      <c r="C121" s="41">
        <v>0</v>
      </c>
      <c r="D121" s="42">
        <v>348</v>
      </c>
      <c r="E121" s="43">
        <v>0</v>
      </c>
      <c r="F121" s="44">
        <f t="shared" si="19"/>
        <v>348</v>
      </c>
      <c r="G121" s="45">
        <f t="shared" si="27"/>
        <v>48.45552</v>
      </c>
      <c r="H121" s="45">
        <f t="shared" si="20"/>
        <v>0</v>
      </c>
      <c r="I121" s="45">
        <f t="shared" si="21"/>
        <v>6.2992176000000004</v>
      </c>
      <c r="J121" s="46">
        <f t="shared" si="17"/>
        <v>0</v>
      </c>
      <c r="K121" s="47">
        <v>0.20000000000000001</v>
      </c>
      <c r="L121" s="48">
        <f t="shared" si="22"/>
        <v>0</v>
      </c>
      <c r="M121" s="49">
        <v>0.050000000000000003</v>
      </c>
      <c r="N121" s="50">
        <f t="shared" si="23"/>
        <v>0</v>
      </c>
      <c r="O121" s="49">
        <v>0.050000000000000003</v>
      </c>
      <c r="P121" s="50">
        <f t="shared" si="24"/>
        <v>0</v>
      </c>
      <c r="Q121" s="51">
        <f t="shared" si="25"/>
        <v>0</v>
      </c>
      <c r="R121" s="52">
        <f t="shared" si="26"/>
        <v>0</v>
      </c>
      <c r="S121" s="53" t="e">
        <f t="shared" si="28"/>
        <v>#DIV/0!</v>
      </c>
    </row>
    <row r="122" ht="15.95" customHeight="1">
      <c r="A122" s="56" t="s">
        <v>250</v>
      </c>
      <c r="B122" s="40" t="s">
        <v>251</v>
      </c>
      <c r="C122" s="41">
        <v>0</v>
      </c>
      <c r="D122" s="42">
        <v>198</v>
      </c>
      <c r="E122" s="43">
        <v>0</v>
      </c>
      <c r="F122" s="44">
        <f t="shared" si="19"/>
        <v>198</v>
      </c>
      <c r="G122" s="45">
        <f t="shared" si="27"/>
        <v>27.569520000000001</v>
      </c>
      <c r="H122" s="45">
        <f t="shared" si="20"/>
        <v>0</v>
      </c>
      <c r="I122" s="45">
        <f t="shared" si="21"/>
        <v>3.5840376000000003</v>
      </c>
      <c r="J122" s="46">
        <f t="shared" si="17"/>
        <v>0</v>
      </c>
      <c r="K122" s="47">
        <v>0.20000000000000001</v>
      </c>
      <c r="L122" s="48">
        <f t="shared" si="22"/>
        <v>0</v>
      </c>
      <c r="M122" s="49">
        <v>0.050000000000000003</v>
      </c>
      <c r="N122" s="50">
        <f t="shared" si="23"/>
        <v>0</v>
      </c>
      <c r="O122" s="49">
        <v>0.050000000000000003</v>
      </c>
      <c r="P122" s="50">
        <f t="shared" si="24"/>
        <v>0</v>
      </c>
      <c r="Q122" s="51">
        <f t="shared" si="25"/>
        <v>0</v>
      </c>
      <c r="R122" s="52">
        <f t="shared" si="26"/>
        <v>0</v>
      </c>
      <c r="S122" s="53" t="e">
        <f t="shared" si="28"/>
        <v>#DIV/0!</v>
      </c>
    </row>
    <row r="123" ht="15.95" customHeight="1">
      <c r="A123" s="56" t="s">
        <v>252</v>
      </c>
      <c r="B123" s="40" t="s">
        <v>253</v>
      </c>
      <c r="C123" s="41">
        <v>0</v>
      </c>
      <c r="D123" s="42">
        <v>398</v>
      </c>
      <c r="E123" s="43">
        <v>0</v>
      </c>
      <c r="F123" s="44">
        <f t="shared" si="19"/>
        <v>398</v>
      </c>
      <c r="G123" s="45">
        <f t="shared" si="27"/>
        <v>55.417520000000003</v>
      </c>
      <c r="H123" s="45">
        <f t="shared" si="20"/>
        <v>0</v>
      </c>
      <c r="I123" s="45">
        <f t="shared" si="21"/>
        <v>7.2042776000000011</v>
      </c>
      <c r="J123" s="46">
        <f t="shared" si="17"/>
        <v>0</v>
      </c>
      <c r="K123" s="47">
        <v>0.20000000000000001</v>
      </c>
      <c r="L123" s="48">
        <f t="shared" si="22"/>
        <v>0</v>
      </c>
      <c r="M123" s="49">
        <v>0.050000000000000003</v>
      </c>
      <c r="N123" s="50">
        <f t="shared" si="23"/>
        <v>0</v>
      </c>
      <c r="O123" s="49">
        <v>0.050000000000000003</v>
      </c>
      <c r="P123" s="50">
        <f t="shared" si="24"/>
        <v>0</v>
      </c>
      <c r="Q123" s="51">
        <f t="shared" si="25"/>
        <v>0</v>
      </c>
      <c r="R123" s="52">
        <f t="shared" si="26"/>
        <v>0</v>
      </c>
      <c r="S123" s="53" t="e">
        <f t="shared" si="28"/>
        <v>#DIV/0!</v>
      </c>
    </row>
    <row r="124" ht="15.95" customHeight="1">
      <c r="A124" s="56" t="s">
        <v>254</v>
      </c>
      <c r="B124" s="40" t="s">
        <v>255</v>
      </c>
      <c r="C124" s="41">
        <v>0</v>
      </c>
      <c r="D124" s="42">
        <v>298</v>
      </c>
      <c r="E124" s="43">
        <v>0</v>
      </c>
      <c r="F124" s="44">
        <f t="shared" si="19"/>
        <v>298</v>
      </c>
      <c r="G124" s="45">
        <f t="shared" si="27"/>
        <v>41.493520000000004</v>
      </c>
      <c r="H124" s="45">
        <f t="shared" si="20"/>
        <v>0</v>
      </c>
      <c r="I124" s="45">
        <f t="shared" si="21"/>
        <v>5.3941576000000007</v>
      </c>
      <c r="J124" s="46">
        <f t="shared" si="17"/>
        <v>0</v>
      </c>
      <c r="K124" s="47">
        <v>0.20000000000000001</v>
      </c>
      <c r="L124" s="48">
        <f t="shared" si="22"/>
        <v>0</v>
      </c>
      <c r="M124" s="49">
        <v>0.050000000000000003</v>
      </c>
      <c r="N124" s="50">
        <f t="shared" si="23"/>
        <v>0</v>
      </c>
      <c r="O124" s="49">
        <v>0.050000000000000003</v>
      </c>
      <c r="P124" s="50">
        <f t="shared" si="24"/>
        <v>0</v>
      </c>
      <c r="Q124" s="51">
        <f t="shared" si="25"/>
        <v>0</v>
      </c>
      <c r="R124" s="52">
        <f t="shared" si="26"/>
        <v>0</v>
      </c>
      <c r="S124" s="53" t="e">
        <f t="shared" si="28"/>
        <v>#DIV/0!</v>
      </c>
    </row>
    <row r="125" ht="15.95" customHeight="1">
      <c r="A125" s="56" t="s">
        <v>256</v>
      </c>
      <c r="B125" s="40" t="s">
        <v>257</v>
      </c>
      <c r="C125" s="41">
        <v>0</v>
      </c>
      <c r="D125" s="42">
        <v>178</v>
      </c>
      <c r="E125" s="43">
        <v>0</v>
      </c>
      <c r="F125" s="44">
        <f t="shared" si="19"/>
        <v>178</v>
      </c>
      <c r="G125" s="45">
        <f t="shared" si="27"/>
        <v>24.78472</v>
      </c>
      <c r="H125" s="45">
        <f t="shared" si="20"/>
        <v>0</v>
      </c>
      <c r="I125" s="45">
        <f t="shared" si="21"/>
        <v>3.2220135999999999</v>
      </c>
      <c r="J125" s="46">
        <f t="shared" si="17"/>
        <v>0</v>
      </c>
      <c r="K125" s="47">
        <v>0.20000000000000001</v>
      </c>
      <c r="L125" s="48">
        <f t="shared" si="22"/>
        <v>0</v>
      </c>
      <c r="M125" s="49">
        <v>0.050000000000000003</v>
      </c>
      <c r="N125" s="50">
        <f t="shared" si="23"/>
        <v>0</v>
      </c>
      <c r="O125" s="49">
        <v>0.050000000000000003</v>
      </c>
      <c r="P125" s="50">
        <f t="shared" si="24"/>
        <v>0</v>
      </c>
      <c r="Q125" s="51">
        <f t="shared" si="25"/>
        <v>0</v>
      </c>
      <c r="R125" s="52">
        <f t="shared" si="26"/>
        <v>0</v>
      </c>
      <c r="S125" s="53" t="e">
        <f t="shared" si="28"/>
        <v>#DIV/0!</v>
      </c>
    </row>
    <row r="126" ht="15.95" customHeight="1">
      <c r="A126" s="56" t="s">
        <v>258</v>
      </c>
      <c r="B126" s="40" t="s">
        <v>259</v>
      </c>
      <c r="C126" s="41">
        <v>0</v>
      </c>
      <c r="D126" s="42">
        <v>498</v>
      </c>
      <c r="E126" s="43">
        <v>0</v>
      </c>
      <c r="F126" s="44">
        <f t="shared" si="19"/>
        <v>498</v>
      </c>
      <c r="G126" s="45">
        <f t="shared" si="27"/>
        <v>69.341520000000003</v>
      </c>
      <c r="H126" s="45">
        <f t="shared" si="20"/>
        <v>0</v>
      </c>
      <c r="I126" s="45">
        <f t="shared" si="21"/>
        <v>9.0143976000000006</v>
      </c>
      <c r="J126" s="46">
        <f t="shared" si="17"/>
        <v>0</v>
      </c>
      <c r="K126" s="47">
        <v>0.20000000000000001</v>
      </c>
      <c r="L126" s="48">
        <f t="shared" si="22"/>
        <v>0</v>
      </c>
      <c r="M126" s="49">
        <v>0.050000000000000003</v>
      </c>
      <c r="N126" s="50">
        <f t="shared" si="23"/>
        <v>0</v>
      </c>
      <c r="O126" s="49">
        <v>0.050000000000000003</v>
      </c>
      <c r="P126" s="50">
        <f t="shared" si="24"/>
        <v>0</v>
      </c>
      <c r="Q126" s="51">
        <f t="shared" si="25"/>
        <v>0</v>
      </c>
      <c r="R126" s="52">
        <f t="shared" si="26"/>
        <v>0</v>
      </c>
      <c r="S126" s="53" t="e">
        <f t="shared" si="28"/>
        <v>#DIV/0!</v>
      </c>
    </row>
    <row r="127" ht="15.95" customHeight="1">
      <c r="A127" s="39" t="s">
        <v>260</v>
      </c>
      <c r="B127" s="40" t="s">
        <v>261</v>
      </c>
      <c r="C127" s="41">
        <v>0</v>
      </c>
      <c r="D127" s="42">
        <v>268</v>
      </c>
      <c r="E127" s="43">
        <v>0</v>
      </c>
      <c r="F127" s="44">
        <f t="shared" si="19"/>
        <v>268</v>
      </c>
      <c r="G127" s="45">
        <f t="shared" si="27"/>
        <v>37.316319999999997</v>
      </c>
      <c r="H127" s="45">
        <f t="shared" si="20"/>
        <v>0</v>
      </c>
      <c r="I127" s="45">
        <f t="shared" si="21"/>
        <v>4.8511215999999999</v>
      </c>
      <c r="J127" s="46">
        <f t="shared" si="17"/>
        <v>0</v>
      </c>
      <c r="K127" s="47">
        <v>0.20000000000000001</v>
      </c>
      <c r="L127" s="48">
        <f t="shared" si="22"/>
        <v>0</v>
      </c>
      <c r="M127" s="49">
        <v>0.050000000000000003</v>
      </c>
      <c r="N127" s="50">
        <f t="shared" si="23"/>
        <v>0</v>
      </c>
      <c r="O127" s="49">
        <v>0.050000000000000003</v>
      </c>
      <c r="P127" s="50">
        <f t="shared" si="24"/>
        <v>0</v>
      </c>
      <c r="Q127" s="51">
        <f t="shared" si="25"/>
        <v>0</v>
      </c>
      <c r="R127" s="52">
        <f t="shared" si="26"/>
        <v>0</v>
      </c>
      <c r="S127" s="53" t="e">
        <f t="shared" si="28"/>
        <v>#DIV/0!</v>
      </c>
    </row>
    <row r="128" ht="15.95" customHeight="1">
      <c r="A128" s="39" t="s">
        <v>262</v>
      </c>
      <c r="B128" s="40" t="s">
        <v>263</v>
      </c>
      <c r="C128" s="41">
        <v>0</v>
      </c>
      <c r="D128" s="42">
        <v>258</v>
      </c>
      <c r="E128" s="43">
        <v>0</v>
      </c>
      <c r="F128" s="44">
        <f t="shared" si="19"/>
        <v>258</v>
      </c>
      <c r="G128" s="45">
        <f t="shared" si="27"/>
        <v>35.923920000000003</v>
      </c>
      <c r="H128" s="45">
        <f t="shared" si="20"/>
        <v>0</v>
      </c>
      <c r="I128" s="45">
        <f t="shared" si="21"/>
        <v>4.6701096000000009</v>
      </c>
      <c r="J128" s="46">
        <f t="shared" si="17"/>
        <v>0</v>
      </c>
      <c r="K128" s="47">
        <v>0.20000000000000001</v>
      </c>
      <c r="L128" s="48">
        <f t="shared" si="22"/>
        <v>0</v>
      </c>
      <c r="M128" s="49">
        <v>0.050000000000000003</v>
      </c>
      <c r="N128" s="50">
        <f t="shared" si="23"/>
        <v>0</v>
      </c>
      <c r="O128" s="49">
        <v>0.050000000000000003</v>
      </c>
      <c r="P128" s="50">
        <f t="shared" si="24"/>
        <v>0</v>
      </c>
      <c r="Q128" s="51">
        <f t="shared" si="25"/>
        <v>0</v>
      </c>
      <c r="R128" s="52">
        <f t="shared" si="26"/>
        <v>0</v>
      </c>
      <c r="S128" s="53" t="e">
        <f t="shared" si="28"/>
        <v>#DIV/0!</v>
      </c>
    </row>
    <row r="129" ht="15.95" customHeight="1">
      <c r="A129" s="39" t="s">
        <v>264</v>
      </c>
      <c r="B129" s="40" t="s">
        <v>265</v>
      </c>
      <c r="C129" s="41">
        <v>0</v>
      </c>
      <c r="D129" s="42">
        <v>314</v>
      </c>
      <c r="E129" s="43">
        <v>0</v>
      </c>
      <c r="F129" s="44">
        <f t="shared" si="19"/>
        <v>314</v>
      </c>
      <c r="G129" s="45">
        <f t="shared" si="27"/>
        <v>43.721360000000004</v>
      </c>
      <c r="H129" s="45">
        <f t="shared" si="20"/>
        <v>0</v>
      </c>
      <c r="I129" s="45">
        <f t="shared" si="21"/>
        <v>5.6837768000000004</v>
      </c>
      <c r="J129" s="46">
        <f t="shared" si="17"/>
        <v>0</v>
      </c>
      <c r="K129" s="47">
        <v>0.20000000000000001</v>
      </c>
      <c r="L129" s="48">
        <f t="shared" si="22"/>
        <v>0</v>
      </c>
      <c r="M129" s="49">
        <v>0.050000000000000003</v>
      </c>
      <c r="N129" s="50">
        <f t="shared" si="23"/>
        <v>0</v>
      </c>
      <c r="O129" s="49">
        <v>0.050000000000000003</v>
      </c>
      <c r="P129" s="50">
        <f t="shared" si="24"/>
        <v>0</v>
      </c>
      <c r="Q129" s="51">
        <f t="shared" si="25"/>
        <v>0</v>
      </c>
      <c r="R129" s="52">
        <f t="shared" si="26"/>
        <v>0</v>
      </c>
      <c r="S129" s="53" t="e">
        <f t="shared" si="28"/>
        <v>#DIV/0!</v>
      </c>
    </row>
    <row r="130" ht="15.95" customHeight="1">
      <c r="A130" s="39" t="s">
        <v>266</v>
      </c>
      <c r="B130" s="40" t="s">
        <v>267</v>
      </c>
      <c r="C130" s="41">
        <v>0</v>
      </c>
      <c r="D130" s="42">
        <v>198</v>
      </c>
      <c r="E130" s="43">
        <v>0</v>
      </c>
      <c r="F130" s="44">
        <f t="shared" si="19"/>
        <v>198</v>
      </c>
      <c r="G130" s="45">
        <f t="shared" si="27"/>
        <v>27.569520000000001</v>
      </c>
      <c r="H130" s="45">
        <f t="shared" si="20"/>
        <v>0</v>
      </c>
      <c r="I130" s="45">
        <f t="shared" si="21"/>
        <v>3.5840376000000003</v>
      </c>
      <c r="J130" s="46">
        <f t="shared" si="17"/>
        <v>0</v>
      </c>
      <c r="K130" s="47">
        <v>0.20000000000000001</v>
      </c>
      <c r="L130" s="48">
        <f t="shared" si="22"/>
        <v>0</v>
      </c>
      <c r="M130" s="49">
        <v>0.050000000000000003</v>
      </c>
      <c r="N130" s="50">
        <f t="shared" si="23"/>
        <v>0</v>
      </c>
      <c r="O130" s="49">
        <v>0.050000000000000003</v>
      </c>
      <c r="P130" s="50">
        <f t="shared" si="24"/>
        <v>0</v>
      </c>
      <c r="Q130" s="51">
        <f t="shared" si="25"/>
        <v>0</v>
      </c>
      <c r="R130" s="52">
        <f t="shared" si="26"/>
        <v>0</v>
      </c>
      <c r="S130" s="53" t="e">
        <f t="shared" si="28"/>
        <v>#DIV/0!</v>
      </c>
    </row>
    <row r="131" ht="15.95" customHeight="1">
      <c r="A131" s="39" t="s">
        <v>268</v>
      </c>
      <c r="B131" s="40" t="s">
        <v>269</v>
      </c>
      <c r="C131" s="41">
        <v>0</v>
      </c>
      <c r="D131" s="42">
        <v>398</v>
      </c>
      <c r="E131" s="43">
        <v>0</v>
      </c>
      <c r="F131" s="44">
        <f t="shared" si="19"/>
        <v>398</v>
      </c>
      <c r="G131" s="45">
        <f t="shared" si="27"/>
        <v>55.417520000000003</v>
      </c>
      <c r="H131" s="45">
        <f t="shared" si="20"/>
        <v>0</v>
      </c>
      <c r="I131" s="45">
        <f t="shared" si="21"/>
        <v>7.2042776000000011</v>
      </c>
      <c r="J131" s="46">
        <f t="shared" si="17"/>
        <v>0</v>
      </c>
      <c r="K131" s="47">
        <v>0.20000000000000001</v>
      </c>
      <c r="L131" s="48">
        <f t="shared" si="22"/>
        <v>0</v>
      </c>
      <c r="M131" s="49">
        <v>0.050000000000000003</v>
      </c>
      <c r="N131" s="50">
        <f t="shared" si="23"/>
        <v>0</v>
      </c>
      <c r="O131" s="49">
        <v>0.050000000000000003</v>
      </c>
      <c r="P131" s="50">
        <f t="shared" si="24"/>
        <v>0</v>
      </c>
      <c r="Q131" s="51">
        <f t="shared" si="25"/>
        <v>0</v>
      </c>
      <c r="R131" s="52">
        <f t="shared" si="26"/>
        <v>0</v>
      </c>
      <c r="S131" s="53" t="e">
        <f t="shared" si="28"/>
        <v>#DIV/0!</v>
      </c>
    </row>
    <row r="132" ht="15.95" customHeight="1">
      <c r="A132" s="56" t="s">
        <v>270</v>
      </c>
      <c r="B132" s="62" t="s">
        <v>271</v>
      </c>
      <c r="C132" s="41">
        <v>0</v>
      </c>
      <c r="D132" s="42">
        <v>348</v>
      </c>
      <c r="E132" s="43">
        <v>0</v>
      </c>
      <c r="F132" s="44">
        <f t="shared" si="19"/>
        <v>348</v>
      </c>
      <c r="G132" s="45">
        <f t="shared" si="27"/>
        <v>48.45552</v>
      </c>
      <c r="H132" s="45">
        <f t="shared" si="20"/>
        <v>0</v>
      </c>
      <c r="I132" s="45">
        <f t="shared" si="21"/>
        <v>6.2992176000000004</v>
      </c>
      <c r="J132" s="46">
        <f t="shared" si="17"/>
        <v>0</v>
      </c>
      <c r="K132" s="47">
        <v>0.20000000000000001</v>
      </c>
      <c r="L132" s="48">
        <f t="shared" si="22"/>
        <v>0</v>
      </c>
      <c r="M132" s="49">
        <v>0.050000000000000003</v>
      </c>
      <c r="N132" s="50">
        <f t="shared" si="23"/>
        <v>0</v>
      </c>
      <c r="O132" s="49">
        <v>0.050000000000000003</v>
      </c>
      <c r="P132" s="50">
        <f t="shared" si="24"/>
        <v>0</v>
      </c>
      <c r="Q132" s="51">
        <f t="shared" si="25"/>
        <v>0</v>
      </c>
      <c r="R132" s="52">
        <f t="shared" si="26"/>
        <v>0</v>
      </c>
      <c r="S132" s="53" t="e">
        <f t="shared" si="28"/>
        <v>#DIV/0!</v>
      </c>
    </row>
    <row r="133" ht="15.95" customHeight="1">
      <c r="A133" s="56" t="s">
        <v>272</v>
      </c>
      <c r="B133" s="62" t="s">
        <v>273</v>
      </c>
      <c r="C133" s="41">
        <v>0</v>
      </c>
      <c r="D133" s="42">
        <v>498</v>
      </c>
      <c r="E133" s="43">
        <v>0</v>
      </c>
      <c r="F133" s="44">
        <f t="shared" si="19"/>
        <v>498</v>
      </c>
      <c r="G133" s="45">
        <f t="shared" si="27"/>
        <v>69.341520000000003</v>
      </c>
      <c r="H133" s="45">
        <f t="shared" si="20"/>
        <v>0</v>
      </c>
      <c r="I133" s="45">
        <f t="shared" si="21"/>
        <v>9.0143976000000006</v>
      </c>
      <c r="J133" s="46">
        <f t="shared" si="17"/>
        <v>0</v>
      </c>
      <c r="K133" s="47">
        <v>0.20000000000000001</v>
      </c>
      <c r="L133" s="48">
        <f t="shared" si="22"/>
        <v>0</v>
      </c>
      <c r="M133" s="49">
        <v>0.050000000000000003</v>
      </c>
      <c r="N133" s="50">
        <f t="shared" si="23"/>
        <v>0</v>
      </c>
      <c r="O133" s="49">
        <v>0.050000000000000003</v>
      </c>
      <c r="P133" s="50">
        <f t="shared" si="24"/>
        <v>0</v>
      </c>
      <c r="Q133" s="51">
        <f t="shared" si="25"/>
        <v>0</v>
      </c>
      <c r="R133" s="52">
        <f t="shared" si="26"/>
        <v>0</v>
      </c>
      <c r="S133" s="53" t="e">
        <f t="shared" si="28"/>
        <v>#DIV/0!</v>
      </c>
    </row>
    <row r="134" ht="15.95" customHeight="1">
      <c r="A134" s="56" t="s">
        <v>274</v>
      </c>
      <c r="B134" s="62" t="s">
        <v>275</v>
      </c>
      <c r="C134" s="41">
        <v>0</v>
      </c>
      <c r="D134" s="42">
        <v>548</v>
      </c>
      <c r="E134" s="43">
        <v>0</v>
      </c>
      <c r="F134" s="44">
        <f t="shared" si="19"/>
        <v>548</v>
      </c>
      <c r="G134" s="45">
        <f t="shared" si="27"/>
        <v>76.303520000000006</v>
      </c>
      <c r="H134" s="45">
        <f t="shared" si="20"/>
        <v>0</v>
      </c>
      <c r="I134" s="45">
        <f t="shared" si="21"/>
        <v>9.9194576000000012</v>
      </c>
      <c r="J134" s="46">
        <f t="shared" si="17"/>
        <v>0</v>
      </c>
      <c r="K134" s="47">
        <v>0.20000000000000001</v>
      </c>
      <c r="L134" s="48">
        <f t="shared" si="22"/>
        <v>0</v>
      </c>
      <c r="M134" s="49">
        <v>0.050000000000000003</v>
      </c>
      <c r="N134" s="50">
        <f t="shared" si="23"/>
        <v>0</v>
      </c>
      <c r="O134" s="49">
        <v>0.050000000000000003</v>
      </c>
      <c r="P134" s="50">
        <f t="shared" si="24"/>
        <v>0</v>
      </c>
      <c r="Q134" s="51">
        <f t="shared" si="25"/>
        <v>0</v>
      </c>
      <c r="R134" s="52">
        <f t="shared" si="26"/>
        <v>0</v>
      </c>
      <c r="S134" s="53" t="e">
        <f t="shared" si="28"/>
        <v>#DIV/0!</v>
      </c>
    </row>
    <row r="135" ht="15.95" customHeight="1">
      <c r="A135" s="39" t="s">
        <v>276</v>
      </c>
      <c r="B135" s="59" t="s">
        <v>277</v>
      </c>
      <c r="C135" s="41">
        <v>0</v>
      </c>
      <c r="D135" s="42">
        <v>248</v>
      </c>
      <c r="E135" s="43">
        <v>0</v>
      </c>
      <c r="F135" s="44">
        <f t="shared" si="19"/>
        <v>248</v>
      </c>
      <c r="G135" s="45">
        <f t="shared" si="27"/>
        <v>34.53152</v>
      </c>
      <c r="H135" s="45">
        <f t="shared" si="20"/>
        <v>0</v>
      </c>
      <c r="I135" s="45">
        <f t="shared" si="21"/>
        <v>4.4890976</v>
      </c>
      <c r="J135" s="46">
        <f t="shared" si="17"/>
        <v>0</v>
      </c>
      <c r="K135" s="47">
        <v>0.20000000000000001</v>
      </c>
      <c r="L135" s="48">
        <f t="shared" si="22"/>
        <v>0</v>
      </c>
      <c r="M135" s="49">
        <v>0.050000000000000003</v>
      </c>
      <c r="N135" s="50">
        <f t="shared" si="23"/>
        <v>0</v>
      </c>
      <c r="O135" s="49">
        <v>0.050000000000000003</v>
      </c>
      <c r="P135" s="50">
        <f t="shared" si="24"/>
        <v>0</v>
      </c>
      <c r="Q135" s="51">
        <f t="shared" si="25"/>
        <v>0</v>
      </c>
      <c r="R135" s="52">
        <f t="shared" si="26"/>
        <v>0</v>
      </c>
      <c r="S135" s="53" t="e">
        <f t="shared" si="28"/>
        <v>#DIV/0!</v>
      </c>
    </row>
    <row r="136" ht="15.95" customHeight="1">
      <c r="A136" s="39" t="s">
        <v>278</v>
      </c>
      <c r="B136" s="59" t="s">
        <v>279</v>
      </c>
      <c r="C136" s="41">
        <v>0</v>
      </c>
      <c r="D136" s="42">
        <v>348</v>
      </c>
      <c r="E136" s="43">
        <v>0</v>
      </c>
      <c r="F136" s="44">
        <f t="shared" si="19"/>
        <v>348</v>
      </c>
      <c r="G136" s="45">
        <f t="shared" ref="G136:G140" si="29">F136*$B$6</f>
        <v>48.45552</v>
      </c>
      <c r="H136" s="45">
        <f t="shared" si="20"/>
        <v>0</v>
      </c>
      <c r="I136" s="45">
        <f t="shared" si="21"/>
        <v>6.2992176000000004</v>
      </c>
      <c r="J136" s="46">
        <f t="shared" ref="J136:J160" si="30">(G136-I136)*C136</f>
        <v>0</v>
      </c>
      <c r="K136" s="47">
        <v>0.20000000000000001</v>
      </c>
      <c r="L136" s="48">
        <f t="shared" si="22"/>
        <v>0</v>
      </c>
      <c r="M136" s="49">
        <v>0.050000000000000003</v>
      </c>
      <c r="N136" s="50">
        <f t="shared" si="23"/>
        <v>0</v>
      </c>
      <c r="O136" s="49">
        <v>0.050000000000000003</v>
      </c>
      <c r="P136" s="50">
        <f t="shared" si="24"/>
        <v>0</v>
      </c>
      <c r="Q136" s="51">
        <f t="shared" si="25"/>
        <v>0</v>
      </c>
      <c r="R136" s="52">
        <f t="shared" si="26"/>
        <v>0</v>
      </c>
      <c r="S136" s="53" t="e">
        <f t="shared" si="28"/>
        <v>#DIV/0!</v>
      </c>
    </row>
    <row r="137" ht="15.95" customHeight="1">
      <c r="A137" s="39" t="s">
        <v>280</v>
      </c>
      <c r="B137" s="40" t="s">
        <v>281</v>
      </c>
      <c r="C137" s="41">
        <v>0</v>
      </c>
      <c r="D137" s="42">
        <v>348</v>
      </c>
      <c r="E137" s="43">
        <v>0</v>
      </c>
      <c r="F137" s="44">
        <f t="shared" ref="F137:F140" si="31">ROUNDDOWN(D137*(1-E137),0)</f>
        <v>348</v>
      </c>
      <c r="G137" s="45">
        <f t="shared" si="29"/>
        <v>48.45552</v>
      </c>
      <c r="H137" s="45">
        <f t="shared" ref="H137:H160" si="32">G137*C137</f>
        <v>0</v>
      </c>
      <c r="I137" s="45">
        <f t="shared" ref="I137:I160" si="33">G137*0.13</f>
        <v>6.2992176000000004</v>
      </c>
      <c r="J137" s="46">
        <f t="shared" si="30"/>
        <v>0</v>
      </c>
      <c r="K137" s="47">
        <v>0.20000000000000001</v>
      </c>
      <c r="L137" s="48">
        <f t="shared" ref="L137:L160" si="34">J137*K137</f>
        <v>0</v>
      </c>
      <c r="M137" s="49">
        <v>0.050000000000000003</v>
      </c>
      <c r="N137" s="50">
        <f t="shared" ref="N137:N160" si="35">J137*M137</f>
        <v>0</v>
      </c>
      <c r="O137" s="49">
        <v>0.050000000000000003</v>
      </c>
      <c r="P137" s="50">
        <f t="shared" ref="P137:P160" si="36">J137*O137</f>
        <v>0</v>
      </c>
      <c r="Q137" s="51">
        <f t="shared" ref="Q137:Q160" si="37">IFERROR(ROUND((J137-L137-N137-P137)/C137,2),0)</f>
        <v>0</v>
      </c>
      <c r="R137" s="52">
        <f t="shared" ref="R137:R160" si="38">+C137*Q137</f>
        <v>0</v>
      </c>
      <c r="S137" s="53" t="e">
        <f t="shared" si="28"/>
        <v>#DIV/0!</v>
      </c>
    </row>
    <row r="138" ht="15.95" customHeight="1">
      <c r="A138" s="39" t="s">
        <v>282</v>
      </c>
      <c r="B138" s="40" t="s">
        <v>283</v>
      </c>
      <c r="C138" s="41">
        <v>0</v>
      </c>
      <c r="D138" s="42">
        <v>498</v>
      </c>
      <c r="E138" s="43">
        <v>0</v>
      </c>
      <c r="F138" s="44">
        <f t="shared" si="31"/>
        <v>498</v>
      </c>
      <c r="G138" s="45">
        <f t="shared" si="29"/>
        <v>69.341520000000003</v>
      </c>
      <c r="H138" s="45">
        <f t="shared" si="32"/>
        <v>0</v>
      </c>
      <c r="I138" s="45">
        <f t="shared" si="33"/>
        <v>9.0143976000000006</v>
      </c>
      <c r="J138" s="46">
        <f t="shared" si="30"/>
        <v>0</v>
      </c>
      <c r="K138" s="47">
        <v>0.20000000000000001</v>
      </c>
      <c r="L138" s="48">
        <f t="shared" si="34"/>
        <v>0</v>
      </c>
      <c r="M138" s="49">
        <v>0.050000000000000003</v>
      </c>
      <c r="N138" s="50">
        <f t="shared" si="35"/>
        <v>0</v>
      </c>
      <c r="O138" s="49">
        <v>0.050000000000000003</v>
      </c>
      <c r="P138" s="50">
        <f t="shared" si="36"/>
        <v>0</v>
      </c>
      <c r="Q138" s="51">
        <f t="shared" si="37"/>
        <v>0</v>
      </c>
      <c r="R138" s="52">
        <f t="shared" si="38"/>
        <v>0</v>
      </c>
      <c r="S138" s="53" t="e">
        <f t="shared" si="28"/>
        <v>#DIV/0!</v>
      </c>
    </row>
    <row r="139" ht="15.95" customHeight="1">
      <c r="A139" s="39" t="s">
        <v>284</v>
      </c>
      <c r="B139" s="40" t="s">
        <v>285</v>
      </c>
      <c r="C139" s="41">
        <v>0</v>
      </c>
      <c r="D139" s="42">
        <v>148</v>
      </c>
      <c r="E139" s="43">
        <v>0</v>
      </c>
      <c r="F139" s="44">
        <f t="shared" si="31"/>
        <v>148</v>
      </c>
      <c r="G139" s="45">
        <f t="shared" si="29"/>
        <v>20.607520000000001</v>
      </c>
      <c r="H139" s="45">
        <f t="shared" si="32"/>
        <v>0</v>
      </c>
      <c r="I139" s="45">
        <f t="shared" si="33"/>
        <v>2.6789776000000001</v>
      </c>
      <c r="J139" s="46">
        <f t="shared" si="30"/>
        <v>0</v>
      </c>
      <c r="K139" s="47">
        <v>0.20000000000000001</v>
      </c>
      <c r="L139" s="48">
        <f t="shared" si="34"/>
        <v>0</v>
      </c>
      <c r="M139" s="49">
        <v>0.050000000000000003</v>
      </c>
      <c r="N139" s="50">
        <f t="shared" si="35"/>
        <v>0</v>
      </c>
      <c r="O139" s="49">
        <v>0.050000000000000003</v>
      </c>
      <c r="P139" s="50">
        <f t="shared" si="36"/>
        <v>0</v>
      </c>
      <c r="Q139" s="51">
        <f t="shared" si="37"/>
        <v>0</v>
      </c>
      <c r="R139" s="52">
        <f t="shared" si="38"/>
        <v>0</v>
      </c>
      <c r="S139" s="53" t="e">
        <f t="shared" si="28"/>
        <v>#DIV/0!</v>
      </c>
    </row>
    <row r="140" ht="15.95" customHeight="1">
      <c r="A140" s="56" t="s">
        <v>286</v>
      </c>
      <c r="B140" s="40" t="s">
        <v>287</v>
      </c>
      <c r="C140" s="41">
        <v>0</v>
      </c>
      <c r="D140" s="42">
        <v>198</v>
      </c>
      <c r="E140" s="43">
        <v>0</v>
      </c>
      <c r="F140" s="44">
        <f t="shared" si="31"/>
        <v>198</v>
      </c>
      <c r="G140" s="45">
        <f t="shared" si="29"/>
        <v>27.569520000000001</v>
      </c>
      <c r="H140" s="45">
        <f t="shared" si="32"/>
        <v>0</v>
      </c>
      <c r="I140" s="45">
        <f t="shared" si="33"/>
        <v>3.5840376000000003</v>
      </c>
      <c r="J140" s="46">
        <f t="shared" si="30"/>
        <v>0</v>
      </c>
      <c r="K140" s="47">
        <v>0.20000000000000001</v>
      </c>
      <c r="L140" s="48">
        <f t="shared" si="34"/>
        <v>0</v>
      </c>
      <c r="M140" s="49">
        <v>0.050000000000000003</v>
      </c>
      <c r="N140" s="50">
        <f t="shared" si="35"/>
        <v>0</v>
      </c>
      <c r="O140" s="49">
        <v>0.050000000000000003</v>
      </c>
      <c r="P140" s="50">
        <f t="shared" si="36"/>
        <v>0</v>
      </c>
      <c r="Q140" s="51">
        <f t="shared" si="37"/>
        <v>0</v>
      </c>
      <c r="R140" s="52">
        <f t="shared" si="38"/>
        <v>0</v>
      </c>
      <c r="S140" s="63" t="e">
        <f t="shared" si="28"/>
        <v>#DIV/0!</v>
      </c>
    </row>
    <row r="141" ht="15.95" customHeight="1">
      <c r="A141" s="64" t="s">
        <v>288</v>
      </c>
      <c r="B141" s="65" t="s">
        <v>289</v>
      </c>
      <c r="C141" s="41">
        <v>0</v>
      </c>
      <c r="D141" s="42">
        <v>198</v>
      </c>
      <c r="E141" s="43">
        <v>0</v>
      </c>
      <c r="F141" s="44">
        <f t="shared" ref="F141" si="39">ROUNDDOWN(D141*(1-E141),0)</f>
        <v>198</v>
      </c>
      <c r="G141" s="45">
        <f t="shared" ref="G141" si="40">F141*$B$6</f>
        <v>27.569520000000001</v>
      </c>
      <c r="H141" s="45">
        <f t="shared" si="32"/>
        <v>0</v>
      </c>
      <c r="I141" s="45">
        <f t="shared" si="33"/>
        <v>3.5840376000000003</v>
      </c>
      <c r="J141" s="46">
        <f t="shared" si="30"/>
        <v>0</v>
      </c>
      <c r="K141" s="47">
        <v>0.20000000000000001</v>
      </c>
      <c r="L141" s="48">
        <f t="shared" si="34"/>
        <v>0</v>
      </c>
      <c r="M141" s="49">
        <v>0.050000000000000003</v>
      </c>
      <c r="N141" s="50">
        <f t="shared" si="35"/>
        <v>0</v>
      </c>
      <c r="O141" s="49">
        <v>0.050000000000000003</v>
      </c>
      <c r="P141" s="50">
        <f t="shared" si="36"/>
        <v>0</v>
      </c>
      <c r="Q141" s="51">
        <f t="shared" si="37"/>
        <v>0</v>
      </c>
      <c r="R141" s="52">
        <f t="shared" si="38"/>
        <v>0</v>
      </c>
      <c r="S141" s="63" t="e">
        <f t="shared" ref="S141" si="41">R141/H141</f>
        <v>#DIV/0!</v>
      </c>
    </row>
    <row r="142" ht="15.95" customHeight="1">
      <c r="A142" s="64" t="s">
        <v>290</v>
      </c>
      <c r="B142" s="65" t="s">
        <v>291</v>
      </c>
      <c r="C142" s="41">
        <v>0</v>
      </c>
      <c r="D142" s="42">
        <v>298</v>
      </c>
      <c r="E142" s="43">
        <v>0</v>
      </c>
      <c r="F142" s="44">
        <f t="shared" ref="F142" si="42">ROUNDDOWN(D142*(1-E142),0)</f>
        <v>298</v>
      </c>
      <c r="G142" s="45">
        <f t="shared" ref="G142" si="43">F142*$B$6</f>
        <v>41.493520000000004</v>
      </c>
      <c r="H142" s="45">
        <f t="shared" si="32"/>
        <v>0</v>
      </c>
      <c r="I142" s="45">
        <f t="shared" si="33"/>
        <v>5.3941576000000007</v>
      </c>
      <c r="J142" s="46">
        <f t="shared" si="30"/>
        <v>0</v>
      </c>
      <c r="K142" s="47">
        <v>0.20000000000000001</v>
      </c>
      <c r="L142" s="48">
        <f t="shared" si="34"/>
        <v>0</v>
      </c>
      <c r="M142" s="49">
        <v>0.050000000000000003</v>
      </c>
      <c r="N142" s="50">
        <f t="shared" si="35"/>
        <v>0</v>
      </c>
      <c r="O142" s="49">
        <v>0.050000000000000003</v>
      </c>
      <c r="P142" s="50">
        <f t="shared" si="36"/>
        <v>0</v>
      </c>
      <c r="Q142" s="51">
        <f t="shared" si="37"/>
        <v>0</v>
      </c>
      <c r="R142" s="52">
        <f t="shared" si="38"/>
        <v>0</v>
      </c>
      <c r="S142" s="63" t="e">
        <f t="shared" ref="S142" si="44">R142/H142</f>
        <v>#DIV/0!</v>
      </c>
    </row>
    <row r="143" ht="15.95" customHeight="1">
      <c r="A143" s="66" t="s">
        <v>292</v>
      </c>
      <c r="B143" s="67" t="s">
        <v>293</v>
      </c>
      <c r="C143" s="68">
        <v>0</v>
      </c>
      <c r="D143" s="42">
        <v>298</v>
      </c>
      <c r="E143" s="43">
        <v>0</v>
      </c>
      <c r="F143" s="44">
        <f>D143*(1-E143)</f>
        <v>298</v>
      </c>
      <c r="G143" s="45">
        <f>F143*$B$6</f>
        <v>41.493520000000004</v>
      </c>
      <c r="H143" s="45">
        <f t="shared" si="32"/>
        <v>0</v>
      </c>
      <c r="I143" s="45">
        <f t="shared" si="33"/>
        <v>5.3941576000000007</v>
      </c>
      <c r="J143" s="46">
        <f t="shared" si="30"/>
        <v>0</v>
      </c>
      <c r="K143" s="47">
        <v>0.20000000000000001</v>
      </c>
      <c r="L143" s="48">
        <f t="shared" si="34"/>
        <v>0</v>
      </c>
      <c r="M143" s="49">
        <v>0.050000000000000003</v>
      </c>
      <c r="N143" s="50">
        <f t="shared" si="35"/>
        <v>0</v>
      </c>
      <c r="O143" s="49">
        <v>0.050000000000000003</v>
      </c>
      <c r="P143" s="50">
        <f t="shared" si="36"/>
        <v>0</v>
      </c>
      <c r="Q143" s="51">
        <f t="shared" si="37"/>
        <v>0</v>
      </c>
      <c r="R143" s="52">
        <f t="shared" si="38"/>
        <v>0</v>
      </c>
      <c r="S143" s="69" t="e">
        <f>R143/H143</f>
        <v>#DIV/0!</v>
      </c>
    </row>
    <row r="144" ht="15.95" customHeight="1">
      <c r="A144" s="70" t="s">
        <v>294</v>
      </c>
      <c r="B144" s="67" t="s">
        <v>295</v>
      </c>
      <c r="C144" s="68">
        <v>0</v>
      </c>
      <c r="D144" s="42">
        <v>398</v>
      </c>
      <c r="E144" s="43">
        <v>0</v>
      </c>
      <c r="F144" s="44">
        <f>D144*(1-E144)</f>
        <v>398</v>
      </c>
      <c r="G144" s="45">
        <f>F144*$B$6</f>
        <v>55.417520000000003</v>
      </c>
      <c r="H144" s="45">
        <f t="shared" si="32"/>
        <v>0</v>
      </c>
      <c r="I144" s="45">
        <f t="shared" si="33"/>
        <v>7.2042776000000011</v>
      </c>
      <c r="J144" s="46">
        <f t="shared" si="30"/>
        <v>0</v>
      </c>
      <c r="K144" s="47">
        <v>0.20000000000000001</v>
      </c>
      <c r="L144" s="48">
        <f t="shared" si="34"/>
        <v>0</v>
      </c>
      <c r="M144" s="49">
        <v>0.050000000000000003</v>
      </c>
      <c r="N144" s="50">
        <f t="shared" si="35"/>
        <v>0</v>
      </c>
      <c r="O144" s="49">
        <v>0.050000000000000003</v>
      </c>
      <c r="P144" s="50">
        <f t="shared" si="36"/>
        <v>0</v>
      </c>
      <c r="Q144" s="51">
        <f t="shared" si="37"/>
        <v>0</v>
      </c>
      <c r="R144" s="52">
        <f t="shared" si="38"/>
        <v>0</v>
      </c>
      <c r="S144" s="69" t="e">
        <f>R144/H144</f>
        <v>#DIV/0!</v>
      </c>
    </row>
    <row r="145" ht="15.95" customHeight="1">
      <c r="A145" s="71" t="s">
        <v>296</v>
      </c>
      <c r="B145" s="67" t="s">
        <v>297</v>
      </c>
      <c r="C145" s="68">
        <v>0</v>
      </c>
      <c r="D145" s="42">
        <v>498</v>
      </c>
      <c r="E145" s="43">
        <v>0</v>
      </c>
      <c r="F145" s="44">
        <f>D145*(1-E145)</f>
        <v>498</v>
      </c>
      <c r="G145" s="45">
        <f>F145*$B$6</f>
        <v>69.341520000000003</v>
      </c>
      <c r="H145" s="45">
        <f t="shared" si="32"/>
        <v>0</v>
      </c>
      <c r="I145" s="45">
        <f t="shared" si="33"/>
        <v>9.0143976000000006</v>
      </c>
      <c r="J145" s="46">
        <f t="shared" si="30"/>
        <v>0</v>
      </c>
      <c r="K145" s="47">
        <v>0.20000000000000001</v>
      </c>
      <c r="L145" s="48">
        <f t="shared" si="34"/>
        <v>0</v>
      </c>
      <c r="M145" s="49">
        <v>0.050000000000000003</v>
      </c>
      <c r="N145" s="50">
        <f t="shared" si="35"/>
        <v>0</v>
      </c>
      <c r="O145" s="49">
        <v>0.050000000000000003</v>
      </c>
      <c r="P145" s="50">
        <f t="shared" si="36"/>
        <v>0</v>
      </c>
      <c r="Q145" s="51">
        <f t="shared" si="37"/>
        <v>0</v>
      </c>
      <c r="R145" s="52">
        <f t="shared" si="38"/>
        <v>0</v>
      </c>
      <c r="S145" s="69" t="e">
        <f>R145/H145</f>
        <v>#DIV/0!</v>
      </c>
    </row>
    <row r="146" ht="15.95" customHeight="1">
      <c r="A146" s="72" t="s">
        <v>298</v>
      </c>
      <c r="B146" s="73" t="s">
        <v>299</v>
      </c>
      <c r="C146" s="68">
        <v>0</v>
      </c>
      <c r="D146" s="42">
        <v>198</v>
      </c>
      <c r="E146" s="43">
        <v>0</v>
      </c>
      <c r="F146" s="44">
        <f t="shared" ref="F146:F160" si="45">D146*(1-E146)</f>
        <v>198</v>
      </c>
      <c r="G146" s="45">
        <f t="shared" ref="G146:G160" si="46">F146*$B$6</f>
        <v>27.569520000000001</v>
      </c>
      <c r="H146" s="45">
        <f t="shared" si="32"/>
        <v>0</v>
      </c>
      <c r="I146" s="45">
        <f t="shared" si="33"/>
        <v>3.5840376000000003</v>
      </c>
      <c r="J146" s="46">
        <f t="shared" si="30"/>
        <v>0</v>
      </c>
      <c r="K146" s="47">
        <v>0.20000000000000001</v>
      </c>
      <c r="L146" s="48">
        <f t="shared" si="34"/>
        <v>0</v>
      </c>
      <c r="M146" s="49">
        <v>0.050000000000000003</v>
      </c>
      <c r="N146" s="50">
        <f t="shared" si="35"/>
        <v>0</v>
      </c>
      <c r="O146" s="49">
        <v>0.050000000000000003</v>
      </c>
      <c r="P146" s="50">
        <f t="shared" si="36"/>
        <v>0</v>
      </c>
      <c r="Q146" s="51">
        <f t="shared" si="37"/>
        <v>0</v>
      </c>
      <c r="R146" s="52">
        <f t="shared" si="38"/>
        <v>0</v>
      </c>
      <c r="S146" s="69" t="e">
        <f t="shared" ref="S146:S160" si="47">R146/H146</f>
        <v>#DIV/0!</v>
      </c>
    </row>
    <row r="147" ht="15.95" customHeight="1">
      <c r="A147" s="71" t="s">
        <v>300</v>
      </c>
      <c r="B147" s="67" t="s">
        <v>301</v>
      </c>
      <c r="C147" s="68">
        <v>0</v>
      </c>
      <c r="D147" s="42">
        <v>138</v>
      </c>
      <c r="E147" s="43">
        <v>0</v>
      </c>
      <c r="F147" s="44">
        <f t="shared" si="45"/>
        <v>138</v>
      </c>
      <c r="G147" s="45">
        <f t="shared" si="46"/>
        <v>19.215119999999999</v>
      </c>
      <c r="H147" s="45">
        <f t="shared" si="32"/>
        <v>0</v>
      </c>
      <c r="I147" s="45">
        <f t="shared" si="33"/>
        <v>2.4979656000000001</v>
      </c>
      <c r="J147" s="46">
        <f t="shared" si="30"/>
        <v>0</v>
      </c>
      <c r="K147" s="47">
        <v>0.20000000000000001</v>
      </c>
      <c r="L147" s="48">
        <f t="shared" si="34"/>
        <v>0</v>
      </c>
      <c r="M147" s="49">
        <v>0.050000000000000003</v>
      </c>
      <c r="N147" s="50">
        <f t="shared" si="35"/>
        <v>0</v>
      </c>
      <c r="O147" s="49">
        <v>0.050000000000000003</v>
      </c>
      <c r="P147" s="50">
        <f t="shared" si="36"/>
        <v>0</v>
      </c>
      <c r="Q147" s="51">
        <f t="shared" si="37"/>
        <v>0</v>
      </c>
      <c r="R147" s="52">
        <f t="shared" si="38"/>
        <v>0</v>
      </c>
      <c r="S147" s="69" t="e">
        <f t="shared" si="47"/>
        <v>#DIV/0!</v>
      </c>
    </row>
    <row r="148" ht="15.95" customHeight="1">
      <c r="A148" s="71" t="s">
        <v>302</v>
      </c>
      <c r="B148" s="67" t="s">
        <v>303</v>
      </c>
      <c r="C148" s="68">
        <v>0</v>
      </c>
      <c r="D148" s="42">
        <v>148</v>
      </c>
      <c r="E148" s="43">
        <v>0</v>
      </c>
      <c r="F148" s="44">
        <f t="shared" si="45"/>
        <v>148</v>
      </c>
      <c r="G148" s="45">
        <f t="shared" si="46"/>
        <v>20.607520000000001</v>
      </c>
      <c r="H148" s="45">
        <f t="shared" si="32"/>
        <v>0</v>
      </c>
      <c r="I148" s="45">
        <f t="shared" si="33"/>
        <v>2.6789776000000001</v>
      </c>
      <c r="J148" s="46">
        <f t="shared" si="30"/>
        <v>0</v>
      </c>
      <c r="K148" s="47">
        <v>0.20000000000000001</v>
      </c>
      <c r="L148" s="48">
        <f t="shared" si="34"/>
        <v>0</v>
      </c>
      <c r="M148" s="49">
        <v>0.050000000000000003</v>
      </c>
      <c r="N148" s="50">
        <f t="shared" si="35"/>
        <v>0</v>
      </c>
      <c r="O148" s="49">
        <v>0.050000000000000003</v>
      </c>
      <c r="P148" s="50">
        <f t="shared" si="36"/>
        <v>0</v>
      </c>
      <c r="Q148" s="51">
        <f t="shared" si="37"/>
        <v>0</v>
      </c>
      <c r="R148" s="52">
        <f t="shared" si="38"/>
        <v>0</v>
      </c>
      <c r="S148" s="69" t="e">
        <f t="shared" si="47"/>
        <v>#DIV/0!</v>
      </c>
    </row>
    <row r="149" ht="15.95" customHeight="1">
      <c r="A149" s="71" t="s">
        <v>304</v>
      </c>
      <c r="B149" s="67" t="s">
        <v>305</v>
      </c>
      <c r="C149" s="68">
        <v>0</v>
      </c>
      <c r="D149" s="42">
        <v>198</v>
      </c>
      <c r="E149" s="43">
        <v>0</v>
      </c>
      <c r="F149" s="44">
        <f t="shared" si="45"/>
        <v>198</v>
      </c>
      <c r="G149" s="45">
        <f t="shared" si="46"/>
        <v>27.569520000000001</v>
      </c>
      <c r="H149" s="45">
        <f t="shared" si="32"/>
        <v>0</v>
      </c>
      <c r="I149" s="45">
        <f t="shared" si="33"/>
        <v>3.5840376000000003</v>
      </c>
      <c r="J149" s="46">
        <f t="shared" si="30"/>
        <v>0</v>
      </c>
      <c r="K149" s="47">
        <v>0.20000000000000001</v>
      </c>
      <c r="L149" s="48">
        <f t="shared" si="34"/>
        <v>0</v>
      </c>
      <c r="M149" s="49">
        <v>0.050000000000000003</v>
      </c>
      <c r="N149" s="50">
        <f t="shared" si="35"/>
        <v>0</v>
      </c>
      <c r="O149" s="49">
        <v>0.050000000000000003</v>
      </c>
      <c r="P149" s="50">
        <f t="shared" si="36"/>
        <v>0</v>
      </c>
      <c r="Q149" s="51">
        <f t="shared" si="37"/>
        <v>0</v>
      </c>
      <c r="R149" s="52">
        <f t="shared" si="38"/>
        <v>0</v>
      </c>
      <c r="S149" s="69" t="e">
        <f t="shared" si="47"/>
        <v>#DIV/0!</v>
      </c>
    </row>
    <row r="150" ht="15.95" customHeight="1">
      <c r="A150" s="71" t="s">
        <v>306</v>
      </c>
      <c r="B150" s="67" t="s">
        <v>307</v>
      </c>
      <c r="C150" s="68">
        <v>0</v>
      </c>
      <c r="D150" s="42">
        <v>298</v>
      </c>
      <c r="E150" s="43">
        <v>0</v>
      </c>
      <c r="F150" s="44">
        <f t="shared" si="45"/>
        <v>298</v>
      </c>
      <c r="G150" s="45">
        <f t="shared" si="46"/>
        <v>41.493520000000004</v>
      </c>
      <c r="H150" s="45">
        <f t="shared" si="32"/>
        <v>0</v>
      </c>
      <c r="I150" s="45">
        <f t="shared" si="33"/>
        <v>5.3941576000000007</v>
      </c>
      <c r="J150" s="46">
        <f t="shared" si="30"/>
        <v>0</v>
      </c>
      <c r="K150" s="47">
        <v>0.20000000000000001</v>
      </c>
      <c r="L150" s="48">
        <f t="shared" si="34"/>
        <v>0</v>
      </c>
      <c r="M150" s="49">
        <v>0.050000000000000003</v>
      </c>
      <c r="N150" s="50">
        <f t="shared" si="35"/>
        <v>0</v>
      </c>
      <c r="O150" s="49">
        <v>0.050000000000000003</v>
      </c>
      <c r="P150" s="50">
        <f t="shared" si="36"/>
        <v>0</v>
      </c>
      <c r="Q150" s="51">
        <f t="shared" si="37"/>
        <v>0</v>
      </c>
      <c r="R150" s="52">
        <f t="shared" si="38"/>
        <v>0</v>
      </c>
      <c r="S150" s="69" t="e">
        <f t="shared" si="47"/>
        <v>#DIV/0!</v>
      </c>
    </row>
    <row r="151" ht="15.95" customHeight="1">
      <c r="A151" s="71" t="s">
        <v>308</v>
      </c>
      <c r="B151" s="67" t="s">
        <v>309</v>
      </c>
      <c r="C151" s="68">
        <v>0</v>
      </c>
      <c r="D151" s="42">
        <v>498</v>
      </c>
      <c r="E151" s="43">
        <v>0</v>
      </c>
      <c r="F151" s="44">
        <f t="shared" si="45"/>
        <v>498</v>
      </c>
      <c r="G151" s="45">
        <f t="shared" si="46"/>
        <v>69.341520000000003</v>
      </c>
      <c r="H151" s="45">
        <f t="shared" si="32"/>
        <v>0</v>
      </c>
      <c r="I151" s="45">
        <f t="shared" si="33"/>
        <v>9.0143976000000006</v>
      </c>
      <c r="J151" s="46">
        <f t="shared" si="30"/>
        <v>0</v>
      </c>
      <c r="K151" s="47">
        <v>0.20000000000000001</v>
      </c>
      <c r="L151" s="48">
        <f t="shared" si="34"/>
        <v>0</v>
      </c>
      <c r="M151" s="49">
        <v>0.050000000000000003</v>
      </c>
      <c r="N151" s="50">
        <f t="shared" si="35"/>
        <v>0</v>
      </c>
      <c r="O151" s="49">
        <v>0.050000000000000003</v>
      </c>
      <c r="P151" s="50">
        <f t="shared" si="36"/>
        <v>0</v>
      </c>
      <c r="Q151" s="51">
        <f t="shared" si="37"/>
        <v>0</v>
      </c>
      <c r="R151" s="52">
        <f t="shared" si="38"/>
        <v>0</v>
      </c>
      <c r="S151" s="69" t="e">
        <f t="shared" si="47"/>
        <v>#DIV/0!</v>
      </c>
    </row>
    <row r="152" ht="15.95" customHeight="1">
      <c r="A152" s="71" t="s">
        <v>310</v>
      </c>
      <c r="B152" s="67" t="s">
        <v>311</v>
      </c>
      <c r="C152" s="68">
        <v>0</v>
      </c>
      <c r="D152" s="42">
        <v>638</v>
      </c>
      <c r="E152" s="43">
        <v>0</v>
      </c>
      <c r="F152" s="44">
        <f t="shared" si="45"/>
        <v>638</v>
      </c>
      <c r="G152" s="45">
        <f t="shared" si="46"/>
        <v>88.835120000000003</v>
      </c>
      <c r="H152" s="45">
        <f t="shared" si="32"/>
        <v>0</v>
      </c>
      <c r="I152" s="45">
        <f t="shared" si="33"/>
        <v>11.548565600000002</v>
      </c>
      <c r="J152" s="46">
        <f t="shared" si="30"/>
        <v>0</v>
      </c>
      <c r="K152" s="47">
        <v>0.20000000000000001</v>
      </c>
      <c r="L152" s="48">
        <f t="shared" si="34"/>
        <v>0</v>
      </c>
      <c r="M152" s="49">
        <v>0.050000000000000003</v>
      </c>
      <c r="N152" s="50">
        <f t="shared" si="35"/>
        <v>0</v>
      </c>
      <c r="O152" s="49">
        <v>0.050000000000000003</v>
      </c>
      <c r="P152" s="50">
        <f t="shared" si="36"/>
        <v>0</v>
      </c>
      <c r="Q152" s="51">
        <f t="shared" si="37"/>
        <v>0</v>
      </c>
      <c r="R152" s="52">
        <f t="shared" si="38"/>
        <v>0</v>
      </c>
      <c r="S152" s="69" t="e">
        <f t="shared" si="47"/>
        <v>#DIV/0!</v>
      </c>
    </row>
    <row r="153" ht="15.95" customHeight="1">
      <c r="A153" s="71" t="s">
        <v>312</v>
      </c>
      <c r="B153" s="67" t="s">
        <v>313</v>
      </c>
      <c r="C153" s="68">
        <v>0</v>
      </c>
      <c r="D153" s="42">
        <v>178</v>
      </c>
      <c r="E153" s="43">
        <v>0</v>
      </c>
      <c r="F153" s="44">
        <f t="shared" si="45"/>
        <v>178</v>
      </c>
      <c r="G153" s="45">
        <f t="shared" si="46"/>
        <v>24.78472</v>
      </c>
      <c r="H153" s="45">
        <f t="shared" si="32"/>
        <v>0</v>
      </c>
      <c r="I153" s="45">
        <f t="shared" si="33"/>
        <v>3.2220135999999999</v>
      </c>
      <c r="J153" s="46">
        <f t="shared" si="30"/>
        <v>0</v>
      </c>
      <c r="K153" s="47">
        <v>0.20000000000000001</v>
      </c>
      <c r="L153" s="48">
        <f t="shared" si="34"/>
        <v>0</v>
      </c>
      <c r="M153" s="49">
        <v>0.050000000000000003</v>
      </c>
      <c r="N153" s="50">
        <f t="shared" si="35"/>
        <v>0</v>
      </c>
      <c r="O153" s="49">
        <v>0.050000000000000003</v>
      </c>
      <c r="P153" s="50">
        <f t="shared" si="36"/>
        <v>0</v>
      </c>
      <c r="Q153" s="51">
        <f t="shared" si="37"/>
        <v>0</v>
      </c>
      <c r="R153" s="52">
        <f t="shared" si="38"/>
        <v>0</v>
      </c>
      <c r="S153" s="69" t="e">
        <f t="shared" si="47"/>
        <v>#DIV/0!</v>
      </c>
    </row>
    <row r="154" ht="15.95" customHeight="1">
      <c r="A154" s="71" t="s">
        <v>314</v>
      </c>
      <c r="B154" s="67"/>
      <c r="C154" s="68">
        <v>0</v>
      </c>
      <c r="D154" s="42">
        <v>148</v>
      </c>
      <c r="E154" s="43">
        <v>0</v>
      </c>
      <c r="F154" s="44">
        <f t="shared" si="45"/>
        <v>148</v>
      </c>
      <c r="G154" s="45">
        <f t="shared" si="46"/>
        <v>20.607520000000001</v>
      </c>
      <c r="H154" s="45">
        <f t="shared" si="32"/>
        <v>0</v>
      </c>
      <c r="I154" s="45">
        <f t="shared" si="33"/>
        <v>2.6789776000000001</v>
      </c>
      <c r="J154" s="46">
        <f t="shared" si="30"/>
        <v>0</v>
      </c>
      <c r="K154" s="47">
        <v>0.20000000000000001</v>
      </c>
      <c r="L154" s="48">
        <f t="shared" si="34"/>
        <v>0</v>
      </c>
      <c r="M154" s="49">
        <v>0.050000000000000003</v>
      </c>
      <c r="N154" s="50">
        <f t="shared" si="35"/>
        <v>0</v>
      </c>
      <c r="O154" s="49">
        <v>0.050000000000000003</v>
      </c>
      <c r="P154" s="50">
        <f t="shared" si="36"/>
        <v>0</v>
      </c>
      <c r="Q154" s="51">
        <f t="shared" si="37"/>
        <v>0</v>
      </c>
      <c r="R154" s="52">
        <f t="shared" si="38"/>
        <v>0</v>
      </c>
      <c r="S154" s="69" t="e">
        <f t="shared" si="47"/>
        <v>#DIV/0!</v>
      </c>
    </row>
    <row r="155" ht="15.95" customHeight="1">
      <c r="A155" s="71" t="s">
        <v>315</v>
      </c>
      <c r="B155" s="67"/>
      <c r="C155" s="68">
        <v>0</v>
      </c>
      <c r="D155" s="42">
        <v>198</v>
      </c>
      <c r="E155" s="43">
        <v>0</v>
      </c>
      <c r="F155" s="44">
        <f t="shared" si="45"/>
        <v>198</v>
      </c>
      <c r="G155" s="45">
        <f t="shared" si="46"/>
        <v>27.569520000000001</v>
      </c>
      <c r="H155" s="45">
        <f t="shared" si="32"/>
        <v>0</v>
      </c>
      <c r="I155" s="45">
        <f t="shared" si="33"/>
        <v>3.5840376000000003</v>
      </c>
      <c r="J155" s="46">
        <f t="shared" si="30"/>
        <v>0</v>
      </c>
      <c r="K155" s="47">
        <v>0.20000000000000001</v>
      </c>
      <c r="L155" s="48">
        <f t="shared" si="34"/>
        <v>0</v>
      </c>
      <c r="M155" s="49">
        <v>0.050000000000000003</v>
      </c>
      <c r="N155" s="50">
        <f t="shared" si="35"/>
        <v>0</v>
      </c>
      <c r="O155" s="49">
        <v>0.050000000000000003</v>
      </c>
      <c r="P155" s="50">
        <f t="shared" si="36"/>
        <v>0</v>
      </c>
      <c r="Q155" s="51">
        <f t="shared" si="37"/>
        <v>0</v>
      </c>
      <c r="R155" s="52">
        <f t="shared" si="38"/>
        <v>0</v>
      </c>
      <c r="S155" s="69" t="e">
        <f t="shared" si="47"/>
        <v>#DIV/0!</v>
      </c>
    </row>
    <row r="156" ht="15.95" customHeight="1">
      <c r="A156" s="71" t="s">
        <v>316</v>
      </c>
      <c r="B156" s="67" t="s">
        <v>317</v>
      </c>
      <c r="C156" s="68">
        <v>0</v>
      </c>
      <c r="D156" s="42">
        <v>298</v>
      </c>
      <c r="E156" s="43">
        <v>0</v>
      </c>
      <c r="F156" s="44">
        <f t="shared" si="45"/>
        <v>298</v>
      </c>
      <c r="G156" s="45">
        <f t="shared" si="46"/>
        <v>41.493520000000004</v>
      </c>
      <c r="H156" s="45">
        <f t="shared" si="32"/>
        <v>0</v>
      </c>
      <c r="I156" s="45">
        <f t="shared" si="33"/>
        <v>5.3941576000000007</v>
      </c>
      <c r="J156" s="46">
        <f t="shared" si="30"/>
        <v>0</v>
      </c>
      <c r="K156" s="47">
        <v>0.20000000000000001</v>
      </c>
      <c r="L156" s="48">
        <f t="shared" si="34"/>
        <v>0</v>
      </c>
      <c r="M156" s="49">
        <v>0.050000000000000003</v>
      </c>
      <c r="N156" s="50">
        <f t="shared" si="35"/>
        <v>0</v>
      </c>
      <c r="O156" s="49">
        <v>0.050000000000000003</v>
      </c>
      <c r="P156" s="50">
        <f t="shared" si="36"/>
        <v>0</v>
      </c>
      <c r="Q156" s="51">
        <f t="shared" si="37"/>
        <v>0</v>
      </c>
      <c r="R156" s="52">
        <f t="shared" si="38"/>
        <v>0</v>
      </c>
      <c r="S156" s="69" t="e">
        <f t="shared" si="47"/>
        <v>#DIV/0!</v>
      </c>
    </row>
    <row r="157" ht="15.95" customHeight="1">
      <c r="A157" s="71" t="s">
        <v>318</v>
      </c>
      <c r="B157" s="67"/>
      <c r="C157" s="68">
        <v>0</v>
      </c>
      <c r="D157" s="42">
        <v>448</v>
      </c>
      <c r="E157" s="43">
        <v>0</v>
      </c>
      <c r="F157" s="44">
        <f t="shared" si="45"/>
        <v>448</v>
      </c>
      <c r="G157" s="45">
        <f t="shared" si="46"/>
        <v>62.379519999999999</v>
      </c>
      <c r="H157" s="45">
        <f t="shared" si="32"/>
        <v>0</v>
      </c>
      <c r="I157" s="45">
        <f t="shared" si="33"/>
        <v>8.1093375999999999</v>
      </c>
      <c r="J157" s="46">
        <f t="shared" si="30"/>
        <v>0</v>
      </c>
      <c r="K157" s="47">
        <v>0.20000000000000001</v>
      </c>
      <c r="L157" s="48">
        <f t="shared" si="34"/>
        <v>0</v>
      </c>
      <c r="M157" s="49">
        <v>0.050000000000000003</v>
      </c>
      <c r="N157" s="50">
        <f t="shared" si="35"/>
        <v>0</v>
      </c>
      <c r="O157" s="49">
        <v>0.050000000000000003</v>
      </c>
      <c r="P157" s="50">
        <f t="shared" si="36"/>
        <v>0</v>
      </c>
      <c r="Q157" s="51">
        <f t="shared" si="37"/>
        <v>0</v>
      </c>
      <c r="R157" s="52">
        <f t="shared" si="38"/>
        <v>0</v>
      </c>
      <c r="S157" s="69" t="e">
        <f t="shared" si="47"/>
        <v>#DIV/0!</v>
      </c>
    </row>
    <row r="158" ht="15.95" customHeight="1">
      <c r="A158" s="71" t="s">
        <v>319</v>
      </c>
      <c r="B158" s="67"/>
      <c r="C158" s="68">
        <v>0</v>
      </c>
      <c r="D158" s="42">
        <v>548</v>
      </c>
      <c r="E158" s="43">
        <v>0</v>
      </c>
      <c r="F158" s="44">
        <f t="shared" si="45"/>
        <v>548</v>
      </c>
      <c r="G158" s="45">
        <f t="shared" si="46"/>
        <v>76.303520000000006</v>
      </c>
      <c r="H158" s="45">
        <f t="shared" si="32"/>
        <v>0</v>
      </c>
      <c r="I158" s="45">
        <f t="shared" si="33"/>
        <v>9.9194576000000012</v>
      </c>
      <c r="J158" s="46">
        <f t="shared" si="30"/>
        <v>0</v>
      </c>
      <c r="K158" s="47">
        <v>0.20000000000000001</v>
      </c>
      <c r="L158" s="48">
        <f t="shared" si="34"/>
        <v>0</v>
      </c>
      <c r="M158" s="49">
        <v>0.050000000000000003</v>
      </c>
      <c r="N158" s="50">
        <f t="shared" si="35"/>
        <v>0</v>
      </c>
      <c r="O158" s="49">
        <v>0.050000000000000003</v>
      </c>
      <c r="P158" s="50">
        <f t="shared" si="36"/>
        <v>0</v>
      </c>
      <c r="Q158" s="51">
        <f t="shared" si="37"/>
        <v>0</v>
      </c>
      <c r="R158" s="52">
        <f t="shared" si="38"/>
        <v>0</v>
      </c>
      <c r="S158" s="69" t="e">
        <f t="shared" si="47"/>
        <v>#DIV/0!</v>
      </c>
    </row>
    <row r="159" ht="15.95" customHeight="1">
      <c r="A159" s="71" t="s">
        <v>320</v>
      </c>
      <c r="B159" s="67"/>
      <c r="C159" s="68">
        <v>0</v>
      </c>
      <c r="D159" s="42">
        <v>182.28</v>
      </c>
      <c r="E159" s="43">
        <v>0</v>
      </c>
      <c r="F159" s="44">
        <f t="shared" si="45"/>
        <v>182.28</v>
      </c>
      <c r="G159" s="45">
        <f t="shared" si="46"/>
        <v>25.380667200000001</v>
      </c>
      <c r="H159" s="45">
        <f t="shared" si="32"/>
        <v>0</v>
      </c>
      <c r="I159" s="45">
        <f t="shared" si="33"/>
        <v>3.2994867360000004</v>
      </c>
      <c r="J159" s="46">
        <f t="shared" si="30"/>
        <v>0</v>
      </c>
      <c r="K159" s="47">
        <v>0.20000000000000001</v>
      </c>
      <c r="L159" s="48">
        <f t="shared" si="34"/>
        <v>0</v>
      </c>
      <c r="M159" s="49">
        <v>0.050000000000000003</v>
      </c>
      <c r="N159" s="50">
        <f t="shared" si="35"/>
        <v>0</v>
      </c>
      <c r="O159" s="49">
        <v>0.050000000000000003</v>
      </c>
      <c r="P159" s="50">
        <f t="shared" si="36"/>
        <v>0</v>
      </c>
      <c r="Q159" s="51">
        <f t="shared" si="37"/>
        <v>0</v>
      </c>
      <c r="R159" s="52">
        <f t="shared" si="38"/>
        <v>0</v>
      </c>
      <c r="S159" s="69" t="e">
        <f t="shared" si="47"/>
        <v>#DIV/0!</v>
      </c>
    </row>
    <row r="160" ht="15.95" customHeight="1">
      <c r="A160" s="71" t="s">
        <v>321</v>
      </c>
      <c r="B160" s="67"/>
      <c r="C160" s="68">
        <v>0</v>
      </c>
      <c r="D160" s="42">
        <v>300.95999999999998</v>
      </c>
      <c r="E160" s="43">
        <v>0</v>
      </c>
      <c r="F160" s="44">
        <f t="shared" si="45"/>
        <v>300.95999999999998</v>
      </c>
      <c r="G160" s="45">
        <f t="shared" si="46"/>
        <v>41.905670399999998</v>
      </c>
      <c r="H160" s="45">
        <f t="shared" si="32"/>
        <v>0</v>
      </c>
      <c r="I160" s="45">
        <f t="shared" si="33"/>
        <v>5.4477371520000002</v>
      </c>
      <c r="J160" s="46">
        <f t="shared" si="30"/>
        <v>0</v>
      </c>
      <c r="K160" s="47">
        <v>0.20000000000000001</v>
      </c>
      <c r="L160" s="48">
        <f t="shared" si="34"/>
        <v>0</v>
      </c>
      <c r="M160" s="49">
        <v>0.050000000000000003</v>
      </c>
      <c r="N160" s="50">
        <f t="shared" si="35"/>
        <v>0</v>
      </c>
      <c r="O160" s="49">
        <v>0.050000000000000003</v>
      </c>
      <c r="P160" s="50">
        <f t="shared" si="36"/>
        <v>0</v>
      </c>
      <c r="Q160" s="51">
        <f t="shared" si="37"/>
        <v>0</v>
      </c>
      <c r="R160" s="52">
        <f t="shared" si="38"/>
        <v>0</v>
      </c>
      <c r="S160" s="69" t="e">
        <f t="shared" si="47"/>
        <v>#DIV/0!</v>
      </c>
    </row>
    <row r="161" ht="15.95" customHeight="1">
      <c r="A161" s="74"/>
      <c r="B161" s="75"/>
      <c r="C161" s="76">
        <f>SUM(C8:C140)</f>
        <v>0</v>
      </c>
      <c r="D161" s="77"/>
      <c r="E161" s="78"/>
      <c r="F161" s="79"/>
      <c r="G161" s="80"/>
      <c r="H161" s="80">
        <f>SUM(H13:H134)</f>
        <v>0</v>
      </c>
      <c r="I161" s="81">
        <v>0.13</v>
      </c>
      <c r="J161" s="80">
        <f>SUM(J13:J134)</f>
        <v>0</v>
      </c>
      <c r="K161" s="81">
        <v>0.20000000000000001</v>
      </c>
      <c r="L161" s="82">
        <f>SUM(L13:L134)</f>
        <v>0</v>
      </c>
      <c r="M161" s="81" t="e">
        <f>N161/J161</f>
        <v>#DIV/0!</v>
      </c>
      <c r="N161" s="80">
        <f>SUM(N13:N134)</f>
        <v>0</v>
      </c>
      <c r="O161" s="81" t="e">
        <f>P161/J161</f>
        <v>#DIV/0!</v>
      </c>
      <c r="P161" s="82">
        <f>SUM(P13:P134)</f>
        <v>0</v>
      </c>
      <c r="Q161" s="82"/>
      <c r="R161" s="80">
        <f>SUM(R8:R140)</f>
        <v>0</v>
      </c>
      <c r="S161" s="81">
        <v>0.60999999999999999</v>
      </c>
    </row>
    <row r="162" ht="15.95" customHeight="1">
      <c r="A162" s="83" t="s">
        <v>22</v>
      </c>
      <c r="B162" s="84" t="s">
        <v>23</v>
      </c>
      <c r="C162" s="85">
        <v>0</v>
      </c>
      <c r="D162" s="86">
        <v>278</v>
      </c>
      <c r="E162" s="87">
        <v>0</v>
      </c>
      <c r="F162" s="88">
        <f>ROUNDDOWN(D162*(1-E162),0)</f>
        <v>278</v>
      </c>
      <c r="G162" s="89">
        <f t="shared" ref="G162:G225" si="48">F162*$B$6</f>
        <v>38.70872</v>
      </c>
      <c r="H162" s="89">
        <f>G162*C162</f>
        <v>0</v>
      </c>
      <c r="I162" s="89">
        <f>G162*0.13</f>
        <v>5.0321335999999999</v>
      </c>
      <c r="J162" s="90">
        <f t="shared" ref="J162:J225" si="49">(G162-I162)*C162</f>
        <v>0</v>
      </c>
      <c r="K162" s="91">
        <v>0.20000000000000001</v>
      </c>
      <c r="L162" s="92">
        <f>J162*K162</f>
        <v>0</v>
      </c>
      <c r="M162" s="93">
        <v>0.050000000000000003</v>
      </c>
      <c r="N162" s="94">
        <f>J162*M162</f>
        <v>0</v>
      </c>
      <c r="O162" s="93">
        <v>0.050000000000000003</v>
      </c>
      <c r="P162" s="94">
        <f>J162*O162</f>
        <v>0</v>
      </c>
      <c r="Q162" s="95">
        <f>IFERROR(ROUND((J162-L162-N162-P162)/C162,2),0)</f>
        <v>0</v>
      </c>
      <c r="R162" s="96">
        <f>+C162*Q162</f>
        <v>0</v>
      </c>
      <c r="S162" s="97" t="e">
        <f t="shared" ref="S162:S225" si="50">R162/H162</f>
        <v>#DIV/0!</v>
      </c>
    </row>
    <row r="163" ht="15.95" customHeight="1">
      <c r="A163" s="39" t="s">
        <v>24</v>
      </c>
      <c r="B163" s="40" t="s">
        <v>25</v>
      </c>
      <c r="C163" s="41">
        <f>VLOOKUP(A163,[1]銷售庫存統計總表!B:N,13,FALSE)</f>
        <v>0</v>
      </c>
      <c r="D163" s="42">
        <v>278</v>
      </c>
      <c r="E163" s="43">
        <v>0</v>
      </c>
      <c r="F163" s="44">
        <f t="shared" ref="F163:F226" si="51">ROUNDDOWN(D163*(1-E163),0)</f>
        <v>278</v>
      </c>
      <c r="G163" s="45">
        <f t="shared" si="48"/>
        <v>38.70872</v>
      </c>
      <c r="H163" s="45">
        <f t="shared" ref="H163:H226" si="52">G163*C163</f>
        <v>0</v>
      </c>
      <c r="I163" s="45">
        <f t="shared" ref="I163:I226" si="53">G163*0.13</f>
        <v>5.0321335999999999</v>
      </c>
      <c r="J163" s="46">
        <f t="shared" si="49"/>
        <v>0</v>
      </c>
      <c r="K163" s="47">
        <v>0.20000000000000001</v>
      </c>
      <c r="L163" s="48">
        <f t="shared" ref="L163:L226" si="54">J163*K163</f>
        <v>0</v>
      </c>
      <c r="M163" s="49">
        <v>0.050000000000000003</v>
      </c>
      <c r="N163" s="50">
        <f t="shared" ref="N163:N226" si="55">J163*M163</f>
        <v>0</v>
      </c>
      <c r="O163" s="49">
        <v>0.050000000000000003</v>
      </c>
      <c r="P163" s="50">
        <f t="shared" ref="P163:P226" si="56">J163*O163</f>
        <v>0</v>
      </c>
      <c r="Q163" s="51">
        <f t="shared" ref="Q163:Q226" si="57">IFERROR(ROUND((J163-L163-N163-P163)/C163,2),0)</f>
        <v>0</v>
      </c>
      <c r="R163" s="52">
        <f t="shared" ref="R163:R226" si="58">+C163*Q163</f>
        <v>0</v>
      </c>
      <c r="S163" s="53" t="e">
        <f t="shared" si="50"/>
        <v>#DIV/0!</v>
      </c>
    </row>
    <row r="164" ht="15.95" customHeight="1">
      <c r="A164" s="39" t="s">
        <v>26</v>
      </c>
      <c r="B164" s="40" t="s">
        <v>27</v>
      </c>
      <c r="C164" s="41">
        <v>0</v>
      </c>
      <c r="D164" s="42">
        <v>268</v>
      </c>
      <c r="E164" s="43">
        <v>0</v>
      </c>
      <c r="F164" s="44">
        <f t="shared" si="51"/>
        <v>268</v>
      </c>
      <c r="G164" s="45">
        <f t="shared" si="48"/>
        <v>37.316319999999997</v>
      </c>
      <c r="H164" s="45">
        <f t="shared" si="52"/>
        <v>0</v>
      </c>
      <c r="I164" s="45">
        <f t="shared" si="53"/>
        <v>4.8511215999999999</v>
      </c>
      <c r="J164" s="46">
        <f t="shared" si="49"/>
        <v>0</v>
      </c>
      <c r="K164" s="47">
        <v>0.20000000000000001</v>
      </c>
      <c r="L164" s="48">
        <f t="shared" si="54"/>
        <v>0</v>
      </c>
      <c r="M164" s="49">
        <v>0.050000000000000003</v>
      </c>
      <c r="N164" s="50">
        <f t="shared" si="55"/>
        <v>0</v>
      </c>
      <c r="O164" s="49">
        <v>0.050000000000000003</v>
      </c>
      <c r="P164" s="50">
        <f t="shared" si="56"/>
        <v>0</v>
      </c>
      <c r="Q164" s="51">
        <f t="shared" si="57"/>
        <v>0</v>
      </c>
      <c r="R164" s="52">
        <f t="shared" si="58"/>
        <v>0</v>
      </c>
      <c r="S164" s="53" t="e">
        <f t="shared" si="50"/>
        <v>#DIV/0!</v>
      </c>
    </row>
    <row r="165" ht="15.95" customHeight="1">
      <c r="A165" s="39" t="s">
        <v>28</v>
      </c>
      <c r="B165" s="40" t="s">
        <v>29</v>
      </c>
      <c r="C165" s="41">
        <v>0</v>
      </c>
      <c r="D165" s="42">
        <v>368</v>
      </c>
      <c r="E165" s="43">
        <v>0</v>
      </c>
      <c r="F165" s="44">
        <f t="shared" si="51"/>
        <v>368</v>
      </c>
      <c r="G165" s="45">
        <f t="shared" si="48"/>
        <v>51.240320000000004</v>
      </c>
      <c r="H165" s="45">
        <f t="shared" si="52"/>
        <v>0</v>
      </c>
      <c r="I165" s="45">
        <f t="shared" si="53"/>
        <v>6.6612416000000003</v>
      </c>
      <c r="J165" s="46">
        <f t="shared" si="49"/>
        <v>0</v>
      </c>
      <c r="K165" s="47">
        <v>0.20000000000000001</v>
      </c>
      <c r="L165" s="48">
        <f t="shared" si="54"/>
        <v>0</v>
      </c>
      <c r="M165" s="49">
        <v>0.050000000000000003</v>
      </c>
      <c r="N165" s="50">
        <f t="shared" si="55"/>
        <v>0</v>
      </c>
      <c r="O165" s="49">
        <v>0.050000000000000003</v>
      </c>
      <c r="P165" s="50">
        <f t="shared" si="56"/>
        <v>0</v>
      </c>
      <c r="Q165" s="51">
        <f t="shared" si="57"/>
        <v>0</v>
      </c>
      <c r="R165" s="52">
        <f t="shared" si="58"/>
        <v>0</v>
      </c>
      <c r="S165" s="53" t="e">
        <f t="shared" si="50"/>
        <v>#DIV/0!</v>
      </c>
    </row>
    <row r="166" ht="15.95" customHeight="1">
      <c r="A166" s="39" t="s">
        <v>30</v>
      </c>
      <c r="B166" s="40" t="s">
        <v>31</v>
      </c>
      <c r="C166" s="41">
        <v>0</v>
      </c>
      <c r="D166" s="42">
        <v>498</v>
      </c>
      <c r="E166" s="43">
        <v>0</v>
      </c>
      <c r="F166" s="44">
        <f t="shared" si="51"/>
        <v>498</v>
      </c>
      <c r="G166" s="45">
        <f t="shared" si="48"/>
        <v>69.341520000000003</v>
      </c>
      <c r="H166" s="45">
        <f t="shared" si="52"/>
        <v>0</v>
      </c>
      <c r="I166" s="45">
        <f t="shared" si="53"/>
        <v>9.0143976000000006</v>
      </c>
      <c r="J166" s="46">
        <f t="shared" si="49"/>
        <v>0</v>
      </c>
      <c r="K166" s="47">
        <v>0.20000000000000001</v>
      </c>
      <c r="L166" s="48">
        <f t="shared" si="54"/>
        <v>0</v>
      </c>
      <c r="M166" s="49">
        <v>0.050000000000000003</v>
      </c>
      <c r="N166" s="50">
        <f t="shared" si="55"/>
        <v>0</v>
      </c>
      <c r="O166" s="49">
        <v>0.050000000000000003</v>
      </c>
      <c r="P166" s="50">
        <f t="shared" si="56"/>
        <v>0</v>
      </c>
      <c r="Q166" s="51">
        <f t="shared" si="57"/>
        <v>0</v>
      </c>
      <c r="R166" s="52">
        <f t="shared" si="58"/>
        <v>0</v>
      </c>
      <c r="S166" s="53" t="e">
        <f t="shared" si="50"/>
        <v>#DIV/0!</v>
      </c>
    </row>
    <row r="167" ht="15.95" customHeight="1">
      <c r="A167" s="39" t="s">
        <v>32</v>
      </c>
      <c r="B167" s="40" t="s">
        <v>33</v>
      </c>
      <c r="C167" s="41">
        <v>0</v>
      </c>
      <c r="D167" s="42">
        <v>298</v>
      </c>
      <c r="E167" s="43">
        <v>0</v>
      </c>
      <c r="F167" s="44">
        <f t="shared" si="51"/>
        <v>298</v>
      </c>
      <c r="G167" s="45">
        <f t="shared" si="48"/>
        <v>41.493520000000004</v>
      </c>
      <c r="H167" s="45">
        <f t="shared" si="52"/>
        <v>0</v>
      </c>
      <c r="I167" s="45">
        <f t="shared" si="53"/>
        <v>5.3941576000000007</v>
      </c>
      <c r="J167" s="46">
        <f t="shared" si="49"/>
        <v>0</v>
      </c>
      <c r="K167" s="47">
        <v>0.20000000000000001</v>
      </c>
      <c r="L167" s="48">
        <f t="shared" si="54"/>
        <v>0</v>
      </c>
      <c r="M167" s="49">
        <v>0.050000000000000003</v>
      </c>
      <c r="N167" s="50">
        <f t="shared" si="55"/>
        <v>0</v>
      </c>
      <c r="O167" s="49">
        <v>0.050000000000000003</v>
      </c>
      <c r="P167" s="50">
        <f t="shared" si="56"/>
        <v>0</v>
      </c>
      <c r="Q167" s="51">
        <f t="shared" si="57"/>
        <v>0</v>
      </c>
      <c r="R167" s="52">
        <f t="shared" si="58"/>
        <v>0</v>
      </c>
      <c r="S167" s="53" t="e">
        <f t="shared" si="50"/>
        <v>#DIV/0!</v>
      </c>
    </row>
    <row r="168" ht="15.95" customHeight="1">
      <c r="A168" s="39" t="s">
        <v>34</v>
      </c>
      <c r="B168" s="40" t="s">
        <v>35</v>
      </c>
      <c r="C168" s="41">
        <v>0</v>
      </c>
      <c r="D168" s="42">
        <v>348</v>
      </c>
      <c r="E168" s="43">
        <v>0</v>
      </c>
      <c r="F168" s="44">
        <f t="shared" si="51"/>
        <v>348</v>
      </c>
      <c r="G168" s="45">
        <f t="shared" si="48"/>
        <v>48.45552</v>
      </c>
      <c r="H168" s="45">
        <f t="shared" si="52"/>
        <v>0</v>
      </c>
      <c r="I168" s="45">
        <f t="shared" si="53"/>
        <v>6.2992176000000004</v>
      </c>
      <c r="J168" s="46">
        <f t="shared" si="49"/>
        <v>0</v>
      </c>
      <c r="K168" s="47">
        <v>0.20000000000000001</v>
      </c>
      <c r="L168" s="48">
        <f t="shared" si="54"/>
        <v>0</v>
      </c>
      <c r="M168" s="49">
        <v>0.050000000000000003</v>
      </c>
      <c r="N168" s="50">
        <f t="shared" si="55"/>
        <v>0</v>
      </c>
      <c r="O168" s="49">
        <v>0.050000000000000003</v>
      </c>
      <c r="P168" s="50">
        <f t="shared" si="56"/>
        <v>0</v>
      </c>
      <c r="Q168" s="51">
        <f t="shared" si="57"/>
        <v>0</v>
      </c>
      <c r="R168" s="52">
        <f t="shared" si="58"/>
        <v>0</v>
      </c>
      <c r="S168" s="53" t="e">
        <f t="shared" si="50"/>
        <v>#DIV/0!</v>
      </c>
    </row>
    <row r="169" ht="15.95" customHeight="1">
      <c r="A169" s="54" t="s">
        <v>36</v>
      </c>
      <c r="B169" s="55" t="s">
        <v>37</v>
      </c>
      <c r="C169" s="41">
        <v>0</v>
      </c>
      <c r="D169" s="42">
        <v>248</v>
      </c>
      <c r="E169" s="43">
        <v>0</v>
      </c>
      <c r="F169" s="44">
        <f t="shared" si="51"/>
        <v>248</v>
      </c>
      <c r="G169" s="45">
        <f t="shared" si="48"/>
        <v>34.53152</v>
      </c>
      <c r="H169" s="45">
        <f t="shared" si="52"/>
        <v>0</v>
      </c>
      <c r="I169" s="45">
        <f t="shared" si="53"/>
        <v>4.4890976</v>
      </c>
      <c r="J169" s="46">
        <f t="shared" si="49"/>
        <v>0</v>
      </c>
      <c r="K169" s="47">
        <v>0.20000000000000001</v>
      </c>
      <c r="L169" s="48">
        <f t="shared" si="54"/>
        <v>0</v>
      </c>
      <c r="M169" s="49">
        <v>0.050000000000000003</v>
      </c>
      <c r="N169" s="50">
        <f t="shared" si="55"/>
        <v>0</v>
      </c>
      <c r="O169" s="49">
        <v>0.050000000000000003</v>
      </c>
      <c r="P169" s="50">
        <f t="shared" si="56"/>
        <v>0</v>
      </c>
      <c r="Q169" s="51">
        <f t="shared" si="57"/>
        <v>0</v>
      </c>
      <c r="R169" s="52">
        <f t="shared" si="58"/>
        <v>0</v>
      </c>
      <c r="S169" s="53" t="e">
        <f t="shared" si="50"/>
        <v>#DIV/0!</v>
      </c>
    </row>
    <row r="170" ht="15.95" customHeight="1">
      <c r="A170" s="56" t="s">
        <v>38</v>
      </c>
      <c r="B170" s="40" t="s">
        <v>39</v>
      </c>
      <c r="C170" s="41">
        <f>VLOOKUP(A170,[1]銷售庫存統計總表!B:N,13,FALSE)</f>
        <v>0</v>
      </c>
      <c r="D170" s="42">
        <v>268</v>
      </c>
      <c r="E170" s="43">
        <v>0</v>
      </c>
      <c r="F170" s="44">
        <f t="shared" si="51"/>
        <v>268</v>
      </c>
      <c r="G170" s="45">
        <f t="shared" si="48"/>
        <v>37.316319999999997</v>
      </c>
      <c r="H170" s="45">
        <f t="shared" si="52"/>
        <v>0</v>
      </c>
      <c r="I170" s="45">
        <f t="shared" si="53"/>
        <v>4.8511215999999999</v>
      </c>
      <c r="J170" s="46">
        <f t="shared" si="49"/>
        <v>0</v>
      </c>
      <c r="K170" s="47">
        <v>0.20000000000000001</v>
      </c>
      <c r="L170" s="48">
        <f t="shared" si="54"/>
        <v>0</v>
      </c>
      <c r="M170" s="49">
        <v>0.050000000000000003</v>
      </c>
      <c r="N170" s="50">
        <f t="shared" si="55"/>
        <v>0</v>
      </c>
      <c r="O170" s="49">
        <v>0.050000000000000003</v>
      </c>
      <c r="P170" s="50">
        <f t="shared" si="56"/>
        <v>0</v>
      </c>
      <c r="Q170" s="51">
        <f t="shared" si="57"/>
        <v>0</v>
      </c>
      <c r="R170" s="52">
        <f t="shared" si="58"/>
        <v>0</v>
      </c>
      <c r="S170" s="53" t="e">
        <f t="shared" si="50"/>
        <v>#DIV/0!</v>
      </c>
    </row>
    <row r="171" ht="15.95" customHeight="1">
      <c r="A171" s="56" t="s">
        <v>40</v>
      </c>
      <c r="B171" s="40" t="s">
        <v>41</v>
      </c>
      <c r="C171" s="41">
        <f>VLOOKUP(A171,[1]銷售庫存統計總表!B:N,13,FALSE)</f>
        <v>0</v>
      </c>
      <c r="D171" s="42">
        <v>288</v>
      </c>
      <c r="E171" s="43">
        <v>0</v>
      </c>
      <c r="F171" s="44">
        <f t="shared" si="51"/>
        <v>288</v>
      </c>
      <c r="G171" s="45">
        <f t="shared" si="48"/>
        <v>40.101120000000002</v>
      </c>
      <c r="H171" s="45">
        <f t="shared" si="52"/>
        <v>0</v>
      </c>
      <c r="I171" s="45">
        <f t="shared" si="53"/>
        <v>5.2131456000000007</v>
      </c>
      <c r="J171" s="46">
        <f t="shared" si="49"/>
        <v>0</v>
      </c>
      <c r="K171" s="47">
        <v>0.20000000000000001</v>
      </c>
      <c r="L171" s="48">
        <f t="shared" si="54"/>
        <v>0</v>
      </c>
      <c r="M171" s="49">
        <v>0.050000000000000003</v>
      </c>
      <c r="N171" s="50">
        <f t="shared" si="55"/>
        <v>0</v>
      </c>
      <c r="O171" s="49">
        <v>0.050000000000000003</v>
      </c>
      <c r="P171" s="50">
        <f t="shared" si="56"/>
        <v>0</v>
      </c>
      <c r="Q171" s="51">
        <f t="shared" si="57"/>
        <v>0</v>
      </c>
      <c r="R171" s="52">
        <f t="shared" si="58"/>
        <v>0</v>
      </c>
      <c r="S171" s="53" t="e">
        <f t="shared" si="50"/>
        <v>#DIV/0!</v>
      </c>
    </row>
    <row r="172" ht="15.95" customHeight="1">
      <c r="A172" s="56" t="s">
        <v>42</v>
      </c>
      <c r="B172" s="55" t="s">
        <v>43</v>
      </c>
      <c r="C172" s="41">
        <v>0</v>
      </c>
      <c r="D172" s="42">
        <v>198</v>
      </c>
      <c r="E172" s="43">
        <v>0</v>
      </c>
      <c r="F172" s="44">
        <f t="shared" si="51"/>
        <v>198</v>
      </c>
      <c r="G172" s="45">
        <f t="shared" si="48"/>
        <v>27.569520000000001</v>
      </c>
      <c r="H172" s="45">
        <f t="shared" si="52"/>
        <v>0</v>
      </c>
      <c r="I172" s="45">
        <f t="shared" si="53"/>
        <v>3.5840376000000003</v>
      </c>
      <c r="J172" s="46">
        <f t="shared" si="49"/>
        <v>0</v>
      </c>
      <c r="K172" s="47">
        <v>0.20000000000000001</v>
      </c>
      <c r="L172" s="48">
        <f t="shared" si="54"/>
        <v>0</v>
      </c>
      <c r="M172" s="49">
        <v>0.050000000000000003</v>
      </c>
      <c r="N172" s="50">
        <f t="shared" si="55"/>
        <v>0</v>
      </c>
      <c r="O172" s="49">
        <v>0.050000000000000003</v>
      </c>
      <c r="P172" s="50">
        <f t="shared" si="56"/>
        <v>0</v>
      </c>
      <c r="Q172" s="51">
        <f t="shared" si="57"/>
        <v>0</v>
      </c>
      <c r="R172" s="52">
        <f t="shared" si="58"/>
        <v>0</v>
      </c>
      <c r="S172" s="53" t="e">
        <f t="shared" si="50"/>
        <v>#DIV/0!</v>
      </c>
    </row>
    <row r="173" ht="15.95" customHeight="1">
      <c r="A173" s="56" t="s">
        <v>44</v>
      </c>
      <c r="B173" s="40" t="s">
        <v>45</v>
      </c>
      <c r="C173" s="41">
        <f>VLOOKUP(A173,[1]銷售庫存統計總表!B:N,13,FALSE)</f>
        <v>0</v>
      </c>
      <c r="D173" s="42">
        <v>298</v>
      </c>
      <c r="E173" s="43">
        <v>0</v>
      </c>
      <c r="F173" s="44">
        <f t="shared" si="51"/>
        <v>298</v>
      </c>
      <c r="G173" s="45">
        <f t="shared" si="48"/>
        <v>41.493520000000004</v>
      </c>
      <c r="H173" s="45">
        <f t="shared" si="52"/>
        <v>0</v>
      </c>
      <c r="I173" s="45">
        <f t="shared" si="53"/>
        <v>5.3941576000000007</v>
      </c>
      <c r="J173" s="46">
        <f t="shared" si="49"/>
        <v>0</v>
      </c>
      <c r="K173" s="47">
        <v>0.20000000000000001</v>
      </c>
      <c r="L173" s="48">
        <f t="shared" si="54"/>
        <v>0</v>
      </c>
      <c r="M173" s="49">
        <v>0.050000000000000003</v>
      </c>
      <c r="N173" s="50">
        <f t="shared" si="55"/>
        <v>0</v>
      </c>
      <c r="O173" s="49">
        <v>0.050000000000000003</v>
      </c>
      <c r="P173" s="50">
        <f t="shared" si="56"/>
        <v>0</v>
      </c>
      <c r="Q173" s="51">
        <f t="shared" si="57"/>
        <v>0</v>
      </c>
      <c r="R173" s="52">
        <f t="shared" si="58"/>
        <v>0</v>
      </c>
      <c r="S173" s="53" t="e">
        <f t="shared" si="50"/>
        <v>#DIV/0!</v>
      </c>
    </row>
    <row r="174" ht="15.95" customHeight="1">
      <c r="A174" s="56" t="s">
        <v>46</v>
      </c>
      <c r="B174" s="40" t="s">
        <v>47</v>
      </c>
      <c r="C174" s="41">
        <v>0</v>
      </c>
      <c r="D174" s="42">
        <v>398</v>
      </c>
      <c r="E174" s="43">
        <v>0</v>
      </c>
      <c r="F174" s="44">
        <f t="shared" si="51"/>
        <v>398</v>
      </c>
      <c r="G174" s="45">
        <f t="shared" si="48"/>
        <v>55.417520000000003</v>
      </c>
      <c r="H174" s="45">
        <f t="shared" si="52"/>
        <v>0</v>
      </c>
      <c r="I174" s="45">
        <f t="shared" si="53"/>
        <v>7.2042776000000011</v>
      </c>
      <c r="J174" s="46">
        <f t="shared" si="49"/>
        <v>0</v>
      </c>
      <c r="K174" s="47">
        <v>0.20000000000000001</v>
      </c>
      <c r="L174" s="48">
        <f t="shared" si="54"/>
        <v>0</v>
      </c>
      <c r="M174" s="49">
        <v>0.050000000000000003</v>
      </c>
      <c r="N174" s="50">
        <f t="shared" si="55"/>
        <v>0</v>
      </c>
      <c r="O174" s="49">
        <v>0.050000000000000003</v>
      </c>
      <c r="P174" s="50">
        <f t="shared" si="56"/>
        <v>0</v>
      </c>
      <c r="Q174" s="51">
        <f t="shared" si="57"/>
        <v>0</v>
      </c>
      <c r="R174" s="52">
        <f t="shared" si="58"/>
        <v>0</v>
      </c>
      <c r="S174" s="53" t="e">
        <f t="shared" si="50"/>
        <v>#DIV/0!</v>
      </c>
    </row>
    <row r="175" ht="15.95" customHeight="1">
      <c r="A175" s="39" t="s">
        <v>48</v>
      </c>
      <c r="B175" s="40" t="s">
        <v>49</v>
      </c>
      <c r="C175" s="41">
        <v>0</v>
      </c>
      <c r="D175" s="42">
        <v>268</v>
      </c>
      <c r="E175" s="43">
        <v>0</v>
      </c>
      <c r="F175" s="44">
        <f t="shared" si="51"/>
        <v>268</v>
      </c>
      <c r="G175" s="45">
        <f t="shared" si="48"/>
        <v>37.316319999999997</v>
      </c>
      <c r="H175" s="45">
        <f t="shared" si="52"/>
        <v>0</v>
      </c>
      <c r="I175" s="45">
        <f t="shared" si="53"/>
        <v>4.8511215999999999</v>
      </c>
      <c r="J175" s="46">
        <f t="shared" si="49"/>
        <v>0</v>
      </c>
      <c r="K175" s="47">
        <v>0.20000000000000001</v>
      </c>
      <c r="L175" s="48">
        <f t="shared" si="54"/>
        <v>0</v>
      </c>
      <c r="M175" s="49">
        <v>0.050000000000000003</v>
      </c>
      <c r="N175" s="50">
        <f t="shared" si="55"/>
        <v>0</v>
      </c>
      <c r="O175" s="49">
        <v>0.050000000000000003</v>
      </c>
      <c r="P175" s="50">
        <f t="shared" si="56"/>
        <v>0</v>
      </c>
      <c r="Q175" s="51">
        <f t="shared" si="57"/>
        <v>0</v>
      </c>
      <c r="R175" s="52">
        <f t="shared" si="58"/>
        <v>0</v>
      </c>
      <c r="S175" s="53" t="e">
        <f t="shared" si="50"/>
        <v>#DIV/0!</v>
      </c>
    </row>
    <row r="176" ht="15.95" customHeight="1">
      <c r="A176" s="39" t="s">
        <v>50</v>
      </c>
      <c r="B176" s="40" t="s">
        <v>51</v>
      </c>
      <c r="C176" s="41">
        <v>0</v>
      </c>
      <c r="D176" s="42">
        <v>368</v>
      </c>
      <c r="E176" s="43">
        <v>0</v>
      </c>
      <c r="F176" s="44">
        <f t="shared" si="51"/>
        <v>368</v>
      </c>
      <c r="G176" s="45">
        <f t="shared" si="48"/>
        <v>51.240320000000004</v>
      </c>
      <c r="H176" s="45">
        <f t="shared" si="52"/>
        <v>0</v>
      </c>
      <c r="I176" s="45">
        <f t="shared" si="53"/>
        <v>6.6612416000000003</v>
      </c>
      <c r="J176" s="46">
        <f t="shared" si="49"/>
        <v>0</v>
      </c>
      <c r="K176" s="47">
        <v>0.20000000000000001</v>
      </c>
      <c r="L176" s="48">
        <f t="shared" si="54"/>
        <v>0</v>
      </c>
      <c r="M176" s="49">
        <v>0.050000000000000003</v>
      </c>
      <c r="N176" s="50">
        <f t="shared" si="55"/>
        <v>0</v>
      </c>
      <c r="O176" s="49">
        <v>0.050000000000000003</v>
      </c>
      <c r="P176" s="50">
        <f t="shared" si="56"/>
        <v>0</v>
      </c>
      <c r="Q176" s="51">
        <f t="shared" si="57"/>
        <v>0</v>
      </c>
      <c r="R176" s="52">
        <f t="shared" si="58"/>
        <v>0</v>
      </c>
      <c r="S176" s="53" t="e">
        <f t="shared" si="50"/>
        <v>#DIV/0!</v>
      </c>
    </row>
    <row r="177" ht="15.95" customHeight="1">
      <c r="A177" s="39" t="s">
        <v>52</v>
      </c>
      <c r="B177" s="40" t="s">
        <v>53</v>
      </c>
      <c r="C177" s="41">
        <v>0</v>
      </c>
      <c r="D177" s="42">
        <v>198</v>
      </c>
      <c r="E177" s="43">
        <v>0</v>
      </c>
      <c r="F177" s="44">
        <f t="shared" si="51"/>
        <v>198</v>
      </c>
      <c r="G177" s="45">
        <f t="shared" si="48"/>
        <v>27.569520000000001</v>
      </c>
      <c r="H177" s="45">
        <f t="shared" si="52"/>
        <v>0</v>
      </c>
      <c r="I177" s="45">
        <f t="shared" si="53"/>
        <v>3.5840376000000003</v>
      </c>
      <c r="J177" s="46">
        <f t="shared" si="49"/>
        <v>0</v>
      </c>
      <c r="K177" s="47">
        <v>0.20000000000000001</v>
      </c>
      <c r="L177" s="48">
        <f t="shared" si="54"/>
        <v>0</v>
      </c>
      <c r="M177" s="49">
        <v>0.050000000000000003</v>
      </c>
      <c r="N177" s="50">
        <f t="shared" si="55"/>
        <v>0</v>
      </c>
      <c r="O177" s="49">
        <v>0.050000000000000003</v>
      </c>
      <c r="P177" s="50">
        <f t="shared" si="56"/>
        <v>0</v>
      </c>
      <c r="Q177" s="51">
        <f t="shared" si="57"/>
        <v>0</v>
      </c>
      <c r="R177" s="52">
        <f t="shared" si="58"/>
        <v>0</v>
      </c>
      <c r="S177" s="53" t="e">
        <f t="shared" si="50"/>
        <v>#DIV/0!</v>
      </c>
    </row>
    <row r="178" ht="15.95" customHeight="1">
      <c r="A178" s="39" t="s">
        <v>54</v>
      </c>
      <c r="B178" s="40" t="s">
        <v>55</v>
      </c>
      <c r="C178" s="41">
        <v>0</v>
      </c>
      <c r="D178" s="42">
        <v>198</v>
      </c>
      <c r="E178" s="43">
        <v>0</v>
      </c>
      <c r="F178" s="44">
        <f t="shared" si="51"/>
        <v>198</v>
      </c>
      <c r="G178" s="45">
        <f t="shared" si="48"/>
        <v>27.569520000000001</v>
      </c>
      <c r="H178" s="45">
        <f t="shared" si="52"/>
        <v>0</v>
      </c>
      <c r="I178" s="45">
        <f t="shared" si="53"/>
        <v>3.5840376000000003</v>
      </c>
      <c r="J178" s="46">
        <f t="shared" si="49"/>
        <v>0</v>
      </c>
      <c r="K178" s="47">
        <v>0.20000000000000001</v>
      </c>
      <c r="L178" s="48">
        <f t="shared" si="54"/>
        <v>0</v>
      </c>
      <c r="M178" s="49">
        <v>0.050000000000000003</v>
      </c>
      <c r="N178" s="50">
        <f t="shared" si="55"/>
        <v>0</v>
      </c>
      <c r="O178" s="49">
        <v>0.050000000000000003</v>
      </c>
      <c r="P178" s="50">
        <f t="shared" si="56"/>
        <v>0</v>
      </c>
      <c r="Q178" s="51">
        <f t="shared" si="57"/>
        <v>0</v>
      </c>
      <c r="R178" s="52">
        <f t="shared" si="58"/>
        <v>0</v>
      </c>
      <c r="S178" s="53" t="e">
        <f t="shared" si="50"/>
        <v>#DIV/0!</v>
      </c>
    </row>
    <row r="179" ht="15.95" customHeight="1">
      <c r="A179" s="39" t="s">
        <v>56</v>
      </c>
      <c r="B179" s="40" t="s">
        <v>57</v>
      </c>
      <c r="C179" s="41">
        <v>0</v>
      </c>
      <c r="D179" s="42">
        <v>268</v>
      </c>
      <c r="E179" s="43">
        <v>0</v>
      </c>
      <c r="F179" s="44">
        <f t="shared" si="51"/>
        <v>268</v>
      </c>
      <c r="G179" s="45">
        <f t="shared" si="48"/>
        <v>37.316319999999997</v>
      </c>
      <c r="H179" s="45">
        <f t="shared" si="52"/>
        <v>0</v>
      </c>
      <c r="I179" s="45">
        <f t="shared" si="53"/>
        <v>4.8511215999999999</v>
      </c>
      <c r="J179" s="46">
        <f t="shared" si="49"/>
        <v>0</v>
      </c>
      <c r="K179" s="47">
        <v>0.20000000000000001</v>
      </c>
      <c r="L179" s="48">
        <f t="shared" si="54"/>
        <v>0</v>
      </c>
      <c r="M179" s="49">
        <v>0.050000000000000003</v>
      </c>
      <c r="N179" s="50">
        <f t="shared" si="55"/>
        <v>0</v>
      </c>
      <c r="O179" s="49">
        <v>0.050000000000000003</v>
      </c>
      <c r="P179" s="50">
        <f t="shared" si="56"/>
        <v>0</v>
      </c>
      <c r="Q179" s="51">
        <f t="shared" si="57"/>
        <v>0</v>
      </c>
      <c r="R179" s="52">
        <f t="shared" si="58"/>
        <v>0</v>
      </c>
      <c r="S179" s="53" t="e">
        <f t="shared" si="50"/>
        <v>#DIV/0!</v>
      </c>
    </row>
    <row r="180" ht="15.95" customHeight="1">
      <c r="A180" s="39" t="s">
        <v>58</v>
      </c>
      <c r="B180" s="40" t="s">
        <v>59</v>
      </c>
      <c r="C180" s="41">
        <v>0</v>
      </c>
      <c r="D180" s="42">
        <v>138</v>
      </c>
      <c r="E180" s="43">
        <v>0</v>
      </c>
      <c r="F180" s="44">
        <f t="shared" si="51"/>
        <v>138</v>
      </c>
      <c r="G180" s="45">
        <f t="shared" si="48"/>
        <v>19.215119999999999</v>
      </c>
      <c r="H180" s="45">
        <f t="shared" si="52"/>
        <v>0</v>
      </c>
      <c r="I180" s="45">
        <f t="shared" si="53"/>
        <v>2.4979656000000001</v>
      </c>
      <c r="J180" s="46">
        <f t="shared" si="49"/>
        <v>0</v>
      </c>
      <c r="K180" s="47">
        <v>0.20000000000000001</v>
      </c>
      <c r="L180" s="48">
        <f t="shared" si="54"/>
        <v>0</v>
      </c>
      <c r="M180" s="49">
        <v>0.050000000000000003</v>
      </c>
      <c r="N180" s="50">
        <f t="shared" si="55"/>
        <v>0</v>
      </c>
      <c r="O180" s="49">
        <v>0.050000000000000003</v>
      </c>
      <c r="P180" s="50">
        <f t="shared" si="56"/>
        <v>0</v>
      </c>
      <c r="Q180" s="51">
        <f t="shared" si="57"/>
        <v>0</v>
      </c>
      <c r="R180" s="52">
        <f t="shared" si="58"/>
        <v>0</v>
      </c>
      <c r="S180" s="53" t="e">
        <f t="shared" si="50"/>
        <v>#DIV/0!</v>
      </c>
    </row>
    <row r="181" ht="15.95" customHeight="1">
      <c r="A181" s="39" t="s">
        <v>60</v>
      </c>
      <c r="B181" s="40" t="s">
        <v>61</v>
      </c>
      <c r="C181" s="41">
        <v>0</v>
      </c>
      <c r="D181" s="42">
        <v>398</v>
      </c>
      <c r="E181" s="43">
        <v>0</v>
      </c>
      <c r="F181" s="44">
        <f t="shared" si="51"/>
        <v>398</v>
      </c>
      <c r="G181" s="45">
        <f t="shared" si="48"/>
        <v>55.417520000000003</v>
      </c>
      <c r="H181" s="45">
        <f t="shared" si="52"/>
        <v>0</v>
      </c>
      <c r="I181" s="45">
        <f t="shared" si="53"/>
        <v>7.2042776000000011</v>
      </c>
      <c r="J181" s="46">
        <f t="shared" si="49"/>
        <v>0</v>
      </c>
      <c r="K181" s="47">
        <v>0.20000000000000001</v>
      </c>
      <c r="L181" s="48">
        <f t="shared" si="54"/>
        <v>0</v>
      </c>
      <c r="M181" s="49">
        <v>0.050000000000000003</v>
      </c>
      <c r="N181" s="50">
        <f t="shared" si="55"/>
        <v>0</v>
      </c>
      <c r="O181" s="49">
        <v>0.050000000000000003</v>
      </c>
      <c r="P181" s="50">
        <f t="shared" si="56"/>
        <v>0</v>
      </c>
      <c r="Q181" s="51">
        <f t="shared" si="57"/>
        <v>0</v>
      </c>
      <c r="R181" s="52">
        <f t="shared" si="58"/>
        <v>0</v>
      </c>
      <c r="S181" s="53" t="e">
        <f t="shared" si="50"/>
        <v>#DIV/0!</v>
      </c>
    </row>
    <row r="182" ht="15.95" customHeight="1">
      <c r="A182" s="54" t="s">
        <v>62</v>
      </c>
      <c r="B182" s="55" t="s">
        <v>63</v>
      </c>
      <c r="C182" s="41">
        <v>0</v>
      </c>
      <c r="D182" s="42">
        <v>48</v>
      </c>
      <c r="E182" s="43">
        <v>0</v>
      </c>
      <c r="F182" s="44">
        <f t="shared" si="51"/>
        <v>48</v>
      </c>
      <c r="G182" s="45">
        <f t="shared" si="48"/>
        <v>6.6835199999999997</v>
      </c>
      <c r="H182" s="45">
        <f t="shared" si="52"/>
        <v>0</v>
      </c>
      <c r="I182" s="45">
        <f t="shared" si="53"/>
        <v>0.86885760000000001</v>
      </c>
      <c r="J182" s="46">
        <f t="shared" si="49"/>
        <v>0</v>
      </c>
      <c r="K182" s="47">
        <v>0.20000000000000001</v>
      </c>
      <c r="L182" s="48">
        <f t="shared" si="54"/>
        <v>0</v>
      </c>
      <c r="M182" s="49">
        <v>0.050000000000000003</v>
      </c>
      <c r="N182" s="50">
        <f t="shared" si="55"/>
        <v>0</v>
      </c>
      <c r="O182" s="49">
        <v>0.050000000000000003</v>
      </c>
      <c r="P182" s="50">
        <f t="shared" si="56"/>
        <v>0</v>
      </c>
      <c r="Q182" s="51">
        <f t="shared" si="57"/>
        <v>0</v>
      </c>
      <c r="R182" s="52">
        <f t="shared" si="58"/>
        <v>0</v>
      </c>
      <c r="S182" s="53" t="e">
        <f t="shared" si="50"/>
        <v>#DIV/0!</v>
      </c>
    </row>
    <row r="183" ht="15.95" customHeight="1">
      <c r="A183" s="54" t="s">
        <v>64</v>
      </c>
      <c r="B183" s="55" t="s">
        <v>65</v>
      </c>
      <c r="C183" s="41">
        <v>0</v>
      </c>
      <c r="D183" s="42">
        <v>98</v>
      </c>
      <c r="E183" s="43">
        <v>0</v>
      </c>
      <c r="F183" s="44">
        <f t="shared" si="51"/>
        <v>98</v>
      </c>
      <c r="G183" s="45">
        <f t="shared" si="48"/>
        <v>13.645519999999999</v>
      </c>
      <c r="H183" s="45">
        <f t="shared" si="52"/>
        <v>0</v>
      </c>
      <c r="I183" s="45">
        <f t="shared" si="53"/>
        <v>1.7739176000000001</v>
      </c>
      <c r="J183" s="46">
        <f t="shared" si="49"/>
        <v>0</v>
      </c>
      <c r="K183" s="47">
        <v>0.20000000000000001</v>
      </c>
      <c r="L183" s="48">
        <f t="shared" si="54"/>
        <v>0</v>
      </c>
      <c r="M183" s="49">
        <v>0.050000000000000003</v>
      </c>
      <c r="N183" s="50">
        <f t="shared" si="55"/>
        <v>0</v>
      </c>
      <c r="O183" s="49">
        <v>0.050000000000000003</v>
      </c>
      <c r="P183" s="50">
        <f t="shared" si="56"/>
        <v>0</v>
      </c>
      <c r="Q183" s="51">
        <f t="shared" si="57"/>
        <v>0</v>
      </c>
      <c r="R183" s="52">
        <f t="shared" si="58"/>
        <v>0</v>
      </c>
      <c r="S183" s="53" t="e">
        <f t="shared" si="50"/>
        <v>#DIV/0!</v>
      </c>
    </row>
    <row r="184" ht="15.95" customHeight="1">
      <c r="A184" s="39" t="s">
        <v>66</v>
      </c>
      <c r="B184" s="40" t="s">
        <v>67</v>
      </c>
      <c r="C184" s="41">
        <v>0</v>
      </c>
      <c r="D184" s="42">
        <v>228</v>
      </c>
      <c r="E184" s="43">
        <v>0</v>
      </c>
      <c r="F184" s="44">
        <f t="shared" si="51"/>
        <v>228</v>
      </c>
      <c r="G184" s="45">
        <f t="shared" si="48"/>
        <v>31.74672</v>
      </c>
      <c r="H184" s="45">
        <f t="shared" si="52"/>
        <v>0</v>
      </c>
      <c r="I184" s="45">
        <f t="shared" si="53"/>
        <v>4.1270736000000001</v>
      </c>
      <c r="J184" s="46">
        <f t="shared" si="49"/>
        <v>0</v>
      </c>
      <c r="K184" s="47">
        <v>0.20000000000000001</v>
      </c>
      <c r="L184" s="48">
        <f t="shared" si="54"/>
        <v>0</v>
      </c>
      <c r="M184" s="49">
        <v>0.050000000000000003</v>
      </c>
      <c r="N184" s="50">
        <f t="shared" si="55"/>
        <v>0</v>
      </c>
      <c r="O184" s="49">
        <v>0.050000000000000003</v>
      </c>
      <c r="P184" s="50">
        <f t="shared" si="56"/>
        <v>0</v>
      </c>
      <c r="Q184" s="51">
        <f t="shared" si="57"/>
        <v>0</v>
      </c>
      <c r="R184" s="52">
        <f t="shared" si="58"/>
        <v>0</v>
      </c>
      <c r="S184" s="53" t="e">
        <f t="shared" si="50"/>
        <v>#DIV/0!</v>
      </c>
    </row>
    <row r="185" ht="15.95" customHeight="1">
      <c r="A185" s="39" t="s">
        <v>68</v>
      </c>
      <c r="B185" s="40" t="s">
        <v>69</v>
      </c>
      <c r="C185" s="41">
        <v>0</v>
      </c>
      <c r="D185" s="42">
        <v>298</v>
      </c>
      <c r="E185" s="43">
        <v>0</v>
      </c>
      <c r="F185" s="44">
        <f t="shared" si="51"/>
        <v>298</v>
      </c>
      <c r="G185" s="45">
        <f t="shared" si="48"/>
        <v>41.493520000000004</v>
      </c>
      <c r="H185" s="45">
        <f t="shared" si="52"/>
        <v>0</v>
      </c>
      <c r="I185" s="45">
        <f t="shared" si="53"/>
        <v>5.3941576000000007</v>
      </c>
      <c r="J185" s="46">
        <f t="shared" si="49"/>
        <v>0</v>
      </c>
      <c r="K185" s="47">
        <v>0.20000000000000001</v>
      </c>
      <c r="L185" s="48">
        <f t="shared" si="54"/>
        <v>0</v>
      </c>
      <c r="M185" s="49">
        <v>0.050000000000000003</v>
      </c>
      <c r="N185" s="50">
        <f t="shared" si="55"/>
        <v>0</v>
      </c>
      <c r="O185" s="49">
        <v>0.050000000000000003</v>
      </c>
      <c r="P185" s="50">
        <f t="shared" si="56"/>
        <v>0</v>
      </c>
      <c r="Q185" s="51">
        <f t="shared" si="57"/>
        <v>0</v>
      </c>
      <c r="R185" s="52">
        <f t="shared" si="58"/>
        <v>0</v>
      </c>
      <c r="S185" s="53" t="e">
        <f t="shared" si="50"/>
        <v>#DIV/0!</v>
      </c>
    </row>
    <row r="186" ht="15.95" customHeight="1">
      <c r="A186" s="56" t="s">
        <v>70</v>
      </c>
      <c r="B186" s="40" t="s">
        <v>71</v>
      </c>
      <c r="C186" s="41">
        <v>0</v>
      </c>
      <c r="D186" s="42">
        <v>248</v>
      </c>
      <c r="E186" s="43">
        <v>0</v>
      </c>
      <c r="F186" s="44">
        <f t="shared" si="51"/>
        <v>248</v>
      </c>
      <c r="G186" s="45">
        <f t="shared" si="48"/>
        <v>34.53152</v>
      </c>
      <c r="H186" s="45">
        <f t="shared" si="52"/>
        <v>0</v>
      </c>
      <c r="I186" s="45">
        <f t="shared" si="53"/>
        <v>4.4890976</v>
      </c>
      <c r="J186" s="46">
        <f t="shared" si="49"/>
        <v>0</v>
      </c>
      <c r="K186" s="47">
        <v>0.20000000000000001</v>
      </c>
      <c r="L186" s="48">
        <f t="shared" si="54"/>
        <v>0</v>
      </c>
      <c r="M186" s="49">
        <v>0.050000000000000003</v>
      </c>
      <c r="N186" s="50">
        <f t="shared" si="55"/>
        <v>0</v>
      </c>
      <c r="O186" s="49">
        <v>0.050000000000000003</v>
      </c>
      <c r="P186" s="50">
        <f t="shared" si="56"/>
        <v>0</v>
      </c>
      <c r="Q186" s="51">
        <f t="shared" si="57"/>
        <v>0</v>
      </c>
      <c r="R186" s="52">
        <f t="shared" si="58"/>
        <v>0</v>
      </c>
      <c r="S186" s="53" t="e">
        <f t="shared" si="50"/>
        <v>#DIV/0!</v>
      </c>
    </row>
    <row r="187" ht="15.95" customHeight="1">
      <c r="A187" s="39" t="s">
        <v>72</v>
      </c>
      <c r="B187" s="40" t="s">
        <v>73</v>
      </c>
      <c r="C187" s="41">
        <v>0</v>
      </c>
      <c r="D187" s="42">
        <v>228</v>
      </c>
      <c r="E187" s="43">
        <v>0</v>
      </c>
      <c r="F187" s="44">
        <f t="shared" si="51"/>
        <v>228</v>
      </c>
      <c r="G187" s="45">
        <f t="shared" si="48"/>
        <v>31.74672</v>
      </c>
      <c r="H187" s="45">
        <f t="shared" si="52"/>
        <v>0</v>
      </c>
      <c r="I187" s="45">
        <f t="shared" si="53"/>
        <v>4.1270736000000001</v>
      </c>
      <c r="J187" s="46">
        <f t="shared" si="49"/>
        <v>0</v>
      </c>
      <c r="K187" s="47">
        <v>0.20000000000000001</v>
      </c>
      <c r="L187" s="48">
        <f t="shared" si="54"/>
        <v>0</v>
      </c>
      <c r="M187" s="49">
        <v>0.050000000000000003</v>
      </c>
      <c r="N187" s="50">
        <f t="shared" si="55"/>
        <v>0</v>
      </c>
      <c r="O187" s="49">
        <v>0.050000000000000003</v>
      </c>
      <c r="P187" s="50">
        <f t="shared" si="56"/>
        <v>0</v>
      </c>
      <c r="Q187" s="51">
        <f t="shared" si="57"/>
        <v>0</v>
      </c>
      <c r="R187" s="52">
        <f t="shared" si="58"/>
        <v>0</v>
      </c>
      <c r="S187" s="53" t="e">
        <f t="shared" si="50"/>
        <v>#DIV/0!</v>
      </c>
    </row>
    <row r="188" ht="15.95" customHeight="1">
      <c r="A188" s="39" t="s">
        <v>74</v>
      </c>
      <c r="B188" s="40" t="s">
        <v>75</v>
      </c>
      <c r="C188" s="41">
        <v>0</v>
      </c>
      <c r="D188" s="42">
        <v>248</v>
      </c>
      <c r="E188" s="43">
        <v>0</v>
      </c>
      <c r="F188" s="44">
        <f t="shared" si="51"/>
        <v>248</v>
      </c>
      <c r="G188" s="45">
        <f t="shared" si="48"/>
        <v>34.53152</v>
      </c>
      <c r="H188" s="45">
        <f t="shared" si="52"/>
        <v>0</v>
      </c>
      <c r="I188" s="45">
        <f t="shared" si="53"/>
        <v>4.4890976</v>
      </c>
      <c r="J188" s="46">
        <f t="shared" si="49"/>
        <v>0</v>
      </c>
      <c r="K188" s="47">
        <v>0.20000000000000001</v>
      </c>
      <c r="L188" s="48">
        <f t="shared" si="54"/>
        <v>0</v>
      </c>
      <c r="M188" s="49">
        <v>0.050000000000000003</v>
      </c>
      <c r="N188" s="50">
        <f t="shared" si="55"/>
        <v>0</v>
      </c>
      <c r="O188" s="49">
        <v>0.050000000000000003</v>
      </c>
      <c r="P188" s="50">
        <f t="shared" si="56"/>
        <v>0</v>
      </c>
      <c r="Q188" s="51">
        <f t="shared" si="57"/>
        <v>0</v>
      </c>
      <c r="R188" s="52">
        <f t="shared" si="58"/>
        <v>0</v>
      </c>
      <c r="S188" s="53" t="e">
        <f t="shared" si="50"/>
        <v>#DIV/0!</v>
      </c>
    </row>
    <row r="189" ht="15.95" customHeight="1">
      <c r="A189" s="39" t="s">
        <v>76</v>
      </c>
      <c r="B189" s="40" t="s">
        <v>77</v>
      </c>
      <c r="C189" s="41">
        <v>0</v>
      </c>
      <c r="D189" s="42">
        <v>348</v>
      </c>
      <c r="E189" s="43">
        <v>0</v>
      </c>
      <c r="F189" s="44">
        <f t="shared" si="51"/>
        <v>348</v>
      </c>
      <c r="G189" s="45">
        <f t="shared" si="48"/>
        <v>48.45552</v>
      </c>
      <c r="H189" s="45">
        <f t="shared" si="52"/>
        <v>0</v>
      </c>
      <c r="I189" s="45">
        <f t="shared" si="53"/>
        <v>6.2992176000000004</v>
      </c>
      <c r="J189" s="46">
        <f t="shared" si="49"/>
        <v>0</v>
      </c>
      <c r="K189" s="47">
        <v>0.20000000000000001</v>
      </c>
      <c r="L189" s="48">
        <f t="shared" si="54"/>
        <v>0</v>
      </c>
      <c r="M189" s="49">
        <v>0.050000000000000003</v>
      </c>
      <c r="N189" s="50">
        <f t="shared" si="55"/>
        <v>0</v>
      </c>
      <c r="O189" s="49">
        <v>0.050000000000000003</v>
      </c>
      <c r="P189" s="50">
        <f t="shared" si="56"/>
        <v>0</v>
      </c>
      <c r="Q189" s="51">
        <f t="shared" si="57"/>
        <v>0</v>
      </c>
      <c r="R189" s="52">
        <f t="shared" si="58"/>
        <v>0</v>
      </c>
      <c r="S189" s="53" t="e">
        <f t="shared" si="50"/>
        <v>#DIV/0!</v>
      </c>
    </row>
    <row r="190" ht="15.95" customHeight="1">
      <c r="A190" s="39" t="s">
        <v>78</v>
      </c>
      <c r="B190" s="40" t="s">
        <v>79</v>
      </c>
      <c r="C190" s="41">
        <v>0</v>
      </c>
      <c r="D190" s="42">
        <v>198</v>
      </c>
      <c r="E190" s="43">
        <v>0</v>
      </c>
      <c r="F190" s="44">
        <f t="shared" si="51"/>
        <v>198</v>
      </c>
      <c r="G190" s="45">
        <f t="shared" si="48"/>
        <v>27.569520000000001</v>
      </c>
      <c r="H190" s="45">
        <f t="shared" si="52"/>
        <v>0</v>
      </c>
      <c r="I190" s="45">
        <f t="shared" si="53"/>
        <v>3.5840376000000003</v>
      </c>
      <c r="J190" s="46">
        <f t="shared" si="49"/>
        <v>0</v>
      </c>
      <c r="K190" s="47">
        <v>0.20000000000000001</v>
      </c>
      <c r="L190" s="48">
        <f t="shared" si="54"/>
        <v>0</v>
      </c>
      <c r="M190" s="49">
        <v>0.050000000000000003</v>
      </c>
      <c r="N190" s="50">
        <f t="shared" si="55"/>
        <v>0</v>
      </c>
      <c r="O190" s="49">
        <v>0.050000000000000003</v>
      </c>
      <c r="P190" s="50">
        <f t="shared" si="56"/>
        <v>0</v>
      </c>
      <c r="Q190" s="51">
        <f t="shared" si="57"/>
        <v>0</v>
      </c>
      <c r="R190" s="52">
        <f t="shared" si="58"/>
        <v>0</v>
      </c>
      <c r="S190" s="53" t="e">
        <f t="shared" si="50"/>
        <v>#DIV/0!</v>
      </c>
    </row>
    <row r="191" ht="15.95" customHeight="1">
      <c r="A191" s="39" t="s">
        <v>80</v>
      </c>
      <c r="B191" s="40" t="s">
        <v>81</v>
      </c>
      <c r="C191" s="41">
        <v>0</v>
      </c>
      <c r="D191" s="42">
        <v>298</v>
      </c>
      <c r="E191" s="43">
        <v>0</v>
      </c>
      <c r="F191" s="44">
        <f t="shared" si="51"/>
        <v>298</v>
      </c>
      <c r="G191" s="45">
        <f t="shared" si="48"/>
        <v>41.493520000000004</v>
      </c>
      <c r="H191" s="45">
        <f t="shared" si="52"/>
        <v>0</v>
      </c>
      <c r="I191" s="45">
        <f t="shared" si="53"/>
        <v>5.3941576000000007</v>
      </c>
      <c r="J191" s="46">
        <f t="shared" si="49"/>
        <v>0</v>
      </c>
      <c r="K191" s="47">
        <v>0.20000000000000001</v>
      </c>
      <c r="L191" s="48">
        <f t="shared" si="54"/>
        <v>0</v>
      </c>
      <c r="M191" s="49">
        <v>0.050000000000000003</v>
      </c>
      <c r="N191" s="50">
        <f t="shared" si="55"/>
        <v>0</v>
      </c>
      <c r="O191" s="49">
        <v>0.050000000000000003</v>
      </c>
      <c r="P191" s="50">
        <f t="shared" si="56"/>
        <v>0</v>
      </c>
      <c r="Q191" s="51">
        <f t="shared" si="57"/>
        <v>0</v>
      </c>
      <c r="R191" s="52">
        <f t="shared" si="58"/>
        <v>0</v>
      </c>
      <c r="S191" s="53" t="e">
        <f t="shared" si="50"/>
        <v>#DIV/0!</v>
      </c>
    </row>
    <row r="192" ht="15.95" customHeight="1">
      <c r="A192" s="39" t="s">
        <v>82</v>
      </c>
      <c r="B192" s="40" t="s">
        <v>83</v>
      </c>
      <c r="C192" s="41">
        <v>0</v>
      </c>
      <c r="D192" s="42">
        <v>398</v>
      </c>
      <c r="E192" s="43">
        <v>0</v>
      </c>
      <c r="F192" s="44">
        <f t="shared" si="51"/>
        <v>398</v>
      </c>
      <c r="G192" s="45">
        <f t="shared" si="48"/>
        <v>55.417520000000003</v>
      </c>
      <c r="H192" s="45">
        <f t="shared" si="52"/>
        <v>0</v>
      </c>
      <c r="I192" s="45">
        <f t="shared" si="53"/>
        <v>7.2042776000000011</v>
      </c>
      <c r="J192" s="46">
        <f t="shared" si="49"/>
        <v>0</v>
      </c>
      <c r="K192" s="47">
        <v>0.20000000000000001</v>
      </c>
      <c r="L192" s="48">
        <f t="shared" si="54"/>
        <v>0</v>
      </c>
      <c r="M192" s="49">
        <v>0.050000000000000003</v>
      </c>
      <c r="N192" s="50">
        <f t="shared" si="55"/>
        <v>0</v>
      </c>
      <c r="O192" s="49">
        <v>0.050000000000000003</v>
      </c>
      <c r="P192" s="50">
        <f t="shared" si="56"/>
        <v>0</v>
      </c>
      <c r="Q192" s="51">
        <f t="shared" si="57"/>
        <v>0</v>
      </c>
      <c r="R192" s="52">
        <f t="shared" si="58"/>
        <v>0</v>
      </c>
      <c r="S192" s="53" t="e">
        <f t="shared" si="50"/>
        <v>#DIV/0!</v>
      </c>
    </row>
    <row r="193" ht="15.95" customHeight="1">
      <c r="A193" s="56" t="s">
        <v>84</v>
      </c>
      <c r="B193" s="40" t="s">
        <v>85</v>
      </c>
      <c r="C193" s="41">
        <v>0</v>
      </c>
      <c r="D193" s="42">
        <v>98</v>
      </c>
      <c r="E193" s="43">
        <v>0</v>
      </c>
      <c r="F193" s="44">
        <f t="shared" si="51"/>
        <v>98</v>
      </c>
      <c r="G193" s="45">
        <f t="shared" si="48"/>
        <v>13.645519999999999</v>
      </c>
      <c r="H193" s="45">
        <f t="shared" si="52"/>
        <v>0</v>
      </c>
      <c r="I193" s="45">
        <f t="shared" si="53"/>
        <v>1.7739176000000001</v>
      </c>
      <c r="J193" s="46">
        <f t="shared" si="49"/>
        <v>0</v>
      </c>
      <c r="K193" s="47">
        <v>0.20000000000000001</v>
      </c>
      <c r="L193" s="48">
        <f t="shared" si="54"/>
        <v>0</v>
      </c>
      <c r="M193" s="49">
        <v>0.050000000000000003</v>
      </c>
      <c r="N193" s="50">
        <f t="shared" si="55"/>
        <v>0</v>
      </c>
      <c r="O193" s="49">
        <v>0.050000000000000003</v>
      </c>
      <c r="P193" s="50">
        <f t="shared" si="56"/>
        <v>0</v>
      </c>
      <c r="Q193" s="51">
        <f t="shared" si="57"/>
        <v>0</v>
      </c>
      <c r="R193" s="52">
        <f t="shared" si="58"/>
        <v>0</v>
      </c>
      <c r="S193" s="53" t="e">
        <f t="shared" si="50"/>
        <v>#DIV/0!</v>
      </c>
    </row>
    <row r="194" ht="15.95" customHeight="1">
      <c r="A194" s="57" t="s">
        <v>86</v>
      </c>
      <c r="B194" s="40" t="s">
        <v>87</v>
      </c>
      <c r="C194" s="41">
        <v>0</v>
      </c>
      <c r="D194" s="42">
        <v>198</v>
      </c>
      <c r="E194" s="43">
        <v>0</v>
      </c>
      <c r="F194" s="44">
        <f t="shared" si="51"/>
        <v>198</v>
      </c>
      <c r="G194" s="45">
        <f t="shared" si="48"/>
        <v>27.569520000000001</v>
      </c>
      <c r="H194" s="45">
        <f t="shared" si="52"/>
        <v>0</v>
      </c>
      <c r="I194" s="45">
        <f t="shared" si="53"/>
        <v>3.5840376000000003</v>
      </c>
      <c r="J194" s="46">
        <f t="shared" si="49"/>
        <v>0</v>
      </c>
      <c r="K194" s="47">
        <v>0.20000000000000001</v>
      </c>
      <c r="L194" s="48">
        <f t="shared" si="54"/>
        <v>0</v>
      </c>
      <c r="M194" s="49">
        <v>0.050000000000000003</v>
      </c>
      <c r="N194" s="50">
        <f t="shared" si="55"/>
        <v>0</v>
      </c>
      <c r="O194" s="49">
        <v>0.050000000000000003</v>
      </c>
      <c r="P194" s="50">
        <f t="shared" si="56"/>
        <v>0</v>
      </c>
      <c r="Q194" s="51">
        <f t="shared" si="57"/>
        <v>0</v>
      </c>
      <c r="R194" s="52">
        <f t="shared" si="58"/>
        <v>0</v>
      </c>
      <c r="S194" s="53" t="e">
        <f t="shared" si="50"/>
        <v>#DIV/0!</v>
      </c>
    </row>
    <row r="195" ht="15.95" customHeight="1">
      <c r="A195" s="56" t="s">
        <v>88</v>
      </c>
      <c r="B195" s="40" t="s">
        <v>89</v>
      </c>
      <c r="C195" s="41">
        <v>0</v>
      </c>
      <c r="D195" s="42">
        <v>248</v>
      </c>
      <c r="E195" s="43">
        <v>0</v>
      </c>
      <c r="F195" s="44">
        <f t="shared" si="51"/>
        <v>248</v>
      </c>
      <c r="G195" s="45">
        <f t="shared" si="48"/>
        <v>34.53152</v>
      </c>
      <c r="H195" s="45">
        <f t="shared" si="52"/>
        <v>0</v>
      </c>
      <c r="I195" s="45">
        <f t="shared" si="53"/>
        <v>4.4890976</v>
      </c>
      <c r="J195" s="46">
        <f t="shared" si="49"/>
        <v>0</v>
      </c>
      <c r="K195" s="47">
        <v>0.20000000000000001</v>
      </c>
      <c r="L195" s="48">
        <f t="shared" si="54"/>
        <v>0</v>
      </c>
      <c r="M195" s="49">
        <v>0.050000000000000003</v>
      </c>
      <c r="N195" s="50">
        <f t="shared" si="55"/>
        <v>0</v>
      </c>
      <c r="O195" s="49">
        <v>0.050000000000000003</v>
      </c>
      <c r="P195" s="50">
        <f t="shared" si="56"/>
        <v>0</v>
      </c>
      <c r="Q195" s="51">
        <f t="shared" si="57"/>
        <v>0</v>
      </c>
      <c r="R195" s="52">
        <f t="shared" si="58"/>
        <v>0</v>
      </c>
      <c r="S195" s="53" t="e">
        <f t="shared" si="50"/>
        <v>#DIV/0!</v>
      </c>
    </row>
    <row r="196" ht="15.95" customHeight="1">
      <c r="A196" s="39" t="s">
        <v>90</v>
      </c>
      <c r="B196" s="40" t="s">
        <v>91</v>
      </c>
      <c r="C196" s="41">
        <v>0</v>
      </c>
      <c r="D196" s="42">
        <v>298</v>
      </c>
      <c r="E196" s="43">
        <v>0</v>
      </c>
      <c r="F196" s="44">
        <f t="shared" si="51"/>
        <v>298</v>
      </c>
      <c r="G196" s="45">
        <f t="shared" si="48"/>
        <v>41.493520000000004</v>
      </c>
      <c r="H196" s="45">
        <f t="shared" si="52"/>
        <v>0</v>
      </c>
      <c r="I196" s="45">
        <f t="shared" si="53"/>
        <v>5.3941576000000007</v>
      </c>
      <c r="J196" s="46">
        <f t="shared" si="49"/>
        <v>0</v>
      </c>
      <c r="K196" s="47">
        <v>0.20000000000000001</v>
      </c>
      <c r="L196" s="48">
        <f t="shared" si="54"/>
        <v>0</v>
      </c>
      <c r="M196" s="49">
        <v>0.050000000000000003</v>
      </c>
      <c r="N196" s="50">
        <f t="shared" si="55"/>
        <v>0</v>
      </c>
      <c r="O196" s="49">
        <v>0.050000000000000003</v>
      </c>
      <c r="P196" s="50">
        <f t="shared" si="56"/>
        <v>0</v>
      </c>
      <c r="Q196" s="51">
        <f t="shared" si="57"/>
        <v>0</v>
      </c>
      <c r="R196" s="52">
        <f t="shared" si="58"/>
        <v>0</v>
      </c>
      <c r="S196" s="53" t="e">
        <f t="shared" si="50"/>
        <v>#DIV/0!</v>
      </c>
    </row>
    <row r="197" ht="15.95" customHeight="1">
      <c r="A197" s="39" t="s">
        <v>92</v>
      </c>
      <c r="B197" s="40" t="s">
        <v>93</v>
      </c>
      <c r="C197" s="41">
        <v>0</v>
      </c>
      <c r="D197" s="42">
        <v>398</v>
      </c>
      <c r="E197" s="43">
        <v>0</v>
      </c>
      <c r="F197" s="44">
        <f t="shared" si="51"/>
        <v>398</v>
      </c>
      <c r="G197" s="45">
        <f t="shared" si="48"/>
        <v>55.417520000000003</v>
      </c>
      <c r="H197" s="45">
        <f t="shared" si="52"/>
        <v>0</v>
      </c>
      <c r="I197" s="45">
        <f t="shared" si="53"/>
        <v>7.2042776000000011</v>
      </c>
      <c r="J197" s="46">
        <f t="shared" si="49"/>
        <v>0</v>
      </c>
      <c r="K197" s="47">
        <v>0.20000000000000001</v>
      </c>
      <c r="L197" s="48">
        <f t="shared" si="54"/>
        <v>0</v>
      </c>
      <c r="M197" s="49">
        <v>0.050000000000000003</v>
      </c>
      <c r="N197" s="50">
        <f t="shared" si="55"/>
        <v>0</v>
      </c>
      <c r="O197" s="49">
        <v>0.050000000000000003</v>
      </c>
      <c r="P197" s="50">
        <f t="shared" si="56"/>
        <v>0</v>
      </c>
      <c r="Q197" s="51">
        <f t="shared" si="57"/>
        <v>0</v>
      </c>
      <c r="R197" s="52">
        <f t="shared" si="58"/>
        <v>0</v>
      </c>
      <c r="S197" s="53" t="e">
        <f t="shared" si="50"/>
        <v>#DIV/0!</v>
      </c>
    </row>
    <row r="198" ht="15.95" customHeight="1">
      <c r="A198" s="56" t="s">
        <v>94</v>
      </c>
      <c r="B198" s="40" t="s">
        <v>95</v>
      </c>
      <c r="C198" s="41">
        <v>0</v>
      </c>
      <c r="D198" s="42">
        <v>498</v>
      </c>
      <c r="E198" s="43">
        <v>0</v>
      </c>
      <c r="F198" s="44">
        <f t="shared" si="51"/>
        <v>498</v>
      </c>
      <c r="G198" s="45">
        <f t="shared" si="48"/>
        <v>69.341520000000003</v>
      </c>
      <c r="H198" s="45">
        <f t="shared" si="52"/>
        <v>0</v>
      </c>
      <c r="I198" s="45">
        <f t="shared" si="53"/>
        <v>9.0143976000000006</v>
      </c>
      <c r="J198" s="46">
        <f t="shared" si="49"/>
        <v>0</v>
      </c>
      <c r="K198" s="47">
        <v>0.20000000000000001</v>
      </c>
      <c r="L198" s="48">
        <f t="shared" si="54"/>
        <v>0</v>
      </c>
      <c r="M198" s="49">
        <v>0.050000000000000003</v>
      </c>
      <c r="N198" s="50">
        <f t="shared" si="55"/>
        <v>0</v>
      </c>
      <c r="O198" s="49">
        <v>0.050000000000000003</v>
      </c>
      <c r="P198" s="50">
        <f t="shared" si="56"/>
        <v>0</v>
      </c>
      <c r="Q198" s="51">
        <f t="shared" si="57"/>
        <v>0</v>
      </c>
      <c r="R198" s="52">
        <f t="shared" si="58"/>
        <v>0</v>
      </c>
      <c r="S198" s="53" t="e">
        <f t="shared" si="50"/>
        <v>#DIV/0!</v>
      </c>
    </row>
    <row r="199" ht="15.95" customHeight="1">
      <c r="A199" s="56" t="s">
        <v>96</v>
      </c>
      <c r="B199" s="58" t="s">
        <v>97</v>
      </c>
      <c r="C199" s="41">
        <v>0</v>
      </c>
      <c r="D199" s="42">
        <v>298</v>
      </c>
      <c r="E199" s="43">
        <v>0</v>
      </c>
      <c r="F199" s="44">
        <f t="shared" si="51"/>
        <v>298</v>
      </c>
      <c r="G199" s="45">
        <f t="shared" si="48"/>
        <v>41.493520000000004</v>
      </c>
      <c r="H199" s="45">
        <f t="shared" si="52"/>
        <v>0</v>
      </c>
      <c r="I199" s="45">
        <f t="shared" si="53"/>
        <v>5.3941576000000007</v>
      </c>
      <c r="J199" s="46">
        <f t="shared" si="49"/>
        <v>0</v>
      </c>
      <c r="K199" s="47">
        <v>0.20000000000000001</v>
      </c>
      <c r="L199" s="48">
        <f t="shared" si="54"/>
        <v>0</v>
      </c>
      <c r="M199" s="49">
        <v>0.050000000000000003</v>
      </c>
      <c r="N199" s="50">
        <f t="shared" si="55"/>
        <v>0</v>
      </c>
      <c r="O199" s="49">
        <v>0.050000000000000003</v>
      </c>
      <c r="P199" s="50">
        <f t="shared" si="56"/>
        <v>0</v>
      </c>
      <c r="Q199" s="51">
        <f t="shared" si="57"/>
        <v>0</v>
      </c>
      <c r="R199" s="52">
        <f t="shared" si="58"/>
        <v>0</v>
      </c>
      <c r="S199" s="53" t="e">
        <f t="shared" si="50"/>
        <v>#DIV/0!</v>
      </c>
    </row>
    <row r="200" ht="15.95" customHeight="1">
      <c r="A200" s="56" t="s">
        <v>98</v>
      </c>
      <c r="B200" s="58" t="s">
        <v>99</v>
      </c>
      <c r="C200" s="41">
        <v>0</v>
      </c>
      <c r="D200" s="42">
        <v>478</v>
      </c>
      <c r="E200" s="43">
        <v>0</v>
      </c>
      <c r="F200" s="44">
        <f t="shared" si="51"/>
        <v>478</v>
      </c>
      <c r="G200" s="45">
        <f t="shared" si="48"/>
        <v>66.556719999999999</v>
      </c>
      <c r="H200" s="45">
        <f t="shared" si="52"/>
        <v>0</v>
      </c>
      <c r="I200" s="45">
        <f t="shared" si="53"/>
        <v>8.6523736000000007</v>
      </c>
      <c r="J200" s="46">
        <f t="shared" si="49"/>
        <v>0</v>
      </c>
      <c r="K200" s="47">
        <v>0.20000000000000001</v>
      </c>
      <c r="L200" s="48">
        <f t="shared" si="54"/>
        <v>0</v>
      </c>
      <c r="M200" s="49">
        <v>0.050000000000000003</v>
      </c>
      <c r="N200" s="50">
        <f t="shared" si="55"/>
        <v>0</v>
      </c>
      <c r="O200" s="49">
        <v>0.050000000000000003</v>
      </c>
      <c r="P200" s="50">
        <f t="shared" si="56"/>
        <v>0</v>
      </c>
      <c r="Q200" s="51">
        <f t="shared" si="57"/>
        <v>0</v>
      </c>
      <c r="R200" s="52">
        <f t="shared" si="58"/>
        <v>0</v>
      </c>
      <c r="S200" s="53" t="e">
        <f t="shared" si="50"/>
        <v>#DIV/0!</v>
      </c>
    </row>
    <row r="201" ht="15.95" customHeight="1">
      <c r="A201" s="56" t="s">
        <v>100</v>
      </c>
      <c r="B201" s="40" t="s">
        <v>101</v>
      </c>
      <c r="C201" s="41">
        <v>0</v>
      </c>
      <c r="D201" s="42">
        <v>538</v>
      </c>
      <c r="E201" s="43">
        <v>0</v>
      </c>
      <c r="F201" s="44">
        <f t="shared" si="51"/>
        <v>538</v>
      </c>
      <c r="G201" s="45">
        <f t="shared" si="48"/>
        <v>74.911119999999997</v>
      </c>
      <c r="H201" s="45">
        <f t="shared" si="52"/>
        <v>0</v>
      </c>
      <c r="I201" s="45">
        <f t="shared" si="53"/>
        <v>9.7384456000000004</v>
      </c>
      <c r="J201" s="46">
        <f t="shared" si="49"/>
        <v>0</v>
      </c>
      <c r="K201" s="47">
        <v>0.20000000000000001</v>
      </c>
      <c r="L201" s="48">
        <f t="shared" si="54"/>
        <v>0</v>
      </c>
      <c r="M201" s="49">
        <v>0.050000000000000003</v>
      </c>
      <c r="N201" s="50">
        <f t="shared" si="55"/>
        <v>0</v>
      </c>
      <c r="O201" s="49">
        <v>0.050000000000000003</v>
      </c>
      <c r="P201" s="50">
        <f t="shared" si="56"/>
        <v>0</v>
      </c>
      <c r="Q201" s="51">
        <f t="shared" si="57"/>
        <v>0</v>
      </c>
      <c r="R201" s="52">
        <f t="shared" si="58"/>
        <v>0</v>
      </c>
      <c r="S201" s="53" t="e">
        <f t="shared" si="50"/>
        <v>#DIV/0!</v>
      </c>
    </row>
    <row r="202" ht="15.95" customHeight="1">
      <c r="A202" s="39" t="s">
        <v>102</v>
      </c>
      <c r="B202" s="40" t="s">
        <v>103</v>
      </c>
      <c r="C202" s="41">
        <v>0</v>
      </c>
      <c r="D202" s="42">
        <v>98</v>
      </c>
      <c r="E202" s="43">
        <v>0</v>
      </c>
      <c r="F202" s="44">
        <f t="shared" si="51"/>
        <v>98</v>
      </c>
      <c r="G202" s="45">
        <f t="shared" si="48"/>
        <v>13.645519999999999</v>
      </c>
      <c r="H202" s="45">
        <f t="shared" si="52"/>
        <v>0</v>
      </c>
      <c r="I202" s="45">
        <f t="shared" si="53"/>
        <v>1.7739176000000001</v>
      </c>
      <c r="J202" s="46">
        <f t="shared" si="49"/>
        <v>0</v>
      </c>
      <c r="K202" s="47">
        <v>0.20000000000000001</v>
      </c>
      <c r="L202" s="48">
        <f t="shared" si="54"/>
        <v>0</v>
      </c>
      <c r="M202" s="49">
        <v>0.050000000000000003</v>
      </c>
      <c r="N202" s="50">
        <f t="shared" si="55"/>
        <v>0</v>
      </c>
      <c r="O202" s="49">
        <v>0.050000000000000003</v>
      </c>
      <c r="P202" s="50">
        <f t="shared" si="56"/>
        <v>0</v>
      </c>
      <c r="Q202" s="51">
        <f t="shared" si="57"/>
        <v>0</v>
      </c>
      <c r="R202" s="52">
        <f t="shared" si="58"/>
        <v>0</v>
      </c>
      <c r="S202" s="53" t="e">
        <f t="shared" si="50"/>
        <v>#DIV/0!</v>
      </c>
    </row>
    <row r="203" ht="15.95" customHeight="1">
      <c r="A203" s="39" t="s">
        <v>104</v>
      </c>
      <c r="B203" s="40" t="s">
        <v>105</v>
      </c>
      <c r="C203" s="41">
        <v>0</v>
      </c>
      <c r="D203" s="42">
        <v>148</v>
      </c>
      <c r="E203" s="43">
        <v>0</v>
      </c>
      <c r="F203" s="44">
        <f t="shared" si="51"/>
        <v>148</v>
      </c>
      <c r="G203" s="45">
        <f t="shared" si="48"/>
        <v>20.607520000000001</v>
      </c>
      <c r="H203" s="45">
        <f t="shared" si="52"/>
        <v>0</v>
      </c>
      <c r="I203" s="45">
        <f t="shared" si="53"/>
        <v>2.6789776000000001</v>
      </c>
      <c r="J203" s="46">
        <f t="shared" si="49"/>
        <v>0</v>
      </c>
      <c r="K203" s="47">
        <v>0.20000000000000001</v>
      </c>
      <c r="L203" s="48">
        <f t="shared" si="54"/>
        <v>0</v>
      </c>
      <c r="M203" s="49">
        <v>0.050000000000000003</v>
      </c>
      <c r="N203" s="50">
        <f t="shared" si="55"/>
        <v>0</v>
      </c>
      <c r="O203" s="49">
        <v>0.050000000000000003</v>
      </c>
      <c r="P203" s="50">
        <f t="shared" si="56"/>
        <v>0</v>
      </c>
      <c r="Q203" s="51">
        <f t="shared" si="57"/>
        <v>0</v>
      </c>
      <c r="R203" s="52">
        <f t="shared" si="58"/>
        <v>0</v>
      </c>
      <c r="S203" s="53" t="e">
        <f t="shared" si="50"/>
        <v>#DIV/0!</v>
      </c>
    </row>
    <row r="204" ht="15.95" customHeight="1">
      <c r="A204" s="54" t="s">
        <v>106</v>
      </c>
      <c r="B204" s="55" t="s">
        <v>107</v>
      </c>
      <c r="C204" s="41">
        <v>0</v>
      </c>
      <c r="D204" s="42">
        <v>198</v>
      </c>
      <c r="E204" s="43">
        <v>0</v>
      </c>
      <c r="F204" s="44">
        <f t="shared" si="51"/>
        <v>198</v>
      </c>
      <c r="G204" s="45">
        <f t="shared" si="48"/>
        <v>27.569520000000001</v>
      </c>
      <c r="H204" s="45">
        <f t="shared" si="52"/>
        <v>0</v>
      </c>
      <c r="I204" s="45">
        <f t="shared" si="53"/>
        <v>3.5840376000000003</v>
      </c>
      <c r="J204" s="46">
        <f t="shared" si="49"/>
        <v>0</v>
      </c>
      <c r="K204" s="47">
        <v>0.20000000000000001</v>
      </c>
      <c r="L204" s="48">
        <f t="shared" si="54"/>
        <v>0</v>
      </c>
      <c r="M204" s="49">
        <v>0.050000000000000003</v>
      </c>
      <c r="N204" s="50">
        <f t="shared" si="55"/>
        <v>0</v>
      </c>
      <c r="O204" s="49">
        <v>0.050000000000000003</v>
      </c>
      <c r="P204" s="50">
        <f t="shared" si="56"/>
        <v>0</v>
      </c>
      <c r="Q204" s="51">
        <f t="shared" si="57"/>
        <v>0</v>
      </c>
      <c r="R204" s="52">
        <f t="shared" si="58"/>
        <v>0</v>
      </c>
      <c r="S204" s="53" t="e">
        <f t="shared" si="50"/>
        <v>#DIV/0!</v>
      </c>
    </row>
    <row r="205" ht="15.95" customHeight="1">
      <c r="A205" s="39" t="s">
        <v>108</v>
      </c>
      <c r="B205" s="40" t="s">
        <v>109</v>
      </c>
      <c r="C205" s="41">
        <v>0</v>
      </c>
      <c r="D205" s="42">
        <v>268</v>
      </c>
      <c r="E205" s="43">
        <v>0</v>
      </c>
      <c r="F205" s="44">
        <f t="shared" si="51"/>
        <v>268</v>
      </c>
      <c r="G205" s="45">
        <f t="shared" si="48"/>
        <v>37.316319999999997</v>
      </c>
      <c r="H205" s="45">
        <f t="shared" si="52"/>
        <v>0</v>
      </c>
      <c r="I205" s="45">
        <f t="shared" si="53"/>
        <v>4.8511215999999999</v>
      </c>
      <c r="J205" s="46">
        <f t="shared" si="49"/>
        <v>0</v>
      </c>
      <c r="K205" s="47">
        <v>0.20000000000000001</v>
      </c>
      <c r="L205" s="48">
        <f t="shared" si="54"/>
        <v>0</v>
      </c>
      <c r="M205" s="49">
        <v>0.050000000000000003</v>
      </c>
      <c r="N205" s="50">
        <f t="shared" si="55"/>
        <v>0</v>
      </c>
      <c r="O205" s="49">
        <v>0.050000000000000003</v>
      </c>
      <c r="P205" s="50">
        <f t="shared" si="56"/>
        <v>0</v>
      </c>
      <c r="Q205" s="51">
        <f t="shared" si="57"/>
        <v>0</v>
      </c>
      <c r="R205" s="52">
        <f t="shared" si="58"/>
        <v>0</v>
      </c>
      <c r="S205" s="53" t="e">
        <f t="shared" si="50"/>
        <v>#DIV/0!</v>
      </c>
    </row>
    <row r="206" ht="15.95" customHeight="1">
      <c r="A206" s="56" t="s">
        <v>110</v>
      </c>
      <c r="B206" s="40" t="s">
        <v>111</v>
      </c>
      <c r="C206" s="41">
        <v>0</v>
      </c>
      <c r="D206" s="42">
        <v>268</v>
      </c>
      <c r="E206" s="43">
        <v>0</v>
      </c>
      <c r="F206" s="44">
        <f t="shared" si="51"/>
        <v>268</v>
      </c>
      <c r="G206" s="45">
        <f t="shared" si="48"/>
        <v>37.316319999999997</v>
      </c>
      <c r="H206" s="45">
        <f t="shared" si="52"/>
        <v>0</v>
      </c>
      <c r="I206" s="45">
        <f t="shared" si="53"/>
        <v>4.8511215999999999</v>
      </c>
      <c r="J206" s="46">
        <f t="shared" si="49"/>
        <v>0</v>
      </c>
      <c r="K206" s="47">
        <v>0.20000000000000001</v>
      </c>
      <c r="L206" s="48">
        <f t="shared" si="54"/>
        <v>0</v>
      </c>
      <c r="M206" s="49">
        <v>0.050000000000000003</v>
      </c>
      <c r="N206" s="50">
        <f t="shared" si="55"/>
        <v>0</v>
      </c>
      <c r="O206" s="49">
        <v>0.050000000000000003</v>
      </c>
      <c r="P206" s="50">
        <f t="shared" si="56"/>
        <v>0</v>
      </c>
      <c r="Q206" s="51">
        <f t="shared" si="57"/>
        <v>0</v>
      </c>
      <c r="R206" s="52">
        <f t="shared" si="58"/>
        <v>0</v>
      </c>
      <c r="S206" s="53" t="e">
        <f t="shared" si="50"/>
        <v>#DIV/0!</v>
      </c>
    </row>
    <row r="207" ht="15.95" customHeight="1">
      <c r="A207" s="39" t="s">
        <v>112</v>
      </c>
      <c r="B207" s="59" t="s">
        <v>113</v>
      </c>
      <c r="C207" s="41">
        <v>0</v>
      </c>
      <c r="D207" s="42">
        <v>298</v>
      </c>
      <c r="E207" s="43">
        <v>0</v>
      </c>
      <c r="F207" s="44">
        <f t="shared" si="51"/>
        <v>298</v>
      </c>
      <c r="G207" s="45">
        <f t="shared" si="48"/>
        <v>41.493520000000004</v>
      </c>
      <c r="H207" s="45">
        <f t="shared" si="52"/>
        <v>0</v>
      </c>
      <c r="I207" s="45">
        <f t="shared" si="53"/>
        <v>5.3941576000000007</v>
      </c>
      <c r="J207" s="46">
        <f t="shared" si="49"/>
        <v>0</v>
      </c>
      <c r="K207" s="47">
        <v>0.20000000000000001</v>
      </c>
      <c r="L207" s="48">
        <f t="shared" si="54"/>
        <v>0</v>
      </c>
      <c r="M207" s="49">
        <v>0.050000000000000003</v>
      </c>
      <c r="N207" s="50">
        <f t="shared" si="55"/>
        <v>0</v>
      </c>
      <c r="O207" s="49">
        <v>0.050000000000000003</v>
      </c>
      <c r="P207" s="50">
        <f t="shared" si="56"/>
        <v>0</v>
      </c>
      <c r="Q207" s="51">
        <f t="shared" si="57"/>
        <v>0</v>
      </c>
      <c r="R207" s="52">
        <f t="shared" si="58"/>
        <v>0</v>
      </c>
      <c r="S207" s="53" t="e">
        <f t="shared" si="50"/>
        <v>#DIV/0!</v>
      </c>
    </row>
    <row r="208" ht="15.95" customHeight="1">
      <c r="A208" s="39" t="s">
        <v>114</v>
      </c>
      <c r="B208" s="59" t="s">
        <v>115</v>
      </c>
      <c r="C208" s="41">
        <v>0</v>
      </c>
      <c r="D208" s="42">
        <v>448</v>
      </c>
      <c r="E208" s="43">
        <v>0</v>
      </c>
      <c r="F208" s="44">
        <f t="shared" si="51"/>
        <v>448</v>
      </c>
      <c r="G208" s="45">
        <f t="shared" si="48"/>
        <v>62.379519999999999</v>
      </c>
      <c r="H208" s="45">
        <f t="shared" si="52"/>
        <v>0</v>
      </c>
      <c r="I208" s="45">
        <f t="shared" si="53"/>
        <v>8.1093375999999999</v>
      </c>
      <c r="J208" s="46">
        <f t="shared" si="49"/>
        <v>0</v>
      </c>
      <c r="K208" s="47">
        <v>0.20000000000000001</v>
      </c>
      <c r="L208" s="48">
        <f t="shared" si="54"/>
        <v>0</v>
      </c>
      <c r="M208" s="49">
        <v>0.050000000000000003</v>
      </c>
      <c r="N208" s="50">
        <f t="shared" si="55"/>
        <v>0</v>
      </c>
      <c r="O208" s="49">
        <v>0.050000000000000003</v>
      </c>
      <c r="P208" s="50">
        <f t="shared" si="56"/>
        <v>0</v>
      </c>
      <c r="Q208" s="51">
        <f t="shared" si="57"/>
        <v>0</v>
      </c>
      <c r="R208" s="52">
        <f t="shared" si="58"/>
        <v>0</v>
      </c>
      <c r="S208" s="53" t="e">
        <f t="shared" si="50"/>
        <v>#DIV/0!</v>
      </c>
    </row>
    <row r="209" ht="15.95" customHeight="1">
      <c r="A209" s="39" t="s">
        <v>116</v>
      </c>
      <c r="B209" s="59" t="s">
        <v>117</v>
      </c>
      <c r="C209" s="41">
        <v>0</v>
      </c>
      <c r="D209" s="42">
        <v>498</v>
      </c>
      <c r="E209" s="43">
        <v>0</v>
      </c>
      <c r="F209" s="44">
        <f t="shared" si="51"/>
        <v>498</v>
      </c>
      <c r="G209" s="45">
        <f t="shared" si="48"/>
        <v>69.341520000000003</v>
      </c>
      <c r="H209" s="45">
        <f t="shared" si="52"/>
        <v>0</v>
      </c>
      <c r="I209" s="45">
        <f t="shared" si="53"/>
        <v>9.0143976000000006</v>
      </c>
      <c r="J209" s="46">
        <f t="shared" si="49"/>
        <v>0</v>
      </c>
      <c r="K209" s="47">
        <v>0.20000000000000001</v>
      </c>
      <c r="L209" s="48">
        <f t="shared" si="54"/>
        <v>0</v>
      </c>
      <c r="M209" s="49">
        <v>0.050000000000000003</v>
      </c>
      <c r="N209" s="50">
        <f t="shared" si="55"/>
        <v>0</v>
      </c>
      <c r="O209" s="49">
        <v>0.050000000000000003</v>
      </c>
      <c r="P209" s="50">
        <f t="shared" si="56"/>
        <v>0</v>
      </c>
      <c r="Q209" s="51">
        <f t="shared" si="57"/>
        <v>0</v>
      </c>
      <c r="R209" s="52">
        <f t="shared" si="58"/>
        <v>0</v>
      </c>
      <c r="S209" s="53" t="e">
        <f t="shared" si="50"/>
        <v>#DIV/0!</v>
      </c>
    </row>
    <row r="210" ht="15.95" customHeight="1">
      <c r="A210" s="39" t="s">
        <v>322</v>
      </c>
      <c r="B210" s="40" t="s">
        <v>119</v>
      </c>
      <c r="C210" s="41">
        <v>0</v>
      </c>
      <c r="D210" s="42">
        <v>248</v>
      </c>
      <c r="E210" s="43">
        <v>0</v>
      </c>
      <c r="F210" s="44">
        <f t="shared" si="51"/>
        <v>248</v>
      </c>
      <c r="G210" s="45">
        <f t="shared" si="48"/>
        <v>34.53152</v>
      </c>
      <c r="H210" s="45">
        <f t="shared" si="52"/>
        <v>0</v>
      </c>
      <c r="I210" s="45">
        <f t="shared" si="53"/>
        <v>4.4890976</v>
      </c>
      <c r="J210" s="46">
        <f t="shared" si="49"/>
        <v>0</v>
      </c>
      <c r="K210" s="47">
        <v>0.20000000000000001</v>
      </c>
      <c r="L210" s="48">
        <f t="shared" si="54"/>
        <v>0</v>
      </c>
      <c r="M210" s="49">
        <v>0.050000000000000003</v>
      </c>
      <c r="N210" s="50">
        <f t="shared" si="55"/>
        <v>0</v>
      </c>
      <c r="O210" s="49">
        <v>0.050000000000000003</v>
      </c>
      <c r="P210" s="50">
        <f t="shared" si="56"/>
        <v>0</v>
      </c>
      <c r="Q210" s="51">
        <f t="shared" si="57"/>
        <v>0</v>
      </c>
      <c r="R210" s="52">
        <f t="shared" si="58"/>
        <v>0</v>
      </c>
      <c r="S210" s="53" t="e">
        <f t="shared" si="50"/>
        <v>#DIV/0!</v>
      </c>
    </row>
    <row r="211" ht="15.95" customHeight="1">
      <c r="A211" s="39" t="s">
        <v>120</v>
      </c>
      <c r="B211" s="40" t="s">
        <v>121</v>
      </c>
      <c r="C211" s="41">
        <v>0</v>
      </c>
      <c r="D211" s="42">
        <v>348</v>
      </c>
      <c r="E211" s="43">
        <v>0</v>
      </c>
      <c r="F211" s="44">
        <f t="shared" si="51"/>
        <v>348</v>
      </c>
      <c r="G211" s="45">
        <f t="shared" si="48"/>
        <v>48.45552</v>
      </c>
      <c r="H211" s="45">
        <f t="shared" si="52"/>
        <v>0</v>
      </c>
      <c r="I211" s="45">
        <f t="shared" si="53"/>
        <v>6.2992176000000004</v>
      </c>
      <c r="J211" s="46">
        <f t="shared" si="49"/>
        <v>0</v>
      </c>
      <c r="K211" s="47">
        <v>0.20000000000000001</v>
      </c>
      <c r="L211" s="48">
        <f t="shared" si="54"/>
        <v>0</v>
      </c>
      <c r="M211" s="49">
        <v>0.050000000000000003</v>
      </c>
      <c r="N211" s="50">
        <f t="shared" si="55"/>
        <v>0</v>
      </c>
      <c r="O211" s="49">
        <v>0.050000000000000003</v>
      </c>
      <c r="P211" s="50">
        <f t="shared" si="56"/>
        <v>0</v>
      </c>
      <c r="Q211" s="51">
        <f t="shared" si="57"/>
        <v>0</v>
      </c>
      <c r="R211" s="52">
        <f t="shared" si="58"/>
        <v>0</v>
      </c>
      <c r="S211" s="53" t="e">
        <f t="shared" si="50"/>
        <v>#DIV/0!</v>
      </c>
    </row>
    <row r="212" ht="15.95" customHeight="1">
      <c r="A212" s="56" t="s">
        <v>122</v>
      </c>
      <c r="B212" s="40" t="s">
        <v>123</v>
      </c>
      <c r="C212" s="41">
        <v>0</v>
      </c>
      <c r="D212" s="42">
        <v>428</v>
      </c>
      <c r="E212" s="43">
        <v>0</v>
      </c>
      <c r="F212" s="44">
        <f t="shared" si="51"/>
        <v>428</v>
      </c>
      <c r="G212" s="45">
        <f t="shared" si="48"/>
        <v>59.594720000000002</v>
      </c>
      <c r="H212" s="45">
        <f t="shared" si="52"/>
        <v>0</v>
      </c>
      <c r="I212" s="45">
        <f t="shared" si="53"/>
        <v>7.7473136000000009</v>
      </c>
      <c r="J212" s="46">
        <f t="shared" si="49"/>
        <v>0</v>
      </c>
      <c r="K212" s="47">
        <v>0.20000000000000001</v>
      </c>
      <c r="L212" s="48">
        <f t="shared" si="54"/>
        <v>0</v>
      </c>
      <c r="M212" s="49">
        <v>0.050000000000000003</v>
      </c>
      <c r="N212" s="50">
        <f t="shared" si="55"/>
        <v>0</v>
      </c>
      <c r="O212" s="49">
        <v>0.050000000000000003</v>
      </c>
      <c r="P212" s="50">
        <f t="shared" si="56"/>
        <v>0</v>
      </c>
      <c r="Q212" s="51">
        <f t="shared" si="57"/>
        <v>0</v>
      </c>
      <c r="R212" s="52">
        <f t="shared" si="58"/>
        <v>0</v>
      </c>
      <c r="S212" s="53" t="e">
        <f t="shared" si="50"/>
        <v>#DIV/0!</v>
      </c>
    </row>
    <row r="213" ht="15.95" customHeight="1">
      <c r="A213" s="56" t="s">
        <v>124</v>
      </c>
      <c r="B213" s="60" t="s">
        <v>125</v>
      </c>
      <c r="C213" s="41">
        <v>0</v>
      </c>
      <c r="D213" s="42">
        <v>298</v>
      </c>
      <c r="E213" s="43">
        <v>0</v>
      </c>
      <c r="F213" s="44">
        <f t="shared" si="51"/>
        <v>298</v>
      </c>
      <c r="G213" s="45">
        <f t="shared" si="48"/>
        <v>41.493520000000004</v>
      </c>
      <c r="H213" s="45">
        <f t="shared" si="52"/>
        <v>0</v>
      </c>
      <c r="I213" s="45">
        <f t="shared" si="53"/>
        <v>5.3941576000000007</v>
      </c>
      <c r="J213" s="46">
        <f t="shared" si="49"/>
        <v>0</v>
      </c>
      <c r="K213" s="47">
        <v>0.20000000000000001</v>
      </c>
      <c r="L213" s="48">
        <f t="shared" si="54"/>
        <v>0</v>
      </c>
      <c r="M213" s="49">
        <v>0.050000000000000003</v>
      </c>
      <c r="N213" s="50">
        <f t="shared" si="55"/>
        <v>0</v>
      </c>
      <c r="O213" s="49">
        <v>0.050000000000000003</v>
      </c>
      <c r="P213" s="50">
        <f t="shared" si="56"/>
        <v>0</v>
      </c>
      <c r="Q213" s="51">
        <f t="shared" si="57"/>
        <v>0</v>
      </c>
      <c r="R213" s="52">
        <f t="shared" si="58"/>
        <v>0</v>
      </c>
      <c r="S213" s="53" t="e">
        <f t="shared" si="50"/>
        <v>#DIV/0!</v>
      </c>
    </row>
    <row r="214" ht="15.95" customHeight="1">
      <c r="A214" s="56" t="s">
        <v>126</v>
      </c>
      <c r="B214" s="60" t="s">
        <v>127</v>
      </c>
      <c r="C214" s="41">
        <v>0</v>
      </c>
      <c r="D214" s="42">
        <v>398</v>
      </c>
      <c r="E214" s="43">
        <v>0</v>
      </c>
      <c r="F214" s="44">
        <f t="shared" si="51"/>
        <v>398</v>
      </c>
      <c r="G214" s="45">
        <f t="shared" si="48"/>
        <v>55.417520000000003</v>
      </c>
      <c r="H214" s="45">
        <f t="shared" si="52"/>
        <v>0</v>
      </c>
      <c r="I214" s="45">
        <f t="shared" si="53"/>
        <v>7.2042776000000011</v>
      </c>
      <c r="J214" s="46">
        <f t="shared" si="49"/>
        <v>0</v>
      </c>
      <c r="K214" s="47">
        <v>0.20000000000000001</v>
      </c>
      <c r="L214" s="48">
        <f t="shared" si="54"/>
        <v>0</v>
      </c>
      <c r="M214" s="49">
        <v>0.050000000000000003</v>
      </c>
      <c r="N214" s="50">
        <f t="shared" si="55"/>
        <v>0</v>
      </c>
      <c r="O214" s="49">
        <v>0.050000000000000003</v>
      </c>
      <c r="P214" s="50">
        <f t="shared" si="56"/>
        <v>0</v>
      </c>
      <c r="Q214" s="51">
        <f t="shared" si="57"/>
        <v>0</v>
      </c>
      <c r="R214" s="52">
        <f t="shared" si="58"/>
        <v>0</v>
      </c>
      <c r="S214" s="53" t="e">
        <f t="shared" si="50"/>
        <v>#DIV/0!</v>
      </c>
    </row>
    <row r="215" ht="15.95" customHeight="1">
      <c r="A215" s="56" t="s">
        <v>128</v>
      </c>
      <c r="B215" s="60" t="s">
        <v>129</v>
      </c>
      <c r="C215" s="41">
        <v>0</v>
      </c>
      <c r="D215" s="42">
        <v>498</v>
      </c>
      <c r="E215" s="43">
        <v>0</v>
      </c>
      <c r="F215" s="44">
        <f t="shared" si="51"/>
        <v>498</v>
      </c>
      <c r="G215" s="45">
        <f t="shared" si="48"/>
        <v>69.341520000000003</v>
      </c>
      <c r="H215" s="45">
        <f t="shared" si="52"/>
        <v>0</v>
      </c>
      <c r="I215" s="45">
        <f t="shared" si="53"/>
        <v>9.0143976000000006</v>
      </c>
      <c r="J215" s="46">
        <f t="shared" si="49"/>
        <v>0</v>
      </c>
      <c r="K215" s="47">
        <v>0.20000000000000001</v>
      </c>
      <c r="L215" s="48">
        <f t="shared" si="54"/>
        <v>0</v>
      </c>
      <c r="M215" s="49">
        <v>0.050000000000000003</v>
      </c>
      <c r="N215" s="50">
        <f t="shared" si="55"/>
        <v>0</v>
      </c>
      <c r="O215" s="49">
        <v>0.050000000000000003</v>
      </c>
      <c r="P215" s="50">
        <f t="shared" si="56"/>
        <v>0</v>
      </c>
      <c r="Q215" s="51">
        <f t="shared" si="57"/>
        <v>0</v>
      </c>
      <c r="R215" s="52">
        <f t="shared" si="58"/>
        <v>0</v>
      </c>
      <c r="S215" s="53" t="e">
        <f t="shared" si="50"/>
        <v>#DIV/0!</v>
      </c>
    </row>
    <row r="216" ht="15.95" customHeight="1">
      <c r="A216" s="56" t="s">
        <v>130</v>
      </c>
      <c r="B216" s="40" t="s">
        <v>131</v>
      </c>
      <c r="C216" s="41">
        <v>0</v>
      </c>
      <c r="D216" s="42">
        <v>198</v>
      </c>
      <c r="E216" s="43">
        <v>0</v>
      </c>
      <c r="F216" s="44">
        <f t="shared" si="51"/>
        <v>198</v>
      </c>
      <c r="G216" s="45">
        <f t="shared" si="48"/>
        <v>27.569520000000001</v>
      </c>
      <c r="H216" s="45">
        <f t="shared" si="52"/>
        <v>0</v>
      </c>
      <c r="I216" s="45">
        <f t="shared" si="53"/>
        <v>3.5840376000000003</v>
      </c>
      <c r="J216" s="46">
        <f t="shared" si="49"/>
        <v>0</v>
      </c>
      <c r="K216" s="47">
        <v>0.20000000000000001</v>
      </c>
      <c r="L216" s="48">
        <f t="shared" si="54"/>
        <v>0</v>
      </c>
      <c r="M216" s="49">
        <v>0.050000000000000003</v>
      </c>
      <c r="N216" s="50">
        <f t="shared" si="55"/>
        <v>0</v>
      </c>
      <c r="O216" s="49">
        <v>0.050000000000000003</v>
      </c>
      <c r="P216" s="50">
        <f t="shared" si="56"/>
        <v>0</v>
      </c>
      <c r="Q216" s="51">
        <f t="shared" si="57"/>
        <v>0</v>
      </c>
      <c r="R216" s="52">
        <f t="shared" si="58"/>
        <v>0</v>
      </c>
      <c r="S216" s="53" t="e">
        <f t="shared" si="50"/>
        <v>#DIV/0!</v>
      </c>
    </row>
    <row r="217" ht="15.95" customHeight="1">
      <c r="A217" s="39" t="s">
        <v>132</v>
      </c>
      <c r="B217" s="40" t="s">
        <v>133</v>
      </c>
      <c r="C217" s="41">
        <v>0</v>
      </c>
      <c r="D217" s="42">
        <v>108</v>
      </c>
      <c r="E217" s="43">
        <v>0</v>
      </c>
      <c r="F217" s="44">
        <f t="shared" si="51"/>
        <v>108</v>
      </c>
      <c r="G217" s="45">
        <f t="shared" si="48"/>
        <v>15.03792</v>
      </c>
      <c r="H217" s="45">
        <f t="shared" si="52"/>
        <v>0</v>
      </c>
      <c r="I217" s="45">
        <f t="shared" si="53"/>
        <v>1.9549296</v>
      </c>
      <c r="J217" s="46">
        <f t="shared" si="49"/>
        <v>0</v>
      </c>
      <c r="K217" s="47">
        <v>0.20000000000000001</v>
      </c>
      <c r="L217" s="48">
        <f t="shared" si="54"/>
        <v>0</v>
      </c>
      <c r="M217" s="49">
        <v>0.050000000000000003</v>
      </c>
      <c r="N217" s="50">
        <f t="shared" si="55"/>
        <v>0</v>
      </c>
      <c r="O217" s="49">
        <v>0.050000000000000003</v>
      </c>
      <c r="P217" s="50">
        <f t="shared" si="56"/>
        <v>0</v>
      </c>
      <c r="Q217" s="51">
        <f t="shared" si="57"/>
        <v>0</v>
      </c>
      <c r="R217" s="52">
        <f t="shared" si="58"/>
        <v>0</v>
      </c>
      <c r="S217" s="53" t="e">
        <f t="shared" si="50"/>
        <v>#DIV/0!</v>
      </c>
    </row>
    <row r="218" ht="15.95" customHeight="1">
      <c r="A218" s="39" t="s">
        <v>134</v>
      </c>
      <c r="B218" s="40" t="s">
        <v>135</v>
      </c>
      <c r="C218" s="41">
        <v>0</v>
      </c>
      <c r="D218" s="42">
        <v>98</v>
      </c>
      <c r="E218" s="43">
        <v>0</v>
      </c>
      <c r="F218" s="44">
        <f t="shared" si="51"/>
        <v>98</v>
      </c>
      <c r="G218" s="45">
        <f t="shared" si="48"/>
        <v>13.645519999999999</v>
      </c>
      <c r="H218" s="45">
        <f t="shared" si="52"/>
        <v>0</v>
      </c>
      <c r="I218" s="45">
        <f t="shared" si="53"/>
        <v>1.7739176000000001</v>
      </c>
      <c r="J218" s="46">
        <f t="shared" si="49"/>
        <v>0</v>
      </c>
      <c r="K218" s="47">
        <v>0.20000000000000001</v>
      </c>
      <c r="L218" s="48">
        <f t="shared" si="54"/>
        <v>0</v>
      </c>
      <c r="M218" s="49">
        <v>0.050000000000000003</v>
      </c>
      <c r="N218" s="50">
        <f t="shared" si="55"/>
        <v>0</v>
      </c>
      <c r="O218" s="49">
        <v>0.050000000000000003</v>
      </c>
      <c r="P218" s="50">
        <f t="shared" si="56"/>
        <v>0</v>
      </c>
      <c r="Q218" s="51">
        <f t="shared" si="57"/>
        <v>0</v>
      </c>
      <c r="R218" s="52">
        <f t="shared" si="58"/>
        <v>0</v>
      </c>
      <c r="S218" s="53" t="e">
        <f t="shared" si="50"/>
        <v>#DIV/0!</v>
      </c>
    </row>
    <row r="219" ht="15.95" customHeight="1">
      <c r="A219" s="39" t="s">
        <v>136</v>
      </c>
      <c r="B219" s="40" t="s">
        <v>137</v>
      </c>
      <c r="C219" s="41">
        <v>0</v>
      </c>
      <c r="D219" s="42">
        <v>266.39999999999998</v>
      </c>
      <c r="E219" s="43">
        <v>0</v>
      </c>
      <c r="F219" s="44">
        <f t="shared" si="51"/>
        <v>266</v>
      </c>
      <c r="G219" s="45">
        <f t="shared" si="48"/>
        <v>37.037840000000003</v>
      </c>
      <c r="H219" s="45">
        <f t="shared" si="52"/>
        <v>0</v>
      </c>
      <c r="I219" s="45">
        <f t="shared" si="53"/>
        <v>4.8149192000000003</v>
      </c>
      <c r="J219" s="46">
        <f t="shared" si="49"/>
        <v>0</v>
      </c>
      <c r="K219" s="47">
        <v>0.20000000000000001</v>
      </c>
      <c r="L219" s="48">
        <f t="shared" si="54"/>
        <v>0</v>
      </c>
      <c r="M219" s="49">
        <v>0.050000000000000003</v>
      </c>
      <c r="N219" s="50">
        <f t="shared" si="55"/>
        <v>0</v>
      </c>
      <c r="O219" s="49">
        <v>0.050000000000000003</v>
      </c>
      <c r="P219" s="50">
        <f t="shared" si="56"/>
        <v>0</v>
      </c>
      <c r="Q219" s="51">
        <f t="shared" si="57"/>
        <v>0</v>
      </c>
      <c r="R219" s="52">
        <f t="shared" si="58"/>
        <v>0</v>
      </c>
      <c r="S219" s="53" t="e">
        <f t="shared" si="50"/>
        <v>#DIV/0!</v>
      </c>
    </row>
    <row r="220" ht="15.95" customHeight="1">
      <c r="A220" s="39" t="s">
        <v>138</v>
      </c>
      <c r="B220" s="40" t="s">
        <v>139</v>
      </c>
      <c r="C220" s="41">
        <v>0</v>
      </c>
      <c r="D220" s="42">
        <v>376.19999999999999</v>
      </c>
      <c r="E220" s="43">
        <v>0</v>
      </c>
      <c r="F220" s="44">
        <f t="shared" si="51"/>
        <v>376</v>
      </c>
      <c r="G220" s="45">
        <f t="shared" si="48"/>
        <v>52.354240000000004</v>
      </c>
      <c r="H220" s="45">
        <f t="shared" si="52"/>
        <v>0</v>
      </c>
      <c r="I220" s="45">
        <f t="shared" si="53"/>
        <v>6.8060512000000006</v>
      </c>
      <c r="J220" s="46">
        <f t="shared" si="49"/>
        <v>0</v>
      </c>
      <c r="K220" s="47">
        <v>0.20000000000000001</v>
      </c>
      <c r="L220" s="48">
        <f t="shared" si="54"/>
        <v>0</v>
      </c>
      <c r="M220" s="49">
        <v>0.050000000000000003</v>
      </c>
      <c r="N220" s="50">
        <f t="shared" si="55"/>
        <v>0</v>
      </c>
      <c r="O220" s="49">
        <v>0.050000000000000003</v>
      </c>
      <c r="P220" s="50">
        <f t="shared" si="56"/>
        <v>0</v>
      </c>
      <c r="Q220" s="51">
        <f t="shared" si="57"/>
        <v>0</v>
      </c>
      <c r="R220" s="52">
        <f t="shared" si="58"/>
        <v>0</v>
      </c>
      <c r="S220" s="53" t="e">
        <f t="shared" si="50"/>
        <v>#DIV/0!</v>
      </c>
    </row>
    <row r="221" ht="15.95" customHeight="1">
      <c r="A221" s="39" t="s">
        <v>140</v>
      </c>
      <c r="B221" s="40" t="s">
        <v>141</v>
      </c>
      <c r="C221" s="41">
        <v>0</v>
      </c>
      <c r="D221" s="42">
        <v>217.08000000000001</v>
      </c>
      <c r="E221" s="43">
        <v>0</v>
      </c>
      <c r="F221" s="44">
        <f t="shared" si="51"/>
        <v>217</v>
      </c>
      <c r="G221" s="45">
        <f t="shared" si="48"/>
        <v>30.21508</v>
      </c>
      <c r="H221" s="45">
        <f t="shared" si="52"/>
        <v>0</v>
      </c>
      <c r="I221" s="45">
        <f t="shared" si="53"/>
        <v>3.9279604000000004</v>
      </c>
      <c r="J221" s="46">
        <f t="shared" si="49"/>
        <v>0</v>
      </c>
      <c r="K221" s="47">
        <v>0.20000000000000001</v>
      </c>
      <c r="L221" s="48">
        <f t="shared" si="54"/>
        <v>0</v>
      </c>
      <c r="M221" s="49">
        <v>0.050000000000000003</v>
      </c>
      <c r="N221" s="50">
        <f t="shared" si="55"/>
        <v>0</v>
      </c>
      <c r="O221" s="49">
        <v>0.050000000000000003</v>
      </c>
      <c r="P221" s="50">
        <f t="shared" si="56"/>
        <v>0</v>
      </c>
      <c r="Q221" s="51">
        <f t="shared" si="57"/>
        <v>0</v>
      </c>
      <c r="R221" s="52">
        <f t="shared" si="58"/>
        <v>0</v>
      </c>
      <c r="S221" s="53" t="e">
        <f t="shared" si="50"/>
        <v>#DIV/0!</v>
      </c>
    </row>
    <row r="222" ht="15.95" customHeight="1">
      <c r="A222" s="39" t="s">
        <v>142</v>
      </c>
      <c r="B222" s="40" t="s">
        <v>143</v>
      </c>
      <c r="C222" s="41">
        <v>0</v>
      </c>
      <c r="D222" s="42">
        <v>98</v>
      </c>
      <c r="E222" s="43">
        <v>0</v>
      </c>
      <c r="F222" s="44">
        <f t="shared" si="51"/>
        <v>98</v>
      </c>
      <c r="G222" s="45">
        <f t="shared" si="48"/>
        <v>13.645519999999999</v>
      </c>
      <c r="H222" s="45">
        <f t="shared" si="52"/>
        <v>0</v>
      </c>
      <c r="I222" s="45">
        <f t="shared" si="53"/>
        <v>1.7739176000000001</v>
      </c>
      <c r="J222" s="46">
        <f t="shared" si="49"/>
        <v>0</v>
      </c>
      <c r="K222" s="47">
        <v>0.20000000000000001</v>
      </c>
      <c r="L222" s="48">
        <f t="shared" si="54"/>
        <v>0</v>
      </c>
      <c r="M222" s="49">
        <v>0.050000000000000003</v>
      </c>
      <c r="N222" s="50">
        <f t="shared" si="55"/>
        <v>0</v>
      </c>
      <c r="O222" s="49">
        <v>0.050000000000000003</v>
      </c>
      <c r="P222" s="50">
        <f t="shared" si="56"/>
        <v>0</v>
      </c>
      <c r="Q222" s="51">
        <f t="shared" si="57"/>
        <v>0</v>
      </c>
      <c r="R222" s="52">
        <f t="shared" si="58"/>
        <v>0</v>
      </c>
      <c r="S222" s="53" t="e">
        <f t="shared" si="50"/>
        <v>#DIV/0!</v>
      </c>
    </row>
    <row r="223" ht="15.95" customHeight="1">
      <c r="A223" s="39" t="s">
        <v>144</v>
      </c>
      <c r="B223" s="40" t="s">
        <v>145</v>
      </c>
      <c r="C223" s="41">
        <v>0</v>
      </c>
      <c r="D223" s="42">
        <v>198</v>
      </c>
      <c r="E223" s="43">
        <v>0</v>
      </c>
      <c r="F223" s="44">
        <f t="shared" si="51"/>
        <v>198</v>
      </c>
      <c r="G223" s="45">
        <f t="shared" si="48"/>
        <v>27.569520000000001</v>
      </c>
      <c r="H223" s="45">
        <f t="shared" si="52"/>
        <v>0</v>
      </c>
      <c r="I223" s="45">
        <f t="shared" si="53"/>
        <v>3.5840376000000003</v>
      </c>
      <c r="J223" s="46">
        <f t="shared" si="49"/>
        <v>0</v>
      </c>
      <c r="K223" s="47">
        <v>0.20000000000000001</v>
      </c>
      <c r="L223" s="48">
        <f t="shared" si="54"/>
        <v>0</v>
      </c>
      <c r="M223" s="49">
        <v>0.050000000000000003</v>
      </c>
      <c r="N223" s="50">
        <f t="shared" si="55"/>
        <v>0</v>
      </c>
      <c r="O223" s="49">
        <v>0.050000000000000003</v>
      </c>
      <c r="P223" s="50">
        <f t="shared" si="56"/>
        <v>0</v>
      </c>
      <c r="Q223" s="51">
        <f t="shared" si="57"/>
        <v>0</v>
      </c>
      <c r="R223" s="52">
        <f t="shared" si="58"/>
        <v>0</v>
      </c>
      <c r="S223" s="53" t="e">
        <f t="shared" si="50"/>
        <v>#DIV/0!</v>
      </c>
    </row>
    <row r="224" ht="15.95" customHeight="1">
      <c r="A224" s="39" t="s">
        <v>146</v>
      </c>
      <c r="B224" s="40" t="s">
        <v>147</v>
      </c>
      <c r="C224" s="41">
        <v>0</v>
      </c>
      <c r="D224" s="42">
        <v>398</v>
      </c>
      <c r="E224" s="43">
        <v>0</v>
      </c>
      <c r="F224" s="44">
        <f t="shared" si="51"/>
        <v>398</v>
      </c>
      <c r="G224" s="45">
        <f t="shared" si="48"/>
        <v>55.417520000000003</v>
      </c>
      <c r="H224" s="45">
        <f t="shared" si="52"/>
        <v>0</v>
      </c>
      <c r="I224" s="45">
        <f t="shared" si="53"/>
        <v>7.2042776000000011</v>
      </c>
      <c r="J224" s="46">
        <f t="shared" si="49"/>
        <v>0</v>
      </c>
      <c r="K224" s="47">
        <v>0.20000000000000001</v>
      </c>
      <c r="L224" s="48">
        <f t="shared" si="54"/>
        <v>0</v>
      </c>
      <c r="M224" s="49">
        <v>0.050000000000000003</v>
      </c>
      <c r="N224" s="50">
        <f t="shared" si="55"/>
        <v>0</v>
      </c>
      <c r="O224" s="49">
        <v>0.050000000000000003</v>
      </c>
      <c r="P224" s="50">
        <f t="shared" si="56"/>
        <v>0</v>
      </c>
      <c r="Q224" s="51">
        <f t="shared" si="57"/>
        <v>0</v>
      </c>
      <c r="R224" s="52">
        <f t="shared" si="58"/>
        <v>0</v>
      </c>
      <c r="S224" s="53" t="e">
        <f t="shared" si="50"/>
        <v>#DIV/0!</v>
      </c>
    </row>
    <row r="225" ht="15.95" customHeight="1">
      <c r="A225" s="39" t="s">
        <v>148</v>
      </c>
      <c r="B225" s="40" t="s">
        <v>149</v>
      </c>
      <c r="C225" s="41">
        <v>0</v>
      </c>
      <c r="D225" s="42">
        <v>298</v>
      </c>
      <c r="E225" s="43">
        <v>0</v>
      </c>
      <c r="F225" s="44">
        <f t="shared" si="51"/>
        <v>298</v>
      </c>
      <c r="G225" s="45">
        <f t="shared" si="48"/>
        <v>41.493520000000004</v>
      </c>
      <c r="H225" s="45">
        <f t="shared" si="52"/>
        <v>0</v>
      </c>
      <c r="I225" s="45">
        <f t="shared" si="53"/>
        <v>5.3941576000000007</v>
      </c>
      <c r="J225" s="46">
        <f t="shared" si="49"/>
        <v>0</v>
      </c>
      <c r="K225" s="47">
        <v>0.20000000000000001</v>
      </c>
      <c r="L225" s="48">
        <f t="shared" si="54"/>
        <v>0</v>
      </c>
      <c r="M225" s="49">
        <v>0.050000000000000003</v>
      </c>
      <c r="N225" s="50">
        <f t="shared" si="55"/>
        <v>0</v>
      </c>
      <c r="O225" s="49">
        <v>0.050000000000000003</v>
      </c>
      <c r="P225" s="50">
        <f t="shared" si="56"/>
        <v>0</v>
      </c>
      <c r="Q225" s="51">
        <f t="shared" si="57"/>
        <v>0</v>
      </c>
      <c r="R225" s="52">
        <f t="shared" si="58"/>
        <v>0</v>
      </c>
      <c r="S225" s="53" t="e">
        <f t="shared" si="50"/>
        <v>#DIV/0!</v>
      </c>
    </row>
    <row r="226" ht="15.95" customHeight="1">
      <c r="A226" s="39" t="s">
        <v>150</v>
      </c>
      <c r="B226" s="40" t="s">
        <v>151</v>
      </c>
      <c r="C226" s="41">
        <v>0</v>
      </c>
      <c r="D226" s="42">
        <v>428</v>
      </c>
      <c r="E226" s="43">
        <v>0</v>
      </c>
      <c r="F226" s="44">
        <f t="shared" si="51"/>
        <v>428</v>
      </c>
      <c r="G226" s="45">
        <f t="shared" ref="G226:G289" si="59">F226*$B$6</f>
        <v>59.594720000000002</v>
      </c>
      <c r="H226" s="45">
        <f t="shared" si="52"/>
        <v>0</v>
      </c>
      <c r="I226" s="45">
        <f t="shared" si="53"/>
        <v>7.7473136000000009</v>
      </c>
      <c r="J226" s="46">
        <f t="shared" ref="J226:J289" si="60">(G226-I226)*C226</f>
        <v>0</v>
      </c>
      <c r="K226" s="47">
        <v>0.20000000000000001</v>
      </c>
      <c r="L226" s="48">
        <f t="shared" si="54"/>
        <v>0</v>
      </c>
      <c r="M226" s="49">
        <v>0.050000000000000003</v>
      </c>
      <c r="N226" s="50">
        <f t="shared" si="55"/>
        <v>0</v>
      </c>
      <c r="O226" s="49">
        <v>0.050000000000000003</v>
      </c>
      <c r="P226" s="50">
        <f t="shared" si="56"/>
        <v>0</v>
      </c>
      <c r="Q226" s="51">
        <f t="shared" si="57"/>
        <v>0</v>
      </c>
      <c r="R226" s="52">
        <f t="shared" si="58"/>
        <v>0</v>
      </c>
      <c r="S226" s="53" t="e">
        <f t="shared" ref="S226:S289" si="61">R226/H226</f>
        <v>#DIV/0!</v>
      </c>
    </row>
    <row r="227" ht="15.95" customHeight="1">
      <c r="A227" s="39" t="s">
        <v>152</v>
      </c>
      <c r="B227" s="40" t="s">
        <v>153</v>
      </c>
      <c r="C227" s="41">
        <v>0</v>
      </c>
      <c r="D227" s="42">
        <v>468</v>
      </c>
      <c r="E227" s="43">
        <v>0</v>
      </c>
      <c r="F227" s="44">
        <f t="shared" ref="F227:F290" si="62">ROUNDDOWN(D227*(1-E227),0)</f>
        <v>468</v>
      </c>
      <c r="G227" s="45">
        <f t="shared" si="59"/>
        <v>65.164320000000004</v>
      </c>
      <c r="H227" s="45">
        <f t="shared" ref="H227:H290" si="63">G227*C227</f>
        <v>0</v>
      </c>
      <c r="I227" s="45">
        <f t="shared" ref="I227:I290" si="64">G227*0.13</f>
        <v>8.4713616000000016</v>
      </c>
      <c r="J227" s="46">
        <f t="shared" si="60"/>
        <v>0</v>
      </c>
      <c r="K227" s="47">
        <v>0.20000000000000001</v>
      </c>
      <c r="L227" s="48">
        <f t="shared" ref="L227:L290" si="65">J227*K227</f>
        <v>0</v>
      </c>
      <c r="M227" s="49">
        <v>0.050000000000000003</v>
      </c>
      <c r="N227" s="50">
        <f t="shared" ref="N227:N290" si="66">J227*M227</f>
        <v>0</v>
      </c>
      <c r="O227" s="49">
        <v>0.050000000000000003</v>
      </c>
      <c r="P227" s="50">
        <f t="shared" ref="P227:P290" si="67">J227*O227</f>
        <v>0</v>
      </c>
      <c r="Q227" s="51">
        <f t="shared" ref="Q227:Q290" si="68">IFERROR(ROUND((J227-L227-N227-P227)/C227,2),0)</f>
        <v>0</v>
      </c>
      <c r="R227" s="52">
        <f t="shared" ref="R227:R290" si="69">+C227*Q227</f>
        <v>0</v>
      </c>
      <c r="S227" s="53" t="e">
        <f t="shared" si="61"/>
        <v>#DIV/0!</v>
      </c>
    </row>
    <row r="228" ht="15.95" customHeight="1">
      <c r="A228" s="39" t="s">
        <v>154</v>
      </c>
      <c r="B228" s="40" t="s">
        <v>155</v>
      </c>
      <c r="C228" s="41">
        <v>0</v>
      </c>
      <c r="D228" s="42">
        <v>108</v>
      </c>
      <c r="E228" s="43">
        <v>0</v>
      </c>
      <c r="F228" s="44">
        <f t="shared" si="62"/>
        <v>108</v>
      </c>
      <c r="G228" s="45">
        <f t="shared" si="59"/>
        <v>15.03792</v>
      </c>
      <c r="H228" s="45">
        <f t="shared" si="63"/>
        <v>0</v>
      </c>
      <c r="I228" s="45">
        <f t="shared" si="64"/>
        <v>1.9549296</v>
      </c>
      <c r="J228" s="46">
        <f t="shared" si="60"/>
        <v>0</v>
      </c>
      <c r="K228" s="47">
        <v>0.20000000000000001</v>
      </c>
      <c r="L228" s="48">
        <f t="shared" si="65"/>
        <v>0</v>
      </c>
      <c r="M228" s="49">
        <v>0.050000000000000003</v>
      </c>
      <c r="N228" s="50">
        <f t="shared" si="66"/>
        <v>0</v>
      </c>
      <c r="O228" s="49">
        <v>0.050000000000000003</v>
      </c>
      <c r="P228" s="50">
        <f t="shared" si="67"/>
        <v>0</v>
      </c>
      <c r="Q228" s="51">
        <f t="shared" si="68"/>
        <v>0</v>
      </c>
      <c r="R228" s="52">
        <f t="shared" si="69"/>
        <v>0</v>
      </c>
      <c r="S228" s="53" t="e">
        <f t="shared" si="61"/>
        <v>#DIV/0!</v>
      </c>
    </row>
    <row r="229" ht="15.95" customHeight="1">
      <c r="A229" s="39" t="s">
        <v>156</v>
      </c>
      <c r="B229" s="40" t="s">
        <v>157</v>
      </c>
      <c r="C229" s="41">
        <v>0</v>
      </c>
      <c r="D229" s="42">
        <v>268</v>
      </c>
      <c r="E229" s="43">
        <v>0</v>
      </c>
      <c r="F229" s="44">
        <f t="shared" si="62"/>
        <v>268</v>
      </c>
      <c r="G229" s="45">
        <f t="shared" si="59"/>
        <v>37.316319999999997</v>
      </c>
      <c r="H229" s="45">
        <f t="shared" si="63"/>
        <v>0</v>
      </c>
      <c r="I229" s="45">
        <f t="shared" si="64"/>
        <v>4.8511215999999999</v>
      </c>
      <c r="J229" s="46">
        <f t="shared" si="60"/>
        <v>0</v>
      </c>
      <c r="K229" s="47">
        <v>0.20000000000000001</v>
      </c>
      <c r="L229" s="48">
        <f t="shared" si="65"/>
        <v>0</v>
      </c>
      <c r="M229" s="49">
        <v>0.050000000000000003</v>
      </c>
      <c r="N229" s="50">
        <f t="shared" si="66"/>
        <v>0</v>
      </c>
      <c r="O229" s="49">
        <v>0.050000000000000003</v>
      </c>
      <c r="P229" s="50">
        <f t="shared" si="67"/>
        <v>0</v>
      </c>
      <c r="Q229" s="51">
        <f t="shared" si="68"/>
        <v>0</v>
      </c>
      <c r="R229" s="52">
        <f t="shared" si="69"/>
        <v>0</v>
      </c>
      <c r="S229" s="53" t="e">
        <f t="shared" si="61"/>
        <v>#DIV/0!</v>
      </c>
    </row>
    <row r="230" ht="15.95" customHeight="1">
      <c r="A230" s="39" t="s">
        <v>158</v>
      </c>
      <c r="B230" s="40" t="s">
        <v>159</v>
      </c>
      <c r="C230" s="41">
        <v>0</v>
      </c>
      <c r="D230" s="42">
        <v>268</v>
      </c>
      <c r="E230" s="43">
        <v>0</v>
      </c>
      <c r="F230" s="44">
        <f t="shared" si="62"/>
        <v>268</v>
      </c>
      <c r="G230" s="45">
        <f t="shared" si="59"/>
        <v>37.316319999999997</v>
      </c>
      <c r="H230" s="45">
        <f t="shared" si="63"/>
        <v>0</v>
      </c>
      <c r="I230" s="45">
        <f t="shared" si="64"/>
        <v>4.8511215999999999</v>
      </c>
      <c r="J230" s="46">
        <f t="shared" si="60"/>
        <v>0</v>
      </c>
      <c r="K230" s="47">
        <v>0.20000000000000001</v>
      </c>
      <c r="L230" s="48">
        <f t="shared" si="65"/>
        <v>0</v>
      </c>
      <c r="M230" s="49">
        <v>0.050000000000000003</v>
      </c>
      <c r="N230" s="50">
        <f t="shared" si="66"/>
        <v>0</v>
      </c>
      <c r="O230" s="49">
        <v>0.050000000000000003</v>
      </c>
      <c r="P230" s="50">
        <f t="shared" si="67"/>
        <v>0</v>
      </c>
      <c r="Q230" s="51">
        <f t="shared" si="68"/>
        <v>0</v>
      </c>
      <c r="R230" s="52">
        <f t="shared" si="69"/>
        <v>0</v>
      </c>
      <c r="S230" s="53" t="e">
        <f t="shared" si="61"/>
        <v>#DIV/0!</v>
      </c>
    </row>
    <row r="231" ht="15.95" customHeight="1">
      <c r="A231" s="39" t="s">
        <v>160</v>
      </c>
      <c r="B231" s="40" t="s">
        <v>161</v>
      </c>
      <c r="C231" s="41">
        <v>0</v>
      </c>
      <c r="D231" s="42">
        <v>402</v>
      </c>
      <c r="E231" s="43">
        <v>0</v>
      </c>
      <c r="F231" s="44">
        <f t="shared" si="62"/>
        <v>402</v>
      </c>
      <c r="G231" s="45">
        <f t="shared" si="59"/>
        <v>55.97448</v>
      </c>
      <c r="H231" s="45">
        <f t="shared" si="63"/>
        <v>0</v>
      </c>
      <c r="I231" s="45">
        <f t="shared" si="64"/>
        <v>7.2766824000000003</v>
      </c>
      <c r="J231" s="46">
        <f t="shared" si="60"/>
        <v>0</v>
      </c>
      <c r="K231" s="47">
        <v>0.20000000000000001</v>
      </c>
      <c r="L231" s="48">
        <f t="shared" si="65"/>
        <v>0</v>
      </c>
      <c r="M231" s="49">
        <v>0.050000000000000003</v>
      </c>
      <c r="N231" s="50">
        <f t="shared" si="66"/>
        <v>0</v>
      </c>
      <c r="O231" s="49">
        <v>0.050000000000000003</v>
      </c>
      <c r="P231" s="50">
        <f t="shared" si="67"/>
        <v>0</v>
      </c>
      <c r="Q231" s="51">
        <f t="shared" si="68"/>
        <v>0</v>
      </c>
      <c r="R231" s="52">
        <f t="shared" si="69"/>
        <v>0</v>
      </c>
      <c r="S231" s="53" t="e">
        <f t="shared" si="61"/>
        <v>#DIV/0!</v>
      </c>
    </row>
    <row r="232" ht="15.95" customHeight="1">
      <c r="A232" s="39" t="s">
        <v>162</v>
      </c>
      <c r="B232" s="40" t="s">
        <v>163</v>
      </c>
      <c r="C232" s="41">
        <v>0</v>
      </c>
      <c r="D232" s="42">
        <v>298</v>
      </c>
      <c r="E232" s="43">
        <v>0</v>
      </c>
      <c r="F232" s="44">
        <f t="shared" si="62"/>
        <v>298</v>
      </c>
      <c r="G232" s="45">
        <f t="shared" si="59"/>
        <v>41.493520000000004</v>
      </c>
      <c r="H232" s="45">
        <f t="shared" si="63"/>
        <v>0</v>
      </c>
      <c r="I232" s="45">
        <f t="shared" si="64"/>
        <v>5.3941576000000007</v>
      </c>
      <c r="J232" s="46">
        <f t="shared" si="60"/>
        <v>0</v>
      </c>
      <c r="K232" s="47">
        <v>0.20000000000000001</v>
      </c>
      <c r="L232" s="48">
        <f t="shared" si="65"/>
        <v>0</v>
      </c>
      <c r="M232" s="49">
        <v>0.050000000000000003</v>
      </c>
      <c r="N232" s="50">
        <f t="shared" si="66"/>
        <v>0</v>
      </c>
      <c r="O232" s="49">
        <v>0.050000000000000003</v>
      </c>
      <c r="P232" s="50">
        <f t="shared" si="67"/>
        <v>0</v>
      </c>
      <c r="Q232" s="51">
        <f t="shared" si="68"/>
        <v>0</v>
      </c>
      <c r="R232" s="52">
        <f t="shared" si="69"/>
        <v>0</v>
      </c>
      <c r="S232" s="53" t="e">
        <f t="shared" si="61"/>
        <v>#DIV/0!</v>
      </c>
    </row>
    <row r="233" ht="15.95" customHeight="1">
      <c r="A233" s="39" t="s">
        <v>164</v>
      </c>
      <c r="B233" s="40" t="s">
        <v>165</v>
      </c>
      <c r="C233" s="41">
        <v>0</v>
      </c>
      <c r="D233" s="42">
        <v>428</v>
      </c>
      <c r="E233" s="43">
        <v>0</v>
      </c>
      <c r="F233" s="44">
        <f t="shared" si="62"/>
        <v>428</v>
      </c>
      <c r="G233" s="45">
        <f t="shared" si="59"/>
        <v>59.594720000000002</v>
      </c>
      <c r="H233" s="45">
        <f t="shared" si="63"/>
        <v>0</v>
      </c>
      <c r="I233" s="45">
        <f t="shared" si="64"/>
        <v>7.7473136000000009</v>
      </c>
      <c r="J233" s="46">
        <f t="shared" si="60"/>
        <v>0</v>
      </c>
      <c r="K233" s="47">
        <v>0.20000000000000001</v>
      </c>
      <c r="L233" s="48">
        <f t="shared" si="65"/>
        <v>0</v>
      </c>
      <c r="M233" s="49">
        <v>0.050000000000000003</v>
      </c>
      <c r="N233" s="50">
        <f t="shared" si="66"/>
        <v>0</v>
      </c>
      <c r="O233" s="49">
        <v>0.050000000000000003</v>
      </c>
      <c r="P233" s="50">
        <f t="shared" si="67"/>
        <v>0</v>
      </c>
      <c r="Q233" s="51">
        <f t="shared" si="68"/>
        <v>0</v>
      </c>
      <c r="R233" s="52">
        <f t="shared" si="69"/>
        <v>0</v>
      </c>
      <c r="S233" s="53" t="e">
        <f t="shared" si="61"/>
        <v>#DIV/0!</v>
      </c>
    </row>
    <row r="234" ht="15.95" customHeight="1">
      <c r="A234" s="39" t="s">
        <v>166</v>
      </c>
      <c r="B234" s="40" t="s">
        <v>167</v>
      </c>
      <c r="C234" s="41">
        <v>0</v>
      </c>
      <c r="D234" s="42">
        <v>268</v>
      </c>
      <c r="E234" s="43">
        <v>0</v>
      </c>
      <c r="F234" s="44">
        <f t="shared" si="62"/>
        <v>268</v>
      </c>
      <c r="G234" s="45">
        <f t="shared" si="59"/>
        <v>37.316319999999997</v>
      </c>
      <c r="H234" s="45">
        <f t="shared" si="63"/>
        <v>0</v>
      </c>
      <c r="I234" s="45">
        <f t="shared" si="64"/>
        <v>4.8511215999999999</v>
      </c>
      <c r="J234" s="46">
        <f t="shared" si="60"/>
        <v>0</v>
      </c>
      <c r="K234" s="47">
        <v>0.20000000000000001</v>
      </c>
      <c r="L234" s="48">
        <f t="shared" si="65"/>
        <v>0</v>
      </c>
      <c r="M234" s="49">
        <v>0.050000000000000003</v>
      </c>
      <c r="N234" s="50">
        <f t="shared" si="66"/>
        <v>0</v>
      </c>
      <c r="O234" s="49">
        <v>0.050000000000000003</v>
      </c>
      <c r="P234" s="50">
        <f t="shared" si="67"/>
        <v>0</v>
      </c>
      <c r="Q234" s="51">
        <f t="shared" si="68"/>
        <v>0</v>
      </c>
      <c r="R234" s="52">
        <f t="shared" si="69"/>
        <v>0</v>
      </c>
      <c r="S234" s="53" t="e">
        <f t="shared" si="61"/>
        <v>#DIV/0!</v>
      </c>
    </row>
    <row r="235" ht="15.95" customHeight="1">
      <c r="A235" s="39" t="s">
        <v>168</v>
      </c>
      <c r="B235" s="40" t="s">
        <v>169</v>
      </c>
      <c r="C235" s="41">
        <v>0</v>
      </c>
      <c r="D235" s="42">
        <v>328</v>
      </c>
      <c r="E235" s="43">
        <v>0</v>
      </c>
      <c r="F235" s="44">
        <f t="shared" si="62"/>
        <v>328</v>
      </c>
      <c r="G235" s="45">
        <f t="shared" si="59"/>
        <v>45.670720000000003</v>
      </c>
      <c r="H235" s="45">
        <f t="shared" si="63"/>
        <v>0</v>
      </c>
      <c r="I235" s="45">
        <f t="shared" si="64"/>
        <v>5.9371936000000005</v>
      </c>
      <c r="J235" s="46">
        <f t="shared" si="60"/>
        <v>0</v>
      </c>
      <c r="K235" s="47">
        <v>0.20000000000000001</v>
      </c>
      <c r="L235" s="48">
        <f t="shared" si="65"/>
        <v>0</v>
      </c>
      <c r="M235" s="49">
        <v>0.050000000000000003</v>
      </c>
      <c r="N235" s="50">
        <f t="shared" si="66"/>
        <v>0</v>
      </c>
      <c r="O235" s="49">
        <v>0.050000000000000003</v>
      </c>
      <c r="P235" s="50">
        <f t="shared" si="67"/>
        <v>0</v>
      </c>
      <c r="Q235" s="51">
        <f t="shared" si="68"/>
        <v>0</v>
      </c>
      <c r="R235" s="52">
        <f t="shared" si="69"/>
        <v>0</v>
      </c>
      <c r="S235" s="53" t="e">
        <f t="shared" si="61"/>
        <v>#DIV/0!</v>
      </c>
    </row>
    <row r="236" ht="15.95" customHeight="1">
      <c r="A236" s="39" t="s">
        <v>170</v>
      </c>
      <c r="B236" s="40" t="s">
        <v>171</v>
      </c>
      <c r="C236" s="41">
        <v>0</v>
      </c>
      <c r="D236" s="42">
        <v>198</v>
      </c>
      <c r="E236" s="43">
        <v>0</v>
      </c>
      <c r="F236" s="44">
        <f t="shared" si="62"/>
        <v>198</v>
      </c>
      <c r="G236" s="45">
        <f t="shared" si="59"/>
        <v>27.569520000000001</v>
      </c>
      <c r="H236" s="45">
        <f t="shared" si="63"/>
        <v>0</v>
      </c>
      <c r="I236" s="45">
        <f t="shared" si="64"/>
        <v>3.5840376000000003</v>
      </c>
      <c r="J236" s="46">
        <f t="shared" si="60"/>
        <v>0</v>
      </c>
      <c r="K236" s="47">
        <v>0.20000000000000001</v>
      </c>
      <c r="L236" s="48">
        <f t="shared" si="65"/>
        <v>0</v>
      </c>
      <c r="M236" s="49">
        <v>0.050000000000000003</v>
      </c>
      <c r="N236" s="50">
        <f t="shared" si="66"/>
        <v>0</v>
      </c>
      <c r="O236" s="49">
        <v>0.050000000000000003</v>
      </c>
      <c r="P236" s="50">
        <f t="shared" si="67"/>
        <v>0</v>
      </c>
      <c r="Q236" s="51">
        <f t="shared" si="68"/>
        <v>0</v>
      </c>
      <c r="R236" s="52">
        <f t="shared" si="69"/>
        <v>0</v>
      </c>
      <c r="S236" s="53" t="e">
        <f t="shared" si="61"/>
        <v>#DIV/0!</v>
      </c>
    </row>
    <row r="237" ht="15.95" customHeight="1">
      <c r="A237" s="39" t="s">
        <v>172</v>
      </c>
      <c r="B237" s="40" t="s">
        <v>173</v>
      </c>
      <c r="C237" s="41">
        <v>0</v>
      </c>
      <c r="D237" s="42">
        <v>348</v>
      </c>
      <c r="E237" s="43">
        <v>0</v>
      </c>
      <c r="F237" s="44">
        <f t="shared" si="62"/>
        <v>348</v>
      </c>
      <c r="G237" s="45">
        <f t="shared" si="59"/>
        <v>48.45552</v>
      </c>
      <c r="H237" s="45">
        <f t="shared" si="63"/>
        <v>0</v>
      </c>
      <c r="I237" s="45">
        <f t="shared" si="64"/>
        <v>6.2992176000000004</v>
      </c>
      <c r="J237" s="46">
        <f t="shared" si="60"/>
        <v>0</v>
      </c>
      <c r="K237" s="47">
        <v>0.20000000000000001</v>
      </c>
      <c r="L237" s="48">
        <f t="shared" si="65"/>
        <v>0</v>
      </c>
      <c r="M237" s="49">
        <v>0.050000000000000003</v>
      </c>
      <c r="N237" s="50">
        <f t="shared" si="66"/>
        <v>0</v>
      </c>
      <c r="O237" s="49">
        <v>0.050000000000000003</v>
      </c>
      <c r="P237" s="50">
        <f t="shared" si="67"/>
        <v>0</v>
      </c>
      <c r="Q237" s="51">
        <f t="shared" si="68"/>
        <v>0</v>
      </c>
      <c r="R237" s="52">
        <f t="shared" si="69"/>
        <v>0</v>
      </c>
      <c r="S237" s="53" t="e">
        <f t="shared" si="61"/>
        <v>#DIV/0!</v>
      </c>
    </row>
    <row r="238" ht="15.95" customHeight="1">
      <c r="A238" s="56" t="s">
        <v>174</v>
      </c>
      <c r="B238" s="40" t="s">
        <v>175</v>
      </c>
      <c r="C238" s="41">
        <v>0</v>
      </c>
      <c r="D238" s="42">
        <v>448</v>
      </c>
      <c r="E238" s="43">
        <v>0</v>
      </c>
      <c r="F238" s="44">
        <f t="shared" si="62"/>
        <v>448</v>
      </c>
      <c r="G238" s="45">
        <f t="shared" si="59"/>
        <v>62.379519999999999</v>
      </c>
      <c r="H238" s="45">
        <f t="shared" si="63"/>
        <v>0</v>
      </c>
      <c r="I238" s="45">
        <f t="shared" si="64"/>
        <v>8.1093375999999999</v>
      </c>
      <c r="J238" s="46">
        <f t="shared" si="60"/>
        <v>0</v>
      </c>
      <c r="K238" s="47">
        <v>0.20000000000000001</v>
      </c>
      <c r="L238" s="48">
        <f t="shared" si="65"/>
        <v>0</v>
      </c>
      <c r="M238" s="49">
        <v>0.050000000000000003</v>
      </c>
      <c r="N238" s="50">
        <f t="shared" si="66"/>
        <v>0</v>
      </c>
      <c r="O238" s="49">
        <v>0.050000000000000003</v>
      </c>
      <c r="P238" s="50">
        <f t="shared" si="67"/>
        <v>0</v>
      </c>
      <c r="Q238" s="51">
        <f t="shared" si="68"/>
        <v>0</v>
      </c>
      <c r="R238" s="52">
        <f t="shared" si="69"/>
        <v>0</v>
      </c>
      <c r="S238" s="53" t="e">
        <f t="shared" si="61"/>
        <v>#DIV/0!</v>
      </c>
    </row>
    <row r="239" ht="15.95" customHeight="1">
      <c r="A239" s="39" t="s">
        <v>176</v>
      </c>
      <c r="B239" s="40" t="s">
        <v>177</v>
      </c>
      <c r="C239" s="41">
        <v>0</v>
      </c>
      <c r="D239" s="42">
        <v>268</v>
      </c>
      <c r="E239" s="43">
        <v>0</v>
      </c>
      <c r="F239" s="44">
        <f t="shared" si="62"/>
        <v>268</v>
      </c>
      <c r="G239" s="45">
        <f t="shared" si="59"/>
        <v>37.316319999999997</v>
      </c>
      <c r="H239" s="45">
        <f t="shared" si="63"/>
        <v>0</v>
      </c>
      <c r="I239" s="45">
        <f t="shared" si="64"/>
        <v>4.8511215999999999</v>
      </c>
      <c r="J239" s="46">
        <f t="shared" si="60"/>
        <v>0</v>
      </c>
      <c r="K239" s="47">
        <v>0.20000000000000001</v>
      </c>
      <c r="L239" s="48">
        <f t="shared" si="65"/>
        <v>0</v>
      </c>
      <c r="M239" s="49">
        <v>0.050000000000000003</v>
      </c>
      <c r="N239" s="50">
        <f t="shared" si="66"/>
        <v>0</v>
      </c>
      <c r="O239" s="49">
        <v>0.050000000000000003</v>
      </c>
      <c r="P239" s="50">
        <f t="shared" si="67"/>
        <v>0</v>
      </c>
      <c r="Q239" s="51">
        <f t="shared" si="68"/>
        <v>0</v>
      </c>
      <c r="R239" s="52">
        <f t="shared" si="69"/>
        <v>0</v>
      </c>
      <c r="S239" s="53" t="e">
        <f t="shared" si="61"/>
        <v>#DIV/0!</v>
      </c>
    </row>
    <row r="240" ht="15.95" customHeight="1">
      <c r="A240" s="54" t="s">
        <v>178</v>
      </c>
      <c r="B240" s="55" t="s">
        <v>179</v>
      </c>
      <c r="C240" s="41">
        <v>0</v>
      </c>
      <c r="D240" s="42">
        <v>98</v>
      </c>
      <c r="E240" s="43">
        <v>0</v>
      </c>
      <c r="F240" s="44">
        <f t="shared" si="62"/>
        <v>98</v>
      </c>
      <c r="G240" s="45">
        <f t="shared" si="59"/>
        <v>13.645519999999999</v>
      </c>
      <c r="H240" s="45">
        <f t="shared" si="63"/>
        <v>0</v>
      </c>
      <c r="I240" s="45">
        <f t="shared" si="64"/>
        <v>1.7739176000000001</v>
      </c>
      <c r="J240" s="46">
        <f t="shared" si="60"/>
        <v>0</v>
      </c>
      <c r="K240" s="47">
        <v>0.20000000000000001</v>
      </c>
      <c r="L240" s="48">
        <f t="shared" si="65"/>
        <v>0</v>
      </c>
      <c r="M240" s="49">
        <v>0.050000000000000003</v>
      </c>
      <c r="N240" s="50">
        <f t="shared" si="66"/>
        <v>0</v>
      </c>
      <c r="O240" s="49">
        <v>0.050000000000000003</v>
      </c>
      <c r="P240" s="50">
        <f t="shared" si="67"/>
        <v>0</v>
      </c>
      <c r="Q240" s="51">
        <f t="shared" si="68"/>
        <v>0</v>
      </c>
      <c r="R240" s="52">
        <f t="shared" si="69"/>
        <v>0</v>
      </c>
      <c r="S240" s="53" t="e">
        <f t="shared" si="61"/>
        <v>#DIV/0!</v>
      </c>
    </row>
    <row r="241" ht="15.95" customHeight="1">
      <c r="A241" s="54" t="s">
        <v>180</v>
      </c>
      <c r="B241" s="55" t="s">
        <v>181</v>
      </c>
      <c r="C241" s="41">
        <v>0</v>
      </c>
      <c r="D241" s="42">
        <v>148</v>
      </c>
      <c r="E241" s="43">
        <v>0</v>
      </c>
      <c r="F241" s="44">
        <f t="shared" si="62"/>
        <v>148</v>
      </c>
      <c r="G241" s="45">
        <f t="shared" si="59"/>
        <v>20.607520000000001</v>
      </c>
      <c r="H241" s="45">
        <f t="shared" si="63"/>
        <v>0</v>
      </c>
      <c r="I241" s="45">
        <f t="shared" si="64"/>
        <v>2.6789776000000001</v>
      </c>
      <c r="J241" s="46">
        <f t="shared" si="60"/>
        <v>0</v>
      </c>
      <c r="K241" s="47">
        <v>0.20000000000000001</v>
      </c>
      <c r="L241" s="48">
        <f t="shared" si="65"/>
        <v>0</v>
      </c>
      <c r="M241" s="49">
        <v>0.050000000000000003</v>
      </c>
      <c r="N241" s="50">
        <f t="shared" si="66"/>
        <v>0</v>
      </c>
      <c r="O241" s="49">
        <v>0.050000000000000003</v>
      </c>
      <c r="P241" s="50">
        <f t="shared" si="67"/>
        <v>0</v>
      </c>
      <c r="Q241" s="51">
        <f t="shared" si="68"/>
        <v>0</v>
      </c>
      <c r="R241" s="52">
        <f t="shared" si="69"/>
        <v>0</v>
      </c>
      <c r="S241" s="53" t="e">
        <f t="shared" si="61"/>
        <v>#DIV/0!</v>
      </c>
    </row>
    <row r="242" ht="15.95" customHeight="1">
      <c r="A242" s="39" t="s">
        <v>182</v>
      </c>
      <c r="B242" s="40" t="s">
        <v>183</v>
      </c>
      <c r="C242" s="41">
        <v>0</v>
      </c>
      <c r="D242" s="42">
        <v>128</v>
      </c>
      <c r="E242" s="43">
        <v>0</v>
      </c>
      <c r="F242" s="44">
        <f t="shared" si="62"/>
        <v>128</v>
      </c>
      <c r="G242" s="45">
        <f t="shared" si="59"/>
        <v>17.82272</v>
      </c>
      <c r="H242" s="45">
        <f t="shared" si="63"/>
        <v>0</v>
      </c>
      <c r="I242" s="45">
        <f t="shared" si="64"/>
        <v>2.3169536000000002</v>
      </c>
      <c r="J242" s="46">
        <f t="shared" si="60"/>
        <v>0</v>
      </c>
      <c r="K242" s="47">
        <v>0.20000000000000001</v>
      </c>
      <c r="L242" s="48">
        <f t="shared" si="65"/>
        <v>0</v>
      </c>
      <c r="M242" s="49">
        <v>0.050000000000000003</v>
      </c>
      <c r="N242" s="50">
        <f t="shared" si="66"/>
        <v>0</v>
      </c>
      <c r="O242" s="49">
        <v>0.050000000000000003</v>
      </c>
      <c r="P242" s="50">
        <f t="shared" si="67"/>
        <v>0</v>
      </c>
      <c r="Q242" s="51">
        <f t="shared" si="68"/>
        <v>0</v>
      </c>
      <c r="R242" s="52">
        <f t="shared" si="69"/>
        <v>0</v>
      </c>
      <c r="S242" s="53" t="e">
        <f t="shared" si="61"/>
        <v>#DIV/0!</v>
      </c>
    </row>
    <row r="243" ht="15.95" customHeight="1">
      <c r="A243" s="39" t="s">
        <v>184</v>
      </c>
      <c r="B243" s="40" t="s">
        <v>185</v>
      </c>
      <c r="C243" s="41">
        <v>0</v>
      </c>
      <c r="D243" s="42">
        <v>298</v>
      </c>
      <c r="E243" s="43">
        <v>0</v>
      </c>
      <c r="F243" s="44">
        <f t="shared" si="62"/>
        <v>298</v>
      </c>
      <c r="G243" s="45">
        <f t="shared" si="59"/>
        <v>41.493520000000004</v>
      </c>
      <c r="H243" s="45">
        <f t="shared" si="63"/>
        <v>0</v>
      </c>
      <c r="I243" s="45">
        <f t="shared" si="64"/>
        <v>5.3941576000000007</v>
      </c>
      <c r="J243" s="46">
        <f t="shared" si="60"/>
        <v>0</v>
      </c>
      <c r="K243" s="47">
        <v>0.20000000000000001</v>
      </c>
      <c r="L243" s="48">
        <f t="shared" si="65"/>
        <v>0</v>
      </c>
      <c r="M243" s="49">
        <v>0.050000000000000003</v>
      </c>
      <c r="N243" s="50">
        <f t="shared" si="66"/>
        <v>0</v>
      </c>
      <c r="O243" s="49">
        <v>0.050000000000000003</v>
      </c>
      <c r="P243" s="50">
        <f t="shared" si="67"/>
        <v>0</v>
      </c>
      <c r="Q243" s="51">
        <f t="shared" si="68"/>
        <v>0</v>
      </c>
      <c r="R243" s="52">
        <f t="shared" si="69"/>
        <v>0</v>
      </c>
      <c r="S243" s="53" t="e">
        <f t="shared" si="61"/>
        <v>#DIV/0!</v>
      </c>
    </row>
    <row r="244" ht="15.95" customHeight="1">
      <c r="A244" s="39" t="s">
        <v>186</v>
      </c>
      <c r="B244" s="40" t="s">
        <v>187</v>
      </c>
      <c r="C244" s="41">
        <v>0</v>
      </c>
      <c r="D244" s="42">
        <v>348</v>
      </c>
      <c r="E244" s="43">
        <v>0</v>
      </c>
      <c r="F244" s="44">
        <f t="shared" si="62"/>
        <v>348</v>
      </c>
      <c r="G244" s="45">
        <f t="shared" si="59"/>
        <v>48.45552</v>
      </c>
      <c r="H244" s="45">
        <f t="shared" si="63"/>
        <v>0</v>
      </c>
      <c r="I244" s="45">
        <f t="shared" si="64"/>
        <v>6.2992176000000004</v>
      </c>
      <c r="J244" s="46">
        <f t="shared" si="60"/>
        <v>0</v>
      </c>
      <c r="K244" s="47">
        <v>0.20000000000000001</v>
      </c>
      <c r="L244" s="48">
        <f t="shared" si="65"/>
        <v>0</v>
      </c>
      <c r="M244" s="49">
        <v>0.050000000000000003</v>
      </c>
      <c r="N244" s="50">
        <f t="shared" si="66"/>
        <v>0</v>
      </c>
      <c r="O244" s="49">
        <v>0.050000000000000003</v>
      </c>
      <c r="P244" s="50">
        <f t="shared" si="67"/>
        <v>0</v>
      </c>
      <c r="Q244" s="51">
        <f t="shared" si="68"/>
        <v>0</v>
      </c>
      <c r="R244" s="52">
        <f t="shared" si="69"/>
        <v>0</v>
      </c>
      <c r="S244" s="53" t="e">
        <f t="shared" si="61"/>
        <v>#DIV/0!</v>
      </c>
    </row>
    <row r="245" ht="15.95" customHeight="1">
      <c r="A245" s="39" t="s">
        <v>188</v>
      </c>
      <c r="B245" s="40" t="s">
        <v>189</v>
      </c>
      <c r="C245" s="41">
        <v>0</v>
      </c>
      <c r="D245" s="42">
        <v>328</v>
      </c>
      <c r="E245" s="43">
        <v>0</v>
      </c>
      <c r="F245" s="44">
        <f t="shared" si="62"/>
        <v>328</v>
      </c>
      <c r="G245" s="45">
        <f t="shared" si="59"/>
        <v>45.670720000000003</v>
      </c>
      <c r="H245" s="45">
        <f t="shared" si="63"/>
        <v>0</v>
      </c>
      <c r="I245" s="45">
        <f t="shared" si="64"/>
        <v>5.9371936000000005</v>
      </c>
      <c r="J245" s="46">
        <f t="shared" si="60"/>
        <v>0</v>
      </c>
      <c r="K245" s="47">
        <v>0.20000000000000001</v>
      </c>
      <c r="L245" s="48">
        <f t="shared" si="65"/>
        <v>0</v>
      </c>
      <c r="M245" s="49">
        <v>0.050000000000000003</v>
      </c>
      <c r="N245" s="50">
        <f t="shared" si="66"/>
        <v>0</v>
      </c>
      <c r="O245" s="49">
        <v>0.050000000000000003</v>
      </c>
      <c r="P245" s="50">
        <f t="shared" si="67"/>
        <v>0</v>
      </c>
      <c r="Q245" s="51">
        <f t="shared" si="68"/>
        <v>0</v>
      </c>
      <c r="R245" s="52">
        <f t="shared" si="69"/>
        <v>0</v>
      </c>
      <c r="S245" s="53" t="e">
        <f t="shared" si="61"/>
        <v>#DIV/0!</v>
      </c>
    </row>
    <row r="246" ht="15.95" customHeight="1">
      <c r="A246" s="39" t="s">
        <v>190</v>
      </c>
      <c r="B246" s="40" t="s">
        <v>191</v>
      </c>
      <c r="C246" s="41">
        <v>0</v>
      </c>
      <c r="D246" s="42">
        <v>398</v>
      </c>
      <c r="E246" s="43">
        <v>0</v>
      </c>
      <c r="F246" s="44">
        <f t="shared" si="62"/>
        <v>398</v>
      </c>
      <c r="G246" s="45">
        <f t="shared" si="59"/>
        <v>55.417520000000003</v>
      </c>
      <c r="H246" s="45">
        <f t="shared" si="63"/>
        <v>0</v>
      </c>
      <c r="I246" s="45">
        <f t="shared" si="64"/>
        <v>7.2042776000000011</v>
      </c>
      <c r="J246" s="46">
        <f t="shared" si="60"/>
        <v>0</v>
      </c>
      <c r="K246" s="47">
        <v>0.20000000000000001</v>
      </c>
      <c r="L246" s="48">
        <f t="shared" si="65"/>
        <v>0</v>
      </c>
      <c r="M246" s="49">
        <v>0.050000000000000003</v>
      </c>
      <c r="N246" s="50">
        <f t="shared" si="66"/>
        <v>0</v>
      </c>
      <c r="O246" s="49">
        <v>0.050000000000000003</v>
      </c>
      <c r="P246" s="50">
        <f t="shared" si="67"/>
        <v>0</v>
      </c>
      <c r="Q246" s="51">
        <f t="shared" si="68"/>
        <v>0</v>
      </c>
      <c r="R246" s="52">
        <f t="shared" si="69"/>
        <v>0</v>
      </c>
      <c r="S246" s="53" t="e">
        <f t="shared" si="61"/>
        <v>#DIV/0!</v>
      </c>
    </row>
    <row r="247" ht="15.95" customHeight="1">
      <c r="A247" s="39" t="s">
        <v>192</v>
      </c>
      <c r="B247" s="40" t="s">
        <v>193</v>
      </c>
      <c r="C247" s="41">
        <v>0</v>
      </c>
      <c r="D247" s="42">
        <v>518</v>
      </c>
      <c r="E247" s="43">
        <v>0</v>
      </c>
      <c r="F247" s="44">
        <f t="shared" si="62"/>
        <v>518</v>
      </c>
      <c r="G247" s="45">
        <f t="shared" si="59"/>
        <v>72.126320000000007</v>
      </c>
      <c r="H247" s="45">
        <f t="shared" si="63"/>
        <v>0</v>
      </c>
      <c r="I247" s="45">
        <f t="shared" si="64"/>
        <v>9.3764216000000005</v>
      </c>
      <c r="J247" s="46">
        <f t="shared" si="60"/>
        <v>0</v>
      </c>
      <c r="K247" s="47">
        <v>0.20000000000000001</v>
      </c>
      <c r="L247" s="48">
        <f t="shared" si="65"/>
        <v>0</v>
      </c>
      <c r="M247" s="49">
        <v>0.050000000000000003</v>
      </c>
      <c r="N247" s="50">
        <f t="shared" si="66"/>
        <v>0</v>
      </c>
      <c r="O247" s="49">
        <v>0.050000000000000003</v>
      </c>
      <c r="P247" s="50">
        <f t="shared" si="67"/>
        <v>0</v>
      </c>
      <c r="Q247" s="51">
        <f t="shared" si="68"/>
        <v>0</v>
      </c>
      <c r="R247" s="52">
        <f t="shared" si="69"/>
        <v>0</v>
      </c>
      <c r="S247" s="53" t="e">
        <f t="shared" si="61"/>
        <v>#DIV/0!</v>
      </c>
    </row>
    <row r="248" ht="15.95" customHeight="1">
      <c r="A248" s="39" t="s">
        <v>194</v>
      </c>
      <c r="B248" s="40" t="s">
        <v>195</v>
      </c>
      <c r="C248" s="41">
        <v>0</v>
      </c>
      <c r="D248" s="42">
        <v>348</v>
      </c>
      <c r="E248" s="43">
        <v>0</v>
      </c>
      <c r="F248" s="44">
        <f t="shared" si="62"/>
        <v>348</v>
      </c>
      <c r="G248" s="45">
        <f t="shared" si="59"/>
        <v>48.45552</v>
      </c>
      <c r="H248" s="45">
        <f t="shared" si="63"/>
        <v>0</v>
      </c>
      <c r="I248" s="45">
        <f t="shared" si="64"/>
        <v>6.2992176000000004</v>
      </c>
      <c r="J248" s="46">
        <f t="shared" si="60"/>
        <v>0</v>
      </c>
      <c r="K248" s="47">
        <v>0.20000000000000001</v>
      </c>
      <c r="L248" s="48">
        <f t="shared" si="65"/>
        <v>0</v>
      </c>
      <c r="M248" s="49">
        <v>0.050000000000000003</v>
      </c>
      <c r="N248" s="50">
        <f t="shared" si="66"/>
        <v>0</v>
      </c>
      <c r="O248" s="49">
        <v>0.050000000000000003</v>
      </c>
      <c r="P248" s="50">
        <f t="shared" si="67"/>
        <v>0</v>
      </c>
      <c r="Q248" s="51">
        <f t="shared" si="68"/>
        <v>0</v>
      </c>
      <c r="R248" s="52">
        <f t="shared" si="69"/>
        <v>0</v>
      </c>
      <c r="S248" s="53" t="e">
        <f t="shared" si="61"/>
        <v>#DIV/0!</v>
      </c>
    </row>
    <row r="249" ht="15.95" customHeight="1">
      <c r="A249" s="39" t="s">
        <v>196</v>
      </c>
      <c r="B249" s="40" t="s">
        <v>197</v>
      </c>
      <c r="C249" s="41">
        <v>0</v>
      </c>
      <c r="D249" s="42">
        <v>498</v>
      </c>
      <c r="E249" s="43">
        <v>0</v>
      </c>
      <c r="F249" s="44">
        <f t="shared" si="62"/>
        <v>498</v>
      </c>
      <c r="G249" s="45">
        <f t="shared" si="59"/>
        <v>69.341520000000003</v>
      </c>
      <c r="H249" s="45">
        <f t="shared" si="63"/>
        <v>0</v>
      </c>
      <c r="I249" s="45">
        <f t="shared" si="64"/>
        <v>9.0143976000000006</v>
      </c>
      <c r="J249" s="46">
        <f t="shared" si="60"/>
        <v>0</v>
      </c>
      <c r="K249" s="47">
        <v>0.20000000000000001</v>
      </c>
      <c r="L249" s="48">
        <f t="shared" si="65"/>
        <v>0</v>
      </c>
      <c r="M249" s="49">
        <v>0.050000000000000003</v>
      </c>
      <c r="N249" s="50">
        <f t="shared" si="66"/>
        <v>0</v>
      </c>
      <c r="O249" s="49">
        <v>0.050000000000000003</v>
      </c>
      <c r="P249" s="50">
        <f t="shared" si="67"/>
        <v>0</v>
      </c>
      <c r="Q249" s="51">
        <f t="shared" si="68"/>
        <v>0</v>
      </c>
      <c r="R249" s="52">
        <f t="shared" si="69"/>
        <v>0</v>
      </c>
      <c r="S249" s="53" t="e">
        <f t="shared" si="61"/>
        <v>#DIV/0!</v>
      </c>
    </row>
    <row r="250" ht="15.95" customHeight="1">
      <c r="A250" s="39" t="s">
        <v>198</v>
      </c>
      <c r="B250" s="40" t="s">
        <v>199</v>
      </c>
      <c r="C250" s="41">
        <v>0</v>
      </c>
      <c r="D250" s="42">
        <v>198</v>
      </c>
      <c r="E250" s="43">
        <v>0</v>
      </c>
      <c r="F250" s="44">
        <f t="shared" si="62"/>
        <v>198</v>
      </c>
      <c r="G250" s="45">
        <f t="shared" si="59"/>
        <v>27.569520000000001</v>
      </c>
      <c r="H250" s="45">
        <f t="shared" si="63"/>
        <v>0</v>
      </c>
      <c r="I250" s="45">
        <f t="shared" si="64"/>
        <v>3.5840376000000003</v>
      </c>
      <c r="J250" s="46">
        <f t="shared" si="60"/>
        <v>0</v>
      </c>
      <c r="K250" s="47">
        <v>0.20000000000000001</v>
      </c>
      <c r="L250" s="48">
        <f t="shared" si="65"/>
        <v>0</v>
      </c>
      <c r="M250" s="49">
        <v>0.050000000000000003</v>
      </c>
      <c r="N250" s="50">
        <f t="shared" si="66"/>
        <v>0</v>
      </c>
      <c r="O250" s="49">
        <v>0.050000000000000003</v>
      </c>
      <c r="P250" s="50">
        <f t="shared" si="67"/>
        <v>0</v>
      </c>
      <c r="Q250" s="51">
        <f t="shared" si="68"/>
        <v>0</v>
      </c>
      <c r="R250" s="52">
        <f t="shared" si="69"/>
        <v>0</v>
      </c>
      <c r="S250" s="53" t="e">
        <f t="shared" si="61"/>
        <v>#DIV/0!</v>
      </c>
    </row>
    <row r="251" ht="15.95" customHeight="1">
      <c r="A251" s="56" t="s">
        <v>200</v>
      </c>
      <c r="B251" s="40" t="s">
        <v>201</v>
      </c>
      <c r="C251" s="41">
        <v>0</v>
      </c>
      <c r="D251" s="42">
        <v>298</v>
      </c>
      <c r="E251" s="43">
        <v>0</v>
      </c>
      <c r="F251" s="44">
        <f t="shared" si="62"/>
        <v>298</v>
      </c>
      <c r="G251" s="45">
        <f t="shared" si="59"/>
        <v>41.493520000000004</v>
      </c>
      <c r="H251" s="45">
        <f t="shared" si="63"/>
        <v>0</v>
      </c>
      <c r="I251" s="45">
        <f t="shared" si="64"/>
        <v>5.3941576000000007</v>
      </c>
      <c r="J251" s="46">
        <f t="shared" si="60"/>
        <v>0</v>
      </c>
      <c r="K251" s="47">
        <v>0.20000000000000001</v>
      </c>
      <c r="L251" s="48">
        <f t="shared" si="65"/>
        <v>0</v>
      </c>
      <c r="M251" s="49">
        <v>0.050000000000000003</v>
      </c>
      <c r="N251" s="50">
        <f t="shared" si="66"/>
        <v>0</v>
      </c>
      <c r="O251" s="49">
        <v>0.050000000000000003</v>
      </c>
      <c r="P251" s="50">
        <f t="shared" si="67"/>
        <v>0</v>
      </c>
      <c r="Q251" s="51">
        <f t="shared" si="68"/>
        <v>0</v>
      </c>
      <c r="R251" s="52">
        <f t="shared" si="69"/>
        <v>0</v>
      </c>
      <c r="S251" s="53" t="e">
        <f t="shared" si="61"/>
        <v>#DIV/0!</v>
      </c>
    </row>
    <row r="252" ht="15.95" customHeight="1">
      <c r="A252" s="39" t="s">
        <v>202</v>
      </c>
      <c r="B252" s="40" t="s">
        <v>203</v>
      </c>
      <c r="C252" s="41">
        <v>0</v>
      </c>
      <c r="D252" s="42">
        <v>298</v>
      </c>
      <c r="E252" s="43">
        <v>0</v>
      </c>
      <c r="F252" s="44">
        <f t="shared" si="62"/>
        <v>298</v>
      </c>
      <c r="G252" s="45">
        <f t="shared" si="59"/>
        <v>41.493520000000004</v>
      </c>
      <c r="H252" s="45">
        <f t="shared" si="63"/>
        <v>0</v>
      </c>
      <c r="I252" s="45">
        <f t="shared" si="64"/>
        <v>5.3941576000000007</v>
      </c>
      <c r="J252" s="46">
        <f t="shared" si="60"/>
        <v>0</v>
      </c>
      <c r="K252" s="47">
        <v>0.20000000000000001</v>
      </c>
      <c r="L252" s="48">
        <f t="shared" si="65"/>
        <v>0</v>
      </c>
      <c r="M252" s="49">
        <v>0.050000000000000003</v>
      </c>
      <c r="N252" s="50">
        <f t="shared" si="66"/>
        <v>0</v>
      </c>
      <c r="O252" s="49">
        <v>0.050000000000000003</v>
      </c>
      <c r="P252" s="50">
        <f t="shared" si="67"/>
        <v>0</v>
      </c>
      <c r="Q252" s="51">
        <f t="shared" si="68"/>
        <v>0</v>
      </c>
      <c r="R252" s="52">
        <f t="shared" si="69"/>
        <v>0</v>
      </c>
      <c r="S252" s="53" t="e">
        <f t="shared" si="61"/>
        <v>#DIV/0!</v>
      </c>
    </row>
    <row r="253" ht="15.95" customHeight="1">
      <c r="A253" s="39" t="s">
        <v>204</v>
      </c>
      <c r="B253" s="40" t="s">
        <v>205</v>
      </c>
      <c r="C253" s="41">
        <v>0</v>
      </c>
      <c r="D253" s="42">
        <v>448</v>
      </c>
      <c r="E253" s="43">
        <v>0</v>
      </c>
      <c r="F253" s="44">
        <f t="shared" si="62"/>
        <v>448</v>
      </c>
      <c r="G253" s="45">
        <f t="shared" si="59"/>
        <v>62.379519999999999</v>
      </c>
      <c r="H253" s="45">
        <f t="shared" si="63"/>
        <v>0</v>
      </c>
      <c r="I253" s="45">
        <f t="shared" si="64"/>
        <v>8.1093375999999999</v>
      </c>
      <c r="J253" s="46">
        <f t="shared" si="60"/>
        <v>0</v>
      </c>
      <c r="K253" s="47">
        <v>0.20000000000000001</v>
      </c>
      <c r="L253" s="48">
        <f t="shared" si="65"/>
        <v>0</v>
      </c>
      <c r="M253" s="49">
        <v>0.050000000000000003</v>
      </c>
      <c r="N253" s="50">
        <f t="shared" si="66"/>
        <v>0</v>
      </c>
      <c r="O253" s="49">
        <v>0.050000000000000003</v>
      </c>
      <c r="P253" s="50">
        <f t="shared" si="67"/>
        <v>0</v>
      </c>
      <c r="Q253" s="51">
        <f t="shared" si="68"/>
        <v>0</v>
      </c>
      <c r="R253" s="52">
        <f t="shared" si="69"/>
        <v>0</v>
      </c>
      <c r="S253" s="53" t="e">
        <f t="shared" si="61"/>
        <v>#DIV/0!</v>
      </c>
    </row>
    <row r="254" ht="15.95" customHeight="1">
      <c r="A254" s="39" t="s">
        <v>206</v>
      </c>
      <c r="B254" s="61" t="s">
        <v>207</v>
      </c>
      <c r="C254" s="41">
        <v>0</v>
      </c>
      <c r="D254" s="42">
        <v>248</v>
      </c>
      <c r="E254" s="43">
        <v>0</v>
      </c>
      <c r="F254" s="44">
        <f t="shared" si="62"/>
        <v>248</v>
      </c>
      <c r="G254" s="45">
        <f t="shared" si="59"/>
        <v>34.53152</v>
      </c>
      <c r="H254" s="45">
        <f t="shared" si="63"/>
        <v>0</v>
      </c>
      <c r="I254" s="45">
        <f t="shared" si="64"/>
        <v>4.4890976</v>
      </c>
      <c r="J254" s="46">
        <f t="shared" si="60"/>
        <v>0</v>
      </c>
      <c r="K254" s="47">
        <v>0.20000000000000001</v>
      </c>
      <c r="L254" s="48">
        <f t="shared" si="65"/>
        <v>0</v>
      </c>
      <c r="M254" s="49">
        <v>0.050000000000000003</v>
      </c>
      <c r="N254" s="50">
        <f t="shared" si="66"/>
        <v>0</v>
      </c>
      <c r="O254" s="49">
        <v>0.050000000000000003</v>
      </c>
      <c r="P254" s="50">
        <f t="shared" si="67"/>
        <v>0</v>
      </c>
      <c r="Q254" s="51">
        <f t="shared" si="68"/>
        <v>0</v>
      </c>
      <c r="R254" s="52">
        <f t="shared" si="69"/>
        <v>0</v>
      </c>
      <c r="S254" s="53" t="e">
        <f t="shared" si="61"/>
        <v>#DIV/0!</v>
      </c>
    </row>
    <row r="255" ht="15.95" customHeight="1">
      <c r="A255" s="39" t="s">
        <v>208</v>
      </c>
      <c r="B255" s="61" t="s">
        <v>209</v>
      </c>
      <c r="C255" s="41">
        <v>0</v>
      </c>
      <c r="D255" s="42">
        <v>348</v>
      </c>
      <c r="E255" s="43">
        <v>0</v>
      </c>
      <c r="F255" s="44">
        <f t="shared" si="62"/>
        <v>348</v>
      </c>
      <c r="G255" s="45">
        <f t="shared" si="59"/>
        <v>48.45552</v>
      </c>
      <c r="H255" s="45">
        <f t="shared" si="63"/>
        <v>0</v>
      </c>
      <c r="I255" s="45">
        <f t="shared" si="64"/>
        <v>6.2992176000000004</v>
      </c>
      <c r="J255" s="46">
        <f t="shared" si="60"/>
        <v>0</v>
      </c>
      <c r="K255" s="47">
        <v>0.20000000000000001</v>
      </c>
      <c r="L255" s="48">
        <f t="shared" si="65"/>
        <v>0</v>
      </c>
      <c r="M255" s="49">
        <v>0.050000000000000003</v>
      </c>
      <c r="N255" s="50">
        <f t="shared" si="66"/>
        <v>0</v>
      </c>
      <c r="O255" s="49">
        <v>0.050000000000000003</v>
      </c>
      <c r="P255" s="50">
        <f t="shared" si="67"/>
        <v>0</v>
      </c>
      <c r="Q255" s="51">
        <f t="shared" si="68"/>
        <v>0</v>
      </c>
      <c r="R255" s="52">
        <f t="shared" si="69"/>
        <v>0</v>
      </c>
      <c r="S255" s="53" t="e">
        <f t="shared" si="61"/>
        <v>#DIV/0!</v>
      </c>
    </row>
    <row r="256" ht="15.95" customHeight="1">
      <c r="A256" s="56" t="s">
        <v>210</v>
      </c>
      <c r="B256" s="40" t="s">
        <v>211</v>
      </c>
      <c r="C256" s="41">
        <v>0</v>
      </c>
      <c r="D256" s="42">
        <v>368</v>
      </c>
      <c r="E256" s="43">
        <v>0</v>
      </c>
      <c r="F256" s="44">
        <f t="shared" si="62"/>
        <v>368</v>
      </c>
      <c r="G256" s="45">
        <f t="shared" si="59"/>
        <v>51.240320000000004</v>
      </c>
      <c r="H256" s="45">
        <f t="shared" si="63"/>
        <v>0</v>
      </c>
      <c r="I256" s="45">
        <f t="shared" si="64"/>
        <v>6.6612416000000003</v>
      </c>
      <c r="J256" s="46">
        <f t="shared" si="60"/>
        <v>0</v>
      </c>
      <c r="K256" s="47">
        <v>0.20000000000000001</v>
      </c>
      <c r="L256" s="48">
        <f t="shared" si="65"/>
        <v>0</v>
      </c>
      <c r="M256" s="49">
        <v>0.050000000000000003</v>
      </c>
      <c r="N256" s="50">
        <f t="shared" si="66"/>
        <v>0</v>
      </c>
      <c r="O256" s="49">
        <v>0.050000000000000003</v>
      </c>
      <c r="P256" s="50">
        <f t="shared" si="67"/>
        <v>0</v>
      </c>
      <c r="Q256" s="51">
        <f t="shared" si="68"/>
        <v>0</v>
      </c>
      <c r="R256" s="52">
        <f t="shared" si="69"/>
        <v>0</v>
      </c>
      <c r="S256" s="53" t="e">
        <f t="shared" si="61"/>
        <v>#DIV/0!</v>
      </c>
    </row>
    <row r="257" ht="15.95" customHeight="1">
      <c r="A257" s="56" t="s">
        <v>212</v>
      </c>
      <c r="B257" s="40" t="s">
        <v>213</v>
      </c>
      <c r="C257" s="41">
        <v>0</v>
      </c>
      <c r="D257" s="42">
        <v>528</v>
      </c>
      <c r="E257" s="43">
        <v>0</v>
      </c>
      <c r="F257" s="44">
        <f t="shared" si="62"/>
        <v>528</v>
      </c>
      <c r="G257" s="45">
        <f t="shared" si="59"/>
        <v>73.518720000000002</v>
      </c>
      <c r="H257" s="45">
        <f t="shared" si="63"/>
        <v>0</v>
      </c>
      <c r="I257" s="45">
        <f t="shared" si="64"/>
        <v>9.5574336000000013</v>
      </c>
      <c r="J257" s="46">
        <f t="shared" si="60"/>
        <v>0</v>
      </c>
      <c r="K257" s="47">
        <v>0.20000000000000001</v>
      </c>
      <c r="L257" s="48">
        <f t="shared" si="65"/>
        <v>0</v>
      </c>
      <c r="M257" s="49">
        <v>0.050000000000000003</v>
      </c>
      <c r="N257" s="50">
        <f t="shared" si="66"/>
        <v>0</v>
      </c>
      <c r="O257" s="49">
        <v>0.050000000000000003</v>
      </c>
      <c r="P257" s="50">
        <f t="shared" si="67"/>
        <v>0</v>
      </c>
      <c r="Q257" s="51">
        <f t="shared" si="68"/>
        <v>0</v>
      </c>
      <c r="R257" s="52">
        <f t="shared" si="69"/>
        <v>0</v>
      </c>
      <c r="S257" s="53" t="e">
        <f t="shared" si="61"/>
        <v>#DIV/0!</v>
      </c>
    </row>
    <row r="258" ht="15.95" customHeight="1">
      <c r="A258" s="56" t="s">
        <v>214</v>
      </c>
      <c r="B258" s="40" t="s">
        <v>215</v>
      </c>
      <c r="C258" s="41">
        <v>0</v>
      </c>
      <c r="D258" s="42">
        <v>678</v>
      </c>
      <c r="E258" s="43">
        <v>0</v>
      </c>
      <c r="F258" s="44">
        <f t="shared" si="62"/>
        <v>678</v>
      </c>
      <c r="G258" s="45">
        <f t="shared" si="59"/>
        <v>94.404719999999998</v>
      </c>
      <c r="H258" s="45">
        <f t="shared" si="63"/>
        <v>0</v>
      </c>
      <c r="I258" s="45">
        <f t="shared" si="64"/>
        <v>12.2726136</v>
      </c>
      <c r="J258" s="46">
        <f t="shared" si="60"/>
        <v>0</v>
      </c>
      <c r="K258" s="47">
        <v>0.20000000000000001</v>
      </c>
      <c r="L258" s="48">
        <f t="shared" si="65"/>
        <v>0</v>
      </c>
      <c r="M258" s="49">
        <v>0.050000000000000003</v>
      </c>
      <c r="N258" s="50">
        <f t="shared" si="66"/>
        <v>0</v>
      </c>
      <c r="O258" s="49">
        <v>0.050000000000000003</v>
      </c>
      <c r="P258" s="50">
        <f t="shared" si="67"/>
        <v>0</v>
      </c>
      <c r="Q258" s="51">
        <f t="shared" si="68"/>
        <v>0</v>
      </c>
      <c r="R258" s="52">
        <f t="shared" si="69"/>
        <v>0</v>
      </c>
      <c r="S258" s="53" t="e">
        <f t="shared" si="61"/>
        <v>#DIV/0!</v>
      </c>
    </row>
    <row r="259" ht="15.95" customHeight="1">
      <c r="A259" s="56" t="s">
        <v>216</v>
      </c>
      <c r="B259" s="40" t="s">
        <v>217</v>
      </c>
      <c r="C259" s="41">
        <v>0</v>
      </c>
      <c r="D259" s="42">
        <v>248</v>
      </c>
      <c r="E259" s="43">
        <v>0</v>
      </c>
      <c r="F259" s="44">
        <f t="shared" si="62"/>
        <v>248</v>
      </c>
      <c r="G259" s="45">
        <f t="shared" si="59"/>
        <v>34.53152</v>
      </c>
      <c r="H259" s="45">
        <f t="shared" si="63"/>
        <v>0</v>
      </c>
      <c r="I259" s="45">
        <f t="shared" si="64"/>
        <v>4.4890976</v>
      </c>
      <c r="J259" s="46">
        <f t="shared" si="60"/>
        <v>0</v>
      </c>
      <c r="K259" s="47">
        <v>0.20000000000000001</v>
      </c>
      <c r="L259" s="48">
        <f t="shared" si="65"/>
        <v>0</v>
      </c>
      <c r="M259" s="49">
        <v>0.050000000000000003</v>
      </c>
      <c r="N259" s="50">
        <f t="shared" si="66"/>
        <v>0</v>
      </c>
      <c r="O259" s="49">
        <v>0.050000000000000003</v>
      </c>
      <c r="P259" s="50">
        <f t="shared" si="67"/>
        <v>0</v>
      </c>
      <c r="Q259" s="51">
        <f t="shared" si="68"/>
        <v>0</v>
      </c>
      <c r="R259" s="52">
        <f t="shared" si="69"/>
        <v>0</v>
      </c>
      <c r="S259" s="53" t="e">
        <f t="shared" si="61"/>
        <v>#DIV/0!</v>
      </c>
    </row>
    <row r="260" ht="15.95" customHeight="1">
      <c r="A260" s="56" t="s">
        <v>218</v>
      </c>
      <c r="B260" s="40" t="s">
        <v>219</v>
      </c>
      <c r="C260" s="41">
        <v>0</v>
      </c>
      <c r="D260" s="42">
        <v>298</v>
      </c>
      <c r="E260" s="43">
        <v>0</v>
      </c>
      <c r="F260" s="44">
        <f t="shared" si="62"/>
        <v>298</v>
      </c>
      <c r="G260" s="45">
        <f t="shared" si="59"/>
        <v>41.493520000000004</v>
      </c>
      <c r="H260" s="45">
        <f t="shared" si="63"/>
        <v>0</v>
      </c>
      <c r="I260" s="45">
        <f t="shared" si="64"/>
        <v>5.3941576000000007</v>
      </c>
      <c r="J260" s="46">
        <f t="shared" si="60"/>
        <v>0</v>
      </c>
      <c r="K260" s="47">
        <v>0.20000000000000001</v>
      </c>
      <c r="L260" s="48">
        <f t="shared" si="65"/>
        <v>0</v>
      </c>
      <c r="M260" s="49">
        <v>0.050000000000000003</v>
      </c>
      <c r="N260" s="50">
        <f t="shared" si="66"/>
        <v>0</v>
      </c>
      <c r="O260" s="49">
        <v>0.050000000000000003</v>
      </c>
      <c r="P260" s="50">
        <f t="shared" si="67"/>
        <v>0</v>
      </c>
      <c r="Q260" s="51">
        <f t="shared" si="68"/>
        <v>0</v>
      </c>
      <c r="R260" s="52">
        <f t="shared" si="69"/>
        <v>0</v>
      </c>
      <c r="S260" s="53" t="e">
        <f t="shared" si="61"/>
        <v>#DIV/0!</v>
      </c>
    </row>
    <row r="261" ht="15.95" customHeight="1">
      <c r="A261" s="56" t="s">
        <v>220</v>
      </c>
      <c r="B261" s="40" t="s">
        <v>221</v>
      </c>
      <c r="C261" s="41">
        <v>0</v>
      </c>
      <c r="D261" s="42">
        <v>498</v>
      </c>
      <c r="E261" s="43">
        <v>0</v>
      </c>
      <c r="F261" s="44">
        <f t="shared" si="62"/>
        <v>498</v>
      </c>
      <c r="G261" s="45">
        <f t="shared" si="59"/>
        <v>69.341520000000003</v>
      </c>
      <c r="H261" s="45">
        <f t="shared" si="63"/>
        <v>0</v>
      </c>
      <c r="I261" s="45">
        <f t="shared" si="64"/>
        <v>9.0143976000000006</v>
      </c>
      <c r="J261" s="46">
        <f t="shared" si="60"/>
        <v>0</v>
      </c>
      <c r="K261" s="47">
        <v>0.20000000000000001</v>
      </c>
      <c r="L261" s="48">
        <f t="shared" si="65"/>
        <v>0</v>
      </c>
      <c r="M261" s="49">
        <v>0.050000000000000003</v>
      </c>
      <c r="N261" s="50">
        <f t="shared" si="66"/>
        <v>0</v>
      </c>
      <c r="O261" s="49">
        <v>0.050000000000000003</v>
      </c>
      <c r="P261" s="50">
        <f t="shared" si="67"/>
        <v>0</v>
      </c>
      <c r="Q261" s="51">
        <f t="shared" si="68"/>
        <v>0</v>
      </c>
      <c r="R261" s="52">
        <f t="shared" si="69"/>
        <v>0</v>
      </c>
      <c r="S261" s="53" t="e">
        <f t="shared" si="61"/>
        <v>#DIV/0!</v>
      </c>
    </row>
    <row r="262" ht="15.95" customHeight="1">
      <c r="A262" s="39" t="s">
        <v>222</v>
      </c>
      <c r="B262" s="61" t="s">
        <v>223</v>
      </c>
      <c r="C262" s="41">
        <v>0</v>
      </c>
      <c r="D262" s="42">
        <v>298</v>
      </c>
      <c r="E262" s="43">
        <v>0</v>
      </c>
      <c r="F262" s="44">
        <f t="shared" si="62"/>
        <v>298</v>
      </c>
      <c r="G262" s="45">
        <f t="shared" si="59"/>
        <v>41.493520000000004</v>
      </c>
      <c r="H262" s="45">
        <f t="shared" si="63"/>
        <v>0</v>
      </c>
      <c r="I262" s="45">
        <f t="shared" si="64"/>
        <v>5.3941576000000007</v>
      </c>
      <c r="J262" s="46">
        <f t="shared" si="60"/>
        <v>0</v>
      </c>
      <c r="K262" s="47">
        <v>0.20000000000000001</v>
      </c>
      <c r="L262" s="48">
        <f t="shared" si="65"/>
        <v>0</v>
      </c>
      <c r="M262" s="49">
        <v>0.050000000000000003</v>
      </c>
      <c r="N262" s="50">
        <f t="shared" si="66"/>
        <v>0</v>
      </c>
      <c r="O262" s="49">
        <v>0.050000000000000003</v>
      </c>
      <c r="P262" s="50">
        <f t="shared" si="67"/>
        <v>0</v>
      </c>
      <c r="Q262" s="51">
        <f t="shared" si="68"/>
        <v>0</v>
      </c>
      <c r="R262" s="52">
        <f t="shared" si="69"/>
        <v>0</v>
      </c>
      <c r="S262" s="53" t="e">
        <f t="shared" si="61"/>
        <v>#DIV/0!</v>
      </c>
    </row>
    <row r="263" ht="15.95" customHeight="1">
      <c r="A263" s="39" t="s">
        <v>224</v>
      </c>
      <c r="B263" s="61" t="s">
        <v>225</v>
      </c>
      <c r="C263" s="41">
        <v>0</v>
      </c>
      <c r="D263" s="42">
        <v>428</v>
      </c>
      <c r="E263" s="43">
        <v>0</v>
      </c>
      <c r="F263" s="44">
        <f t="shared" si="62"/>
        <v>428</v>
      </c>
      <c r="G263" s="45">
        <f t="shared" si="59"/>
        <v>59.594720000000002</v>
      </c>
      <c r="H263" s="45">
        <f t="shared" si="63"/>
        <v>0</v>
      </c>
      <c r="I263" s="45">
        <f t="shared" si="64"/>
        <v>7.7473136000000009</v>
      </c>
      <c r="J263" s="46">
        <f t="shared" si="60"/>
        <v>0</v>
      </c>
      <c r="K263" s="47">
        <v>0.20000000000000001</v>
      </c>
      <c r="L263" s="48">
        <f t="shared" si="65"/>
        <v>0</v>
      </c>
      <c r="M263" s="49">
        <v>0.050000000000000003</v>
      </c>
      <c r="N263" s="50">
        <f t="shared" si="66"/>
        <v>0</v>
      </c>
      <c r="O263" s="49">
        <v>0.050000000000000003</v>
      </c>
      <c r="P263" s="50">
        <f t="shared" si="67"/>
        <v>0</v>
      </c>
      <c r="Q263" s="51">
        <f t="shared" si="68"/>
        <v>0</v>
      </c>
      <c r="R263" s="52">
        <f t="shared" si="69"/>
        <v>0</v>
      </c>
      <c r="S263" s="53" t="e">
        <f t="shared" si="61"/>
        <v>#DIV/0!</v>
      </c>
    </row>
    <row r="264" ht="15.95" customHeight="1">
      <c r="A264" s="39" t="s">
        <v>226</v>
      </c>
      <c r="B264" s="61" t="s">
        <v>227</v>
      </c>
      <c r="C264" s="41">
        <v>0</v>
      </c>
      <c r="D264" s="42">
        <v>498</v>
      </c>
      <c r="E264" s="43">
        <v>0</v>
      </c>
      <c r="F264" s="44">
        <f t="shared" si="62"/>
        <v>498</v>
      </c>
      <c r="G264" s="45">
        <f t="shared" si="59"/>
        <v>69.341520000000003</v>
      </c>
      <c r="H264" s="45">
        <f t="shared" si="63"/>
        <v>0</v>
      </c>
      <c r="I264" s="45">
        <f t="shared" si="64"/>
        <v>9.0143976000000006</v>
      </c>
      <c r="J264" s="46">
        <f t="shared" si="60"/>
        <v>0</v>
      </c>
      <c r="K264" s="47">
        <v>0.20000000000000001</v>
      </c>
      <c r="L264" s="48">
        <f t="shared" si="65"/>
        <v>0</v>
      </c>
      <c r="M264" s="49">
        <v>0.050000000000000003</v>
      </c>
      <c r="N264" s="50">
        <f t="shared" si="66"/>
        <v>0</v>
      </c>
      <c r="O264" s="49">
        <v>0.050000000000000003</v>
      </c>
      <c r="P264" s="50">
        <f t="shared" si="67"/>
        <v>0</v>
      </c>
      <c r="Q264" s="51">
        <f t="shared" si="68"/>
        <v>0</v>
      </c>
      <c r="R264" s="52">
        <f t="shared" si="69"/>
        <v>0</v>
      </c>
      <c r="S264" s="53" t="e">
        <f t="shared" si="61"/>
        <v>#DIV/0!</v>
      </c>
    </row>
    <row r="265" ht="15.95" customHeight="1">
      <c r="A265" s="56" t="s">
        <v>228</v>
      </c>
      <c r="B265" s="40" t="s">
        <v>229</v>
      </c>
      <c r="C265" s="41">
        <v>0</v>
      </c>
      <c r="D265" s="42">
        <v>298</v>
      </c>
      <c r="E265" s="43">
        <v>0</v>
      </c>
      <c r="F265" s="44">
        <f t="shared" si="62"/>
        <v>298</v>
      </c>
      <c r="G265" s="45">
        <f t="shared" si="59"/>
        <v>41.493520000000004</v>
      </c>
      <c r="H265" s="45">
        <f t="shared" si="63"/>
        <v>0</v>
      </c>
      <c r="I265" s="45">
        <f t="shared" si="64"/>
        <v>5.3941576000000007</v>
      </c>
      <c r="J265" s="46">
        <f t="shared" si="60"/>
        <v>0</v>
      </c>
      <c r="K265" s="47">
        <v>0.20000000000000001</v>
      </c>
      <c r="L265" s="48">
        <f t="shared" si="65"/>
        <v>0</v>
      </c>
      <c r="M265" s="49">
        <v>0.050000000000000003</v>
      </c>
      <c r="N265" s="50">
        <f t="shared" si="66"/>
        <v>0</v>
      </c>
      <c r="O265" s="49">
        <v>0.050000000000000003</v>
      </c>
      <c r="P265" s="50">
        <f t="shared" si="67"/>
        <v>0</v>
      </c>
      <c r="Q265" s="51">
        <f t="shared" si="68"/>
        <v>0</v>
      </c>
      <c r="R265" s="52">
        <f t="shared" si="69"/>
        <v>0</v>
      </c>
      <c r="S265" s="53" t="e">
        <f t="shared" si="61"/>
        <v>#DIV/0!</v>
      </c>
    </row>
    <row r="266" ht="15.95" customHeight="1">
      <c r="A266" s="56" t="s">
        <v>230</v>
      </c>
      <c r="B266" s="40" t="s">
        <v>231</v>
      </c>
      <c r="C266" s="41">
        <v>0</v>
      </c>
      <c r="D266" s="42">
        <v>428</v>
      </c>
      <c r="E266" s="43">
        <v>0</v>
      </c>
      <c r="F266" s="44">
        <f t="shared" si="62"/>
        <v>428</v>
      </c>
      <c r="G266" s="45">
        <f t="shared" si="59"/>
        <v>59.594720000000002</v>
      </c>
      <c r="H266" s="45">
        <f t="shared" si="63"/>
        <v>0</v>
      </c>
      <c r="I266" s="45">
        <f t="shared" si="64"/>
        <v>7.7473136000000009</v>
      </c>
      <c r="J266" s="46">
        <f t="shared" si="60"/>
        <v>0</v>
      </c>
      <c r="K266" s="47">
        <v>0.20000000000000001</v>
      </c>
      <c r="L266" s="48">
        <f t="shared" si="65"/>
        <v>0</v>
      </c>
      <c r="M266" s="49">
        <v>0.050000000000000003</v>
      </c>
      <c r="N266" s="50">
        <f t="shared" si="66"/>
        <v>0</v>
      </c>
      <c r="O266" s="49">
        <v>0.050000000000000003</v>
      </c>
      <c r="P266" s="50">
        <f t="shared" si="67"/>
        <v>0</v>
      </c>
      <c r="Q266" s="51">
        <f t="shared" si="68"/>
        <v>0</v>
      </c>
      <c r="R266" s="52">
        <f t="shared" si="69"/>
        <v>0</v>
      </c>
      <c r="S266" s="53" t="e">
        <f t="shared" si="61"/>
        <v>#DIV/0!</v>
      </c>
    </row>
    <row r="267" ht="15.95" customHeight="1">
      <c r="A267" s="39" t="s">
        <v>232</v>
      </c>
      <c r="B267" s="40" t="s">
        <v>233</v>
      </c>
      <c r="C267" s="41">
        <v>0</v>
      </c>
      <c r="D267" s="42">
        <v>158</v>
      </c>
      <c r="E267" s="43">
        <v>0</v>
      </c>
      <c r="F267" s="44">
        <f t="shared" si="62"/>
        <v>158</v>
      </c>
      <c r="G267" s="45">
        <f t="shared" si="59"/>
        <v>21.999919999999999</v>
      </c>
      <c r="H267" s="45">
        <f t="shared" si="63"/>
        <v>0</v>
      </c>
      <c r="I267" s="45">
        <f t="shared" si="64"/>
        <v>2.8599896</v>
      </c>
      <c r="J267" s="46">
        <f t="shared" si="60"/>
        <v>0</v>
      </c>
      <c r="K267" s="47">
        <v>0.20000000000000001</v>
      </c>
      <c r="L267" s="48">
        <f t="shared" si="65"/>
        <v>0</v>
      </c>
      <c r="M267" s="49">
        <v>0.050000000000000003</v>
      </c>
      <c r="N267" s="50">
        <f t="shared" si="66"/>
        <v>0</v>
      </c>
      <c r="O267" s="49">
        <v>0.050000000000000003</v>
      </c>
      <c r="P267" s="50">
        <f t="shared" si="67"/>
        <v>0</v>
      </c>
      <c r="Q267" s="51">
        <f t="shared" si="68"/>
        <v>0</v>
      </c>
      <c r="R267" s="52">
        <f t="shared" si="69"/>
        <v>0</v>
      </c>
      <c r="S267" s="53" t="e">
        <f t="shared" si="61"/>
        <v>#DIV/0!</v>
      </c>
    </row>
    <row r="268" ht="15.95" customHeight="1">
      <c r="A268" s="39" t="s">
        <v>234</v>
      </c>
      <c r="B268" s="40" t="s">
        <v>235</v>
      </c>
      <c r="C268" s="41">
        <v>0</v>
      </c>
      <c r="D268" s="42">
        <v>301.5</v>
      </c>
      <c r="E268" s="43">
        <v>0</v>
      </c>
      <c r="F268" s="44">
        <f t="shared" si="62"/>
        <v>301</v>
      </c>
      <c r="G268" s="45">
        <f t="shared" si="59"/>
        <v>41.911239999999999</v>
      </c>
      <c r="H268" s="45">
        <f t="shared" si="63"/>
        <v>0</v>
      </c>
      <c r="I268" s="45">
        <f t="shared" si="64"/>
        <v>5.4484611999999997</v>
      </c>
      <c r="J268" s="46">
        <f t="shared" si="60"/>
        <v>0</v>
      </c>
      <c r="K268" s="47">
        <v>0.20000000000000001</v>
      </c>
      <c r="L268" s="48">
        <f t="shared" si="65"/>
        <v>0</v>
      </c>
      <c r="M268" s="49">
        <v>0.050000000000000003</v>
      </c>
      <c r="N268" s="50">
        <f t="shared" si="66"/>
        <v>0</v>
      </c>
      <c r="O268" s="49">
        <v>0.050000000000000003</v>
      </c>
      <c r="P268" s="50">
        <f t="shared" si="67"/>
        <v>0</v>
      </c>
      <c r="Q268" s="51">
        <f t="shared" si="68"/>
        <v>0</v>
      </c>
      <c r="R268" s="52">
        <f t="shared" si="69"/>
        <v>0</v>
      </c>
      <c r="S268" s="53" t="e">
        <f t="shared" si="61"/>
        <v>#DIV/0!</v>
      </c>
    </row>
    <row r="269" ht="15.95" customHeight="1">
      <c r="A269" s="39" t="s">
        <v>236</v>
      </c>
      <c r="B269" s="40" t="s">
        <v>237</v>
      </c>
      <c r="C269" s="41">
        <v>0</v>
      </c>
      <c r="D269" s="42">
        <v>278</v>
      </c>
      <c r="E269" s="43">
        <v>0</v>
      </c>
      <c r="F269" s="44">
        <f t="shared" si="62"/>
        <v>278</v>
      </c>
      <c r="G269" s="45">
        <f t="shared" si="59"/>
        <v>38.70872</v>
      </c>
      <c r="H269" s="45">
        <f t="shared" si="63"/>
        <v>0</v>
      </c>
      <c r="I269" s="45">
        <f t="shared" si="64"/>
        <v>5.0321335999999999</v>
      </c>
      <c r="J269" s="46">
        <f t="shared" si="60"/>
        <v>0</v>
      </c>
      <c r="K269" s="47">
        <v>0.20000000000000001</v>
      </c>
      <c r="L269" s="48">
        <f t="shared" si="65"/>
        <v>0</v>
      </c>
      <c r="M269" s="49">
        <v>0.050000000000000003</v>
      </c>
      <c r="N269" s="50">
        <f t="shared" si="66"/>
        <v>0</v>
      </c>
      <c r="O269" s="49">
        <v>0.050000000000000003</v>
      </c>
      <c r="P269" s="50">
        <f t="shared" si="67"/>
        <v>0</v>
      </c>
      <c r="Q269" s="51">
        <f t="shared" si="68"/>
        <v>0</v>
      </c>
      <c r="R269" s="52">
        <f t="shared" si="69"/>
        <v>0</v>
      </c>
      <c r="S269" s="53" t="e">
        <f t="shared" si="61"/>
        <v>#DIV/0!</v>
      </c>
    </row>
    <row r="270" ht="15.95" customHeight="1">
      <c r="A270" s="39" t="s">
        <v>238</v>
      </c>
      <c r="B270" s="40" t="s">
        <v>239</v>
      </c>
      <c r="C270" s="41">
        <v>0</v>
      </c>
      <c r="D270" s="42">
        <v>88</v>
      </c>
      <c r="E270" s="43">
        <v>0</v>
      </c>
      <c r="F270" s="44">
        <f t="shared" si="62"/>
        <v>88</v>
      </c>
      <c r="G270" s="45">
        <f t="shared" si="59"/>
        <v>12.253120000000001</v>
      </c>
      <c r="H270" s="45">
        <f t="shared" si="63"/>
        <v>0</v>
      </c>
      <c r="I270" s="45">
        <f t="shared" si="64"/>
        <v>1.5929056000000001</v>
      </c>
      <c r="J270" s="46">
        <f t="shared" si="60"/>
        <v>0</v>
      </c>
      <c r="K270" s="47">
        <v>0.20000000000000001</v>
      </c>
      <c r="L270" s="48">
        <f t="shared" si="65"/>
        <v>0</v>
      </c>
      <c r="M270" s="49">
        <v>0.050000000000000003</v>
      </c>
      <c r="N270" s="50">
        <f t="shared" si="66"/>
        <v>0</v>
      </c>
      <c r="O270" s="49">
        <v>0.050000000000000003</v>
      </c>
      <c r="P270" s="50">
        <f t="shared" si="67"/>
        <v>0</v>
      </c>
      <c r="Q270" s="51">
        <f t="shared" si="68"/>
        <v>0</v>
      </c>
      <c r="R270" s="52">
        <f t="shared" si="69"/>
        <v>0</v>
      </c>
      <c r="S270" s="53" t="e">
        <f t="shared" si="61"/>
        <v>#DIV/0!</v>
      </c>
    </row>
    <row r="271" ht="15.95" customHeight="1">
      <c r="A271" s="56" t="s">
        <v>240</v>
      </c>
      <c r="B271" s="55" t="s">
        <v>241</v>
      </c>
      <c r="C271" s="41">
        <v>0</v>
      </c>
      <c r="D271" s="42">
        <v>198</v>
      </c>
      <c r="E271" s="43">
        <v>0</v>
      </c>
      <c r="F271" s="44">
        <f t="shared" si="62"/>
        <v>198</v>
      </c>
      <c r="G271" s="45">
        <f t="shared" si="59"/>
        <v>27.569520000000001</v>
      </c>
      <c r="H271" s="45">
        <f t="shared" si="63"/>
        <v>0</v>
      </c>
      <c r="I271" s="45">
        <f t="shared" si="64"/>
        <v>3.5840376000000003</v>
      </c>
      <c r="J271" s="46">
        <f t="shared" si="60"/>
        <v>0</v>
      </c>
      <c r="K271" s="47">
        <v>0.20000000000000001</v>
      </c>
      <c r="L271" s="48">
        <f t="shared" si="65"/>
        <v>0</v>
      </c>
      <c r="M271" s="49">
        <v>0.050000000000000003</v>
      </c>
      <c r="N271" s="50">
        <f t="shared" si="66"/>
        <v>0</v>
      </c>
      <c r="O271" s="49">
        <v>0.050000000000000003</v>
      </c>
      <c r="P271" s="50">
        <f t="shared" si="67"/>
        <v>0</v>
      </c>
      <c r="Q271" s="51">
        <f t="shared" si="68"/>
        <v>0</v>
      </c>
      <c r="R271" s="52">
        <f t="shared" si="69"/>
        <v>0</v>
      </c>
      <c r="S271" s="53" t="e">
        <f t="shared" si="61"/>
        <v>#DIV/0!</v>
      </c>
    </row>
    <row r="272" ht="15.95" customHeight="1">
      <c r="A272" s="56" t="s">
        <v>242</v>
      </c>
      <c r="B272" s="55" t="s">
        <v>243</v>
      </c>
      <c r="C272" s="41">
        <v>0</v>
      </c>
      <c r="D272" s="42">
        <v>348</v>
      </c>
      <c r="E272" s="43">
        <v>0</v>
      </c>
      <c r="F272" s="44">
        <f t="shared" si="62"/>
        <v>348</v>
      </c>
      <c r="G272" s="45">
        <f t="shared" si="59"/>
        <v>48.45552</v>
      </c>
      <c r="H272" s="45">
        <f t="shared" si="63"/>
        <v>0</v>
      </c>
      <c r="I272" s="45">
        <f t="shared" si="64"/>
        <v>6.2992176000000004</v>
      </c>
      <c r="J272" s="46">
        <f t="shared" si="60"/>
        <v>0</v>
      </c>
      <c r="K272" s="47">
        <v>0.20000000000000001</v>
      </c>
      <c r="L272" s="48">
        <f t="shared" si="65"/>
        <v>0</v>
      </c>
      <c r="M272" s="49">
        <v>0.050000000000000003</v>
      </c>
      <c r="N272" s="50">
        <f t="shared" si="66"/>
        <v>0</v>
      </c>
      <c r="O272" s="49">
        <v>0.050000000000000003</v>
      </c>
      <c r="P272" s="50">
        <f t="shared" si="67"/>
        <v>0</v>
      </c>
      <c r="Q272" s="51">
        <f t="shared" si="68"/>
        <v>0</v>
      </c>
      <c r="R272" s="52">
        <f t="shared" si="69"/>
        <v>0</v>
      </c>
      <c r="S272" s="53" t="e">
        <f t="shared" si="61"/>
        <v>#DIV/0!</v>
      </c>
    </row>
    <row r="273" ht="15.95" customHeight="1">
      <c r="A273" s="56" t="s">
        <v>244</v>
      </c>
      <c r="B273" s="55" t="s">
        <v>245</v>
      </c>
      <c r="C273" s="41">
        <v>0</v>
      </c>
      <c r="D273" s="42">
        <v>498</v>
      </c>
      <c r="E273" s="43">
        <v>0</v>
      </c>
      <c r="F273" s="44">
        <f t="shared" si="62"/>
        <v>498</v>
      </c>
      <c r="G273" s="45">
        <f t="shared" si="59"/>
        <v>69.341520000000003</v>
      </c>
      <c r="H273" s="45">
        <f t="shared" si="63"/>
        <v>0</v>
      </c>
      <c r="I273" s="45">
        <f t="shared" si="64"/>
        <v>9.0143976000000006</v>
      </c>
      <c r="J273" s="46">
        <f t="shared" si="60"/>
        <v>0</v>
      </c>
      <c r="K273" s="47">
        <v>0.20000000000000001</v>
      </c>
      <c r="L273" s="48">
        <f t="shared" si="65"/>
        <v>0</v>
      </c>
      <c r="M273" s="49">
        <v>0.050000000000000003</v>
      </c>
      <c r="N273" s="50">
        <f t="shared" si="66"/>
        <v>0</v>
      </c>
      <c r="O273" s="49">
        <v>0.050000000000000003</v>
      </c>
      <c r="P273" s="50">
        <f t="shared" si="67"/>
        <v>0</v>
      </c>
      <c r="Q273" s="51">
        <f t="shared" si="68"/>
        <v>0</v>
      </c>
      <c r="R273" s="52">
        <f t="shared" si="69"/>
        <v>0</v>
      </c>
      <c r="S273" s="53" t="e">
        <f t="shared" si="61"/>
        <v>#DIV/0!</v>
      </c>
    </row>
    <row r="274" ht="15.95" customHeight="1">
      <c r="A274" s="54" t="s">
        <v>246</v>
      </c>
      <c r="B274" s="55" t="s">
        <v>247</v>
      </c>
      <c r="C274" s="41">
        <v>0</v>
      </c>
      <c r="D274" s="42">
        <v>248</v>
      </c>
      <c r="E274" s="43">
        <v>0</v>
      </c>
      <c r="F274" s="44">
        <f t="shared" si="62"/>
        <v>248</v>
      </c>
      <c r="G274" s="45">
        <f t="shared" si="59"/>
        <v>34.53152</v>
      </c>
      <c r="H274" s="45">
        <f t="shared" si="63"/>
        <v>0</v>
      </c>
      <c r="I274" s="45">
        <f t="shared" si="64"/>
        <v>4.4890976</v>
      </c>
      <c r="J274" s="46">
        <f t="shared" si="60"/>
        <v>0</v>
      </c>
      <c r="K274" s="47">
        <v>0.20000000000000001</v>
      </c>
      <c r="L274" s="48">
        <f t="shared" si="65"/>
        <v>0</v>
      </c>
      <c r="M274" s="49">
        <v>0.050000000000000003</v>
      </c>
      <c r="N274" s="50">
        <f t="shared" si="66"/>
        <v>0</v>
      </c>
      <c r="O274" s="49">
        <v>0.050000000000000003</v>
      </c>
      <c r="P274" s="50">
        <f t="shared" si="67"/>
        <v>0</v>
      </c>
      <c r="Q274" s="51">
        <f t="shared" si="68"/>
        <v>0</v>
      </c>
      <c r="R274" s="52">
        <f t="shared" si="69"/>
        <v>0</v>
      </c>
      <c r="S274" s="53" t="e">
        <f t="shared" si="61"/>
        <v>#DIV/0!</v>
      </c>
    </row>
    <row r="275" ht="15.95" customHeight="1">
      <c r="A275" s="54" t="s">
        <v>248</v>
      </c>
      <c r="B275" s="55" t="s">
        <v>249</v>
      </c>
      <c r="C275" s="41">
        <v>0</v>
      </c>
      <c r="D275" s="42">
        <v>348</v>
      </c>
      <c r="E275" s="43">
        <v>0</v>
      </c>
      <c r="F275" s="44">
        <f t="shared" si="62"/>
        <v>348</v>
      </c>
      <c r="G275" s="45">
        <f t="shared" si="59"/>
        <v>48.45552</v>
      </c>
      <c r="H275" s="45">
        <f t="shared" si="63"/>
        <v>0</v>
      </c>
      <c r="I275" s="45">
        <f t="shared" si="64"/>
        <v>6.2992176000000004</v>
      </c>
      <c r="J275" s="46">
        <f t="shared" si="60"/>
        <v>0</v>
      </c>
      <c r="K275" s="47">
        <v>0.20000000000000001</v>
      </c>
      <c r="L275" s="48">
        <f t="shared" si="65"/>
        <v>0</v>
      </c>
      <c r="M275" s="49">
        <v>0.050000000000000003</v>
      </c>
      <c r="N275" s="50">
        <f t="shared" si="66"/>
        <v>0</v>
      </c>
      <c r="O275" s="49">
        <v>0.050000000000000003</v>
      </c>
      <c r="P275" s="50">
        <f t="shared" si="67"/>
        <v>0</v>
      </c>
      <c r="Q275" s="51">
        <f t="shared" si="68"/>
        <v>0</v>
      </c>
      <c r="R275" s="52">
        <f t="shared" si="69"/>
        <v>0</v>
      </c>
      <c r="S275" s="53" t="e">
        <f t="shared" si="61"/>
        <v>#DIV/0!</v>
      </c>
    </row>
    <row r="276" ht="15.95" customHeight="1">
      <c r="A276" s="56" t="s">
        <v>250</v>
      </c>
      <c r="B276" s="40" t="s">
        <v>251</v>
      </c>
      <c r="C276" s="41">
        <v>0</v>
      </c>
      <c r="D276" s="42">
        <v>198</v>
      </c>
      <c r="E276" s="43">
        <v>0</v>
      </c>
      <c r="F276" s="44">
        <f t="shared" si="62"/>
        <v>198</v>
      </c>
      <c r="G276" s="45">
        <f t="shared" si="59"/>
        <v>27.569520000000001</v>
      </c>
      <c r="H276" s="45">
        <f t="shared" si="63"/>
        <v>0</v>
      </c>
      <c r="I276" s="45">
        <f t="shared" si="64"/>
        <v>3.5840376000000003</v>
      </c>
      <c r="J276" s="46">
        <f t="shared" si="60"/>
        <v>0</v>
      </c>
      <c r="K276" s="47">
        <v>0.20000000000000001</v>
      </c>
      <c r="L276" s="48">
        <f t="shared" si="65"/>
        <v>0</v>
      </c>
      <c r="M276" s="49">
        <v>0.050000000000000003</v>
      </c>
      <c r="N276" s="50">
        <f t="shared" si="66"/>
        <v>0</v>
      </c>
      <c r="O276" s="49">
        <v>0.050000000000000003</v>
      </c>
      <c r="P276" s="50">
        <f t="shared" si="67"/>
        <v>0</v>
      </c>
      <c r="Q276" s="51">
        <f t="shared" si="68"/>
        <v>0</v>
      </c>
      <c r="R276" s="52">
        <f t="shared" si="69"/>
        <v>0</v>
      </c>
      <c r="S276" s="53" t="e">
        <f t="shared" si="61"/>
        <v>#DIV/0!</v>
      </c>
    </row>
    <row r="277" ht="15.95" customHeight="1">
      <c r="A277" s="56" t="s">
        <v>252</v>
      </c>
      <c r="B277" s="40" t="s">
        <v>253</v>
      </c>
      <c r="C277" s="41">
        <v>0</v>
      </c>
      <c r="D277" s="42">
        <v>398</v>
      </c>
      <c r="E277" s="43">
        <v>0</v>
      </c>
      <c r="F277" s="44">
        <f t="shared" si="62"/>
        <v>398</v>
      </c>
      <c r="G277" s="45">
        <f t="shared" si="59"/>
        <v>55.417520000000003</v>
      </c>
      <c r="H277" s="45">
        <f t="shared" si="63"/>
        <v>0</v>
      </c>
      <c r="I277" s="45">
        <f t="shared" si="64"/>
        <v>7.2042776000000011</v>
      </c>
      <c r="J277" s="46">
        <f t="shared" si="60"/>
        <v>0</v>
      </c>
      <c r="K277" s="47">
        <v>0.20000000000000001</v>
      </c>
      <c r="L277" s="48">
        <f t="shared" si="65"/>
        <v>0</v>
      </c>
      <c r="M277" s="49">
        <v>0.050000000000000003</v>
      </c>
      <c r="N277" s="50">
        <f t="shared" si="66"/>
        <v>0</v>
      </c>
      <c r="O277" s="49">
        <v>0.050000000000000003</v>
      </c>
      <c r="P277" s="50">
        <f t="shared" si="67"/>
        <v>0</v>
      </c>
      <c r="Q277" s="51">
        <f t="shared" si="68"/>
        <v>0</v>
      </c>
      <c r="R277" s="52">
        <f t="shared" si="69"/>
        <v>0</v>
      </c>
      <c r="S277" s="53" t="e">
        <f t="shared" si="61"/>
        <v>#DIV/0!</v>
      </c>
    </row>
    <row r="278" ht="15.95" customHeight="1">
      <c r="A278" s="56" t="s">
        <v>254</v>
      </c>
      <c r="B278" s="40" t="s">
        <v>255</v>
      </c>
      <c r="C278" s="41">
        <v>0</v>
      </c>
      <c r="D278" s="42">
        <v>298</v>
      </c>
      <c r="E278" s="43">
        <v>0</v>
      </c>
      <c r="F278" s="44">
        <f t="shared" si="62"/>
        <v>298</v>
      </c>
      <c r="G278" s="45">
        <f t="shared" si="59"/>
        <v>41.493520000000004</v>
      </c>
      <c r="H278" s="45">
        <f t="shared" si="63"/>
        <v>0</v>
      </c>
      <c r="I278" s="45">
        <f t="shared" si="64"/>
        <v>5.3941576000000007</v>
      </c>
      <c r="J278" s="46">
        <f t="shared" si="60"/>
        <v>0</v>
      </c>
      <c r="K278" s="47">
        <v>0.20000000000000001</v>
      </c>
      <c r="L278" s="48">
        <f t="shared" si="65"/>
        <v>0</v>
      </c>
      <c r="M278" s="49">
        <v>0.050000000000000003</v>
      </c>
      <c r="N278" s="50">
        <f t="shared" si="66"/>
        <v>0</v>
      </c>
      <c r="O278" s="49">
        <v>0.050000000000000003</v>
      </c>
      <c r="P278" s="50">
        <f t="shared" si="67"/>
        <v>0</v>
      </c>
      <c r="Q278" s="51">
        <f t="shared" si="68"/>
        <v>0</v>
      </c>
      <c r="R278" s="52">
        <f t="shared" si="69"/>
        <v>0</v>
      </c>
      <c r="S278" s="53" t="e">
        <f t="shared" si="61"/>
        <v>#DIV/0!</v>
      </c>
    </row>
    <row r="279" ht="15.95" customHeight="1">
      <c r="A279" s="56" t="s">
        <v>256</v>
      </c>
      <c r="B279" s="40" t="s">
        <v>257</v>
      </c>
      <c r="C279" s="41">
        <v>0</v>
      </c>
      <c r="D279" s="42">
        <v>178</v>
      </c>
      <c r="E279" s="43">
        <v>0</v>
      </c>
      <c r="F279" s="44">
        <f t="shared" si="62"/>
        <v>178</v>
      </c>
      <c r="G279" s="45">
        <f t="shared" si="59"/>
        <v>24.78472</v>
      </c>
      <c r="H279" s="45">
        <f t="shared" si="63"/>
        <v>0</v>
      </c>
      <c r="I279" s="45">
        <f t="shared" si="64"/>
        <v>3.2220135999999999</v>
      </c>
      <c r="J279" s="46">
        <f t="shared" si="60"/>
        <v>0</v>
      </c>
      <c r="K279" s="47">
        <v>0.20000000000000001</v>
      </c>
      <c r="L279" s="48">
        <f t="shared" si="65"/>
        <v>0</v>
      </c>
      <c r="M279" s="49">
        <v>0.050000000000000003</v>
      </c>
      <c r="N279" s="50">
        <f t="shared" si="66"/>
        <v>0</v>
      </c>
      <c r="O279" s="49">
        <v>0.050000000000000003</v>
      </c>
      <c r="P279" s="50">
        <f t="shared" si="67"/>
        <v>0</v>
      </c>
      <c r="Q279" s="51">
        <f t="shared" si="68"/>
        <v>0</v>
      </c>
      <c r="R279" s="52">
        <f t="shared" si="69"/>
        <v>0</v>
      </c>
      <c r="S279" s="53" t="e">
        <f t="shared" si="61"/>
        <v>#DIV/0!</v>
      </c>
    </row>
    <row r="280" ht="15.95" customHeight="1">
      <c r="A280" s="56" t="s">
        <v>258</v>
      </c>
      <c r="B280" s="40" t="s">
        <v>259</v>
      </c>
      <c r="C280" s="41">
        <v>0</v>
      </c>
      <c r="D280" s="42">
        <v>498</v>
      </c>
      <c r="E280" s="43">
        <v>0</v>
      </c>
      <c r="F280" s="44">
        <f t="shared" si="62"/>
        <v>498</v>
      </c>
      <c r="G280" s="45">
        <f t="shared" si="59"/>
        <v>69.341520000000003</v>
      </c>
      <c r="H280" s="45">
        <f t="shared" si="63"/>
        <v>0</v>
      </c>
      <c r="I280" s="45">
        <f t="shared" si="64"/>
        <v>9.0143976000000006</v>
      </c>
      <c r="J280" s="46">
        <f t="shared" si="60"/>
        <v>0</v>
      </c>
      <c r="K280" s="47">
        <v>0.20000000000000001</v>
      </c>
      <c r="L280" s="48">
        <f t="shared" si="65"/>
        <v>0</v>
      </c>
      <c r="M280" s="49">
        <v>0.050000000000000003</v>
      </c>
      <c r="N280" s="50">
        <f t="shared" si="66"/>
        <v>0</v>
      </c>
      <c r="O280" s="49">
        <v>0.050000000000000003</v>
      </c>
      <c r="P280" s="50">
        <f t="shared" si="67"/>
        <v>0</v>
      </c>
      <c r="Q280" s="51">
        <f t="shared" si="68"/>
        <v>0</v>
      </c>
      <c r="R280" s="52">
        <f t="shared" si="69"/>
        <v>0</v>
      </c>
      <c r="S280" s="53" t="e">
        <f t="shared" si="61"/>
        <v>#DIV/0!</v>
      </c>
    </row>
    <row r="281" ht="15.95" customHeight="1">
      <c r="A281" s="39" t="s">
        <v>260</v>
      </c>
      <c r="B281" s="40" t="s">
        <v>261</v>
      </c>
      <c r="C281" s="41">
        <v>0</v>
      </c>
      <c r="D281" s="42">
        <v>268</v>
      </c>
      <c r="E281" s="43">
        <v>0</v>
      </c>
      <c r="F281" s="44">
        <f t="shared" si="62"/>
        <v>268</v>
      </c>
      <c r="G281" s="45">
        <f t="shared" si="59"/>
        <v>37.316319999999997</v>
      </c>
      <c r="H281" s="45">
        <f t="shared" si="63"/>
        <v>0</v>
      </c>
      <c r="I281" s="45">
        <f t="shared" si="64"/>
        <v>4.8511215999999999</v>
      </c>
      <c r="J281" s="46">
        <f t="shared" si="60"/>
        <v>0</v>
      </c>
      <c r="K281" s="47">
        <v>0.20000000000000001</v>
      </c>
      <c r="L281" s="48">
        <f t="shared" si="65"/>
        <v>0</v>
      </c>
      <c r="M281" s="49">
        <v>0.050000000000000003</v>
      </c>
      <c r="N281" s="50">
        <f t="shared" si="66"/>
        <v>0</v>
      </c>
      <c r="O281" s="49">
        <v>0.050000000000000003</v>
      </c>
      <c r="P281" s="50">
        <f t="shared" si="67"/>
        <v>0</v>
      </c>
      <c r="Q281" s="51">
        <f t="shared" si="68"/>
        <v>0</v>
      </c>
      <c r="R281" s="52">
        <f t="shared" si="69"/>
        <v>0</v>
      </c>
      <c r="S281" s="53" t="e">
        <f t="shared" si="61"/>
        <v>#DIV/0!</v>
      </c>
    </row>
    <row r="282" ht="15.95" customHeight="1">
      <c r="A282" s="39" t="s">
        <v>262</v>
      </c>
      <c r="B282" s="40" t="s">
        <v>263</v>
      </c>
      <c r="C282" s="41">
        <v>0</v>
      </c>
      <c r="D282" s="42">
        <v>258</v>
      </c>
      <c r="E282" s="43">
        <v>0</v>
      </c>
      <c r="F282" s="44">
        <f t="shared" si="62"/>
        <v>258</v>
      </c>
      <c r="G282" s="45">
        <f t="shared" si="59"/>
        <v>35.923920000000003</v>
      </c>
      <c r="H282" s="45">
        <f t="shared" si="63"/>
        <v>0</v>
      </c>
      <c r="I282" s="45">
        <f t="shared" si="64"/>
        <v>4.6701096000000009</v>
      </c>
      <c r="J282" s="46">
        <f t="shared" si="60"/>
        <v>0</v>
      </c>
      <c r="K282" s="47">
        <v>0.20000000000000001</v>
      </c>
      <c r="L282" s="48">
        <f t="shared" si="65"/>
        <v>0</v>
      </c>
      <c r="M282" s="49">
        <v>0.050000000000000003</v>
      </c>
      <c r="N282" s="50">
        <f t="shared" si="66"/>
        <v>0</v>
      </c>
      <c r="O282" s="49">
        <v>0.050000000000000003</v>
      </c>
      <c r="P282" s="50">
        <f t="shared" si="67"/>
        <v>0</v>
      </c>
      <c r="Q282" s="51">
        <f t="shared" si="68"/>
        <v>0</v>
      </c>
      <c r="R282" s="52">
        <f t="shared" si="69"/>
        <v>0</v>
      </c>
      <c r="S282" s="53" t="e">
        <f t="shared" si="61"/>
        <v>#DIV/0!</v>
      </c>
    </row>
    <row r="283" ht="15.95" customHeight="1">
      <c r="A283" s="39" t="s">
        <v>264</v>
      </c>
      <c r="B283" s="40" t="s">
        <v>265</v>
      </c>
      <c r="C283" s="41">
        <v>0</v>
      </c>
      <c r="D283" s="42">
        <v>314</v>
      </c>
      <c r="E283" s="43">
        <v>0</v>
      </c>
      <c r="F283" s="44">
        <f t="shared" si="62"/>
        <v>314</v>
      </c>
      <c r="G283" s="45">
        <f t="shared" si="59"/>
        <v>43.721360000000004</v>
      </c>
      <c r="H283" s="45">
        <f t="shared" si="63"/>
        <v>0</v>
      </c>
      <c r="I283" s="45">
        <f t="shared" si="64"/>
        <v>5.6837768000000004</v>
      </c>
      <c r="J283" s="46">
        <f t="shared" si="60"/>
        <v>0</v>
      </c>
      <c r="K283" s="47">
        <v>0.20000000000000001</v>
      </c>
      <c r="L283" s="48">
        <f t="shared" si="65"/>
        <v>0</v>
      </c>
      <c r="M283" s="49">
        <v>0.050000000000000003</v>
      </c>
      <c r="N283" s="50">
        <f t="shared" si="66"/>
        <v>0</v>
      </c>
      <c r="O283" s="49">
        <v>0.050000000000000003</v>
      </c>
      <c r="P283" s="50">
        <f t="shared" si="67"/>
        <v>0</v>
      </c>
      <c r="Q283" s="51">
        <f t="shared" si="68"/>
        <v>0</v>
      </c>
      <c r="R283" s="52">
        <f t="shared" si="69"/>
        <v>0</v>
      </c>
      <c r="S283" s="53" t="e">
        <f t="shared" si="61"/>
        <v>#DIV/0!</v>
      </c>
    </row>
    <row r="284" ht="15.95" customHeight="1">
      <c r="A284" s="39" t="s">
        <v>266</v>
      </c>
      <c r="B284" s="40" t="s">
        <v>267</v>
      </c>
      <c r="C284" s="41">
        <v>0</v>
      </c>
      <c r="D284" s="42">
        <v>198</v>
      </c>
      <c r="E284" s="43">
        <v>0</v>
      </c>
      <c r="F284" s="44">
        <f t="shared" si="62"/>
        <v>198</v>
      </c>
      <c r="G284" s="45">
        <f t="shared" si="59"/>
        <v>27.569520000000001</v>
      </c>
      <c r="H284" s="45">
        <f t="shared" si="63"/>
        <v>0</v>
      </c>
      <c r="I284" s="45">
        <f t="shared" si="64"/>
        <v>3.5840376000000003</v>
      </c>
      <c r="J284" s="46">
        <f t="shared" si="60"/>
        <v>0</v>
      </c>
      <c r="K284" s="47">
        <v>0.20000000000000001</v>
      </c>
      <c r="L284" s="48">
        <f t="shared" si="65"/>
        <v>0</v>
      </c>
      <c r="M284" s="49">
        <v>0.050000000000000003</v>
      </c>
      <c r="N284" s="50">
        <f t="shared" si="66"/>
        <v>0</v>
      </c>
      <c r="O284" s="49">
        <v>0.050000000000000003</v>
      </c>
      <c r="P284" s="50">
        <f t="shared" si="67"/>
        <v>0</v>
      </c>
      <c r="Q284" s="51">
        <f t="shared" si="68"/>
        <v>0</v>
      </c>
      <c r="R284" s="52">
        <f t="shared" si="69"/>
        <v>0</v>
      </c>
      <c r="S284" s="53" t="e">
        <f t="shared" si="61"/>
        <v>#DIV/0!</v>
      </c>
    </row>
    <row r="285" ht="15.95" customHeight="1">
      <c r="A285" s="39" t="s">
        <v>268</v>
      </c>
      <c r="B285" s="40" t="s">
        <v>269</v>
      </c>
      <c r="C285" s="41">
        <v>0</v>
      </c>
      <c r="D285" s="42">
        <v>398</v>
      </c>
      <c r="E285" s="43">
        <v>0</v>
      </c>
      <c r="F285" s="44">
        <f t="shared" si="62"/>
        <v>398</v>
      </c>
      <c r="G285" s="45">
        <f t="shared" si="59"/>
        <v>55.417520000000003</v>
      </c>
      <c r="H285" s="45">
        <f t="shared" si="63"/>
        <v>0</v>
      </c>
      <c r="I285" s="45">
        <f t="shared" si="64"/>
        <v>7.2042776000000011</v>
      </c>
      <c r="J285" s="46">
        <f t="shared" si="60"/>
        <v>0</v>
      </c>
      <c r="K285" s="47">
        <v>0.20000000000000001</v>
      </c>
      <c r="L285" s="48">
        <f t="shared" si="65"/>
        <v>0</v>
      </c>
      <c r="M285" s="49">
        <v>0.050000000000000003</v>
      </c>
      <c r="N285" s="50">
        <f t="shared" si="66"/>
        <v>0</v>
      </c>
      <c r="O285" s="49">
        <v>0.050000000000000003</v>
      </c>
      <c r="P285" s="50">
        <f t="shared" si="67"/>
        <v>0</v>
      </c>
      <c r="Q285" s="51">
        <f t="shared" si="68"/>
        <v>0</v>
      </c>
      <c r="R285" s="52">
        <f t="shared" si="69"/>
        <v>0</v>
      </c>
      <c r="S285" s="53" t="e">
        <f t="shared" si="61"/>
        <v>#DIV/0!</v>
      </c>
    </row>
    <row r="286" ht="15.95" customHeight="1">
      <c r="A286" s="56" t="s">
        <v>270</v>
      </c>
      <c r="B286" s="62" t="s">
        <v>271</v>
      </c>
      <c r="C286" s="41">
        <v>0</v>
      </c>
      <c r="D286" s="42">
        <v>348</v>
      </c>
      <c r="E286" s="43">
        <v>0</v>
      </c>
      <c r="F286" s="44">
        <f t="shared" si="62"/>
        <v>348</v>
      </c>
      <c r="G286" s="45">
        <f t="shared" si="59"/>
        <v>48.45552</v>
      </c>
      <c r="H286" s="45">
        <f t="shared" si="63"/>
        <v>0</v>
      </c>
      <c r="I286" s="45">
        <f t="shared" si="64"/>
        <v>6.2992176000000004</v>
      </c>
      <c r="J286" s="46">
        <f t="shared" si="60"/>
        <v>0</v>
      </c>
      <c r="K286" s="47">
        <v>0.20000000000000001</v>
      </c>
      <c r="L286" s="48">
        <f t="shared" si="65"/>
        <v>0</v>
      </c>
      <c r="M286" s="49">
        <v>0.050000000000000003</v>
      </c>
      <c r="N286" s="50">
        <f t="shared" si="66"/>
        <v>0</v>
      </c>
      <c r="O286" s="49">
        <v>0.050000000000000003</v>
      </c>
      <c r="P286" s="50">
        <f t="shared" si="67"/>
        <v>0</v>
      </c>
      <c r="Q286" s="51">
        <f t="shared" si="68"/>
        <v>0</v>
      </c>
      <c r="R286" s="52">
        <f t="shared" si="69"/>
        <v>0</v>
      </c>
      <c r="S286" s="53" t="e">
        <f t="shared" si="61"/>
        <v>#DIV/0!</v>
      </c>
    </row>
    <row r="287" ht="15.95" customHeight="1">
      <c r="A287" s="56" t="s">
        <v>272</v>
      </c>
      <c r="B287" s="62" t="s">
        <v>273</v>
      </c>
      <c r="C287" s="41">
        <v>0</v>
      </c>
      <c r="D287" s="42">
        <v>498</v>
      </c>
      <c r="E287" s="43">
        <v>0</v>
      </c>
      <c r="F287" s="44">
        <f t="shared" si="62"/>
        <v>498</v>
      </c>
      <c r="G287" s="45">
        <f t="shared" si="59"/>
        <v>69.341520000000003</v>
      </c>
      <c r="H287" s="45">
        <f t="shared" si="63"/>
        <v>0</v>
      </c>
      <c r="I287" s="45">
        <f t="shared" si="64"/>
        <v>9.0143976000000006</v>
      </c>
      <c r="J287" s="46">
        <f t="shared" si="60"/>
        <v>0</v>
      </c>
      <c r="K287" s="47">
        <v>0.20000000000000001</v>
      </c>
      <c r="L287" s="48">
        <f t="shared" si="65"/>
        <v>0</v>
      </c>
      <c r="M287" s="49">
        <v>0.050000000000000003</v>
      </c>
      <c r="N287" s="50">
        <f t="shared" si="66"/>
        <v>0</v>
      </c>
      <c r="O287" s="49">
        <v>0.050000000000000003</v>
      </c>
      <c r="P287" s="50">
        <f t="shared" si="67"/>
        <v>0</v>
      </c>
      <c r="Q287" s="51">
        <f t="shared" si="68"/>
        <v>0</v>
      </c>
      <c r="R287" s="52">
        <f t="shared" si="69"/>
        <v>0</v>
      </c>
      <c r="S287" s="53" t="e">
        <f t="shared" si="61"/>
        <v>#DIV/0!</v>
      </c>
    </row>
    <row r="288" ht="15.95" customHeight="1">
      <c r="A288" s="56" t="s">
        <v>274</v>
      </c>
      <c r="B288" s="62" t="s">
        <v>275</v>
      </c>
      <c r="C288" s="41">
        <v>0</v>
      </c>
      <c r="D288" s="42">
        <v>548</v>
      </c>
      <c r="E288" s="43">
        <v>0</v>
      </c>
      <c r="F288" s="44">
        <f t="shared" si="62"/>
        <v>548</v>
      </c>
      <c r="G288" s="45">
        <f t="shared" si="59"/>
        <v>76.303520000000006</v>
      </c>
      <c r="H288" s="45">
        <f t="shared" si="63"/>
        <v>0</v>
      </c>
      <c r="I288" s="45">
        <f t="shared" si="64"/>
        <v>9.9194576000000012</v>
      </c>
      <c r="J288" s="46">
        <f t="shared" si="60"/>
        <v>0</v>
      </c>
      <c r="K288" s="47">
        <v>0.20000000000000001</v>
      </c>
      <c r="L288" s="48">
        <f t="shared" si="65"/>
        <v>0</v>
      </c>
      <c r="M288" s="49">
        <v>0.050000000000000003</v>
      </c>
      <c r="N288" s="50">
        <f t="shared" si="66"/>
        <v>0</v>
      </c>
      <c r="O288" s="49">
        <v>0.050000000000000003</v>
      </c>
      <c r="P288" s="50">
        <f t="shared" si="67"/>
        <v>0</v>
      </c>
      <c r="Q288" s="51">
        <f t="shared" si="68"/>
        <v>0</v>
      </c>
      <c r="R288" s="52">
        <f t="shared" si="69"/>
        <v>0</v>
      </c>
      <c r="S288" s="53" t="e">
        <f t="shared" si="61"/>
        <v>#DIV/0!</v>
      </c>
    </row>
    <row r="289" ht="15.95" customHeight="1">
      <c r="A289" s="39" t="s">
        <v>276</v>
      </c>
      <c r="B289" s="59" t="s">
        <v>277</v>
      </c>
      <c r="C289" s="41">
        <v>0</v>
      </c>
      <c r="D289" s="42">
        <v>248</v>
      </c>
      <c r="E289" s="43">
        <v>0</v>
      </c>
      <c r="F289" s="44">
        <f t="shared" si="62"/>
        <v>248</v>
      </c>
      <c r="G289" s="45">
        <f t="shared" si="59"/>
        <v>34.53152</v>
      </c>
      <c r="H289" s="45">
        <f t="shared" si="63"/>
        <v>0</v>
      </c>
      <c r="I289" s="45">
        <f t="shared" si="64"/>
        <v>4.4890976</v>
      </c>
      <c r="J289" s="46">
        <f t="shared" si="60"/>
        <v>0</v>
      </c>
      <c r="K289" s="47">
        <v>0.20000000000000001</v>
      </c>
      <c r="L289" s="48">
        <f t="shared" si="65"/>
        <v>0</v>
      </c>
      <c r="M289" s="49">
        <v>0.050000000000000003</v>
      </c>
      <c r="N289" s="50">
        <f t="shared" si="66"/>
        <v>0</v>
      </c>
      <c r="O289" s="49">
        <v>0.050000000000000003</v>
      </c>
      <c r="P289" s="50">
        <f t="shared" si="67"/>
        <v>0</v>
      </c>
      <c r="Q289" s="51">
        <f t="shared" si="68"/>
        <v>0</v>
      </c>
      <c r="R289" s="52">
        <f t="shared" si="69"/>
        <v>0</v>
      </c>
      <c r="S289" s="53" t="e">
        <f t="shared" si="61"/>
        <v>#DIV/0!</v>
      </c>
    </row>
    <row r="290" ht="15.95" customHeight="1">
      <c r="A290" s="39" t="s">
        <v>278</v>
      </c>
      <c r="B290" s="59" t="s">
        <v>279</v>
      </c>
      <c r="C290" s="41">
        <v>0</v>
      </c>
      <c r="D290" s="42">
        <v>348</v>
      </c>
      <c r="E290" s="43">
        <v>0</v>
      </c>
      <c r="F290" s="44">
        <f t="shared" si="62"/>
        <v>348</v>
      </c>
      <c r="G290" s="45">
        <f t="shared" ref="G290:G296" si="70">F290*$B$6</f>
        <v>48.45552</v>
      </c>
      <c r="H290" s="45">
        <f t="shared" si="63"/>
        <v>0</v>
      </c>
      <c r="I290" s="45">
        <f t="shared" si="64"/>
        <v>6.2992176000000004</v>
      </c>
      <c r="J290" s="46">
        <f t="shared" ref="J290:J314" si="71">(G290-I290)*C290</f>
        <v>0</v>
      </c>
      <c r="K290" s="47">
        <v>0.20000000000000001</v>
      </c>
      <c r="L290" s="48">
        <f t="shared" si="65"/>
        <v>0</v>
      </c>
      <c r="M290" s="49">
        <v>0.050000000000000003</v>
      </c>
      <c r="N290" s="50">
        <f t="shared" si="66"/>
        <v>0</v>
      </c>
      <c r="O290" s="49">
        <v>0.050000000000000003</v>
      </c>
      <c r="P290" s="50">
        <f t="shared" si="67"/>
        <v>0</v>
      </c>
      <c r="Q290" s="51">
        <f t="shared" si="68"/>
        <v>0</v>
      </c>
      <c r="R290" s="52">
        <f t="shared" si="69"/>
        <v>0</v>
      </c>
      <c r="S290" s="53" t="e">
        <f t="shared" ref="S290:S296" si="72">R290/H290</f>
        <v>#DIV/0!</v>
      </c>
    </row>
    <row r="291" ht="15.95" customHeight="1">
      <c r="A291" s="39" t="s">
        <v>280</v>
      </c>
      <c r="B291" s="40" t="s">
        <v>281</v>
      </c>
      <c r="C291" s="41">
        <v>0</v>
      </c>
      <c r="D291" s="42">
        <v>348</v>
      </c>
      <c r="E291" s="43">
        <v>0</v>
      </c>
      <c r="F291" s="44">
        <f t="shared" ref="F291:F296" si="73">ROUNDDOWN(D291*(1-E291),0)</f>
        <v>348</v>
      </c>
      <c r="G291" s="45">
        <f t="shared" si="70"/>
        <v>48.45552</v>
      </c>
      <c r="H291" s="45">
        <f t="shared" ref="H291:H314" si="74">G291*C291</f>
        <v>0</v>
      </c>
      <c r="I291" s="45">
        <f t="shared" ref="I291:I314" si="75">G291*0.13</f>
        <v>6.2992176000000004</v>
      </c>
      <c r="J291" s="46">
        <f t="shared" si="71"/>
        <v>0</v>
      </c>
      <c r="K291" s="47">
        <v>0.20000000000000001</v>
      </c>
      <c r="L291" s="48">
        <f t="shared" ref="L291:L314" si="76">J291*K291</f>
        <v>0</v>
      </c>
      <c r="M291" s="49">
        <v>0.050000000000000003</v>
      </c>
      <c r="N291" s="50">
        <f t="shared" ref="N291:N314" si="77">J291*M291</f>
        <v>0</v>
      </c>
      <c r="O291" s="49">
        <v>0.050000000000000003</v>
      </c>
      <c r="P291" s="50">
        <f t="shared" ref="P291:P314" si="78">J291*O291</f>
        <v>0</v>
      </c>
      <c r="Q291" s="51">
        <f t="shared" ref="Q291:Q314" si="79">IFERROR(ROUND((J291-L291-N291-P291)/C291,2),0)</f>
        <v>0</v>
      </c>
      <c r="R291" s="52">
        <f t="shared" ref="R291:R314" si="80">+C291*Q291</f>
        <v>0</v>
      </c>
      <c r="S291" s="53" t="e">
        <f t="shared" si="72"/>
        <v>#DIV/0!</v>
      </c>
    </row>
    <row r="292" ht="15.95" customHeight="1">
      <c r="A292" s="39" t="s">
        <v>282</v>
      </c>
      <c r="B292" s="40" t="s">
        <v>283</v>
      </c>
      <c r="C292" s="41">
        <v>0</v>
      </c>
      <c r="D292" s="42">
        <v>498</v>
      </c>
      <c r="E292" s="43">
        <v>0</v>
      </c>
      <c r="F292" s="44">
        <f t="shared" si="73"/>
        <v>498</v>
      </c>
      <c r="G292" s="45">
        <f t="shared" si="70"/>
        <v>69.341520000000003</v>
      </c>
      <c r="H292" s="45">
        <f t="shared" si="74"/>
        <v>0</v>
      </c>
      <c r="I292" s="45">
        <f t="shared" si="75"/>
        <v>9.0143976000000006</v>
      </c>
      <c r="J292" s="46">
        <f t="shared" si="71"/>
        <v>0</v>
      </c>
      <c r="K292" s="47">
        <v>0.20000000000000001</v>
      </c>
      <c r="L292" s="48">
        <f t="shared" si="76"/>
        <v>0</v>
      </c>
      <c r="M292" s="49">
        <v>0.050000000000000003</v>
      </c>
      <c r="N292" s="50">
        <f t="shared" si="77"/>
        <v>0</v>
      </c>
      <c r="O292" s="49">
        <v>0.050000000000000003</v>
      </c>
      <c r="P292" s="50">
        <f t="shared" si="78"/>
        <v>0</v>
      </c>
      <c r="Q292" s="51">
        <f t="shared" si="79"/>
        <v>0</v>
      </c>
      <c r="R292" s="52">
        <f t="shared" si="80"/>
        <v>0</v>
      </c>
      <c r="S292" s="53" t="e">
        <f t="shared" si="72"/>
        <v>#DIV/0!</v>
      </c>
    </row>
    <row r="293" ht="15.95" customHeight="1">
      <c r="A293" s="39" t="s">
        <v>284</v>
      </c>
      <c r="B293" s="40" t="s">
        <v>285</v>
      </c>
      <c r="C293" s="41">
        <v>0</v>
      </c>
      <c r="D293" s="42">
        <v>148</v>
      </c>
      <c r="E293" s="43">
        <v>0</v>
      </c>
      <c r="F293" s="44">
        <f t="shared" si="73"/>
        <v>148</v>
      </c>
      <c r="G293" s="45">
        <f t="shared" si="70"/>
        <v>20.607520000000001</v>
      </c>
      <c r="H293" s="45">
        <f t="shared" si="74"/>
        <v>0</v>
      </c>
      <c r="I293" s="45">
        <f t="shared" si="75"/>
        <v>2.6789776000000001</v>
      </c>
      <c r="J293" s="46">
        <f t="shared" si="71"/>
        <v>0</v>
      </c>
      <c r="K293" s="47">
        <v>0.20000000000000001</v>
      </c>
      <c r="L293" s="48">
        <f t="shared" si="76"/>
        <v>0</v>
      </c>
      <c r="M293" s="49">
        <v>0.050000000000000003</v>
      </c>
      <c r="N293" s="50">
        <f t="shared" si="77"/>
        <v>0</v>
      </c>
      <c r="O293" s="49">
        <v>0.050000000000000003</v>
      </c>
      <c r="P293" s="50">
        <f t="shared" si="78"/>
        <v>0</v>
      </c>
      <c r="Q293" s="51">
        <f t="shared" si="79"/>
        <v>0</v>
      </c>
      <c r="R293" s="52">
        <f t="shared" si="80"/>
        <v>0</v>
      </c>
      <c r="S293" s="53" t="e">
        <f t="shared" si="72"/>
        <v>#DIV/0!</v>
      </c>
    </row>
    <row r="294" ht="15.95" customHeight="1">
      <c r="A294" s="56" t="s">
        <v>286</v>
      </c>
      <c r="B294" s="40" t="s">
        <v>287</v>
      </c>
      <c r="C294" s="41">
        <v>0</v>
      </c>
      <c r="D294" s="42">
        <v>198</v>
      </c>
      <c r="E294" s="43">
        <v>0</v>
      </c>
      <c r="F294" s="44">
        <f t="shared" si="73"/>
        <v>198</v>
      </c>
      <c r="G294" s="45">
        <f t="shared" si="70"/>
        <v>27.569520000000001</v>
      </c>
      <c r="H294" s="45">
        <f t="shared" si="74"/>
        <v>0</v>
      </c>
      <c r="I294" s="45">
        <f t="shared" si="75"/>
        <v>3.5840376000000003</v>
      </c>
      <c r="J294" s="46">
        <f t="shared" si="71"/>
        <v>0</v>
      </c>
      <c r="K294" s="47">
        <v>0.20000000000000001</v>
      </c>
      <c r="L294" s="48">
        <f t="shared" si="76"/>
        <v>0</v>
      </c>
      <c r="M294" s="49">
        <v>0.050000000000000003</v>
      </c>
      <c r="N294" s="50">
        <f t="shared" si="77"/>
        <v>0</v>
      </c>
      <c r="O294" s="49">
        <v>0.050000000000000003</v>
      </c>
      <c r="P294" s="50">
        <f t="shared" si="78"/>
        <v>0</v>
      </c>
      <c r="Q294" s="51">
        <f t="shared" si="79"/>
        <v>0</v>
      </c>
      <c r="R294" s="52">
        <f t="shared" si="80"/>
        <v>0</v>
      </c>
      <c r="S294" s="63" t="e">
        <f t="shared" si="72"/>
        <v>#DIV/0!</v>
      </c>
    </row>
    <row r="295" ht="15.95" customHeight="1">
      <c r="A295" s="64" t="s">
        <v>288</v>
      </c>
      <c r="B295" s="65" t="s">
        <v>289</v>
      </c>
      <c r="C295" s="41">
        <v>0</v>
      </c>
      <c r="D295" s="42">
        <v>198</v>
      </c>
      <c r="E295" s="43">
        <v>0</v>
      </c>
      <c r="F295" s="44">
        <f t="shared" si="73"/>
        <v>198</v>
      </c>
      <c r="G295" s="45">
        <f t="shared" si="70"/>
        <v>27.569520000000001</v>
      </c>
      <c r="H295" s="45">
        <f t="shared" si="74"/>
        <v>0</v>
      </c>
      <c r="I295" s="45">
        <f t="shared" si="75"/>
        <v>3.5840376000000003</v>
      </c>
      <c r="J295" s="46">
        <f t="shared" si="71"/>
        <v>0</v>
      </c>
      <c r="K295" s="47">
        <v>0.20000000000000001</v>
      </c>
      <c r="L295" s="48">
        <f t="shared" si="76"/>
        <v>0</v>
      </c>
      <c r="M295" s="49">
        <v>0.050000000000000003</v>
      </c>
      <c r="N295" s="50">
        <f t="shared" si="77"/>
        <v>0</v>
      </c>
      <c r="O295" s="49">
        <v>0.050000000000000003</v>
      </c>
      <c r="P295" s="50">
        <f t="shared" si="78"/>
        <v>0</v>
      </c>
      <c r="Q295" s="51">
        <f t="shared" si="79"/>
        <v>0</v>
      </c>
      <c r="R295" s="52">
        <f t="shared" si="80"/>
        <v>0</v>
      </c>
      <c r="S295" s="63" t="e">
        <f t="shared" si="72"/>
        <v>#DIV/0!</v>
      </c>
    </row>
    <row r="296" ht="15.95" customHeight="1">
      <c r="A296" s="64" t="s">
        <v>290</v>
      </c>
      <c r="B296" s="65" t="s">
        <v>291</v>
      </c>
      <c r="C296" s="41">
        <v>0</v>
      </c>
      <c r="D296" s="42">
        <v>298</v>
      </c>
      <c r="E296" s="43">
        <v>0</v>
      </c>
      <c r="F296" s="44">
        <f t="shared" si="73"/>
        <v>298</v>
      </c>
      <c r="G296" s="45">
        <f t="shared" si="70"/>
        <v>41.493520000000004</v>
      </c>
      <c r="H296" s="45">
        <f t="shared" si="74"/>
        <v>0</v>
      </c>
      <c r="I296" s="45">
        <f t="shared" si="75"/>
        <v>5.3941576000000007</v>
      </c>
      <c r="J296" s="46">
        <f t="shared" si="71"/>
        <v>0</v>
      </c>
      <c r="K296" s="47">
        <v>0.20000000000000001</v>
      </c>
      <c r="L296" s="48">
        <f t="shared" si="76"/>
        <v>0</v>
      </c>
      <c r="M296" s="49">
        <v>0.050000000000000003</v>
      </c>
      <c r="N296" s="50">
        <f t="shared" si="77"/>
        <v>0</v>
      </c>
      <c r="O296" s="49">
        <v>0.050000000000000003</v>
      </c>
      <c r="P296" s="50">
        <f t="shared" si="78"/>
        <v>0</v>
      </c>
      <c r="Q296" s="51">
        <f t="shared" si="79"/>
        <v>0</v>
      </c>
      <c r="R296" s="52">
        <f t="shared" si="80"/>
        <v>0</v>
      </c>
      <c r="S296" s="63" t="e">
        <f t="shared" si="72"/>
        <v>#DIV/0!</v>
      </c>
    </row>
    <row r="297" ht="15.95" customHeight="1">
      <c r="A297" s="71" t="s">
        <v>292</v>
      </c>
      <c r="B297" s="67" t="s">
        <v>293</v>
      </c>
      <c r="C297" s="68">
        <v>0</v>
      </c>
      <c r="D297" s="42">
        <v>298</v>
      </c>
      <c r="E297" s="43">
        <v>0</v>
      </c>
      <c r="F297" s="44">
        <f>D297*(1-E297)</f>
        <v>298</v>
      </c>
      <c r="G297" s="45">
        <f>F297*$B$6</f>
        <v>41.493520000000004</v>
      </c>
      <c r="H297" s="45">
        <f t="shared" si="74"/>
        <v>0</v>
      </c>
      <c r="I297" s="45">
        <f t="shared" si="75"/>
        <v>5.3941576000000007</v>
      </c>
      <c r="J297" s="46">
        <f t="shared" si="71"/>
        <v>0</v>
      </c>
      <c r="K297" s="47">
        <v>0.20000000000000001</v>
      </c>
      <c r="L297" s="48">
        <f t="shared" si="76"/>
        <v>0</v>
      </c>
      <c r="M297" s="49">
        <v>0.050000000000000003</v>
      </c>
      <c r="N297" s="50">
        <f t="shared" si="77"/>
        <v>0</v>
      </c>
      <c r="O297" s="49">
        <v>0.050000000000000003</v>
      </c>
      <c r="P297" s="50">
        <f t="shared" si="78"/>
        <v>0</v>
      </c>
      <c r="Q297" s="51">
        <f t="shared" si="79"/>
        <v>0</v>
      </c>
      <c r="R297" s="52">
        <f t="shared" si="80"/>
        <v>0</v>
      </c>
      <c r="S297" s="69" t="e">
        <f>R297/H297</f>
        <v>#DIV/0!</v>
      </c>
    </row>
    <row r="298" ht="15.95" customHeight="1">
      <c r="A298" s="71" t="s">
        <v>294</v>
      </c>
      <c r="B298" s="67" t="s">
        <v>295</v>
      </c>
      <c r="C298" s="68">
        <v>0</v>
      </c>
      <c r="D298" s="42">
        <v>398</v>
      </c>
      <c r="E298" s="43">
        <v>0</v>
      </c>
      <c r="F298" s="44">
        <f>D298*(1-E298)</f>
        <v>398</v>
      </c>
      <c r="G298" s="45">
        <f>F298*$B$6</f>
        <v>55.417520000000003</v>
      </c>
      <c r="H298" s="45">
        <f t="shared" si="74"/>
        <v>0</v>
      </c>
      <c r="I298" s="45">
        <f t="shared" si="75"/>
        <v>7.2042776000000011</v>
      </c>
      <c r="J298" s="46">
        <f t="shared" si="71"/>
        <v>0</v>
      </c>
      <c r="K298" s="47">
        <v>0.20000000000000001</v>
      </c>
      <c r="L298" s="48">
        <f t="shared" si="76"/>
        <v>0</v>
      </c>
      <c r="M298" s="49">
        <v>0.050000000000000003</v>
      </c>
      <c r="N298" s="50">
        <f t="shared" si="77"/>
        <v>0</v>
      </c>
      <c r="O298" s="49">
        <v>0.050000000000000003</v>
      </c>
      <c r="P298" s="50">
        <f t="shared" si="78"/>
        <v>0</v>
      </c>
      <c r="Q298" s="51">
        <f t="shared" si="79"/>
        <v>0</v>
      </c>
      <c r="R298" s="52">
        <f t="shared" si="80"/>
        <v>0</v>
      </c>
      <c r="S298" s="69" t="e">
        <f>R298/H298</f>
        <v>#DIV/0!</v>
      </c>
    </row>
    <row r="299" ht="15.95" customHeight="1">
      <c r="A299" s="71" t="s">
        <v>296</v>
      </c>
      <c r="B299" s="67" t="s">
        <v>297</v>
      </c>
      <c r="C299" s="68">
        <v>0</v>
      </c>
      <c r="D299" s="42">
        <v>498</v>
      </c>
      <c r="E299" s="43">
        <v>0</v>
      </c>
      <c r="F299" s="44">
        <f>D299*(1-E299)</f>
        <v>498</v>
      </c>
      <c r="G299" s="45">
        <f>F299*$B$6</f>
        <v>69.341520000000003</v>
      </c>
      <c r="H299" s="45">
        <f t="shared" si="74"/>
        <v>0</v>
      </c>
      <c r="I299" s="45">
        <f t="shared" si="75"/>
        <v>9.0143976000000006</v>
      </c>
      <c r="J299" s="46">
        <f t="shared" si="71"/>
        <v>0</v>
      </c>
      <c r="K299" s="47">
        <v>0.20000000000000001</v>
      </c>
      <c r="L299" s="48">
        <f t="shared" si="76"/>
        <v>0</v>
      </c>
      <c r="M299" s="49">
        <v>0.050000000000000003</v>
      </c>
      <c r="N299" s="50">
        <f t="shared" si="77"/>
        <v>0</v>
      </c>
      <c r="O299" s="49">
        <v>0.050000000000000003</v>
      </c>
      <c r="P299" s="50">
        <f t="shared" si="78"/>
        <v>0</v>
      </c>
      <c r="Q299" s="51">
        <f t="shared" si="79"/>
        <v>0</v>
      </c>
      <c r="R299" s="52">
        <f t="shared" si="80"/>
        <v>0</v>
      </c>
      <c r="S299" s="69" t="e">
        <f>R299/H299</f>
        <v>#DIV/0!</v>
      </c>
    </row>
    <row r="300" ht="15.95" customHeight="1">
      <c r="A300" s="72" t="s">
        <v>298</v>
      </c>
      <c r="B300" s="73" t="s">
        <v>299</v>
      </c>
      <c r="C300" s="68">
        <v>0</v>
      </c>
      <c r="D300" s="42">
        <v>198</v>
      </c>
      <c r="E300" s="43">
        <v>0</v>
      </c>
      <c r="F300" s="44">
        <f t="shared" ref="F300:F314" si="81">D300*(1-E300)</f>
        <v>198</v>
      </c>
      <c r="G300" s="45">
        <f t="shared" ref="G300:G314" si="82">F300*$B$6</f>
        <v>27.569520000000001</v>
      </c>
      <c r="H300" s="45">
        <f t="shared" si="74"/>
        <v>0</v>
      </c>
      <c r="I300" s="45">
        <f t="shared" si="75"/>
        <v>3.5840376000000003</v>
      </c>
      <c r="J300" s="46">
        <f t="shared" si="71"/>
        <v>0</v>
      </c>
      <c r="K300" s="47">
        <v>0.20000000000000001</v>
      </c>
      <c r="L300" s="48">
        <f t="shared" si="76"/>
        <v>0</v>
      </c>
      <c r="M300" s="49">
        <v>0.050000000000000003</v>
      </c>
      <c r="N300" s="50">
        <f t="shared" si="77"/>
        <v>0</v>
      </c>
      <c r="O300" s="49">
        <v>0.050000000000000003</v>
      </c>
      <c r="P300" s="50">
        <f t="shared" si="78"/>
        <v>0</v>
      </c>
      <c r="Q300" s="51">
        <f t="shared" si="79"/>
        <v>0</v>
      </c>
      <c r="R300" s="52">
        <f t="shared" si="80"/>
        <v>0</v>
      </c>
      <c r="S300" s="69" t="e">
        <f t="shared" ref="S300:S314" si="83">R300/H300</f>
        <v>#DIV/0!</v>
      </c>
    </row>
    <row r="301" ht="15.95" customHeight="1">
      <c r="A301" s="71" t="s">
        <v>300</v>
      </c>
      <c r="B301" s="67" t="s">
        <v>301</v>
      </c>
      <c r="C301" s="68">
        <v>0</v>
      </c>
      <c r="D301" s="42">
        <v>138</v>
      </c>
      <c r="E301" s="43">
        <v>0</v>
      </c>
      <c r="F301" s="44">
        <f t="shared" si="81"/>
        <v>138</v>
      </c>
      <c r="G301" s="45">
        <f t="shared" si="82"/>
        <v>19.215119999999999</v>
      </c>
      <c r="H301" s="45">
        <f t="shared" si="74"/>
        <v>0</v>
      </c>
      <c r="I301" s="45">
        <f t="shared" si="75"/>
        <v>2.4979656000000001</v>
      </c>
      <c r="J301" s="46">
        <f t="shared" si="71"/>
        <v>0</v>
      </c>
      <c r="K301" s="47">
        <v>0.20000000000000001</v>
      </c>
      <c r="L301" s="48">
        <f t="shared" si="76"/>
        <v>0</v>
      </c>
      <c r="M301" s="49">
        <v>0.050000000000000003</v>
      </c>
      <c r="N301" s="50">
        <f t="shared" si="77"/>
        <v>0</v>
      </c>
      <c r="O301" s="49">
        <v>0.050000000000000003</v>
      </c>
      <c r="P301" s="50">
        <f t="shared" si="78"/>
        <v>0</v>
      </c>
      <c r="Q301" s="51">
        <f t="shared" si="79"/>
        <v>0</v>
      </c>
      <c r="R301" s="52">
        <f t="shared" si="80"/>
        <v>0</v>
      </c>
      <c r="S301" s="69" t="e">
        <f t="shared" si="83"/>
        <v>#DIV/0!</v>
      </c>
    </row>
    <row r="302" ht="15.95" customHeight="1">
      <c r="A302" s="71" t="s">
        <v>323</v>
      </c>
      <c r="B302" s="67" t="s">
        <v>303</v>
      </c>
      <c r="C302" s="68">
        <v>0</v>
      </c>
      <c r="D302" s="42">
        <v>148</v>
      </c>
      <c r="E302" s="43">
        <v>0</v>
      </c>
      <c r="F302" s="44">
        <f t="shared" si="81"/>
        <v>148</v>
      </c>
      <c r="G302" s="45">
        <f t="shared" si="82"/>
        <v>20.607520000000001</v>
      </c>
      <c r="H302" s="45">
        <f t="shared" si="74"/>
        <v>0</v>
      </c>
      <c r="I302" s="45">
        <f t="shared" si="75"/>
        <v>2.6789776000000001</v>
      </c>
      <c r="J302" s="46">
        <f t="shared" si="71"/>
        <v>0</v>
      </c>
      <c r="K302" s="47">
        <v>0.20000000000000001</v>
      </c>
      <c r="L302" s="48">
        <f t="shared" si="76"/>
        <v>0</v>
      </c>
      <c r="M302" s="49">
        <v>0.050000000000000003</v>
      </c>
      <c r="N302" s="50">
        <f t="shared" si="77"/>
        <v>0</v>
      </c>
      <c r="O302" s="49">
        <v>0.050000000000000003</v>
      </c>
      <c r="P302" s="50">
        <f t="shared" si="78"/>
        <v>0</v>
      </c>
      <c r="Q302" s="51">
        <f t="shared" si="79"/>
        <v>0</v>
      </c>
      <c r="R302" s="52">
        <f t="shared" si="80"/>
        <v>0</v>
      </c>
      <c r="S302" s="69" t="e">
        <f t="shared" si="83"/>
        <v>#DIV/0!</v>
      </c>
    </row>
    <row r="303" ht="15.95" customHeight="1">
      <c r="A303" s="71" t="s">
        <v>304</v>
      </c>
      <c r="B303" s="67" t="s">
        <v>305</v>
      </c>
      <c r="C303" s="68">
        <v>0</v>
      </c>
      <c r="D303" s="42">
        <v>198</v>
      </c>
      <c r="E303" s="43">
        <v>0</v>
      </c>
      <c r="F303" s="44">
        <f t="shared" si="81"/>
        <v>198</v>
      </c>
      <c r="G303" s="45">
        <f t="shared" si="82"/>
        <v>27.569520000000001</v>
      </c>
      <c r="H303" s="45">
        <f t="shared" si="74"/>
        <v>0</v>
      </c>
      <c r="I303" s="45">
        <f t="shared" si="75"/>
        <v>3.5840376000000003</v>
      </c>
      <c r="J303" s="46">
        <f t="shared" si="71"/>
        <v>0</v>
      </c>
      <c r="K303" s="47">
        <v>0.20000000000000001</v>
      </c>
      <c r="L303" s="48">
        <f t="shared" si="76"/>
        <v>0</v>
      </c>
      <c r="M303" s="49">
        <v>0.050000000000000003</v>
      </c>
      <c r="N303" s="50">
        <f t="shared" si="77"/>
        <v>0</v>
      </c>
      <c r="O303" s="49">
        <v>0.050000000000000003</v>
      </c>
      <c r="P303" s="50">
        <f t="shared" si="78"/>
        <v>0</v>
      </c>
      <c r="Q303" s="51">
        <f t="shared" si="79"/>
        <v>0</v>
      </c>
      <c r="R303" s="52">
        <f t="shared" si="80"/>
        <v>0</v>
      </c>
      <c r="S303" s="69" t="e">
        <f t="shared" si="83"/>
        <v>#DIV/0!</v>
      </c>
    </row>
    <row r="304" ht="15.95" customHeight="1">
      <c r="A304" s="71" t="s">
        <v>306</v>
      </c>
      <c r="B304" s="67" t="s">
        <v>307</v>
      </c>
      <c r="C304" s="68">
        <v>0</v>
      </c>
      <c r="D304" s="42">
        <v>298</v>
      </c>
      <c r="E304" s="43">
        <v>0</v>
      </c>
      <c r="F304" s="44">
        <f t="shared" si="81"/>
        <v>298</v>
      </c>
      <c r="G304" s="45">
        <f t="shared" si="82"/>
        <v>41.493520000000004</v>
      </c>
      <c r="H304" s="45">
        <f t="shared" si="74"/>
        <v>0</v>
      </c>
      <c r="I304" s="45">
        <f t="shared" si="75"/>
        <v>5.3941576000000007</v>
      </c>
      <c r="J304" s="46">
        <f t="shared" si="71"/>
        <v>0</v>
      </c>
      <c r="K304" s="47">
        <v>0.20000000000000001</v>
      </c>
      <c r="L304" s="48">
        <f t="shared" si="76"/>
        <v>0</v>
      </c>
      <c r="M304" s="49">
        <v>0.050000000000000003</v>
      </c>
      <c r="N304" s="50">
        <f t="shared" si="77"/>
        <v>0</v>
      </c>
      <c r="O304" s="49">
        <v>0.050000000000000003</v>
      </c>
      <c r="P304" s="50">
        <f t="shared" si="78"/>
        <v>0</v>
      </c>
      <c r="Q304" s="51">
        <f t="shared" si="79"/>
        <v>0</v>
      </c>
      <c r="R304" s="52">
        <f t="shared" si="80"/>
        <v>0</v>
      </c>
      <c r="S304" s="69" t="e">
        <f t="shared" si="83"/>
        <v>#DIV/0!</v>
      </c>
    </row>
    <row r="305" ht="15.95" customHeight="1">
      <c r="A305" s="71" t="s">
        <v>308</v>
      </c>
      <c r="B305" s="67" t="s">
        <v>309</v>
      </c>
      <c r="C305" s="68">
        <v>0</v>
      </c>
      <c r="D305" s="42">
        <v>498</v>
      </c>
      <c r="E305" s="43">
        <v>0</v>
      </c>
      <c r="F305" s="44">
        <f t="shared" si="81"/>
        <v>498</v>
      </c>
      <c r="G305" s="45">
        <f t="shared" si="82"/>
        <v>69.341520000000003</v>
      </c>
      <c r="H305" s="45">
        <f t="shared" si="74"/>
        <v>0</v>
      </c>
      <c r="I305" s="45">
        <f t="shared" si="75"/>
        <v>9.0143976000000006</v>
      </c>
      <c r="J305" s="46">
        <f t="shared" si="71"/>
        <v>0</v>
      </c>
      <c r="K305" s="47">
        <v>0.20000000000000001</v>
      </c>
      <c r="L305" s="48">
        <f t="shared" si="76"/>
        <v>0</v>
      </c>
      <c r="M305" s="49">
        <v>0.050000000000000003</v>
      </c>
      <c r="N305" s="50">
        <f t="shared" si="77"/>
        <v>0</v>
      </c>
      <c r="O305" s="49">
        <v>0.050000000000000003</v>
      </c>
      <c r="P305" s="50">
        <f t="shared" si="78"/>
        <v>0</v>
      </c>
      <c r="Q305" s="51">
        <f t="shared" si="79"/>
        <v>0</v>
      </c>
      <c r="R305" s="52">
        <f t="shared" si="80"/>
        <v>0</v>
      </c>
      <c r="S305" s="69" t="e">
        <f t="shared" si="83"/>
        <v>#DIV/0!</v>
      </c>
    </row>
    <row r="306" ht="15.95" customHeight="1">
      <c r="A306" s="71" t="s">
        <v>310</v>
      </c>
      <c r="B306" s="67" t="s">
        <v>311</v>
      </c>
      <c r="C306" s="68">
        <v>0</v>
      </c>
      <c r="D306" s="42">
        <v>638</v>
      </c>
      <c r="E306" s="43">
        <v>0</v>
      </c>
      <c r="F306" s="44">
        <f t="shared" si="81"/>
        <v>638</v>
      </c>
      <c r="G306" s="45">
        <f t="shared" si="82"/>
        <v>88.835120000000003</v>
      </c>
      <c r="H306" s="45">
        <f t="shared" si="74"/>
        <v>0</v>
      </c>
      <c r="I306" s="45">
        <f t="shared" si="75"/>
        <v>11.548565600000002</v>
      </c>
      <c r="J306" s="46">
        <f t="shared" si="71"/>
        <v>0</v>
      </c>
      <c r="K306" s="47">
        <v>0.20000000000000001</v>
      </c>
      <c r="L306" s="48">
        <f t="shared" si="76"/>
        <v>0</v>
      </c>
      <c r="M306" s="49">
        <v>0.050000000000000003</v>
      </c>
      <c r="N306" s="50">
        <f t="shared" si="77"/>
        <v>0</v>
      </c>
      <c r="O306" s="49">
        <v>0.050000000000000003</v>
      </c>
      <c r="P306" s="50">
        <f t="shared" si="78"/>
        <v>0</v>
      </c>
      <c r="Q306" s="51">
        <f t="shared" si="79"/>
        <v>0</v>
      </c>
      <c r="R306" s="52">
        <f t="shared" si="80"/>
        <v>0</v>
      </c>
      <c r="S306" s="69" t="e">
        <f t="shared" si="83"/>
        <v>#DIV/0!</v>
      </c>
    </row>
    <row r="307" ht="15.95" customHeight="1">
      <c r="A307" s="71" t="s">
        <v>312</v>
      </c>
      <c r="B307" s="67" t="s">
        <v>324</v>
      </c>
      <c r="C307" s="68">
        <v>0</v>
      </c>
      <c r="D307" s="42">
        <v>178</v>
      </c>
      <c r="E307" s="43">
        <v>0</v>
      </c>
      <c r="F307" s="44">
        <f t="shared" si="81"/>
        <v>178</v>
      </c>
      <c r="G307" s="45">
        <f t="shared" si="82"/>
        <v>24.78472</v>
      </c>
      <c r="H307" s="45">
        <f t="shared" si="74"/>
        <v>0</v>
      </c>
      <c r="I307" s="45">
        <f t="shared" si="75"/>
        <v>3.2220135999999999</v>
      </c>
      <c r="J307" s="46">
        <f t="shared" si="71"/>
        <v>0</v>
      </c>
      <c r="K307" s="47">
        <v>0.20000000000000001</v>
      </c>
      <c r="L307" s="48">
        <f t="shared" si="76"/>
        <v>0</v>
      </c>
      <c r="M307" s="49">
        <v>0.050000000000000003</v>
      </c>
      <c r="N307" s="50">
        <f t="shared" si="77"/>
        <v>0</v>
      </c>
      <c r="O307" s="49">
        <v>0.050000000000000003</v>
      </c>
      <c r="P307" s="50">
        <f t="shared" si="78"/>
        <v>0</v>
      </c>
      <c r="Q307" s="51">
        <f t="shared" si="79"/>
        <v>0</v>
      </c>
      <c r="R307" s="52">
        <f t="shared" si="80"/>
        <v>0</v>
      </c>
      <c r="S307" s="69" t="e">
        <f t="shared" si="83"/>
        <v>#DIV/0!</v>
      </c>
    </row>
    <row r="308" ht="15.95" customHeight="1">
      <c r="A308" s="71" t="s">
        <v>314</v>
      </c>
      <c r="B308" s="67"/>
      <c r="C308" s="68">
        <v>0</v>
      </c>
      <c r="D308" s="42">
        <v>148</v>
      </c>
      <c r="E308" s="43">
        <v>0</v>
      </c>
      <c r="F308" s="44">
        <f t="shared" si="81"/>
        <v>148</v>
      </c>
      <c r="G308" s="45">
        <f t="shared" si="82"/>
        <v>20.607520000000001</v>
      </c>
      <c r="H308" s="45">
        <f t="shared" si="74"/>
        <v>0</v>
      </c>
      <c r="I308" s="45">
        <f t="shared" si="75"/>
        <v>2.6789776000000001</v>
      </c>
      <c r="J308" s="46">
        <f t="shared" si="71"/>
        <v>0</v>
      </c>
      <c r="K308" s="47">
        <v>0.20000000000000001</v>
      </c>
      <c r="L308" s="48">
        <f t="shared" si="76"/>
        <v>0</v>
      </c>
      <c r="M308" s="49">
        <v>0.050000000000000003</v>
      </c>
      <c r="N308" s="50">
        <f t="shared" si="77"/>
        <v>0</v>
      </c>
      <c r="O308" s="49">
        <v>0.050000000000000003</v>
      </c>
      <c r="P308" s="50">
        <f t="shared" si="78"/>
        <v>0</v>
      </c>
      <c r="Q308" s="51">
        <f t="shared" si="79"/>
        <v>0</v>
      </c>
      <c r="R308" s="52">
        <f t="shared" si="80"/>
        <v>0</v>
      </c>
      <c r="S308" s="69" t="e">
        <f t="shared" si="83"/>
        <v>#DIV/0!</v>
      </c>
    </row>
    <row r="309" ht="15.95" customHeight="1">
      <c r="A309" s="71" t="s">
        <v>315</v>
      </c>
      <c r="B309" s="67"/>
      <c r="C309" s="68">
        <v>0</v>
      </c>
      <c r="D309" s="42">
        <v>198</v>
      </c>
      <c r="E309" s="43">
        <v>0</v>
      </c>
      <c r="F309" s="44">
        <f t="shared" si="81"/>
        <v>198</v>
      </c>
      <c r="G309" s="45">
        <f t="shared" si="82"/>
        <v>27.569520000000001</v>
      </c>
      <c r="H309" s="45">
        <f t="shared" si="74"/>
        <v>0</v>
      </c>
      <c r="I309" s="45">
        <f t="shared" si="75"/>
        <v>3.5840376000000003</v>
      </c>
      <c r="J309" s="46">
        <f t="shared" si="71"/>
        <v>0</v>
      </c>
      <c r="K309" s="47">
        <v>0.20000000000000001</v>
      </c>
      <c r="L309" s="48">
        <f t="shared" si="76"/>
        <v>0</v>
      </c>
      <c r="M309" s="49">
        <v>0.050000000000000003</v>
      </c>
      <c r="N309" s="50">
        <f t="shared" si="77"/>
        <v>0</v>
      </c>
      <c r="O309" s="49">
        <v>0.050000000000000003</v>
      </c>
      <c r="P309" s="50">
        <f t="shared" si="78"/>
        <v>0</v>
      </c>
      <c r="Q309" s="51">
        <f t="shared" si="79"/>
        <v>0</v>
      </c>
      <c r="R309" s="52">
        <f t="shared" si="80"/>
        <v>0</v>
      </c>
      <c r="S309" s="69" t="e">
        <f t="shared" si="83"/>
        <v>#DIV/0!</v>
      </c>
    </row>
    <row r="310" ht="15.95" customHeight="1">
      <c r="A310" s="71" t="s">
        <v>316</v>
      </c>
      <c r="B310" s="67" t="s">
        <v>317</v>
      </c>
      <c r="C310" s="68">
        <v>0</v>
      </c>
      <c r="D310" s="42">
        <v>298</v>
      </c>
      <c r="E310" s="43">
        <v>0</v>
      </c>
      <c r="F310" s="44">
        <f t="shared" si="81"/>
        <v>298</v>
      </c>
      <c r="G310" s="45">
        <f t="shared" si="82"/>
        <v>41.493520000000004</v>
      </c>
      <c r="H310" s="45">
        <f t="shared" si="74"/>
        <v>0</v>
      </c>
      <c r="I310" s="45">
        <f t="shared" si="75"/>
        <v>5.3941576000000007</v>
      </c>
      <c r="J310" s="46">
        <f t="shared" si="71"/>
        <v>0</v>
      </c>
      <c r="K310" s="47">
        <v>0.20000000000000001</v>
      </c>
      <c r="L310" s="48">
        <f t="shared" si="76"/>
        <v>0</v>
      </c>
      <c r="M310" s="49">
        <v>0.050000000000000003</v>
      </c>
      <c r="N310" s="50">
        <f t="shared" si="77"/>
        <v>0</v>
      </c>
      <c r="O310" s="49">
        <v>0.050000000000000003</v>
      </c>
      <c r="P310" s="50">
        <f t="shared" si="78"/>
        <v>0</v>
      </c>
      <c r="Q310" s="51">
        <f t="shared" si="79"/>
        <v>0</v>
      </c>
      <c r="R310" s="52">
        <f t="shared" si="80"/>
        <v>0</v>
      </c>
      <c r="S310" s="69" t="e">
        <f t="shared" si="83"/>
        <v>#DIV/0!</v>
      </c>
    </row>
    <row r="311" ht="15.95" customHeight="1">
      <c r="A311" s="71" t="s">
        <v>318</v>
      </c>
      <c r="B311" s="67"/>
      <c r="C311" s="68">
        <v>0</v>
      </c>
      <c r="D311" s="42">
        <v>448</v>
      </c>
      <c r="E311" s="43">
        <v>0</v>
      </c>
      <c r="F311" s="44">
        <f t="shared" si="81"/>
        <v>448</v>
      </c>
      <c r="G311" s="45">
        <f t="shared" si="82"/>
        <v>62.379519999999999</v>
      </c>
      <c r="H311" s="45">
        <f t="shared" si="74"/>
        <v>0</v>
      </c>
      <c r="I311" s="45">
        <f t="shared" si="75"/>
        <v>8.1093375999999999</v>
      </c>
      <c r="J311" s="46">
        <f t="shared" si="71"/>
        <v>0</v>
      </c>
      <c r="K311" s="47">
        <v>0.20000000000000001</v>
      </c>
      <c r="L311" s="48">
        <f t="shared" si="76"/>
        <v>0</v>
      </c>
      <c r="M311" s="49">
        <v>0.050000000000000003</v>
      </c>
      <c r="N311" s="50">
        <f t="shared" si="77"/>
        <v>0</v>
      </c>
      <c r="O311" s="49">
        <v>0.050000000000000003</v>
      </c>
      <c r="P311" s="50">
        <f t="shared" si="78"/>
        <v>0</v>
      </c>
      <c r="Q311" s="51">
        <f t="shared" si="79"/>
        <v>0</v>
      </c>
      <c r="R311" s="52">
        <f t="shared" si="80"/>
        <v>0</v>
      </c>
      <c r="S311" s="69" t="e">
        <f t="shared" si="83"/>
        <v>#DIV/0!</v>
      </c>
    </row>
    <row r="312" ht="15.95" customHeight="1">
      <c r="A312" s="71" t="s">
        <v>319</v>
      </c>
      <c r="B312" s="67"/>
      <c r="C312" s="68">
        <v>0</v>
      </c>
      <c r="D312" s="42">
        <v>548</v>
      </c>
      <c r="E312" s="43">
        <v>0</v>
      </c>
      <c r="F312" s="44">
        <f t="shared" si="81"/>
        <v>548</v>
      </c>
      <c r="G312" s="45">
        <f t="shared" si="82"/>
        <v>76.303520000000006</v>
      </c>
      <c r="H312" s="45">
        <f t="shared" si="74"/>
        <v>0</v>
      </c>
      <c r="I312" s="45">
        <f t="shared" si="75"/>
        <v>9.9194576000000012</v>
      </c>
      <c r="J312" s="46">
        <f t="shared" si="71"/>
        <v>0</v>
      </c>
      <c r="K312" s="47">
        <v>0.20000000000000001</v>
      </c>
      <c r="L312" s="48">
        <f t="shared" si="76"/>
        <v>0</v>
      </c>
      <c r="M312" s="49">
        <v>0.050000000000000003</v>
      </c>
      <c r="N312" s="50">
        <f t="shared" si="77"/>
        <v>0</v>
      </c>
      <c r="O312" s="49">
        <v>0.050000000000000003</v>
      </c>
      <c r="P312" s="50">
        <f t="shared" si="78"/>
        <v>0</v>
      </c>
      <c r="Q312" s="51">
        <f t="shared" si="79"/>
        <v>0</v>
      </c>
      <c r="R312" s="52">
        <f t="shared" si="80"/>
        <v>0</v>
      </c>
      <c r="S312" s="69" t="e">
        <f t="shared" si="83"/>
        <v>#DIV/0!</v>
      </c>
    </row>
    <row r="313" ht="15.95" customHeight="1">
      <c r="A313" s="71" t="s">
        <v>320</v>
      </c>
      <c r="B313" s="67"/>
      <c r="C313" s="68">
        <v>0</v>
      </c>
      <c r="D313" s="42">
        <v>182.28</v>
      </c>
      <c r="E313" s="43">
        <v>0</v>
      </c>
      <c r="F313" s="44">
        <f t="shared" si="81"/>
        <v>182.28</v>
      </c>
      <c r="G313" s="45">
        <f t="shared" si="82"/>
        <v>25.380667200000001</v>
      </c>
      <c r="H313" s="45">
        <f t="shared" si="74"/>
        <v>0</v>
      </c>
      <c r="I313" s="45">
        <f t="shared" si="75"/>
        <v>3.2994867360000004</v>
      </c>
      <c r="J313" s="46">
        <f t="shared" si="71"/>
        <v>0</v>
      </c>
      <c r="K313" s="47">
        <v>0.20000000000000001</v>
      </c>
      <c r="L313" s="48">
        <f t="shared" si="76"/>
        <v>0</v>
      </c>
      <c r="M313" s="49">
        <v>0.050000000000000003</v>
      </c>
      <c r="N313" s="50">
        <f t="shared" si="77"/>
        <v>0</v>
      </c>
      <c r="O313" s="49">
        <v>0.050000000000000003</v>
      </c>
      <c r="P313" s="50">
        <f t="shared" si="78"/>
        <v>0</v>
      </c>
      <c r="Q313" s="51">
        <f t="shared" si="79"/>
        <v>0</v>
      </c>
      <c r="R313" s="52">
        <f t="shared" si="80"/>
        <v>0</v>
      </c>
      <c r="S313" s="69" t="e">
        <f t="shared" si="83"/>
        <v>#DIV/0!</v>
      </c>
    </row>
    <row r="314" ht="15.95" customHeight="1">
      <c r="A314" s="71" t="s">
        <v>321</v>
      </c>
      <c r="B314" s="67"/>
      <c r="C314" s="68">
        <v>0</v>
      </c>
      <c r="D314" s="42">
        <v>300.95999999999998</v>
      </c>
      <c r="E314" s="43">
        <v>0</v>
      </c>
      <c r="F314" s="44">
        <f t="shared" si="81"/>
        <v>300.95999999999998</v>
      </c>
      <c r="G314" s="45">
        <f t="shared" si="82"/>
        <v>41.905670399999998</v>
      </c>
      <c r="H314" s="45">
        <f t="shared" si="74"/>
        <v>0</v>
      </c>
      <c r="I314" s="45">
        <f t="shared" si="75"/>
        <v>5.4477371520000002</v>
      </c>
      <c r="J314" s="46">
        <f t="shared" si="71"/>
        <v>0</v>
      </c>
      <c r="K314" s="47">
        <v>0.20000000000000001</v>
      </c>
      <c r="L314" s="48">
        <f t="shared" si="76"/>
        <v>0</v>
      </c>
      <c r="M314" s="49">
        <v>0.050000000000000003</v>
      </c>
      <c r="N314" s="50">
        <f t="shared" si="77"/>
        <v>0</v>
      </c>
      <c r="O314" s="49">
        <v>0.050000000000000003</v>
      </c>
      <c r="P314" s="50">
        <f t="shared" si="78"/>
        <v>0</v>
      </c>
      <c r="Q314" s="51">
        <f t="shared" si="79"/>
        <v>0</v>
      </c>
      <c r="R314" s="52">
        <f t="shared" si="80"/>
        <v>0</v>
      </c>
      <c r="S314" s="69" t="e">
        <f t="shared" si="83"/>
        <v>#DIV/0!</v>
      </c>
    </row>
    <row r="315" ht="15.95" customHeight="1">
      <c r="A315" s="74"/>
      <c r="B315" s="75"/>
      <c r="C315" s="76">
        <f>SUM(C162:C314)</f>
        <v>0</v>
      </c>
      <c r="D315" s="77"/>
      <c r="E315" s="78"/>
      <c r="F315" s="79"/>
      <c r="G315" s="80"/>
      <c r="H315" s="80">
        <f>SUM(H167:H288)</f>
        <v>0</v>
      </c>
      <c r="I315" s="81">
        <v>0.13</v>
      </c>
      <c r="J315" s="80">
        <f>SUM(J167:J288)</f>
        <v>0</v>
      </c>
      <c r="K315" s="81">
        <v>0.20000000000000001</v>
      </c>
      <c r="L315" s="82">
        <f>SUM(L167:L288)</f>
        <v>0</v>
      </c>
      <c r="M315" s="81" t="e">
        <f>N315/J315</f>
        <v>#DIV/0!</v>
      </c>
      <c r="N315" s="80">
        <f>SUM(N167:N288)</f>
        <v>0</v>
      </c>
      <c r="O315" s="81" t="e">
        <f>P315/J315</f>
        <v>#DIV/0!</v>
      </c>
      <c r="P315" s="82">
        <f>SUM(P167:P288)</f>
        <v>0</v>
      </c>
      <c r="Q315" s="82"/>
      <c r="R315" s="80">
        <f>SUM(R162:R294)</f>
        <v>0</v>
      </c>
      <c r="S315" s="81">
        <v>0.60999999999999999</v>
      </c>
    </row>
    <row r="316" ht="15.95" customHeight="1">
      <c r="A316" s="39" t="s">
        <v>22</v>
      </c>
      <c r="B316" s="40" t="s">
        <v>23</v>
      </c>
      <c r="C316" s="41">
        <v>0</v>
      </c>
      <c r="D316" s="42">
        <v>278</v>
      </c>
      <c r="E316" s="43">
        <v>0</v>
      </c>
      <c r="F316" s="44">
        <f>ROUNDDOWN(D316*(1-E316),0)</f>
        <v>278</v>
      </c>
      <c r="G316" s="45">
        <f t="shared" ref="G316:G379" si="84">F316*$B$6</f>
        <v>38.70872</v>
      </c>
      <c r="H316" s="45">
        <f>G316*C316</f>
        <v>0</v>
      </c>
      <c r="I316" s="45">
        <f>G316*0.13</f>
        <v>5.0321335999999999</v>
      </c>
      <c r="J316" s="46">
        <f t="shared" ref="J316:J379" si="85">(G316-I316)*C316</f>
        <v>0</v>
      </c>
      <c r="K316" s="47">
        <v>0.20000000000000001</v>
      </c>
      <c r="L316" s="48">
        <f>J316*K316</f>
        <v>0</v>
      </c>
      <c r="M316" s="49">
        <v>0.050000000000000003</v>
      </c>
      <c r="N316" s="50">
        <f>J316*M316</f>
        <v>0</v>
      </c>
      <c r="O316" s="49">
        <v>0.050000000000000003</v>
      </c>
      <c r="P316" s="50">
        <f>J316*O316</f>
        <v>0</v>
      </c>
      <c r="Q316" s="51">
        <f>IFERROR(ROUND((J316-L316-N316-P316)/C316,2),0)</f>
        <v>0</v>
      </c>
      <c r="R316" s="52">
        <f>+C316*Q316</f>
        <v>0</v>
      </c>
      <c r="S316" s="53" t="e">
        <f t="shared" ref="S316:S379" si="86">R316/H316</f>
        <v>#DIV/0!</v>
      </c>
    </row>
    <row r="317" ht="15.95" customHeight="1">
      <c r="A317" s="39" t="s">
        <v>24</v>
      </c>
      <c r="B317" s="40" t="s">
        <v>25</v>
      </c>
      <c r="C317" s="41">
        <f>VLOOKUP(A317,[1]銷售庫存統計總表!B:N,13,FALSE)</f>
        <v>0</v>
      </c>
      <c r="D317" s="42">
        <v>278</v>
      </c>
      <c r="E317" s="43">
        <v>0</v>
      </c>
      <c r="F317" s="44">
        <f t="shared" ref="F317:F380" si="87">ROUNDDOWN(D317*(1-E317),0)</f>
        <v>278</v>
      </c>
      <c r="G317" s="45">
        <f t="shared" si="84"/>
        <v>38.70872</v>
      </c>
      <c r="H317" s="45">
        <f t="shared" ref="H317:H380" si="88">G317*C317</f>
        <v>0</v>
      </c>
      <c r="I317" s="45">
        <f t="shared" ref="I317:I380" si="89">G317*0.13</f>
        <v>5.0321335999999999</v>
      </c>
      <c r="J317" s="46">
        <f t="shared" si="85"/>
        <v>0</v>
      </c>
      <c r="K317" s="47">
        <v>0.20000000000000001</v>
      </c>
      <c r="L317" s="48">
        <f t="shared" ref="L317:L380" si="90">J317*K317</f>
        <v>0</v>
      </c>
      <c r="M317" s="49">
        <v>0.050000000000000003</v>
      </c>
      <c r="N317" s="50">
        <f t="shared" ref="N317:N380" si="91">J317*M317</f>
        <v>0</v>
      </c>
      <c r="O317" s="49">
        <v>0.050000000000000003</v>
      </c>
      <c r="P317" s="50">
        <f t="shared" ref="P317:P380" si="92">J317*O317</f>
        <v>0</v>
      </c>
      <c r="Q317" s="51">
        <f t="shared" ref="Q317:Q380" si="93">IFERROR(ROUND((J317-L317-N317-P317)/C317,2),0)</f>
        <v>0</v>
      </c>
      <c r="R317" s="52">
        <f t="shared" ref="R317:R380" si="94">+C317*Q317</f>
        <v>0</v>
      </c>
      <c r="S317" s="53" t="e">
        <f t="shared" si="86"/>
        <v>#DIV/0!</v>
      </c>
    </row>
    <row r="318" ht="15.95" customHeight="1">
      <c r="A318" s="39" t="s">
        <v>26</v>
      </c>
      <c r="B318" s="40" t="s">
        <v>27</v>
      </c>
      <c r="C318" s="41">
        <v>0</v>
      </c>
      <c r="D318" s="42">
        <v>268</v>
      </c>
      <c r="E318" s="43">
        <v>0</v>
      </c>
      <c r="F318" s="44">
        <f t="shared" si="87"/>
        <v>268</v>
      </c>
      <c r="G318" s="45">
        <f t="shared" si="84"/>
        <v>37.316319999999997</v>
      </c>
      <c r="H318" s="45">
        <f t="shared" si="88"/>
        <v>0</v>
      </c>
      <c r="I318" s="45">
        <f t="shared" si="89"/>
        <v>4.8511215999999999</v>
      </c>
      <c r="J318" s="46">
        <f t="shared" si="85"/>
        <v>0</v>
      </c>
      <c r="K318" s="47">
        <v>0.20000000000000001</v>
      </c>
      <c r="L318" s="48">
        <f t="shared" si="90"/>
        <v>0</v>
      </c>
      <c r="M318" s="49">
        <v>0.050000000000000003</v>
      </c>
      <c r="N318" s="50">
        <f t="shared" si="91"/>
        <v>0</v>
      </c>
      <c r="O318" s="49">
        <v>0.050000000000000003</v>
      </c>
      <c r="P318" s="50">
        <f t="shared" si="92"/>
        <v>0</v>
      </c>
      <c r="Q318" s="51">
        <f t="shared" si="93"/>
        <v>0</v>
      </c>
      <c r="R318" s="52">
        <f t="shared" si="94"/>
        <v>0</v>
      </c>
      <c r="S318" s="53" t="e">
        <f t="shared" si="86"/>
        <v>#DIV/0!</v>
      </c>
    </row>
    <row r="319" ht="15.95" customHeight="1">
      <c r="A319" s="39" t="s">
        <v>28</v>
      </c>
      <c r="B319" s="40" t="s">
        <v>29</v>
      </c>
      <c r="C319" s="41">
        <v>0</v>
      </c>
      <c r="D319" s="42">
        <v>368</v>
      </c>
      <c r="E319" s="43">
        <v>0</v>
      </c>
      <c r="F319" s="44">
        <f t="shared" si="87"/>
        <v>368</v>
      </c>
      <c r="G319" s="45">
        <f t="shared" si="84"/>
        <v>51.240320000000004</v>
      </c>
      <c r="H319" s="45">
        <f t="shared" si="88"/>
        <v>0</v>
      </c>
      <c r="I319" s="45">
        <f t="shared" si="89"/>
        <v>6.6612416000000003</v>
      </c>
      <c r="J319" s="46">
        <f t="shared" si="85"/>
        <v>0</v>
      </c>
      <c r="K319" s="47">
        <v>0.20000000000000001</v>
      </c>
      <c r="L319" s="48">
        <f t="shared" si="90"/>
        <v>0</v>
      </c>
      <c r="M319" s="49">
        <v>0.050000000000000003</v>
      </c>
      <c r="N319" s="50">
        <f t="shared" si="91"/>
        <v>0</v>
      </c>
      <c r="O319" s="49">
        <v>0.050000000000000003</v>
      </c>
      <c r="P319" s="50">
        <f t="shared" si="92"/>
        <v>0</v>
      </c>
      <c r="Q319" s="51">
        <f t="shared" si="93"/>
        <v>0</v>
      </c>
      <c r="R319" s="52">
        <f t="shared" si="94"/>
        <v>0</v>
      </c>
      <c r="S319" s="53" t="e">
        <f t="shared" si="86"/>
        <v>#DIV/0!</v>
      </c>
    </row>
    <row r="320" ht="15.95" customHeight="1">
      <c r="A320" s="39" t="s">
        <v>30</v>
      </c>
      <c r="B320" s="40" t="s">
        <v>31</v>
      </c>
      <c r="C320" s="41">
        <v>0</v>
      </c>
      <c r="D320" s="42">
        <v>498</v>
      </c>
      <c r="E320" s="43">
        <v>0</v>
      </c>
      <c r="F320" s="44">
        <f t="shared" si="87"/>
        <v>498</v>
      </c>
      <c r="G320" s="45">
        <f t="shared" si="84"/>
        <v>69.341520000000003</v>
      </c>
      <c r="H320" s="45">
        <f t="shared" si="88"/>
        <v>0</v>
      </c>
      <c r="I320" s="45">
        <f t="shared" si="89"/>
        <v>9.0143976000000006</v>
      </c>
      <c r="J320" s="46">
        <f t="shared" si="85"/>
        <v>0</v>
      </c>
      <c r="K320" s="47">
        <v>0.20000000000000001</v>
      </c>
      <c r="L320" s="48">
        <f t="shared" si="90"/>
        <v>0</v>
      </c>
      <c r="M320" s="49">
        <v>0.050000000000000003</v>
      </c>
      <c r="N320" s="50">
        <f t="shared" si="91"/>
        <v>0</v>
      </c>
      <c r="O320" s="49">
        <v>0.050000000000000003</v>
      </c>
      <c r="P320" s="50">
        <f t="shared" si="92"/>
        <v>0</v>
      </c>
      <c r="Q320" s="51">
        <f t="shared" si="93"/>
        <v>0</v>
      </c>
      <c r="R320" s="52">
        <f t="shared" si="94"/>
        <v>0</v>
      </c>
      <c r="S320" s="53" t="e">
        <f t="shared" si="86"/>
        <v>#DIV/0!</v>
      </c>
    </row>
    <row r="321" ht="15.95" customHeight="1">
      <c r="A321" s="39" t="s">
        <v>32</v>
      </c>
      <c r="B321" s="40" t="s">
        <v>33</v>
      </c>
      <c r="C321" s="41">
        <v>0</v>
      </c>
      <c r="D321" s="42">
        <v>298</v>
      </c>
      <c r="E321" s="43">
        <v>0</v>
      </c>
      <c r="F321" s="44">
        <f t="shared" si="87"/>
        <v>298</v>
      </c>
      <c r="G321" s="45">
        <f t="shared" si="84"/>
        <v>41.493520000000004</v>
      </c>
      <c r="H321" s="45">
        <f t="shared" si="88"/>
        <v>0</v>
      </c>
      <c r="I321" s="45">
        <f t="shared" si="89"/>
        <v>5.3941576000000007</v>
      </c>
      <c r="J321" s="46">
        <f t="shared" si="85"/>
        <v>0</v>
      </c>
      <c r="K321" s="47">
        <v>0.20000000000000001</v>
      </c>
      <c r="L321" s="48">
        <f t="shared" si="90"/>
        <v>0</v>
      </c>
      <c r="M321" s="49">
        <v>0.050000000000000003</v>
      </c>
      <c r="N321" s="50">
        <f t="shared" si="91"/>
        <v>0</v>
      </c>
      <c r="O321" s="49">
        <v>0.050000000000000003</v>
      </c>
      <c r="P321" s="50">
        <f t="shared" si="92"/>
        <v>0</v>
      </c>
      <c r="Q321" s="51">
        <f t="shared" si="93"/>
        <v>0</v>
      </c>
      <c r="R321" s="52">
        <f t="shared" si="94"/>
        <v>0</v>
      </c>
      <c r="S321" s="53" t="e">
        <f t="shared" si="86"/>
        <v>#DIV/0!</v>
      </c>
    </row>
    <row r="322" ht="15.95" customHeight="1">
      <c r="A322" s="39" t="s">
        <v>34</v>
      </c>
      <c r="B322" s="40" t="s">
        <v>35</v>
      </c>
      <c r="C322" s="41">
        <v>0</v>
      </c>
      <c r="D322" s="42">
        <v>348</v>
      </c>
      <c r="E322" s="43">
        <v>0</v>
      </c>
      <c r="F322" s="44">
        <f t="shared" si="87"/>
        <v>348</v>
      </c>
      <c r="G322" s="45">
        <f t="shared" si="84"/>
        <v>48.45552</v>
      </c>
      <c r="H322" s="45">
        <f t="shared" si="88"/>
        <v>0</v>
      </c>
      <c r="I322" s="45">
        <f t="shared" si="89"/>
        <v>6.2992176000000004</v>
      </c>
      <c r="J322" s="46">
        <f t="shared" si="85"/>
        <v>0</v>
      </c>
      <c r="K322" s="47">
        <v>0.20000000000000001</v>
      </c>
      <c r="L322" s="48">
        <f t="shared" si="90"/>
        <v>0</v>
      </c>
      <c r="M322" s="49">
        <v>0.050000000000000003</v>
      </c>
      <c r="N322" s="50">
        <f t="shared" si="91"/>
        <v>0</v>
      </c>
      <c r="O322" s="49">
        <v>0.050000000000000003</v>
      </c>
      <c r="P322" s="50">
        <f t="shared" si="92"/>
        <v>0</v>
      </c>
      <c r="Q322" s="51">
        <f t="shared" si="93"/>
        <v>0</v>
      </c>
      <c r="R322" s="52">
        <f t="shared" si="94"/>
        <v>0</v>
      </c>
      <c r="S322" s="53" t="e">
        <f t="shared" si="86"/>
        <v>#DIV/0!</v>
      </c>
    </row>
    <row r="323" ht="15.95" customHeight="1">
      <c r="A323" s="54" t="s">
        <v>36</v>
      </c>
      <c r="B323" s="55" t="s">
        <v>37</v>
      </c>
      <c r="C323" s="41">
        <v>0</v>
      </c>
      <c r="D323" s="42">
        <v>248</v>
      </c>
      <c r="E323" s="43">
        <v>0</v>
      </c>
      <c r="F323" s="44">
        <f t="shared" si="87"/>
        <v>248</v>
      </c>
      <c r="G323" s="45">
        <f t="shared" si="84"/>
        <v>34.53152</v>
      </c>
      <c r="H323" s="45">
        <f t="shared" si="88"/>
        <v>0</v>
      </c>
      <c r="I323" s="45">
        <f t="shared" si="89"/>
        <v>4.4890976</v>
      </c>
      <c r="J323" s="46">
        <f t="shared" si="85"/>
        <v>0</v>
      </c>
      <c r="K323" s="47">
        <v>0.20000000000000001</v>
      </c>
      <c r="L323" s="48">
        <f t="shared" si="90"/>
        <v>0</v>
      </c>
      <c r="M323" s="49">
        <v>0.050000000000000003</v>
      </c>
      <c r="N323" s="50">
        <f t="shared" si="91"/>
        <v>0</v>
      </c>
      <c r="O323" s="49">
        <v>0.050000000000000003</v>
      </c>
      <c r="P323" s="50">
        <f t="shared" si="92"/>
        <v>0</v>
      </c>
      <c r="Q323" s="51">
        <f t="shared" si="93"/>
        <v>0</v>
      </c>
      <c r="R323" s="52">
        <f t="shared" si="94"/>
        <v>0</v>
      </c>
      <c r="S323" s="53" t="e">
        <f t="shared" si="86"/>
        <v>#DIV/0!</v>
      </c>
    </row>
    <row r="324" ht="15.95" customHeight="1">
      <c r="A324" s="56" t="s">
        <v>38</v>
      </c>
      <c r="B324" s="40" t="s">
        <v>39</v>
      </c>
      <c r="C324" s="41">
        <f>VLOOKUP(A324,[1]銷售庫存統計總表!B:N,13,FALSE)</f>
        <v>0</v>
      </c>
      <c r="D324" s="42">
        <v>268</v>
      </c>
      <c r="E324" s="43">
        <v>0</v>
      </c>
      <c r="F324" s="44">
        <f t="shared" si="87"/>
        <v>268</v>
      </c>
      <c r="G324" s="45">
        <f t="shared" si="84"/>
        <v>37.316319999999997</v>
      </c>
      <c r="H324" s="45">
        <f t="shared" si="88"/>
        <v>0</v>
      </c>
      <c r="I324" s="45">
        <f t="shared" si="89"/>
        <v>4.8511215999999999</v>
      </c>
      <c r="J324" s="46">
        <f t="shared" si="85"/>
        <v>0</v>
      </c>
      <c r="K324" s="47">
        <v>0.20000000000000001</v>
      </c>
      <c r="L324" s="48">
        <f t="shared" si="90"/>
        <v>0</v>
      </c>
      <c r="M324" s="49">
        <v>0.050000000000000003</v>
      </c>
      <c r="N324" s="50">
        <f t="shared" si="91"/>
        <v>0</v>
      </c>
      <c r="O324" s="49">
        <v>0.050000000000000003</v>
      </c>
      <c r="P324" s="50">
        <f t="shared" si="92"/>
        <v>0</v>
      </c>
      <c r="Q324" s="51">
        <f t="shared" si="93"/>
        <v>0</v>
      </c>
      <c r="R324" s="52">
        <f t="shared" si="94"/>
        <v>0</v>
      </c>
      <c r="S324" s="53" t="e">
        <f t="shared" si="86"/>
        <v>#DIV/0!</v>
      </c>
    </row>
    <row r="325" ht="15.95" customHeight="1">
      <c r="A325" s="56" t="s">
        <v>40</v>
      </c>
      <c r="B325" s="40" t="s">
        <v>41</v>
      </c>
      <c r="C325" s="41">
        <f>VLOOKUP(A325,[1]銷售庫存統計總表!B:N,13,FALSE)</f>
        <v>0</v>
      </c>
      <c r="D325" s="42">
        <v>288</v>
      </c>
      <c r="E325" s="43">
        <v>0</v>
      </c>
      <c r="F325" s="44">
        <f t="shared" si="87"/>
        <v>288</v>
      </c>
      <c r="G325" s="45">
        <f t="shared" si="84"/>
        <v>40.101120000000002</v>
      </c>
      <c r="H325" s="45">
        <f t="shared" si="88"/>
        <v>0</v>
      </c>
      <c r="I325" s="45">
        <f t="shared" si="89"/>
        <v>5.2131456000000007</v>
      </c>
      <c r="J325" s="46">
        <f t="shared" si="85"/>
        <v>0</v>
      </c>
      <c r="K325" s="47">
        <v>0.20000000000000001</v>
      </c>
      <c r="L325" s="48">
        <f t="shared" si="90"/>
        <v>0</v>
      </c>
      <c r="M325" s="49">
        <v>0.050000000000000003</v>
      </c>
      <c r="N325" s="50">
        <f t="shared" si="91"/>
        <v>0</v>
      </c>
      <c r="O325" s="49">
        <v>0.050000000000000003</v>
      </c>
      <c r="P325" s="50">
        <f t="shared" si="92"/>
        <v>0</v>
      </c>
      <c r="Q325" s="51">
        <f t="shared" si="93"/>
        <v>0</v>
      </c>
      <c r="R325" s="52">
        <f t="shared" si="94"/>
        <v>0</v>
      </c>
      <c r="S325" s="53" t="e">
        <f t="shared" si="86"/>
        <v>#DIV/0!</v>
      </c>
    </row>
    <row r="326" ht="15.95" customHeight="1">
      <c r="A326" s="56" t="s">
        <v>42</v>
      </c>
      <c r="B326" s="55" t="s">
        <v>43</v>
      </c>
      <c r="C326" s="41">
        <v>0</v>
      </c>
      <c r="D326" s="42">
        <v>198</v>
      </c>
      <c r="E326" s="43">
        <v>0</v>
      </c>
      <c r="F326" s="44">
        <f t="shared" si="87"/>
        <v>198</v>
      </c>
      <c r="G326" s="45">
        <f t="shared" si="84"/>
        <v>27.569520000000001</v>
      </c>
      <c r="H326" s="45">
        <f t="shared" si="88"/>
        <v>0</v>
      </c>
      <c r="I326" s="45">
        <f t="shared" si="89"/>
        <v>3.5840376000000003</v>
      </c>
      <c r="J326" s="46">
        <f t="shared" si="85"/>
        <v>0</v>
      </c>
      <c r="K326" s="47">
        <v>0.20000000000000001</v>
      </c>
      <c r="L326" s="48">
        <f t="shared" si="90"/>
        <v>0</v>
      </c>
      <c r="M326" s="49">
        <v>0.050000000000000003</v>
      </c>
      <c r="N326" s="50">
        <f t="shared" si="91"/>
        <v>0</v>
      </c>
      <c r="O326" s="49">
        <v>0.050000000000000003</v>
      </c>
      <c r="P326" s="50">
        <f t="shared" si="92"/>
        <v>0</v>
      </c>
      <c r="Q326" s="51">
        <f t="shared" si="93"/>
        <v>0</v>
      </c>
      <c r="R326" s="52">
        <f t="shared" si="94"/>
        <v>0</v>
      </c>
      <c r="S326" s="53" t="e">
        <f t="shared" si="86"/>
        <v>#DIV/0!</v>
      </c>
    </row>
    <row r="327" ht="15.95" customHeight="1">
      <c r="A327" s="56" t="s">
        <v>44</v>
      </c>
      <c r="B327" s="40" t="s">
        <v>45</v>
      </c>
      <c r="C327" s="41">
        <f>VLOOKUP(A327,[1]銷售庫存統計總表!B:N,13,FALSE)</f>
        <v>0</v>
      </c>
      <c r="D327" s="42">
        <v>298</v>
      </c>
      <c r="E327" s="43">
        <v>0</v>
      </c>
      <c r="F327" s="44">
        <f t="shared" si="87"/>
        <v>298</v>
      </c>
      <c r="G327" s="45">
        <f t="shared" si="84"/>
        <v>41.493520000000004</v>
      </c>
      <c r="H327" s="45">
        <f t="shared" si="88"/>
        <v>0</v>
      </c>
      <c r="I327" s="45">
        <f t="shared" si="89"/>
        <v>5.3941576000000007</v>
      </c>
      <c r="J327" s="46">
        <f t="shared" si="85"/>
        <v>0</v>
      </c>
      <c r="K327" s="47">
        <v>0.20000000000000001</v>
      </c>
      <c r="L327" s="48">
        <f t="shared" si="90"/>
        <v>0</v>
      </c>
      <c r="M327" s="49">
        <v>0.050000000000000003</v>
      </c>
      <c r="N327" s="50">
        <f t="shared" si="91"/>
        <v>0</v>
      </c>
      <c r="O327" s="49">
        <v>0.050000000000000003</v>
      </c>
      <c r="P327" s="50">
        <f t="shared" si="92"/>
        <v>0</v>
      </c>
      <c r="Q327" s="51">
        <f t="shared" si="93"/>
        <v>0</v>
      </c>
      <c r="R327" s="52">
        <f t="shared" si="94"/>
        <v>0</v>
      </c>
      <c r="S327" s="53" t="e">
        <f t="shared" si="86"/>
        <v>#DIV/0!</v>
      </c>
    </row>
    <row r="328" ht="15.95" customHeight="1">
      <c r="A328" s="56" t="s">
        <v>46</v>
      </c>
      <c r="B328" s="40" t="s">
        <v>47</v>
      </c>
      <c r="C328" s="41">
        <v>0</v>
      </c>
      <c r="D328" s="42">
        <v>398</v>
      </c>
      <c r="E328" s="43">
        <v>0</v>
      </c>
      <c r="F328" s="44">
        <f t="shared" si="87"/>
        <v>398</v>
      </c>
      <c r="G328" s="45">
        <f t="shared" si="84"/>
        <v>55.417520000000003</v>
      </c>
      <c r="H328" s="45">
        <f t="shared" si="88"/>
        <v>0</v>
      </c>
      <c r="I328" s="45">
        <f t="shared" si="89"/>
        <v>7.2042776000000011</v>
      </c>
      <c r="J328" s="46">
        <f t="shared" si="85"/>
        <v>0</v>
      </c>
      <c r="K328" s="47">
        <v>0.20000000000000001</v>
      </c>
      <c r="L328" s="48">
        <f t="shared" si="90"/>
        <v>0</v>
      </c>
      <c r="M328" s="49">
        <v>0.050000000000000003</v>
      </c>
      <c r="N328" s="50">
        <f t="shared" si="91"/>
        <v>0</v>
      </c>
      <c r="O328" s="49">
        <v>0.050000000000000003</v>
      </c>
      <c r="P328" s="50">
        <f t="shared" si="92"/>
        <v>0</v>
      </c>
      <c r="Q328" s="51">
        <f t="shared" si="93"/>
        <v>0</v>
      </c>
      <c r="R328" s="52">
        <f t="shared" si="94"/>
        <v>0</v>
      </c>
      <c r="S328" s="53" t="e">
        <f t="shared" si="86"/>
        <v>#DIV/0!</v>
      </c>
    </row>
    <row r="329" ht="15.95" customHeight="1">
      <c r="A329" s="39" t="s">
        <v>48</v>
      </c>
      <c r="B329" s="40" t="s">
        <v>49</v>
      </c>
      <c r="C329" s="41">
        <v>0</v>
      </c>
      <c r="D329" s="42">
        <v>268</v>
      </c>
      <c r="E329" s="43">
        <v>0</v>
      </c>
      <c r="F329" s="44">
        <f t="shared" si="87"/>
        <v>268</v>
      </c>
      <c r="G329" s="45">
        <f t="shared" si="84"/>
        <v>37.316319999999997</v>
      </c>
      <c r="H329" s="45">
        <f t="shared" si="88"/>
        <v>0</v>
      </c>
      <c r="I329" s="45">
        <f t="shared" si="89"/>
        <v>4.8511215999999999</v>
      </c>
      <c r="J329" s="46">
        <f t="shared" si="85"/>
        <v>0</v>
      </c>
      <c r="K329" s="47">
        <v>0.20000000000000001</v>
      </c>
      <c r="L329" s="48">
        <f t="shared" si="90"/>
        <v>0</v>
      </c>
      <c r="M329" s="49">
        <v>0.050000000000000003</v>
      </c>
      <c r="N329" s="50">
        <f t="shared" si="91"/>
        <v>0</v>
      </c>
      <c r="O329" s="49">
        <v>0.050000000000000003</v>
      </c>
      <c r="P329" s="50">
        <f t="shared" si="92"/>
        <v>0</v>
      </c>
      <c r="Q329" s="51">
        <f t="shared" si="93"/>
        <v>0</v>
      </c>
      <c r="R329" s="52">
        <f t="shared" si="94"/>
        <v>0</v>
      </c>
      <c r="S329" s="53" t="e">
        <f t="shared" si="86"/>
        <v>#DIV/0!</v>
      </c>
    </row>
    <row r="330" ht="15.95" customHeight="1">
      <c r="A330" s="39" t="s">
        <v>50</v>
      </c>
      <c r="B330" s="40" t="s">
        <v>51</v>
      </c>
      <c r="C330" s="41">
        <v>0</v>
      </c>
      <c r="D330" s="42">
        <v>368</v>
      </c>
      <c r="E330" s="43">
        <v>0</v>
      </c>
      <c r="F330" s="44">
        <f t="shared" si="87"/>
        <v>368</v>
      </c>
      <c r="G330" s="45">
        <f t="shared" si="84"/>
        <v>51.240320000000004</v>
      </c>
      <c r="H330" s="45">
        <f t="shared" si="88"/>
        <v>0</v>
      </c>
      <c r="I330" s="45">
        <f t="shared" si="89"/>
        <v>6.6612416000000003</v>
      </c>
      <c r="J330" s="46">
        <f t="shared" si="85"/>
        <v>0</v>
      </c>
      <c r="K330" s="47">
        <v>0.20000000000000001</v>
      </c>
      <c r="L330" s="48">
        <f t="shared" si="90"/>
        <v>0</v>
      </c>
      <c r="M330" s="49">
        <v>0.050000000000000003</v>
      </c>
      <c r="N330" s="50">
        <f t="shared" si="91"/>
        <v>0</v>
      </c>
      <c r="O330" s="49">
        <v>0.050000000000000003</v>
      </c>
      <c r="P330" s="50">
        <f t="shared" si="92"/>
        <v>0</v>
      </c>
      <c r="Q330" s="51">
        <f t="shared" si="93"/>
        <v>0</v>
      </c>
      <c r="R330" s="52">
        <f t="shared" si="94"/>
        <v>0</v>
      </c>
      <c r="S330" s="53" t="e">
        <f t="shared" si="86"/>
        <v>#DIV/0!</v>
      </c>
    </row>
    <row r="331" ht="15.95" customHeight="1">
      <c r="A331" s="39" t="s">
        <v>52</v>
      </c>
      <c r="B331" s="40" t="s">
        <v>53</v>
      </c>
      <c r="C331" s="41">
        <v>0</v>
      </c>
      <c r="D331" s="42">
        <v>198</v>
      </c>
      <c r="E331" s="43">
        <v>0</v>
      </c>
      <c r="F331" s="44">
        <f t="shared" si="87"/>
        <v>198</v>
      </c>
      <c r="G331" s="45">
        <f t="shared" si="84"/>
        <v>27.569520000000001</v>
      </c>
      <c r="H331" s="45">
        <f t="shared" si="88"/>
        <v>0</v>
      </c>
      <c r="I331" s="45">
        <f t="shared" si="89"/>
        <v>3.5840376000000003</v>
      </c>
      <c r="J331" s="46">
        <f t="shared" si="85"/>
        <v>0</v>
      </c>
      <c r="K331" s="47">
        <v>0.20000000000000001</v>
      </c>
      <c r="L331" s="48">
        <f t="shared" si="90"/>
        <v>0</v>
      </c>
      <c r="M331" s="49">
        <v>0.050000000000000003</v>
      </c>
      <c r="N331" s="50">
        <f t="shared" si="91"/>
        <v>0</v>
      </c>
      <c r="O331" s="49">
        <v>0.050000000000000003</v>
      </c>
      <c r="P331" s="50">
        <f t="shared" si="92"/>
        <v>0</v>
      </c>
      <c r="Q331" s="51">
        <f t="shared" si="93"/>
        <v>0</v>
      </c>
      <c r="R331" s="52">
        <f t="shared" si="94"/>
        <v>0</v>
      </c>
      <c r="S331" s="53" t="e">
        <f t="shared" si="86"/>
        <v>#DIV/0!</v>
      </c>
    </row>
    <row r="332" ht="15.95" customHeight="1">
      <c r="A332" s="39" t="s">
        <v>54</v>
      </c>
      <c r="B332" s="40" t="s">
        <v>55</v>
      </c>
      <c r="C332" s="41">
        <v>0</v>
      </c>
      <c r="D332" s="42">
        <v>198</v>
      </c>
      <c r="E332" s="43">
        <v>0</v>
      </c>
      <c r="F332" s="44">
        <f t="shared" si="87"/>
        <v>198</v>
      </c>
      <c r="G332" s="45">
        <f t="shared" si="84"/>
        <v>27.569520000000001</v>
      </c>
      <c r="H332" s="45">
        <f t="shared" si="88"/>
        <v>0</v>
      </c>
      <c r="I332" s="45">
        <f t="shared" si="89"/>
        <v>3.5840376000000003</v>
      </c>
      <c r="J332" s="46">
        <f t="shared" si="85"/>
        <v>0</v>
      </c>
      <c r="K332" s="47">
        <v>0.20000000000000001</v>
      </c>
      <c r="L332" s="48">
        <f t="shared" si="90"/>
        <v>0</v>
      </c>
      <c r="M332" s="49">
        <v>0.050000000000000003</v>
      </c>
      <c r="N332" s="50">
        <f t="shared" si="91"/>
        <v>0</v>
      </c>
      <c r="O332" s="49">
        <v>0.050000000000000003</v>
      </c>
      <c r="P332" s="50">
        <f t="shared" si="92"/>
        <v>0</v>
      </c>
      <c r="Q332" s="51">
        <f t="shared" si="93"/>
        <v>0</v>
      </c>
      <c r="R332" s="52">
        <f t="shared" si="94"/>
        <v>0</v>
      </c>
      <c r="S332" s="53" t="e">
        <f t="shared" si="86"/>
        <v>#DIV/0!</v>
      </c>
    </row>
    <row r="333" ht="15.95" customHeight="1">
      <c r="A333" s="39" t="s">
        <v>56</v>
      </c>
      <c r="B333" s="40" t="s">
        <v>57</v>
      </c>
      <c r="C333" s="41">
        <v>0</v>
      </c>
      <c r="D333" s="42">
        <v>268</v>
      </c>
      <c r="E333" s="43">
        <v>0</v>
      </c>
      <c r="F333" s="44">
        <f t="shared" si="87"/>
        <v>268</v>
      </c>
      <c r="G333" s="45">
        <f t="shared" si="84"/>
        <v>37.316319999999997</v>
      </c>
      <c r="H333" s="45">
        <f t="shared" si="88"/>
        <v>0</v>
      </c>
      <c r="I333" s="45">
        <f t="shared" si="89"/>
        <v>4.8511215999999999</v>
      </c>
      <c r="J333" s="46">
        <f t="shared" si="85"/>
        <v>0</v>
      </c>
      <c r="K333" s="47">
        <v>0.20000000000000001</v>
      </c>
      <c r="L333" s="48">
        <f t="shared" si="90"/>
        <v>0</v>
      </c>
      <c r="M333" s="49">
        <v>0.050000000000000003</v>
      </c>
      <c r="N333" s="50">
        <f t="shared" si="91"/>
        <v>0</v>
      </c>
      <c r="O333" s="49">
        <v>0.050000000000000003</v>
      </c>
      <c r="P333" s="50">
        <f t="shared" si="92"/>
        <v>0</v>
      </c>
      <c r="Q333" s="51">
        <f t="shared" si="93"/>
        <v>0</v>
      </c>
      <c r="R333" s="52">
        <f t="shared" si="94"/>
        <v>0</v>
      </c>
      <c r="S333" s="53" t="e">
        <f t="shared" si="86"/>
        <v>#DIV/0!</v>
      </c>
    </row>
    <row r="334" ht="15.95" customHeight="1">
      <c r="A334" s="39" t="s">
        <v>58</v>
      </c>
      <c r="B334" s="40" t="s">
        <v>59</v>
      </c>
      <c r="C334" s="41">
        <v>0</v>
      </c>
      <c r="D334" s="42">
        <v>138</v>
      </c>
      <c r="E334" s="43">
        <v>0</v>
      </c>
      <c r="F334" s="44">
        <f t="shared" si="87"/>
        <v>138</v>
      </c>
      <c r="G334" s="45">
        <f t="shared" si="84"/>
        <v>19.215119999999999</v>
      </c>
      <c r="H334" s="45">
        <f t="shared" si="88"/>
        <v>0</v>
      </c>
      <c r="I334" s="45">
        <f t="shared" si="89"/>
        <v>2.4979656000000001</v>
      </c>
      <c r="J334" s="46">
        <f t="shared" si="85"/>
        <v>0</v>
      </c>
      <c r="K334" s="47">
        <v>0.20000000000000001</v>
      </c>
      <c r="L334" s="48">
        <f t="shared" si="90"/>
        <v>0</v>
      </c>
      <c r="M334" s="49">
        <v>0.050000000000000003</v>
      </c>
      <c r="N334" s="50">
        <f t="shared" si="91"/>
        <v>0</v>
      </c>
      <c r="O334" s="49">
        <v>0.050000000000000003</v>
      </c>
      <c r="P334" s="50">
        <f t="shared" si="92"/>
        <v>0</v>
      </c>
      <c r="Q334" s="51">
        <f t="shared" si="93"/>
        <v>0</v>
      </c>
      <c r="R334" s="52">
        <f t="shared" si="94"/>
        <v>0</v>
      </c>
      <c r="S334" s="53" t="e">
        <f t="shared" si="86"/>
        <v>#DIV/0!</v>
      </c>
    </row>
    <row r="335" ht="15.95" customHeight="1">
      <c r="A335" s="39" t="s">
        <v>60</v>
      </c>
      <c r="B335" s="40" t="s">
        <v>61</v>
      </c>
      <c r="C335" s="41">
        <v>0</v>
      </c>
      <c r="D335" s="42">
        <v>398</v>
      </c>
      <c r="E335" s="43">
        <v>0</v>
      </c>
      <c r="F335" s="44">
        <f t="shared" si="87"/>
        <v>398</v>
      </c>
      <c r="G335" s="45">
        <f t="shared" si="84"/>
        <v>55.417520000000003</v>
      </c>
      <c r="H335" s="45">
        <f t="shared" si="88"/>
        <v>0</v>
      </c>
      <c r="I335" s="45">
        <f t="shared" si="89"/>
        <v>7.2042776000000011</v>
      </c>
      <c r="J335" s="46">
        <f t="shared" si="85"/>
        <v>0</v>
      </c>
      <c r="K335" s="47">
        <v>0.20000000000000001</v>
      </c>
      <c r="L335" s="48">
        <f t="shared" si="90"/>
        <v>0</v>
      </c>
      <c r="M335" s="49">
        <v>0.050000000000000003</v>
      </c>
      <c r="N335" s="50">
        <f t="shared" si="91"/>
        <v>0</v>
      </c>
      <c r="O335" s="49">
        <v>0.050000000000000003</v>
      </c>
      <c r="P335" s="50">
        <f t="shared" si="92"/>
        <v>0</v>
      </c>
      <c r="Q335" s="51">
        <f t="shared" si="93"/>
        <v>0</v>
      </c>
      <c r="R335" s="52">
        <f t="shared" si="94"/>
        <v>0</v>
      </c>
      <c r="S335" s="53" t="e">
        <f t="shared" si="86"/>
        <v>#DIV/0!</v>
      </c>
    </row>
    <row r="336" ht="15.95" customHeight="1">
      <c r="A336" s="54" t="s">
        <v>62</v>
      </c>
      <c r="B336" s="55" t="s">
        <v>63</v>
      </c>
      <c r="C336" s="41">
        <v>0</v>
      </c>
      <c r="D336" s="42">
        <v>48</v>
      </c>
      <c r="E336" s="43">
        <v>0</v>
      </c>
      <c r="F336" s="44">
        <f t="shared" si="87"/>
        <v>48</v>
      </c>
      <c r="G336" s="45">
        <f t="shared" si="84"/>
        <v>6.6835199999999997</v>
      </c>
      <c r="H336" s="45">
        <f t="shared" si="88"/>
        <v>0</v>
      </c>
      <c r="I336" s="45">
        <f t="shared" si="89"/>
        <v>0.86885760000000001</v>
      </c>
      <c r="J336" s="46">
        <f t="shared" si="85"/>
        <v>0</v>
      </c>
      <c r="K336" s="47">
        <v>0.20000000000000001</v>
      </c>
      <c r="L336" s="48">
        <f t="shared" si="90"/>
        <v>0</v>
      </c>
      <c r="M336" s="49">
        <v>0.050000000000000003</v>
      </c>
      <c r="N336" s="50">
        <f t="shared" si="91"/>
        <v>0</v>
      </c>
      <c r="O336" s="49">
        <v>0.050000000000000003</v>
      </c>
      <c r="P336" s="50">
        <f t="shared" si="92"/>
        <v>0</v>
      </c>
      <c r="Q336" s="51">
        <f t="shared" si="93"/>
        <v>0</v>
      </c>
      <c r="R336" s="52">
        <f t="shared" si="94"/>
        <v>0</v>
      </c>
      <c r="S336" s="53" t="e">
        <f t="shared" si="86"/>
        <v>#DIV/0!</v>
      </c>
    </row>
    <row r="337" ht="15.95" customHeight="1">
      <c r="A337" s="54" t="s">
        <v>64</v>
      </c>
      <c r="B337" s="55" t="s">
        <v>65</v>
      </c>
      <c r="C337" s="41">
        <v>0</v>
      </c>
      <c r="D337" s="42">
        <v>98</v>
      </c>
      <c r="E337" s="43">
        <v>0</v>
      </c>
      <c r="F337" s="44">
        <f t="shared" si="87"/>
        <v>98</v>
      </c>
      <c r="G337" s="45">
        <f t="shared" si="84"/>
        <v>13.645519999999999</v>
      </c>
      <c r="H337" s="45">
        <f t="shared" si="88"/>
        <v>0</v>
      </c>
      <c r="I337" s="45">
        <f t="shared" si="89"/>
        <v>1.7739176000000001</v>
      </c>
      <c r="J337" s="46">
        <f t="shared" si="85"/>
        <v>0</v>
      </c>
      <c r="K337" s="47">
        <v>0.20000000000000001</v>
      </c>
      <c r="L337" s="48">
        <f t="shared" si="90"/>
        <v>0</v>
      </c>
      <c r="M337" s="49">
        <v>0.050000000000000003</v>
      </c>
      <c r="N337" s="50">
        <f t="shared" si="91"/>
        <v>0</v>
      </c>
      <c r="O337" s="49">
        <v>0.050000000000000003</v>
      </c>
      <c r="P337" s="50">
        <f t="shared" si="92"/>
        <v>0</v>
      </c>
      <c r="Q337" s="51">
        <f t="shared" si="93"/>
        <v>0</v>
      </c>
      <c r="R337" s="52">
        <f t="shared" si="94"/>
        <v>0</v>
      </c>
      <c r="S337" s="53" t="e">
        <f t="shared" si="86"/>
        <v>#DIV/0!</v>
      </c>
    </row>
    <row r="338" ht="15.95" customHeight="1">
      <c r="A338" s="39" t="s">
        <v>66</v>
      </c>
      <c r="B338" s="40" t="s">
        <v>67</v>
      </c>
      <c r="C338" s="41">
        <v>0</v>
      </c>
      <c r="D338" s="42">
        <v>228</v>
      </c>
      <c r="E338" s="43">
        <v>0</v>
      </c>
      <c r="F338" s="44">
        <f t="shared" si="87"/>
        <v>228</v>
      </c>
      <c r="G338" s="45">
        <f t="shared" si="84"/>
        <v>31.74672</v>
      </c>
      <c r="H338" s="45">
        <f t="shared" si="88"/>
        <v>0</v>
      </c>
      <c r="I338" s="45">
        <f t="shared" si="89"/>
        <v>4.1270736000000001</v>
      </c>
      <c r="J338" s="46">
        <f t="shared" si="85"/>
        <v>0</v>
      </c>
      <c r="K338" s="47">
        <v>0.20000000000000001</v>
      </c>
      <c r="L338" s="48">
        <f t="shared" si="90"/>
        <v>0</v>
      </c>
      <c r="M338" s="49">
        <v>0.050000000000000003</v>
      </c>
      <c r="N338" s="50">
        <f t="shared" si="91"/>
        <v>0</v>
      </c>
      <c r="O338" s="49">
        <v>0.050000000000000003</v>
      </c>
      <c r="P338" s="50">
        <f t="shared" si="92"/>
        <v>0</v>
      </c>
      <c r="Q338" s="51">
        <f t="shared" si="93"/>
        <v>0</v>
      </c>
      <c r="R338" s="52">
        <f t="shared" si="94"/>
        <v>0</v>
      </c>
      <c r="S338" s="53" t="e">
        <f t="shared" si="86"/>
        <v>#DIV/0!</v>
      </c>
    </row>
    <row r="339" ht="15.95" customHeight="1">
      <c r="A339" s="39" t="s">
        <v>68</v>
      </c>
      <c r="B339" s="40" t="s">
        <v>69</v>
      </c>
      <c r="C339" s="41">
        <v>0</v>
      </c>
      <c r="D339" s="42">
        <v>298</v>
      </c>
      <c r="E339" s="43">
        <v>0</v>
      </c>
      <c r="F339" s="44">
        <f t="shared" si="87"/>
        <v>298</v>
      </c>
      <c r="G339" s="45">
        <f t="shared" si="84"/>
        <v>41.493520000000004</v>
      </c>
      <c r="H339" s="45">
        <f t="shared" si="88"/>
        <v>0</v>
      </c>
      <c r="I339" s="45">
        <f t="shared" si="89"/>
        <v>5.3941576000000007</v>
      </c>
      <c r="J339" s="46">
        <f t="shared" si="85"/>
        <v>0</v>
      </c>
      <c r="K339" s="47">
        <v>0.20000000000000001</v>
      </c>
      <c r="L339" s="48">
        <f t="shared" si="90"/>
        <v>0</v>
      </c>
      <c r="M339" s="49">
        <v>0.050000000000000003</v>
      </c>
      <c r="N339" s="50">
        <f t="shared" si="91"/>
        <v>0</v>
      </c>
      <c r="O339" s="49">
        <v>0.050000000000000003</v>
      </c>
      <c r="P339" s="50">
        <f t="shared" si="92"/>
        <v>0</v>
      </c>
      <c r="Q339" s="51">
        <f t="shared" si="93"/>
        <v>0</v>
      </c>
      <c r="R339" s="52">
        <f t="shared" si="94"/>
        <v>0</v>
      </c>
      <c r="S339" s="53" t="e">
        <f t="shared" si="86"/>
        <v>#DIV/0!</v>
      </c>
    </row>
    <row r="340" ht="15.95" customHeight="1">
      <c r="A340" s="56" t="s">
        <v>70</v>
      </c>
      <c r="B340" s="40" t="s">
        <v>71</v>
      </c>
      <c r="C340" s="41">
        <v>0</v>
      </c>
      <c r="D340" s="42">
        <v>248</v>
      </c>
      <c r="E340" s="43">
        <v>0</v>
      </c>
      <c r="F340" s="44">
        <f t="shared" si="87"/>
        <v>248</v>
      </c>
      <c r="G340" s="45">
        <f t="shared" si="84"/>
        <v>34.53152</v>
      </c>
      <c r="H340" s="45">
        <f t="shared" si="88"/>
        <v>0</v>
      </c>
      <c r="I340" s="45">
        <f t="shared" si="89"/>
        <v>4.4890976</v>
      </c>
      <c r="J340" s="46">
        <f t="shared" si="85"/>
        <v>0</v>
      </c>
      <c r="K340" s="47">
        <v>0.20000000000000001</v>
      </c>
      <c r="L340" s="48">
        <f t="shared" si="90"/>
        <v>0</v>
      </c>
      <c r="M340" s="49">
        <v>0.050000000000000003</v>
      </c>
      <c r="N340" s="50">
        <f t="shared" si="91"/>
        <v>0</v>
      </c>
      <c r="O340" s="49">
        <v>0.050000000000000003</v>
      </c>
      <c r="P340" s="50">
        <f t="shared" si="92"/>
        <v>0</v>
      </c>
      <c r="Q340" s="51">
        <f t="shared" si="93"/>
        <v>0</v>
      </c>
      <c r="R340" s="52">
        <f t="shared" si="94"/>
        <v>0</v>
      </c>
      <c r="S340" s="53" t="e">
        <f t="shared" si="86"/>
        <v>#DIV/0!</v>
      </c>
    </row>
    <row r="341" ht="15.95" customHeight="1">
      <c r="A341" s="39" t="s">
        <v>72</v>
      </c>
      <c r="B341" s="40" t="s">
        <v>73</v>
      </c>
      <c r="C341" s="41">
        <v>0</v>
      </c>
      <c r="D341" s="42">
        <v>228</v>
      </c>
      <c r="E341" s="43">
        <v>0</v>
      </c>
      <c r="F341" s="44">
        <f t="shared" si="87"/>
        <v>228</v>
      </c>
      <c r="G341" s="45">
        <f t="shared" si="84"/>
        <v>31.74672</v>
      </c>
      <c r="H341" s="45">
        <f t="shared" si="88"/>
        <v>0</v>
      </c>
      <c r="I341" s="45">
        <f t="shared" si="89"/>
        <v>4.1270736000000001</v>
      </c>
      <c r="J341" s="46">
        <f t="shared" si="85"/>
        <v>0</v>
      </c>
      <c r="K341" s="47">
        <v>0.20000000000000001</v>
      </c>
      <c r="L341" s="48">
        <f t="shared" si="90"/>
        <v>0</v>
      </c>
      <c r="M341" s="49">
        <v>0.050000000000000003</v>
      </c>
      <c r="N341" s="50">
        <f t="shared" si="91"/>
        <v>0</v>
      </c>
      <c r="O341" s="49">
        <v>0.050000000000000003</v>
      </c>
      <c r="P341" s="50">
        <f t="shared" si="92"/>
        <v>0</v>
      </c>
      <c r="Q341" s="51">
        <f t="shared" si="93"/>
        <v>0</v>
      </c>
      <c r="R341" s="52">
        <f t="shared" si="94"/>
        <v>0</v>
      </c>
      <c r="S341" s="53" t="e">
        <f t="shared" si="86"/>
        <v>#DIV/0!</v>
      </c>
    </row>
    <row r="342" ht="15.95" customHeight="1">
      <c r="A342" s="39" t="s">
        <v>74</v>
      </c>
      <c r="B342" s="40" t="s">
        <v>75</v>
      </c>
      <c r="C342" s="41">
        <v>0</v>
      </c>
      <c r="D342" s="42">
        <v>248</v>
      </c>
      <c r="E342" s="43">
        <v>0</v>
      </c>
      <c r="F342" s="44">
        <f t="shared" si="87"/>
        <v>248</v>
      </c>
      <c r="G342" s="45">
        <f t="shared" si="84"/>
        <v>34.53152</v>
      </c>
      <c r="H342" s="45">
        <f t="shared" si="88"/>
        <v>0</v>
      </c>
      <c r="I342" s="45">
        <f t="shared" si="89"/>
        <v>4.4890976</v>
      </c>
      <c r="J342" s="46">
        <f t="shared" si="85"/>
        <v>0</v>
      </c>
      <c r="K342" s="47">
        <v>0.20000000000000001</v>
      </c>
      <c r="L342" s="48">
        <f t="shared" si="90"/>
        <v>0</v>
      </c>
      <c r="M342" s="49">
        <v>0.050000000000000003</v>
      </c>
      <c r="N342" s="50">
        <f t="shared" si="91"/>
        <v>0</v>
      </c>
      <c r="O342" s="49">
        <v>0.050000000000000003</v>
      </c>
      <c r="P342" s="50">
        <f t="shared" si="92"/>
        <v>0</v>
      </c>
      <c r="Q342" s="51">
        <f t="shared" si="93"/>
        <v>0</v>
      </c>
      <c r="R342" s="52">
        <f t="shared" si="94"/>
        <v>0</v>
      </c>
      <c r="S342" s="53" t="e">
        <f t="shared" si="86"/>
        <v>#DIV/0!</v>
      </c>
    </row>
    <row r="343" ht="15.95" customHeight="1">
      <c r="A343" s="39" t="s">
        <v>76</v>
      </c>
      <c r="B343" s="40" t="s">
        <v>77</v>
      </c>
      <c r="C343" s="41">
        <v>0</v>
      </c>
      <c r="D343" s="42">
        <v>348</v>
      </c>
      <c r="E343" s="43">
        <v>0</v>
      </c>
      <c r="F343" s="44">
        <f t="shared" si="87"/>
        <v>348</v>
      </c>
      <c r="G343" s="45">
        <f t="shared" si="84"/>
        <v>48.45552</v>
      </c>
      <c r="H343" s="45">
        <f t="shared" si="88"/>
        <v>0</v>
      </c>
      <c r="I343" s="45">
        <f t="shared" si="89"/>
        <v>6.2992176000000004</v>
      </c>
      <c r="J343" s="46">
        <f t="shared" si="85"/>
        <v>0</v>
      </c>
      <c r="K343" s="47">
        <v>0.20000000000000001</v>
      </c>
      <c r="L343" s="48">
        <f t="shared" si="90"/>
        <v>0</v>
      </c>
      <c r="M343" s="49">
        <v>0.050000000000000003</v>
      </c>
      <c r="N343" s="50">
        <f t="shared" si="91"/>
        <v>0</v>
      </c>
      <c r="O343" s="49">
        <v>0.050000000000000003</v>
      </c>
      <c r="P343" s="50">
        <f t="shared" si="92"/>
        <v>0</v>
      </c>
      <c r="Q343" s="51">
        <f t="shared" si="93"/>
        <v>0</v>
      </c>
      <c r="R343" s="52">
        <f t="shared" si="94"/>
        <v>0</v>
      </c>
      <c r="S343" s="53" t="e">
        <f t="shared" si="86"/>
        <v>#DIV/0!</v>
      </c>
    </row>
    <row r="344" ht="15.95" customHeight="1">
      <c r="A344" s="39" t="s">
        <v>78</v>
      </c>
      <c r="B344" s="40" t="s">
        <v>79</v>
      </c>
      <c r="C344" s="41">
        <v>0</v>
      </c>
      <c r="D344" s="42">
        <v>198</v>
      </c>
      <c r="E344" s="43">
        <v>0</v>
      </c>
      <c r="F344" s="44">
        <f t="shared" si="87"/>
        <v>198</v>
      </c>
      <c r="G344" s="45">
        <f t="shared" si="84"/>
        <v>27.569520000000001</v>
      </c>
      <c r="H344" s="45">
        <f t="shared" si="88"/>
        <v>0</v>
      </c>
      <c r="I344" s="45">
        <f t="shared" si="89"/>
        <v>3.5840376000000003</v>
      </c>
      <c r="J344" s="46">
        <f t="shared" si="85"/>
        <v>0</v>
      </c>
      <c r="K344" s="47">
        <v>0.20000000000000001</v>
      </c>
      <c r="L344" s="48">
        <f t="shared" si="90"/>
        <v>0</v>
      </c>
      <c r="M344" s="49">
        <v>0.050000000000000003</v>
      </c>
      <c r="N344" s="50">
        <f t="shared" si="91"/>
        <v>0</v>
      </c>
      <c r="O344" s="49">
        <v>0.050000000000000003</v>
      </c>
      <c r="P344" s="50">
        <f t="shared" si="92"/>
        <v>0</v>
      </c>
      <c r="Q344" s="51">
        <f t="shared" si="93"/>
        <v>0</v>
      </c>
      <c r="R344" s="52">
        <f t="shared" si="94"/>
        <v>0</v>
      </c>
      <c r="S344" s="53" t="e">
        <f t="shared" si="86"/>
        <v>#DIV/0!</v>
      </c>
    </row>
    <row r="345" ht="15.95" customHeight="1">
      <c r="A345" s="39" t="s">
        <v>80</v>
      </c>
      <c r="B345" s="40" t="s">
        <v>81</v>
      </c>
      <c r="C345" s="41">
        <v>0</v>
      </c>
      <c r="D345" s="42">
        <v>298</v>
      </c>
      <c r="E345" s="43">
        <v>0</v>
      </c>
      <c r="F345" s="44">
        <f t="shared" si="87"/>
        <v>298</v>
      </c>
      <c r="G345" s="45">
        <f t="shared" si="84"/>
        <v>41.493520000000004</v>
      </c>
      <c r="H345" s="45">
        <f t="shared" si="88"/>
        <v>0</v>
      </c>
      <c r="I345" s="45">
        <f t="shared" si="89"/>
        <v>5.3941576000000007</v>
      </c>
      <c r="J345" s="46">
        <f t="shared" si="85"/>
        <v>0</v>
      </c>
      <c r="K345" s="47">
        <v>0.20000000000000001</v>
      </c>
      <c r="L345" s="48">
        <f t="shared" si="90"/>
        <v>0</v>
      </c>
      <c r="M345" s="49">
        <v>0.050000000000000003</v>
      </c>
      <c r="N345" s="50">
        <f t="shared" si="91"/>
        <v>0</v>
      </c>
      <c r="O345" s="49">
        <v>0.050000000000000003</v>
      </c>
      <c r="P345" s="50">
        <f t="shared" si="92"/>
        <v>0</v>
      </c>
      <c r="Q345" s="51">
        <f t="shared" si="93"/>
        <v>0</v>
      </c>
      <c r="R345" s="52">
        <f t="shared" si="94"/>
        <v>0</v>
      </c>
      <c r="S345" s="53" t="e">
        <f t="shared" si="86"/>
        <v>#DIV/0!</v>
      </c>
    </row>
    <row r="346" ht="15.95" customHeight="1">
      <c r="A346" s="39" t="s">
        <v>82</v>
      </c>
      <c r="B346" s="40" t="s">
        <v>83</v>
      </c>
      <c r="C346" s="41">
        <v>0</v>
      </c>
      <c r="D346" s="42">
        <v>398</v>
      </c>
      <c r="E346" s="43">
        <v>0</v>
      </c>
      <c r="F346" s="44">
        <f t="shared" si="87"/>
        <v>398</v>
      </c>
      <c r="G346" s="45">
        <f t="shared" si="84"/>
        <v>55.417520000000003</v>
      </c>
      <c r="H346" s="45">
        <f t="shared" si="88"/>
        <v>0</v>
      </c>
      <c r="I346" s="45">
        <f t="shared" si="89"/>
        <v>7.2042776000000011</v>
      </c>
      <c r="J346" s="46">
        <f t="shared" si="85"/>
        <v>0</v>
      </c>
      <c r="K346" s="47">
        <v>0.20000000000000001</v>
      </c>
      <c r="L346" s="48">
        <f t="shared" si="90"/>
        <v>0</v>
      </c>
      <c r="M346" s="49">
        <v>0.050000000000000003</v>
      </c>
      <c r="N346" s="50">
        <f t="shared" si="91"/>
        <v>0</v>
      </c>
      <c r="O346" s="49">
        <v>0.050000000000000003</v>
      </c>
      <c r="P346" s="50">
        <f t="shared" si="92"/>
        <v>0</v>
      </c>
      <c r="Q346" s="51">
        <f t="shared" si="93"/>
        <v>0</v>
      </c>
      <c r="R346" s="52">
        <f t="shared" si="94"/>
        <v>0</v>
      </c>
      <c r="S346" s="53" t="e">
        <f t="shared" si="86"/>
        <v>#DIV/0!</v>
      </c>
    </row>
    <row r="347" ht="15.95" customHeight="1">
      <c r="A347" s="56" t="s">
        <v>84</v>
      </c>
      <c r="B347" s="40" t="s">
        <v>85</v>
      </c>
      <c r="C347" s="41">
        <v>0</v>
      </c>
      <c r="D347" s="42">
        <v>98</v>
      </c>
      <c r="E347" s="43">
        <v>0</v>
      </c>
      <c r="F347" s="44">
        <f t="shared" si="87"/>
        <v>98</v>
      </c>
      <c r="G347" s="45">
        <f t="shared" si="84"/>
        <v>13.645519999999999</v>
      </c>
      <c r="H347" s="45">
        <f t="shared" si="88"/>
        <v>0</v>
      </c>
      <c r="I347" s="45">
        <f t="shared" si="89"/>
        <v>1.7739176000000001</v>
      </c>
      <c r="J347" s="46">
        <f t="shared" si="85"/>
        <v>0</v>
      </c>
      <c r="K347" s="47">
        <v>0.20000000000000001</v>
      </c>
      <c r="L347" s="48">
        <f t="shared" si="90"/>
        <v>0</v>
      </c>
      <c r="M347" s="49">
        <v>0.050000000000000003</v>
      </c>
      <c r="N347" s="50">
        <f t="shared" si="91"/>
        <v>0</v>
      </c>
      <c r="O347" s="49">
        <v>0.050000000000000003</v>
      </c>
      <c r="P347" s="50">
        <f t="shared" si="92"/>
        <v>0</v>
      </c>
      <c r="Q347" s="51">
        <f t="shared" si="93"/>
        <v>0</v>
      </c>
      <c r="R347" s="52">
        <f t="shared" si="94"/>
        <v>0</v>
      </c>
      <c r="S347" s="53" t="e">
        <f t="shared" si="86"/>
        <v>#DIV/0!</v>
      </c>
    </row>
    <row r="348" ht="15.95" customHeight="1">
      <c r="A348" s="57" t="s">
        <v>86</v>
      </c>
      <c r="B348" s="40" t="s">
        <v>87</v>
      </c>
      <c r="C348" s="41">
        <v>0</v>
      </c>
      <c r="D348" s="42">
        <v>198</v>
      </c>
      <c r="E348" s="43">
        <v>0</v>
      </c>
      <c r="F348" s="44">
        <f t="shared" si="87"/>
        <v>198</v>
      </c>
      <c r="G348" s="45">
        <f t="shared" si="84"/>
        <v>27.569520000000001</v>
      </c>
      <c r="H348" s="45">
        <f t="shared" si="88"/>
        <v>0</v>
      </c>
      <c r="I348" s="45">
        <f t="shared" si="89"/>
        <v>3.5840376000000003</v>
      </c>
      <c r="J348" s="46">
        <f t="shared" si="85"/>
        <v>0</v>
      </c>
      <c r="K348" s="47">
        <v>0.20000000000000001</v>
      </c>
      <c r="L348" s="48">
        <f t="shared" si="90"/>
        <v>0</v>
      </c>
      <c r="M348" s="49">
        <v>0.050000000000000003</v>
      </c>
      <c r="N348" s="50">
        <f t="shared" si="91"/>
        <v>0</v>
      </c>
      <c r="O348" s="49">
        <v>0.050000000000000003</v>
      </c>
      <c r="P348" s="50">
        <f t="shared" si="92"/>
        <v>0</v>
      </c>
      <c r="Q348" s="51">
        <f t="shared" si="93"/>
        <v>0</v>
      </c>
      <c r="R348" s="52">
        <f t="shared" si="94"/>
        <v>0</v>
      </c>
      <c r="S348" s="53" t="e">
        <f t="shared" si="86"/>
        <v>#DIV/0!</v>
      </c>
    </row>
    <row r="349" ht="15.95" customHeight="1">
      <c r="A349" s="56" t="s">
        <v>88</v>
      </c>
      <c r="B349" s="40" t="s">
        <v>89</v>
      </c>
      <c r="C349" s="41">
        <v>0</v>
      </c>
      <c r="D349" s="42">
        <v>248</v>
      </c>
      <c r="E349" s="43">
        <v>0</v>
      </c>
      <c r="F349" s="44">
        <f t="shared" si="87"/>
        <v>248</v>
      </c>
      <c r="G349" s="45">
        <f t="shared" si="84"/>
        <v>34.53152</v>
      </c>
      <c r="H349" s="45">
        <f t="shared" si="88"/>
        <v>0</v>
      </c>
      <c r="I349" s="45">
        <f t="shared" si="89"/>
        <v>4.4890976</v>
      </c>
      <c r="J349" s="46">
        <f t="shared" si="85"/>
        <v>0</v>
      </c>
      <c r="K349" s="47">
        <v>0.20000000000000001</v>
      </c>
      <c r="L349" s="48">
        <f t="shared" si="90"/>
        <v>0</v>
      </c>
      <c r="M349" s="49">
        <v>0.050000000000000003</v>
      </c>
      <c r="N349" s="50">
        <f t="shared" si="91"/>
        <v>0</v>
      </c>
      <c r="O349" s="49">
        <v>0.050000000000000003</v>
      </c>
      <c r="P349" s="50">
        <f t="shared" si="92"/>
        <v>0</v>
      </c>
      <c r="Q349" s="51">
        <f t="shared" si="93"/>
        <v>0</v>
      </c>
      <c r="R349" s="52">
        <f t="shared" si="94"/>
        <v>0</v>
      </c>
      <c r="S349" s="53" t="e">
        <f t="shared" si="86"/>
        <v>#DIV/0!</v>
      </c>
    </row>
    <row r="350" ht="15.95" customHeight="1">
      <c r="A350" s="39" t="s">
        <v>90</v>
      </c>
      <c r="B350" s="40" t="s">
        <v>91</v>
      </c>
      <c r="C350" s="41">
        <v>0</v>
      </c>
      <c r="D350" s="42">
        <v>298</v>
      </c>
      <c r="E350" s="43">
        <v>0</v>
      </c>
      <c r="F350" s="44">
        <f t="shared" si="87"/>
        <v>298</v>
      </c>
      <c r="G350" s="45">
        <f t="shared" si="84"/>
        <v>41.493520000000004</v>
      </c>
      <c r="H350" s="45">
        <f t="shared" si="88"/>
        <v>0</v>
      </c>
      <c r="I350" s="45">
        <f t="shared" si="89"/>
        <v>5.3941576000000007</v>
      </c>
      <c r="J350" s="46">
        <f t="shared" si="85"/>
        <v>0</v>
      </c>
      <c r="K350" s="47">
        <v>0.20000000000000001</v>
      </c>
      <c r="L350" s="48">
        <f t="shared" si="90"/>
        <v>0</v>
      </c>
      <c r="M350" s="49">
        <v>0.050000000000000003</v>
      </c>
      <c r="N350" s="50">
        <f t="shared" si="91"/>
        <v>0</v>
      </c>
      <c r="O350" s="49">
        <v>0.050000000000000003</v>
      </c>
      <c r="P350" s="50">
        <f t="shared" si="92"/>
        <v>0</v>
      </c>
      <c r="Q350" s="51">
        <f t="shared" si="93"/>
        <v>0</v>
      </c>
      <c r="R350" s="52">
        <f t="shared" si="94"/>
        <v>0</v>
      </c>
      <c r="S350" s="53" t="e">
        <f t="shared" si="86"/>
        <v>#DIV/0!</v>
      </c>
    </row>
    <row r="351" ht="15.95" customHeight="1">
      <c r="A351" s="39" t="s">
        <v>92</v>
      </c>
      <c r="B351" s="40" t="s">
        <v>93</v>
      </c>
      <c r="C351" s="41">
        <v>0</v>
      </c>
      <c r="D351" s="42">
        <v>398</v>
      </c>
      <c r="E351" s="43">
        <v>0</v>
      </c>
      <c r="F351" s="44">
        <f t="shared" si="87"/>
        <v>398</v>
      </c>
      <c r="G351" s="45">
        <f t="shared" si="84"/>
        <v>55.417520000000003</v>
      </c>
      <c r="H351" s="45">
        <f t="shared" si="88"/>
        <v>0</v>
      </c>
      <c r="I351" s="45">
        <f t="shared" si="89"/>
        <v>7.2042776000000011</v>
      </c>
      <c r="J351" s="46">
        <f t="shared" si="85"/>
        <v>0</v>
      </c>
      <c r="K351" s="47">
        <v>0.20000000000000001</v>
      </c>
      <c r="L351" s="48">
        <f t="shared" si="90"/>
        <v>0</v>
      </c>
      <c r="M351" s="49">
        <v>0.050000000000000003</v>
      </c>
      <c r="N351" s="50">
        <f t="shared" si="91"/>
        <v>0</v>
      </c>
      <c r="O351" s="49">
        <v>0.050000000000000003</v>
      </c>
      <c r="P351" s="50">
        <f t="shared" si="92"/>
        <v>0</v>
      </c>
      <c r="Q351" s="51">
        <f t="shared" si="93"/>
        <v>0</v>
      </c>
      <c r="R351" s="52">
        <f t="shared" si="94"/>
        <v>0</v>
      </c>
      <c r="S351" s="53" t="e">
        <f t="shared" si="86"/>
        <v>#DIV/0!</v>
      </c>
    </row>
    <row r="352" ht="15.95" customHeight="1">
      <c r="A352" s="56" t="s">
        <v>94</v>
      </c>
      <c r="B352" s="40" t="s">
        <v>95</v>
      </c>
      <c r="C352" s="41">
        <v>0</v>
      </c>
      <c r="D352" s="42">
        <v>498</v>
      </c>
      <c r="E352" s="43">
        <v>0</v>
      </c>
      <c r="F352" s="44">
        <f t="shared" si="87"/>
        <v>498</v>
      </c>
      <c r="G352" s="45">
        <f t="shared" si="84"/>
        <v>69.341520000000003</v>
      </c>
      <c r="H352" s="45">
        <f t="shared" si="88"/>
        <v>0</v>
      </c>
      <c r="I352" s="45">
        <f t="shared" si="89"/>
        <v>9.0143976000000006</v>
      </c>
      <c r="J352" s="46">
        <f t="shared" si="85"/>
        <v>0</v>
      </c>
      <c r="K352" s="47">
        <v>0.20000000000000001</v>
      </c>
      <c r="L352" s="48">
        <f t="shared" si="90"/>
        <v>0</v>
      </c>
      <c r="M352" s="49">
        <v>0.050000000000000003</v>
      </c>
      <c r="N352" s="50">
        <f t="shared" si="91"/>
        <v>0</v>
      </c>
      <c r="O352" s="49">
        <v>0.050000000000000003</v>
      </c>
      <c r="P352" s="50">
        <f t="shared" si="92"/>
        <v>0</v>
      </c>
      <c r="Q352" s="51">
        <f t="shared" si="93"/>
        <v>0</v>
      </c>
      <c r="R352" s="52">
        <f t="shared" si="94"/>
        <v>0</v>
      </c>
      <c r="S352" s="53" t="e">
        <f t="shared" si="86"/>
        <v>#DIV/0!</v>
      </c>
    </row>
    <row r="353" ht="15.95" customHeight="1">
      <c r="A353" s="56" t="s">
        <v>96</v>
      </c>
      <c r="B353" s="58" t="s">
        <v>97</v>
      </c>
      <c r="C353" s="41">
        <v>0</v>
      </c>
      <c r="D353" s="42">
        <v>298</v>
      </c>
      <c r="E353" s="43">
        <v>0</v>
      </c>
      <c r="F353" s="44">
        <f t="shared" si="87"/>
        <v>298</v>
      </c>
      <c r="G353" s="45">
        <f t="shared" si="84"/>
        <v>41.493520000000004</v>
      </c>
      <c r="H353" s="45">
        <f t="shared" si="88"/>
        <v>0</v>
      </c>
      <c r="I353" s="45">
        <f t="shared" si="89"/>
        <v>5.3941576000000007</v>
      </c>
      <c r="J353" s="46">
        <f t="shared" si="85"/>
        <v>0</v>
      </c>
      <c r="K353" s="47">
        <v>0.20000000000000001</v>
      </c>
      <c r="L353" s="48">
        <f t="shared" si="90"/>
        <v>0</v>
      </c>
      <c r="M353" s="49">
        <v>0.050000000000000003</v>
      </c>
      <c r="N353" s="50">
        <f t="shared" si="91"/>
        <v>0</v>
      </c>
      <c r="O353" s="49">
        <v>0.050000000000000003</v>
      </c>
      <c r="P353" s="50">
        <f t="shared" si="92"/>
        <v>0</v>
      </c>
      <c r="Q353" s="51">
        <f t="shared" si="93"/>
        <v>0</v>
      </c>
      <c r="R353" s="52">
        <f t="shared" si="94"/>
        <v>0</v>
      </c>
      <c r="S353" s="53" t="e">
        <f t="shared" si="86"/>
        <v>#DIV/0!</v>
      </c>
    </row>
    <row r="354" ht="15.95" customHeight="1">
      <c r="A354" s="56" t="s">
        <v>98</v>
      </c>
      <c r="B354" s="58" t="s">
        <v>99</v>
      </c>
      <c r="C354" s="41">
        <v>0</v>
      </c>
      <c r="D354" s="42">
        <v>478</v>
      </c>
      <c r="E354" s="43">
        <v>0</v>
      </c>
      <c r="F354" s="44">
        <f t="shared" si="87"/>
        <v>478</v>
      </c>
      <c r="G354" s="45">
        <f t="shared" si="84"/>
        <v>66.556719999999999</v>
      </c>
      <c r="H354" s="45">
        <f t="shared" si="88"/>
        <v>0</v>
      </c>
      <c r="I354" s="45">
        <f t="shared" si="89"/>
        <v>8.6523736000000007</v>
      </c>
      <c r="J354" s="46">
        <f t="shared" si="85"/>
        <v>0</v>
      </c>
      <c r="K354" s="47">
        <v>0.20000000000000001</v>
      </c>
      <c r="L354" s="48">
        <f t="shared" si="90"/>
        <v>0</v>
      </c>
      <c r="M354" s="49">
        <v>0.050000000000000003</v>
      </c>
      <c r="N354" s="50">
        <f t="shared" si="91"/>
        <v>0</v>
      </c>
      <c r="O354" s="49">
        <v>0.050000000000000003</v>
      </c>
      <c r="P354" s="50">
        <f t="shared" si="92"/>
        <v>0</v>
      </c>
      <c r="Q354" s="51">
        <f t="shared" si="93"/>
        <v>0</v>
      </c>
      <c r="R354" s="52">
        <f t="shared" si="94"/>
        <v>0</v>
      </c>
      <c r="S354" s="53" t="e">
        <f t="shared" si="86"/>
        <v>#DIV/0!</v>
      </c>
    </row>
    <row r="355" ht="15.95" customHeight="1">
      <c r="A355" s="56" t="s">
        <v>100</v>
      </c>
      <c r="B355" s="40" t="s">
        <v>101</v>
      </c>
      <c r="C355" s="41">
        <v>0</v>
      </c>
      <c r="D355" s="42">
        <v>538</v>
      </c>
      <c r="E355" s="43">
        <v>0</v>
      </c>
      <c r="F355" s="44">
        <f t="shared" si="87"/>
        <v>538</v>
      </c>
      <c r="G355" s="45">
        <f t="shared" si="84"/>
        <v>74.911119999999997</v>
      </c>
      <c r="H355" s="45">
        <f t="shared" si="88"/>
        <v>0</v>
      </c>
      <c r="I355" s="45">
        <f t="shared" si="89"/>
        <v>9.7384456000000004</v>
      </c>
      <c r="J355" s="46">
        <f t="shared" si="85"/>
        <v>0</v>
      </c>
      <c r="K355" s="47">
        <v>0.20000000000000001</v>
      </c>
      <c r="L355" s="48">
        <f t="shared" si="90"/>
        <v>0</v>
      </c>
      <c r="M355" s="49">
        <v>0.050000000000000003</v>
      </c>
      <c r="N355" s="50">
        <f t="shared" si="91"/>
        <v>0</v>
      </c>
      <c r="O355" s="49">
        <v>0.050000000000000003</v>
      </c>
      <c r="P355" s="50">
        <f t="shared" si="92"/>
        <v>0</v>
      </c>
      <c r="Q355" s="51">
        <f t="shared" si="93"/>
        <v>0</v>
      </c>
      <c r="R355" s="52">
        <f t="shared" si="94"/>
        <v>0</v>
      </c>
      <c r="S355" s="53" t="e">
        <f t="shared" si="86"/>
        <v>#DIV/0!</v>
      </c>
    </row>
    <row r="356" ht="15.95" customHeight="1">
      <c r="A356" s="39" t="s">
        <v>102</v>
      </c>
      <c r="B356" s="40" t="s">
        <v>103</v>
      </c>
      <c r="C356" s="41">
        <v>0</v>
      </c>
      <c r="D356" s="42">
        <v>98</v>
      </c>
      <c r="E356" s="43">
        <v>0</v>
      </c>
      <c r="F356" s="44">
        <f t="shared" si="87"/>
        <v>98</v>
      </c>
      <c r="G356" s="45">
        <f t="shared" si="84"/>
        <v>13.645519999999999</v>
      </c>
      <c r="H356" s="45">
        <f t="shared" si="88"/>
        <v>0</v>
      </c>
      <c r="I356" s="45">
        <f t="shared" si="89"/>
        <v>1.7739176000000001</v>
      </c>
      <c r="J356" s="46">
        <f t="shared" si="85"/>
        <v>0</v>
      </c>
      <c r="K356" s="47">
        <v>0.20000000000000001</v>
      </c>
      <c r="L356" s="48">
        <f t="shared" si="90"/>
        <v>0</v>
      </c>
      <c r="M356" s="49">
        <v>0.050000000000000003</v>
      </c>
      <c r="N356" s="50">
        <f t="shared" si="91"/>
        <v>0</v>
      </c>
      <c r="O356" s="49">
        <v>0.050000000000000003</v>
      </c>
      <c r="P356" s="50">
        <f t="shared" si="92"/>
        <v>0</v>
      </c>
      <c r="Q356" s="51">
        <f t="shared" si="93"/>
        <v>0</v>
      </c>
      <c r="R356" s="52">
        <f t="shared" si="94"/>
        <v>0</v>
      </c>
      <c r="S356" s="53" t="e">
        <f t="shared" si="86"/>
        <v>#DIV/0!</v>
      </c>
    </row>
    <row r="357" ht="15.95" customHeight="1">
      <c r="A357" s="39" t="s">
        <v>104</v>
      </c>
      <c r="B357" s="40" t="s">
        <v>105</v>
      </c>
      <c r="C357" s="41">
        <v>0</v>
      </c>
      <c r="D357" s="42">
        <v>148</v>
      </c>
      <c r="E357" s="43">
        <v>0</v>
      </c>
      <c r="F357" s="44">
        <f t="shared" si="87"/>
        <v>148</v>
      </c>
      <c r="G357" s="45">
        <f t="shared" si="84"/>
        <v>20.607520000000001</v>
      </c>
      <c r="H357" s="45">
        <f t="shared" si="88"/>
        <v>0</v>
      </c>
      <c r="I357" s="45">
        <f t="shared" si="89"/>
        <v>2.6789776000000001</v>
      </c>
      <c r="J357" s="46">
        <f t="shared" si="85"/>
        <v>0</v>
      </c>
      <c r="K357" s="47">
        <v>0.20000000000000001</v>
      </c>
      <c r="L357" s="48">
        <f t="shared" si="90"/>
        <v>0</v>
      </c>
      <c r="M357" s="49">
        <v>0.050000000000000003</v>
      </c>
      <c r="N357" s="50">
        <f t="shared" si="91"/>
        <v>0</v>
      </c>
      <c r="O357" s="49">
        <v>0.050000000000000003</v>
      </c>
      <c r="P357" s="50">
        <f t="shared" si="92"/>
        <v>0</v>
      </c>
      <c r="Q357" s="51">
        <f t="shared" si="93"/>
        <v>0</v>
      </c>
      <c r="R357" s="52">
        <f t="shared" si="94"/>
        <v>0</v>
      </c>
      <c r="S357" s="53" t="e">
        <f t="shared" si="86"/>
        <v>#DIV/0!</v>
      </c>
    </row>
    <row r="358" ht="15.95" customHeight="1">
      <c r="A358" s="54" t="s">
        <v>106</v>
      </c>
      <c r="B358" s="55" t="s">
        <v>107</v>
      </c>
      <c r="C358" s="41">
        <v>0</v>
      </c>
      <c r="D358" s="42">
        <v>198</v>
      </c>
      <c r="E358" s="43">
        <v>0</v>
      </c>
      <c r="F358" s="44">
        <f t="shared" si="87"/>
        <v>198</v>
      </c>
      <c r="G358" s="45">
        <f t="shared" si="84"/>
        <v>27.569520000000001</v>
      </c>
      <c r="H358" s="45">
        <f t="shared" si="88"/>
        <v>0</v>
      </c>
      <c r="I358" s="45">
        <f t="shared" si="89"/>
        <v>3.5840376000000003</v>
      </c>
      <c r="J358" s="46">
        <f t="shared" si="85"/>
        <v>0</v>
      </c>
      <c r="K358" s="47">
        <v>0.20000000000000001</v>
      </c>
      <c r="L358" s="48">
        <f t="shared" si="90"/>
        <v>0</v>
      </c>
      <c r="M358" s="49">
        <v>0.050000000000000003</v>
      </c>
      <c r="N358" s="50">
        <f t="shared" si="91"/>
        <v>0</v>
      </c>
      <c r="O358" s="49">
        <v>0.050000000000000003</v>
      </c>
      <c r="P358" s="50">
        <f t="shared" si="92"/>
        <v>0</v>
      </c>
      <c r="Q358" s="51">
        <f t="shared" si="93"/>
        <v>0</v>
      </c>
      <c r="R358" s="52">
        <f t="shared" si="94"/>
        <v>0</v>
      </c>
      <c r="S358" s="53" t="e">
        <f t="shared" si="86"/>
        <v>#DIV/0!</v>
      </c>
    </row>
    <row r="359" ht="15.95" customHeight="1">
      <c r="A359" s="39" t="s">
        <v>108</v>
      </c>
      <c r="B359" s="40" t="s">
        <v>109</v>
      </c>
      <c r="C359" s="41">
        <v>0</v>
      </c>
      <c r="D359" s="42">
        <v>268</v>
      </c>
      <c r="E359" s="43">
        <v>0</v>
      </c>
      <c r="F359" s="44">
        <f t="shared" si="87"/>
        <v>268</v>
      </c>
      <c r="G359" s="45">
        <f t="shared" si="84"/>
        <v>37.316319999999997</v>
      </c>
      <c r="H359" s="45">
        <f t="shared" si="88"/>
        <v>0</v>
      </c>
      <c r="I359" s="45">
        <f t="shared" si="89"/>
        <v>4.8511215999999999</v>
      </c>
      <c r="J359" s="46">
        <f t="shared" si="85"/>
        <v>0</v>
      </c>
      <c r="K359" s="47">
        <v>0.20000000000000001</v>
      </c>
      <c r="L359" s="48">
        <f t="shared" si="90"/>
        <v>0</v>
      </c>
      <c r="M359" s="49">
        <v>0.050000000000000003</v>
      </c>
      <c r="N359" s="50">
        <f t="shared" si="91"/>
        <v>0</v>
      </c>
      <c r="O359" s="49">
        <v>0.050000000000000003</v>
      </c>
      <c r="P359" s="50">
        <f t="shared" si="92"/>
        <v>0</v>
      </c>
      <c r="Q359" s="51">
        <f t="shared" si="93"/>
        <v>0</v>
      </c>
      <c r="R359" s="52">
        <f t="shared" si="94"/>
        <v>0</v>
      </c>
      <c r="S359" s="53" t="e">
        <f t="shared" si="86"/>
        <v>#DIV/0!</v>
      </c>
    </row>
    <row r="360" ht="15.95" customHeight="1">
      <c r="A360" s="56" t="s">
        <v>110</v>
      </c>
      <c r="B360" s="40" t="s">
        <v>111</v>
      </c>
      <c r="C360" s="41">
        <v>0</v>
      </c>
      <c r="D360" s="42">
        <v>268</v>
      </c>
      <c r="E360" s="43">
        <v>0</v>
      </c>
      <c r="F360" s="44">
        <f t="shared" si="87"/>
        <v>268</v>
      </c>
      <c r="G360" s="45">
        <f t="shared" si="84"/>
        <v>37.316319999999997</v>
      </c>
      <c r="H360" s="45">
        <f t="shared" si="88"/>
        <v>0</v>
      </c>
      <c r="I360" s="45">
        <f t="shared" si="89"/>
        <v>4.8511215999999999</v>
      </c>
      <c r="J360" s="46">
        <f t="shared" si="85"/>
        <v>0</v>
      </c>
      <c r="K360" s="47">
        <v>0.20000000000000001</v>
      </c>
      <c r="L360" s="48">
        <f t="shared" si="90"/>
        <v>0</v>
      </c>
      <c r="M360" s="49">
        <v>0.050000000000000003</v>
      </c>
      <c r="N360" s="50">
        <f t="shared" si="91"/>
        <v>0</v>
      </c>
      <c r="O360" s="49">
        <v>0.050000000000000003</v>
      </c>
      <c r="P360" s="50">
        <f t="shared" si="92"/>
        <v>0</v>
      </c>
      <c r="Q360" s="51">
        <f t="shared" si="93"/>
        <v>0</v>
      </c>
      <c r="R360" s="52">
        <f t="shared" si="94"/>
        <v>0</v>
      </c>
      <c r="S360" s="53" t="e">
        <f t="shared" si="86"/>
        <v>#DIV/0!</v>
      </c>
    </row>
    <row r="361" ht="15.95" customHeight="1">
      <c r="A361" s="39" t="s">
        <v>112</v>
      </c>
      <c r="B361" s="59" t="s">
        <v>113</v>
      </c>
      <c r="C361" s="41">
        <v>0</v>
      </c>
      <c r="D361" s="42">
        <v>298</v>
      </c>
      <c r="E361" s="43">
        <v>0</v>
      </c>
      <c r="F361" s="44">
        <f t="shared" si="87"/>
        <v>298</v>
      </c>
      <c r="G361" s="45">
        <f t="shared" si="84"/>
        <v>41.493520000000004</v>
      </c>
      <c r="H361" s="45">
        <f t="shared" si="88"/>
        <v>0</v>
      </c>
      <c r="I361" s="45">
        <f t="shared" si="89"/>
        <v>5.3941576000000007</v>
      </c>
      <c r="J361" s="46">
        <f t="shared" si="85"/>
        <v>0</v>
      </c>
      <c r="K361" s="47">
        <v>0.20000000000000001</v>
      </c>
      <c r="L361" s="48">
        <f t="shared" si="90"/>
        <v>0</v>
      </c>
      <c r="M361" s="49">
        <v>0.050000000000000003</v>
      </c>
      <c r="N361" s="50">
        <f t="shared" si="91"/>
        <v>0</v>
      </c>
      <c r="O361" s="49">
        <v>0.050000000000000003</v>
      </c>
      <c r="P361" s="50">
        <f t="shared" si="92"/>
        <v>0</v>
      </c>
      <c r="Q361" s="51">
        <f t="shared" si="93"/>
        <v>0</v>
      </c>
      <c r="R361" s="52">
        <f t="shared" si="94"/>
        <v>0</v>
      </c>
      <c r="S361" s="53" t="e">
        <f t="shared" si="86"/>
        <v>#DIV/0!</v>
      </c>
    </row>
    <row r="362" ht="15.95" customHeight="1">
      <c r="A362" s="39" t="s">
        <v>114</v>
      </c>
      <c r="B362" s="59" t="s">
        <v>115</v>
      </c>
      <c r="C362" s="41">
        <v>0</v>
      </c>
      <c r="D362" s="42">
        <v>448</v>
      </c>
      <c r="E362" s="43">
        <v>0</v>
      </c>
      <c r="F362" s="44">
        <f t="shared" si="87"/>
        <v>448</v>
      </c>
      <c r="G362" s="45">
        <f t="shared" si="84"/>
        <v>62.379519999999999</v>
      </c>
      <c r="H362" s="45">
        <f t="shared" si="88"/>
        <v>0</v>
      </c>
      <c r="I362" s="45">
        <f t="shared" si="89"/>
        <v>8.1093375999999999</v>
      </c>
      <c r="J362" s="46">
        <f t="shared" si="85"/>
        <v>0</v>
      </c>
      <c r="K362" s="47">
        <v>0.20000000000000001</v>
      </c>
      <c r="L362" s="48">
        <f t="shared" si="90"/>
        <v>0</v>
      </c>
      <c r="M362" s="49">
        <v>0.050000000000000003</v>
      </c>
      <c r="N362" s="50">
        <f t="shared" si="91"/>
        <v>0</v>
      </c>
      <c r="O362" s="49">
        <v>0.050000000000000003</v>
      </c>
      <c r="P362" s="50">
        <f t="shared" si="92"/>
        <v>0</v>
      </c>
      <c r="Q362" s="51">
        <f t="shared" si="93"/>
        <v>0</v>
      </c>
      <c r="R362" s="52">
        <f t="shared" si="94"/>
        <v>0</v>
      </c>
      <c r="S362" s="53" t="e">
        <f t="shared" si="86"/>
        <v>#DIV/0!</v>
      </c>
    </row>
    <row r="363" ht="15.95" customHeight="1">
      <c r="A363" s="39" t="s">
        <v>116</v>
      </c>
      <c r="B363" s="59" t="s">
        <v>117</v>
      </c>
      <c r="C363" s="41">
        <v>0</v>
      </c>
      <c r="D363" s="42">
        <v>498</v>
      </c>
      <c r="E363" s="43">
        <v>0</v>
      </c>
      <c r="F363" s="44">
        <f t="shared" si="87"/>
        <v>498</v>
      </c>
      <c r="G363" s="45">
        <f t="shared" si="84"/>
        <v>69.341520000000003</v>
      </c>
      <c r="H363" s="45">
        <f t="shared" si="88"/>
        <v>0</v>
      </c>
      <c r="I363" s="45">
        <f t="shared" si="89"/>
        <v>9.0143976000000006</v>
      </c>
      <c r="J363" s="46">
        <f t="shared" si="85"/>
        <v>0</v>
      </c>
      <c r="K363" s="47">
        <v>0.20000000000000001</v>
      </c>
      <c r="L363" s="48">
        <f t="shared" si="90"/>
        <v>0</v>
      </c>
      <c r="M363" s="49">
        <v>0.050000000000000003</v>
      </c>
      <c r="N363" s="50">
        <f t="shared" si="91"/>
        <v>0</v>
      </c>
      <c r="O363" s="49">
        <v>0.050000000000000003</v>
      </c>
      <c r="P363" s="50">
        <f t="shared" si="92"/>
        <v>0</v>
      </c>
      <c r="Q363" s="51">
        <f t="shared" si="93"/>
        <v>0</v>
      </c>
      <c r="R363" s="52">
        <f t="shared" si="94"/>
        <v>0</v>
      </c>
      <c r="S363" s="53" t="e">
        <f t="shared" si="86"/>
        <v>#DIV/0!</v>
      </c>
    </row>
    <row r="364" ht="15.95" customHeight="1">
      <c r="A364" s="39" t="s">
        <v>322</v>
      </c>
      <c r="B364" s="40" t="s">
        <v>119</v>
      </c>
      <c r="C364" s="41">
        <v>0</v>
      </c>
      <c r="D364" s="42">
        <v>248</v>
      </c>
      <c r="E364" s="43">
        <v>0</v>
      </c>
      <c r="F364" s="44">
        <f t="shared" si="87"/>
        <v>248</v>
      </c>
      <c r="G364" s="45">
        <f t="shared" si="84"/>
        <v>34.53152</v>
      </c>
      <c r="H364" s="45">
        <f t="shared" si="88"/>
        <v>0</v>
      </c>
      <c r="I364" s="45">
        <f t="shared" si="89"/>
        <v>4.4890976</v>
      </c>
      <c r="J364" s="46">
        <f t="shared" si="85"/>
        <v>0</v>
      </c>
      <c r="K364" s="47">
        <v>0.20000000000000001</v>
      </c>
      <c r="L364" s="48">
        <f t="shared" si="90"/>
        <v>0</v>
      </c>
      <c r="M364" s="49">
        <v>0.050000000000000003</v>
      </c>
      <c r="N364" s="50">
        <f t="shared" si="91"/>
        <v>0</v>
      </c>
      <c r="O364" s="49">
        <v>0.050000000000000003</v>
      </c>
      <c r="P364" s="50">
        <f t="shared" si="92"/>
        <v>0</v>
      </c>
      <c r="Q364" s="51">
        <f t="shared" si="93"/>
        <v>0</v>
      </c>
      <c r="R364" s="52">
        <f t="shared" si="94"/>
        <v>0</v>
      </c>
      <c r="S364" s="53" t="e">
        <f t="shared" si="86"/>
        <v>#DIV/0!</v>
      </c>
    </row>
    <row r="365" ht="15.95" customHeight="1">
      <c r="A365" s="39" t="s">
        <v>120</v>
      </c>
      <c r="B365" s="40" t="s">
        <v>121</v>
      </c>
      <c r="C365" s="41">
        <v>0</v>
      </c>
      <c r="D365" s="42">
        <v>348</v>
      </c>
      <c r="E365" s="43">
        <v>0</v>
      </c>
      <c r="F365" s="44">
        <f t="shared" si="87"/>
        <v>348</v>
      </c>
      <c r="G365" s="45">
        <f t="shared" si="84"/>
        <v>48.45552</v>
      </c>
      <c r="H365" s="45">
        <f t="shared" si="88"/>
        <v>0</v>
      </c>
      <c r="I365" s="45">
        <f t="shared" si="89"/>
        <v>6.2992176000000004</v>
      </c>
      <c r="J365" s="46">
        <f t="shared" si="85"/>
        <v>0</v>
      </c>
      <c r="K365" s="47">
        <v>0.20000000000000001</v>
      </c>
      <c r="L365" s="48">
        <f t="shared" si="90"/>
        <v>0</v>
      </c>
      <c r="M365" s="49">
        <v>0.050000000000000003</v>
      </c>
      <c r="N365" s="50">
        <f t="shared" si="91"/>
        <v>0</v>
      </c>
      <c r="O365" s="49">
        <v>0.050000000000000003</v>
      </c>
      <c r="P365" s="50">
        <f t="shared" si="92"/>
        <v>0</v>
      </c>
      <c r="Q365" s="51">
        <f t="shared" si="93"/>
        <v>0</v>
      </c>
      <c r="R365" s="52">
        <f t="shared" si="94"/>
        <v>0</v>
      </c>
      <c r="S365" s="53" t="e">
        <f t="shared" si="86"/>
        <v>#DIV/0!</v>
      </c>
    </row>
    <row r="366" ht="15.95" customHeight="1">
      <c r="A366" s="56" t="s">
        <v>122</v>
      </c>
      <c r="B366" s="40" t="s">
        <v>123</v>
      </c>
      <c r="C366" s="41">
        <v>0</v>
      </c>
      <c r="D366" s="42">
        <v>428</v>
      </c>
      <c r="E366" s="43">
        <v>0</v>
      </c>
      <c r="F366" s="44">
        <f t="shared" si="87"/>
        <v>428</v>
      </c>
      <c r="G366" s="45">
        <f t="shared" si="84"/>
        <v>59.594720000000002</v>
      </c>
      <c r="H366" s="45">
        <f t="shared" si="88"/>
        <v>0</v>
      </c>
      <c r="I366" s="45">
        <f t="shared" si="89"/>
        <v>7.7473136000000009</v>
      </c>
      <c r="J366" s="46">
        <f t="shared" si="85"/>
        <v>0</v>
      </c>
      <c r="K366" s="47">
        <v>0.20000000000000001</v>
      </c>
      <c r="L366" s="48">
        <f t="shared" si="90"/>
        <v>0</v>
      </c>
      <c r="M366" s="49">
        <v>0.050000000000000003</v>
      </c>
      <c r="N366" s="50">
        <f t="shared" si="91"/>
        <v>0</v>
      </c>
      <c r="O366" s="49">
        <v>0.050000000000000003</v>
      </c>
      <c r="P366" s="50">
        <f t="shared" si="92"/>
        <v>0</v>
      </c>
      <c r="Q366" s="51">
        <f t="shared" si="93"/>
        <v>0</v>
      </c>
      <c r="R366" s="52">
        <f t="shared" si="94"/>
        <v>0</v>
      </c>
      <c r="S366" s="53" t="e">
        <f t="shared" si="86"/>
        <v>#DIV/0!</v>
      </c>
    </row>
    <row r="367" ht="15.95" customHeight="1">
      <c r="A367" s="56" t="s">
        <v>124</v>
      </c>
      <c r="B367" s="60" t="s">
        <v>125</v>
      </c>
      <c r="C367" s="41">
        <v>0</v>
      </c>
      <c r="D367" s="42">
        <v>298</v>
      </c>
      <c r="E367" s="43">
        <v>0</v>
      </c>
      <c r="F367" s="44">
        <f t="shared" si="87"/>
        <v>298</v>
      </c>
      <c r="G367" s="45">
        <f t="shared" si="84"/>
        <v>41.493520000000004</v>
      </c>
      <c r="H367" s="45">
        <f t="shared" si="88"/>
        <v>0</v>
      </c>
      <c r="I367" s="45">
        <f t="shared" si="89"/>
        <v>5.3941576000000007</v>
      </c>
      <c r="J367" s="46">
        <f t="shared" si="85"/>
        <v>0</v>
      </c>
      <c r="K367" s="47">
        <v>0.20000000000000001</v>
      </c>
      <c r="L367" s="48">
        <f t="shared" si="90"/>
        <v>0</v>
      </c>
      <c r="M367" s="49">
        <v>0.050000000000000003</v>
      </c>
      <c r="N367" s="50">
        <f t="shared" si="91"/>
        <v>0</v>
      </c>
      <c r="O367" s="49">
        <v>0.050000000000000003</v>
      </c>
      <c r="P367" s="50">
        <f t="shared" si="92"/>
        <v>0</v>
      </c>
      <c r="Q367" s="51">
        <f t="shared" si="93"/>
        <v>0</v>
      </c>
      <c r="R367" s="52">
        <f t="shared" si="94"/>
        <v>0</v>
      </c>
      <c r="S367" s="53" t="e">
        <f t="shared" si="86"/>
        <v>#DIV/0!</v>
      </c>
    </row>
    <row r="368" ht="15.95" customHeight="1">
      <c r="A368" s="56" t="s">
        <v>126</v>
      </c>
      <c r="B368" s="60" t="s">
        <v>127</v>
      </c>
      <c r="C368" s="41">
        <v>0</v>
      </c>
      <c r="D368" s="42">
        <v>398</v>
      </c>
      <c r="E368" s="43">
        <v>0</v>
      </c>
      <c r="F368" s="44">
        <f t="shared" si="87"/>
        <v>398</v>
      </c>
      <c r="G368" s="45">
        <f t="shared" si="84"/>
        <v>55.417520000000003</v>
      </c>
      <c r="H368" s="45">
        <f t="shared" si="88"/>
        <v>0</v>
      </c>
      <c r="I368" s="45">
        <f t="shared" si="89"/>
        <v>7.2042776000000011</v>
      </c>
      <c r="J368" s="46">
        <f t="shared" si="85"/>
        <v>0</v>
      </c>
      <c r="K368" s="47">
        <v>0.20000000000000001</v>
      </c>
      <c r="L368" s="48">
        <f t="shared" si="90"/>
        <v>0</v>
      </c>
      <c r="M368" s="49">
        <v>0.050000000000000003</v>
      </c>
      <c r="N368" s="50">
        <f t="shared" si="91"/>
        <v>0</v>
      </c>
      <c r="O368" s="49">
        <v>0.050000000000000003</v>
      </c>
      <c r="P368" s="50">
        <f t="shared" si="92"/>
        <v>0</v>
      </c>
      <c r="Q368" s="51">
        <f t="shared" si="93"/>
        <v>0</v>
      </c>
      <c r="R368" s="52">
        <f t="shared" si="94"/>
        <v>0</v>
      </c>
      <c r="S368" s="53" t="e">
        <f t="shared" si="86"/>
        <v>#DIV/0!</v>
      </c>
    </row>
    <row r="369" ht="15.95" customHeight="1">
      <c r="A369" s="56" t="s">
        <v>128</v>
      </c>
      <c r="B369" s="60" t="s">
        <v>129</v>
      </c>
      <c r="C369" s="41">
        <v>0</v>
      </c>
      <c r="D369" s="42">
        <v>498</v>
      </c>
      <c r="E369" s="43">
        <v>0</v>
      </c>
      <c r="F369" s="44">
        <f t="shared" si="87"/>
        <v>498</v>
      </c>
      <c r="G369" s="45">
        <f t="shared" si="84"/>
        <v>69.341520000000003</v>
      </c>
      <c r="H369" s="45">
        <f t="shared" si="88"/>
        <v>0</v>
      </c>
      <c r="I369" s="45">
        <f t="shared" si="89"/>
        <v>9.0143976000000006</v>
      </c>
      <c r="J369" s="46">
        <f t="shared" si="85"/>
        <v>0</v>
      </c>
      <c r="K369" s="47">
        <v>0.20000000000000001</v>
      </c>
      <c r="L369" s="48">
        <f t="shared" si="90"/>
        <v>0</v>
      </c>
      <c r="M369" s="49">
        <v>0.050000000000000003</v>
      </c>
      <c r="N369" s="50">
        <f t="shared" si="91"/>
        <v>0</v>
      </c>
      <c r="O369" s="49">
        <v>0.050000000000000003</v>
      </c>
      <c r="P369" s="50">
        <f t="shared" si="92"/>
        <v>0</v>
      </c>
      <c r="Q369" s="51">
        <f t="shared" si="93"/>
        <v>0</v>
      </c>
      <c r="R369" s="52">
        <f t="shared" si="94"/>
        <v>0</v>
      </c>
      <c r="S369" s="53" t="e">
        <f t="shared" si="86"/>
        <v>#DIV/0!</v>
      </c>
    </row>
    <row r="370" ht="15.95" customHeight="1">
      <c r="A370" s="56" t="s">
        <v>130</v>
      </c>
      <c r="B370" s="40" t="s">
        <v>131</v>
      </c>
      <c r="C370" s="41">
        <v>0</v>
      </c>
      <c r="D370" s="42">
        <v>198</v>
      </c>
      <c r="E370" s="43">
        <v>0</v>
      </c>
      <c r="F370" s="44">
        <f t="shared" si="87"/>
        <v>198</v>
      </c>
      <c r="G370" s="45">
        <f t="shared" si="84"/>
        <v>27.569520000000001</v>
      </c>
      <c r="H370" s="45">
        <f t="shared" si="88"/>
        <v>0</v>
      </c>
      <c r="I370" s="45">
        <f t="shared" si="89"/>
        <v>3.5840376000000003</v>
      </c>
      <c r="J370" s="46">
        <f t="shared" si="85"/>
        <v>0</v>
      </c>
      <c r="K370" s="47">
        <v>0.20000000000000001</v>
      </c>
      <c r="L370" s="48">
        <f t="shared" si="90"/>
        <v>0</v>
      </c>
      <c r="M370" s="49">
        <v>0.050000000000000003</v>
      </c>
      <c r="N370" s="50">
        <f t="shared" si="91"/>
        <v>0</v>
      </c>
      <c r="O370" s="49">
        <v>0.050000000000000003</v>
      </c>
      <c r="P370" s="50">
        <f t="shared" si="92"/>
        <v>0</v>
      </c>
      <c r="Q370" s="51">
        <f t="shared" si="93"/>
        <v>0</v>
      </c>
      <c r="R370" s="52">
        <f t="shared" si="94"/>
        <v>0</v>
      </c>
      <c r="S370" s="53" t="e">
        <f t="shared" si="86"/>
        <v>#DIV/0!</v>
      </c>
    </row>
    <row r="371" ht="15.95" customHeight="1">
      <c r="A371" s="39" t="s">
        <v>132</v>
      </c>
      <c r="B371" s="40" t="s">
        <v>133</v>
      </c>
      <c r="C371" s="41">
        <v>0</v>
      </c>
      <c r="D371" s="42">
        <v>108</v>
      </c>
      <c r="E371" s="43">
        <v>0</v>
      </c>
      <c r="F371" s="44">
        <f t="shared" si="87"/>
        <v>108</v>
      </c>
      <c r="G371" s="45">
        <f t="shared" si="84"/>
        <v>15.03792</v>
      </c>
      <c r="H371" s="45">
        <f t="shared" si="88"/>
        <v>0</v>
      </c>
      <c r="I371" s="45">
        <f t="shared" si="89"/>
        <v>1.9549296</v>
      </c>
      <c r="J371" s="46">
        <f t="shared" si="85"/>
        <v>0</v>
      </c>
      <c r="K371" s="47">
        <v>0.20000000000000001</v>
      </c>
      <c r="L371" s="48">
        <f t="shared" si="90"/>
        <v>0</v>
      </c>
      <c r="M371" s="49">
        <v>0.050000000000000003</v>
      </c>
      <c r="N371" s="50">
        <f t="shared" si="91"/>
        <v>0</v>
      </c>
      <c r="O371" s="49">
        <v>0.050000000000000003</v>
      </c>
      <c r="P371" s="50">
        <f t="shared" si="92"/>
        <v>0</v>
      </c>
      <c r="Q371" s="51">
        <f t="shared" si="93"/>
        <v>0</v>
      </c>
      <c r="R371" s="52">
        <f t="shared" si="94"/>
        <v>0</v>
      </c>
      <c r="S371" s="53" t="e">
        <f t="shared" si="86"/>
        <v>#DIV/0!</v>
      </c>
    </row>
    <row r="372" ht="15.95" customHeight="1">
      <c r="A372" s="39" t="s">
        <v>134</v>
      </c>
      <c r="B372" s="40" t="s">
        <v>135</v>
      </c>
      <c r="C372" s="41">
        <v>0</v>
      </c>
      <c r="D372" s="42">
        <v>98</v>
      </c>
      <c r="E372" s="43">
        <v>0</v>
      </c>
      <c r="F372" s="44">
        <f t="shared" si="87"/>
        <v>98</v>
      </c>
      <c r="G372" s="45">
        <f t="shared" si="84"/>
        <v>13.645519999999999</v>
      </c>
      <c r="H372" s="45">
        <f t="shared" si="88"/>
        <v>0</v>
      </c>
      <c r="I372" s="45">
        <f t="shared" si="89"/>
        <v>1.7739176000000001</v>
      </c>
      <c r="J372" s="46">
        <f t="shared" si="85"/>
        <v>0</v>
      </c>
      <c r="K372" s="47">
        <v>0.20000000000000001</v>
      </c>
      <c r="L372" s="48">
        <f t="shared" si="90"/>
        <v>0</v>
      </c>
      <c r="M372" s="49">
        <v>0.050000000000000003</v>
      </c>
      <c r="N372" s="50">
        <f t="shared" si="91"/>
        <v>0</v>
      </c>
      <c r="O372" s="49">
        <v>0.050000000000000003</v>
      </c>
      <c r="P372" s="50">
        <f t="shared" si="92"/>
        <v>0</v>
      </c>
      <c r="Q372" s="51">
        <f t="shared" si="93"/>
        <v>0</v>
      </c>
      <c r="R372" s="52">
        <f t="shared" si="94"/>
        <v>0</v>
      </c>
      <c r="S372" s="53" t="e">
        <f t="shared" si="86"/>
        <v>#DIV/0!</v>
      </c>
    </row>
    <row r="373" ht="15.95" customHeight="1">
      <c r="A373" s="39" t="s">
        <v>136</v>
      </c>
      <c r="B373" s="40" t="s">
        <v>137</v>
      </c>
      <c r="C373" s="41">
        <v>0</v>
      </c>
      <c r="D373" s="42">
        <v>266.39999999999998</v>
      </c>
      <c r="E373" s="43">
        <v>0</v>
      </c>
      <c r="F373" s="44">
        <f t="shared" si="87"/>
        <v>266</v>
      </c>
      <c r="G373" s="45">
        <f t="shared" si="84"/>
        <v>37.037840000000003</v>
      </c>
      <c r="H373" s="45">
        <f t="shared" si="88"/>
        <v>0</v>
      </c>
      <c r="I373" s="45">
        <f t="shared" si="89"/>
        <v>4.8149192000000003</v>
      </c>
      <c r="J373" s="46">
        <f t="shared" si="85"/>
        <v>0</v>
      </c>
      <c r="K373" s="47">
        <v>0.20000000000000001</v>
      </c>
      <c r="L373" s="48">
        <f t="shared" si="90"/>
        <v>0</v>
      </c>
      <c r="M373" s="49">
        <v>0.050000000000000003</v>
      </c>
      <c r="N373" s="50">
        <f t="shared" si="91"/>
        <v>0</v>
      </c>
      <c r="O373" s="49">
        <v>0.050000000000000003</v>
      </c>
      <c r="P373" s="50">
        <f t="shared" si="92"/>
        <v>0</v>
      </c>
      <c r="Q373" s="51">
        <f t="shared" si="93"/>
        <v>0</v>
      </c>
      <c r="R373" s="52">
        <f t="shared" si="94"/>
        <v>0</v>
      </c>
      <c r="S373" s="53" t="e">
        <f t="shared" si="86"/>
        <v>#DIV/0!</v>
      </c>
    </row>
    <row r="374" ht="15.95" customHeight="1">
      <c r="A374" s="39" t="s">
        <v>138</v>
      </c>
      <c r="B374" s="40" t="s">
        <v>139</v>
      </c>
      <c r="C374" s="41">
        <v>0</v>
      </c>
      <c r="D374" s="42">
        <v>376.19999999999999</v>
      </c>
      <c r="E374" s="43">
        <v>0</v>
      </c>
      <c r="F374" s="44">
        <f t="shared" si="87"/>
        <v>376</v>
      </c>
      <c r="G374" s="45">
        <f t="shared" si="84"/>
        <v>52.354240000000004</v>
      </c>
      <c r="H374" s="45">
        <f t="shared" si="88"/>
        <v>0</v>
      </c>
      <c r="I374" s="45">
        <f t="shared" si="89"/>
        <v>6.8060512000000006</v>
      </c>
      <c r="J374" s="46">
        <f t="shared" si="85"/>
        <v>0</v>
      </c>
      <c r="K374" s="47">
        <v>0.20000000000000001</v>
      </c>
      <c r="L374" s="48">
        <f t="shared" si="90"/>
        <v>0</v>
      </c>
      <c r="M374" s="49">
        <v>0.050000000000000003</v>
      </c>
      <c r="N374" s="50">
        <f t="shared" si="91"/>
        <v>0</v>
      </c>
      <c r="O374" s="49">
        <v>0.050000000000000003</v>
      </c>
      <c r="P374" s="50">
        <f t="shared" si="92"/>
        <v>0</v>
      </c>
      <c r="Q374" s="51">
        <f t="shared" si="93"/>
        <v>0</v>
      </c>
      <c r="R374" s="52">
        <f t="shared" si="94"/>
        <v>0</v>
      </c>
      <c r="S374" s="53" t="e">
        <f t="shared" si="86"/>
        <v>#DIV/0!</v>
      </c>
    </row>
    <row r="375" ht="15.95" customHeight="1">
      <c r="A375" s="39" t="s">
        <v>140</v>
      </c>
      <c r="B375" s="40" t="s">
        <v>141</v>
      </c>
      <c r="C375" s="41">
        <v>0</v>
      </c>
      <c r="D375" s="42">
        <v>217.08000000000001</v>
      </c>
      <c r="E375" s="43">
        <v>0</v>
      </c>
      <c r="F375" s="44">
        <f t="shared" si="87"/>
        <v>217</v>
      </c>
      <c r="G375" s="45">
        <f t="shared" si="84"/>
        <v>30.21508</v>
      </c>
      <c r="H375" s="45">
        <f t="shared" si="88"/>
        <v>0</v>
      </c>
      <c r="I375" s="45">
        <f t="shared" si="89"/>
        <v>3.9279604000000004</v>
      </c>
      <c r="J375" s="46">
        <f t="shared" si="85"/>
        <v>0</v>
      </c>
      <c r="K375" s="47">
        <v>0.20000000000000001</v>
      </c>
      <c r="L375" s="48">
        <f t="shared" si="90"/>
        <v>0</v>
      </c>
      <c r="M375" s="49">
        <v>0.050000000000000003</v>
      </c>
      <c r="N375" s="50">
        <f t="shared" si="91"/>
        <v>0</v>
      </c>
      <c r="O375" s="49">
        <v>0.050000000000000003</v>
      </c>
      <c r="P375" s="50">
        <f t="shared" si="92"/>
        <v>0</v>
      </c>
      <c r="Q375" s="51">
        <f t="shared" si="93"/>
        <v>0</v>
      </c>
      <c r="R375" s="52">
        <f t="shared" si="94"/>
        <v>0</v>
      </c>
      <c r="S375" s="53" t="e">
        <f t="shared" si="86"/>
        <v>#DIV/0!</v>
      </c>
    </row>
    <row r="376" ht="15.95" customHeight="1">
      <c r="A376" s="39" t="s">
        <v>142</v>
      </c>
      <c r="B376" s="40" t="s">
        <v>143</v>
      </c>
      <c r="C376" s="41">
        <v>0</v>
      </c>
      <c r="D376" s="42">
        <v>98</v>
      </c>
      <c r="E376" s="43">
        <v>0</v>
      </c>
      <c r="F376" s="44">
        <f t="shared" si="87"/>
        <v>98</v>
      </c>
      <c r="G376" s="45">
        <f t="shared" si="84"/>
        <v>13.645519999999999</v>
      </c>
      <c r="H376" s="45">
        <f t="shared" si="88"/>
        <v>0</v>
      </c>
      <c r="I376" s="45">
        <f t="shared" si="89"/>
        <v>1.7739176000000001</v>
      </c>
      <c r="J376" s="46">
        <f t="shared" si="85"/>
        <v>0</v>
      </c>
      <c r="K376" s="47">
        <v>0.20000000000000001</v>
      </c>
      <c r="L376" s="48">
        <f t="shared" si="90"/>
        <v>0</v>
      </c>
      <c r="M376" s="49">
        <v>0.050000000000000003</v>
      </c>
      <c r="N376" s="50">
        <f t="shared" si="91"/>
        <v>0</v>
      </c>
      <c r="O376" s="49">
        <v>0.050000000000000003</v>
      </c>
      <c r="P376" s="50">
        <f t="shared" si="92"/>
        <v>0</v>
      </c>
      <c r="Q376" s="51">
        <f t="shared" si="93"/>
        <v>0</v>
      </c>
      <c r="R376" s="52">
        <f t="shared" si="94"/>
        <v>0</v>
      </c>
      <c r="S376" s="53" t="e">
        <f t="shared" si="86"/>
        <v>#DIV/0!</v>
      </c>
    </row>
    <row r="377" ht="15.95" customHeight="1">
      <c r="A377" s="39" t="s">
        <v>144</v>
      </c>
      <c r="B377" s="40" t="s">
        <v>145</v>
      </c>
      <c r="C377" s="41">
        <v>0</v>
      </c>
      <c r="D377" s="42">
        <v>198</v>
      </c>
      <c r="E377" s="43">
        <v>0</v>
      </c>
      <c r="F377" s="44">
        <f t="shared" si="87"/>
        <v>198</v>
      </c>
      <c r="G377" s="45">
        <f t="shared" si="84"/>
        <v>27.569520000000001</v>
      </c>
      <c r="H377" s="45">
        <f t="shared" si="88"/>
        <v>0</v>
      </c>
      <c r="I377" s="45">
        <f t="shared" si="89"/>
        <v>3.5840376000000003</v>
      </c>
      <c r="J377" s="46">
        <f t="shared" si="85"/>
        <v>0</v>
      </c>
      <c r="K377" s="47">
        <v>0.20000000000000001</v>
      </c>
      <c r="L377" s="48">
        <f t="shared" si="90"/>
        <v>0</v>
      </c>
      <c r="M377" s="49">
        <v>0.050000000000000003</v>
      </c>
      <c r="N377" s="50">
        <f t="shared" si="91"/>
        <v>0</v>
      </c>
      <c r="O377" s="49">
        <v>0.050000000000000003</v>
      </c>
      <c r="P377" s="50">
        <f t="shared" si="92"/>
        <v>0</v>
      </c>
      <c r="Q377" s="51">
        <f t="shared" si="93"/>
        <v>0</v>
      </c>
      <c r="R377" s="52">
        <f t="shared" si="94"/>
        <v>0</v>
      </c>
      <c r="S377" s="53" t="e">
        <f t="shared" si="86"/>
        <v>#DIV/0!</v>
      </c>
    </row>
    <row r="378" ht="15.95" customHeight="1">
      <c r="A378" s="39" t="s">
        <v>146</v>
      </c>
      <c r="B378" s="40" t="s">
        <v>147</v>
      </c>
      <c r="C378" s="41">
        <v>0</v>
      </c>
      <c r="D378" s="42">
        <v>398</v>
      </c>
      <c r="E378" s="43">
        <v>0</v>
      </c>
      <c r="F378" s="44">
        <f t="shared" si="87"/>
        <v>398</v>
      </c>
      <c r="G378" s="45">
        <f t="shared" si="84"/>
        <v>55.417520000000003</v>
      </c>
      <c r="H378" s="45">
        <f t="shared" si="88"/>
        <v>0</v>
      </c>
      <c r="I378" s="45">
        <f t="shared" si="89"/>
        <v>7.2042776000000011</v>
      </c>
      <c r="J378" s="46">
        <f t="shared" si="85"/>
        <v>0</v>
      </c>
      <c r="K378" s="47">
        <v>0.20000000000000001</v>
      </c>
      <c r="L378" s="48">
        <f t="shared" si="90"/>
        <v>0</v>
      </c>
      <c r="M378" s="49">
        <v>0.050000000000000003</v>
      </c>
      <c r="N378" s="50">
        <f t="shared" si="91"/>
        <v>0</v>
      </c>
      <c r="O378" s="49">
        <v>0.050000000000000003</v>
      </c>
      <c r="P378" s="50">
        <f t="shared" si="92"/>
        <v>0</v>
      </c>
      <c r="Q378" s="51">
        <f t="shared" si="93"/>
        <v>0</v>
      </c>
      <c r="R378" s="52">
        <f t="shared" si="94"/>
        <v>0</v>
      </c>
      <c r="S378" s="53" t="e">
        <f t="shared" si="86"/>
        <v>#DIV/0!</v>
      </c>
    </row>
    <row r="379" ht="15.95" customHeight="1">
      <c r="A379" s="39" t="s">
        <v>148</v>
      </c>
      <c r="B379" s="40" t="s">
        <v>149</v>
      </c>
      <c r="C379" s="41">
        <v>0</v>
      </c>
      <c r="D379" s="42">
        <v>298</v>
      </c>
      <c r="E379" s="43">
        <v>0</v>
      </c>
      <c r="F379" s="44">
        <f t="shared" si="87"/>
        <v>298</v>
      </c>
      <c r="G379" s="45">
        <f t="shared" si="84"/>
        <v>41.493520000000004</v>
      </c>
      <c r="H379" s="45">
        <f t="shared" si="88"/>
        <v>0</v>
      </c>
      <c r="I379" s="45">
        <f t="shared" si="89"/>
        <v>5.3941576000000007</v>
      </c>
      <c r="J379" s="46">
        <f t="shared" si="85"/>
        <v>0</v>
      </c>
      <c r="K379" s="47">
        <v>0.20000000000000001</v>
      </c>
      <c r="L379" s="48">
        <f t="shared" si="90"/>
        <v>0</v>
      </c>
      <c r="M379" s="49">
        <v>0.050000000000000003</v>
      </c>
      <c r="N379" s="50">
        <f t="shared" si="91"/>
        <v>0</v>
      </c>
      <c r="O379" s="49">
        <v>0.050000000000000003</v>
      </c>
      <c r="P379" s="50">
        <f t="shared" si="92"/>
        <v>0</v>
      </c>
      <c r="Q379" s="51">
        <f t="shared" si="93"/>
        <v>0</v>
      </c>
      <c r="R379" s="52">
        <f t="shared" si="94"/>
        <v>0</v>
      </c>
      <c r="S379" s="53" t="e">
        <f t="shared" si="86"/>
        <v>#DIV/0!</v>
      </c>
    </row>
    <row r="380" ht="15.95" customHeight="1">
      <c r="A380" s="39" t="s">
        <v>150</v>
      </c>
      <c r="B380" s="40" t="s">
        <v>151</v>
      </c>
      <c r="C380" s="41">
        <v>0</v>
      </c>
      <c r="D380" s="42">
        <v>428</v>
      </c>
      <c r="E380" s="43">
        <v>0</v>
      </c>
      <c r="F380" s="44">
        <f t="shared" si="87"/>
        <v>428</v>
      </c>
      <c r="G380" s="45">
        <f t="shared" ref="G380:G443" si="95">F380*$B$6</f>
        <v>59.594720000000002</v>
      </c>
      <c r="H380" s="45">
        <f t="shared" si="88"/>
        <v>0</v>
      </c>
      <c r="I380" s="45">
        <f t="shared" si="89"/>
        <v>7.7473136000000009</v>
      </c>
      <c r="J380" s="46">
        <f t="shared" ref="J380:J443" si="96">(G380-I380)*C380</f>
        <v>0</v>
      </c>
      <c r="K380" s="47">
        <v>0.20000000000000001</v>
      </c>
      <c r="L380" s="48">
        <f t="shared" si="90"/>
        <v>0</v>
      </c>
      <c r="M380" s="49">
        <v>0.050000000000000003</v>
      </c>
      <c r="N380" s="50">
        <f t="shared" si="91"/>
        <v>0</v>
      </c>
      <c r="O380" s="49">
        <v>0.050000000000000003</v>
      </c>
      <c r="P380" s="50">
        <f t="shared" si="92"/>
        <v>0</v>
      </c>
      <c r="Q380" s="51">
        <f t="shared" si="93"/>
        <v>0</v>
      </c>
      <c r="R380" s="52">
        <f t="shared" si="94"/>
        <v>0</v>
      </c>
      <c r="S380" s="53" t="e">
        <f t="shared" ref="S380:S443" si="97">R380/H380</f>
        <v>#DIV/0!</v>
      </c>
    </row>
    <row r="381" ht="15.95" customHeight="1">
      <c r="A381" s="39" t="s">
        <v>152</v>
      </c>
      <c r="B381" s="40" t="s">
        <v>153</v>
      </c>
      <c r="C381" s="41">
        <v>0</v>
      </c>
      <c r="D381" s="42">
        <v>468</v>
      </c>
      <c r="E381" s="43">
        <v>0</v>
      </c>
      <c r="F381" s="44">
        <f t="shared" ref="F381:F444" si="98">ROUNDDOWN(D381*(1-E381),0)</f>
        <v>468</v>
      </c>
      <c r="G381" s="45">
        <f t="shared" si="95"/>
        <v>65.164320000000004</v>
      </c>
      <c r="H381" s="45">
        <f t="shared" ref="H381:H444" si="99">G381*C381</f>
        <v>0</v>
      </c>
      <c r="I381" s="45">
        <f t="shared" ref="I381:I444" si="100">G381*0.13</f>
        <v>8.4713616000000016</v>
      </c>
      <c r="J381" s="46">
        <f t="shared" si="96"/>
        <v>0</v>
      </c>
      <c r="K381" s="47">
        <v>0.20000000000000001</v>
      </c>
      <c r="L381" s="48">
        <f t="shared" ref="L381:L444" si="101">J381*K381</f>
        <v>0</v>
      </c>
      <c r="M381" s="49">
        <v>0.050000000000000003</v>
      </c>
      <c r="N381" s="50">
        <f t="shared" ref="N381:N444" si="102">J381*M381</f>
        <v>0</v>
      </c>
      <c r="O381" s="49">
        <v>0.050000000000000003</v>
      </c>
      <c r="P381" s="50">
        <f t="shared" ref="P381:P444" si="103">J381*O381</f>
        <v>0</v>
      </c>
      <c r="Q381" s="51">
        <f t="shared" ref="Q381:Q444" si="104">IFERROR(ROUND((J381-L381-N381-P381)/C381,2),0)</f>
        <v>0</v>
      </c>
      <c r="R381" s="52">
        <f t="shared" ref="R381:R444" si="105">+C381*Q381</f>
        <v>0</v>
      </c>
      <c r="S381" s="53" t="e">
        <f t="shared" si="97"/>
        <v>#DIV/0!</v>
      </c>
    </row>
    <row r="382" ht="15.95" customHeight="1">
      <c r="A382" s="39" t="s">
        <v>154</v>
      </c>
      <c r="B382" s="40" t="s">
        <v>155</v>
      </c>
      <c r="C382" s="41">
        <v>0</v>
      </c>
      <c r="D382" s="42">
        <v>108</v>
      </c>
      <c r="E382" s="43">
        <v>0</v>
      </c>
      <c r="F382" s="44">
        <f t="shared" si="98"/>
        <v>108</v>
      </c>
      <c r="G382" s="45">
        <f t="shared" si="95"/>
        <v>15.03792</v>
      </c>
      <c r="H382" s="45">
        <f t="shared" si="99"/>
        <v>0</v>
      </c>
      <c r="I382" s="45">
        <f t="shared" si="100"/>
        <v>1.9549296</v>
      </c>
      <c r="J382" s="46">
        <f t="shared" si="96"/>
        <v>0</v>
      </c>
      <c r="K382" s="47">
        <v>0.20000000000000001</v>
      </c>
      <c r="L382" s="48">
        <f t="shared" si="101"/>
        <v>0</v>
      </c>
      <c r="M382" s="49">
        <v>0.050000000000000003</v>
      </c>
      <c r="N382" s="50">
        <f t="shared" si="102"/>
        <v>0</v>
      </c>
      <c r="O382" s="49">
        <v>0.050000000000000003</v>
      </c>
      <c r="P382" s="50">
        <f t="shared" si="103"/>
        <v>0</v>
      </c>
      <c r="Q382" s="51">
        <f t="shared" si="104"/>
        <v>0</v>
      </c>
      <c r="R382" s="52">
        <f t="shared" si="105"/>
        <v>0</v>
      </c>
      <c r="S382" s="53" t="e">
        <f t="shared" si="97"/>
        <v>#DIV/0!</v>
      </c>
    </row>
    <row r="383" ht="15.95" customHeight="1">
      <c r="A383" s="39" t="s">
        <v>156</v>
      </c>
      <c r="B383" s="40" t="s">
        <v>157</v>
      </c>
      <c r="C383" s="41">
        <v>0</v>
      </c>
      <c r="D383" s="42">
        <v>268</v>
      </c>
      <c r="E383" s="43">
        <v>0</v>
      </c>
      <c r="F383" s="44">
        <f t="shared" si="98"/>
        <v>268</v>
      </c>
      <c r="G383" s="45">
        <f t="shared" si="95"/>
        <v>37.316319999999997</v>
      </c>
      <c r="H383" s="45">
        <f t="shared" si="99"/>
        <v>0</v>
      </c>
      <c r="I383" s="45">
        <f t="shared" si="100"/>
        <v>4.8511215999999999</v>
      </c>
      <c r="J383" s="46">
        <f t="shared" si="96"/>
        <v>0</v>
      </c>
      <c r="K383" s="47">
        <v>0.20000000000000001</v>
      </c>
      <c r="L383" s="48">
        <f t="shared" si="101"/>
        <v>0</v>
      </c>
      <c r="M383" s="49">
        <v>0.050000000000000003</v>
      </c>
      <c r="N383" s="50">
        <f t="shared" si="102"/>
        <v>0</v>
      </c>
      <c r="O383" s="49">
        <v>0.050000000000000003</v>
      </c>
      <c r="P383" s="50">
        <f t="shared" si="103"/>
        <v>0</v>
      </c>
      <c r="Q383" s="51">
        <f t="shared" si="104"/>
        <v>0</v>
      </c>
      <c r="R383" s="52">
        <f t="shared" si="105"/>
        <v>0</v>
      </c>
      <c r="S383" s="53" t="e">
        <f t="shared" si="97"/>
        <v>#DIV/0!</v>
      </c>
    </row>
    <row r="384" ht="15.95" customHeight="1">
      <c r="A384" s="39" t="s">
        <v>158</v>
      </c>
      <c r="B384" s="40" t="s">
        <v>159</v>
      </c>
      <c r="C384" s="41">
        <v>0</v>
      </c>
      <c r="D384" s="42">
        <v>268</v>
      </c>
      <c r="E384" s="43">
        <v>0</v>
      </c>
      <c r="F384" s="44">
        <f t="shared" si="98"/>
        <v>268</v>
      </c>
      <c r="G384" s="45">
        <f t="shared" si="95"/>
        <v>37.316319999999997</v>
      </c>
      <c r="H384" s="45">
        <f t="shared" si="99"/>
        <v>0</v>
      </c>
      <c r="I384" s="45">
        <f t="shared" si="100"/>
        <v>4.8511215999999999</v>
      </c>
      <c r="J384" s="46">
        <f t="shared" si="96"/>
        <v>0</v>
      </c>
      <c r="K384" s="47">
        <v>0.20000000000000001</v>
      </c>
      <c r="L384" s="48">
        <f t="shared" si="101"/>
        <v>0</v>
      </c>
      <c r="M384" s="49">
        <v>0.050000000000000003</v>
      </c>
      <c r="N384" s="50">
        <f t="shared" si="102"/>
        <v>0</v>
      </c>
      <c r="O384" s="49">
        <v>0.050000000000000003</v>
      </c>
      <c r="P384" s="50">
        <f t="shared" si="103"/>
        <v>0</v>
      </c>
      <c r="Q384" s="51">
        <f t="shared" si="104"/>
        <v>0</v>
      </c>
      <c r="R384" s="52">
        <f t="shared" si="105"/>
        <v>0</v>
      </c>
      <c r="S384" s="53" t="e">
        <f t="shared" si="97"/>
        <v>#DIV/0!</v>
      </c>
    </row>
    <row r="385" ht="15.95" customHeight="1">
      <c r="A385" s="39" t="s">
        <v>160</v>
      </c>
      <c r="B385" s="40" t="s">
        <v>161</v>
      </c>
      <c r="C385" s="41">
        <v>0</v>
      </c>
      <c r="D385" s="42">
        <v>402</v>
      </c>
      <c r="E385" s="43">
        <v>0</v>
      </c>
      <c r="F385" s="44">
        <f t="shared" si="98"/>
        <v>402</v>
      </c>
      <c r="G385" s="45">
        <f t="shared" si="95"/>
        <v>55.97448</v>
      </c>
      <c r="H385" s="45">
        <f t="shared" si="99"/>
        <v>0</v>
      </c>
      <c r="I385" s="45">
        <f t="shared" si="100"/>
        <v>7.2766824000000003</v>
      </c>
      <c r="J385" s="46">
        <f t="shared" si="96"/>
        <v>0</v>
      </c>
      <c r="K385" s="47">
        <v>0.20000000000000001</v>
      </c>
      <c r="L385" s="48">
        <f t="shared" si="101"/>
        <v>0</v>
      </c>
      <c r="M385" s="49">
        <v>0.050000000000000003</v>
      </c>
      <c r="N385" s="50">
        <f t="shared" si="102"/>
        <v>0</v>
      </c>
      <c r="O385" s="49">
        <v>0.050000000000000003</v>
      </c>
      <c r="P385" s="50">
        <f t="shared" si="103"/>
        <v>0</v>
      </c>
      <c r="Q385" s="51">
        <f t="shared" si="104"/>
        <v>0</v>
      </c>
      <c r="R385" s="52">
        <f t="shared" si="105"/>
        <v>0</v>
      </c>
      <c r="S385" s="53" t="e">
        <f t="shared" si="97"/>
        <v>#DIV/0!</v>
      </c>
    </row>
    <row r="386" ht="15.95" customHeight="1">
      <c r="A386" s="39" t="s">
        <v>162</v>
      </c>
      <c r="B386" s="40" t="s">
        <v>163</v>
      </c>
      <c r="C386" s="41">
        <v>0</v>
      </c>
      <c r="D386" s="42">
        <v>298</v>
      </c>
      <c r="E386" s="43">
        <v>0</v>
      </c>
      <c r="F386" s="44">
        <f t="shared" si="98"/>
        <v>298</v>
      </c>
      <c r="G386" s="45">
        <f t="shared" si="95"/>
        <v>41.493520000000004</v>
      </c>
      <c r="H386" s="45">
        <f t="shared" si="99"/>
        <v>0</v>
      </c>
      <c r="I386" s="45">
        <f t="shared" si="100"/>
        <v>5.3941576000000007</v>
      </c>
      <c r="J386" s="46">
        <f t="shared" si="96"/>
        <v>0</v>
      </c>
      <c r="K386" s="47">
        <v>0.20000000000000001</v>
      </c>
      <c r="L386" s="48">
        <f t="shared" si="101"/>
        <v>0</v>
      </c>
      <c r="M386" s="49">
        <v>0.050000000000000003</v>
      </c>
      <c r="N386" s="50">
        <f t="shared" si="102"/>
        <v>0</v>
      </c>
      <c r="O386" s="49">
        <v>0.050000000000000003</v>
      </c>
      <c r="P386" s="50">
        <f t="shared" si="103"/>
        <v>0</v>
      </c>
      <c r="Q386" s="51">
        <f t="shared" si="104"/>
        <v>0</v>
      </c>
      <c r="R386" s="52">
        <f t="shared" si="105"/>
        <v>0</v>
      </c>
      <c r="S386" s="53" t="e">
        <f t="shared" si="97"/>
        <v>#DIV/0!</v>
      </c>
    </row>
    <row r="387" ht="15.95" customHeight="1">
      <c r="A387" s="39" t="s">
        <v>164</v>
      </c>
      <c r="B387" s="40" t="s">
        <v>165</v>
      </c>
      <c r="C387" s="41">
        <v>0</v>
      </c>
      <c r="D387" s="42">
        <v>428</v>
      </c>
      <c r="E387" s="43">
        <v>0</v>
      </c>
      <c r="F387" s="44">
        <f t="shared" si="98"/>
        <v>428</v>
      </c>
      <c r="G387" s="45">
        <f t="shared" si="95"/>
        <v>59.594720000000002</v>
      </c>
      <c r="H387" s="45">
        <f t="shared" si="99"/>
        <v>0</v>
      </c>
      <c r="I387" s="45">
        <f t="shared" si="100"/>
        <v>7.7473136000000009</v>
      </c>
      <c r="J387" s="46">
        <f t="shared" si="96"/>
        <v>0</v>
      </c>
      <c r="K387" s="47">
        <v>0.20000000000000001</v>
      </c>
      <c r="L387" s="48">
        <f t="shared" si="101"/>
        <v>0</v>
      </c>
      <c r="M387" s="49">
        <v>0.050000000000000003</v>
      </c>
      <c r="N387" s="50">
        <f t="shared" si="102"/>
        <v>0</v>
      </c>
      <c r="O387" s="49">
        <v>0.050000000000000003</v>
      </c>
      <c r="P387" s="50">
        <f t="shared" si="103"/>
        <v>0</v>
      </c>
      <c r="Q387" s="51">
        <f t="shared" si="104"/>
        <v>0</v>
      </c>
      <c r="R387" s="52">
        <f t="shared" si="105"/>
        <v>0</v>
      </c>
      <c r="S387" s="53" t="e">
        <f t="shared" si="97"/>
        <v>#DIV/0!</v>
      </c>
    </row>
    <row r="388" ht="15.95" customHeight="1">
      <c r="A388" s="39" t="s">
        <v>166</v>
      </c>
      <c r="B388" s="40" t="s">
        <v>167</v>
      </c>
      <c r="C388" s="41">
        <v>0</v>
      </c>
      <c r="D388" s="42">
        <v>268</v>
      </c>
      <c r="E388" s="43">
        <v>0</v>
      </c>
      <c r="F388" s="44">
        <f t="shared" si="98"/>
        <v>268</v>
      </c>
      <c r="G388" s="45">
        <f t="shared" si="95"/>
        <v>37.316319999999997</v>
      </c>
      <c r="H388" s="45">
        <f t="shared" si="99"/>
        <v>0</v>
      </c>
      <c r="I388" s="45">
        <f t="shared" si="100"/>
        <v>4.8511215999999999</v>
      </c>
      <c r="J388" s="46">
        <f t="shared" si="96"/>
        <v>0</v>
      </c>
      <c r="K388" s="47">
        <v>0.20000000000000001</v>
      </c>
      <c r="L388" s="48">
        <f t="shared" si="101"/>
        <v>0</v>
      </c>
      <c r="M388" s="49">
        <v>0.050000000000000003</v>
      </c>
      <c r="N388" s="50">
        <f t="shared" si="102"/>
        <v>0</v>
      </c>
      <c r="O388" s="49">
        <v>0.050000000000000003</v>
      </c>
      <c r="P388" s="50">
        <f t="shared" si="103"/>
        <v>0</v>
      </c>
      <c r="Q388" s="51">
        <f t="shared" si="104"/>
        <v>0</v>
      </c>
      <c r="R388" s="52">
        <f t="shared" si="105"/>
        <v>0</v>
      </c>
      <c r="S388" s="53" t="e">
        <f t="shared" si="97"/>
        <v>#DIV/0!</v>
      </c>
    </row>
    <row r="389" ht="15.95" customHeight="1">
      <c r="A389" s="39" t="s">
        <v>168</v>
      </c>
      <c r="B389" s="40" t="s">
        <v>169</v>
      </c>
      <c r="C389" s="41">
        <v>0</v>
      </c>
      <c r="D389" s="42">
        <v>328</v>
      </c>
      <c r="E389" s="43">
        <v>0</v>
      </c>
      <c r="F389" s="44">
        <f t="shared" si="98"/>
        <v>328</v>
      </c>
      <c r="G389" s="45">
        <f t="shared" si="95"/>
        <v>45.670720000000003</v>
      </c>
      <c r="H389" s="45">
        <f t="shared" si="99"/>
        <v>0</v>
      </c>
      <c r="I389" s="45">
        <f t="shared" si="100"/>
        <v>5.9371936000000005</v>
      </c>
      <c r="J389" s="46">
        <f t="shared" si="96"/>
        <v>0</v>
      </c>
      <c r="K389" s="47">
        <v>0.20000000000000001</v>
      </c>
      <c r="L389" s="48">
        <f t="shared" si="101"/>
        <v>0</v>
      </c>
      <c r="M389" s="49">
        <v>0.050000000000000003</v>
      </c>
      <c r="N389" s="50">
        <f t="shared" si="102"/>
        <v>0</v>
      </c>
      <c r="O389" s="49">
        <v>0.050000000000000003</v>
      </c>
      <c r="P389" s="50">
        <f t="shared" si="103"/>
        <v>0</v>
      </c>
      <c r="Q389" s="51">
        <f t="shared" si="104"/>
        <v>0</v>
      </c>
      <c r="R389" s="52">
        <f t="shared" si="105"/>
        <v>0</v>
      </c>
      <c r="S389" s="53" t="e">
        <f t="shared" si="97"/>
        <v>#DIV/0!</v>
      </c>
    </row>
    <row r="390" ht="15.95" customHeight="1">
      <c r="A390" s="39" t="s">
        <v>170</v>
      </c>
      <c r="B390" s="40" t="s">
        <v>171</v>
      </c>
      <c r="C390" s="41">
        <v>0</v>
      </c>
      <c r="D390" s="42">
        <v>198</v>
      </c>
      <c r="E390" s="43">
        <v>0</v>
      </c>
      <c r="F390" s="44">
        <f t="shared" si="98"/>
        <v>198</v>
      </c>
      <c r="G390" s="45">
        <f t="shared" si="95"/>
        <v>27.569520000000001</v>
      </c>
      <c r="H390" s="45">
        <f t="shared" si="99"/>
        <v>0</v>
      </c>
      <c r="I390" s="45">
        <f t="shared" si="100"/>
        <v>3.5840376000000003</v>
      </c>
      <c r="J390" s="46">
        <f t="shared" si="96"/>
        <v>0</v>
      </c>
      <c r="K390" s="47">
        <v>0.20000000000000001</v>
      </c>
      <c r="L390" s="48">
        <f t="shared" si="101"/>
        <v>0</v>
      </c>
      <c r="M390" s="49">
        <v>0.050000000000000003</v>
      </c>
      <c r="N390" s="50">
        <f t="shared" si="102"/>
        <v>0</v>
      </c>
      <c r="O390" s="49">
        <v>0.050000000000000003</v>
      </c>
      <c r="P390" s="50">
        <f t="shared" si="103"/>
        <v>0</v>
      </c>
      <c r="Q390" s="51">
        <f t="shared" si="104"/>
        <v>0</v>
      </c>
      <c r="R390" s="52">
        <f t="shared" si="105"/>
        <v>0</v>
      </c>
      <c r="S390" s="53" t="e">
        <f t="shared" si="97"/>
        <v>#DIV/0!</v>
      </c>
    </row>
    <row r="391" ht="15.95" customHeight="1">
      <c r="A391" s="39" t="s">
        <v>172</v>
      </c>
      <c r="B391" s="40" t="s">
        <v>173</v>
      </c>
      <c r="C391" s="41">
        <v>0</v>
      </c>
      <c r="D391" s="42">
        <v>348</v>
      </c>
      <c r="E391" s="43">
        <v>0</v>
      </c>
      <c r="F391" s="44">
        <f t="shared" si="98"/>
        <v>348</v>
      </c>
      <c r="G391" s="45">
        <f t="shared" si="95"/>
        <v>48.45552</v>
      </c>
      <c r="H391" s="45">
        <f t="shared" si="99"/>
        <v>0</v>
      </c>
      <c r="I391" s="45">
        <f t="shared" si="100"/>
        <v>6.2992176000000004</v>
      </c>
      <c r="J391" s="46">
        <f t="shared" si="96"/>
        <v>0</v>
      </c>
      <c r="K391" s="47">
        <v>0.20000000000000001</v>
      </c>
      <c r="L391" s="48">
        <f t="shared" si="101"/>
        <v>0</v>
      </c>
      <c r="M391" s="49">
        <v>0.050000000000000003</v>
      </c>
      <c r="N391" s="50">
        <f t="shared" si="102"/>
        <v>0</v>
      </c>
      <c r="O391" s="49">
        <v>0.050000000000000003</v>
      </c>
      <c r="P391" s="50">
        <f t="shared" si="103"/>
        <v>0</v>
      </c>
      <c r="Q391" s="51">
        <f t="shared" si="104"/>
        <v>0</v>
      </c>
      <c r="R391" s="52">
        <f t="shared" si="105"/>
        <v>0</v>
      </c>
      <c r="S391" s="53" t="e">
        <f t="shared" si="97"/>
        <v>#DIV/0!</v>
      </c>
    </row>
    <row r="392" ht="15.95" customHeight="1">
      <c r="A392" s="56" t="s">
        <v>174</v>
      </c>
      <c r="B392" s="40" t="s">
        <v>175</v>
      </c>
      <c r="C392" s="41">
        <v>0</v>
      </c>
      <c r="D392" s="42">
        <v>448</v>
      </c>
      <c r="E392" s="43">
        <v>0</v>
      </c>
      <c r="F392" s="44">
        <f t="shared" si="98"/>
        <v>448</v>
      </c>
      <c r="G392" s="45">
        <f t="shared" si="95"/>
        <v>62.379519999999999</v>
      </c>
      <c r="H392" s="45">
        <f t="shared" si="99"/>
        <v>0</v>
      </c>
      <c r="I392" s="45">
        <f t="shared" si="100"/>
        <v>8.1093375999999999</v>
      </c>
      <c r="J392" s="46">
        <f t="shared" si="96"/>
        <v>0</v>
      </c>
      <c r="K392" s="47">
        <v>0.20000000000000001</v>
      </c>
      <c r="L392" s="48">
        <f t="shared" si="101"/>
        <v>0</v>
      </c>
      <c r="M392" s="49">
        <v>0.050000000000000003</v>
      </c>
      <c r="N392" s="50">
        <f t="shared" si="102"/>
        <v>0</v>
      </c>
      <c r="O392" s="49">
        <v>0.050000000000000003</v>
      </c>
      <c r="P392" s="50">
        <f t="shared" si="103"/>
        <v>0</v>
      </c>
      <c r="Q392" s="51">
        <f t="shared" si="104"/>
        <v>0</v>
      </c>
      <c r="R392" s="52">
        <f t="shared" si="105"/>
        <v>0</v>
      </c>
      <c r="S392" s="53" t="e">
        <f t="shared" si="97"/>
        <v>#DIV/0!</v>
      </c>
    </row>
    <row r="393" ht="15.95" customHeight="1">
      <c r="A393" s="39" t="s">
        <v>176</v>
      </c>
      <c r="B393" s="40" t="s">
        <v>177</v>
      </c>
      <c r="C393" s="41">
        <v>0</v>
      </c>
      <c r="D393" s="42">
        <v>268</v>
      </c>
      <c r="E393" s="43">
        <v>0</v>
      </c>
      <c r="F393" s="44">
        <f t="shared" si="98"/>
        <v>268</v>
      </c>
      <c r="G393" s="45">
        <f t="shared" si="95"/>
        <v>37.316319999999997</v>
      </c>
      <c r="H393" s="45">
        <f t="shared" si="99"/>
        <v>0</v>
      </c>
      <c r="I393" s="45">
        <f t="shared" si="100"/>
        <v>4.8511215999999999</v>
      </c>
      <c r="J393" s="46">
        <f t="shared" si="96"/>
        <v>0</v>
      </c>
      <c r="K393" s="47">
        <v>0.20000000000000001</v>
      </c>
      <c r="L393" s="48">
        <f t="shared" si="101"/>
        <v>0</v>
      </c>
      <c r="M393" s="49">
        <v>0.050000000000000003</v>
      </c>
      <c r="N393" s="50">
        <f t="shared" si="102"/>
        <v>0</v>
      </c>
      <c r="O393" s="49">
        <v>0.050000000000000003</v>
      </c>
      <c r="P393" s="50">
        <f t="shared" si="103"/>
        <v>0</v>
      </c>
      <c r="Q393" s="51">
        <f t="shared" si="104"/>
        <v>0</v>
      </c>
      <c r="R393" s="52">
        <f t="shared" si="105"/>
        <v>0</v>
      </c>
      <c r="S393" s="53" t="e">
        <f t="shared" si="97"/>
        <v>#DIV/0!</v>
      </c>
    </row>
    <row r="394" ht="15.95" customHeight="1">
      <c r="A394" s="54" t="s">
        <v>178</v>
      </c>
      <c r="B394" s="55" t="s">
        <v>179</v>
      </c>
      <c r="C394" s="41">
        <v>0</v>
      </c>
      <c r="D394" s="42">
        <v>98</v>
      </c>
      <c r="E394" s="43">
        <v>0</v>
      </c>
      <c r="F394" s="44">
        <f t="shared" si="98"/>
        <v>98</v>
      </c>
      <c r="G394" s="45">
        <f t="shared" si="95"/>
        <v>13.645519999999999</v>
      </c>
      <c r="H394" s="45">
        <f t="shared" si="99"/>
        <v>0</v>
      </c>
      <c r="I394" s="45">
        <f t="shared" si="100"/>
        <v>1.7739176000000001</v>
      </c>
      <c r="J394" s="46">
        <f t="shared" si="96"/>
        <v>0</v>
      </c>
      <c r="K394" s="47">
        <v>0.20000000000000001</v>
      </c>
      <c r="L394" s="48">
        <f t="shared" si="101"/>
        <v>0</v>
      </c>
      <c r="M394" s="49">
        <v>0.050000000000000003</v>
      </c>
      <c r="N394" s="50">
        <f t="shared" si="102"/>
        <v>0</v>
      </c>
      <c r="O394" s="49">
        <v>0.050000000000000003</v>
      </c>
      <c r="P394" s="50">
        <f t="shared" si="103"/>
        <v>0</v>
      </c>
      <c r="Q394" s="51">
        <f t="shared" si="104"/>
        <v>0</v>
      </c>
      <c r="R394" s="52">
        <f t="shared" si="105"/>
        <v>0</v>
      </c>
      <c r="S394" s="53" t="e">
        <f t="shared" si="97"/>
        <v>#DIV/0!</v>
      </c>
    </row>
    <row r="395" ht="15.95" customHeight="1">
      <c r="A395" s="54" t="s">
        <v>180</v>
      </c>
      <c r="B395" s="55" t="s">
        <v>181</v>
      </c>
      <c r="C395" s="41">
        <v>0</v>
      </c>
      <c r="D395" s="42">
        <v>148</v>
      </c>
      <c r="E395" s="43">
        <v>0</v>
      </c>
      <c r="F395" s="44">
        <f t="shared" si="98"/>
        <v>148</v>
      </c>
      <c r="G395" s="45">
        <f t="shared" si="95"/>
        <v>20.607520000000001</v>
      </c>
      <c r="H395" s="45">
        <f t="shared" si="99"/>
        <v>0</v>
      </c>
      <c r="I395" s="45">
        <f t="shared" si="100"/>
        <v>2.6789776000000001</v>
      </c>
      <c r="J395" s="46">
        <f t="shared" si="96"/>
        <v>0</v>
      </c>
      <c r="K395" s="47">
        <v>0.20000000000000001</v>
      </c>
      <c r="L395" s="48">
        <f t="shared" si="101"/>
        <v>0</v>
      </c>
      <c r="M395" s="49">
        <v>0.050000000000000003</v>
      </c>
      <c r="N395" s="50">
        <f t="shared" si="102"/>
        <v>0</v>
      </c>
      <c r="O395" s="49">
        <v>0.050000000000000003</v>
      </c>
      <c r="P395" s="50">
        <f t="shared" si="103"/>
        <v>0</v>
      </c>
      <c r="Q395" s="51">
        <f t="shared" si="104"/>
        <v>0</v>
      </c>
      <c r="R395" s="52">
        <f t="shared" si="105"/>
        <v>0</v>
      </c>
      <c r="S395" s="53" t="e">
        <f t="shared" si="97"/>
        <v>#DIV/0!</v>
      </c>
    </row>
    <row r="396" ht="15.95" customHeight="1">
      <c r="A396" s="39" t="s">
        <v>182</v>
      </c>
      <c r="B396" s="40" t="s">
        <v>183</v>
      </c>
      <c r="C396" s="41">
        <v>0</v>
      </c>
      <c r="D396" s="42">
        <v>128</v>
      </c>
      <c r="E396" s="43">
        <v>0</v>
      </c>
      <c r="F396" s="44">
        <f t="shared" si="98"/>
        <v>128</v>
      </c>
      <c r="G396" s="45">
        <f t="shared" si="95"/>
        <v>17.82272</v>
      </c>
      <c r="H396" s="45">
        <f t="shared" si="99"/>
        <v>0</v>
      </c>
      <c r="I396" s="45">
        <f t="shared" si="100"/>
        <v>2.3169536000000002</v>
      </c>
      <c r="J396" s="46">
        <f t="shared" si="96"/>
        <v>0</v>
      </c>
      <c r="K396" s="47">
        <v>0.20000000000000001</v>
      </c>
      <c r="L396" s="48">
        <f t="shared" si="101"/>
        <v>0</v>
      </c>
      <c r="M396" s="49">
        <v>0.050000000000000003</v>
      </c>
      <c r="N396" s="50">
        <f t="shared" si="102"/>
        <v>0</v>
      </c>
      <c r="O396" s="49">
        <v>0.050000000000000003</v>
      </c>
      <c r="P396" s="50">
        <f t="shared" si="103"/>
        <v>0</v>
      </c>
      <c r="Q396" s="51">
        <f t="shared" si="104"/>
        <v>0</v>
      </c>
      <c r="R396" s="52">
        <f t="shared" si="105"/>
        <v>0</v>
      </c>
      <c r="S396" s="53" t="e">
        <f t="shared" si="97"/>
        <v>#DIV/0!</v>
      </c>
    </row>
    <row r="397" ht="15.95" customHeight="1">
      <c r="A397" s="39" t="s">
        <v>184</v>
      </c>
      <c r="B397" s="40" t="s">
        <v>185</v>
      </c>
      <c r="C397" s="41">
        <v>0</v>
      </c>
      <c r="D397" s="42">
        <v>298</v>
      </c>
      <c r="E397" s="43">
        <v>0</v>
      </c>
      <c r="F397" s="44">
        <f t="shared" si="98"/>
        <v>298</v>
      </c>
      <c r="G397" s="45">
        <f t="shared" si="95"/>
        <v>41.493520000000004</v>
      </c>
      <c r="H397" s="45">
        <f t="shared" si="99"/>
        <v>0</v>
      </c>
      <c r="I397" s="45">
        <f t="shared" si="100"/>
        <v>5.3941576000000007</v>
      </c>
      <c r="J397" s="46">
        <f t="shared" si="96"/>
        <v>0</v>
      </c>
      <c r="K397" s="47">
        <v>0.20000000000000001</v>
      </c>
      <c r="L397" s="48">
        <f t="shared" si="101"/>
        <v>0</v>
      </c>
      <c r="M397" s="49">
        <v>0.050000000000000003</v>
      </c>
      <c r="N397" s="50">
        <f t="shared" si="102"/>
        <v>0</v>
      </c>
      <c r="O397" s="49">
        <v>0.050000000000000003</v>
      </c>
      <c r="P397" s="50">
        <f t="shared" si="103"/>
        <v>0</v>
      </c>
      <c r="Q397" s="51">
        <f t="shared" si="104"/>
        <v>0</v>
      </c>
      <c r="R397" s="52">
        <f t="shared" si="105"/>
        <v>0</v>
      </c>
      <c r="S397" s="53" t="e">
        <f t="shared" si="97"/>
        <v>#DIV/0!</v>
      </c>
    </row>
    <row r="398" ht="15.95" customHeight="1">
      <c r="A398" s="39" t="s">
        <v>186</v>
      </c>
      <c r="B398" s="40" t="s">
        <v>187</v>
      </c>
      <c r="C398" s="41">
        <v>0</v>
      </c>
      <c r="D398" s="42">
        <v>348</v>
      </c>
      <c r="E398" s="43">
        <v>0</v>
      </c>
      <c r="F398" s="44">
        <f t="shared" si="98"/>
        <v>348</v>
      </c>
      <c r="G398" s="45">
        <f t="shared" si="95"/>
        <v>48.45552</v>
      </c>
      <c r="H398" s="45">
        <f t="shared" si="99"/>
        <v>0</v>
      </c>
      <c r="I398" s="45">
        <f t="shared" si="100"/>
        <v>6.2992176000000004</v>
      </c>
      <c r="J398" s="46">
        <f t="shared" si="96"/>
        <v>0</v>
      </c>
      <c r="K398" s="47">
        <v>0.20000000000000001</v>
      </c>
      <c r="L398" s="48">
        <f t="shared" si="101"/>
        <v>0</v>
      </c>
      <c r="M398" s="49">
        <v>0.050000000000000003</v>
      </c>
      <c r="N398" s="50">
        <f t="shared" si="102"/>
        <v>0</v>
      </c>
      <c r="O398" s="49">
        <v>0.050000000000000003</v>
      </c>
      <c r="P398" s="50">
        <f t="shared" si="103"/>
        <v>0</v>
      </c>
      <c r="Q398" s="51">
        <f t="shared" si="104"/>
        <v>0</v>
      </c>
      <c r="R398" s="52">
        <f t="shared" si="105"/>
        <v>0</v>
      </c>
      <c r="S398" s="53" t="e">
        <f t="shared" si="97"/>
        <v>#DIV/0!</v>
      </c>
    </row>
    <row r="399" ht="15.95" customHeight="1">
      <c r="A399" s="39" t="s">
        <v>188</v>
      </c>
      <c r="B399" s="40" t="s">
        <v>189</v>
      </c>
      <c r="C399" s="41">
        <v>0</v>
      </c>
      <c r="D399" s="42">
        <v>328</v>
      </c>
      <c r="E399" s="43">
        <v>0</v>
      </c>
      <c r="F399" s="44">
        <f t="shared" si="98"/>
        <v>328</v>
      </c>
      <c r="G399" s="45">
        <f t="shared" si="95"/>
        <v>45.670720000000003</v>
      </c>
      <c r="H399" s="45">
        <f t="shared" si="99"/>
        <v>0</v>
      </c>
      <c r="I399" s="45">
        <f t="shared" si="100"/>
        <v>5.9371936000000005</v>
      </c>
      <c r="J399" s="46">
        <f t="shared" si="96"/>
        <v>0</v>
      </c>
      <c r="K399" s="47">
        <v>0.20000000000000001</v>
      </c>
      <c r="L399" s="48">
        <f t="shared" si="101"/>
        <v>0</v>
      </c>
      <c r="M399" s="49">
        <v>0.050000000000000003</v>
      </c>
      <c r="N399" s="50">
        <f t="shared" si="102"/>
        <v>0</v>
      </c>
      <c r="O399" s="49">
        <v>0.050000000000000003</v>
      </c>
      <c r="P399" s="50">
        <f t="shared" si="103"/>
        <v>0</v>
      </c>
      <c r="Q399" s="51">
        <f t="shared" si="104"/>
        <v>0</v>
      </c>
      <c r="R399" s="52">
        <f t="shared" si="105"/>
        <v>0</v>
      </c>
      <c r="S399" s="53" t="e">
        <f t="shared" si="97"/>
        <v>#DIV/0!</v>
      </c>
    </row>
    <row r="400" ht="15.95" customHeight="1">
      <c r="A400" s="39" t="s">
        <v>190</v>
      </c>
      <c r="B400" s="40" t="s">
        <v>191</v>
      </c>
      <c r="C400" s="41">
        <v>0</v>
      </c>
      <c r="D400" s="42">
        <v>398</v>
      </c>
      <c r="E400" s="43">
        <v>0</v>
      </c>
      <c r="F400" s="44">
        <f t="shared" si="98"/>
        <v>398</v>
      </c>
      <c r="G400" s="45">
        <f t="shared" si="95"/>
        <v>55.417520000000003</v>
      </c>
      <c r="H400" s="45">
        <f t="shared" si="99"/>
        <v>0</v>
      </c>
      <c r="I400" s="45">
        <f t="shared" si="100"/>
        <v>7.2042776000000011</v>
      </c>
      <c r="J400" s="46">
        <f t="shared" si="96"/>
        <v>0</v>
      </c>
      <c r="K400" s="47">
        <v>0.20000000000000001</v>
      </c>
      <c r="L400" s="48">
        <f t="shared" si="101"/>
        <v>0</v>
      </c>
      <c r="M400" s="49">
        <v>0.050000000000000003</v>
      </c>
      <c r="N400" s="50">
        <f t="shared" si="102"/>
        <v>0</v>
      </c>
      <c r="O400" s="49">
        <v>0.050000000000000003</v>
      </c>
      <c r="P400" s="50">
        <f t="shared" si="103"/>
        <v>0</v>
      </c>
      <c r="Q400" s="51">
        <f t="shared" si="104"/>
        <v>0</v>
      </c>
      <c r="R400" s="52">
        <f t="shared" si="105"/>
        <v>0</v>
      </c>
      <c r="S400" s="53" t="e">
        <f t="shared" si="97"/>
        <v>#DIV/0!</v>
      </c>
    </row>
    <row r="401" ht="15.95" customHeight="1">
      <c r="A401" s="39" t="s">
        <v>192</v>
      </c>
      <c r="B401" s="40" t="s">
        <v>193</v>
      </c>
      <c r="C401" s="41">
        <v>0</v>
      </c>
      <c r="D401" s="42">
        <v>518</v>
      </c>
      <c r="E401" s="43">
        <v>0</v>
      </c>
      <c r="F401" s="44">
        <f t="shared" si="98"/>
        <v>518</v>
      </c>
      <c r="G401" s="45">
        <f t="shared" si="95"/>
        <v>72.126320000000007</v>
      </c>
      <c r="H401" s="45">
        <f t="shared" si="99"/>
        <v>0</v>
      </c>
      <c r="I401" s="45">
        <f t="shared" si="100"/>
        <v>9.3764216000000005</v>
      </c>
      <c r="J401" s="46">
        <f t="shared" si="96"/>
        <v>0</v>
      </c>
      <c r="K401" s="47">
        <v>0.20000000000000001</v>
      </c>
      <c r="L401" s="48">
        <f t="shared" si="101"/>
        <v>0</v>
      </c>
      <c r="M401" s="49">
        <v>0.050000000000000003</v>
      </c>
      <c r="N401" s="50">
        <f t="shared" si="102"/>
        <v>0</v>
      </c>
      <c r="O401" s="49">
        <v>0.050000000000000003</v>
      </c>
      <c r="P401" s="50">
        <f t="shared" si="103"/>
        <v>0</v>
      </c>
      <c r="Q401" s="51">
        <f t="shared" si="104"/>
        <v>0</v>
      </c>
      <c r="R401" s="52">
        <f t="shared" si="105"/>
        <v>0</v>
      </c>
      <c r="S401" s="53" t="e">
        <f t="shared" si="97"/>
        <v>#DIV/0!</v>
      </c>
    </row>
    <row r="402" ht="15.95" customHeight="1">
      <c r="A402" s="39" t="s">
        <v>194</v>
      </c>
      <c r="B402" s="40" t="s">
        <v>195</v>
      </c>
      <c r="C402" s="41">
        <v>0</v>
      </c>
      <c r="D402" s="42">
        <v>348</v>
      </c>
      <c r="E402" s="43">
        <v>0</v>
      </c>
      <c r="F402" s="44">
        <f t="shared" si="98"/>
        <v>348</v>
      </c>
      <c r="G402" s="45">
        <f t="shared" si="95"/>
        <v>48.45552</v>
      </c>
      <c r="H402" s="45">
        <f t="shared" si="99"/>
        <v>0</v>
      </c>
      <c r="I402" s="45">
        <f t="shared" si="100"/>
        <v>6.2992176000000004</v>
      </c>
      <c r="J402" s="46">
        <f t="shared" si="96"/>
        <v>0</v>
      </c>
      <c r="K402" s="47">
        <v>0.20000000000000001</v>
      </c>
      <c r="L402" s="48">
        <f t="shared" si="101"/>
        <v>0</v>
      </c>
      <c r="M402" s="49">
        <v>0.050000000000000003</v>
      </c>
      <c r="N402" s="50">
        <f t="shared" si="102"/>
        <v>0</v>
      </c>
      <c r="O402" s="49">
        <v>0.050000000000000003</v>
      </c>
      <c r="P402" s="50">
        <f t="shared" si="103"/>
        <v>0</v>
      </c>
      <c r="Q402" s="51">
        <f t="shared" si="104"/>
        <v>0</v>
      </c>
      <c r="R402" s="52">
        <f t="shared" si="105"/>
        <v>0</v>
      </c>
      <c r="S402" s="53" t="e">
        <f t="shared" si="97"/>
        <v>#DIV/0!</v>
      </c>
    </row>
    <row r="403" ht="15.95" customHeight="1">
      <c r="A403" s="39" t="s">
        <v>196</v>
      </c>
      <c r="B403" s="40" t="s">
        <v>197</v>
      </c>
      <c r="C403" s="41">
        <v>0</v>
      </c>
      <c r="D403" s="42">
        <v>498</v>
      </c>
      <c r="E403" s="43">
        <v>0</v>
      </c>
      <c r="F403" s="44">
        <f t="shared" si="98"/>
        <v>498</v>
      </c>
      <c r="G403" s="45">
        <f t="shared" si="95"/>
        <v>69.341520000000003</v>
      </c>
      <c r="H403" s="45">
        <f t="shared" si="99"/>
        <v>0</v>
      </c>
      <c r="I403" s="45">
        <f t="shared" si="100"/>
        <v>9.0143976000000006</v>
      </c>
      <c r="J403" s="46">
        <f t="shared" si="96"/>
        <v>0</v>
      </c>
      <c r="K403" s="47">
        <v>0.20000000000000001</v>
      </c>
      <c r="L403" s="48">
        <f t="shared" si="101"/>
        <v>0</v>
      </c>
      <c r="M403" s="49">
        <v>0.050000000000000003</v>
      </c>
      <c r="N403" s="50">
        <f t="shared" si="102"/>
        <v>0</v>
      </c>
      <c r="O403" s="49">
        <v>0.050000000000000003</v>
      </c>
      <c r="P403" s="50">
        <f t="shared" si="103"/>
        <v>0</v>
      </c>
      <c r="Q403" s="51">
        <f t="shared" si="104"/>
        <v>0</v>
      </c>
      <c r="R403" s="52">
        <f t="shared" si="105"/>
        <v>0</v>
      </c>
      <c r="S403" s="53" t="e">
        <f t="shared" si="97"/>
        <v>#DIV/0!</v>
      </c>
    </row>
    <row r="404" ht="15.95" customHeight="1">
      <c r="A404" s="39" t="s">
        <v>198</v>
      </c>
      <c r="B404" s="40" t="s">
        <v>199</v>
      </c>
      <c r="C404" s="41">
        <v>0</v>
      </c>
      <c r="D404" s="42">
        <v>198</v>
      </c>
      <c r="E404" s="43">
        <v>0</v>
      </c>
      <c r="F404" s="44">
        <f t="shared" si="98"/>
        <v>198</v>
      </c>
      <c r="G404" s="45">
        <f t="shared" si="95"/>
        <v>27.569520000000001</v>
      </c>
      <c r="H404" s="45">
        <f t="shared" si="99"/>
        <v>0</v>
      </c>
      <c r="I404" s="45">
        <f t="shared" si="100"/>
        <v>3.5840376000000003</v>
      </c>
      <c r="J404" s="46">
        <f t="shared" si="96"/>
        <v>0</v>
      </c>
      <c r="K404" s="47">
        <v>0.20000000000000001</v>
      </c>
      <c r="L404" s="48">
        <f t="shared" si="101"/>
        <v>0</v>
      </c>
      <c r="M404" s="49">
        <v>0.050000000000000003</v>
      </c>
      <c r="N404" s="50">
        <f t="shared" si="102"/>
        <v>0</v>
      </c>
      <c r="O404" s="49">
        <v>0.050000000000000003</v>
      </c>
      <c r="P404" s="50">
        <f t="shared" si="103"/>
        <v>0</v>
      </c>
      <c r="Q404" s="51">
        <f t="shared" si="104"/>
        <v>0</v>
      </c>
      <c r="R404" s="52">
        <f t="shared" si="105"/>
        <v>0</v>
      </c>
      <c r="S404" s="53" t="e">
        <f t="shared" si="97"/>
        <v>#DIV/0!</v>
      </c>
    </row>
    <row r="405" ht="15.95" customHeight="1">
      <c r="A405" s="56" t="s">
        <v>200</v>
      </c>
      <c r="B405" s="40" t="s">
        <v>201</v>
      </c>
      <c r="C405" s="41">
        <v>0</v>
      </c>
      <c r="D405" s="42">
        <v>298</v>
      </c>
      <c r="E405" s="43">
        <v>0</v>
      </c>
      <c r="F405" s="44">
        <f t="shared" si="98"/>
        <v>298</v>
      </c>
      <c r="G405" s="45">
        <f t="shared" si="95"/>
        <v>41.493520000000004</v>
      </c>
      <c r="H405" s="45">
        <f t="shared" si="99"/>
        <v>0</v>
      </c>
      <c r="I405" s="45">
        <f t="shared" si="100"/>
        <v>5.3941576000000007</v>
      </c>
      <c r="J405" s="46">
        <f t="shared" si="96"/>
        <v>0</v>
      </c>
      <c r="K405" s="47">
        <v>0.20000000000000001</v>
      </c>
      <c r="L405" s="48">
        <f t="shared" si="101"/>
        <v>0</v>
      </c>
      <c r="M405" s="49">
        <v>0.050000000000000003</v>
      </c>
      <c r="N405" s="50">
        <f t="shared" si="102"/>
        <v>0</v>
      </c>
      <c r="O405" s="49">
        <v>0.050000000000000003</v>
      </c>
      <c r="P405" s="50">
        <f t="shared" si="103"/>
        <v>0</v>
      </c>
      <c r="Q405" s="51">
        <f t="shared" si="104"/>
        <v>0</v>
      </c>
      <c r="R405" s="52">
        <f t="shared" si="105"/>
        <v>0</v>
      </c>
      <c r="S405" s="53" t="e">
        <f t="shared" si="97"/>
        <v>#DIV/0!</v>
      </c>
    </row>
    <row r="406" ht="15.95" customHeight="1">
      <c r="A406" s="39" t="s">
        <v>202</v>
      </c>
      <c r="B406" s="40" t="s">
        <v>203</v>
      </c>
      <c r="C406" s="41">
        <v>0</v>
      </c>
      <c r="D406" s="42">
        <v>298</v>
      </c>
      <c r="E406" s="43">
        <v>0</v>
      </c>
      <c r="F406" s="44">
        <f t="shared" si="98"/>
        <v>298</v>
      </c>
      <c r="G406" s="45">
        <f t="shared" si="95"/>
        <v>41.493520000000004</v>
      </c>
      <c r="H406" s="45">
        <f t="shared" si="99"/>
        <v>0</v>
      </c>
      <c r="I406" s="45">
        <f t="shared" si="100"/>
        <v>5.3941576000000007</v>
      </c>
      <c r="J406" s="46">
        <f t="shared" si="96"/>
        <v>0</v>
      </c>
      <c r="K406" s="47">
        <v>0.20000000000000001</v>
      </c>
      <c r="L406" s="48">
        <f t="shared" si="101"/>
        <v>0</v>
      </c>
      <c r="M406" s="49">
        <v>0.050000000000000003</v>
      </c>
      <c r="N406" s="50">
        <f t="shared" si="102"/>
        <v>0</v>
      </c>
      <c r="O406" s="49">
        <v>0.050000000000000003</v>
      </c>
      <c r="P406" s="50">
        <f t="shared" si="103"/>
        <v>0</v>
      </c>
      <c r="Q406" s="51">
        <f t="shared" si="104"/>
        <v>0</v>
      </c>
      <c r="R406" s="52">
        <f t="shared" si="105"/>
        <v>0</v>
      </c>
      <c r="S406" s="53" t="e">
        <f t="shared" si="97"/>
        <v>#DIV/0!</v>
      </c>
    </row>
    <row r="407" ht="15.95" customHeight="1">
      <c r="A407" s="39" t="s">
        <v>204</v>
      </c>
      <c r="B407" s="40" t="s">
        <v>205</v>
      </c>
      <c r="C407" s="41">
        <v>0</v>
      </c>
      <c r="D407" s="42">
        <v>448</v>
      </c>
      <c r="E407" s="43">
        <v>0</v>
      </c>
      <c r="F407" s="44">
        <f t="shared" si="98"/>
        <v>448</v>
      </c>
      <c r="G407" s="45">
        <f t="shared" si="95"/>
        <v>62.379519999999999</v>
      </c>
      <c r="H407" s="45">
        <f t="shared" si="99"/>
        <v>0</v>
      </c>
      <c r="I407" s="45">
        <f t="shared" si="100"/>
        <v>8.1093375999999999</v>
      </c>
      <c r="J407" s="46">
        <f t="shared" si="96"/>
        <v>0</v>
      </c>
      <c r="K407" s="47">
        <v>0.20000000000000001</v>
      </c>
      <c r="L407" s="48">
        <f t="shared" si="101"/>
        <v>0</v>
      </c>
      <c r="M407" s="49">
        <v>0.050000000000000003</v>
      </c>
      <c r="N407" s="50">
        <f t="shared" si="102"/>
        <v>0</v>
      </c>
      <c r="O407" s="49">
        <v>0.050000000000000003</v>
      </c>
      <c r="P407" s="50">
        <f t="shared" si="103"/>
        <v>0</v>
      </c>
      <c r="Q407" s="51">
        <f t="shared" si="104"/>
        <v>0</v>
      </c>
      <c r="R407" s="52">
        <f t="shared" si="105"/>
        <v>0</v>
      </c>
      <c r="S407" s="53" t="e">
        <f t="shared" si="97"/>
        <v>#DIV/0!</v>
      </c>
    </row>
    <row r="408" ht="15.95" customHeight="1">
      <c r="A408" s="39" t="s">
        <v>206</v>
      </c>
      <c r="B408" s="61" t="s">
        <v>207</v>
      </c>
      <c r="C408" s="41">
        <v>0</v>
      </c>
      <c r="D408" s="42">
        <v>248</v>
      </c>
      <c r="E408" s="43">
        <v>0</v>
      </c>
      <c r="F408" s="44">
        <f t="shared" si="98"/>
        <v>248</v>
      </c>
      <c r="G408" s="45">
        <f t="shared" si="95"/>
        <v>34.53152</v>
      </c>
      <c r="H408" s="45">
        <f t="shared" si="99"/>
        <v>0</v>
      </c>
      <c r="I408" s="45">
        <f t="shared" si="100"/>
        <v>4.4890976</v>
      </c>
      <c r="J408" s="46">
        <f t="shared" si="96"/>
        <v>0</v>
      </c>
      <c r="K408" s="47">
        <v>0.20000000000000001</v>
      </c>
      <c r="L408" s="48">
        <f t="shared" si="101"/>
        <v>0</v>
      </c>
      <c r="M408" s="49">
        <v>0.050000000000000003</v>
      </c>
      <c r="N408" s="50">
        <f t="shared" si="102"/>
        <v>0</v>
      </c>
      <c r="O408" s="49">
        <v>0.050000000000000003</v>
      </c>
      <c r="P408" s="50">
        <f t="shared" si="103"/>
        <v>0</v>
      </c>
      <c r="Q408" s="51">
        <f t="shared" si="104"/>
        <v>0</v>
      </c>
      <c r="R408" s="52">
        <f t="shared" si="105"/>
        <v>0</v>
      </c>
      <c r="S408" s="53" t="e">
        <f t="shared" si="97"/>
        <v>#DIV/0!</v>
      </c>
    </row>
    <row r="409" ht="15.95" customHeight="1">
      <c r="A409" s="39" t="s">
        <v>208</v>
      </c>
      <c r="B409" s="61" t="s">
        <v>209</v>
      </c>
      <c r="C409" s="41">
        <v>0</v>
      </c>
      <c r="D409" s="42">
        <v>348</v>
      </c>
      <c r="E409" s="43">
        <v>0</v>
      </c>
      <c r="F409" s="44">
        <f t="shared" si="98"/>
        <v>348</v>
      </c>
      <c r="G409" s="45">
        <f t="shared" si="95"/>
        <v>48.45552</v>
      </c>
      <c r="H409" s="45">
        <f t="shared" si="99"/>
        <v>0</v>
      </c>
      <c r="I409" s="45">
        <f t="shared" si="100"/>
        <v>6.2992176000000004</v>
      </c>
      <c r="J409" s="46">
        <f t="shared" si="96"/>
        <v>0</v>
      </c>
      <c r="K409" s="47">
        <v>0.20000000000000001</v>
      </c>
      <c r="L409" s="48">
        <f t="shared" si="101"/>
        <v>0</v>
      </c>
      <c r="M409" s="49">
        <v>0.050000000000000003</v>
      </c>
      <c r="N409" s="50">
        <f t="shared" si="102"/>
        <v>0</v>
      </c>
      <c r="O409" s="49">
        <v>0.050000000000000003</v>
      </c>
      <c r="P409" s="50">
        <f t="shared" si="103"/>
        <v>0</v>
      </c>
      <c r="Q409" s="51">
        <f t="shared" si="104"/>
        <v>0</v>
      </c>
      <c r="R409" s="52">
        <f t="shared" si="105"/>
        <v>0</v>
      </c>
      <c r="S409" s="53" t="e">
        <f t="shared" si="97"/>
        <v>#DIV/0!</v>
      </c>
    </row>
    <row r="410" ht="15.95" customHeight="1">
      <c r="A410" s="56" t="s">
        <v>210</v>
      </c>
      <c r="B410" s="40" t="s">
        <v>211</v>
      </c>
      <c r="C410" s="41">
        <v>0</v>
      </c>
      <c r="D410" s="42">
        <v>368</v>
      </c>
      <c r="E410" s="43">
        <v>0</v>
      </c>
      <c r="F410" s="44">
        <f t="shared" si="98"/>
        <v>368</v>
      </c>
      <c r="G410" s="45">
        <f t="shared" si="95"/>
        <v>51.240320000000004</v>
      </c>
      <c r="H410" s="45">
        <f t="shared" si="99"/>
        <v>0</v>
      </c>
      <c r="I410" s="45">
        <f t="shared" si="100"/>
        <v>6.6612416000000003</v>
      </c>
      <c r="J410" s="46">
        <f t="shared" si="96"/>
        <v>0</v>
      </c>
      <c r="K410" s="47">
        <v>0.20000000000000001</v>
      </c>
      <c r="L410" s="48">
        <f t="shared" si="101"/>
        <v>0</v>
      </c>
      <c r="M410" s="49">
        <v>0.050000000000000003</v>
      </c>
      <c r="N410" s="50">
        <f t="shared" si="102"/>
        <v>0</v>
      </c>
      <c r="O410" s="49">
        <v>0.050000000000000003</v>
      </c>
      <c r="P410" s="50">
        <f t="shared" si="103"/>
        <v>0</v>
      </c>
      <c r="Q410" s="51">
        <f t="shared" si="104"/>
        <v>0</v>
      </c>
      <c r="R410" s="52">
        <f t="shared" si="105"/>
        <v>0</v>
      </c>
      <c r="S410" s="53" t="e">
        <f t="shared" si="97"/>
        <v>#DIV/0!</v>
      </c>
    </row>
    <row r="411" ht="15.95" customHeight="1">
      <c r="A411" s="56" t="s">
        <v>212</v>
      </c>
      <c r="B411" s="40" t="s">
        <v>213</v>
      </c>
      <c r="C411" s="41">
        <v>0</v>
      </c>
      <c r="D411" s="42">
        <v>528</v>
      </c>
      <c r="E411" s="43">
        <v>0</v>
      </c>
      <c r="F411" s="44">
        <f t="shared" si="98"/>
        <v>528</v>
      </c>
      <c r="G411" s="45">
        <f t="shared" si="95"/>
        <v>73.518720000000002</v>
      </c>
      <c r="H411" s="45">
        <f t="shared" si="99"/>
        <v>0</v>
      </c>
      <c r="I411" s="45">
        <f t="shared" si="100"/>
        <v>9.5574336000000013</v>
      </c>
      <c r="J411" s="46">
        <f t="shared" si="96"/>
        <v>0</v>
      </c>
      <c r="K411" s="47">
        <v>0.20000000000000001</v>
      </c>
      <c r="L411" s="48">
        <f t="shared" si="101"/>
        <v>0</v>
      </c>
      <c r="M411" s="49">
        <v>0.050000000000000003</v>
      </c>
      <c r="N411" s="50">
        <f t="shared" si="102"/>
        <v>0</v>
      </c>
      <c r="O411" s="49">
        <v>0.050000000000000003</v>
      </c>
      <c r="P411" s="50">
        <f t="shared" si="103"/>
        <v>0</v>
      </c>
      <c r="Q411" s="51">
        <f t="shared" si="104"/>
        <v>0</v>
      </c>
      <c r="R411" s="52">
        <f t="shared" si="105"/>
        <v>0</v>
      </c>
      <c r="S411" s="53" t="e">
        <f t="shared" si="97"/>
        <v>#DIV/0!</v>
      </c>
    </row>
    <row r="412" ht="15.95" customHeight="1">
      <c r="A412" s="56" t="s">
        <v>214</v>
      </c>
      <c r="B412" s="40" t="s">
        <v>215</v>
      </c>
      <c r="C412" s="41">
        <v>0</v>
      </c>
      <c r="D412" s="42">
        <v>678</v>
      </c>
      <c r="E412" s="43">
        <v>0</v>
      </c>
      <c r="F412" s="44">
        <f t="shared" si="98"/>
        <v>678</v>
      </c>
      <c r="G412" s="45">
        <f t="shared" si="95"/>
        <v>94.404719999999998</v>
      </c>
      <c r="H412" s="45">
        <f t="shared" si="99"/>
        <v>0</v>
      </c>
      <c r="I412" s="45">
        <f t="shared" si="100"/>
        <v>12.2726136</v>
      </c>
      <c r="J412" s="46">
        <f t="shared" si="96"/>
        <v>0</v>
      </c>
      <c r="K412" s="47">
        <v>0.20000000000000001</v>
      </c>
      <c r="L412" s="48">
        <f t="shared" si="101"/>
        <v>0</v>
      </c>
      <c r="M412" s="49">
        <v>0.050000000000000003</v>
      </c>
      <c r="N412" s="50">
        <f t="shared" si="102"/>
        <v>0</v>
      </c>
      <c r="O412" s="49">
        <v>0.050000000000000003</v>
      </c>
      <c r="P412" s="50">
        <f t="shared" si="103"/>
        <v>0</v>
      </c>
      <c r="Q412" s="51">
        <f t="shared" si="104"/>
        <v>0</v>
      </c>
      <c r="R412" s="52">
        <f t="shared" si="105"/>
        <v>0</v>
      </c>
      <c r="S412" s="53" t="e">
        <f t="shared" si="97"/>
        <v>#DIV/0!</v>
      </c>
    </row>
    <row r="413" ht="15.95" customHeight="1">
      <c r="A413" s="56" t="s">
        <v>216</v>
      </c>
      <c r="B413" s="40" t="s">
        <v>217</v>
      </c>
      <c r="C413" s="41">
        <v>0</v>
      </c>
      <c r="D413" s="42">
        <v>248</v>
      </c>
      <c r="E413" s="43">
        <v>0</v>
      </c>
      <c r="F413" s="44">
        <f t="shared" si="98"/>
        <v>248</v>
      </c>
      <c r="G413" s="45">
        <f t="shared" si="95"/>
        <v>34.53152</v>
      </c>
      <c r="H413" s="45">
        <f t="shared" si="99"/>
        <v>0</v>
      </c>
      <c r="I413" s="45">
        <f t="shared" si="100"/>
        <v>4.4890976</v>
      </c>
      <c r="J413" s="46">
        <f t="shared" si="96"/>
        <v>0</v>
      </c>
      <c r="K413" s="47">
        <v>0.20000000000000001</v>
      </c>
      <c r="L413" s="48">
        <f t="shared" si="101"/>
        <v>0</v>
      </c>
      <c r="M413" s="49">
        <v>0.050000000000000003</v>
      </c>
      <c r="N413" s="50">
        <f t="shared" si="102"/>
        <v>0</v>
      </c>
      <c r="O413" s="49">
        <v>0.050000000000000003</v>
      </c>
      <c r="P413" s="50">
        <f t="shared" si="103"/>
        <v>0</v>
      </c>
      <c r="Q413" s="51">
        <f t="shared" si="104"/>
        <v>0</v>
      </c>
      <c r="R413" s="52">
        <f t="shared" si="105"/>
        <v>0</v>
      </c>
      <c r="S413" s="53" t="e">
        <f t="shared" si="97"/>
        <v>#DIV/0!</v>
      </c>
    </row>
    <row r="414" ht="15.95" customHeight="1">
      <c r="A414" s="56" t="s">
        <v>218</v>
      </c>
      <c r="B414" s="40" t="s">
        <v>219</v>
      </c>
      <c r="C414" s="41">
        <v>0</v>
      </c>
      <c r="D414" s="42">
        <v>298</v>
      </c>
      <c r="E414" s="43">
        <v>0</v>
      </c>
      <c r="F414" s="44">
        <f t="shared" si="98"/>
        <v>298</v>
      </c>
      <c r="G414" s="45">
        <f t="shared" si="95"/>
        <v>41.493520000000004</v>
      </c>
      <c r="H414" s="45">
        <f t="shared" si="99"/>
        <v>0</v>
      </c>
      <c r="I414" s="45">
        <f t="shared" si="100"/>
        <v>5.3941576000000007</v>
      </c>
      <c r="J414" s="46">
        <f t="shared" si="96"/>
        <v>0</v>
      </c>
      <c r="K414" s="47">
        <v>0.20000000000000001</v>
      </c>
      <c r="L414" s="48">
        <f t="shared" si="101"/>
        <v>0</v>
      </c>
      <c r="M414" s="49">
        <v>0.050000000000000003</v>
      </c>
      <c r="N414" s="50">
        <f t="shared" si="102"/>
        <v>0</v>
      </c>
      <c r="O414" s="49">
        <v>0.050000000000000003</v>
      </c>
      <c r="P414" s="50">
        <f t="shared" si="103"/>
        <v>0</v>
      </c>
      <c r="Q414" s="51">
        <f t="shared" si="104"/>
        <v>0</v>
      </c>
      <c r="R414" s="52">
        <f t="shared" si="105"/>
        <v>0</v>
      </c>
      <c r="S414" s="53" t="e">
        <f t="shared" si="97"/>
        <v>#DIV/0!</v>
      </c>
    </row>
    <row r="415" ht="15.95" customHeight="1">
      <c r="A415" s="56" t="s">
        <v>220</v>
      </c>
      <c r="B415" s="40" t="s">
        <v>221</v>
      </c>
      <c r="C415" s="41">
        <v>0</v>
      </c>
      <c r="D415" s="42">
        <v>498</v>
      </c>
      <c r="E415" s="43">
        <v>0</v>
      </c>
      <c r="F415" s="44">
        <f t="shared" si="98"/>
        <v>498</v>
      </c>
      <c r="G415" s="45">
        <f t="shared" si="95"/>
        <v>69.341520000000003</v>
      </c>
      <c r="H415" s="45">
        <f t="shared" si="99"/>
        <v>0</v>
      </c>
      <c r="I415" s="45">
        <f t="shared" si="100"/>
        <v>9.0143976000000006</v>
      </c>
      <c r="J415" s="46">
        <f t="shared" si="96"/>
        <v>0</v>
      </c>
      <c r="K415" s="47">
        <v>0.20000000000000001</v>
      </c>
      <c r="L415" s="48">
        <f t="shared" si="101"/>
        <v>0</v>
      </c>
      <c r="M415" s="49">
        <v>0.050000000000000003</v>
      </c>
      <c r="N415" s="50">
        <f t="shared" si="102"/>
        <v>0</v>
      </c>
      <c r="O415" s="49">
        <v>0.050000000000000003</v>
      </c>
      <c r="P415" s="50">
        <f t="shared" si="103"/>
        <v>0</v>
      </c>
      <c r="Q415" s="51">
        <f t="shared" si="104"/>
        <v>0</v>
      </c>
      <c r="R415" s="52">
        <f t="shared" si="105"/>
        <v>0</v>
      </c>
      <c r="S415" s="53" t="e">
        <f t="shared" si="97"/>
        <v>#DIV/0!</v>
      </c>
    </row>
    <row r="416" ht="15.95" customHeight="1">
      <c r="A416" s="39" t="s">
        <v>222</v>
      </c>
      <c r="B416" s="61" t="s">
        <v>223</v>
      </c>
      <c r="C416" s="41">
        <v>0</v>
      </c>
      <c r="D416" s="42">
        <v>298</v>
      </c>
      <c r="E416" s="43">
        <v>0</v>
      </c>
      <c r="F416" s="44">
        <f t="shared" si="98"/>
        <v>298</v>
      </c>
      <c r="G416" s="45">
        <f t="shared" si="95"/>
        <v>41.493520000000004</v>
      </c>
      <c r="H416" s="45">
        <f t="shared" si="99"/>
        <v>0</v>
      </c>
      <c r="I416" s="45">
        <f t="shared" si="100"/>
        <v>5.3941576000000007</v>
      </c>
      <c r="J416" s="46">
        <f t="shared" si="96"/>
        <v>0</v>
      </c>
      <c r="K416" s="47">
        <v>0.20000000000000001</v>
      </c>
      <c r="L416" s="48">
        <f t="shared" si="101"/>
        <v>0</v>
      </c>
      <c r="M416" s="49">
        <v>0.050000000000000003</v>
      </c>
      <c r="N416" s="50">
        <f t="shared" si="102"/>
        <v>0</v>
      </c>
      <c r="O416" s="49">
        <v>0.050000000000000003</v>
      </c>
      <c r="P416" s="50">
        <f t="shared" si="103"/>
        <v>0</v>
      </c>
      <c r="Q416" s="51">
        <f t="shared" si="104"/>
        <v>0</v>
      </c>
      <c r="R416" s="52">
        <f t="shared" si="105"/>
        <v>0</v>
      </c>
      <c r="S416" s="53" t="e">
        <f t="shared" si="97"/>
        <v>#DIV/0!</v>
      </c>
    </row>
    <row r="417" ht="15.95" customHeight="1">
      <c r="A417" s="39" t="s">
        <v>224</v>
      </c>
      <c r="B417" s="61" t="s">
        <v>225</v>
      </c>
      <c r="C417" s="41">
        <v>0</v>
      </c>
      <c r="D417" s="42">
        <v>428</v>
      </c>
      <c r="E417" s="43">
        <v>0</v>
      </c>
      <c r="F417" s="44">
        <f t="shared" si="98"/>
        <v>428</v>
      </c>
      <c r="G417" s="45">
        <f t="shared" si="95"/>
        <v>59.594720000000002</v>
      </c>
      <c r="H417" s="45">
        <f t="shared" si="99"/>
        <v>0</v>
      </c>
      <c r="I417" s="45">
        <f t="shared" si="100"/>
        <v>7.7473136000000009</v>
      </c>
      <c r="J417" s="46">
        <f t="shared" si="96"/>
        <v>0</v>
      </c>
      <c r="K417" s="47">
        <v>0.20000000000000001</v>
      </c>
      <c r="L417" s="48">
        <f t="shared" si="101"/>
        <v>0</v>
      </c>
      <c r="M417" s="49">
        <v>0.050000000000000003</v>
      </c>
      <c r="N417" s="50">
        <f t="shared" si="102"/>
        <v>0</v>
      </c>
      <c r="O417" s="49">
        <v>0.050000000000000003</v>
      </c>
      <c r="P417" s="50">
        <f t="shared" si="103"/>
        <v>0</v>
      </c>
      <c r="Q417" s="51">
        <f t="shared" si="104"/>
        <v>0</v>
      </c>
      <c r="R417" s="52">
        <f t="shared" si="105"/>
        <v>0</v>
      </c>
      <c r="S417" s="53" t="e">
        <f t="shared" si="97"/>
        <v>#DIV/0!</v>
      </c>
    </row>
    <row r="418" ht="15.95" customHeight="1">
      <c r="A418" s="39" t="s">
        <v>226</v>
      </c>
      <c r="B418" s="61" t="s">
        <v>227</v>
      </c>
      <c r="C418" s="41">
        <v>0</v>
      </c>
      <c r="D418" s="42">
        <v>498</v>
      </c>
      <c r="E418" s="43">
        <v>0</v>
      </c>
      <c r="F418" s="44">
        <f t="shared" si="98"/>
        <v>498</v>
      </c>
      <c r="G418" s="45">
        <f t="shared" si="95"/>
        <v>69.341520000000003</v>
      </c>
      <c r="H418" s="45">
        <f t="shared" si="99"/>
        <v>0</v>
      </c>
      <c r="I418" s="45">
        <f t="shared" si="100"/>
        <v>9.0143976000000006</v>
      </c>
      <c r="J418" s="46">
        <f t="shared" si="96"/>
        <v>0</v>
      </c>
      <c r="K418" s="47">
        <v>0.20000000000000001</v>
      </c>
      <c r="L418" s="48">
        <f t="shared" si="101"/>
        <v>0</v>
      </c>
      <c r="M418" s="49">
        <v>0.050000000000000003</v>
      </c>
      <c r="N418" s="50">
        <f t="shared" si="102"/>
        <v>0</v>
      </c>
      <c r="O418" s="49">
        <v>0.050000000000000003</v>
      </c>
      <c r="P418" s="50">
        <f t="shared" si="103"/>
        <v>0</v>
      </c>
      <c r="Q418" s="51">
        <f t="shared" si="104"/>
        <v>0</v>
      </c>
      <c r="R418" s="52">
        <f t="shared" si="105"/>
        <v>0</v>
      </c>
      <c r="S418" s="53" t="e">
        <f t="shared" si="97"/>
        <v>#DIV/0!</v>
      </c>
    </row>
    <row r="419" ht="15.95" customHeight="1">
      <c r="A419" s="56" t="s">
        <v>228</v>
      </c>
      <c r="B419" s="40" t="s">
        <v>229</v>
      </c>
      <c r="C419" s="41">
        <v>0</v>
      </c>
      <c r="D419" s="42">
        <v>298</v>
      </c>
      <c r="E419" s="43">
        <v>0</v>
      </c>
      <c r="F419" s="44">
        <f t="shared" si="98"/>
        <v>298</v>
      </c>
      <c r="G419" s="45">
        <f t="shared" si="95"/>
        <v>41.493520000000004</v>
      </c>
      <c r="H419" s="45">
        <f t="shared" si="99"/>
        <v>0</v>
      </c>
      <c r="I419" s="45">
        <f t="shared" si="100"/>
        <v>5.3941576000000007</v>
      </c>
      <c r="J419" s="46">
        <f t="shared" si="96"/>
        <v>0</v>
      </c>
      <c r="K419" s="47">
        <v>0.20000000000000001</v>
      </c>
      <c r="L419" s="48">
        <f t="shared" si="101"/>
        <v>0</v>
      </c>
      <c r="M419" s="49">
        <v>0.050000000000000003</v>
      </c>
      <c r="N419" s="50">
        <f t="shared" si="102"/>
        <v>0</v>
      </c>
      <c r="O419" s="49">
        <v>0.050000000000000003</v>
      </c>
      <c r="P419" s="50">
        <f t="shared" si="103"/>
        <v>0</v>
      </c>
      <c r="Q419" s="51">
        <f t="shared" si="104"/>
        <v>0</v>
      </c>
      <c r="R419" s="52">
        <f t="shared" si="105"/>
        <v>0</v>
      </c>
      <c r="S419" s="53" t="e">
        <f t="shared" si="97"/>
        <v>#DIV/0!</v>
      </c>
    </row>
    <row r="420" ht="15.95" customHeight="1">
      <c r="A420" s="56" t="s">
        <v>230</v>
      </c>
      <c r="B420" s="40" t="s">
        <v>231</v>
      </c>
      <c r="C420" s="41">
        <v>0</v>
      </c>
      <c r="D420" s="42">
        <v>428</v>
      </c>
      <c r="E420" s="43">
        <v>0</v>
      </c>
      <c r="F420" s="44">
        <f t="shared" si="98"/>
        <v>428</v>
      </c>
      <c r="G420" s="45">
        <f t="shared" si="95"/>
        <v>59.594720000000002</v>
      </c>
      <c r="H420" s="45">
        <f t="shared" si="99"/>
        <v>0</v>
      </c>
      <c r="I420" s="45">
        <f t="shared" si="100"/>
        <v>7.7473136000000009</v>
      </c>
      <c r="J420" s="46">
        <f t="shared" si="96"/>
        <v>0</v>
      </c>
      <c r="K420" s="47">
        <v>0.20000000000000001</v>
      </c>
      <c r="L420" s="48">
        <f t="shared" si="101"/>
        <v>0</v>
      </c>
      <c r="M420" s="49">
        <v>0.050000000000000003</v>
      </c>
      <c r="N420" s="50">
        <f t="shared" si="102"/>
        <v>0</v>
      </c>
      <c r="O420" s="49">
        <v>0.050000000000000003</v>
      </c>
      <c r="P420" s="50">
        <f t="shared" si="103"/>
        <v>0</v>
      </c>
      <c r="Q420" s="51">
        <f t="shared" si="104"/>
        <v>0</v>
      </c>
      <c r="R420" s="52">
        <f t="shared" si="105"/>
        <v>0</v>
      </c>
      <c r="S420" s="53" t="e">
        <f t="shared" si="97"/>
        <v>#DIV/0!</v>
      </c>
    </row>
    <row r="421" ht="15.95" customHeight="1">
      <c r="A421" s="39" t="s">
        <v>232</v>
      </c>
      <c r="B421" s="40" t="s">
        <v>233</v>
      </c>
      <c r="C421" s="41">
        <v>0</v>
      </c>
      <c r="D421" s="42">
        <v>158</v>
      </c>
      <c r="E421" s="43">
        <v>0</v>
      </c>
      <c r="F421" s="44">
        <f t="shared" si="98"/>
        <v>158</v>
      </c>
      <c r="G421" s="45">
        <f t="shared" si="95"/>
        <v>21.999919999999999</v>
      </c>
      <c r="H421" s="45">
        <f t="shared" si="99"/>
        <v>0</v>
      </c>
      <c r="I421" s="45">
        <f t="shared" si="100"/>
        <v>2.8599896</v>
      </c>
      <c r="J421" s="46">
        <f t="shared" si="96"/>
        <v>0</v>
      </c>
      <c r="K421" s="47">
        <v>0.20000000000000001</v>
      </c>
      <c r="L421" s="48">
        <f t="shared" si="101"/>
        <v>0</v>
      </c>
      <c r="M421" s="49">
        <v>0.050000000000000003</v>
      </c>
      <c r="N421" s="50">
        <f t="shared" si="102"/>
        <v>0</v>
      </c>
      <c r="O421" s="49">
        <v>0.050000000000000003</v>
      </c>
      <c r="P421" s="50">
        <f t="shared" si="103"/>
        <v>0</v>
      </c>
      <c r="Q421" s="51">
        <f t="shared" si="104"/>
        <v>0</v>
      </c>
      <c r="R421" s="52">
        <f t="shared" si="105"/>
        <v>0</v>
      </c>
      <c r="S421" s="53" t="e">
        <f t="shared" si="97"/>
        <v>#DIV/0!</v>
      </c>
    </row>
    <row r="422" ht="15.95" customHeight="1">
      <c r="A422" s="39" t="s">
        <v>234</v>
      </c>
      <c r="B422" s="40" t="s">
        <v>235</v>
      </c>
      <c r="C422" s="41">
        <v>0</v>
      </c>
      <c r="D422" s="42">
        <v>301.5</v>
      </c>
      <c r="E422" s="43">
        <v>0</v>
      </c>
      <c r="F422" s="44">
        <f t="shared" si="98"/>
        <v>301</v>
      </c>
      <c r="G422" s="45">
        <f t="shared" si="95"/>
        <v>41.911239999999999</v>
      </c>
      <c r="H422" s="45">
        <f t="shared" si="99"/>
        <v>0</v>
      </c>
      <c r="I422" s="45">
        <f t="shared" si="100"/>
        <v>5.4484611999999997</v>
      </c>
      <c r="J422" s="46">
        <f t="shared" si="96"/>
        <v>0</v>
      </c>
      <c r="K422" s="47">
        <v>0.20000000000000001</v>
      </c>
      <c r="L422" s="48">
        <f t="shared" si="101"/>
        <v>0</v>
      </c>
      <c r="M422" s="49">
        <v>0.050000000000000003</v>
      </c>
      <c r="N422" s="50">
        <f t="shared" si="102"/>
        <v>0</v>
      </c>
      <c r="O422" s="49">
        <v>0.050000000000000003</v>
      </c>
      <c r="P422" s="50">
        <f t="shared" si="103"/>
        <v>0</v>
      </c>
      <c r="Q422" s="51">
        <f t="shared" si="104"/>
        <v>0</v>
      </c>
      <c r="R422" s="52">
        <f t="shared" si="105"/>
        <v>0</v>
      </c>
      <c r="S422" s="53" t="e">
        <f t="shared" si="97"/>
        <v>#DIV/0!</v>
      </c>
    </row>
    <row r="423" ht="15.95" customHeight="1">
      <c r="A423" s="39" t="s">
        <v>236</v>
      </c>
      <c r="B423" s="40" t="s">
        <v>237</v>
      </c>
      <c r="C423" s="41">
        <v>0</v>
      </c>
      <c r="D423" s="42">
        <v>278</v>
      </c>
      <c r="E423" s="43">
        <v>0</v>
      </c>
      <c r="F423" s="44">
        <f t="shared" si="98"/>
        <v>278</v>
      </c>
      <c r="G423" s="45">
        <f t="shared" si="95"/>
        <v>38.70872</v>
      </c>
      <c r="H423" s="45">
        <f t="shared" si="99"/>
        <v>0</v>
      </c>
      <c r="I423" s="45">
        <f t="shared" si="100"/>
        <v>5.0321335999999999</v>
      </c>
      <c r="J423" s="46">
        <f t="shared" si="96"/>
        <v>0</v>
      </c>
      <c r="K423" s="47">
        <v>0.20000000000000001</v>
      </c>
      <c r="L423" s="48">
        <f t="shared" si="101"/>
        <v>0</v>
      </c>
      <c r="M423" s="49">
        <v>0.050000000000000003</v>
      </c>
      <c r="N423" s="50">
        <f t="shared" si="102"/>
        <v>0</v>
      </c>
      <c r="O423" s="49">
        <v>0.050000000000000003</v>
      </c>
      <c r="P423" s="50">
        <f t="shared" si="103"/>
        <v>0</v>
      </c>
      <c r="Q423" s="51">
        <f t="shared" si="104"/>
        <v>0</v>
      </c>
      <c r="R423" s="52">
        <f t="shared" si="105"/>
        <v>0</v>
      </c>
      <c r="S423" s="53" t="e">
        <f t="shared" si="97"/>
        <v>#DIV/0!</v>
      </c>
    </row>
    <row r="424" ht="15.95" customHeight="1">
      <c r="A424" s="39" t="s">
        <v>238</v>
      </c>
      <c r="B424" s="40" t="s">
        <v>239</v>
      </c>
      <c r="C424" s="41">
        <v>0</v>
      </c>
      <c r="D424" s="42">
        <v>88</v>
      </c>
      <c r="E424" s="43">
        <v>0</v>
      </c>
      <c r="F424" s="44">
        <f t="shared" si="98"/>
        <v>88</v>
      </c>
      <c r="G424" s="45">
        <f t="shared" si="95"/>
        <v>12.253120000000001</v>
      </c>
      <c r="H424" s="45">
        <f t="shared" si="99"/>
        <v>0</v>
      </c>
      <c r="I424" s="45">
        <f t="shared" si="100"/>
        <v>1.5929056000000001</v>
      </c>
      <c r="J424" s="46">
        <f t="shared" si="96"/>
        <v>0</v>
      </c>
      <c r="K424" s="47">
        <v>0.20000000000000001</v>
      </c>
      <c r="L424" s="48">
        <f t="shared" si="101"/>
        <v>0</v>
      </c>
      <c r="M424" s="49">
        <v>0.050000000000000003</v>
      </c>
      <c r="N424" s="50">
        <f t="shared" si="102"/>
        <v>0</v>
      </c>
      <c r="O424" s="49">
        <v>0.050000000000000003</v>
      </c>
      <c r="P424" s="50">
        <f t="shared" si="103"/>
        <v>0</v>
      </c>
      <c r="Q424" s="51">
        <f t="shared" si="104"/>
        <v>0</v>
      </c>
      <c r="R424" s="52">
        <f t="shared" si="105"/>
        <v>0</v>
      </c>
      <c r="S424" s="53" t="e">
        <f t="shared" si="97"/>
        <v>#DIV/0!</v>
      </c>
    </row>
    <row r="425" ht="15.95" customHeight="1">
      <c r="A425" s="56" t="s">
        <v>240</v>
      </c>
      <c r="B425" s="55" t="s">
        <v>241</v>
      </c>
      <c r="C425" s="41">
        <v>0</v>
      </c>
      <c r="D425" s="42">
        <v>198</v>
      </c>
      <c r="E425" s="43">
        <v>0</v>
      </c>
      <c r="F425" s="44">
        <f t="shared" si="98"/>
        <v>198</v>
      </c>
      <c r="G425" s="45">
        <f t="shared" si="95"/>
        <v>27.569520000000001</v>
      </c>
      <c r="H425" s="45">
        <f t="shared" si="99"/>
        <v>0</v>
      </c>
      <c r="I425" s="45">
        <f t="shared" si="100"/>
        <v>3.5840376000000003</v>
      </c>
      <c r="J425" s="46">
        <f t="shared" si="96"/>
        <v>0</v>
      </c>
      <c r="K425" s="47">
        <v>0.20000000000000001</v>
      </c>
      <c r="L425" s="48">
        <f t="shared" si="101"/>
        <v>0</v>
      </c>
      <c r="M425" s="49">
        <v>0.050000000000000003</v>
      </c>
      <c r="N425" s="50">
        <f t="shared" si="102"/>
        <v>0</v>
      </c>
      <c r="O425" s="49">
        <v>0.050000000000000003</v>
      </c>
      <c r="P425" s="50">
        <f t="shared" si="103"/>
        <v>0</v>
      </c>
      <c r="Q425" s="51">
        <f t="shared" si="104"/>
        <v>0</v>
      </c>
      <c r="R425" s="52">
        <f t="shared" si="105"/>
        <v>0</v>
      </c>
      <c r="S425" s="53" t="e">
        <f t="shared" si="97"/>
        <v>#DIV/0!</v>
      </c>
    </row>
    <row r="426" ht="15.95" customHeight="1">
      <c r="A426" s="56" t="s">
        <v>242</v>
      </c>
      <c r="B426" s="55" t="s">
        <v>243</v>
      </c>
      <c r="C426" s="41">
        <v>0</v>
      </c>
      <c r="D426" s="42">
        <v>348</v>
      </c>
      <c r="E426" s="43">
        <v>0</v>
      </c>
      <c r="F426" s="44">
        <f t="shared" si="98"/>
        <v>348</v>
      </c>
      <c r="G426" s="45">
        <f t="shared" si="95"/>
        <v>48.45552</v>
      </c>
      <c r="H426" s="45">
        <f t="shared" si="99"/>
        <v>0</v>
      </c>
      <c r="I426" s="45">
        <f t="shared" si="100"/>
        <v>6.2992176000000004</v>
      </c>
      <c r="J426" s="46">
        <f t="shared" si="96"/>
        <v>0</v>
      </c>
      <c r="K426" s="47">
        <v>0.20000000000000001</v>
      </c>
      <c r="L426" s="48">
        <f t="shared" si="101"/>
        <v>0</v>
      </c>
      <c r="M426" s="49">
        <v>0.050000000000000003</v>
      </c>
      <c r="N426" s="50">
        <f t="shared" si="102"/>
        <v>0</v>
      </c>
      <c r="O426" s="49">
        <v>0.050000000000000003</v>
      </c>
      <c r="P426" s="50">
        <f t="shared" si="103"/>
        <v>0</v>
      </c>
      <c r="Q426" s="51">
        <f t="shared" si="104"/>
        <v>0</v>
      </c>
      <c r="R426" s="52">
        <f t="shared" si="105"/>
        <v>0</v>
      </c>
      <c r="S426" s="53" t="e">
        <f t="shared" si="97"/>
        <v>#DIV/0!</v>
      </c>
    </row>
    <row r="427" ht="15.95" customHeight="1">
      <c r="A427" s="56" t="s">
        <v>244</v>
      </c>
      <c r="B427" s="55" t="s">
        <v>245</v>
      </c>
      <c r="C427" s="41">
        <v>0</v>
      </c>
      <c r="D427" s="42">
        <v>498</v>
      </c>
      <c r="E427" s="43">
        <v>0</v>
      </c>
      <c r="F427" s="44">
        <f t="shared" si="98"/>
        <v>498</v>
      </c>
      <c r="G427" s="45">
        <f t="shared" si="95"/>
        <v>69.341520000000003</v>
      </c>
      <c r="H427" s="45">
        <f t="shared" si="99"/>
        <v>0</v>
      </c>
      <c r="I427" s="45">
        <f t="shared" si="100"/>
        <v>9.0143976000000006</v>
      </c>
      <c r="J427" s="46">
        <f t="shared" si="96"/>
        <v>0</v>
      </c>
      <c r="K427" s="47">
        <v>0.20000000000000001</v>
      </c>
      <c r="L427" s="48">
        <f t="shared" si="101"/>
        <v>0</v>
      </c>
      <c r="M427" s="49">
        <v>0.050000000000000003</v>
      </c>
      <c r="N427" s="50">
        <f t="shared" si="102"/>
        <v>0</v>
      </c>
      <c r="O427" s="49">
        <v>0.050000000000000003</v>
      </c>
      <c r="P427" s="50">
        <f t="shared" si="103"/>
        <v>0</v>
      </c>
      <c r="Q427" s="51">
        <f t="shared" si="104"/>
        <v>0</v>
      </c>
      <c r="R427" s="52">
        <f t="shared" si="105"/>
        <v>0</v>
      </c>
      <c r="S427" s="53" t="e">
        <f t="shared" si="97"/>
        <v>#DIV/0!</v>
      </c>
    </row>
    <row r="428" ht="15.95" customHeight="1">
      <c r="A428" s="54" t="s">
        <v>246</v>
      </c>
      <c r="B428" s="55" t="s">
        <v>247</v>
      </c>
      <c r="C428" s="41">
        <v>0</v>
      </c>
      <c r="D428" s="42">
        <v>248</v>
      </c>
      <c r="E428" s="43">
        <v>0</v>
      </c>
      <c r="F428" s="44">
        <f t="shared" si="98"/>
        <v>248</v>
      </c>
      <c r="G428" s="45">
        <f t="shared" si="95"/>
        <v>34.53152</v>
      </c>
      <c r="H428" s="45">
        <f t="shared" si="99"/>
        <v>0</v>
      </c>
      <c r="I428" s="45">
        <f t="shared" si="100"/>
        <v>4.4890976</v>
      </c>
      <c r="J428" s="46">
        <f t="shared" si="96"/>
        <v>0</v>
      </c>
      <c r="K428" s="47">
        <v>0.20000000000000001</v>
      </c>
      <c r="L428" s="48">
        <f t="shared" si="101"/>
        <v>0</v>
      </c>
      <c r="M428" s="49">
        <v>0.050000000000000003</v>
      </c>
      <c r="N428" s="50">
        <f t="shared" si="102"/>
        <v>0</v>
      </c>
      <c r="O428" s="49">
        <v>0.050000000000000003</v>
      </c>
      <c r="P428" s="50">
        <f t="shared" si="103"/>
        <v>0</v>
      </c>
      <c r="Q428" s="51">
        <f t="shared" si="104"/>
        <v>0</v>
      </c>
      <c r="R428" s="52">
        <f t="shared" si="105"/>
        <v>0</v>
      </c>
      <c r="S428" s="53" t="e">
        <f t="shared" si="97"/>
        <v>#DIV/0!</v>
      </c>
    </row>
    <row r="429" ht="15.95" customHeight="1">
      <c r="A429" s="54" t="s">
        <v>248</v>
      </c>
      <c r="B429" s="55" t="s">
        <v>249</v>
      </c>
      <c r="C429" s="41">
        <v>0</v>
      </c>
      <c r="D429" s="42">
        <v>348</v>
      </c>
      <c r="E429" s="43">
        <v>0</v>
      </c>
      <c r="F429" s="44">
        <f t="shared" si="98"/>
        <v>348</v>
      </c>
      <c r="G429" s="45">
        <f t="shared" si="95"/>
        <v>48.45552</v>
      </c>
      <c r="H429" s="45">
        <f t="shared" si="99"/>
        <v>0</v>
      </c>
      <c r="I429" s="45">
        <f t="shared" si="100"/>
        <v>6.2992176000000004</v>
      </c>
      <c r="J429" s="46">
        <f t="shared" si="96"/>
        <v>0</v>
      </c>
      <c r="K429" s="47">
        <v>0.20000000000000001</v>
      </c>
      <c r="L429" s="48">
        <f t="shared" si="101"/>
        <v>0</v>
      </c>
      <c r="M429" s="49">
        <v>0.050000000000000003</v>
      </c>
      <c r="N429" s="50">
        <f t="shared" si="102"/>
        <v>0</v>
      </c>
      <c r="O429" s="49">
        <v>0.050000000000000003</v>
      </c>
      <c r="P429" s="50">
        <f t="shared" si="103"/>
        <v>0</v>
      </c>
      <c r="Q429" s="51">
        <f t="shared" si="104"/>
        <v>0</v>
      </c>
      <c r="R429" s="52">
        <f t="shared" si="105"/>
        <v>0</v>
      </c>
      <c r="S429" s="53" t="e">
        <f t="shared" si="97"/>
        <v>#DIV/0!</v>
      </c>
    </row>
    <row r="430" ht="15.95" customHeight="1">
      <c r="A430" s="56" t="s">
        <v>250</v>
      </c>
      <c r="B430" s="40" t="s">
        <v>251</v>
      </c>
      <c r="C430" s="41">
        <v>0</v>
      </c>
      <c r="D430" s="42">
        <v>198</v>
      </c>
      <c r="E430" s="43">
        <v>0</v>
      </c>
      <c r="F430" s="44">
        <f t="shared" si="98"/>
        <v>198</v>
      </c>
      <c r="G430" s="45">
        <f t="shared" si="95"/>
        <v>27.569520000000001</v>
      </c>
      <c r="H430" s="45">
        <f t="shared" si="99"/>
        <v>0</v>
      </c>
      <c r="I430" s="45">
        <f t="shared" si="100"/>
        <v>3.5840376000000003</v>
      </c>
      <c r="J430" s="46">
        <f t="shared" si="96"/>
        <v>0</v>
      </c>
      <c r="K430" s="47">
        <v>0.20000000000000001</v>
      </c>
      <c r="L430" s="48">
        <f t="shared" si="101"/>
        <v>0</v>
      </c>
      <c r="M430" s="49">
        <v>0.050000000000000003</v>
      </c>
      <c r="N430" s="50">
        <f t="shared" si="102"/>
        <v>0</v>
      </c>
      <c r="O430" s="49">
        <v>0.050000000000000003</v>
      </c>
      <c r="P430" s="50">
        <f t="shared" si="103"/>
        <v>0</v>
      </c>
      <c r="Q430" s="51">
        <f t="shared" si="104"/>
        <v>0</v>
      </c>
      <c r="R430" s="52">
        <f t="shared" si="105"/>
        <v>0</v>
      </c>
      <c r="S430" s="53" t="e">
        <f t="shared" si="97"/>
        <v>#DIV/0!</v>
      </c>
    </row>
    <row r="431" ht="15.95" customHeight="1">
      <c r="A431" s="56" t="s">
        <v>252</v>
      </c>
      <c r="B431" s="40" t="s">
        <v>253</v>
      </c>
      <c r="C431" s="41">
        <v>0</v>
      </c>
      <c r="D431" s="42">
        <v>398</v>
      </c>
      <c r="E431" s="43">
        <v>0</v>
      </c>
      <c r="F431" s="44">
        <f t="shared" si="98"/>
        <v>398</v>
      </c>
      <c r="G431" s="45">
        <f t="shared" si="95"/>
        <v>55.417520000000003</v>
      </c>
      <c r="H431" s="45">
        <f t="shared" si="99"/>
        <v>0</v>
      </c>
      <c r="I431" s="45">
        <f t="shared" si="100"/>
        <v>7.2042776000000011</v>
      </c>
      <c r="J431" s="46">
        <f t="shared" si="96"/>
        <v>0</v>
      </c>
      <c r="K431" s="47">
        <v>0.20000000000000001</v>
      </c>
      <c r="L431" s="48">
        <f t="shared" si="101"/>
        <v>0</v>
      </c>
      <c r="M431" s="49">
        <v>0.050000000000000003</v>
      </c>
      <c r="N431" s="50">
        <f t="shared" si="102"/>
        <v>0</v>
      </c>
      <c r="O431" s="49">
        <v>0.050000000000000003</v>
      </c>
      <c r="P431" s="50">
        <f t="shared" si="103"/>
        <v>0</v>
      </c>
      <c r="Q431" s="51">
        <f t="shared" si="104"/>
        <v>0</v>
      </c>
      <c r="R431" s="52">
        <f t="shared" si="105"/>
        <v>0</v>
      </c>
      <c r="S431" s="53" t="e">
        <f t="shared" si="97"/>
        <v>#DIV/0!</v>
      </c>
    </row>
    <row r="432" ht="15.95" customHeight="1">
      <c r="A432" s="56" t="s">
        <v>254</v>
      </c>
      <c r="B432" s="40" t="s">
        <v>255</v>
      </c>
      <c r="C432" s="41">
        <v>0</v>
      </c>
      <c r="D432" s="42">
        <v>298</v>
      </c>
      <c r="E432" s="43">
        <v>0</v>
      </c>
      <c r="F432" s="44">
        <f t="shared" si="98"/>
        <v>298</v>
      </c>
      <c r="G432" s="45">
        <f t="shared" si="95"/>
        <v>41.493520000000004</v>
      </c>
      <c r="H432" s="45">
        <f t="shared" si="99"/>
        <v>0</v>
      </c>
      <c r="I432" s="45">
        <f t="shared" si="100"/>
        <v>5.3941576000000007</v>
      </c>
      <c r="J432" s="46">
        <f t="shared" si="96"/>
        <v>0</v>
      </c>
      <c r="K432" s="47">
        <v>0.20000000000000001</v>
      </c>
      <c r="L432" s="48">
        <f t="shared" si="101"/>
        <v>0</v>
      </c>
      <c r="M432" s="49">
        <v>0.050000000000000003</v>
      </c>
      <c r="N432" s="50">
        <f t="shared" si="102"/>
        <v>0</v>
      </c>
      <c r="O432" s="49">
        <v>0.050000000000000003</v>
      </c>
      <c r="P432" s="50">
        <f t="shared" si="103"/>
        <v>0</v>
      </c>
      <c r="Q432" s="51">
        <f t="shared" si="104"/>
        <v>0</v>
      </c>
      <c r="R432" s="52">
        <f t="shared" si="105"/>
        <v>0</v>
      </c>
      <c r="S432" s="53" t="e">
        <f t="shared" si="97"/>
        <v>#DIV/0!</v>
      </c>
    </row>
    <row r="433" ht="15.95" customHeight="1">
      <c r="A433" s="56" t="s">
        <v>256</v>
      </c>
      <c r="B433" s="40" t="s">
        <v>257</v>
      </c>
      <c r="C433" s="41">
        <v>0</v>
      </c>
      <c r="D433" s="42">
        <v>178</v>
      </c>
      <c r="E433" s="43">
        <v>0</v>
      </c>
      <c r="F433" s="44">
        <f t="shared" si="98"/>
        <v>178</v>
      </c>
      <c r="G433" s="45">
        <f t="shared" si="95"/>
        <v>24.78472</v>
      </c>
      <c r="H433" s="45">
        <f t="shared" si="99"/>
        <v>0</v>
      </c>
      <c r="I433" s="45">
        <f t="shared" si="100"/>
        <v>3.2220135999999999</v>
      </c>
      <c r="J433" s="46">
        <f t="shared" si="96"/>
        <v>0</v>
      </c>
      <c r="K433" s="47">
        <v>0.20000000000000001</v>
      </c>
      <c r="L433" s="48">
        <f t="shared" si="101"/>
        <v>0</v>
      </c>
      <c r="M433" s="49">
        <v>0.050000000000000003</v>
      </c>
      <c r="N433" s="50">
        <f t="shared" si="102"/>
        <v>0</v>
      </c>
      <c r="O433" s="49">
        <v>0.050000000000000003</v>
      </c>
      <c r="P433" s="50">
        <f t="shared" si="103"/>
        <v>0</v>
      </c>
      <c r="Q433" s="51">
        <f t="shared" si="104"/>
        <v>0</v>
      </c>
      <c r="R433" s="52">
        <f t="shared" si="105"/>
        <v>0</v>
      </c>
      <c r="S433" s="53" t="e">
        <f t="shared" si="97"/>
        <v>#DIV/0!</v>
      </c>
    </row>
    <row r="434" ht="15.95" customHeight="1">
      <c r="A434" s="56" t="s">
        <v>258</v>
      </c>
      <c r="B434" s="40" t="s">
        <v>259</v>
      </c>
      <c r="C434" s="41">
        <v>0</v>
      </c>
      <c r="D434" s="42">
        <v>498</v>
      </c>
      <c r="E434" s="43">
        <v>0</v>
      </c>
      <c r="F434" s="44">
        <f t="shared" si="98"/>
        <v>498</v>
      </c>
      <c r="G434" s="45">
        <f t="shared" si="95"/>
        <v>69.341520000000003</v>
      </c>
      <c r="H434" s="45">
        <f t="shared" si="99"/>
        <v>0</v>
      </c>
      <c r="I434" s="45">
        <f t="shared" si="100"/>
        <v>9.0143976000000006</v>
      </c>
      <c r="J434" s="46">
        <f t="shared" si="96"/>
        <v>0</v>
      </c>
      <c r="K434" s="47">
        <v>0.20000000000000001</v>
      </c>
      <c r="L434" s="48">
        <f t="shared" si="101"/>
        <v>0</v>
      </c>
      <c r="M434" s="49">
        <v>0.050000000000000003</v>
      </c>
      <c r="N434" s="50">
        <f t="shared" si="102"/>
        <v>0</v>
      </c>
      <c r="O434" s="49">
        <v>0.050000000000000003</v>
      </c>
      <c r="P434" s="50">
        <f t="shared" si="103"/>
        <v>0</v>
      </c>
      <c r="Q434" s="51">
        <f t="shared" si="104"/>
        <v>0</v>
      </c>
      <c r="R434" s="52">
        <f t="shared" si="105"/>
        <v>0</v>
      </c>
      <c r="S434" s="53" t="e">
        <f t="shared" si="97"/>
        <v>#DIV/0!</v>
      </c>
    </row>
    <row r="435" ht="15.95" customHeight="1">
      <c r="A435" s="39" t="s">
        <v>260</v>
      </c>
      <c r="B435" s="40" t="s">
        <v>261</v>
      </c>
      <c r="C435" s="41">
        <v>0</v>
      </c>
      <c r="D435" s="42">
        <v>268</v>
      </c>
      <c r="E435" s="43">
        <v>0</v>
      </c>
      <c r="F435" s="44">
        <f t="shared" si="98"/>
        <v>268</v>
      </c>
      <c r="G435" s="45">
        <f t="shared" si="95"/>
        <v>37.316319999999997</v>
      </c>
      <c r="H435" s="45">
        <f t="shared" si="99"/>
        <v>0</v>
      </c>
      <c r="I435" s="45">
        <f t="shared" si="100"/>
        <v>4.8511215999999999</v>
      </c>
      <c r="J435" s="46">
        <f t="shared" si="96"/>
        <v>0</v>
      </c>
      <c r="K435" s="47">
        <v>0.20000000000000001</v>
      </c>
      <c r="L435" s="48">
        <f t="shared" si="101"/>
        <v>0</v>
      </c>
      <c r="M435" s="49">
        <v>0.050000000000000003</v>
      </c>
      <c r="N435" s="50">
        <f t="shared" si="102"/>
        <v>0</v>
      </c>
      <c r="O435" s="49">
        <v>0.050000000000000003</v>
      </c>
      <c r="P435" s="50">
        <f t="shared" si="103"/>
        <v>0</v>
      </c>
      <c r="Q435" s="51">
        <f t="shared" si="104"/>
        <v>0</v>
      </c>
      <c r="R435" s="52">
        <f t="shared" si="105"/>
        <v>0</v>
      </c>
      <c r="S435" s="53" t="e">
        <f t="shared" si="97"/>
        <v>#DIV/0!</v>
      </c>
    </row>
    <row r="436" ht="15.95" customHeight="1">
      <c r="A436" s="39" t="s">
        <v>262</v>
      </c>
      <c r="B436" s="40" t="s">
        <v>263</v>
      </c>
      <c r="C436" s="41">
        <v>0</v>
      </c>
      <c r="D436" s="42">
        <v>258</v>
      </c>
      <c r="E436" s="43">
        <v>0</v>
      </c>
      <c r="F436" s="44">
        <f t="shared" si="98"/>
        <v>258</v>
      </c>
      <c r="G436" s="45">
        <f t="shared" si="95"/>
        <v>35.923920000000003</v>
      </c>
      <c r="H436" s="45">
        <f t="shared" si="99"/>
        <v>0</v>
      </c>
      <c r="I436" s="45">
        <f t="shared" si="100"/>
        <v>4.6701096000000009</v>
      </c>
      <c r="J436" s="46">
        <f t="shared" si="96"/>
        <v>0</v>
      </c>
      <c r="K436" s="47">
        <v>0.20000000000000001</v>
      </c>
      <c r="L436" s="48">
        <f t="shared" si="101"/>
        <v>0</v>
      </c>
      <c r="M436" s="49">
        <v>0.050000000000000003</v>
      </c>
      <c r="N436" s="50">
        <f t="shared" si="102"/>
        <v>0</v>
      </c>
      <c r="O436" s="49">
        <v>0.050000000000000003</v>
      </c>
      <c r="P436" s="50">
        <f t="shared" si="103"/>
        <v>0</v>
      </c>
      <c r="Q436" s="51">
        <f t="shared" si="104"/>
        <v>0</v>
      </c>
      <c r="R436" s="52">
        <f t="shared" si="105"/>
        <v>0</v>
      </c>
      <c r="S436" s="53" t="e">
        <f t="shared" si="97"/>
        <v>#DIV/0!</v>
      </c>
    </row>
    <row r="437" ht="15.95" customHeight="1">
      <c r="A437" s="39" t="s">
        <v>264</v>
      </c>
      <c r="B437" s="40" t="s">
        <v>265</v>
      </c>
      <c r="C437" s="41">
        <v>0</v>
      </c>
      <c r="D437" s="42">
        <v>314</v>
      </c>
      <c r="E437" s="43">
        <v>0</v>
      </c>
      <c r="F437" s="44">
        <f t="shared" si="98"/>
        <v>314</v>
      </c>
      <c r="G437" s="45">
        <f t="shared" si="95"/>
        <v>43.721360000000004</v>
      </c>
      <c r="H437" s="45">
        <f t="shared" si="99"/>
        <v>0</v>
      </c>
      <c r="I437" s="45">
        <f t="shared" si="100"/>
        <v>5.6837768000000004</v>
      </c>
      <c r="J437" s="46">
        <f t="shared" si="96"/>
        <v>0</v>
      </c>
      <c r="K437" s="47">
        <v>0.20000000000000001</v>
      </c>
      <c r="L437" s="48">
        <f t="shared" si="101"/>
        <v>0</v>
      </c>
      <c r="M437" s="49">
        <v>0.050000000000000003</v>
      </c>
      <c r="N437" s="50">
        <f t="shared" si="102"/>
        <v>0</v>
      </c>
      <c r="O437" s="49">
        <v>0.050000000000000003</v>
      </c>
      <c r="P437" s="50">
        <f t="shared" si="103"/>
        <v>0</v>
      </c>
      <c r="Q437" s="51">
        <f t="shared" si="104"/>
        <v>0</v>
      </c>
      <c r="R437" s="52">
        <f t="shared" si="105"/>
        <v>0</v>
      </c>
      <c r="S437" s="53" t="e">
        <f t="shared" si="97"/>
        <v>#DIV/0!</v>
      </c>
    </row>
    <row r="438" ht="15.95" customHeight="1">
      <c r="A438" s="39" t="s">
        <v>266</v>
      </c>
      <c r="B438" s="40" t="s">
        <v>267</v>
      </c>
      <c r="C438" s="41">
        <v>0</v>
      </c>
      <c r="D438" s="42">
        <v>198</v>
      </c>
      <c r="E438" s="43">
        <v>0</v>
      </c>
      <c r="F438" s="44">
        <f t="shared" si="98"/>
        <v>198</v>
      </c>
      <c r="G438" s="45">
        <f t="shared" si="95"/>
        <v>27.569520000000001</v>
      </c>
      <c r="H438" s="45">
        <f t="shared" si="99"/>
        <v>0</v>
      </c>
      <c r="I438" s="45">
        <f t="shared" si="100"/>
        <v>3.5840376000000003</v>
      </c>
      <c r="J438" s="46">
        <f t="shared" si="96"/>
        <v>0</v>
      </c>
      <c r="K438" s="47">
        <v>0.20000000000000001</v>
      </c>
      <c r="L438" s="48">
        <f t="shared" si="101"/>
        <v>0</v>
      </c>
      <c r="M438" s="49">
        <v>0.050000000000000003</v>
      </c>
      <c r="N438" s="50">
        <f t="shared" si="102"/>
        <v>0</v>
      </c>
      <c r="O438" s="49">
        <v>0.050000000000000003</v>
      </c>
      <c r="P438" s="50">
        <f t="shared" si="103"/>
        <v>0</v>
      </c>
      <c r="Q438" s="51">
        <f t="shared" si="104"/>
        <v>0</v>
      </c>
      <c r="R438" s="52">
        <f t="shared" si="105"/>
        <v>0</v>
      </c>
      <c r="S438" s="53" t="e">
        <f t="shared" si="97"/>
        <v>#DIV/0!</v>
      </c>
    </row>
    <row r="439" ht="15.95" customHeight="1">
      <c r="A439" s="39" t="s">
        <v>268</v>
      </c>
      <c r="B439" s="40" t="s">
        <v>269</v>
      </c>
      <c r="C439" s="41">
        <v>0</v>
      </c>
      <c r="D439" s="42">
        <v>398</v>
      </c>
      <c r="E439" s="43">
        <v>0</v>
      </c>
      <c r="F439" s="44">
        <f t="shared" si="98"/>
        <v>398</v>
      </c>
      <c r="G439" s="45">
        <f t="shared" si="95"/>
        <v>55.417520000000003</v>
      </c>
      <c r="H439" s="45">
        <f t="shared" si="99"/>
        <v>0</v>
      </c>
      <c r="I439" s="45">
        <f t="shared" si="100"/>
        <v>7.2042776000000011</v>
      </c>
      <c r="J439" s="46">
        <f t="shared" si="96"/>
        <v>0</v>
      </c>
      <c r="K439" s="47">
        <v>0.20000000000000001</v>
      </c>
      <c r="L439" s="48">
        <f t="shared" si="101"/>
        <v>0</v>
      </c>
      <c r="M439" s="49">
        <v>0.050000000000000003</v>
      </c>
      <c r="N439" s="50">
        <f t="shared" si="102"/>
        <v>0</v>
      </c>
      <c r="O439" s="49">
        <v>0.050000000000000003</v>
      </c>
      <c r="P439" s="50">
        <f t="shared" si="103"/>
        <v>0</v>
      </c>
      <c r="Q439" s="51">
        <f t="shared" si="104"/>
        <v>0</v>
      </c>
      <c r="R439" s="52">
        <f t="shared" si="105"/>
        <v>0</v>
      </c>
      <c r="S439" s="53" t="e">
        <f t="shared" si="97"/>
        <v>#DIV/0!</v>
      </c>
    </row>
    <row r="440" ht="15.95" customHeight="1">
      <c r="A440" s="56" t="s">
        <v>270</v>
      </c>
      <c r="B440" s="62" t="s">
        <v>271</v>
      </c>
      <c r="C440" s="41">
        <v>0</v>
      </c>
      <c r="D440" s="42">
        <v>348</v>
      </c>
      <c r="E440" s="43">
        <v>0</v>
      </c>
      <c r="F440" s="44">
        <f t="shared" si="98"/>
        <v>348</v>
      </c>
      <c r="G440" s="45">
        <f t="shared" si="95"/>
        <v>48.45552</v>
      </c>
      <c r="H440" s="45">
        <f t="shared" si="99"/>
        <v>0</v>
      </c>
      <c r="I440" s="45">
        <f t="shared" si="100"/>
        <v>6.2992176000000004</v>
      </c>
      <c r="J440" s="46">
        <f t="shared" si="96"/>
        <v>0</v>
      </c>
      <c r="K440" s="47">
        <v>0.20000000000000001</v>
      </c>
      <c r="L440" s="48">
        <f t="shared" si="101"/>
        <v>0</v>
      </c>
      <c r="M440" s="49">
        <v>0.050000000000000003</v>
      </c>
      <c r="N440" s="50">
        <f t="shared" si="102"/>
        <v>0</v>
      </c>
      <c r="O440" s="49">
        <v>0.050000000000000003</v>
      </c>
      <c r="P440" s="50">
        <f t="shared" si="103"/>
        <v>0</v>
      </c>
      <c r="Q440" s="51">
        <f t="shared" si="104"/>
        <v>0</v>
      </c>
      <c r="R440" s="52">
        <f t="shared" si="105"/>
        <v>0</v>
      </c>
      <c r="S440" s="53" t="e">
        <f t="shared" si="97"/>
        <v>#DIV/0!</v>
      </c>
    </row>
    <row r="441" ht="15.95" customHeight="1">
      <c r="A441" s="56" t="s">
        <v>272</v>
      </c>
      <c r="B441" s="62" t="s">
        <v>273</v>
      </c>
      <c r="C441" s="41">
        <v>0</v>
      </c>
      <c r="D441" s="42">
        <v>498</v>
      </c>
      <c r="E441" s="43">
        <v>0</v>
      </c>
      <c r="F441" s="44">
        <f t="shared" si="98"/>
        <v>498</v>
      </c>
      <c r="G441" s="45">
        <f t="shared" si="95"/>
        <v>69.341520000000003</v>
      </c>
      <c r="H441" s="45">
        <f t="shared" si="99"/>
        <v>0</v>
      </c>
      <c r="I441" s="45">
        <f t="shared" si="100"/>
        <v>9.0143976000000006</v>
      </c>
      <c r="J441" s="46">
        <f t="shared" si="96"/>
        <v>0</v>
      </c>
      <c r="K441" s="47">
        <v>0.20000000000000001</v>
      </c>
      <c r="L441" s="48">
        <f t="shared" si="101"/>
        <v>0</v>
      </c>
      <c r="M441" s="49">
        <v>0.050000000000000003</v>
      </c>
      <c r="N441" s="50">
        <f t="shared" si="102"/>
        <v>0</v>
      </c>
      <c r="O441" s="49">
        <v>0.050000000000000003</v>
      </c>
      <c r="P441" s="50">
        <f t="shared" si="103"/>
        <v>0</v>
      </c>
      <c r="Q441" s="51">
        <f t="shared" si="104"/>
        <v>0</v>
      </c>
      <c r="R441" s="52">
        <f t="shared" si="105"/>
        <v>0</v>
      </c>
      <c r="S441" s="53" t="e">
        <f t="shared" si="97"/>
        <v>#DIV/0!</v>
      </c>
    </row>
    <row r="442" ht="15.95" customHeight="1">
      <c r="A442" s="56" t="s">
        <v>274</v>
      </c>
      <c r="B442" s="62" t="s">
        <v>275</v>
      </c>
      <c r="C442" s="41">
        <v>0</v>
      </c>
      <c r="D442" s="42">
        <v>548</v>
      </c>
      <c r="E442" s="43">
        <v>0</v>
      </c>
      <c r="F442" s="44">
        <f t="shared" si="98"/>
        <v>548</v>
      </c>
      <c r="G442" s="45">
        <f t="shared" si="95"/>
        <v>76.303520000000006</v>
      </c>
      <c r="H442" s="45">
        <f t="shared" si="99"/>
        <v>0</v>
      </c>
      <c r="I442" s="45">
        <f t="shared" si="100"/>
        <v>9.9194576000000012</v>
      </c>
      <c r="J442" s="46">
        <f t="shared" si="96"/>
        <v>0</v>
      </c>
      <c r="K442" s="47">
        <v>0.20000000000000001</v>
      </c>
      <c r="L442" s="48">
        <f t="shared" si="101"/>
        <v>0</v>
      </c>
      <c r="M442" s="49">
        <v>0.050000000000000003</v>
      </c>
      <c r="N442" s="50">
        <f t="shared" si="102"/>
        <v>0</v>
      </c>
      <c r="O442" s="49">
        <v>0.050000000000000003</v>
      </c>
      <c r="P442" s="50">
        <f t="shared" si="103"/>
        <v>0</v>
      </c>
      <c r="Q442" s="51">
        <f t="shared" si="104"/>
        <v>0</v>
      </c>
      <c r="R442" s="52">
        <f t="shared" si="105"/>
        <v>0</v>
      </c>
      <c r="S442" s="53" t="e">
        <f t="shared" si="97"/>
        <v>#DIV/0!</v>
      </c>
    </row>
    <row r="443" ht="15.95" customHeight="1">
      <c r="A443" s="39" t="s">
        <v>276</v>
      </c>
      <c r="B443" s="59" t="s">
        <v>277</v>
      </c>
      <c r="C443" s="41">
        <v>0</v>
      </c>
      <c r="D443" s="42">
        <v>248</v>
      </c>
      <c r="E443" s="43">
        <v>0</v>
      </c>
      <c r="F443" s="44">
        <f t="shared" si="98"/>
        <v>248</v>
      </c>
      <c r="G443" s="45">
        <f t="shared" si="95"/>
        <v>34.53152</v>
      </c>
      <c r="H443" s="45">
        <f t="shared" si="99"/>
        <v>0</v>
      </c>
      <c r="I443" s="45">
        <f t="shared" si="100"/>
        <v>4.4890976</v>
      </c>
      <c r="J443" s="46">
        <f t="shared" si="96"/>
        <v>0</v>
      </c>
      <c r="K443" s="47">
        <v>0.20000000000000001</v>
      </c>
      <c r="L443" s="48">
        <f t="shared" si="101"/>
        <v>0</v>
      </c>
      <c r="M443" s="49">
        <v>0.050000000000000003</v>
      </c>
      <c r="N443" s="50">
        <f t="shared" si="102"/>
        <v>0</v>
      </c>
      <c r="O443" s="49">
        <v>0.050000000000000003</v>
      </c>
      <c r="P443" s="50">
        <f t="shared" si="103"/>
        <v>0</v>
      </c>
      <c r="Q443" s="51">
        <f t="shared" si="104"/>
        <v>0</v>
      </c>
      <c r="R443" s="52">
        <f t="shared" si="105"/>
        <v>0</v>
      </c>
      <c r="S443" s="53" t="e">
        <f t="shared" si="97"/>
        <v>#DIV/0!</v>
      </c>
    </row>
    <row r="444" ht="15.95" customHeight="1">
      <c r="A444" s="39" t="s">
        <v>278</v>
      </c>
      <c r="B444" s="59" t="s">
        <v>279</v>
      </c>
      <c r="C444" s="41">
        <v>0</v>
      </c>
      <c r="D444" s="42">
        <v>348</v>
      </c>
      <c r="E444" s="43">
        <v>0</v>
      </c>
      <c r="F444" s="44">
        <f t="shared" si="98"/>
        <v>348</v>
      </c>
      <c r="G444" s="45">
        <f t="shared" ref="G444:G450" si="106">F444*$B$6</f>
        <v>48.45552</v>
      </c>
      <c r="H444" s="45">
        <f t="shared" si="99"/>
        <v>0</v>
      </c>
      <c r="I444" s="45">
        <f t="shared" si="100"/>
        <v>6.2992176000000004</v>
      </c>
      <c r="J444" s="46">
        <f t="shared" ref="J444:J468" si="107">(G444-I444)*C444</f>
        <v>0</v>
      </c>
      <c r="K444" s="47">
        <v>0.20000000000000001</v>
      </c>
      <c r="L444" s="48">
        <f t="shared" si="101"/>
        <v>0</v>
      </c>
      <c r="M444" s="49">
        <v>0.050000000000000003</v>
      </c>
      <c r="N444" s="50">
        <f t="shared" si="102"/>
        <v>0</v>
      </c>
      <c r="O444" s="49">
        <v>0.050000000000000003</v>
      </c>
      <c r="P444" s="50">
        <f t="shared" si="103"/>
        <v>0</v>
      </c>
      <c r="Q444" s="51">
        <f t="shared" si="104"/>
        <v>0</v>
      </c>
      <c r="R444" s="52">
        <f t="shared" si="105"/>
        <v>0</v>
      </c>
      <c r="S444" s="53" t="e">
        <f t="shared" ref="S444:S450" si="108">R444/H444</f>
        <v>#DIV/0!</v>
      </c>
    </row>
    <row r="445" ht="15.95" customHeight="1">
      <c r="A445" s="39" t="s">
        <v>280</v>
      </c>
      <c r="B445" s="40" t="s">
        <v>281</v>
      </c>
      <c r="C445" s="41">
        <v>0</v>
      </c>
      <c r="D445" s="42">
        <v>348</v>
      </c>
      <c r="E445" s="43">
        <v>0</v>
      </c>
      <c r="F445" s="44">
        <f t="shared" ref="F445:F450" si="109">ROUNDDOWN(D445*(1-E445),0)</f>
        <v>348</v>
      </c>
      <c r="G445" s="45">
        <f t="shared" si="106"/>
        <v>48.45552</v>
      </c>
      <c r="H445" s="45">
        <f t="shared" ref="H445:H468" si="110">G445*C445</f>
        <v>0</v>
      </c>
      <c r="I445" s="45">
        <f t="shared" ref="I445:I468" si="111">G445*0.13</f>
        <v>6.2992176000000004</v>
      </c>
      <c r="J445" s="46">
        <f t="shared" si="107"/>
        <v>0</v>
      </c>
      <c r="K445" s="47">
        <v>0.20000000000000001</v>
      </c>
      <c r="L445" s="48">
        <f t="shared" ref="L445:L468" si="112">J445*K445</f>
        <v>0</v>
      </c>
      <c r="M445" s="49">
        <v>0.050000000000000003</v>
      </c>
      <c r="N445" s="50">
        <f t="shared" ref="N445:N468" si="113">J445*M445</f>
        <v>0</v>
      </c>
      <c r="O445" s="49">
        <v>0.050000000000000003</v>
      </c>
      <c r="P445" s="50">
        <f t="shared" ref="P445:P468" si="114">J445*O445</f>
        <v>0</v>
      </c>
      <c r="Q445" s="51">
        <f t="shared" ref="Q445:Q468" si="115">IFERROR(ROUND((J445-L445-N445-P445)/C445,2),0)</f>
        <v>0</v>
      </c>
      <c r="R445" s="52">
        <f t="shared" ref="R445:R468" si="116">+C445*Q445</f>
        <v>0</v>
      </c>
      <c r="S445" s="53" t="e">
        <f t="shared" si="108"/>
        <v>#DIV/0!</v>
      </c>
    </row>
    <row r="446" ht="15.95" customHeight="1">
      <c r="A446" s="39" t="s">
        <v>282</v>
      </c>
      <c r="B446" s="40" t="s">
        <v>283</v>
      </c>
      <c r="C446" s="41">
        <v>0</v>
      </c>
      <c r="D446" s="42">
        <v>498</v>
      </c>
      <c r="E446" s="43">
        <v>0</v>
      </c>
      <c r="F446" s="44">
        <f t="shared" si="109"/>
        <v>498</v>
      </c>
      <c r="G446" s="45">
        <f t="shared" si="106"/>
        <v>69.341520000000003</v>
      </c>
      <c r="H446" s="45">
        <f t="shared" si="110"/>
        <v>0</v>
      </c>
      <c r="I446" s="45">
        <f t="shared" si="111"/>
        <v>9.0143976000000006</v>
      </c>
      <c r="J446" s="46">
        <f t="shared" si="107"/>
        <v>0</v>
      </c>
      <c r="K446" s="47">
        <v>0.20000000000000001</v>
      </c>
      <c r="L446" s="48">
        <f t="shared" si="112"/>
        <v>0</v>
      </c>
      <c r="M446" s="49">
        <v>0.050000000000000003</v>
      </c>
      <c r="N446" s="50">
        <f t="shared" si="113"/>
        <v>0</v>
      </c>
      <c r="O446" s="49">
        <v>0.050000000000000003</v>
      </c>
      <c r="P446" s="50">
        <f t="shared" si="114"/>
        <v>0</v>
      </c>
      <c r="Q446" s="51">
        <f t="shared" si="115"/>
        <v>0</v>
      </c>
      <c r="R446" s="52">
        <f t="shared" si="116"/>
        <v>0</v>
      </c>
      <c r="S446" s="53" t="e">
        <f t="shared" si="108"/>
        <v>#DIV/0!</v>
      </c>
    </row>
    <row r="447" ht="15.95" customHeight="1">
      <c r="A447" s="39" t="s">
        <v>284</v>
      </c>
      <c r="B447" s="40" t="s">
        <v>285</v>
      </c>
      <c r="C447" s="41">
        <v>0</v>
      </c>
      <c r="D447" s="42">
        <v>148</v>
      </c>
      <c r="E447" s="43">
        <v>0</v>
      </c>
      <c r="F447" s="44">
        <f t="shared" si="109"/>
        <v>148</v>
      </c>
      <c r="G447" s="45">
        <f t="shared" si="106"/>
        <v>20.607520000000001</v>
      </c>
      <c r="H447" s="45">
        <f t="shared" si="110"/>
        <v>0</v>
      </c>
      <c r="I447" s="45">
        <f t="shared" si="111"/>
        <v>2.6789776000000001</v>
      </c>
      <c r="J447" s="46">
        <f t="shared" si="107"/>
        <v>0</v>
      </c>
      <c r="K447" s="47">
        <v>0.20000000000000001</v>
      </c>
      <c r="L447" s="48">
        <f t="shared" si="112"/>
        <v>0</v>
      </c>
      <c r="M447" s="49">
        <v>0.050000000000000003</v>
      </c>
      <c r="N447" s="50">
        <f t="shared" si="113"/>
        <v>0</v>
      </c>
      <c r="O447" s="49">
        <v>0.050000000000000003</v>
      </c>
      <c r="P447" s="50">
        <f t="shared" si="114"/>
        <v>0</v>
      </c>
      <c r="Q447" s="51">
        <f t="shared" si="115"/>
        <v>0</v>
      </c>
      <c r="R447" s="52">
        <f t="shared" si="116"/>
        <v>0</v>
      </c>
      <c r="S447" s="53" t="e">
        <f t="shared" si="108"/>
        <v>#DIV/0!</v>
      </c>
    </row>
    <row r="448" ht="15.95" customHeight="1">
      <c r="A448" s="56" t="s">
        <v>286</v>
      </c>
      <c r="B448" s="40" t="s">
        <v>287</v>
      </c>
      <c r="C448" s="41">
        <v>0</v>
      </c>
      <c r="D448" s="42">
        <v>198</v>
      </c>
      <c r="E448" s="43">
        <v>0</v>
      </c>
      <c r="F448" s="44">
        <f t="shared" si="109"/>
        <v>198</v>
      </c>
      <c r="G448" s="45">
        <f t="shared" si="106"/>
        <v>27.569520000000001</v>
      </c>
      <c r="H448" s="45">
        <f t="shared" si="110"/>
        <v>0</v>
      </c>
      <c r="I448" s="45">
        <f t="shared" si="111"/>
        <v>3.5840376000000003</v>
      </c>
      <c r="J448" s="46">
        <f t="shared" si="107"/>
        <v>0</v>
      </c>
      <c r="K448" s="47">
        <v>0.20000000000000001</v>
      </c>
      <c r="L448" s="48">
        <f t="shared" si="112"/>
        <v>0</v>
      </c>
      <c r="M448" s="49">
        <v>0.050000000000000003</v>
      </c>
      <c r="N448" s="50">
        <f t="shared" si="113"/>
        <v>0</v>
      </c>
      <c r="O448" s="49">
        <v>0.050000000000000003</v>
      </c>
      <c r="P448" s="50">
        <f t="shared" si="114"/>
        <v>0</v>
      </c>
      <c r="Q448" s="51">
        <f t="shared" si="115"/>
        <v>0</v>
      </c>
      <c r="R448" s="52">
        <f t="shared" si="116"/>
        <v>0</v>
      </c>
      <c r="S448" s="63" t="e">
        <f t="shared" si="108"/>
        <v>#DIV/0!</v>
      </c>
    </row>
    <row r="449" ht="15.95" customHeight="1">
      <c r="A449" s="64" t="s">
        <v>288</v>
      </c>
      <c r="B449" s="65" t="s">
        <v>289</v>
      </c>
      <c r="C449" s="41">
        <v>0</v>
      </c>
      <c r="D449" s="42">
        <v>198</v>
      </c>
      <c r="E449" s="43">
        <v>0</v>
      </c>
      <c r="F449" s="44">
        <f t="shared" si="109"/>
        <v>198</v>
      </c>
      <c r="G449" s="45">
        <f t="shared" si="106"/>
        <v>27.569520000000001</v>
      </c>
      <c r="H449" s="45">
        <f t="shared" si="110"/>
        <v>0</v>
      </c>
      <c r="I449" s="45">
        <f t="shared" si="111"/>
        <v>3.5840376000000003</v>
      </c>
      <c r="J449" s="46">
        <f t="shared" si="107"/>
        <v>0</v>
      </c>
      <c r="K449" s="47">
        <v>0.20000000000000001</v>
      </c>
      <c r="L449" s="48">
        <f t="shared" si="112"/>
        <v>0</v>
      </c>
      <c r="M449" s="49">
        <v>0.050000000000000003</v>
      </c>
      <c r="N449" s="50">
        <f t="shared" si="113"/>
        <v>0</v>
      </c>
      <c r="O449" s="49">
        <v>0.050000000000000003</v>
      </c>
      <c r="P449" s="50">
        <f t="shared" si="114"/>
        <v>0</v>
      </c>
      <c r="Q449" s="51">
        <f t="shared" si="115"/>
        <v>0</v>
      </c>
      <c r="R449" s="52">
        <f t="shared" si="116"/>
        <v>0</v>
      </c>
      <c r="S449" s="63" t="e">
        <f t="shared" si="108"/>
        <v>#DIV/0!</v>
      </c>
    </row>
    <row r="450" ht="15.95" customHeight="1">
      <c r="A450" s="64" t="s">
        <v>290</v>
      </c>
      <c r="B450" s="65" t="s">
        <v>291</v>
      </c>
      <c r="C450" s="41">
        <v>0</v>
      </c>
      <c r="D450" s="42">
        <v>298</v>
      </c>
      <c r="E450" s="43">
        <v>0</v>
      </c>
      <c r="F450" s="44">
        <f t="shared" si="109"/>
        <v>298</v>
      </c>
      <c r="G450" s="45">
        <f t="shared" si="106"/>
        <v>41.493520000000004</v>
      </c>
      <c r="H450" s="45">
        <f t="shared" si="110"/>
        <v>0</v>
      </c>
      <c r="I450" s="45">
        <f t="shared" si="111"/>
        <v>5.3941576000000007</v>
      </c>
      <c r="J450" s="46">
        <f t="shared" si="107"/>
        <v>0</v>
      </c>
      <c r="K450" s="47">
        <v>0.20000000000000001</v>
      </c>
      <c r="L450" s="48">
        <f t="shared" si="112"/>
        <v>0</v>
      </c>
      <c r="M450" s="49">
        <v>0.050000000000000003</v>
      </c>
      <c r="N450" s="50">
        <f t="shared" si="113"/>
        <v>0</v>
      </c>
      <c r="O450" s="49">
        <v>0.050000000000000003</v>
      </c>
      <c r="P450" s="50">
        <f t="shared" si="114"/>
        <v>0</v>
      </c>
      <c r="Q450" s="51">
        <f t="shared" si="115"/>
        <v>0</v>
      </c>
      <c r="R450" s="52">
        <f t="shared" si="116"/>
        <v>0</v>
      </c>
      <c r="S450" s="63" t="e">
        <f t="shared" si="108"/>
        <v>#DIV/0!</v>
      </c>
    </row>
    <row r="451" ht="15.95" customHeight="1">
      <c r="A451" s="71" t="s">
        <v>292</v>
      </c>
      <c r="B451" s="67" t="s">
        <v>293</v>
      </c>
      <c r="C451" s="68">
        <v>0</v>
      </c>
      <c r="D451" s="42">
        <v>298</v>
      </c>
      <c r="E451" s="43">
        <v>0</v>
      </c>
      <c r="F451" s="44">
        <f>D451*(1-E451)</f>
        <v>298</v>
      </c>
      <c r="G451" s="45">
        <f>F451*$B$6</f>
        <v>41.493520000000004</v>
      </c>
      <c r="H451" s="45">
        <f t="shared" si="110"/>
        <v>0</v>
      </c>
      <c r="I451" s="45">
        <f t="shared" si="111"/>
        <v>5.3941576000000007</v>
      </c>
      <c r="J451" s="46">
        <f t="shared" si="107"/>
        <v>0</v>
      </c>
      <c r="K451" s="47">
        <v>0.20000000000000001</v>
      </c>
      <c r="L451" s="48">
        <f t="shared" si="112"/>
        <v>0</v>
      </c>
      <c r="M451" s="49">
        <v>0.050000000000000003</v>
      </c>
      <c r="N451" s="50">
        <f t="shared" si="113"/>
        <v>0</v>
      </c>
      <c r="O451" s="49">
        <v>0.050000000000000003</v>
      </c>
      <c r="P451" s="50">
        <f t="shared" si="114"/>
        <v>0</v>
      </c>
      <c r="Q451" s="51">
        <f t="shared" si="115"/>
        <v>0</v>
      </c>
      <c r="R451" s="52">
        <f t="shared" si="116"/>
        <v>0</v>
      </c>
      <c r="S451" s="69" t="e">
        <f>R451/H451</f>
        <v>#DIV/0!</v>
      </c>
    </row>
    <row r="452" ht="15.95" customHeight="1">
      <c r="A452" s="71" t="s">
        <v>294</v>
      </c>
      <c r="B452" s="67" t="s">
        <v>295</v>
      </c>
      <c r="C452" s="68">
        <v>0</v>
      </c>
      <c r="D452" s="42">
        <v>398</v>
      </c>
      <c r="E452" s="43">
        <v>0</v>
      </c>
      <c r="F452" s="44">
        <f>D452*(1-E452)</f>
        <v>398</v>
      </c>
      <c r="G452" s="45">
        <f>F452*$B$6</f>
        <v>55.417520000000003</v>
      </c>
      <c r="H452" s="45">
        <f t="shared" si="110"/>
        <v>0</v>
      </c>
      <c r="I452" s="45">
        <f t="shared" si="111"/>
        <v>7.2042776000000011</v>
      </c>
      <c r="J452" s="46">
        <f t="shared" si="107"/>
        <v>0</v>
      </c>
      <c r="K452" s="47">
        <v>0.20000000000000001</v>
      </c>
      <c r="L452" s="48">
        <f t="shared" si="112"/>
        <v>0</v>
      </c>
      <c r="M452" s="49">
        <v>0.050000000000000003</v>
      </c>
      <c r="N452" s="50">
        <f t="shared" si="113"/>
        <v>0</v>
      </c>
      <c r="O452" s="49">
        <v>0.050000000000000003</v>
      </c>
      <c r="P452" s="50">
        <f t="shared" si="114"/>
        <v>0</v>
      </c>
      <c r="Q452" s="51">
        <f t="shared" si="115"/>
        <v>0</v>
      </c>
      <c r="R452" s="52">
        <f t="shared" si="116"/>
        <v>0</v>
      </c>
      <c r="S452" s="69" t="e">
        <f>R452/H452</f>
        <v>#DIV/0!</v>
      </c>
    </row>
    <row r="453" ht="15.95" customHeight="1">
      <c r="A453" s="71" t="s">
        <v>296</v>
      </c>
      <c r="B453" s="67" t="s">
        <v>297</v>
      </c>
      <c r="C453" s="68">
        <v>0</v>
      </c>
      <c r="D453" s="42">
        <v>498</v>
      </c>
      <c r="E453" s="43">
        <v>0</v>
      </c>
      <c r="F453" s="44">
        <f>D453*(1-E453)</f>
        <v>498</v>
      </c>
      <c r="G453" s="45">
        <f>F453*$B$6</f>
        <v>69.341520000000003</v>
      </c>
      <c r="H453" s="45">
        <f t="shared" si="110"/>
        <v>0</v>
      </c>
      <c r="I453" s="45">
        <f t="shared" si="111"/>
        <v>9.0143976000000006</v>
      </c>
      <c r="J453" s="46">
        <f t="shared" si="107"/>
        <v>0</v>
      </c>
      <c r="K453" s="47">
        <v>0.20000000000000001</v>
      </c>
      <c r="L453" s="48">
        <f t="shared" si="112"/>
        <v>0</v>
      </c>
      <c r="M453" s="49">
        <v>0.050000000000000003</v>
      </c>
      <c r="N453" s="50">
        <f t="shared" si="113"/>
        <v>0</v>
      </c>
      <c r="O453" s="49">
        <v>0.050000000000000003</v>
      </c>
      <c r="P453" s="50">
        <f t="shared" si="114"/>
        <v>0</v>
      </c>
      <c r="Q453" s="51">
        <f t="shared" si="115"/>
        <v>0</v>
      </c>
      <c r="R453" s="52">
        <f t="shared" si="116"/>
        <v>0</v>
      </c>
      <c r="S453" s="69" t="e">
        <f>R453/H453</f>
        <v>#DIV/0!</v>
      </c>
    </row>
    <row r="454" ht="15.95" customHeight="1">
      <c r="A454" s="72" t="s">
        <v>298</v>
      </c>
      <c r="B454" s="73" t="s">
        <v>299</v>
      </c>
      <c r="C454" s="68">
        <v>0</v>
      </c>
      <c r="D454" s="42">
        <v>198</v>
      </c>
      <c r="E454" s="43">
        <v>0</v>
      </c>
      <c r="F454" s="44">
        <f t="shared" ref="F454:F468" si="117">D454*(1-E454)</f>
        <v>198</v>
      </c>
      <c r="G454" s="45">
        <f t="shared" ref="G454:G468" si="118">F454*$B$6</f>
        <v>27.569520000000001</v>
      </c>
      <c r="H454" s="45">
        <f t="shared" si="110"/>
        <v>0</v>
      </c>
      <c r="I454" s="45">
        <f t="shared" si="111"/>
        <v>3.5840376000000003</v>
      </c>
      <c r="J454" s="46">
        <f t="shared" si="107"/>
        <v>0</v>
      </c>
      <c r="K454" s="47">
        <v>0.20000000000000001</v>
      </c>
      <c r="L454" s="48">
        <f t="shared" si="112"/>
        <v>0</v>
      </c>
      <c r="M454" s="49">
        <v>0.050000000000000003</v>
      </c>
      <c r="N454" s="50">
        <f t="shared" si="113"/>
        <v>0</v>
      </c>
      <c r="O454" s="49">
        <v>0.050000000000000003</v>
      </c>
      <c r="P454" s="50">
        <f t="shared" si="114"/>
        <v>0</v>
      </c>
      <c r="Q454" s="51">
        <f t="shared" si="115"/>
        <v>0</v>
      </c>
      <c r="R454" s="52">
        <f t="shared" si="116"/>
        <v>0</v>
      </c>
      <c r="S454" s="69" t="e">
        <f t="shared" ref="S454:S468" si="119">R454/H454</f>
        <v>#DIV/0!</v>
      </c>
    </row>
    <row r="455" ht="15.95" customHeight="1">
      <c r="A455" s="71" t="s">
        <v>300</v>
      </c>
      <c r="B455" s="67" t="s">
        <v>301</v>
      </c>
      <c r="C455" s="68">
        <v>0</v>
      </c>
      <c r="D455" s="42">
        <v>138</v>
      </c>
      <c r="E455" s="43">
        <v>0</v>
      </c>
      <c r="F455" s="44">
        <f t="shared" si="117"/>
        <v>138</v>
      </c>
      <c r="G455" s="45">
        <f t="shared" si="118"/>
        <v>19.215119999999999</v>
      </c>
      <c r="H455" s="45">
        <f t="shared" si="110"/>
        <v>0</v>
      </c>
      <c r="I455" s="45">
        <f t="shared" si="111"/>
        <v>2.4979656000000001</v>
      </c>
      <c r="J455" s="46">
        <f t="shared" si="107"/>
        <v>0</v>
      </c>
      <c r="K455" s="47">
        <v>0.20000000000000001</v>
      </c>
      <c r="L455" s="48">
        <f t="shared" si="112"/>
        <v>0</v>
      </c>
      <c r="M455" s="49">
        <v>0.050000000000000003</v>
      </c>
      <c r="N455" s="50">
        <f t="shared" si="113"/>
        <v>0</v>
      </c>
      <c r="O455" s="49">
        <v>0.050000000000000003</v>
      </c>
      <c r="P455" s="50">
        <f t="shared" si="114"/>
        <v>0</v>
      </c>
      <c r="Q455" s="51">
        <f t="shared" si="115"/>
        <v>0</v>
      </c>
      <c r="R455" s="52">
        <f t="shared" si="116"/>
        <v>0</v>
      </c>
      <c r="S455" s="69" t="e">
        <f t="shared" si="119"/>
        <v>#DIV/0!</v>
      </c>
    </row>
    <row r="456" ht="15.95" customHeight="1">
      <c r="A456" s="71" t="s">
        <v>323</v>
      </c>
      <c r="B456" s="67" t="s">
        <v>303</v>
      </c>
      <c r="C456" s="68">
        <v>0</v>
      </c>
      <c r="D456" s="42">
        <v>148</v>
      </c>
      <c r="E456" s="43">
        <v>0</v>
      </c>
      <c r="F456" s="44">
        <f t="shared" si="117"/>
        <v>148</v>
      </c>
      <c r="G456" s="45">
        <f t="shared" si="118"/>
        <v>20.607520000000001</v>
      </c>
      <c r="H456" s="45">
        <f t="shared" si="110"/>
        <v>0</v>
      </c>
      <c r="I456" s="45">
        <f t="shared" si="111"/>
        <v>2.6789776000000001</v>
      </c>
      <c r="J456" s="46">
        <f t="shared" si="107"/>
        <v>0</v>
      </c>
      <c r="K456" s="47">
        <v>0.20000000000000001</v>
      </c>
      <c r="L456" s="48">
        <f t="shared" si="112"/>
        <v>0</v>
      </c>
      <c r="M456" s="49">
        <v>0.050000000000000003</v>
      </c>
      <c r="N456" s="50">
        <f t="shared" si="113"/>
        <v>0</v>
      </c>
      <c r="O456" s="49">
        <v>0.050000000000000003</v>
      </c>
      <c r="P456" s="50">
        <f t="shared" si="114"/>
        <v>0</v>
      </c>
      <c r="Q456" s="51">
        <f t="shared" si="115"/>
        <v>0</v>
      </c>
      <c r="R456" s="52">
        <f t="shared" si="116"/>
        <v>0</v>
      </c>
      <c r="S456" s="69" t="e">
        <f t="shared" si="119"/>
        <v>#DIV/0!</v>
      </c>
    </row>
    <row r="457" ht="15.95" customHeight="1">
      <c r="A457" s="71" t="s">
        <v>304</v>
      </c>
      <c r="B457" s="67" t="s">
        <v>305</v>
      </c>
      <c r="C457" s="68">
        <v>0</v>
      </c>
      <c r="D457" s="42">
        <v>198</v>
      </c>
      <c r="E457" s="43">
        <v>0</v>
      </c>
      <c r="F457" s="44">
        <f t="shared" si="117"/>
        <v>198</v>
      </c>
      <c r="G457" s="45">
        <f t="shared" si="118"/>
        <v>27.569520000000001</v>
      </c>
      <c r="H457" s="45">
        <f t="shared" si="110"/>
        <v>0</v>
      </c>
      <c r="I457" s="45">
        <f t="shared" si="111"/>
        <v>3.5840376000000003</v>
      </c>
      <c r="J457" s="46">
        <f t="shared" si="107"/>
        <v>0</v>
      </c>
      <c r="K457" s="47">
        <v>0.20000000000000001</v>
      </c>
      <c r="L457" s="48">
        <f t="shared" si="112"/>
        <v>0</v>
      </c>
      <c r="M457" s="49">
        <v>0.050000000000000003</v>
      </c>
      <c r="N457" s="50">
        <f t="shared" si="113"/>
        <v>0</v>
      </c>
      <c r="O457" s="49">
        <v>0.050000000000000003</v>
      </c>
      <c r="P457" s="50">
        <f t="shared" si="114"/>
        <v>0</v>
      </c>
      <c r="Q457" s="51">
        <f t="shared" si="115"/>
        <v>0</v>
      </c>
      <c r="R457" s="52">
        <f t="shared" si="116"/>
        <v>0</v>
      </c>
      <c r="S457" s="69" t="e">
        <f t="shared" si="119"/>
        <v>#DIV/0!</v>
      </c>
    </row>
    <row r="458" ht="15.95" customHeight="1">
      <c r="A458" s="71" t="s">
        <v>306</v>
      </c>
      <c r="B458" s="67" t="s">
        <v>307</v>
      </c>
      <c r="C458" s="68">
        <v>0</v>
      </c>
      <c r="D458" s="42">
        <v>298</v>
      </c>
      <c r="E458" s="43">
        <v>0</v>
      </c>
      <c r="F458" s="44">
        <f t="shared" si="117"/>
        <v>298</v>
      </c>
      <c r="G458" s="45">
        <f t="shared" si="118"/>
        <v>41.493520000000004</v>
      </c>
      <c r="H458" s="45">
        <f t="shared" si="110"/>
        <v>0</v>
      </c>
      <c r="I458" s="45">
        <f t="shared" si="111"/>
        <v>5.3941576000000007</v>
      </c>
      <c r="J458" s="46">
        <f t="shared" si="107"/>
        <v>0</v>
      </c>
      <c r="K458" s="47">
        <v>0.20000000000000001</v>
      </c>
      <c r="L458" s="48">
        <f t="shared" si="112"/>
        <v>0</v>
      </c>
      <c r="M458" s="49">
        <v>0.050000000000000003</v>
      </c>
      <c r="N458" s="50">
        <f t="shared" si="113"/>
        <v>0</v>
      </c>
      <c r="O458" s="49">
        <v>0.050000000000000003</v>
      </c>
      <c r="P458" s="50">
        <f t="shared" si="114"/>
        <v>0</v>
      </c>
      <c r="Q458" s="51">
        <f t="shared" si="115"/>
        <v>0</v>
      </c>
      <c r="R458" s="52">
        <f t="shared" si="116"/>
        <v>0</v>
      </c>
      <c r="S458" s="69" t="e">
        <f t="shared" si="119"/>
        <v>#DIV/0!</v>
      </c>
    </row>
    <row r="459" ht="15.95" customHeight="1">
      <c r="A459" s="71" t="s">
        <v>308</v>
      </c>
      <c r="B459" s="67" t="s">
        <v>309</v>
      </c>
      <c r="C459" s="68">
        <v>0</v>
      </c>
      <c r="D459" s="42">
        <v>498</v>
      </c>
      <c r="E459" s="43">
        <v>0</v>
      </c>
      <c r="F459" s="44">
        <f t="shared" si="117"/>
        <v>498</v>
      </c>
      <c r="G459" s="45">
        <f t="shared" si="118"/>
        <v>69.341520000000003</v>
      </c>
      <c r="H459" s="45">
        <f t="shared" si="110"/>
        <v>0</v>
      </c>
      <c r="I459" s="45">
        <f t="shared" si="111"/>
        <v>9.0143976000000006</v>
      </c>
      <c r="J459" s="46">
        <f t="shared" si="107"/>
        <v>0</v>
      </c>
      <c r="K459" s="47">
        <v>0.20000000000000001</v>
      </c>
      <c r="L459" s="48">
        <f t="shared" si="112"/>
        <v>0</v>
      </c>
      <c r="M459" s="49">
        <v>0.050000000000000003</v>
      </c>
      <c r="N459" s="50">
        <f t="shared" si="113"/>
        <v>0</v>
      </c>
      <c r="O459" s="49">
        <v>0.050000000000000003</v>
      </c>
      <c r="P459" s="50">
        <f t="shared" si="114"/>
        <v>0</v>
      </c>
      <c r="Q459" s="51">
        <f t="shared" si="115"/>
        <v>0</v>
      </c>
      <c r="R459" s="52">
        <f t="shared" si="116"/>
        <v>0</v>
      </c>
      <c r="S459" s="69" t="e">
        <f t="shared" si="119"/>
        <v>#DIV/0!</v>
      </c>
    </row>
    <row r="460" ht="15.95" customHeight="1">
      <c r="A460" s="71" t="s">
        <v>310</v>
      </c>
      <c r="B460" s="67" t="s">
        <v>311</v>
      </c>
      <c r="C460" s="68">
        <v>0</v>
      </c>
      <c r="D460" s="42">
        <v>638</v>
      </c>
      <c r="E460" s="43">
        <v>0</v>
      </c>
      <c r="F460" s="44">
        <f t="shared" si="117"/>
        <v>638</v>
      </c>
      <c r="G460" s="45">
        <f t="shared" si="118"/>
        <v>88.835120000000003</v>
      </c>
      <c r="H460" s="45">
        <f t="shared" si="110"/>
        <v>0</v>
      </c>
      <c r="I460" s="45">
        <f t="shared" si="111"/>
        <v>11.548565600000002</v>
      </c>
      <c r="J460" s="46">
        <f t="shared" si="107"/>
        <v>0</v>
      </c>
      <c r="K460" s="47">
        <v>0.20000000000000001</v>
      </c>
      <c r="L460" s="48">
        <f t="shared" si="112"/>
        <v>0</v>
      </c>
      <c r="M460" s="49">
        <v>0.050000000000000003</v>
      </c>
      <c r="N460" s="50">
        <f t="shared" si="113"/>
        <v>0</v>
      </c>
      <c r="O460" s="49">
        <v>0.050000000000000003</v>
      </c>
      <c r="P460" s="50">
        <f t="shared" si="114"/>
        <v>0</v>
      </c>
      <c r="Q460" s="51">
        <f t="shared" si="115"/>
        <v>0</v>
      </c>
      <c r="R460" s="52">
        <f t="shared" si="116"/>
        <v>0</v>
      </c>
      <c r="S460" s="69" t="e">
        <f t="shared" si="119"/>
        <v>#DIV/0!</v>
      </c>
    </row>
    <row r="461" ht="15.95" customHeight="1">
      <c r="A461" s="71" t="s">
        <v>312</v>
      </c>
      <c r="B461" s="67" t="s">
        <v>324</v>
      </c>
      <c r="C461" s="68">
        <v>0</v>
      </c>
      <c r="D461" s="42">
        <v>178</v>
      </c>
      <c r="E461" s="43">
        <v>0</v>
      </c>
      <c r="F461" s="44">
        <f t="shared" si="117"/>
        <v>178</v>
      </c>
      <c r="G461" s="45">
        <f t="shared" si="118"/>
        <v>24.78472</v>
      </c>
      <c r="H461" s="45">
        <f t="shared" si="110"/>
        <v>0</v>
      </c>
      <c r="I461" s="45">
        <f t="shared" si="111"/>
        <v>3.2220135999999999</v>
      </c>
      <c r="J461" s="46">
        <f t="shared" si="107"/>
        <v>0</v>
      </c>
      <c r="K461" s="47">
        <v>0.20000000000000001</v>
      </c>
      <c r="L461" s="48">
        <f t="shared" si="112"/>
        <v>0</v>
      </c>
      <c r="M461" s="49">
        <v>0.050000000000000003</v>
      </c>
      <c r="N461" s="50">
        <f t="shared" si="113"/>
        <v>0</v>
      </c>
      <c r="O461" s="49">
        <v>0.050000000000000003</v>
      </c>
      <c r="P461" s="50">
        <f t="shared" si="114"/>
        <v>0</v>
      </c>
      <c r="Q461" s="51">
        <f t="shared" si="115"/>
        <v>0</v>
      </c>
      <c r="R461" s="52">
        <f t="shared" si="116"/>
        <v>0</v>
      </c>
      <c r="S461" s="69" t="e">
        <f t="shared" si="119"/>
        <v>#DIV/0!</v>
      </c>
    </row>
    <row r="462" ht="15.95" customHeight="1">
      <c r="A462" s="71" t="s">
        <v>314</v>
      </c>
      <c r="B462" s="67"/>
      <c r="C462" s="68">
        <v>0</v>
      </c>
      <c r="D462" s="42">
        <v>148</v>
      </c>
      <c r="E462" s="43">
        <v>0</v>
      </c>
      <c r="F462" s="44">
        <f t="shared" si="117"/>
        <v>148</v>
      </c>
      <c r="G462" s="45">
        <f t="shared" si="118"/>
        <v>20.607520000000001</v>
      </c>
      <c r="H462" s="45">
        <f t="shared" si="110"/>
        <v>0</v>
      </c>
      <c r="I462" s="45">
        <f t="shared" si="111"/>
        <v>2.6789776000000001</v>
      </c>
      <c r="J462" s="46">
        <f t="shared" si="107"/>
        <v>0</v>
      </c>
      <c r="K462" s="47">
        <v>0.20000000000000001</v>
      </c>
      <c r="L462" s="48">
        <f t="shared" si="112"/>
        <v>0</v>
      </c>
      <c r="M462" s="49">
        <v>0.050000000000000003</v>
      </c>
      <c r="N462" s="50">
        <f t="shared" si="113"/>
        <v>0</v>
      </c>
      <c r="O462" s="49">
        <v>0.050000000000000003</v>
      </c>
      <c r="P462" s="50">
        <f t="shared" si="114"/>
        <v>0</v>
      </c>
      <c r="Q462" s="51">
        <f t="shared" si="115"/>
        <v>0</v>
      </c>
      <c r="R462" s="52">
        <f t="shared" si="116"/>
        <v>0</v>
      </c>
      <c r="S462" s="69" t="e">
        <f t="shared" si="119"/>
        <v>#DIV/0!</v>
      </c>
    </row>
    <row r="463" ht="15.95" customHeight="1">
      <c r="A463" s="71" t="s">
        <v>315</v>
      </c>
      <c r="B463" s="67"/>
      <c r="C463" s="68">
        <v>0</v>
      </c>
      <c r="D463" s="42">
        <v>198</v>
      </c>
      <c r="E463" s="43">
        <v>0</v>
      </c>
      <c r="F463" s="44">
        <f t="shared" si="117"/>
        <v>198</v>
      </c>
      <c r="G463" s="45">
        <f t="shared" si="118"/>
        <v>27.569520000000001</v>
      </c>
      <c r="H463" s="45">
        <f t="shared" si="110"/>
        <v>0</v>
      </c>
      <c r="I463" s="45">
        <f t="shared" si="111"/>
        <v>3.5840376000000003</v>
      </c>
      <c r="J463" s="46">
        <f t="shared" si="107"/>
        <v>0</v>
      </c>
      <c r="K463" s="47">
        <v>0.20000000000000001</v>
      </c>
      <c r="L463" s="48">
        <f t="shared" si="112"/>
        <v>0</v>
      </c>
      <c r="M463" s="49">
        <v>0.050000000000000003</v>
      </c>
      <c r="N463" s="50">
        <f t="shared" si="113"/>
        <v>0</v>
      </c>
      <c r="O463" s="49">
        <v>0.050000000000000003</v>
      </c>
      <c r="P463" s="50">
        <f t="shared" si="114"/>
        <v>0</v>
      </c>
      <c r="Q463" s="51">
        <f t="shared" si="115"/>
        <v>0</v>
      </c>
      <c r="R463" s="52">
        <f t="shared" si="116"/>
        <v>0</v>
      </c>
      <c r="S463" s="69" t="e">
        <f t="shared" si="119"/>
        <v>#DIV/0!</v>
      </c>
    </row>
    <row r="464" ht="15.95" customHeight="1">
      <c r="A464" s="71" t="s">
        <v>316</v>
      </c>
      <c r="B464" s="67" t="s">
        <v>317</v>
      </c>
      <c r="C464" s="68">
        <v>0</v>
      </c>
      <c r="D464" s="42">
        <v>298</v>
      </c>
      <c r="E464" s="43">
        <v>0</v>
      </c>
      <c r="F464" s="44">
        <f t="shared" si="117"/>
        <v>298</v>
      </c>
      <c r="G464" s="45">
        <f t="shared" si="118"/>
        <v>41.493520000000004</v>
      </c>
      <c r="H464" s="45">
        <f t="shared" si="110"/>
        <v>0</v>
      </c>
      <c r="I464" s="45">
        <f t="shared" si="111"/>
        <v>5.3941576000000007</v>
      </c>
      <c r="J464" s="46">
        <f t="shared" si="107"/>
        <v>0</v>
      </c>
      <c r="K464" s="47">
        <v>0.20000000000000001</v>
      </c>
      <c r="L464" s="48">
        <f t="shared" si="112"/>
        <v>0</v>
      </c>
      <c r="M464" s="49">
        <v>0.050000000000000003</v>
      </c>
      <c r="N464" s="50">
        <f t="shared" si="113"/>
        <v>0</v>
      </c>
      <c r="O464" s="49">
        <v>0.050000000000000003</v>
      </c>
      <c r="P464" s="50">
        <f t="shared" si="114"/>
        <v>0</v>
      </c>
      <c r="Q464" s="51">
        <f t="shared" si="115"/>
        <v>0</v>
      </c>
      <c r="R464" s="52">
        <f t="shared" si="116"/>
        <v>0</v>
      </c>
      <c r="S464" s="69" t="e">
        <f t="shared" si="119"/>
        <v>#DIV/0!</v>
      </c>
    </row>
    <row r="465" ht="15.95" customHeight="1">
      <c r="A465" s="71" t="s">
        <v>318</v>
      </c>
      <c r="B465" s="67"/>
      <c r="C465" s="68">
        <v>0</v>
      </c>
      <c r="D465" s="42">
        <v>448</v>
      </c>
      <c r="E465" s="43">
        <v>0</v>
      </c>
      <c r="F465" s="44">
        <f t="shared" si="117"/>
        <v>448</v>
      </c>
      <c r="G465" s="45">
        <f t="shared" si="118"/>
        <v>62.379519999999999</v>
      </c>
      <c r="H465" s="45">
        <f t="shared" si="110"/>
        <v>0</v>
      </c>
      <c r="I465" s="45">
        <f t="shared" si="111"/>
        <v>8.1093375999999999</v>
      </c>
      <c r="J465" s="46">
        <f t="shared" si="107"/>
        <v>0</v>
      </c>
      <c r="K465" s="47">
        <v>0.20000000000000001</v>
      </c>
      <c r="L465" s="48">
        <f t="shared" si="112"/>
        <v>0</v>
      </c>
      <c r="M465" s="49">
        <v>0.050000000000000003</v>
      </c>
      <c r="N465" s="50">
        <f t="shared" si="113"/>
        <v>0</v>
      </c>
      <c r="O465" s="49">
        <v>0.050000000000000003</v>
      </c>
      <c r="P465" s="50">
        <f t="shared" si="114"/>
        <v>0</v>
      </c>
      <c r="Q465" s="51">
        <f t="shared" si="115"/>
        <v>0</v>
      </c>
      <c r="R465" s="52">
        <f t="shared" si="116"/>
        <v>0</v>
      </c>
      <c r="S465" s="69" t="e">
        <f t="shared" si="119"/>
        <v>#DIV/0!</v>
      </c>
    </row>
    <row r="466" ht="15.95" customHeight="1">
      <c r="A466" s="71" t="s">
        <v>319</v>
      </c>
      <c r="B466" s="67"/>
      <c r="C466" s="68">
        <v>0</v>
      </c>
      <c r="D466" s="42">
        <v>548</v>
      </c>
      <c r="E466" s="43">
        <v>0</v>
      </c>
      <c r="F466" s="44">
        <f t="shared" si="117"/>
        <v>548</v>
      </c>
      <c r="G466" s="45">
        <f t="shared" si="118"/>
        <v>76.303520000000006</v>
      </c>
      <c r="H466" s="45">
        <f t="shared" si="110"/>
        <v>0</v>
      </c>
      <c r="I466" s="45">
        <f t="shared" si="111"/>
        <v>9.9194576000000012</v>
      </c>
      <c r="J466" s="46">
        <f t="shared" si="107"/>
        <v>0</v>
      </c>
      <c r="K466" s="47">
        <v>0.20000000000000001</v>
      </c>
      <c r="L466" s="48">
        <f t="shared" si="112"/>
        <v>0</v>
      </c>
      <c r="M466" s="49">
        <v>0.050000000000000003</v>
      </c>
      <c r="N466" s="50">
        <f t="shared" si="113"/>
        <v>0</v>
      </c>
      <c r="O466" s="49">
        <v>0.050000000000000003</v>
      </c>
      <c r="P466" s="50">
        <f t="shared" si="114"/>
        <v>0</v>
      </c>
      <c r="Q466" s="51">
        <f t="shared" si="115"/>
        <v>0</v>
      </c>
      <c r="R466" s="52">
        <f t="shared" si="116"/>
        <v>0</v>
      </c>
      <c r="S466" s="69" t="e">
        <f t="shared" si="119"/>
        <v>#DIV/0!</v>
      </c>
    </row>
    <row r="467" ht="15.95" customHeight="1">
      <c r="A467" s="71" t="s">
        <v>320</v>
      </c>
      <c r="B467" s="67"/>
      <c r="C467" s="68">
        <v>0</v>
      </c>
      <c r="D467" s="42">
        <v>182.28</v>
      </c>
      <c r="E467" s="43">
        <v>0</v>
      </c>
      <c r="F467" s="44">
        <f t="shared" si="117"/>
        <v>182.28</v>
      </c>
      <c r="G467" s="45">
        <f t="shared" si="118"/>
        <v>25.380667200000001</v>
      </c>
      <c r="H467" s="45">
        <f t="shared" si="110"/>
        <v>0</v>
      </c>
      <c r="I467" s="45">
        <f t="shared" si="111"/>
        <v>3.2994867360000004</v>
      </c>
      <c r="J467" s="46">
        <f t="shared" si="107"/>
        <v>0</v>
      </c>
      <c r="K467" s="47">
        <v>0.20000000000000001</v>
      </c>
      <c r="L467" s="48">
        <f t="shared" si="112"/>
        <v>0</v>
      </c>
      <c r="M467" s="49">
        <v>0.050000000000000003</v>
      </c>
      <c r="N467" s="50">
        <f t="shared" si="113"/>
        <v>0</v>
      </c>
      <c r="O467" s="49">
        <v>0.050000000000000003</v>
      </c>
      <c r="P467" s="50">
        <f t="shared" si="114"/>
        <v>0</v>
      </c>
      <c r="Q467" s="51">
        <f t="shared" si="115"/>
        <v>0</v>
      </c>
      <c r="R467" s="52">
        <f t="shared" si="116"/>
        <v>0</v>
      </c>
      <c r="S467" s="69" t="e">
        <f t="shared" si="119"/>
        <v>#DIV/0!</v>
      </c>
    </row>
    <row r="468" ht="15.95" customHeight="1">
      <c r="A468" s="71" t="s">
        <v>321</v>
      </c>
      <c r="B468" s="67"/>
      <c r="C468" s="68">
        <v>0</v>
      </c>
      <c r="D468" s="42">
        <v>300.95999999999998</v>
      </c>
      <c r="E468" s="43">
        <v>0</v>
      </c>
      <c r="F468" s="44">
        <f t="shared" si="117"/>
        <v>300.95999999999998</v>
      </c>
      <c r="G468" s="45">
        <f t="shared" si="118"/>
        <v>41.905670399999998</v>
      </c>
      <c r="H468" s="45">
        <f t="shared" si="110"/>
        <v>0</v>
      </c>
      <c r="I468" s="45">
        <f t="shared" si="111"/>
        <v>5.4477371520000002</v>
      </c>
      <c r="J468" s="46">
        <f t="shared" si="107"/>
        <v>0</v>
      </c>
      <c r="K468" s="47">
        <v>0.20000000000000001</v>
      </c>
      <c r="L468" s="48">
        <f t="shared" si="112"/>
        <v>0</v>
      </c>
      <c r="M468" s="49">
        <v>0.050000000000000003</v>
      </c>
      <c r="N468" s="50">
        <f t="shared" si="113"/>
        <v>0</v>
      </c>
      <c r="O468" s="49">
        <v>0.050000000000000003</v>
      </c>
      <c r="P468" s="50">
        <f t="shared" si="114"/>
        <v>0</v>
      </c>
      <c r="Q468" s="51">
        <f t="shared" si="115"/>
        <v>0</v>
      </c>
      <c r="R468" s="52">
        <f t="shared" si="116"/>
        <v>0</v>
      </c>
      <c r="S468" s="69" t="e">
        <f t="shared" si="119"/>
        <v>#DIV/0!</v>
      </c>
    </row>
    <row r="469" ht="15.95" customHeight="1">
      <c r="A469" s="74"/>
      <c r="B469" s="75"/>
      <c r="C469" s="76">
        <f>SUM(C316:C468)</f>
        <v>0</v>
      </c>
      <c r="D469" s="77"/>
      <c r="E469" s="78"/>
      <c r="F469" s="79"/>
      <c r="G469" s="80"/>
      <c r="H469" s="80">
        <f>SUM(H321:H442)</f>
        <v>0</v>
      </c>
      <c r="I469" s="81">
        <v>0.13</v>
      </c>
      <c r="J469" s="80">
        <f>SUM(J321:J442)</f>
        <v>0</v>
      </c>
      <c r="K469" s="81">
        <v>0.20000000000000001</v>
      </c>
      <c r="L469" s="82">
        <f>SUM(L321:L442)</f>
        <v>0</v>
      </c>
      <c r="M469" s="81" t="e">
        <f>N469/J469</f>
        <v>#DIV/0!</v>
      </c>
      <c r="N469" s="80">
        <f>SUM(N321:N442)</f>
        <v>0</v>
      </c>
      <c r="O469" s="81" t="e">
        <f>P469/J469</f>
        <v>#DIV/0!</v>
      </c>
      <c r="P469" s="82">
        <f>SUM(P321:P442)</f>
        <v>0</v>
      </c>
      <c r="Q469" s="82"/>
      <c r="R469" s="80">
        <f>SUM(R316:R448)</f>
        <v>0</v>
      </c>
      <c r="S469" s="81">
        <v>0.60999999999999999</v>
      </c>
    </row>
    <row r="470" thickBot="1" ht="15.95" customHeight="1">
      <c r="A470" s="98"/>
      <c r="B470" s="98"/>
      <c r="C470" s="99">
        <f>C161+C315+C469</f>
        <v>0</v>
      </c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1">
        <f>R161+R315+R469</f>
        <v>0</v>
      </c>
      <c r="S470" s="100"/>
    </row>
    <row r="471" ht="15.95" customHeight="1"/>
    <row r="472" ht="15.9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</sheetData>
  <autoFilter ref="A7:S161">
    <sortState ref="A8:S161">
      <sortCondition ref="A7:A161"/>
    </sortState>
  </autoFilter>
  <mergeCells count="3">
    <mergeCell ref="M4:R5"/>
    <mergeCell ref="M3:R3"/>
    <mergeCell ref="A2:L2"/>
  </mergeCells>
  <conditionalFormatting sqref="A440:A441">
    <cfRule priority="19" dxfId="0" type="duplicateValues"/>
  </conditionalFormatting>
  <conditionalFormatting sqref="A411">
    <cfRule priority="31" dxfId="0" type="duplicateValues"/>
  </conditionalFormatting>
  <conditionalFormatting sqref="A286:A287">
    <cfRule priority="39" dxfId="0" type="duplicateValues"/>
  </conditionalFormatting>
  <conditionalFormatting sqref="A257">
    <cfRule priority="42" dxfId="0" type="duplicateValues"/>
  </conditionalFormatting>
  <conditionalFormatting sqref="A132:A133">
    <cfRule priority="46" dxfId="0" type="duplicateValues"/>
  </conditionalFormatting>
  <conditionalFormatting sqref="A103">
    <cfRule priority="48" dxfId="0" type="duplicateValues"/>
  </conditionalFormatting>
  <pageMargins left="0.7" right="0.7" top="0.75" bottom="0.75" header="0" footer="0"/>
  <pageSetup r:id="rId1"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 filterMode="1">
    <pageSetUpPr fitToPage="1"/>
  </sheetPr>
  <sheetViews>
    <sheetView zoomScaleNormal="100" workbookViewId="0">
      <pane activePane="bottomLeft" state="frozen" topLeftCell="A9" ySplit="8"/>
      <selection pane="bottomLeft" activeCell="K114" sqref="K114"/>
    </sheetView>
  </sheetViews>
  <sheetFormatPr defaultColWidth="14.42578" defaultRowHeight="15" customHeight="1"/>
  <cols>
    <col min="1" max="1" width="14.42578" customWidth="1"/>
    <col min="2" max="2" width="15.57031" customWidth="1"/>
    <col min="3" max="3" width="16.42578" customWidth="1"/>
    <col min="4" max="6" width="10.57031" customWidth="1"/>
    <col min="7" max="7" width="9.425781" bestFit="1" customWidth="1"/>
    <col min="8" max="8" width="12.85547" bestFit="1" customWidth="1"/>
    <col min="9" max="9" width="12.57031" customWidth="1"/>
    <col min="10" max="10" width="13.57031" bestFit="1" customWidth="1"/>
    <col min="11" max="11" width="12.57031" customWidth="1"/>
    <col min="12" max="12" width="13.57031" bestFit="1" customWidth="1"/>
    <col min="13" max="13" width="11.57031" customWidth="1"/>
    <col min="14" max="14" width="12.42578" bestFit="1" customWidth="1"/>
    <col min="15" max="15" width="13" bestFit="1" customWidth="1"/>
    <col min="16" max="17" width="12.85547" customWidth="1"/>
    <col min="18" max="18" width="14.42578" bestFit="1" customWidth="1"/>
    <col min="19" max="19" width="13.57031" bestFit="1" customWidth="1"/>
    <col min="20" max="20" width="13.42578" customWidth="1"/>
    <col min="21" max="30" width="8.570313" customWidth="1"/>
  </cols>
  <sheetData>
    <row r="1" ht="35.25" customHeight="1"/>
    <row r="2" ht="27" customHeight="1">
      <c r="F2" s="102" t="s">
        <v>325</v>
      </c>
      <c r="G2" s="102"/>
      <c r="H2" s="102"/>
      <c r="I2" s="102"/>
      <c r="J2" s="102"/>
      <c r="K2" s="102"/>
      <c r="L2" s="102"/>
    </row>
    <row r="3" ht="18" customHeight="1">
      <c r="A3" s="103" t="s">
        <v>326</v>
      </c>
      <c r="B3" s="104">
        <v>45505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  <c r="O3" s="107"/>
      <c r="P3" s="107"/>
      <c r="Q3" s="107"/>
      <c r="R3" s="108"/>
      <c r="S3" s="109"/>
    </row>
    <row r="4" thickBot="1" ht="15" customHeight="1">
      <c r="A4" s="110"/>
      <c r="B4" s="104">
        <v>45565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13"/>
      <c r="O4" s="114" t="s">
        <v>0</v>
      </c>
      <c r="P4" s="114"/>
      <c r="Q4" s="114"/>
      <c r="R4" s="114"/>
      <c r="S4" s="114"/>
    </row>
    <row r="5" ht="16.5" customHeight="1">
      <c r="A5" s="115"/>
      <c r="B5" s="109"/>
      <c r="C5" s="116"/>
      <c r="E5" s="117"/>
      <c r="F5" s="118"/>
      <c r="G5" s="118"/>
      <c r="H5" s="118"/>
      <c r="I5" s="118"/>
      <c r="J5" s="118"/>
      <c r="K5" s="119"/>
      <c r="L5" s="119"/>
      <c r="M5" s="109"/>
      <c r="N5" s="107"/>
      <c r="O5" s="120">
        <f>S128</f>
        <v>29274.576408000001</v>
      </c>
      <c r="P5" s="121"/>
      <c r="Q5" s="121"/>
      <c r="R5" s="122"/>
      <c r="S5" s="123"/>
    </row>
    <row r="6" thickBot="1" ht="23.25" customHeight="1">
      <c r="A6" s="124" t="s">
        <v>1</v>
      </c>
      <c r="B6" s="124"/>
      <c r="C6" s="124"/>
      <c r="E6" s="117"/>
      <c r="F6" s="118"/>
      <c r="G6" s="118"/>
      <c r="H6" s="118"/>
      <c r="I6" s="118"/>
      <c r="J6" s="118"/>
      <c r="K6" s="108"/>
      <c r="L6" s="108"/>
      <c r="M6" s="109"/>
      <c r="N6" s="107"/>
      <c r="O6" s="125"/>
      <c r="P6" s="126"/>
      <c r="Q6" s="126"/>
      <c r="R6" s="126"/>
      <c r="S6" s="127"/>
    </row>
    <row r="7" ht="14.25" customHeight="1">
      <c r="C7" s="128" t="s">
        <v>327</v>
      </c>
      <c r="D7" s="129">
        <v>0.13200000000000001</v>
      </c>
      <c r="F7" s="130"/>
      <c r="G7" s="130"/>
      <c r="H7" s="130"/>
      <c r="I7" s="130"/>
      <c r="J7" s="130"/>
      <c r="K7" s="130"/>
      <c r="L7" s="130"/>
      <c r="M7" s="130"/>
      <c r="N7" s="130"/>
      <c r="O7" s="131"/>
      <c r="P7" s="131"/>
      <c r="Q7" s="131"/>
      <c r="R7" s="131"/>
      <c r="S7" s="131"/>
    </row>
    <row r="8" ht="42.75">
      <c r="A8" s="132" t="s">
        <v>3</v>
      </c>
      <c r="B8" s="132"/>
      <c r="C8" s="132"/>
      <c r="D8" s="132" t="s">
        <v>4</v>
      </c>
      <c r="E8" s="30" t="s">
        <v>5</v>
      </c>
      <c r="F8" s="31" t="s">
        <v>6</v>
      </c>
      <c r="G8" s="32" t="s">
        <v>7</v>
      </c>
      <c r="H8" s="31" t="s">
        <v>8</v>
      </c>
      <c r="I8" s="31" t="s">
        <v>9</v>
      </c>
      <c r="J8" s="31" t="s">
        <v>10</v>
      </c>
      <c r="K8" s="31" t="s">
        <v>11</v>
      </c>
      <c r="L8" s="31" t="s">
        <v>12</v>
      </c>
      <c r="M8" s="33" t="s">
        <v>13</v>
      </c>
      <c r="N8" s="33" t="s">
        <v>14</v>
      </c>
      <c r="O8" s="34" t="s">
        <v>15</v>
      </c>
      <c r="P8" s="35" t="s">
        <v>16</v>
      </c>
      <c r="Q8" s="35" t="s">
        <v>17</v>
      </c>
      <c r="R8" s="36" t="s">
        <v>18</v>
      </c>
      <c r="S8" s="38" t="s">
        <v>20</v>
      </c>
      <c r="T8" s="38" t="s">
        <v>21</v>
      </c>
    </row>
    <row r="9" hidden="1" ht="20.1" customHeight="1">
      <c r="A9" s="54" t="s">
        <v>22</v>
      </c>
      <c r="B9" s="133"/>
      <c r="C9" s="134"/>
      <c r="D9" s="55" t="s">
        <v>23</v>
      </c>
      <c r="E9" s="135"/>
      <c r="F9" s="42">
        <v>278</v>
      </c>
      <c r="G9" s="43">
        <v>0</v>
      </c>
      <c r="H9" s="42">
        <f t="shared" ref="H9:H46" si="0">F9*(1-G9)</f>
        <v>278</v>
      </c>
      <c r="I9" s="136">
        <f>H9*$D$7</f>
        <v>36.696000000000005</v>
      </c>
      <c r="J9" s="136">
        <f>I9*E9</f>
        <v>0</v>
      </c>
      <c r="K9" s="136">
        <f>I9*0.13</f>
        <v>4.7704800000000009</v>
      </c>
      <c r="L9" s="46">
        <f>(I9-K9)*E9</f>
        <v>0</v>
      </c>
      <c r="M9" s="137">
        <v>0.20000000000000001</v>
      </c>
      <c r="N9" s="138">
        <f>L9*M9</f>
        <v>0</v>
      </c>
      <c r="O9" s="139">
        <v>0.050000000000000003</v>
      </c>
      <c r="P9" s="140">
        <f t="shared" ref="P9:P46" si="1">L9*O9</f>
        <v>0</v>
      </c>
      <c r="Q9" s="139">
        <v>0.050000000000000003</v>
      </c>
      <c r="R9" s="140">
        <f>L9*Q9</f>
        <v>0</v>
      </c>
      <c r="S9" s="141">
        <f t="shared" ref="S9:S46" si="2">L9-N9-P9-R9</f>
        <v>0</v>
      </c>
      <c r="T9" s="142" t="e">
        <f>S9/J9</f>
        <v>#DIV/0!</v>
      </c>
    </row>
    <row r="10" hidden="1" ht="20.1" customHeight="1">
      <c r="A10" s="54" t="s">
        <v>24</v>
      </c>
      <c r="B10" s="133"/>
      <c r="C10" s="134"/>
      <c r="D10" s="55" t="s">
        <v>25</v>
      </c>
      <c r="E10" s="135"/>
      <c r="F10" s="42">
        <v>278</v>
      </c>
      <c r="G10" s="43">
        <v>0</v>
      </c>
      <c r="H10" s="42">
        <f t="shared" si="0"/>
        <v>278</v>
      </c>
      <c r="I10" s="136">
        <f t="shared" ref="I10:I18" si="3">H10*$D$7</f>
        <v>36.696000000000005</v>
      </c>
      <c r="J10" s="136">
        <f t="shared" ref="J10:J18" si="4">I10*E10</f>
        <v>0</v>
      </c>
      <c r="K10" s="136">
        <f t="shared" ref="K10:K18" si="5">I10*0.13</f>
        <v>4.7704800000000009</v>
      </c>
      <c r="L10" s="46">
        <f t="shared" ref="L10:L18" si="6">(I10-K10)*E10</f>
        <v>0</v>
      </c>
      <c r="M10" s="137">
        <v>0.20000000000000001</v>
      </c>
      <c r="N10" s="138">
        <f t="shared" ref="N10:N18" si="7">L10*M10</f>
        <v>0</v>
      </c>
      <c r="O10" s="139">
        <v>0.050000000000000003</v>
      </c>
      <c r="P10" s="140">
        <f t="shared" si="1"/>
        <v>0</v>
      </c>
      <c r="Q10" s="139">
        <v>0.050000000000000003</v>
      </c>
      <c r="R10" s="140">
        <f t="shared" ref="R10:R18" si="8">L10*Q10</f>
        <v>0</v>
      </c>
      <c r="S10" s="141">
        <f t="shared" si="2"/>
        <v>0</v>
      </c>
      <c r="T10" s="142" t="e">
        <f t="shared" ref="T10:T18" si="9">S10/J10</f>
        <v>#DIV/0!</v>
      </c>
    </row>
    <row r="11" hidden="1" ht="20.1" customHeight="1">
      <c r="A11" s="54" t="s">
        <v>26</v>
      </c>
      <c r="B11" s="133"/>
      <c r="C11" s="134"/>
      <c r="D11" s="55" t="s">
        <v>27</v>
      </c>
      <c r="E11" s="135"/>
      <c r="F11" s="42">
        <v>268</v>
      </c>
      <c r="G11" s="43">
        <v>0</v>
      </c>
      <c r="H11" s="42">
        <f t="shared" si="0"/>
        <v>268</v>
      </c>
      <c r="I11" s="136">
        <f t="shared" si="3"/>
        <v>35.376000000000005</v>
      </c>
      <c r="J11" s="136">
        <f t="shared" si="4"/>
        <v>0</v>
      </c>
      <c r="K11" s="136">
        <f t="shared" si="5"/>
        <v>4.5988800000000012</v>
      </c>
      <c r="L11" s="46">
        <f t="shared" si="6"/>
        <v>0</v>
      </c>
      <c r="M11" s="137">
        <v>0.20000000000000001</v>
      </c>
      <c r="N11" s="138">
        <f t="shared" si="7"/>
        <v>0</v>
      </c>
      <c r="O11" s="139">
        <v>0.050000000000000003</v>
      </c>
      <c r="P11" s="140">
        <f t="shared" si="1"/>
        <v>0</v>
      </c>
      <c r="Q11" s="139">
        <v>0.050000000000000003</v>
      </c>
      <c r="R11" s="140">
        <f t="shared" si="8"/>
        <v>0</v>
      </c>
      <c r="S11" s="141">
        <f t="shared" si="2"/>
        <v>0</v>
      </c>
      <c r="T11" s="142" t="e">
        <f t="shared" si="9"/>
        <v>#DIV/0!</v>
      </c>
    </row>
    <row r="12" hidden="1" ht="20.1" customHeight="1">
      <c r="A12" s="54" t="s">
        <v>328</v>
      </c>
      <c r="B12" s="133"/>
      <c r="C12" s="134"/>
      <c r="D12" s="55" t="s">
        <v>29</v>
      </c>
      <c r="E12" s="135"/>
      <c r="F12" s="42">
        <v>368</v>
      </c>
      <c r="G12" s="43">
        <v>0</v>
      </c>
      <c r="H12" s="42">
        <f t="shared" si="0"/>
        <v>368</v>
      </c>
      <c r="I12" s="136">
        <f t="shared" si="3"/>
        <v>48.576000000000001</v>
      </c>
      <c r="J12" s="136">
        <f t="shared" si="4"/>
        <v>0</v>
      </c>
      <c r="K12" s="136">
        <f t="shared" si="5"/>
        <v>6.3148800000000005</v>
      </c>
      <c r="L12" s="46">
        <f t="shared" si="6"/>
        <v>0</v>
      </c>
      <c r="M12" s="137">
        <v>0.20000000000000001</v>
      </c>
      <c r="N12" s="138">
        <f t="shared" si="7"/>
        <v>0</v>
      </c>
      <c r="O12" s="139">
        <v>0.050000000000000003</v>
      </c>
      <c r="P12" s="140">
        <f t="shared" si="1"/>
        <v>0</v>
      </c>
      <c r="Q12" s="139">
        <v>0.050000000000000003</v>
      </c>
      <c r="R12" s="140">
        <f t="shared" si="8"/>
        <v>0</v>
      </c>
      <c r="S12" s="141">
        <f t="shared" si="2"/>
        <v>0</v>
      </c>
      <c r="T12" s="142" t="e">
        <f t="shared" si="9"/>
        <v>#DIV/0!</v>
      </c>
    </row>
    <row r="13" hidden="1" ht="20.1" customHeight="1">
      <c r="A13" s="54" t="s">
        <v>329</v>
      </c>
      <c r="B13" s="133"/>
      <c r="C13" s="134"/>
      <c r="D13" s="55" t="s">
        <v>31</v>
      </c>
      <c r="E13" s="135"/>
      <c r="F13" s="42">
        <v>498</v>
      </c>
      <c r="G13" s="43">
        <v>0</v>
      </c>
      <c r="H13" s="42">
        <f t="shared" si="0"/>
        <v>498</v>
      </c>
      <c r="I13" s="136">
        <f t="shared" si="3"/>
        <v>65.736000000000004</v>
      </c>
      <c r="J13" s="136">
        <f t="shared" si="4"/>
        <v>0</v>
      </c>
      <c r="K13" s="136">
        <f t="shared" si="5"/>
        <v>8.5456800000000008</v>
      </c>
      <c r="L13" s="46">
        <f t="shared" si="6"/>
        <v>0</v>
      </c>
      <c r="M13" s="137">
        <v>0.20000000000000001</v>
      </c>
      <c r="N13" s="138">
        <f t="shared" si="7"/>
        <v>0</v>
      </c>
      <c r="O13" s="139">
        <v>0.050000000000000003</v>
      </c>
      <c r="P13" s="140">
        <f t="shared" si="1"/>
        <v>0</v>
      </c>
      <c r="Q13" s="139">
        <v>0.050000000000000003</v>
      </c>
      <c r="R13" s="140">
        <f t="shared" si="8"/>
        <v>0</v>
      </c>
      <c r="S13" s="141">
        <f t="shared" si="2"/>
        <v>0</v>
      </c>
      <c r="T13" s="142" t="e">
        <f t="shared" si="9"/>
        <v>#DIV/0!</v>
      </c>
    </row>
    <row r="14" hidden="1" ht="20.1" customHeight="1">
      <c r="A14" s="54" t="s">
        <v>330</v>
      </c>
      <c r="B14" s="133"/>
      <c r="C14" s="134"/>
      <c r="D14" s="55" t="s">
        <v>33</v>
      </c>
      <c r="E14" s="135"/>
      <c r="F14" s="42">
        <v>298</v>
      </c>
      <c r="G14" s="43">
        <v>0</v>
      </c>
      <c r="H14" s="42">
        <f t="shared" si="0"/>
        <v>298</v>
      </c>
      <c r="I14" s="136">
        <f t="shared" si="3"/>
        <v>39.335999999999999</v>
      </c>
      <c r="J14" s="136">
        <f t="shared" si="4"/>
        <v>0</v>
      </c>
      <c r="K14" s="136">
        <f t="shared" si="5"/>
        <v>5.1136799999999996</v>
      </c>
      <c r="L14" s="46">
        <f t="shared" si="6"/>
        <v>0</v>
      </c>
      <c r="M14" s="137">
        <v>0.20000000000000001</v>
      </c>
      <c r="N14" s="138">
        <f t="shared" si="7"/>
        <v>0</v>
      </c>
      <c r="O14" s="139">
        <v>0.050000000000000003</v>
      </c>
      <c r="P14" s="140">
        <f t="shared" si="1"/>
        <v>0</v>
      </c>
      <c r="Q14" s="139">
        <v>0.050000000000000003</v>
      </c>
      <c r="R14" s="140">
        <f t="shared" si="8"/>
        <v>0</v>
      </c>
      <c r="S14" s="141">
        <f t="shared" si="2"/>
        <v>0</v>
      </c>
      <c r="T14" s="142" t="e">
        <f t="shared" si="9"/>
        <v>#DIV/0!</v>
      </c>
    </row>
    <row r="15" hidden="1" ht="20.1" customHeight="1">
      <c r="A15" s="54" t="s">
        <v>331</v>
      </c>
      <c r="B15" s="133"/>
      <c r="C15" s="134"/>
      <c r="D15" s="55" t="s">
        <v>35</v>
      </c>
      <c r="E15" s="135"/>
      <c r="F15" s="42">
        <v>348</v>
      </c>
      <c r="G15" s="43">
        <v>0</v>
      </c>
      <c r="H15" s="42">
        <f t="shared" si="0"/>
        <v>348</v>
      </c>
      <c r="I15" s="136">
        <f t="shared" si="3"/>
        <v>45.936</v>
      </c>
      <c r="J15" s="136">
        <f t="shared" si="4"/>
        <v>0</v>
      </c>
      <c r="K15" s="136">
        <f t="shared" si="5"/>
        <v>5.9716800000000001</v>
      </c>
      <c r="L15" s="46">
        <f t="shared" si="6"/>
        <v>0</v>
      </c>
      <c r="M15" s="137">
        <v>0.20000000000000001</v>
      </c>
      <c r="N15" s="138">
        <f t="shared" si="7"/>
        <v>0</v>
      </c>
      <c r="O15" s="139">
        <v>0.050000000000000003</v>
      </c>
      <c r="P15" s="140">
        <f t="shared" si="1"/>
        <v>0</v>
      </c>
      <c r="Q15" s="139">
        <v>0.050000000000000003</v>
      </c>
      <c r="R15" s="140">
        <f t="shared" si="8"/>
        <v>0</v>
      </c>
      <c r="S15" s="141">
        <f t="shared" si="2"/>
        <v>0</v>
      </c>
      <c r="T15" s="142" t="e">
        <f t="shared" si="9"/>
        <v>#DIV/0!</v>
      </c>
    </row>
    <row r="16" hidden="1" ht="20.1" customHeight="1">
      <c r="A16" s="56" t="s">
        <v>38</v>
      </c>
      <c r="B16" s="143"/>
      <c r="C16" s="144"/>
      <c r="D16" s="55" t="s">
        <v>39</v>
      </c>
      <c r="E16" s="135"/>
      <c r="F16" s="42">
        <v>268</v>
      </c>
      <c r="G16" s="43">
        <v>0</v>
      </c>
      <c r="H16" s="42">
        <f t="shared" si="0"/>
        <v>268</v>
      </c>
      <c r="I16" s="136">
        <f t="shared" si="3"/>
        <v>35.376000000000005</v>
      </c>
      <c r="J16" s="136">
        <f t="shared" si="4"/>
        <v>0</v>
      </c>
      <c r="K16" s="136">
        <f t="shared" si="5"/>
        <v>4.5988800000000012</v>
      </c>
      <c r="L16" s="46">
        <f t="shared" si="6"/>
        <v>0</v>
      </c>
      <c r="M16" s="137">
        <v>0.20000000000000001</v>
      </c>
      <c r="N16" s="138">
        <f t="shared" si="7"/>
        <v>0</v>
      </c>
      <c r="O16" s="139">
        <v>0.050000000000000003</v>
      </c>
      <c r="P16" s="140">
        <f t="shared" si="1"/>
        <v>0</v>
      </c>
      <c r="Q16" s="139">
        <v>0.050000000000000003</v>
      </c>
      <c r="R16" s="140">
        <f t="shared" si="8"/>
        <v>0</v>
      </c>
      <c r="S16" s="141">
        <f t="shared" si="2"/>
        <v>0</v>
      </c>
      <c r="T16" s="142" t="e">
        <f t="shared" si="9"/>
        <v>#DIV/0!</v>
      </c>
    </row>
    <row r="17" hidden="1" ht="20.1" customHeight="1">
      <c r="A17" s="56" t="s">
        <v>40</v>
      </c>
      <c r="B17" s="143"/>
      <c r="C17" s="144"/>
      <c r="D17" s="55" t="s">
        <v>41</v>
      </c>
      <c r="E17" s="135"/>
      <c r="F17" s="42">
        <v>288</v>
      </c>
      <c r="G17" s="43">
        <v>0</v>
      </c>
      <c r="H17" s="42">
        <f t="shared" si="0"/>
        <v>288</v>
      </c>
      <c r="I17" s="136">
        <f t="shared" si="3"/>
        <v>38.016000000000005</v>
      </c>
      <c r="J17" s="136">
        <f t="shared" si="4"/>
        <v>0</v>
      </c>
      <c r="K17" s="136">
        <f t="shared" si="5"/>
        <v>4.9420800000000007</v>
      </c>
      <c r="L17" s="46">
        <f t="shared" si="6"/>
        <v>0</v>
      </c>
      <c r="M17" s="137">
        <v>0.20000000000000001</v>
      </c>
      <c r="N17" s="138">
        <f t="shared" si="7"/>
        <v>0</v>
      </c>
      <c r="O17" s="139">
        <v>0.050000000000000003</v>
      </c>
      <c r="P17" s="140">
        <f t="shared" si="1"/>
        <v>0</v>
      </c>
      <c r="Q17" s="139">
        <v>0.050000000000000003</v>
      </c>
      <c r="R17" s="140">
        <f t="shared" si="8"/>
        <v>0</v>
      </c>
      <c r="S17" s="141">
        <f t="shared" si="2"/>
        <v>0</v>
      </c>
      <c r="T17" s="142" t="e">
        <f t="shared" si="9"/>
        <v>#DIV/0!</v>
      </c>
    </row>
    <row r="18" hidden="1" ht="20.1" customHeight="1">
      <c r="A18" s="56" t="s">
        <v>42</v>
      </c>
      <c r="B18" s="143"/>
      <c r="C18" s="144"/>
      <c r="D18" s="55" t="s">
        <v>43</v>
      </c>
      <c r="E18" s="135"/>
      <c r="F18" s="42">
        <v>198</v>
      </c>
      <c r="G18" s="43">
        <v>0</v>
      </c>
      <c r="H18" s="42">
        <f t="shared" si="0"/>
        <v>198</v>
      </c>
      <c r="I18" s="136">
        <f t="shared" si="3"/>
        <v>26.136000000000003</v>
      </c>
      <c r="J18" s="136">
        <f t="shared" si="4"/>
        <v>0</v>
      </c>
      <c r="K18" s="136">
        <f t="shared" si="5"/>
        <v>3.3976800000000007</v>
      </c>
      <c r="L18" s="46">
        <f t="shared" si="6"/>
        <v>0</v>
      </c>
      <c r="M18" s="137">
        <v>0.20000000000000001</v>
      </c>
      <c r="N18" s="138">
        <f t="shared" si="7"/>
        <v>0</v>
      </c>
      <c r="O18" s="139">
        <v>0.050000000000000003</v>
      </c>
      <c r="P18" s="140">
        <f t="shared" si="1"/>
        <v>0</v>
      </c>
      <c r="Q18" s="139">
        <v>0.050000000000000003</v>
      </c>
      <c r="R18" s="140">
        <f t="shared" si="8"/>
        <v>0</v>
      </c>
      <c r="S18" s="141">
        <f t="shared" si="2"/>
        <v>0</v>
      </c>
      <c r="T18" s="142" t="e">
        <f t="shared" si="9"/>
        <v>#DIV/0!</v>
      </c>
    </row>
    <row r="19" hidden="1" ht="20.1" customHeight="1">
      <c r="A19" s="56" t="s">
        <v>332</v>
      </c>
      <c r="B19" s="143"/>
      <c r="C19" s="144"/>
      <c r="D19" s="55" t="s">
        <v>45</v>
      </c>
      <c r="E19" s="135"/>
      <c r="F19" s="42">
        <v>298</v>
      </c>
      <c r="G19" s="43">
        <v>0</v>
      </c>
      <c r="H19" s="42">
        <f t="shared" si="0"/>
        <v>298</v>
      </c>
      <c r="I19" s="136">
        <f>H19*$D$7</f>
        <v>39.335999999999999</v>
      </c>
      <c r="J19" s="136">
        <f>I19*E19</f>
        <v>0</v>
      </c>
      <c r="K19" s="136">
        <f>I19*0.13</f>
        <v>5.1136799999999996</v>
      </c>
      <c r="L19" s="46">
        <f>(I19-K19)*E19</f>
        <v>0</v>
      </c>
      <c r="M19" s="137">
        <v>0.20000000000000001</v>
      </c>
      <c r="N19" s="138">
        <f>L19*M19</f>
        <v>0</v>
      </c>
      <c r="O19" s="139">
        <v>0.050000000000000003</v>
      </c>
      <c r="P19" s="140">
        <f t="shared" si="1"/>
        <v>0</v>
      </c>
      <c r="Q19" s="139">
        <v>0.050000000000000003</v>
      </c>
      <c r="R19" s="140">
        <f>L19*Q19</f>
        <v>0</v>
      </c>
      <c r="S19" s="141">
        <f t="shared" si="2"/>
        <v>0</v>
      </c>
      <c r="T19" s="142" t="e">
        <f>S19/J19</f>
        <v>#DIV/0!</v>
      </c>
    </row>
    <row r="20" hidden="1" ht="20.1" customHeight="1">
      <c r="A20" s="56" t="s">
        <v>333</v>
      </c>
      <c r="B20" s="143"/>
      <c r="C20" s="144"/>
      <c r="D20" s="55" t="s">
        <v>47</v>
      </c>
      <c r="E20" s="135"/>
      <c r="F20" s="42">
        <v>398</v>
      </c>
      <c r="G20" s="43">
        <v>0</v>
      </c>
      <c r="H20" s="42">
        <f t="shared" si="0"/>
        <v>398</v>
      </c>
      <c r="I20" s="136">
        <f t="shared" ref="I20:I46" si="10">H20*$D$7</f>
        <v>52.536000000000001</v>
      </c>
      <c r="J20" s="136">
        <f t="shared" ref="J20:J46" si="11">I20*E20</f>
        <v>0</v>
      </c>
      <c r="K20" s="136">
        <f t="shared" ref="K20:K46" si="12">I20*0.13</f>
        <v>6.8296800000000006</v>
      </c>
      <c r="L20" s="46">
        <f t="shared" ref="L20:L46" si="13">(I20-K20)*E20</f>
        <v>0</v>
      </c>
      <c r="M20" s="137">
        <v>0.20000000000000001</v>
      </c>
      <c r="N20" s="138">
        <f t="shared" ref="N20:N46" si="14">L20*M20</f>
        <v>0</v>
      </c>
      <c r="O20" s="139">
        <v>0.050000000000000003</v>
      </c>
      <c r="P20" s="140">
        <f t="shared" si="1"/>
        <v>0</v>
      </c>
      <c r="Q20" s="139">
        <v>0.050000000000000003</v>
      </c>
      <c r="R20" s="140">
        <f t="shared" ref="R20:R46" si="15">L20*Q20</f>
        <v>0</v>
      </c>
      <c r="S20" s="141">
        <f t="shared" si="2"/>
        <v>0</v>
      </c>
      <c r="T20" s="142" t="e">
        <f t="shared" ref="T20:T46" si="16">S20/J20</f>
        <v>#DIV/0!</v>
      </c>
    </row>
    <row r="21" hidden="1" ht="20.1" customHeight="1">
      <c r="A21" s="54" t="s">
        <v>48</v>
      </c>
      <c r="B21" s="133"/>
      <c r="C21" s="134"/>
      <c r="D21" s="55" t="s">
        <v>49</v>
      </c>
      <c r="E21" s="135"/>
      <c r="F21" s="42">
        <v>268</v>
      </c>
      <c r="G21" s="43">
        <v>0</v>
      </c>
      <c r="H21" s="42">
        <f t="shared" si="0"/>
        <v>268</v>
      </c>
      <c r="I21" s="136">
        <f t="shared" si="10"/>
        <v>35.376000000000005</v>
      </c>
      <c r="J21" s="136">
        <f t="shared" si="11"/>
        <v>0</v>
      </c>
      <c r="K21" s="136">
        <f t="shared" si="12"/>
        <v>4.5988800000000012</v>
      </c>
      <c r="L21" s="46">
        <f t="shared" si="13"/>
        <v>0</v>
      </c>
      <c r="M21" s="137">
        <v>0.20000000000000001</v>
      </c>
      <c r="N21" s="138">
        <f t="shared" si="14"/>
        <v>0</v>
      </c>
      <c r="O21" s="139">
        <v>0.050000000000000003</v>
      </c>
      <c r="P21" s="140">
        <f t="shared" si="1"/>
        <v>0</v>
      </c>
      <c r="Q21" s="139">
        <v>0.050000000000000003</v>
      </c>
      <c r="R21" s="140">
        <f t="shared" si="15"/>
        <v>0</v>
      </c>
      <c r="S21" s="141">
        <f t="shared" si="2"/>
        <v>0</v>
      </c>
      <c r="T21" s="142" t="e">
        <f t="shared" si="16"/>
        <v>#DIV/0!</v>
      </c>
    </row>
    <row r="22" hidden="1" ht="20.1" customHeight="1">
      <c r="A22" s="54" t="s">
        <v>50</v>
      </c>
      <c r="B22" s="133"/>
      <c r="C22" s="134"/>
      <c r="D22" s="55" t="s">
        <v>51</v>
      </c>
      <c r="E22" s="135"/>
      <c r="F22" s="42">
        <v>368</v>
      </c>
      <c r="G22" s="43">
        <v>0</v>
      </c>
      <c r="H22" s="42">
        <f t="shared" si="0"/>
        <v>368</v>
      </c>
      <c r="I22" s="136">
        <f t="shared" si="10"/>
        <v>48.576000000000001</v>
      </c>
      <c r="J22" s="136">
        <f t="shared" si="11"/>
        <v>0</v>
      </c>
      <c r="K22" s="136">
        <f t="shared" si="12"/>
        <v>6.3148800000000005</v>
      </c>
      <c r="L22" s="46">
        <f t="shared" si="13"/>
        <v>0</v>
      </c>
      <c r="M22" s="137">
        <v>0.20000000000000001</v>
      </c>
      <c r="N22" s="138">
        <f t="shared" si="14"/>
        <v>0</v>
      </c>
      <c r="O22" s="139">
        <v>0.050000000000000003</v>
      </c>
      <c r="P22" s="140">
        <f t="shared" si="1"/>
        <v>0</v>
      </c>
      <c r="Q22" s="139">
        <v>0.050000000000000003</v>
      </c>
      <c r="R22" s="140">
        <f t="shared" si="15"/>
        <v>0</v>
      </c>
      <c r="S22" s="141">
        <f t="shared" si="2"/>
        <v>0</v>
      </c>
      <c r="T22" s="142" t="e">
        <f t="shared" si="16"/>
        <v>#DIV/0!</v>
      </c>
    </row>
    <row r="23" hidden="1" ht="20.1" customHeight="1">
      <c r="A23" s="54" t="s">
        <v>52</v>
      </c>
      <c r="B23" s="133"/>
      <c r="C23" s="134"/>
      <c r="D23" s="55" t="s">
        <v>53</v>
      </c>
      <c r="E23" s="135"/>
      <c r="F23" s="42">
        <v>198</v>
      </c>
      <c r="G23" s="43">
        <v>0</v>
      </c>
      <c r="H23" s="42">
        <f t="shared" si="0"/>
        <v>198</v>
      </c>
      <c r="I23" s="136">
        <f t="shared" si="10"/>
        <v>26.136000000000003</v>
      </c>
      <c r="J23" s="136">
        <f t="shared" si="11"/>
        <v>0</v>
      </c>
      <c r="K23" s="136">
        <f t="shared" si="12"/>
        <v>3.3976800000000007</v>
      </c>
      <c r="L23" s="46">
        <f t="shared" si="13"/>
        <v>0</v>
      </c>
      <c r="M23" s="137">
        <v>0.20000000000000001</v>
      </c>
      <c r="N23" s="138">
        <f t="shared" si="14"/>
        <v>0</v>
      </c>
      <c r="O23" s="139">
        <v>0.050000000000000003</v>
      </c>
      <c r="P23" s="140">
        <f t="shared" si="1"/>
        <v>0</v>
      </c>
      <c r="Q23" s="139">
        <v>0.050000000000000003</v>
      </c>
      <c r="R23" s="140">
        <f t="shared" si="15"/>
        <v>0</v>
      </c>
      <c r="S23" s="141">
        <f t="shared" si="2"/>
        <v>0</v>
      </c>
      <c r="T23" s="142" t="e">
        <f t="shared" si="16"/>
        <v>#DIV/0!</v>
      </c>
    </row>
    <row r="24" hidden="1" ht="20.1" customHeight="1">
      <c r="A24" s="54" t="s">
        <v>54</v>
      </c>
      <c r="B24" s="133"/>
      <c r="C24" s="134"/>
      <c r="D24" s="55" t="s">
        <v>55</v>
      </c>
      <c r="E24" s="135"/>
      <c r="F24" s="42">
        <v>198</v>
      </c>
      <c r="G24" s="43">
        <v>0</v>
      </c>
      <c r="H24" s="42">
        <f t="shared" si="0"/>
        <v>198</v>
      </c>
      <c r="I24" s="136">
        <f t="shared" si="10"/>
        <v>26.136000000000003</v>
      </c>
      <c r="J24" s="136">
        <f t="shared" si="11"/>
        <v>0</v>
      </c>
      <c r="K24" s="136">
        <f t="shared" si="12"/>
        <v>3.3976800000000007</v>
      </c>
      <c r="L24" s="46">
        <f t="shared" si="13"/>
        <v>0</v>
      </c>
      <c r="M24" s="137">
        <v>0.20000000000000001</v>
      </c>
      <c r="N24" s="138">
        <f t="shared" si="14"/>
        <v>0</v>
      </c>
      <c r="O24" s="139">
        <v>0.050000000000000003</v>
      </c>
      <c r="P24" s="140">
        <f t="shared" si="1"/>
        <v>0</v>
      </c>
      <c r="Q24" s="139">
        <v>0.050000000000000003</v>
      </c>
      <c r="R24" s="140">
        <f t="shared" si="15"/>
        <v>0</v>
      </c>
      <c r="S24" s="141">
        <f t="shared" si="2"/>
        <v>0</v>
      </c>
      <c r="T24" s="142" t="e">
        <f t="shared" si="16"/>
        <v>#DIV/0!</v>
      </c>
    </row>
    <row r="25" hidden="1" ht="20.1" customHeight="1">
      <c r="A25" s="54" t="s">
        <v>334</v>
      </c>
      <c r="B25" s="133"/>
      <c r="C25" s="134"/>
      <c r="D25" s="55" t="s">
        <v>57</v>
      </c>
      <c r="E25" s="135"/>
      <c r="F25" s="42">
        <v>268</v>
      </c>
      <c r="G25" s="43">
        <v>0</v>
      </c>
      <c r="H25" s="42">
        <f t="shared" si="0"/>
        <v>268</v>
      </c>
      <c r="I25" s="136">
        <f t="shared" si="10"/>
        <v>35.376000000000005</v>
      </c>
      <c r="J25" s="136">
        <f t="shared" si="11"/>
        <v>0</v>
      </c>
      <c r="K25" s="136">
        <f t="shared" si="12"/>
        <v>4.5988800000000012</v>
      </c>
      <c r="L25" s="46">
        <f t="shared" si="13"/>
        <v>0</v>
      </c>
      <c r="M25" s="137">
        <v>0.20000000000000001</v>
      </c>
      <c r="N25" s="138">
        <f t="shared" si="14"/>
        <v>0</v>
      </c>
      <c r="O25" s="139">
        <v>0.050000000000000003</v>
      </c>
      <c r="P25" s="140">
        <f t="shared" si="1"/>
        <v>0</v>
      </c>
      <c r="Q25" s="139">
        <v>0.050000000000000003</v>
      </c>
      <c r="R25" s="140">
        <f t="shared" si="15"/>
        <v>0</v>
      </c>
      <c r="S25" s="141">
        <f t="shared" si="2"/>
        <v>0</v>
      </c>
      <c r="T25" s="142" t="e">
        <f t="shared" si="16"/>
        <v>#DIV/0!</v>
      </c>
    </row>
    <row r="26" hidden="1" ht="20.1" customHeight="1">
      <c r="A26" s="54" t="s">
        <v>335</v>
      </c>
      <c r="B26" s="133"/>
      <c r="C26" s="134"/>
      <c r="D26" s="55" t="s">
        <v>59</v>
      </c>
      <c r="E26" s="135"/>
      <c r="F26" s="42">
        <v>138</v>
      </c>
      <c r="G26" s="43">
        <v>0</v>
      </c>
      <c r="H26" s="42">
        <f t="shared" si="0"/>
        <v>138</v>
      </c>
      <c r="I26" s="136">
        <f t="shared" si="10"/>
        <v>18.216000000000001</v>
      </c>
      <c r="J26" s="136">
        <f t="shared" si="11"/>
        <v>0</v>
      </c>
      <c r="K26" s="136">
        <f t="shared" si="12"/>
        <v>2.3680800000000004</v>
      </c>
      <c r="L26" s="46">
        <f t="shared" si="13"/>
        <v>0</v>
      </c>
      <c r="M26" s="137">
        <v>0.20000000000000001</v>
      </c>
      <c r="N26" s="138">
        <f t="shared" si="14"/>
        <v>0</v>
      </c>
      <c r="O26" s="139">
        <v>0.050000000000000003</v>
      </c>
      <c r="P26" s="140">
        <f t="shared" si="1"/>
        <v>0</v>
      </c>
      <c r="Q26" s="139">
        <v>0.050000000000000003</v>
      </c>
      <c r="R26" s="140">
        <f t="shared" si="15"/>
        <v>0</v>
      </c>
      <c r="S26" s="141">
        <f t="shared" si="2"/>
        <v>0</v>
      </c>
      <c r="T26" s="142" t="e">
        <f t="shared" si="16"/>
        <v>#DIV/0!</v>
      </c>
    </row>
    <row r="27" hidden="1" ht="20.1" customHeight="1">
      <c r="A27" s="54" t="s">
        <v>336</v>
      </c>
      <c r="B27" s="133"/>
      <c r="C27" s="134"/>
      <c r="D27" s="55" t="s">
        <v>61</v>
      </c>
      <c r="E27" s="135"/>
      <c r="F27" s="42">
        <v>398</v>
      </c>
      <c r="G27" s="43">
        <v>0</v>
      </c>
      <c r="H27" s="42">
        <f t="shared" si="0"/>
        <v>398</v>
      </c>
      <c r="I27" s="136">
        <f t="shared" si="10"/>
        <v>52.536000000000001</v>
      </c>
      <c r="J27" s="136">
        <f t="shared" si="11"/>
        <v>0</v>
      </c>
      <c r="K27" s="136">
        <f t="shared" si="12"/>
        <v>6.8296800000000006</v>
      </c>
      <c r="L27" s="46">
        <f t="shared" si="13"/>
        <v>0</v>
      </c>
      <c r="M27" s="137">
        <v>0.20000000000000001</v>
      </c>
      <c r="N27" s="138">
        <f t="shared" si="14"/>
        <v>0</v>
      </c>
      <c r="O27" s="139">
        <v>0.050000000000000003</v>
      </c>
      <c r="P27" s="140">
        <f t="shared" si="1"/>
        <v>0</v>
      </c>
      <c r="Q27" s="139">
        <v>0.050000000000000003</v>
      </c>
      <c r="R27" s="140">
        <f t="shared" si="15"/>
        <v>0</v>
      </c>
      <c r="S27" s="141">
        <f t="shared" si="2"/>
        <v>0</v>
      </c>
      <c r="T27" s="142" t="e">
        <f t="shared" si="16"/>
        <v>#DIV/0!</v>
      </c>
    </row>
    <row r="28" hidden="1" ht="20.1" customHeight="1">
      <c r="A28" s="54" t="s">
        <v>66</v>
      </c>
      <c r="B28" s="133"/>
      <c r="C28" s="134"/>
      <c r="D28" s="55" t="s">
        <v>67</v>
      </c>
      <c r="E28" s="135"/>
      <c r="F28" s="42">
        <v>228</v>
      </c>
      <c r="G28" s="43">
        <v>0</v>
      </c>
      <c r="H28" s="42">
        <f t="shared" si="0"/>
        <v>228</v>
      </c>
      <c r="I28" s="136">
        <f t="shared" si="10"/>
        <v>30.096</v>
      </c>
      <c r="J28" s="136">
        <f t="shared" si="11"/>
        <v>0</v>
      </c>
      <c r="K28" s="136">
        <f t="shared" si="12"/>
        <v>3.91248</v>
      </c>
      <c r="L28" s="46">
        <f t="shared" si="13"/>
        <v>0</v>
      </c>
      <c r="M28" s="137">
        <v>0.20000000000000001</v>
      </c>
      <c r="N28" s="138">
        <f t="shared" si="14"/>
        <v>0</v>
      </c>
      <c r="O28" s="139">
        <v>0.050000000000000003</v>
      </c>
      <c r="P28" s="140">
        <f t="shared" si="1"/>
        <v>0</v>
      </c>
      <c r="Q28" s="139">
        <v>0.050000000000000003</v>
      </c>
      <c r="R28" s="140">
        <f t="shared" si="15"/>
        <v>0</v>
      </c>
      <c r="S28" s="141">
        <f t="shared" si="2"/>
        <v>0</v>
      </c>
      <c r="T28" s="142" t="e">
        <f t="shared" si="16"/>
        <v>#DIV/0!</v>
      </c>
    </row>
    <row r="29" hidden="1" ht="20.1" customHeight="1">
      <c r="A29" s="54" t="s">
        <v>68</v>
      </c>
      <c r="B29" s="133"/>
      <c r="C29" s="134"/>
      <c r="D29" s="55" t="s">
        <v>69</v>
      </c>
      <c r="E29" s="135"/>
      <c r="F29" s="42">
        <v>298</v>
      </c>
      <c r="G29" s="43">
        <v>0</v>
      </c>
      <c r="H29" s="42">
        <f t="shared" si="0"/>
        <v>298</v>
      </c>
      <c r="I29" s="136">
        <f t="shared" si="10"/>
        <v>39.335999999999999</v>
      </c>
      <c r="J29" s="136">
        <f t="shared" si="11"/>
        <v>0</v>
      </c>
      <c r="K29" s="136">
        <f t="shared" si="12"/>
        <v>5.1136799999999996</v>
      </c>
      <c r="L29" s="46">
        <f t="shared" si="13"/>
        <v>0</v>
      </c>
      <c r="M29" s="137">
        <v>0.20000000000000001</v>
      </c>
      <c r="N29" s="138">
        <f t="shared" si="14"/>
        <v>0</v>
      </c>
      <c r="O29" s="139">
        <v>0.050000000000000003</v>
      </c>
      <c r="P29" s="140">
        <f t="shared" si="1"/>
        <v>0</v>
      </c>
      <c r="Q29" s="139">
        <v>0.050000000000000003</v>
      </c>
      <c r="R29" s="140">
        <f t="shared" si="15"/>
        <v>0</v>
      </c>
      <c r="S29" s="141">
        <f t="shared" si="2"/>
        <v>0</v>
      </c>
      <c r="T29" s="142" t="e">
        <f t="shared" si="16"/>
        <v>#DIV/0!</v>
      </c>
    </row>
    <row r="30" hidden="1" ht="20.1" customHeight="1">
      <c r="A30" s="56" t="s">
        <v>70</v>
      </c>
      <c r="B30" s="143"/>
      <c r="C30" s="144"/>
      <c r="D30" s="55" t="s">
        <v>71</v>
      </c>
      <c r="E30" s="135"/>
      <c r="F30" s="42">
        <v>248</v>
      </c>
      <c r="G30" s="43">
        <v>0</v>
      </c>
      <c r="H30" s="42">
        <f t="shared" si="0"/>
        <v>248</v>
      </c>
      <c r="I30" s="136">
        <f t="shared" si="10"/>
        <v>32.736000000000004</v>
      </c>
      <c r="J30" s="136">
        <f t="shared" si="11"/>
        <v>0</v>
      </c>
      <c r="K30" s="136">
        <f t="shared" si="12"/>
        <v>4.2556800000000008</v>
      </c>
      <c r="L30" s="46">
        <f t="shared" si="13"/>
        <v>0</v>
      </c>
      <c r="M30" s="137">
        <v>0.20000000000000001</v>
      </c>
      <c r="N30" s="138">
        <f t="shared" si="14"/>
        <v>0</v>
      </c>
      <c r="O30" s="139">
        <v>0.050000000000000003</v>
      </c>
      <c r="P30" s="140">
        <f t="shared" si="1"/>
        <v>0</v>
      </c>
      <c r="Q30" s="139">
        <v>0.050000000000000003</v>
      </c>
      <c r="R30" s="140">
        <f t="shared" si="15"/>
        <v>0</v>
      </c>
      <c r="S30" s="141">
        <f t="shared" si="2"/>
        <v>0</v>
      </c>
      <c r="T30" s="142" t="e">
        <f t="shared" si="16"/>
        <v>#DIV/0!</v>
      </c>
    </row>
    <row r="31" hidden="1" ht="20.1" customHeight="1">
      <c r="A31" s="54" t="s">
        <v>72</v>
      </c>
      <c r="B31" s="133"/>
      <c r="C31" s="134"/>
      <c r="D31" s="55" t="s">
        <v>73</v>
      </c>
      <c r="E31" s="135"/>
      <c r="F31" s="42">
        <v>228</v>
      </c>
      <c r="G31" s="43">
        <v>0</v>
      </c>
      <c r="H31" s="42">
        <f t="shared" si="0"/>
        <v>228</v>
      </c>
      <c r="I31" s="136">
        <f t="shared" si="10"/>
        <v>30.096</v>
      </c>
      <c r="J31" s="136">
        <f t="shared" si="11"/>
        <v>0</v>
      </c>
      <c r="K31" s="136">
        <f t="shared" si="12"/>
        <v>3.91248</v>
      </c>
      <c r="L31" s="46">
        <f t="shared" si="13"/>
        <v>0</v>
      </c>
      <c r="M31" s="137">
        <v>0.20000000000000001</v>
      </c>
      <c r="N31" s="138">
        <f t="shared" si="14"/>
        <v>0</v>
      </c>
      <c r="O31" s="139">
        <v>0.050000000000000003</v>
      </c>
      <c r="P31" s="140">
        <f t="shared" si="1"/>
        <v>0</v>
      </c>
      <c r="Q31" s="139">
        <v>0.050000000000000003</v>
      </c>
      <c r="R31" s="140">
        <f t="shared" si="15"/>
        <v>0</v>
      </c>
      <c r="S31" s="141">
        <f t="shared" si="2"/>
        <v>0</v>
      </c>
      <c r="T31" s="142" t="e">
        <f t="shared" si="16"/>
        <v>#DIV/0!</v>
      </c>
    </row>
    <row r="32" hidden="1" ht="20.1" customHeight="1">
      <c r="A32" s="54" t="s">
        <v>74</v>
      </c>
      <c r="B32" s="133"/>
      <c r="C32" s="134"/>
      <c r="D32" s="55" t="s">
        <v>75</v>
      </c>
      <c r="E32" s="135"/>
      <c r="F32" s="42">
        <v>248</v>
      </c>
      <c r="G32" s="43">
        <v>0</v>
      </c>
      <c r="H32" s="42">
        <f t="shared" si="0"/>
        <v>248</v>
      </c>
      <c r="I32" s="136">
        <f t="shared" si="10"/>
        <v>32.736000000000004</v>
      </c>
      <c r="J32" s="136">
        <f t="shared" si="11"/>
        <v>0</v>
      </c>
      <c r="K32" s="136">
        <f t="shared" si="12"/>
        <v>4.2556800000000008</v>
      </c>
      <c r="L32" s="46">
        <f t="shared" si="13"/>
        <v>0</v>
      </c>
      <c r="M32" s="137">
        <v>0.20000000000000001</v>
      </c>
      <c r="N32" s="138">
        <f t="shared" si="14"/>
        <v>0</v>
      </c>
      <c r="O32" s="139">
        <v>0.050000000000000003</v>
      </c>
      <c r="P32" s="140">
        <f t="shared" si="1"/>
        <v>0</v>
      </c>
      <c r="Q32" s="139">
        <v>0.050000000000000003</v>
      </c>
      <c r="R32" s="140">
        <f t="shared" si="15"/>
        <v>0</v>
      </c>
      <c r="S32" s="141">
        <f t="shared" si="2"/>
        <v>0</v>
      </c>
      <c r="T32" s="142" t="e">
        <f t="shared" si="16"/>
        <v>#DIV/0!</v>
      </c>
    </row>
    <row r="33" hidden="1" ht="20.1" customHeight="1">
      <c r="A33" s="54" t="s">
        <v>76</v>
      </c>
      <c r="B33" s="133"/>
      <c r="C33" s="134"/>
      <c r="D33" s="55" t="s">
        <v>77</v>
      </c>
      <c r="E33" s="135"/>
      <c r="F33" s="42">
        <v>348</v>
      </c>
      <c r="G33" s="43">
        <v>0</v>
      </c>
      <c r="H33" s="42">
        <f t="shared" si="0"/>
        <v>348</v>
      </c>
      <c r="I33" s="136">
        <f t="shared" si="10"/>
        <v>45.936</v>
      </c>
      <c r="J33" s="136">
        <f t="shared" si="11"/>
        <v>0</v>
      </c>
      <c r="K33" s="136">
        <f t="shared" si="12"/>
        <v>5.9716800000000001</v>
      </c>
      <c r="L33" s="46">
        <f t="shared" si="13"/>
        <v>0</v>
      </c>
      <c r="M33" s="137">
        <v>0.20000000000000001</v>
      </c>
      <c r="N33" s="138">
        <f t="shared" si="14"/>
        <v>0</v>
      </c>
      <c r="O33" s="139">
        <v>0.050000000000000003</v>
      </c>
      <c r="P33" s="140">
        <f t="shared" si="1"/>
        <v>0</v>
      </c>
      <c r="Q33" s="139">
        <v>0.050000000000000003</v>
      </c>
      <c r="R33" s="140">
        <f t="shared" si="15"/>
        <v>0</v>
      </c>
      <c r="S33" s="141">
        <f t="shared" si="2"/>
        <v>0</v>
      </c>
      <c r="T33" s="142" t="e">
        <f t="shared" si="16"/>
        <v>#DIV/0!</v>
      </c>
    </row>
    <row r="34" hidden="1" ht="20.1" customHeight="1">
      <c r="A34" s="54" t="s">
        <v>78</v>
      </c>
      <c r="B34" s="133"/>
      <c r="C34" s="134"/>
      <c r="D34" s="55" t="s">
        <v>79</v>
      </c>
      <c r="E34" s="135"/>
      <c r="F34" s="42">
        <v>198</v>
      </c>
      <c r="G34" s="43">
        <v>0</v>
      </c>
      <c r="H34" s="42">
        <f t="shared" si="0"/>
        <v>198</v>
      </c>
      <c r="I34" s="136">
        <f t="shared" si="10"/>
        <v>26.136000000000003</v>
      </c>
      <c r="J34" s="136">
        <f t="shared" si="11"/>
        <v>0</v>
      </c>
      <c r="K34" s="136">
        <f t="shared" si="12"/>
        <v>3.3976800000000007</v>
      </c>
      <c r="L34" s="46">
        <f t="shared" si="13"/>
        <v>0</v>
      </c>
      <c r="M34" s="137">
        <v>0.20000000000000001</v>
      </c>
      <c r="N34" s="138">
        <f t="shared" si="14"/>
        <v>0</v>
      </c>
      <c r="O34" s="139">
        <v>0.050000000000000003</v>
      </c>
      <c r="P34" s="140">
        <f t="shared" si="1"/>
        <v>0</v>
      </c>
      <c r="Q34" s="139">
        <v>0.050000000000000003</v>
      </c>
      <c r="R34" s="140">
        <f t="shared" si="15"/>
        <v>0</v>
      </c>
      <c r="S34" s="141">
        <f t="shared" si="2"/>
        <v>0</v>
      </c>
      <c r="T34" s="142" t="e">
        <f t="shared" si="16"/>
        <v>#DIV/0!</v>
      </c>
    </row>
    <row r="35" hidden="1" ht="20.1" customHeight="1">
      <c r="A35" s="54" t="s">
        <v>80</v>
      </c>
      <c r="B35" s="133"/>
      <c r="C35" s="134"/>
      <c r="D35" s="55" t="s">
        <v>81</v>
      </c>
      <c r="E35" s="135"/>
      <c r="F35" s="42">
        <v>298</v>
      </c>
      <c r="G35" s="43">
        <v>0</v>
      </c>
      <c r="H35" s="42">
        <f t="shared" si="0"/>
        <v>298</v>
      </c>
      <c r="I35" s="136">
        <f t="shared" si="10"/>
        <v>39.335999999999999</v>
      </c>
      <c r="J35" s="136">
        <f t="shared" si="11"/>
        <v>0</v>
      </c>
      <c r="K35" s="136">
        <f t="shared" si="12"/>
        <v>5.1136799999999996</v>
      </c>
      <c r="L35" s="46">
        <f t="shared" si="13"/>
        <v>0</v>
      </c>
      <c r="M35" s="137">
        <v>0.20000000000000001</v>
      </c>
      <c r="N35" s="138">
        <f t="shared" si="14"/>
        <v>0</v>
      </c>
      <c r="O35" s="139">
        <v>0.050000000000000003</v>
      </c>
      <c r="P35" s="140">
        <f t="shared" si="1"/>
        <v>0</v>
      </c>
      <c r="Q35" s="139">
        <v>0.050000000000000003</v>
      </c>
      <c r="R35" s="140">
        <f t="shared" si="15"/>
        <v>0</v>
      </c>
      <c r="S35" s="141">
        <f t="shared" si="2"/>
        <v>0</v>
      </c>
      <c r="T35" s="142" t="e">
        <f t="shared" si="16"/>
        <v>#DIV/0!</v>
      </c>
    </row>
    <row r="36" hidden="1" ht="20.1" customHeight="1">
      <c r="A36" s="54" t="s">
        <v>82</v>
      </c>
      <c r="B36" s="133"/>
      <c r="C36" s="134"/>
      <c r="D36" s="55" t="s">
        <v>95</v>
      </c>
      <c r="E36" s="135"/>
      <c r="F36" s="42">
        <v>398</v>
      </c>
      <c r="G36" s="43">
        <v>0</v>
      </c>
      <c r="H36" s="42">
        <f t="shared" si="0"/>
        <v>398</v>
      </c>
      <c r="I36" s="136">
        <f t="shared" si="10"/>
        <v>52.536000000000001</v>
      </c>
      <c r="J36" s="136">
        <f t="shared" si="11"/>
        <v>0</v>
      </c>
      <c r="K36" s="136">
        <f t="shared" si="12"/>
        <v>6.8296800000000006</v>
      </c>
      <c r="L36" s="46">
        <f t="shared" si="13"/>
        <v>0</v>
      </c>
      <c r="M36" s="137">
        <v>0.20000000000000001</v>
      </c>
      <c r="N36" s="138">
        <f t="shared" si="14"/>
        <v>0</v>
      </c>
      <c r="O36" s="139">
        <v>0.050000000000000003</v>
      </c>
      <c r="P36" s="140">
        <f t="shared" si="1"/>
        <v>0</v>
      </c>
      <c r="Q36" s="139">
        <v>0.050000000000000003</v>
      </c>
      <c r="R36" s="140">
        <f t="shared" si="15"/>
        <v>0</v>
      </c>
      <c r="S36" s="141">
        <f t="shared" si="2"/>
        <v>0</v>
      </c>
      <c r="T36" s="142" t="e">
        <f t="shared" si="16"/>
        <v>#DIV/0!</v>
      </c>
    </row>
    <row r="37" hidden="1" ht="20.1" customHeight="1">
      <c r="A37" s="56" t="s">
        <v>84</v>
      </c>
      <c r="B37" s="143"/>
      <c r="C37" s="144"/>
      <c r="D37" s="55" t="s">
        <v>85</v>
      </c>
      <c r="E37" s="135"/>
      <c r="F37" s="42">
        <v>98</v>
      </c>
      <c r="G37" s="43">
        <v>0</v>
      </c>
      <c r="H37" s="42">
        <f t="shared" si="0"/>
        <v>98</v>
      </c>
      <c r="I37" s="136">
        <f t="shared" si="10"/>
        <v>12.936</v>
      </c>
      <c r="J37" s="136">
        <f t="shared" si="11"/>
        <v>0</v>
      </c>
      <c r="K37" s="136">
        <f t="shared" si="12"/>
        <v>1.6816800000000001</v>
      </c>
      <c r="L37" s="46">
        <f t="shared" si="13"/>
        <v>0</v>
      </c>
      <c r="M37" s="137">
        <v>0.20000000000000001</v>
      </c>
      <c r="N37" s="138">
        <f t="shared" si="14"/>
        <v>0</v>
      </c>
      <c r="O37" s="139">
        <v>0.050000000000000003</v>
      </c>
      <c r="P37" s="140">
        <f t="shared" si="1"/>
        <v>0</v>
      </c>
      <c r="Q37" s="139">
        <v>0.050000000000000003</v>
      </c>
      <c r="R37" s="140">
        <f t="shared" si="15"/>
        <v>0</v>
      </c>
      <c r="S37" s="141">
        <f t="shared" si="2"/>
        <v>0</v>
      </c>
      <c r="T37" s="142" t="e">
        <f t="shared" si="16"/>
        <v>#DIV/0!</v>
      </c>
    </row>
    <row r="38" hidden="1" ht="20.1" customHeight="1">
      <c r="A38" s="57" t="s">
        <v>86</v>
      </c>
      <c r="B38" s="145"/>
      <c r="C38" s="146"/>
      <c r="D38" s="55" t="s">
        <v>87</v>
      </c>
      <c r="E38" s="135"/>
      <c r="F38" s="42">
        <v>198</v>
      </c>
      <c r="G38" s="43">
        <v>0</v>
      </c>
      <c r="H38" s="42">
        <f t="shared" si="0"/>
        <v>198</v>
      </c>
      <c r="I38" s="136">
        <f t="shared" si="10"/>
        <v>26.136000000000003</v>
      </c>
      <c r="J38" s="136">
        <f t="shared" si="11"/>
        <v>0</v>
      </c>
      <c r="K38" s="136">
        <f t="shared" si="12"/>
        <v>3.3976800000000007</v>
      </c>
      <c r="L38" s="46">
        <f t="shared" si="13"/>
        <v>0</v>
      </c>
      <c r="M38" s="137">
        <v>0.20000000000000001</v>
      </c>
      <c r="N38" s="138">
        <f t="shared" si="14"/>
        <v>0</v>
      </c>
      <c r="O38" s="139">
        <v>0.050000000000000003</v>
      </c>
      <c r="P38" s="140">
        <f t="shared" si="1"/>
        <v>0</v>
      </c>
      <c r="Q38" s="139">
        <v>0.050000000000000003</v>
      </c>
      <c r="R38" s="140">
        <f t="shared" si="15"/>
        <v>0</v>
      </c>
      <c r="S38" s="141">
        <f t="shared" si="2"/>
        <v>0</v>
      </c>
      <c r="T38" s="142" t="e">
        <f t="shared" si="16"/>
        <v>#DIV/0!</v>
      </c>
    </row>
    <row r="39" hidden="1" ht="20.1" customHeight="1">
      <c r="A39" s="56" t="s">
        <v>88</v>
      </c>
      <c r="B39" s="143"/>
      <c r="C39" s="144"/>
      <c r="D39" s="55" t="s">
        <v>337</v>
      </c>
      <c r="E39" s="135"/>
      <c r="F39" s="42">
        <v>248</v>
      </c>
      <c r="G39" s="43">
        <v>0</v>
      </c>
      <c r="H39" s="42">
        <f t="shared" si="0"/>
        <v>248</v>
      </c>
      <c r="I39" s="136">
        <f t="shared" si="10"/>
        <v>32.736000000000004</v>
      </c>
      <c r="J39" s="136">
        <f t="shared" si="11"/>
        <v>0</v>
      </c>
      <c r="K39" s="136">
        <f t="shared" si="12"/>
        <v>4.2556800000000008</v>
      </c>
      <c r="L39" s="46">
        <f t="shared" si="13"/>
        <v>0</v>
      </c>
      <c r="M39" s="137">
        <v>0.20000000000000001</v>
      </c>
      <c r="N39" s="138">
        <f t="shared" si="14"/>
        <v>0</v>
      </c>
      <c r="O39" s="139">
        <v>0.050000000000000003</v>
      </c>
      <c r="P39" s="140">
        <f t="shared" si="1"/>
        <v>0</v>
      </c>
      <c r="Q39" s="139">
        <v>0.050000000000000003</v>
      </c>
      <c r="R39" s="140">
        <f t="shared" si="15"/>
        <v>0</v>
      </c>
      <c r="S39" s="141">
        <f t="shared" si="2"/>
        <v>0</v>
      </c>
      <c r="T39" s="142" t="e">
        <f t="shared" si="16"/>
        <v>#DIV/0!</v>
      </c>
    </row>
    <row r="40" hidden="1" ht="20.1" customHeight="1">
      <c r="A40" s="54" t="s">
        <v>90</v>
      </c>
      <c r="B40" s="133"/>
      <c r="C40" s="134"/>
      <c r="D40" s="55" t="s">
        <v>91</v>
      </c>
      <c r="E40" s="135"/>
      <c r="F40" s="42">
        <v>298</v>
      </c>
      <c r="G40" s="43">
        <v>0</v>
      </c>
      <c r="H40" s="42">
        <f t="shared" si="0"/>
        <v>298</v>
      </c>
      <c r="I40" s="136">
        <f t="shared" si="10"/>
        <v>39.335999999999999</v>
      </c>
      <c r="J40" s="136">
        <f t="shared" si="11"/>
        <v>0</v>
      </c>
      <c r="K40" s="136">
        <f t="shared" si="12"/>
        <v>5.1136799999999996</v>
      </c>
      <c r="L40" s="46">
        <f t="shared" si="13"/>
        <v>0</v>
      </c>
      <c r="M40" s="137">
        <v>0.20000000000000001</v>
      </c>
      <c r="N40" s="138">
        <f t="shared" si="14"/>
        <v>0</v>
      </c>
      <c r="O40" s="139">
        <v>0.050000000000000003</v>
      </c>
      <c r="P40" s="140">
        <f t="shared" si="1"/>
        <v>0</v>
      </c>
      <c r="Q40" s="139">
        <v>0.050000000000000003</v>
      </c>
      <c r="R40" s="140">
        <f t="shared" si="15"/>
        <v>0</v>
      </c>
      <c r="S40" s="141">
        <f t="shared" si="2"/>
        <v>0</v>
      </c>
      <c r="T40" s="142" t="e">
        <f t="shared" si="16"/>
        <v>#DIV/0!</v>
      </c>
    </row>
    <row r="41" hidden="1" ht="20.1" customHeight="1">
      <c r="A41" s="54" t="s">
        <v>92</v>
      </c>
      <c r="B41" s="133"/>
      <c r="C41" s="134"/>
      <c r="D41" s="55" t="s">
        <v>93</v>
      </c>
      <c r="E41" s="135"/>
      <c r="F41" s="42">
        <v>398</v>
      </c>
      <c r="G41" s="43">
        <v>0</v>
      </c>
      <c r="H41" s="42">
        <f t="shared" si="0"/>
        <v>398</v>
      </c>
      <c r="I41" s="136">
        <f t="shared" si="10"/>
        <v>52.536000000000001</v>
      </c>
      <c r="J41" s="136">
        <f t="shared" si="11"/>
        <v>0</v>
      </c>
      <c r="K41" s="136">
        <f t="shared" si="12"/>
        <v>6.8296800000000006</v>
      </c>
      <c r="L41" s="46">
        <f t="shared" si="13"/>
        <v>0</v>
      </c>
      <c r="M41" s="137">
        <v>0.20000000000000001</v>
      </c>
      <c r="N41" s="138">
        <f t="shared" si="14"/>
        <v>0</v>
      </c>
      <c r="O41" s="139">
        <v>0.050000000000000003</v>
      </c>
      <c r="P41" s="140">
        <f t="shared" si="1"/>
        <v>0</v>
      </c>
      <c r="Q41" s="139">
        <v>0.050000000000000003</v>
      </c>
      <c r="R41" s="140">
        <f t="shared" si="15"/>
        <v>0</v>
      </c>
      <c r="S41" s="141">
        <f t="shared" si="2"/>
        <v>0</v>
      </c>
      <c r="T41" s="142" t="e">
        <f t="shared" si="16"/>
        <v>#DIV/0!</v>
      </c>
    </row>
    <row r="42" hidden="1" ht="20.1" customHeight="1">
      <c r="A42" s="56" t="s">
        <v>338</v>
      </c>
      <c r="B42" s="143"/>
      <c r="C42" s="144"/>
      <c r="D42" s="55" t="s">
        <v>95</v>
      </c>
      <c r="E42" s="135"/>
      <c r="F42" s="42">
        <v>498</v>
      </c>
      <c r="G42" s="43">
        <v>0</v>
      </c>
      <c r="H42" s="42">
        <f t="shared" si="0"/>
        <v>498</v>
      </c>
      <c r="I42" s="136">
        <f t="shared" si="10"/>
        <v>65.736000000000004</v>
      </c>
      <c r="J42" s="136">
        <f t="shared" si="11"/>
        <v>0</v>
      </c>
      <c r="K42" s="136">
        <f t="shared" si="12"/>
        <v>8.5456800000000008</v>
      </c>
      <c r="L42" s="46">
        <f t="shared" si="13"/>
        <v>0</v>
      </c>
      <c r="M42" s="137">
        <v>0.20000000000000001</v>
      </c>
      <c r="N42" s="138">
        <f t="shared" si="14"/>
        <v>0</v>
      </c>
      <c r="O42" s="139">
        <v>0.050000000000000003</v>
      </c>
      <c r="P42" s="140">
        <f t="shared" si="1"/>
        <v>0</v>
      </c>
      <c r="Q42" s="139">
        <v>0.050000000000000003</v>
      </c>
      <c r="R42" s="140">
        <f t="shared" si="15"/>
        <v>0</v>
      </c>
      <c r="S42" s="141">
        <f t="shared" si="2"/>
        <v>0</v>
      </c>
      <c r="T42" s="142" t="e">
        <f t="shared" si="16"/>
        <v>#DIV/0!</v>
      </c>
    </row>
    <row r="43" hidden="1" ht="20.1" customHeight="1">
      <c r="A43" s="54" t="s">
        <v>102</v>
      </c>
      <c r="B43" s="133"/>
      <c r="C43" s="134"/>
      <c r="D43" s="55" t="s">
        <v>103</v>
      </c>
      <c r="E43" s="135"/>
      <c r="F43" s="42">
        <v>98</v>
      </c>
      <c r="G43" s="43">
        <v>0</v>
      </c>
      <c r="H43" s="42">
        <f t="shared" si="0"/>
        <v>98</v>
      </c>
      <c r="I43" s="136">
        <f t="shared" si="10"/>
        <v>12.936</v>
      </c>
      <c r="J43" s="136">
        <f t="shared" si="11"/>
        <v>0</v>
      </c>
      <c r="K43" s="136">
        <f t="shared" si="12"/>
        <v>1.6816800000000001</v>
      </c>
      <c r="L43" s="46">
        <f t="shared" si="13"/>
        <v>0</v>
      </c>
      <c r="M43" s="137">
        <v>0.20000000000000001</v>
      </c>
      <c r="N43" s="138">
        <f t="shared" si="14"/>
        <v>0</v>
      </c>
      <c r="O43" s="139">
        <v>0.050000000000000003</v>
      </c>
      <c r="P43" s="140">
        <f t="shared" si="1"/>
        <v>0</v>
      </c>
      <c r="Q43" s="139">
        <v>0.050000000000000003</v>
      </c>
      <c r="R43" s="140">
        <f t="shared" si="15"/>
        <v>0</v>
      </c>
      <c r="S43" s="141">
        <f t="shared" si="2"/>
        <v>0</v>
      </c>
      <c r="T43" s="142" t="e">
        <f t="shared" si="16"/>
        <v>#DIV/0!</v>
      </c>
    </row>
    <row r="44" hidden="1" ht="20.1" customHeight="1">
      <c r="A44" s="54" t="s">
        <v>104</v>
      </c>
      <c r="B44" s="133"/>
      <c r="C44" s="134"/>
      <c r="D44" s="55" t="s">
        <v>105</v>
      </c>
      <c r="E44" s="135"/>
      <c r="F44" s="42">
        <v>148</v>
      </c>
      <c r="G44" s="43">
        <v>0</v>
      </c>
      <c r="H44" s="42">
        <f t="shared" si="0"/>
        <v>148</v>
      </c>
      <c r="I44" s="136">
        <f t="shared" si="10"/>
        <v>19.536000000000001</v>
      </c>
      <c r="J44" s="136">
        <f t="shared" si="11"/>
        <v>0</v>
      </c>
      <c r="K44" s="136">
        <f t="shared" si="12"/>
        <v>2.5396800000000002</v>
      </c>
      <c r="L44" s="46">
        <f t="shared" si="13"/>
        <v>0</v>
      </c>
      <c r="M44" s="137">
        <v>0.20000000000000001</v>
      </c>
      <c r="N44" s="138">
        <f t="shared" si="14"/>
        <v>0</v>
      </c>
      <c r="O44" s="139">
        <v>0.050000000000000003</v>
      </c>
      <c r="P44" s="140">
        <f t="shared" si="1"/>
        <v>0</v>
      </c>
      <c r="Q44" s="139">
        <v>0.050000000000000003</v>
      </c>
      <c r="R44" s="140">
        <f t="shared" si="15"/>
        <v>0</v>
      </c>
      <c r="S44" s="141">
        <f t="shared" si="2"/>
        <v>0</v>
      </c>
      <c r="T44" s="142" t="e">
        <f t="shared" si="16"/>
        <v>#DIV/0!</v>
      </c>
    </row>
    <row r="45" hidden="1" ht="20.1" customHeight="1">
      <c r="A45" s="54" t="s">
        <v>108</v>
      </c>
      <c r="B45" s="133"/>
      <c r="C45" s="134"/>
      <c r="D45" s="55" t="s">
        <v>109</v>
      </c>
      <c r="E45" s="135"/>
      <c r="F45" s="42">
        <v>268</v>
      </c>
      <c r="G45" s="43">
        <v>0</v>
      </c>
      <c r="H45" s="42">
        <f t="shared" si="0"/>
        <v>268</v>
      </c>
      <c r="I45" s="136">
        <f t="shared" si="10"/>
        <v>35.376000000000005</v>
      </c>
      <c r="J45" s="136">
        <f t="shared" si="11"/>
        <v>0</v>
      </c>
      <c r="K45" s="136">
        <f t="shared" si="12"/>
        <v>4.5988800000000012</v>
      </c>
      <c r="L45" s="46">
        <f t="shared" si="13"/>
        <v>0</v>
      </c>
      <c r="M45" s="137">
        <v>0.20000000000000001</v>
      </c>
      <c r="N45" s="138">
        <f t="shared" si="14"/>
        <v>0</v>
      </c>
      <c r="O45" s="139">
        <v>0.050000000000000003</v>
      </c>
      <c r="P45" s="140">
        <f t="shared" si="1"/>
        <v>0</v>
      </c>
      <c r="Q45" s="139">
        <v>0.050000000000000003</v>
      </c>
      <c r="R45" s="140">
        <f t="shared" si="15"/>
        <v>0</v>
      </c>
      <c r="S45" s="141">
        <f t="shared" si="2"/>
        <v>0</v>
      </c>
      <c r="T45" s="142" t="e">
        <f t="shared" si="16"/>
        <v>#DIV/0!</v>
      </c>
    </row>
    <row r="46" hidden="1" ht="20.1" customHeight="1">
      <c r="A46" s="56" t="s">
        <v>339</v>
      </c>
      <c r="B46" s="143"/>
      <c r="C46" s="144"/>
      <c r="D46" s="55" t="s">
        <v>111</v>
      </c>
      <c r="E46" s="135"/>
      <c r="F46" s="42">
        <v>268</v>
      </c>
      <c r="G46" s="43">
        <v>0</v>
      </c>
      <c r="H46" s="42">
        <f t="shared" si="0"/>
        <v>268</v>
      </c>
      <c r="I46" s="136">
        <f t="shared" si="10"/>
        <v>35.376000000000005</v>
      </c>
      <c r="J46" s="136">
        <f t="shared" si="11"/>
        <v>0</v>
      </c>
      <c r="K46" s="136">
        <f t="shared" si="12"/>
        <v>4.5988800000000012</v>
      </c>
      <c r="L46" s="46">
        <f t="shared" si="13"/>
        <v>0</v>
      </c>
      <c r="M46" s="137">
        <v>0.20000000000000001</v>
      </c>
      <c r="N46" s="138">
        <f t="shared" si="14"/>
        <v>0</v>
      </c>
      <c r="O46" s="139">
        <v>0.050000000000000003</v>
      </c>
      <c r="P46" s="140">
        <f t="shared" si="1"/>
        <v>0</v>
      </c>
      <c r="Q46" s="139">
        <v>0.050000000000000003</v>
      </c>
      <c r="R46" s="140">
        <f t="shared" si="15"/>
        <v>0</v>
      </c>
      <c r="S46" s="141">
        <f t="shared" si="2"/>
        <v>0</v>
      </c>
      <c r="T46" s="142" t="e">
        <f t="shared" si="16"/>
        <v>#DIV/0!</v>
      </c>
    </row>
    <row r="47" ht="20.1" customHeight="1">
      <c r="A47" s="147" t="s">
        <v>112</v>
      </c>
      <c r="B47" s="147"/>
      <c r="C47" s="147"/>
      <c r="D47" s="148" t="s">
        <v>113</v>
      </c>
      <c r="E47" s="135">
        <v>597</v>
      </c>
      <c r="F47" s="42">
        <v>298</v>
      </c>
      <c r="G47" s="43">
        <v>0</v>
      </c>
      <c r="H47" s="42">
        <f t="shared" ref="H47:H98" si="17">F47*(1-G47)</f>
        <v>298</v>
      </c>
      <c r="I47" s="136">
        <f>H47*$D$7</f>
        <v>39.335999999999999</v>
      </c>
      <c r="J47" s="136">
        <f>I47*E47</f>
        <v>23483.592000000001</v>
      </c>
      <c r="K47" s="136">
        <f>I47*0.13</f>
        <v>5.1136799999999996</v>
      </c>
      <c r="L47" s="46">
        <f>(I47-K47)*E47</f>
        <v>20430.725039999998</v>
      </c>
      <c r="M47" s="137">
        <v>0.20000000000000001</v>
      </c>
      <c r="N47" s="138">
        <f>L47*M47</f>
        <v>4086.1450079999995</v>
      </c>
      <c r="O47" s="139">
        <v>0.050000000000000003</v>
      </c>
      <c r="P47" s="140">
        <f t="shared" ref="P47:P78" si="18">L47*O47</f>
        <v>1021.5362519999999</v>
      </c>
      <c r="Q47" s="139">
        <v>0.050000000000000003</v>
      </c>
      <c r="R47" s="140">
        <f>L47*Q47</f>
        <v>1021.5362519999999</v>
      </c>
      <c r="S47" s="141">
        <f t="shared" ref="S47:S78" si="19">L47-N47-P47-R47</f>
        <v>14301.507527999998</v>
      </c>
      <c r="T47" s="142">
        <f>S47/J47</f>
        <v>0.60899999999999987</v>
      </c>
    </row>
    <row r="48" ht="20.1" customHeight="1">
      <c r="A48" s="147" t="s">
        <v>114</v>
      </c>
      <c r="B48" s="147"/>
      <c r="C48" s="147"/>
      <c r="D48" s="148" t="s">
        <v>115</v>
      </c>
      <c r="E48" s="135">
        <v>209</v>
      </c>
      <c r="F48" s="42">
        <v>448</v>
      </c>
      <c r="G48" s="43">
        <v>0</v>
      </c>
      <c r="H48" s="42">
        <f t="shared" si="17"/>
        <v>448</v>
      </c>
      <c r="I48" s="136">
        <f t="shared" ref="I48:I111" si="20">H48*$D$7</f>
        <v>59.136000000000003</v>
      </c>
      <c r="J48" s="136">
        <f t="shared" ref="J48:J111" si="21">I48*E48</f>
        <v>12359.424000000001</v>
      </c>
      <c r="K48" s="136">
        <f t="shared" ref="K48:K111" si="22">I48*0.13</f>
        <v>7.6876800000000003</v>
      </c>
      <c r="L48" s="46">
        <f t="shared" ref="L48:L111" si="23">(I48-K48)*E48</f>
        <v>10752.69888</v>
      </c>
      <c r="M48" s="137">
        <v>0.20000000000000001</v>
      </c>
      <c r="N48" s="138">
        <f t="shared" ref="N48:N111" si="24">L48*M48</f>
        <v>2150.5397760000001</v>
      </c>
      <c r="O48" s="139">
        <v>0.050000000000000003</v>
      </c>
      <c r="P48" s="140">
        <f t="shared" si="18"/>
        <v>537.63494400000002</v>
      </c>
      <c r="Q48" s="139">
        <v>0.050000000000000003</v>
      </c>
      <c r="R48" s="140">
        <f t="shared" ref="R48:R111" si="25">L48*Q48</f>
        <v>537.63494400000002</v>
      </c>
      <c r="S48" s="141">
        <f t="shared" si="19"/>
        <v>7526.8892159999996</v>
      </c>
      <c r="T48" s="142">
        <f t="shared" ref="T48:T111" si="26">S48/J48</f>
        <v>0.60899999999999987</v>
      </c>
    </row>
    <row r="49" ht="20.1" customHeight="1">
      <c r="A49" s="147" t="s">
        <v>116</v>
      </c>
      <c r="B49" s="147"/>
      <c r="C49" s="147"/>
      <c r="D49" s="148" t="s">
        <v>117</v>
      </c>
      <c r="E49" s="135">
        <v>186</v>
      </c>
      <c r="F49" s="42">
        <v>498</v>
      </c>
      <c r="G49" s="43">
        <v>0</v>
      </c>
      <c r="H49" s="42">
        <f t="shared" si="17"/>
        <v>498</v>
      </c>
      <c r="I49" s="136">
        <f t="shared" si="20"/>
        <v>65.736000000000004</v>
      </c>
      <c r="J49" s="136">
        <f t="shared" si="21"/>
        <v>12226.896000000001</v>
      </c>
      <c r="K49" s="136">
        <f t="shared" si="22"/>
        <v>8.5456800000000008</v>
      </c>
      <c r="L49" s="46">
        <f t="shared" si="23"/>
        <v>10637.399520000001</v>
      </c>
      <c r="M49" s="137">
        <v>0.20000000000000001</v>
      </c>
      <c r="N49" s="138">
        <f t="shared" si="24"/>
        <v>2127.4799040000003</v>
      </c>
      <c r="O49" s="139">
        <v>0.050000000000000003</v>
      </c>
      <c r="P49" s="140">
        <f t="shared" si="18"/>
        <v>531.86997600000007</v>
      </c>
      <c r="Q49" s="139">
        <v>0.050000000000000003</v>
      </c>
      <c r="R49" s="140">
        <f t="shared" si="25"/>
        <v>531.86997600000007</v>
      </c>
      <c r="S49" s="141">
        <f t="shared" si="19"/>
        <v>7446.1796640000011</v>
      </c>
      <c r="T49" s="142">
        <f t="shared" si="26"/>
        <v>0.6090000000000001</v>
      </c>
    </row>
    <row r="50" hidden="1" ht="20.1" customHeight="1">
      <c r="A50" s="54" t="s">
        <v>340</v>
      </c>
      <c r="B50" s="133"/>
      <c r="C50" s="134"/>
      <c r="D50" s="55" t="s">
        <v>119</v>
      </c>
      <c r="E50" s="135"/>
      <c r="F50" s="42">
        <v>248</v>
      </c>
      <c r="G50" s="43">
        <v>0</v>
      </c>
      <c r="H50" s="42">
        <f t="shared" si="17"/>
        <v>248</v>
      </c>
      <c r="I50" s="136">
        <f t="shared" si="20"/>
        <v>32.736000000000004</v>
      </c>
      <c r="J50" s="136">
        <f t="shared" si="21"/>
        <v>0</v>
      </c>
      <c r="K50" s="136">
        <f t="shared" si="22"/>
        <v>4.2556800000000008</v>
      </c>
      <c r="L50" s="46">
        <f t="shared" si="23"/>
        <v>0</v>
      </c>
      <c r="M50" s="137">
        <v>0.20000000000000001</v>
      </c>
      <c r="N50" s="138">
        <f t="shared" si="24"/>
        <v>0</v>
      </c>
      <c r="O50" s="139">
        <v>0.070000000000000007</v>
      </c>
      <c r="P50" s="140">
        <f t="shared" si="18"/>
        <v>0</v>
      </c>
      <c r="Q50" s="139">
        <v>0.050000000000000003</v>
      </c>
      <c r="R50" s="140">
        <f t="shared" si="25"/>
        <v>0</v>
      </c>
      <c r="S50" s="141">
        <f t="shared" si="19"/>
        <v>0</v>
      </c>
      <c r="T50" s="142" t="e">
        <f t="shared" si="26"/>
        <v>#DIV/0!</v>
      </c>
    </row>
    <row r="51" hidden="1" ht="20.1" customHeight="1">
      <c r="A51" s="54" t="s">
        <v>120</v>
      </c>
      <c r="B51" s="133"/>
      <c r="C51" s="134"/>
      <c r="D51" s="55" t="s">
        <v>121</v>
      </c>
      <c r="E51" s="135"/>
      <c r="F51" s="42">
        <v>348</v>
      </c>
      <c r="G51" s="43">
        <v>0</v>
      </c>
      <c r="H51" s="42">
        <f t="shared" si="17"/>
        <v>348</v>
      </c>
      <c r="I51" s="136">
        <f t="shared" si="20"/>
        <v>45.936</v>
      </c>
      <c r="J51" s="136">
        <f t="shared" si="21"/>
        <v>0</v>
      </c>
      <c r="K51" s="136">
        <f t="shared" si="22"/>
        <v>5.9716800000000001</v>
      </c>
      <c r="L51" s="46">
        <f t="shared" si="23"/>
        <v>0</v>
      </c>
      <c r="M51" s="137">
        <v>0.20000000000000001</v>
      </c>
      <c r="N51" s="138">
        <f t="shared" si="24"/>
        <v>0</v>
      </c>
      <c r="O51" s="139">
        <v>0.070000000000000007</v>
      </c>
      <c r="P51" s="140">
        <f t="shared" si="18"/>
        <v>0</v>
      </c>
      <c r="Q51" s="139">
        <v>0.050000000000000003</v>
      </c>
      <c r="R51" s="140">
        <f t="shared" si="25"/>
        <v>0</v>
      </c>
      <c r="S51" s="141">
        <f t="shared" si="19"/>
        <v>0</v>
      </c>
      <c r="T51" s="142" t="e">
        <f t="shared" si="26"/>
        <v>#DIV/0!</v>
      </c>
    </row>
    <row r="52" hidden="1" ht="20.1" customHeight="1">
      <c r="A52" s="56" t="s">
        <v>122</v>
      </c>
      <c r="B52" s="143"/>
      <c r="C52" s="144"/>
      <c r="D52" s="55" t="s">
        <v>123</v>
      </c>
      <c r="E52" s="135"/>
      <c r="F52" s="42">
        <v>428</v>
      </c>
      <c r="G52" s="43">
        <v>0</v>
      </c>
      <c r="H52" s="42">
        <f t="shared" si="17"/>
        <v>428</v>
      </c>
      <c r="I52" s="136">
        <f t="shared" si="20"/>
        <v>56.496000000000002</v>
      </c>
      <c r="J52" s="136">
        <f t="shared" si="21"/>
        <v>0</v>
      </c>
      <c r="K52" s="136">
        <f t="shared" si="22"/>
        <v>7.3444800000000008</v>
      </c>
      <c r="L52" s="46">
        <f t="shared" si="23"/>
        <v>0</v>
      </c>
      <c r="M52" s="137">
        <v>0.20000000000000001</v>
      </c>
      <c r="N52" s="138">
        <f t="shared" si="24"/>
        <v>0</v>
      </c>
      <c r="O52" s="139">
        <v>0.070000000000000007</v>
      </c>
      <c r="P52" s="140">
        <f t="shared" si="18"/>
        <v>0</v>
      </c>
      <c r="Q52" s="139">
        <v>0.050000000000000003</v>
      </c>
      <c r="R52" s="140">
        <f t="shared" si="25"/>
        <v>0</v>
      </c>
      <c r="S52" s="141">
        <f t="shared" si="19"/>
        <v>0</v>
      </c>
      <c r="T52" s="142" t="e">
        <f t="shared" si="26"/>
        <v>#DIV/0!</v>
      </c>
    </row>
    <row r="53" hidden="1" ht="20.1" customHeight="1">
      <c r="A53" s="56" t="s">
        <v>124</v>
      </c>
      <c r="B53" s="143"/>
      <c r="C53" s="144"/>
      <c r="D53" s="149" t="s">
        <v>125</v>
      </c>
      <c r="E53" s="135"/>
      <c r="F53" s="42">
        <v>298</v>
      </c>
      <c r="G53" s="43">
        <v>0</v>
      </c>
      <c r="H53" s="42">
        <f t="shared" si="17"/>
        <v>298</v>
      </c>
      <c r="I53" s="136">
        <f t="shared" si="20"/>
        <v>39.335999999999999</v>
      </c>
      <c r="J53" s="136">
        <f t="shared" si="21"/>
        <v>0</v>
      </c>
      <c r="K53" s="136">
        <f t="shared" si="22"/>
        <v>5.1136799999999996</v>
      </c>
      <c r="L53" s="46">
        <f t="shared" si="23"/>
        <v>0</v>
      </c>
      <c r="M53" s="137">
        <v>0.20000000000000001</v>
      </c>
      <c r="N53" s="138">
        <f t="shared" si="24"/>
        <v>0</v>
      </c>
      <c r="O53" s="139">
        <v>0.070000000000000007</v>
      </c>
      <c r="P53" s="140">
        <f t="shared" si="18"/>
        <v>0</v>
      </c>
      <c r="Q53" s="139">
        <v>0.050000000000000003</v>
      </c>
      <c r="R53" s="140">
        <f t="shared" si="25"/>
        <v>0</v>
      </c>
      <c r="S53" s="141">
        <f t="shared" si="19"/>
        <v>0</v>
      </c>
      <c r="T53" s="142" t="e">
        <f t="shared" si="26"/>
        <v>#DIV/0!</v>
      </c>
    </row>
    <row r="54" hidden="1" ht="20.1" customHeight="1">
      <c r="A54" s="56" t="s">
        <v>126</v>
      </c>
      <c r="B54" s="143"/>
      <c r="C54" s="144"/>
      <c r="D54" s="149" t="s">
        <v>127</v>
      </c>
      <c r="E54" s="135"/>
      <c r="F54" s="42">
        <v>398</v>
      </c>
      <c r="G54" s="43">
        <v>0</v>
      </c>
      <c r="H54" s="42">
        <f t="shared" si="17"/>
        <v>398</v>
      </c>
      <c r="I54" s="136">
        <f t="shared" si="20"/>
        <v>52.536000000000001</v>
      </c>
      <c r="J54" s="136">
        <f t="shared" si="21"/>
        <v>0</v>
      </c>
      <c r="K54" s="136">
        <f t="shared" si="22"/>
        <v>6.8296800000000006</v>
      </c>
      <c r="L54" s="46">
        <f t="shared" si="23"/>
        <v>0</v>
      </c>
      <c r="M54" s="137">
        <v>0.20000000000000001</v>
      </c>
      <c r="N54" s="138">
        <f t="shared" si="24"/>
        <v>0</v>
      </c>
      <c r="O54" s="139">
        <v>0.070000000000000007</v>
      </c>
      <c r="P54" s="140">
        <f t="shared" si="18"/>
        <v>0</v>
      </c>
      <c r="Q54" s="139">
        <v>0.050000000000000003</v>
      </c>
      <c r="R54" s="140">
        <f t="shared" si="25"/>
        <v>0</v>
      </c>
      <c r="S54" s="141">
        <f t="shared" si="19"/>
        <v>0</v>
      </c>
      <c r="T54" s="142" t="e">
        <f t="shared" si="26"/>
        <v>#DIV/0!</v>
      </c>
    </row>
    <row r="55" hidden="1" ht="20.1" customHeight="1">
      <c r="A55" s="56" t="s">
        <v>128</v>
      </c>
      <c r="B55" s="143"/>
      <c r="C55" s="144"/>
      <c r="D55" s="149" t="s">
        <v>129</v>
      </c>
      <c r="E55" s="135"/>
      <c r="F55" s="42">
        <v>498</v>
      </c>
      <c r="G55" s="43">
        <v>0</v>
      </c>
      <c r="H55" s="42">
        <f t="shared" si="17"/>
        <v>498</v>
      </c>
      <c r="I55" s="136">
        <f t="shared" si="20"/>
        <v>65.736000000000004</v>
      </c>
      <c r="J55" s="136">
        <f t="shared" si="21"/>
        <v>0</v>
      </c>
      <c r="K55" s="136">
        <f t="shared" si="22"/>
        <v>8.5456800000000008</v>
      </c>
      <c r="L55" s="46">
        <f t="shared" si="23"/>
        <v>0</v>
      </c>
      <c r="M55" s="137">
        <v>0.20000000000000001</v>
      </c>
      <c r="N55" s="138">
        <f t="shared" si="24"/>
        <v>0</v>
      </c>
      <c r="O55" s="139">
        <v>0.070000000000000007</v>
      </c>
      <c r="P55" s="140">
        <f t="shared" si="18"/>
        <v>0</v>
      </c>
      <c r="Q55" s="139">
        <v>0.050000000000000003</v>
      </c>
      <c r="R55" s="140">
        <f t="shared" si="25"/>
        <v>0</v>
      </c>
      <c r="S55" s="141">
        <f t="shared" si="19"/>
        <v>0</v>
      </c>
      <c r="T55" s="142" t="e">
        <f t="shared" si="26"/>
        <v>#DIV/0!</v>
      </c>
    </row>
    <row r="56" hidden="1" ht="20.1" customHeight="1">
      <c r="A56" s="56" t="s">
        <v>130</v>
      </c>
      <c r="B56" s="143"/>
      <c r="C56" s="144"/>
      <c r="D56" s="55" t="s">
        <v>131</v>
      </c>
      <c r="E56" s="135"/>
      <c r="F56" s="42">
        <v>198</v>
      </c>
      <c r="G56" s="43">
        <v>0</v>
      </c>
      <c r="H56" s="42">
        <f t="shared" si="17"/>
        <v>198</v>
      </c>
      <c r="I56" s="136">
        <f t="shared" si="20"/>
        <v>26.136000000000003</v>
      </c>
      <c r="J56" s="136">
        <f t="shared" si="21"/>
        <v>0</v>
      </c>
      <c r="K56" s="136">
        <f t="shared" si="22"/>
        <v>3.3976800000000007</v>
      </c>
      <c r="L56" s="46">
        <f t="shared" si="23"/>
        <v>0</v>
      </c>
      <c r="M56" s="137">
        <v>0.20000000000000001</v>
      </c>
      <c r="N56" s="138">
        <f t="shared" si="24"/>
        <v>0</v>
      </c>
      <c r="O56" s="139">
        <v>0.070000000000000007</v>
      </c>
      <c r="P56" s="140">
        <f t="shared" si="18"/>
        <v>0</v>
      </c>
      <c r="Q56" s="139">
        <v>0.050000000000000003</v>
      </c>
      <c r="R56" s="140">
        <f t="shared" si="25"/>
        <v>0</v>
      </c>
      <c r="S56" s="141">
        <f t="shared" si="19"/>
        <v>0</v>
      </c>
      <c r="T56" s="142" t="e">
        <f t="shared" si="26"/>
        <v>#DIV/0!</v>
      </c>
    </row>
    <row r="57" hidden="1" ht="20.1" customHeight="1">
      <c r="A57" s="54" t="s">
        <v>132</v>
      </c>
      <c r="B57" s="133"/>
      <c r="C57" s="134"/>
      <c r="D57" s="55" t="s">
        <v>133</v>
      </c>
      <c r="E57" s="135"/>
      <c r="F57" s="42">
        <v>108</v>
      </c>
      <c r="G57" s="43">
        <v>0</v>
      </c>
      <c r="H57" s="42">
        <f t="shared" si="17"/>
        <v>108</v>
      </c>
      <c r="I57" s="136">
        <f t="shared" si="20"/>
        <v>14.256</v>
      </c>
      <c r="J57" s="136">
        <f t="shared" si="21"/>
        <v>0</v>
      </c>
      <c r="K57" s="136">
        <f t="shared" si="22"/>
        <v>1.85328</v>
      </c>
      <c r="L57" s="46">
        <f t="shared" si="23"/>
        <v>0</v>
      </c>
      <c r="M57" s="137">
        <v>0.20000000000000001</v>
      </c>
      <c r="N57" s="138">
        <f t="shared" si="24"/>
        <v>0</v>
      </c>
      <c r="O57" s="139">
        <v>0.070000000000000007</v>
      </c>
      <c r="P57" s="140">
        <f t="shared" si="18"/>
        <v>0</v>
      </c>
      <c r="Q57" s="139">
        <v>0.050000000000000003</v>
      </c>
      <c r="R57" s="140">
        <f t="shared" si="25"/>
        <v>0</v>
      </c>
      <c r="S57" s="141">
        <f t="shared" si="19"/>
        <v>0</v>
      </c>
      <c r="T57" s="142" t="e">
        <f t="shared" si="26"/>
        <v>#DIV/0!</v>
      </c>
    </row>
    <row r="58" hidden="1" ht="20.1" customHeight="1">
      <c r="A58" s="54" t="s">
        <v>134</v>
      </c>
      <c r="B58" s="133"/>
      <c r="C58" s="134"/>
      <c r="D58" s="55" t="s">
        <v>135</v>
      </c>
      <c r="E58" s="135"/>
      <c r="F58" s="42">
        <v>98</v>
      </c>
      <c r="G58" s="43">
        <v>0</v>
      </c>
      <c r="H58" s="42">
        <f t="shared" si="17"/>
        <v>98</v>
      </c>
      <c r="I58" s="136">
        <f t="shared" si="20"/>
        <v>12.936</v>
      </c>
      <c r="J58" s="136">
        <f t="shared" si="21"/>
        <v>0</v>
      </c>
      <c r="K58" s="136">
        <f t="shared" si="22"/>
        <v>1.6816800000000001</v>
      </c>
      <c r="L58" s="46">
        <f t="shared" si="23"/>
        <v>0</v>
      </c>
      <c r="M58" s="137">
        <v>0.20000000000000001</v>
      </c>
      <c r="N58" s="138">
        <f t="shared" si="24"/>
        <v>0</v>
      </c>
      <c r="O58" s="139">
        <v>0.070000000000000007</v>
      </c>
      <c r="P58" s="140">
        <f t="shared" si="18"/>
        <v>0</v>
      </c>
      <c r="Q58" s="139">
        <v>0.050000000000000003</v>
      </c>
      <c r="R58" s="140">
        <f t="shared" si="25"/>
        <v>0</v>
      </c>
      <c r="S58" s="141">
        <f t="shared" si="19"/>
        <v>0</v>
      </c>
      <c r="T58" s="142" t="e">
        <f t="shared" si="26"/>
        <v>#DIV/0!</v>
      </c>
    </row>
    <row r="59" hidden="1" ht="20.1" customHeight="1">
      <c r="A59" s="54" t="s">
        <v>136</v>
      </c>
      <c r="B59" s="133"/>
      <c r="C59" s="134"/>
      <c r="D59" s="55" t="s">
        <v>137</v>
      </c>
      <c r="E59" s="135"/>
      <c r="F59" s="42">
        <v>266.39999999999998</v>
      </c>
      <c r="G59" s="43">
        <v>0</v>
      </c>
      <c r="H59" s="42">
        <f t="shared" si="17"/>
        <v>266.39999999999998</v>
      </c>
      <c r="I59" s="136">
        <f t="shared" si="20"/>
        <v>35.1648</v>
      </c>
      <c r="J59" s="136">
        <f t="shared" si="21"/>
        <v>0</v>
      </c>
      <c r="K59" s="136">
        <f t="shared" si="22"/>
        <v>4.5714240000000004</v>
      </c>
      <c r="L59" s="46">
        <f t="shared" si="23"/>
        <v>0</v>
      </c>
      <c r="M59" s="137">
        <v>0.20000000000000001</v>
      </c>
      <c r="N59" s="138">
        <f t="shared" si="24"/>
        <v>0</v>
      </c>
      <c r="O59" s="139">
        <v>0.070000000000000007</v>
      </c>
      <c r="P59" s="140">
        <f t="shared" si="18"/>
        <v>0</v>
      </c>
      <c r="Q59" s="139">
        <v>0.050000000000000003</v>
      </c>
      <c r="R59" s="140">
        <f t="shared" si="25"/>
        <v>0</v>
      </c>
      <c r="S59" s="141">
        <f t="shared" si="19"/>
        <v>0</v>
      </c>
      <c r="T59" s="142" t="e">
        <f t="shared" si="26"/>
        <v>#DIV/0!</v>
      </c>
    </row>
    <row r="60" hidden="1" ht="20.1" customHeight="1">
      <c r="A60" s="54" t="s">
        <v>138</v>
      </c>
      <c r="B60" s="133"/>
      <c r="C60" s="134"/>
      <c r="D60" s="55" t="s">
        <v>139</v>
      </c>
      <c r="E60" s="135"/>
      <c r="F60" s="42">
        <v>376.19999999999999</v>
      </c>
      <c r="G60" s="43">
        <v>0</v>
      </c>
      <c r="H60" s="42">
        <f t="shared" si="17"/>
        <v>376.19999999999999</v>
      </c>
      <c r="I60" s="136">
        <f t="shared" si="20"/>
        <v>49.6584</v>
      </c>
      <c r="J60" s="136">
        <f t="shared" si="21"/>
        <v>0</v>
      </c>
      <c r="K60" s="136">
        <f t="shared" si="22"/>
        <v>6.4555920000000002</v>
      </c>
      <c r="L60" s="46">
        <f t="shared" si="23"/>
        <v>0</v>
      </c>
      <c r="M60" s="137">
        <v>0.20000000000000001</v>
      </c>
      <c r="N60" s="138">
        <f t="shared" si="24"/>
        <v>0</v>
      </c>
      <c r="O60" s="139">
        <v>0.070000000000000007</v>
      </c>
      <c r="P60" s="140">
        <f t="shared" si="18"/>
        <v>0</v>
      </c>
      <c r="Q60" s="139">
        <v>0.050000000000000003</v>
      </c>
      <c r="R60" s="140">
        <f t="shared" si="25"/>
        <v>0</v>
      </c>
      <c r="S60" s="141">
        <f t="shared" si="19"/>
        <v>0</v>
      </c>
      <c r="T60" s="142" t="e">
        <f t="shared" si="26"/>
        <v>#DIV/0!</v>
      </c>
    </row>
    <row r="61" hidden="1" ht="20.1" customHeight="1">
      <c r="A61" s="54" t="s">
        <v>140</v>
      </c>
      <c r="B61" s="133"/>
      <c r="C61" s="134"/>
      <c r="D61" s="55" t="s">
        <v>141</v>
      </c>
      <c r="E61" s="135"/>
      <c r="F61" s="42">
        <v>217.08000000000001</v>
      </c>
      <c r="G61" s="43">
        <v>0</v>
      </c>
      <c r="H61" s="42">
        <f t="shared" si="17"/>
        <v>217.08000000000001</v>
      </c>
      <c r="I61" s="136">
        <f t="shared" si="20"/>
        <v>28.654560000000004</v>
      </c>
      <c r="J61" s="136">
        <f t="shared" si="21"/>
        <v>0</v>
      </c>
      <c r="K61" s="136">
        <f t="shared" si="22"/>
        <v>3.7250928000000005</v>
      </c>
      <c r="L61" s="46">
        <f t="shared" si="23"/>
        <v>0</v>
      </c>
      <c r="M61" s="137">
        <v>0.20000000000000001</v>
      </c>
      <c r="N61" s="138">
        <f t="shared" si="24"/>
        <v>0</v>
      </c>
      <c r="O61" s="139">
        <v>0.070000000000000007</v>
      </c>
      <c r="P61" s="140">
        <f t="shared" si="18"/>
        <v>0</v>
      </c>
      <c r="Q61" s="139">
        <v>0.050000000000000003</v>
      </c>
      <c r="R61" s="140">
        <f t="shared" si="25"/>
        <v>0</v>
      </c>
      <c r="S61" s="141">
        <f t="shared" si="19"/>
        <v>0</v>
      </c>
      <c r="T61" s="142" t="e">
        <f t="shared" si="26"/>
        <v>#DIV/0!</v>
      </c>
    </row>
    <row r="62" hidden="1" ht="20.1" customHeight="1">
      <c r="A62" s="54" t="s">
        <v>142</v>
      </c>
      <c r="B62" s="133"/>
      <c r="C62" s="134"/>
      <c r="D62" s="55" t="s">
        <v>143</v>
      </c>
      <c r="E62" s="135"/>
      <c r="F62" s="42">
        <v>98</v>
      </c>
      <c r="G62" s="43">
        <v>0</v>
      </c>
      <c r="H62" s="42">
        <f t="shared" si="17"/>
        <v>98</v>
      </c>
      <c r="I62" s="136">
        <f t="shared" si="20"/>
        <v>12.936</v>
      </c>
      <c r="J62" s="136">
        <f t="shared" si="21"/>
        <v>0</v>
      </c>
      <c r="K62" s="136">
        <f t="shared" si="22"/>
        <v>1.6816800000000001</v>
      </c>
      <c r="L62" s="46">
        <f t="shared" si="23"/>
        <v>0</v>
      </c>
      <c r="M62" s="137">
        <v>0.20000000000000001</v>
      </c>
      <c r="N62" s="138">
        <f t="shared" si="24"/>
        <v>0</v>
      </c>
      <c r="O62" s="139">
        <v>0.070000000000000007</v>
      </c>
      <c r="P62" s="140">
        <f t="shared" si="18"/>
        <v>0</v>
      </c>
      <c r="Q62" s="139">
        <v>0.050000000000000003</v>
      </c>
      <c r="R62" s="140">
        <f t="shared" si="25"/>
        <v>0</v>
      </c>
      <c r="S62" s="141">
        <f t="shared" si="19"/>
        <v>0</v>
      </c>
      <c r="T62" s="142" t="e">
        <f t="shared" si="26"/>
        <v>#DIV/0!</v>
      </c>
    </row>
    <row r="63" hidden="1" ht="20.1" customHeight="1">
      <c r="A63" s="54" t="s">
        <v>144</v>
      </c>
      <c r="B63" s="133"/>
      <c r="C63" s="134"/>
      <c r="D63" s="55" t="s">
        <v>145</v>
      </c>
      <c r="E63" s="135"/>
      <c r="F63" s="42">
        <v>198</v>
      </c>
      <c r="G63" s="43">
        <v>0</v>
      </c>
      <c r="H63" s="42">
        <f t="shared" si="17"/>
        <v>198</v>
      </c>
      <c r="I63" s="136">
        <f t="shared" si="20"/>
        <v>26.136000000000003</v>
      </c>
      <c r="J63" s="136">
        <f t="shared" si="21"/>
        <v>0</v>
      </c>
      <c r="K63" s="136">
        <f t="shared" si="22"/>
        <v>3.3976800000000007</v>
      </c>
      <c r="L63" s="46">
        <f t="shared" si="23"/>
        <v>0</v>
      </c>
      <c r="M63" s="137">
        <v>0.20000000000000001</v>
      </c>
      <c r="N63" s="138">
        <f t="shared" si="24"/>
        <v>0</v>
      </c>
      <c r="O63" s="139">
        <v>0.070000000000000007</v>
      </c>
      <c r="P63" s="140">
        <f t="shared" si="18"/>
        <v>0</v>
      </c>
      <c r="Q63" s="139">
        <v>0.050000000000000003</v>
      </c>
      <c r="R63" s="140">
        <f t="shared" si="25"/>
        <v>0</v>
      </c>
      <c r="S63" s="141">
        <f t="shared" si="19"/>
        <v>0</v>
      </c>
      <c r="T63" s="142" t="e">
        <f t="shared" si="26"/>
        <v>#DIV/0!</v>
      </c>
    </row>
    <row r="64" hidden="1" ht="20.1" customHeight="1">
      <c r="A64" s="54" t="s">
        <v>146</v>
      </c>
      <c r="B64" s="133"/>
      <c r="C64" s="134"/>
      <c r="D64" s="55" t="s">
        <v>147</v>
      </c>
      <c r="E64" s="135"/>
      <c r="F64" s="42">
        <v>398</v>
      </c>
      <c r="G64" s="43">
        <v>0</v>
      </c>
      <c r="H64" s="42">
        <f t="shared" si="17"/>
        <v>398</v>
      </c>
      <c r="I64" s="136">
        <f t="shared" si="20"/>
        <v>52.536000000000001</v>
      </c>
      <c r="J64" s="136">
        <f t="shared" si="21"/>
        <v>0</v>
      </c>
      <c r="K64" s="136">
        <f t="shared" si="22"/>
        <v>6.8296800000000006</v>
      </c>
      <c r="L64" s="46">
        <f t="shared" si="23"/>
        <v>0</v>
      </c>
      <c r="M64" s="137">
        <v>0.20000000000000001</v>
      </c>
      <c r="N64" s="138">
        <f t="shared" si="24"/>
        <v>0</v>
      </c>
      <c r="O64" s="139">
        <v>0.070000000000000007</v>
      </c>
      <c r="P64" s="140">
        <f t="shared" si="18"/>
        <v>0</v>
      </c>
      <c r="Q64" s="139">
        <v>0.050000000000000003</v>
      </c>
      <c r="R64" s="140">
        <f t="shared" si="25"/>
        <v>0</v>
      </c>
      <c r="S64" s="141">
        <f t="shared" si="19"/>
        <v>0</v>
      </c>
      <c r="T64" s="142" t="e">
        <f t="shared" si="26"/>
        <v>#DIV/0!</v>
      </c>
    </row>
    <row r="65" hidden="1" ht="20.1" customHeight="1">
      <c r="A65" s="54" t="s">
        <v>148</v>
      </c>
      <c r="B65" s="133"/>
      <c r="C65" s="134"/>
      <c r="D65" s="55" t="s">
        <v>149</v>
      </c>
      <c r="E65" s="135"/>
      <c r="F65" s="42">
        <v>298</v>
      </c>
      <c r="G65" s="43">
        <v>0</v>
      </c>
      <c r="H65" s="42">
        <f t="shared" si="17"/>
        <v>298</v>
      </c>
      <c r="I65" s="136">
        <f t="shared" si="20"/>
        <v>39.335999999999999</v>
      </c>
      <c r="J65" s="136">
        <f t="shared" si="21"/>
        <v>0</v>
      </c>
      <c r="K65" s="136">
        <f t="shared" si="22"/>
        <v>5.1136799999999996</v>
      </c>
      <c r="L65" s="46">
        <f t="shared" si="23"/>
        <v>0</v>
      </c>
      <c r="M65" s="137">
        <v>0.20000000000000001</v>
      </c>
      <c r="N65" s="138">
        <f t="shared" si="24"/>
        <v>0</v>
      </c>
      <c r="O65" s="139">
        <v>0.070000000000000007</v>
      </c>
      <c r="P65" s="140">
        <f t="shared" si="18"/>
        <v>0</v>
      </c>
      <c r="Q65" s="139">
        <v>0.050000000000000003</v>
      </c>
      <c r="R65" s="140">
        <f t="shared" si="25"/>
        <v>0</v>
      </c>
      <c r="S65" s="141">
        <f t="shared" si="19"/>
        <v>0</v>
      </c>
      <c r="T65" s="142" t="e">
        <f t="shared" si="26"/>
        <v>#DIV/0!</v>
      </c>
    </row>
    <row r="66" hidden="1" ht="20.1" customHeight="1">
      <c r="A66" s="54" t="s">
        <v>150</v>
      </c>
      <c r="B66" s="133"/>
      <c r="C66" s="134"/>
      <c r="D66" s="55" t="s">
        <v>151</v>
      </c>
      <c r="E66" s="135"/>
      <c r="F66" s="42">
        <v>428</v>
      </c>
      <c r="G66" s="43">
        <v>0</v>
      </c>
      <c r="H66" s="42">
        <f t="shared" si="17"/>
        <v>428</v>
      </c>
      <c r="I66" s="136">
        <f t="shared" si="20"/>
        <v>56.496000000000002</v>
      </c>
      <c r="J66" s="136">
        <f t="shared" si="21"/>
        <v>0</v>
      </c>
      <c r="K66" s="136">
        <f t="shared" si="22"/>
        <v>7.3444800000000008</v>
      </c>
      <c r="L66" s="46">
        <f t="shared" si="23"/>
        <v>0</v>
      </c>
      <c r="M66" s="137">
        <v>0.20000000000000001</v>
      </c>
      <c r="N66" s="138">
        <f t="shared" si="24"/>
        <v>0</v>
      </c>
      <c r="O66" s="139">
        <v>0.070000000000000007</v>
      </c>
      <c r="P66" s="140">
        <f t="shared" si="18"/>
        <v>0</v>
      </c>
      <c r="Q66" s="139">
        <v>0.050000000000000003</v>
      </c>
      <c r="R66" s="140">
        <f t="shared" si="25"/>
        <v>0</v>
      </c>
      <c r="S66" s="141">
        <f t="shared" si="19"/>
        <v>0</v>
      </c>
      <c r="T66" s="142" t="e">
        <f t="shared" si="26"/>
        <v>#DIV/0!</v>
      </c>
    </row>
    <row r="67" hidden="1" ht="20.1" customHeight="1">
      <c r="A67" s="54" t="s">
        <v>152</v>
      </c>
      <c r="B67" s="133"/>
      <c r="C67" s="134"/>
      <c r="D67" s="55" t="s">
        <v>153</v>
      </c>
      <c r="E67" s="135"/>
      <c r="F67" s="42">
        <v>468</v>
      </c>
      <c r="G67" s="43">
        <v>0</v>
      </c>
      <c r="H67" s="42">
        <f t="shared" si="17"/>
        <v>468</v>
      </c>
      <c r="I67" s="136">
        <f t="shared" si="20"/>
        <v>61.776000000000003</v>
      </c>
      <c r="J67" s="136">
        <f t="shared" si="21"/>
        <v>0</v>
      </c>
      <c r="K67" s="136">
        <f t="shared" si="22"/>
        <v>8.0308800000000016</v>
      </c>
      <c r="L67" s="46">
        <f t="shared" si="23"/>
        <v>0</v>
      </c>
      <c r="M67" s="137">
        <v>0.20000000000000001</v>
      </c>
      <c r="N67" s="138">
        <f t="shared" si="24"/>
        <v>0</v>
      </c>
      <c r="O67" s="139">
        <v>0.070000000000000007</v>
      </c>
      <c r="P67" s="140">
        <f t="shared" si="18"/>
        <v>0</v>
      </c>
      <c r="Q67" s="139">
        <v>0.050000000000000003</v>
      </c>
      <c r="R67" s="140">
        <f t="shared" si="25"/>
        <v>0</v>
      </c>
      <c r="S67" s="141">
        <f t="shared" si="19"/>
        <v>0</v>
      </c>
      <c r="T67" s="142" t="e">
        <f t="shared" si="26"/>
        <v>#DIV/0!</v>
      </c>
    </row>
    <row r="68" hidden="1" ht="20.1" customHeight="1">
      <c r="A68" s="54" t="s">
        <v>154</v>
      </c>
      <c r="B68" s="133"/>
      <c r="C68" s="134"/>
      <c r="D68" s="55" t="s">
        <v>155</v>
      </c>
      <c r="E68" s="135"/>
      <c r="F68" s="42">
        <v>108</v>
      </c>
      <c r="G68" s="43">
        <v>0</v>
      </c>
      <c r="H68" s="42">
        <f t="shared" si="17"/>
        <v>108</v>
      </c>
      <c r="I68" s="136">
        <f t="shared" si="20"/>
        <v>14.256</v>
      </c>
      <c r="J68" s="136">
        <f t="shared" si="21"/>
        <v>0</v>
      </c>
      <c r="K68" s="136">
        <f t="shared" si="22"/>
        <v>1.85328</v>
      </c>
      <c r="L68" s="46">
        <f t="shared" si="23"/>
        <v>0</v>
      </c>
      <c r="M68" s="137">
        <v>0.20000000000000001</v>
      </c>
      <c r="N68" s="138">
        <f t="shared" si="24"/>
        <v>0</v>
      </c>
      <c r="O68" s="139">
        <v>0.070000000000000007</v>
      </c>
      <c r="P68" s="140">
        <f t="shared" si="18"/>
        <v>0</v>
      </c>
      <c r="Q68" s="139">
        <v>0.050000000000000003</v>
      </c>
      <c r="R68" s="140">
        <f t="shared" si="25"/>
        <v>0</v>
      </c>
      <c r="S68" s="141">
        <f t="shared" si="19"/>
        <v>0</v>
      </c>
      <c r="T68" s="142" t="e">
        <f t="shared" si="26"/>
        <v>#DIV/0!</v>
      </c>
    </row>
    <row r="69" hidden="1" ht="20.1" customHeight="1">
      <c r="A69" s="54" t="s">
        <v>156</v>
      </c>
      <c r="B69" s="133"/>
      <c r="C69" s="134"/>
      <c r="D69" s="55" t="s">
        <v>157</v>
      </c>
      <c r="E69" s="135"/>
      <c r="F69" s="42">
        <v>268</v>
      </c>
      <c r="G69" s="43">
        <v>0</v>
      </c>
      <c r="H69" s="42">
        <f t="shared" si="17"/>
        <v>268</v>
      </c>
      <c r="I69" s="136">
        <f t="shared" si="20"/>
        <v>35.376000000000005</v>
      </c>
      <c r="J69" s="136">
        <f t="shared" si="21"/>
        <v>0</v>
      </c>
      <c r="K69" s="136">
        <f t="shared" si="22"/>
        <v>4.5988800000000012</v>
      </c>
      <c r="L69" s="46">
        <f t="shared" si="23"/>
        <v>0</v>
      </c>
      <c r="M69" s="137">
        <v>0.20000000000000001</v>
      </c>
      <c r="N69" s="138">
        <f t="shared" si="24"/>
        <v>0</v>
      </c>
      <c r="O69" s="139">
        <v>0.070000000000000007</v>
      </c>
      <c r="P69" s="140">
        <f t="shared" si="18"/>
        <v>0</v>
      </c>
      <c r="Q69" s="139">
        <v>0.050000000000000003</v>
      </c>
      <c r="R69" s="140">
        <f t="shared" si="25"/>
        <v>0</v>
      </c>
      <c r="S69" s="141">
        <f t="shared" si="19"/>
        <v>0</v>
      </c>
      <c r="T69" s="142" t="e">
        <f t="shared" si="26"/>
        <v>#DIV/0!</v>
      </c>
    </row>
    <row r="70" hidden="1" ht="20.1" customHeight="1">
      <c r="A70" s="54" t="s">
        <v>158</v>
      </c>
      <c r="B70" s="133"/>
      <c r="C70" s="134"/>
      <c r="D70" s="55" t="s">
        <v>159</v>
      </c>
      <c r="E70" s="135"/>
      <c r="F70" s="42">
        <v>268</v>
      </c>
      <c r="G70" s="43">
        <v>0</v>
      </c>
      <c r="H70" s="42">
        <f t="shared" si="17"/>
        <v>268</v>
      </c>
      <c r="I70" s="136">
        <f t="shared" si="20"/>
        <v>35.376000000000005</v>
      </c>
      <c r="J70" s="136">
        <f t="shared" si="21"/>
        <v>0</v>
      </c>
      <c r="K70" s="136">
        <f t="shared" si="22"/>
        <v>4.5988800000000012</v>
      </c>
      <c r="L70" s="46">
        <f t="shared" si="23"/>
        <v>0</v>
      </c>
      <c r="M70" s="137">
        <v>0.20000000000000001</v>
      </c>
      <c r="N70" s="138">
        <f t="shared" si="24"/>
        <v>0</v>
      </c>
      <c r="O70" s="139">
        <v>0.070000000000000007</v>
      </c>
      <c r="P70" s="140">
        <f t="shared" si="18"/>
        <v>0</v>
      </c>
      <c r="Q70" s="139">
        <v>0.050000000000000003</v>
      </c>
      <c r="R70" s="140">
        <f t="shared" si="25"/>
        <v>0</v>
      </c>
      <c r="S70" s="141">
        <f t="shared" si="19"/>
        <v>0</v>
      </c>
      <c r="T70" s="142" t="e">
        <f t="shared" si="26"/>
        <v>#DIV/0!</v>
      </c>
    </row>
    <row r="71" hidden="1" ht="20.1" customHeight="1">
      <c r="A71" s="54" t="s">
        <v>160</v>
      </c>
      <c r="B71" s="133"/>
      <c r="C71" s="134"/>
      <c r="D71" s="55" t="s">
        <v>161</v>
      </c>
      <c r="E71" s="135"/>
      <c r="F71" s="42">
        <v>402</v>
      </c>
      <c r="G71" s="43">
        <v>0</v>
      </c>
      <c r="H71" s="42">
        <f t="shared" si="17"/>
        <v>402</v>
      </c>
      <c r="I71" s="136">
        <f t="shared" si="20"/>
        <v>53.064</v>
      </c>
      <c r="J71" s="136">
        <f t="shared" si="21"/>
        <v>0</v>
      </c>
      <c r="K71" s="136">
        <f t="shared" si="22"/>
        <v>6.89832</v>
      </c>
      <c r="L71" s="46">
        <f t="shared" si="23"/>
        <v>0</v>
      </c>
      <c r="M71" s="137">
        <v>0.20000000000000001</v>
      </c>
      <c r="N71" s="138">
        <f t="shared" si="24"/>
        <v>0</v>
      </c>
      <c r="O71" s="139">
        <v>0.070000000000000007</v>
      </c>
      <c r="P71" s="140">
        <f t="shared" si="18"/>
        <v>0</v>
      </c>
      <c r="Q71" s="139">
        <v>0.050000000000000003</v>
      </c>
      <c r="R71" s="140">
        <f t="shared" si="25"/>
        <v>0</v>
      </c>
      <c r="S71" s="141">
        <f t="shared" si="19"/>
        <v>0</v>
      </c>
      <c r="T71" s="142" t="e">
        <f t="shared" si="26"/>
        <v>#DIV/0!</v>
      </c>
    </row>
    <row r="72" hidden="1" ht="20.1" customHeight="1">
      <c r="A72" s="54" t="s">
        <v>162</v>
      </c>
      <c r="B72" s="133"/>
      <c r="C72" s="134"/>
      <c r="D72" s="55" t="s">
        <v>163</v>
      </c>
      <c r="E72" s="135"/>
      <c r="F72" s="42">
        <v>298</v>
      </c>
      <c r="G72" s="43">
        <v>0</v>
      </c>
      <c r="H72" s="42">
        <f t="shared" si="17"/>
        <v>298</v>
      </c>
      <c r="I72" s="136">
        <f t="shared" si="20"/>
        <v>39.335999999999999</v>
      </c>
      <c r="J72" s="136">
        <f t="shared" si="21"/>
        <v>0</v>
      </c>
      <c r="K72" s="136">
        <f t="shared" si="22"/>
        <v>5.1136799999999996</v>
      </c>
      <c r="L72" s="46">
        <f t="shared" si="23"/>
        <v>0</v>
      </c>
      <c r="M72" s="137">
        <v>0.20000000000000001</v>
      </c>
      <c r="N72" s="138">
        <f t="shared" si="24"/>
        <v>0</v>
      </c>
      <c r="O72" s="139">
        <v>0.070000000000000007</v>
      </c>
      <c r="P72" s="140">
        <f t="shared" si="18"/>
        <v>0</v>
      </c>
      <c r="Q72" s="139">
        <v>0.050000000000000003</v>
      </c>
      <c r="R72" s="140">
        <f t="shared" si="25"/>
        <v>0</v>
      </c>
      <c r="S72" s="141">
        <f t="shared" si="19"/>
        <v>0</v>
      </c>
      <c r="T72" s="142" t="e">
        <f t="shared" si="26"/>
        <v>#DIV/0!</v>
      </c>
    </row>
    <row r="73" hidden="1" ht="20.1" customHeight="1">
      <c r="A73" s="54" t="s">
        <v>164</v>
      </c>
      <c r="B73" s="133"/>
      <c r="C73" s="134"/>
      <c r="D73" s="55" t="s">
        <v>165</v>
      </c>
      <c r="E73" s="135"/>
      <c r="F73" s="42">
        <v>428</v>
      </c>
      <c r="G73" s="43">
        <v>0</v>
      </c>
      <c r="H73" s="42">
        <f t="shared" si="17"/>
        <v>428</v>
      </c>
      <c r="I73" s="136">
        <f t="shared" si="20"/>
        <v>56.496000000000002</v>
      </c>
      <c r="J73" s="136">
        <f t="shared" si="21"/>
        <v>0</v>
      </c>
      <c r="K73" s="136">
        <f t="shared" si="22"/>
        <v>7.3444800000000008</v>
      </c>
      <c r="L73" s="46">
        <f t="shared" si="23"/>
        <v>0</v>
      </c>
      <c r="M73" s="137">
        <v>0.20000000000000001</v>
      </c>
      <c r="N73" s="138">
        <f t="shared" si="24"/>
        <v>0</v>
      </c>
      <c r="O73" s="139">
        <v>0.070000000000000007</v>
      </c>
      <c r="P73" s="140">
        <f t="shared" si="18"/>
        <v>0</v>
      </c>
      <c r="Q73" s="139">
        <v>0.050000000000000003</v>
      </c>
      <c r="R73" s="140">
        <f t="shared" si="25"/>
        <v>0</v>
      </c>
      <c r="S73" s="141">
        <f t="shared" si="19"/>
        <v>0</v>
      </c>
      <c r="T73" s="142" t="e">
        <f t="shared" si="26"/>
        <v>#DIV/0!</v>
      </c>
    </row>
    <row r="74" hidden="1" ht="20.1" customHeight="1">
      <c r="A74" s="54" t="s">
        <v>166</v>
      </c>
      <c r="B74" s="133"/>
      <c r="C74" s="134"/>
      <c r="D74" s="55" t="s">
        <v>167</v>
      </c>
      <c r="E74" s="135"/>
      <c r="F74" s="42">
        <v>268</v>
      </c>
      <c r="G74" s="43">
        <v>0</v>
      </c>
      <c r="H74" s="42">
        <f t="shared" si="17"/>
        <v>268</v>
      </c>
      <c r="I74" s="136">
        <f t="shared" si="20"/>
        <v>35.376000000000005</v>
      </c>
      <c r="J74" s="136">
        <f t="shared" si="21"/>
        <v>0</v>
      </c>
      <c r="K74" s="136">
        <f t="shared" si="22"/>
        <v>4.5988800000000012</v>
      </c>
      <c r="L74" s="46">
        <f t="shared" si="23"/>
        <v>0</v>
      </c>
      <c r="M74" s="137">
        <v>0.20000000000000001</v>
      </c>
      <c r="N74" s="138">
        <f t="shared" si="24"/>
        <v>0</v>
      </c>
      <c r="O74" s="139">
        <v>0.070000000000000007</v>
      </c>
      <c r="P74" s="140">
        <f t="shared" si="18"/>
        <v>0</v>
      </c>
      <c r="Q74" s="139">
        <v>0.050000000000000003</v>
      </c>
      <c r="R74" s="140">
        <f t="shared" si="25"/>
        <v>0</v>
      </c>
      <c r="S74" s="141">
        <f t="shared" si="19"/>
        <v>0</v>
      </c>
      <c r="T74" s="142" t="e">
        <f t="shared" si="26"/>
        <v>#DIV/0!</v>
      </c>
    </row>
    <row r="75" hidden="1" ht="20.1" customHeight="1">
      <c r="A75" s="54" t="s">
        <v>168</v>
      </c>
      <c r="B75" s="133"/>
      <c r="C75" s="134"/>
      <c r="D75" s="55" t="s">
        <v>169</v>
      </c>
      <c r="E75" s="135"/>
      <c r="F75" s="42">
        <v>328</v>
      </c>
      <c r="G75" s="43">
        <v>0</v>
      </c>
      <c r="H75" s="42">
        <f t="shared" si="17"/>
        <v>328</v>
      </c>
      <c r="I75" s="136">
        <f t="shared" si="20"/>
        <v>43.295999999999999</v>
      </c>
      <c r="J75" s="136">
        <f t="shared" si="21"/>
        <v>0</v>
      </c>
      <c r="K75" s="136">
        <f t="shared" si="22"/>
        <v>5.6284799999999997</v>
      </c>
      <c r="L75" s="46">
        <f t="shared" si="23"/>
        <v>0</v>
      </c>
      <c r="M75" s="137">
        <v>0.20000000000000001</v>
      </c>
      <c r="N75" s="138">
        <f t="shared" si="24"/>
        <v>0</v>
      </c>
      <c r="O75" s="139">
        <v>0.070000000000000007</v>
      </c>
      <c r="P75" s="140">
        <f t="shared" si="18"/>
        <v>0</v>
      </c>
      <c r="Q75" s="139">
        <v>0.050000000000000003</v>
      </c>
      <c r="R75" s="140">
        <f t="shared" si="25"/>
        <v>0</v>
      </c>
      <c r="S75" s="141">
        <f t="shared" si="19"/>
        <v>0</v>
      </c>
      <c r="T75" s="142" t="e">
        <f t="shared" si="26"/>
        <v>#DIV/0!</v>
      </c>
    </row>
    <row r="76" hidden="1" ht="20.1" customHeight="1">
      <c r="A76" s="54" t="s">
        <v>170</v>
      </c>
      <c r="B76" s="133"/>
      <c r="C76" s="134"/>
      <c r="D76" s="55" t="s">
        <v>171</v>
      </c>
      <c r="E76" s="135"/>
      <c r="F76" s="42">
        <v>198</v>
      </c>
      <c r="G76" s="43">
        <v>0</v>
      </c>
      <c r="H76" s="42">
        <f t="shared" si="17"/>
        <v>198</v>
      </c>
      <c r="I76" s="136">
        <f t="shared" si="20"/>
        <v>26.136000000000003</v>
      </c>
      <c r="J76" s="136">
        <f t="shared" si="21"/>
        <v>0</v>
      </c>
      <c r="K76" s="136">
        <f t="shared" si="22"/>
        <v>3.3976800000000007</v>
      </c>
      <c r="L76" s="46">
        <f t="shared" si="23"/>
        <v>0</v>
      </c>
      <c r="M76" s="137">
        <v>0.20000000000000001</v>
      </c>
      <c r="N76" s="138">
        <f t="shared" si="24"/>
        <v>0</v>
      </c>
      <c r="O76" s="139">
        <v>0.070000000000000007</v>
      </c>
      <c r="P76" s="140">
        <f t="shared" si="18"/>
        <v>0</v>
      </c>
      <c r="Q76" s="139">
        <v>0.050000000000000003</v>
      </c>
      <c r="R76" s="140">
        <f t="shared" si="25"/>
        <v>0</v>
      </c>
      <c r="S76" s="141">
        <f t="shared" si="19"/>
        <v>0</v>
      </c>
      <c r="T76" s="142" t="e">
        <f t="shared" si="26"/>
        <v>#DIV/0!</v>
      </c>
    </row>
    <row r="77" hidden="1" ht="20.1" customHeight="1">
      <c r="A77" s="54" t="s">
        <v>172</v>
      </c>
      <c r="B77" s="133"/>
      <c r="C77" s="134"/>
      <c r="D77" s="55" t="s">
        <v>173</v>
      </c>
      <c r="E77" s="135"/>
      <c r="F77" s="42">
        <v>348</v>
      </c>
      <c r="G77" s="43">
        <v>0</v>
      </c>
      <c r="H77" s="42">
        <f t="shared" si="17"/>
        <v>348</v>
      </c>
      <c r="I77" s="136">
        <f t="shared" si="20"/>
        <v>45.936</v>
      </c>
      <c r="J77" s="136">
        <f t="shared" si="21"/>
        <v>0</v>
      </c>
      <c r="K77" s="136">
        <f t="shared" si="22"/>
        <v>5.9716800000000001</v>
      </c>
      <c r="L77" s="46">
        <f t="shared" si="23"/>
        <v>0</v>
      </c>
      <c r="M77" s="137">
        <v>0.20000000000000001</v>
      </c>
      <c r="N77" s="138">
        <f t="shared" si="24"/>
        <v>0</v>
      </c>
      <c r="O77" s="139">
        <v>0.070000000000000007</v>
      </c>
      <c r="P77" s="140">
        <f t="shared" si="18"/>
        <v>0</v>
      </c>
      <c r="Q77" s="139">
        <v>0.050000000000000003</v>
      </c>
      <c r="R77" s="140">
        <f t="shared" si="25"/>
        <v>0</v>
      </c>
      <c r="S77" s="141">
        <f t="shared" si="19"/>
        <v>0</v>
      </c>
      <c r="T77" s="142" t="e">
        <f t="shared" si="26"/>
        <v>#DIV/0!</v>
      </c>
    </row>
    <row r="78" hidden="1" ht="20.1" customHeight="1">
      <c r="A78" s="56" t="s">
        <v>174</v>
      </c>
      <c r="B78" s="143"/>
      <c r="C78" s="144"/>
      <c r="D78" s="55" t="s">
        <v>175</v>
      </c>
      <c r="E78" s="135"/>
      <c r="F78" s="42">
        <v>448</v>
      </c>
      <c r="G78" s="43">
        <v>0</v>
      </c>
      <c r="H78" s="42">
        <f t="shared" si="17"/>
        <v>448</v>
      </c>
      <c r="I78" s="136">
        <f t="shared" si="20"/>
        <v>59.136000000000003</v>
      </c>
      <c r="J78" s="136">
        <f t="shared" si="21"/>
        <v>0</v>
      </c>
      <c r="K78" s="136">
        <f t="shared" si="22"/>
        <v>7.6876800000000003</v>
      </c>
      <c r="L78" s="46">
        <f t="shared" si="23"/>
        <v>0</v>
      </c>
      <c r="M78" s="137">
        <v>0.20000000000000001</v>
      </c>
      <c r="N78" s="138">
        <f t="shared" si="24"/>
        <v>0</v>
      </c>
      <c r="O78" s="139">
        <v>0.070000000000000007</v>
      </c>
      <c r="P78" s="140">
        <f t="shared" si="18"/>
        <v>0</v>
      </c>
      <c r="Q78" s="139">
        <v>0.050000000000000003</v>
      </c>
      <c r="R78" s="140">
        <f t="shared" si="25"/>
        <v>0</v>
      </c>
      <c r="S78" s="141">
        <f t="shared" si="19"/>
        <v>0</v>
      </c>
      <c r="T78" s="142" t="e">
        <f t="shared" si="26"/>
        <v>#DIV/0!</v>
      </c>
    </row>
    <row r="79" hidden="1" ht="20.1" customHeight="1">
      <c r="A79" s="54" t="s">
        <v>176</v>
      </c>
      <c r="B79" s="133"/>
      <c r="C79" s="134"/>
      <c r="D79" s="55" t="s">
        <v>177</v>
      </c>
      <c r="E79" s="135"/>
      <c r="F79" s="42">
        <v>268</v>
      </c>
      <c r="G79" s="43">
        <v>0</v>
      </c>
      <c r="H79" s="42">
        <f t="shared" si="17"/>
        <v>268</v>
      </c>
      <c r="I79" s="136">
        <f t="shared" si="20"/>
        <v>35.376000000000005</v>
      </c>
      <c r="J79" s="136">
        <f t="shared" si="21"/>
        <v>0</v>
      </c>
      <c r="K79" s="136">
        <f t="shared" si="22"/>
        <v>4.5988800000000012</v>
      </c>
      <c r="L79" s="46">
        <f t="shared" si="23"/>
        <v>0</v>
      </c>
      <c r="M79" s="137">
        <v>0.20000000000000001</v>
      </c>
      <c r="N79" s="138">
        <f t="shared" si="24"/>
        <v>0</v>
      </c>
      <c r="O79" s="139">
        <v>0.070000000000000007</v>
      </c>
      <c r="P79" s="140">
        <f t="shared" ref="P79:P110" si="27">L79*O79</f>
        <v>0</v>
      </c>
      <c r="Q79" s="139">
        <v>0.050000000000000003</v>
      </c>
      <c r="R79" s="140">
        <f t="shared" si="25"/>
        <v>0</v>
      </c>
      <c r="S79" s="141">
        <f t="shared" ref="S79:S110" si="28">L79-N79-P79-R79</f>
        <v>0</v>
      </c>
      <c r="T79" s="142" t="e">
        <f t="shared" si="26"/>
        <v>#DIV/0!</v>
      </c>
    </row>
    <row r="80" hidden="1" ht="20.1" customHeight="1">
      <c r="A80" s="54" t="s">
        <v>182</v>
      </c>
      <c r="B80" s="133"/>
      <c r="C80" s="134"/>
      <c r="D80" s="55" t="s">
        <v>183</v>
      </c>
      <c r="E80" s="135"/>
      <c r="F80" s="42">
        <v>128</v>
      </c>
      <c r="G80" s="43">
        <v>0</v>
      </c>
      <c r="H80" s="42">
        <f t="shared" si="17"/>
        <v>128</v>
      </c>
      <c r="I80" s="136">
        <f t="shared" si="20"/>
        <v>16.896000000000001</v>
      </c>
      <c r="J80" s="136">
        <f t="shared" si="21"/>
        <v>0</v>
      </c>
      <c r="K80" s="136">
        <f t="shared" si="22"/>
        <v>2.1964800000000002</v>
      </c>
      <c r="L80" s="46">
        <f t="shared" si="23"/>
        <v>0</v>
      </c>
      <c r="M80" s="137">
        <v>0.20000000000000001</v>
      </c>
      <c r="N80" s="138">
        <f t="shared" si="24"/>
        <v>0</v>
      </c>
      <c r="O80" s="139">
        <v>0.070000000000000007</v>
      </c>
      <c r="P80" s="140">
        <f t="shared" si="27"/>
        <v>0</v>
      </c>
      <c r="Q80" s="139">
        <v>0.050000000000000003</v>
      </c>
      <c r="R80" s="140">
        <f t="shared" si="25"/>
        <v>0</v>
      </c>
      <c r="S80" s="141">
        <f t="shared" si="28"/>
        <v>0</v>
      </c>
      <c r="T80" s="142" t="e">
        <f t="shared" si="26"/>
        <v>#DIV/0!</v>
      </c>
    </row>
    <row r="81" hidden="1" ht="20.1" customHeight="1">
      <c r="A81" s="54" t="s">
        <v>184</v>
      </c>
      <c r="B81" s="133"/>
      <c r="C81" s="134"/>
      <c r="D81" s="55" t="s">
        <v>185</v>
      </c>
      <c r="E81" s="135"/>
      <c r="F81" s="42">
        <v>298</v>
      </c>
      <c r="G81" s="43">
        <v>0</v>
      </c>
      <c r="H81" s="42">
        <f t="shared" si="17"/>
        <v>298</v>
      </c>
      <c r="I81" s="136">
        <f t="shared" si="20"/>
        <v>39.335999999999999</v>
      </c>
      <c r="J81" s="136">
        <f t="shared" si="21"/>
        <v>0</v>
      </c>
      <c r="K81" s="136">
        <f t="shared" si="22"/>
        <v>5.1136799999999996</v>
      </c>
      <c r="L81" s="46">
        <f t="shared" si="23"/>
        <v>0</v>
      </c>
      <c r="M81" s="137">
        <v>0.20000000000000001</v>
      </c>
      <c r="N81" s="138">
        <f t="shared" si="24"/>
        <v>0</v>
      </c>
      <c r="O81" s="139">
        <v>0.070000000000000007</v>
      </c>
      <c r="P81" s="140">
        <f t="shared" si="27"/>
        <v>0</v>
      </c>
      <c r="Q81" s="139">
        <v>0.050000000000000003</v>
      </c>
      <c r="R81" s="140">
        <f t="shared" si="25"/>
        <v>0</v>
      </c>
      <c r="S81" s="141">
        <f t="shared" si="28"/>
        <v>0</v>
      </c>
      <c r="T81" s="142" t="e">
        <f t="shared" si="26"/>
        <v>#DIV/0!</v>
      </c>
    </row>
    <row r="82" hidden="1" ht="20.1" customHeight="1">
      <c r="A82" s="54" t="s">
        <v>186</v>
      </c>
      <c r="B82" s="133"/>
      <c r="C82" s="134"/>
      <c r="D82" s="55" t="s">
        <v>187</v>
      </c>
      <c r="E82" s="135"/>
      <c r="F82" s="42">
        <v>348</v>
      </c>
      <c r="G82" s="43">
        <v>0</v>
      </c>
      <c r="H82" s="42">
        <f t="shared" si="17"/>
        <v>348</v>
      </c>
      <c r="I82" s="136">
        <f t="shared" si="20"/>
        <v>45.936</v>
      </c>
      <c r="J82" s="136">
        <f t="shared" si="21"/>
        <v>0</v>
      </c>
      <c r="K82" s="136">
        <f t="shared" si="22"/>
        <v>5.9716800000000001</v>
      </c>
      <c r="L82" s="46">
        <f t="shared" si="23"/>
        <v>0</v>
      </c>
      <c r="M82" s="137">
        <v>0.20000000000000001</v>
      </c>
      <c r="N82" s="138">
        <f t="shared" si="24"/>
        <v>0</v>
      </c>
      <c r="O82" s="139">
        <v>0.070000000000000007</v>
      </c>
      <c r="P82" s="140">
        <f t="shared" si="27"/>
        <v>0</v>
      </c>
      <c r="Q82" s="139">
        <v>0.050000000000000003</v>
      </c>
      <c r="R82" s="140">
        <f t="shared" si="25"/>
        <v>0</v>
      </c>
      <c r="S82" s="141">
        <f t="shared" si="28"/>
        <v>0</v>
      </c>
      <c r="T82" s="142" t="e">
        <f t="shared" si="26"/>
        <v>#DIV/0!</v>
      </c>
    </row>
    <row r="83" hidden="1" ht="20.1" customHeight="1">
      <c r="A83" s="54" t="s">
        <v>188</v>
      </c>
      <c r="B83" s="133"/>
      <c r="C83" s="134"/>
      <c r="D83" s="55" t="s">
        <v>189</v>
      </c>
      <c r="E83" s="135"/>
      <c r="F83" s="42">
        <v>328</v>
      </c>
      <c r="G83" s="43">
        <v>0</v>
      </c>
      <c r="H83" s="42">
        <f t="shared" si="17"/>
        <v>328</v>
      </c>
      <c r="I83" s="136">
        <f t="shared" si="20"/>
        <v>43.295999999999999</v>
      </c>
      <c r="J83" s="136">
        <f t="shared" si="21"/>
        <v>0</v>
      </c>
      <c r="K83" s="136">
        <f t="shared" si="22"/>
        <v>5.6284799999999997</v>
      </c>
      <c r="L83" s="46">
        <f t="shared" si="23"/>
        <v>0</v>
      </c>
      <c r="M83" s="137">
        <v>0.20000000000000001</v>
      </c>
      <c r="N83" s="138">
        <f t="shared" si="24"/>
        <v>0</v>
      </c>
      <c r="O83" s="139">
        <v>0.070000000000000007</v>
      </c>
      <c r="P83" s="140">
        <f t="shared" si="27"/>
        <v>0</v>
      </c>
      <c r="Q83" s="139">
        <v>0.050000000000000003</v>
      </c>
      <c r="R83" s="140">
        <f t="shared" si="25"/>
        <v>0</v>
      </c>
      <c r="S83" s="141">
        <f t="shared" si="28"/>
        <v>0</v>
      </c>
      <c r="T83" s="142" t="e">
        <f t="shared" si="26"/>
        <v>#DIV/0!</v>
      </c>
    </row>
    <row r="84" hidden="1" ht="20.1" customHeight="1">
      <c r="A84" s="54" t="s">
        <v>341</v>
      </c>
      <c r="B84" s="133"/>
      <c r="C84" s="134"/>
      <c r="D84" s="55" t="s">
        <v>191</v>
      </c>
      <c r="E84" s="135"/>
      <c r="F84" s="42">
        <v>398</v>
      </c>
      <c r="G84" s="43">
        <v>0</v>
      </c>
      <c r="H84" s="42">
        <f t="shared" si="17"/>
        <v>398</v>
      </c>
      <c r="I84" s="136">
        <f t="shared" si="20"/>
        <v>52.536000000000001</v>
      </c>
      <c r="J84" s="136">
        <f t="shared" si="21"/>
        <v>0</v>
      </c>
      <c r="K84" s="136">
        <f t="shared" si="22"/>
        <v>6.8296800000000006</v>
      </c>
      <c r="L84" s="46">
        <f t="shared" si="23"/>
        <v>0</v>
      </c>
      <c r="M84" s="137">
        <v>0.20000000000000001</v>
      </c>
      <c r="N84" s="138">
        <f t="shared" si="24"/>
        <v>0</v>
      </c>
      <c r="O84" s="139">
        <v>0.070000000000000007</v>
      </c>
      <c r="P84" s="140">
        <f t="shared" si="27"/>
        <v>0</v>
      </c>
      <c r="Q84" s="139">
        <v>0.050000000000000003</v>
      </c>
      <c r="R84" s="140">
        <f t="shared" si="25"/>
        <v>0</v>
      </c>
      <c r="S84" s="141">
        <f t="shared" si="28"/>
        <v>0</v>
      </c>
      <c r="T84" s="142" t="e">
        <f t="shared" si="26"/>
        <v>#DIV/0!</v>
      </c>
    </row>
    <row r="85" hidden="1" ht="20.1" customHeight="1">
      <c r="A85" s="54" t="s">
        <v>192</v>
      </c>
      <c r="B85" s="133"/>
      <c r="C85" s="134"/>
      <c r="D85" s="55" t="s">
        <v>193</v>
      </c>
      <c r="E85" s="135"/>
      <c r="F85" s="42">
        <v>518</v>
      </c>
      <c r="G85" s="43">
        <v>0</v>
      </c>
      <c r="H85" s="42">
        <f t="shared" si="17"/>
        <v>518</v>
      </c>
      <c r="I85" s="136">
        <f t="shared" si="20"/>
        <v>68.376000000000005</v>
      </c>
      <c r="J85" s="136">
        <f t="shared" si="21"/>
        <v>0</v>
      </c>
      <c r="K85" s="136">
        <f t="shared" si="22"/>
        <v>8.8888800000000003</v>
      </c>
      <c r="L85" s="46">
        <f t="shared" si="23"/>
        <v>0</v>
      </c>
      <c r="M85" s="137">
        <v>0.20000000000000001</v>
      </c>
      <c r="N85" s="138">
        <f t="shared" si="24"/>
        <v>0</v>
      </c>
      <c r="O85" s="139">
        <v>0.070000000000000007</v>
      </c>
      <c r="P85" s="140">
        <f t="shared" si="27"/>
        <v>0</v>
      </c>
      <c r="Q85" s="139">
        <v>0.050000000000000003</v>
      </c>
      <c r="R85" s="140">
        <f t="shared" si="25"/>
        <v>0</v>
      </c>
      <c r="S85" s="141">
        <f t="shared" si="28"/>
        <v>0</v>
      </c>
      <c r="T85" s="142" t="e">
        <f t="shared" si="26"/>
        <v>#DIV/0!</v>
      </c>
    </row>
    <row r="86" hidden="1" ht="20.1" customHeight="1">
      <c r="A86" s="54" t="s">
        <v>194</v>
      </c>
      <c r="B86" s="133"/>
      <c r="C86" s="134"/>
      <c r="D86" s="55" t="s">
        <v>195</v>
      </c>
      <c r="E86" s="135"/>
      <c r="F86" s="42">
        <v>348</v>
      </c>
      <c r="G86" s="43">
        <v>0</v>
      </c>
      <c r="H86" s="42">
        <f t="shared" si="17"/>
        <v>348</v>
      </c>
      <c r="I86" s="136">
        <f t="shared" si="20"/>
        <v>45.936</v>
      </c>
      <c r="J86" s="136">
        <f t="shared" si="21"/>
        <v>0</v>
      </c>
      <c r="K86" s="136">
        <f t="shared" si="22"/>
        <v>5.9716800000000001</v>
      </c>
      <c r="L86" s="46">
        <f t="shared" si="23"/>
        <v>0</v>
      </c>
      <c r="M86" s="137">
        <v>0.20000000000000001</v>
      </c>
      <c r="N86" s="138">
        <f t="shared" si="24"/>
        <v>0</v>
      </c>
      <c r="O86" s="139">
        <v>0.070000000000000007</v>
      </c>
      <c r="P86" s="140">
        <f t="shared" si="27"/>
        <v>0</v>
      </c>
      <c r="Q86" s="139">
        <v>0.050000000000000003</v>
      </c>
      <c r="R86" s="140">
        <f t="shared" si="25"/>
        <v>0</v>
      </c>
      <c r="S86" s="141">
        <f t="shared" si="28"/>
        <v>0</v>
      </c>
      <c r="T86" s="142" t="e">
        <f t="shared" si="26"/>
        <v>#DIV/0!</v>
      </c>
    </row>
    <row r="87" hidden="1" ht="20.1" customHeight="1">
      <c r="A87" s="54" t="s">
        <v>196</v>
      </c>
      <c r="B87" s="133"/>
      <c r="C87" s="134"/>
      <c r="D87" s="55" t="s">
        <v>197</v>
      </c>
      <c r="E87" s="135"/>
      <c r="F87" s="42">
        <v>498</v>
      </c>
      <c r="G87" s="43">
        <v>0</v>
      </c>
      <c r="H87" s="42">
        <f t="shared" si="17"/>
        <v>498</v>
      </c>
      <c r="I87" s="136">
        <f t="shared" si="20"/>
        <v>65.736000000000004</v>
      </c>
      <c r="J87" s="136">
        <f t="shared" si="21"/>
        <v>0</v>
      </c>
      <c r="K87" s="136">
        <f t="shared" si="22"/>
        <v>8.5456800000000008</v>
      </c>
      <c r="L87" s="46">
        <f t="shared" si="23"/>
        <v>0</v>
      </c>
      <c r="M87" s="137">
        <v>0.20000000000000001</v>
      </c>
      <c r="N87" s="138">
        <f t="shared" si="24"/>
        <v>0</v>
      </c>
      <c r="O87" s="139">
        <v>0.070000000000000007</v>
      </c>
      <c r="P87" s="140">
        <f t="shared" si="27"/>
        <v>0</v>
      </c>
      <c r="Q87" s="139">
        <v>0.050000000000000003</v>
      </c>
      <c r="R87" s="140">
        <f t="shared" si="25"/>
        <v>0</v>
      </c>
      <c r="S87" s="141">
        <f t="shared" si="28"/>
        <v>0</v>
      </c>
      <c r="T87" s="142" t="e">
        <f t="shared" si="26"/>
        <v>#DIV/0!</v>
      </c>
    </row>
    <row r="88" hidden="1" ht="20.1" customHeight="1">
      <c r="A88" s="54" t="s">
        <v>342</v>
      </c>
      <c r="B88" s="133"/>
      <c r="C88" s="134"/>
      <c r="D88" s="55" t="s">
        <v>199</v>
      </c>
      <c r="E88" s="135"/>
      <c r="F88" s="42">
        <v>198</v>
      </c>
      <c r="G88" s="43">
        <v>0</v>
      </c>
      <c r="H88" s="42">
        <f t="shared" si="17"/>
        <v>198</v>
      </c>
      <c r="I88" s="136">
        <f t="shared" si="20"/>
        <v>26.136000000000003</v>
      </c>
      <c r="J88" s="136">
        <f t="shared" si="21"/>
        <v>0</v>
      </c>
      <c r="K88" s="136">
        <f t="shared" si="22"/>
        <v>3.3976800000000007</v>
      </c>
      <c r="L88" s="46">
        <f t="shared" si="23"/>
        <v>0</v>
      </c>
      <c r="M88" s="137">
        <v>0.20000000000000001</v>
      </c>
      <c r="N88" s="138">
        <f t="shared" si="24"/>
        <v>0</v>
      </c>
      <c r="O88" s="139">
        <v>0.070000000000000007</v>
      </c>
      <c r="P88" s="140">
        <f t="shared" si="27"/>
        <v>0</v>
      </c>
      <c r="Q88" s="139">
        <v>0.050000000000000003</v>
      </c>
      <c r="R88" s="140">
        <f t="shared" si="25"/>
        <v>0</v>
      </c>
      <c r="S88" s="141">
        <f t="shared" si="28"/>
        <v>0</v>
      </c>
      <c r="T88" s="142" t="e">
        <f t="shared" si="26"/>
        <v>#DIV/0!</v>
      </c>
    </row>
    <row r="89" hidden="1" ht="20.1" customHeight="1">
      <c r="A89" s="56" t="s">
        <v>343</v>
      </c>
      <c r="B89" s="143"/>
      <c r="C89" s="144"/>
      <c r="D89" s="55" t="s">
        <v>201</v>
      </c>
      <c r="E89" s="135"/>
      <c r="F89" s="42">
        <v>298</v>
      </c>
      <c r="G89" s="43">
        <v>0</v>
      </c>
      <c r="H89" s="42">
        <f t="shared" si="17"/>
        <v>298</v>
      </c>
      <c r="I89" s="136">
        <f t="shared" si="20"/>
        <v>39.335999999999999</v>
      </c>
      <c r="J89" s="136">
        <f t="shared" si="21"/>
        <v>0</v>
      </c>
      <c r="K89" s="136">
        <f t="shared" si="22"/>
        <v>5.1136799999999996</v>
      </c>
      <c r="L89" s="46">
        <f t="shared" si="23"/>
        <v>0</v>
      </c>
      <c r="M89" s="137">
        <v>0.20000000000000001</v>
      </c>
      <c r="N89" s="138">
        <f t="shared" si="24"/>
        <v>0</v>
      </c>
      <c r="O89" s="139">
        <v>0.070000000000000007</v>
      </c>
      <c r="P89" s="140">
        <f t="shared" si="27"/>
        <v>0</v>
      </c>
      <c r="Q89" s="139">
        <v>0.050000000000000003</v>
      </c>
      <c r="R89" s="140">
        <f t="shared" si="25"/>
        <v>0</v>
      </c>
      <c r="S89" s="141">
        <f t="shared" si="28"/>
        <v>0</v>
      </c>
      <c r="T89" s="142" t="e">
        <f t="shared" si="26"/>
        <v>#DIV/0!</v>
      </c>
    </row>
    <row r="90" hidden="1" ht="20.1" customHeight="1">
      <c r="A90" s="54" t="s">
        <v>202</v>
      </c>
      <c r="B90" s="133"/>
      <c r="C90" s="134"/>
      <c r="D90" s="55" t="s">
        <v>203</v>
      </c>
      <c r="E90" s="135"/>
      <c r="F90" s="42">
        <v>298</v>
      </c>
      <c r="G90" s="43">
        <v>0</v>
      </c>
      <c r="H90" s="42">
        <f t="shared" si="17"/>
        <v>298</v>
      </c>
      <c r="I90" s="136">
        <f t="shared" si="20"/>
        <v>39.335999999999999</v>
      </c>
      <c r="J90" s="136">
        <f t="shared" si="21"/>
        <v>0</v>
      </c>
      <c r="K90" s="136">
        <f t="shared" si="22"/>
        <v>5.1136799999999996</v>
      </c>
      <c r="L90" s="46">
        <f t="shared" si="23"/>
        <v>0</v>
      </c>
      <c r="M90" s="137">
        <v>0.20000000000000001</v>
      </c>
      <c r="N90" s="138">
        <f t="shared" si="24"/>
        <v>0</v>
      </c>
      <c r="O90" s="139">
        <v>0.070000000000000007</v>
      </c>
      <c r="P90" s="140">
        <f t="shared" si="27"/>
        <v>0</v>
      </c>
      <c r="Q90" s="139">
        <v>0.050000000000000003</v>
      </c>
      <c r="R90" s="140">
        <f t="shared" si="25"/>
        <v>0</v>
      </c>
      <c r="S90" s="141">
        <f t="shared" si="28"/>
        <v>0</v>
      </c>
      <c r="T90" s="142" t="e">
        <f t="shared" si="26"/>
        <v>#DIV/0!</v>
      </c>
    </row>
    <row r="91" hidden="1" ht="20.1" customHeight="1">
      <c r="A91" s="54" t="s">
        <v>204</v>
      </c>
      <c r="B91" s="133"/>
      <c r="C91" s="134"/>
      <c r="D91" s="55" t="s">
        <v>205</v>
      </c>
      <c r="E91" s="135"/>
      <c r="F91" s="42">
        <v>448</v>
      </c>
      <c r="G91" s="43">
        <v>0</v>
      </c>
      <c r="H91" s="42">
        <f t="shared" si="17"/>
        <v>448</v>
      </c>
      <c r="I91" s="136">
        <f t="shared" si="20"/>
        <v>59.136000000000003</v>
      </c>
      <c r="J91" s="136">
        <f t="shared" si="21"/>
        <v>0</v>
      </c>
      <c r="K91" s="136">
        <f t="shared" si="22"/>
        <v>7.6876800000000003</v>
      </c>
      <c r="L91" s="46">
        <f t="shared" si="23"/>
        <v>0</v>
      </c>
      <c r="M91" s="137">
        <v>0.20000000000000001</v>
      </c>
      <c r="N91" s="138">
        <f t="shared" si="24"/>
        <v>0</v>
      </c>
      <c r="O91" s="139">
        <v>0.070000000000000007</v>
      </c>
      <c r="P91" s="140">
        <f t="shared" si="27"/>
        <v>0</v>
      </c>
      <c r="Q91" s="139">
        <v>0.050000000000000003</v>
      </c>
      <c r="R91" s="140">
        <f t="shared" si="25"/>
        <v>0</v>
      </c>
      <c r="S91" s="141">
        <f t="shared" si="28"/>
        <v>0</v>
      </c>
      <c r="T91" s="142" t="e">
        <f t="shared" si="26"/>
        <v>#DIV/0!</v>
      </c>
    </row>
    <row r="92" hidden="1" ht="20.1" customHeight="1">
      <c r="A92" s="54" t="s">
        <v>206</v>
      </c>
      <c r="B92" s="133"/>
      <c r="C92" s="134"/>
      <c r="D92" s="148" t="s">
        <v>207</v>
      </c>
      <c r="E92" s="135"/>
      <c r="F92" s="42">
        <v>248</v>
      </c>
      <c r="G92" s="43">
        <v>0</v>
      </c>
      <c r="H92" s="42">
        <f t="shared" si="17"/>
        <v>248</v>
      </c>
      <c r="I92" s="136">
        <f t="shared" si="20"/>
        <v>32.736000000000004</v>
      </c>
      <c r="J92" s="136">
        <f t="shared" si="21"/>
        <v>0</v>
      </c>
      <c r="K92" s="136">
        <f t="shared" si="22"/>
        <v>4.2556800000000008</v>
      </c>
      <c r="L92" s="46">
        <f t="shared" si="23"/>
        <v>0</v>
      </c>
      <c r="M92" s="137">
        <v>0.20000000000000001</v>
      </c>
      <c r="N92" s="138">
        <f t="shared" si="24"/>
        <v>0</v>
      </c>
      <c r="O92" s="139">
        <v>0.070000000000000007</v>
      </c>
      <c r="P92" s="140">
        <f t="shared" si="27"/>
        <v>0</v>
      </c>
      <c r="Q92" s="139">
        <v>0.050000000000000003</v>
      </c>
      <c r="R92" s="140">
        <f t="shared" si="25"/>
        <v>0</v>
      </c>
      <c r="S92" s="141">
        <f t="shared" si="28"/>
        <v>0</v>
      </c>
      <c r="T92" s="142" t="e">
        <f t="shared" si="26"/>
        <v>#DIV/0!</v>
      </c>
    </row>
    <row r="93" hidden="1" ht="20.1" customHeight="1">
      <c r="A93" s="54" t="s">
        <v>208</v>
      </c>
      <c r="B93" s="133"/>
      <c r="C93" s="134"/>
      <c r="D93" s="148" t="s">
        <v>344</v>
      </c>
      <c r="E93" s="135"/>
      <c r="F93" s="42">
        <v>348</v>
      </c>
      <c r="G93" s="43">
        <v>0</v>
      </c>
      <c r="H93" s="42">
        <f t="shared" si="17"/>
        <v>348</v>
      </c>
      <c r="I93" s="136">
        <f t="shared" si="20"/>
        <v>45.936</v>
      </c>
      <c r="J93" s="136">
        <f t="shared" si="21"/>
        <v>0</v>
      </c>
      <c r="K93" s="136">
        <f t="shared" si="22"/>
        <v>5.9716800000000001</v>
      </c>
      <c r="L93" s="46">
        <f t="shared" si="23"/>
        <v>0</v>
      </c>
      <c r="M93" s="137">
        <v>0.20000000000000001</v>
      </c>
      <c r="N93" s="138">
        <f t="shared" si="24"/>
        <v>0</v>
      </c>
      <c r="O93" s="139">
        <v>0.070000000000000007</v>
      </c>
      <c r="P93" s="140">
        <f t="shared" si="27"/>
        <v>0</v>
      </c>
      <c r="Q93" s="139">
        <v>0.050000000000000003</v>
      </c>
      <c r="R93" s="140">
        <f t="shared" si="25"/>
        <v>0</v>
      </c>
      <c r="S93" s="141">
        <f t="shared" si="28"/>
        <v>0</v>
      </c>
      <c r="T93" s="142" t="e">
        <f t="shared" si="26"/>
        <v>#DIV/0!</v>
      </c>
    </row>
    <row r="94" hidden="1" ht="20.1" customHeight="1">
      <c r="A94" s="56" t="s">
        <v>210</v>
      </c>
      <c r="B94" s="143"/>
      <c r="C94" s="144"/>
      <c r="D94" s="55" t="s">
        <v>211</v>
      </c>
      <c r="E94" s="135"/>
      <c r="F94" s="42">
        <v>368</v>
      </c>
      <c r="G94" s="43">
        <v>0</v>
      </c>
      <c r="H94" s="42">
        <f t="shared" si="17"/>
        <v>368</v>
      </c>
      <c r="I94" s="136">
        <f t="shared" si="20"/>
        <v>48.576000000000001</v>
      </c>
      <c r="J94" s="136">
        <f t="shared" si="21"/>
        <v>0</v>
      </c>
      <c r="K94" s="136">
        <f t="shared" si="22"/>
        <v>6.3148800000000005</v>
      </c>
      <c r="L94" s="46">
        <f t="shared" si="23"/>
        <v>0</v>
      </c>
      <c r="M94" s="137">
        <v>0.20000000000000001</v>
      </c>
      <c r="N94" s="138">
        <f t="shared" si="24"/>
        <v>0</v>
      </c>
      <c r="O94" s="139">
        <v>0.070000000000000007</v>
      </c>
      <c r="P94" s="140">
        <f t="shared" si="27"/>
        <v>0</v>
      </c>
      <c r="Q94" s="139">
        <v>0.050000000000000003</v>
      </c>
      <c r="R94" s="140">
        <f t="shared" si="25"/>
        <v>0</v>
      </c>
      <c r="S94" s="141">
        <f t="shared" si="28"/>
        <v>0</v>
      </c>
      <c r="T94" s="142" t="e">
        <f t="shared" si="26"/>
        <v>#DIV/0!</v>
      </c>
    </row>
    <row r="95" hidden="1" ht="20.1" customHeight="1">
      <c r="A95" s="56" t="s">
        <v>212</v>
      </c>
      <c r="B95" s="143"/>
      <c r="C95" s="144"/>
      <c r="D95" s="55" t="s">
        <v>213</v>
      </c>
      <c r="E95" s="135"/>
      <c r="F95" s="42">
        <v>528</v>
      </c>
      <c r="G95" s="43">
        <v>0</v>
      </c>
      <c r="H95" s="42">
        <f t="shared" si="17"/>
        <v>528</v>
      </c>
      <c r="I95" s="136">
        <f t="shared" si="20"/>
        <v>69.695999999999998</v>
      </c>
      <c r="J95" s="136">
        <f t="shared" si="21"/>
        <v>0</v>
      </c>
      <c r="K95" s="136">
        <f t="shared" si="22"/>
        <v>9.0604800000000001</v>
      </c>
      <c r="L95" s="46">
        <f t="shared" si="23"/>
        <v>0</v>
      </c>
      <c r="M95" s="137">
        <v>0.20000000000000001</v>
      </c>
      <c r="N95" s="138">
        <f t="shared" si="24"/>
        <v>0</v>
      </c>
      <c r="O95" s="139">
        <v>0.070000000000000007</v>
      </c>
      <c r="P95" s="140">
        <f t="shared" si="27"/>
        <v>0</v>
      </c>
      <c r="Q95" s="139">
        <v>0.050000000000000003</v>
      </c>
      <c r="R95" s="140">
        <f t="shared" si="25"/>
        <v>0</v>
      </c>
      <c r="S95" s="141">
        <f t="shared" si="28"/>
        <v>0</v>
      </c>
      <c r="T95" s="142" t="e">
        <f t="shared" si="26"/>
        <v>#DIV/0!</v>
      </c>
    </row>
    <row r="96" hidden="1" ht="20.1" customHeight="1">
      <c r="A96" s="56" t="s">
        <v>214</v>
      </c>
      <c r="B96" s="143"/>
      <c r="C96" s="144"/>
      <c r="D96" s="55" t="s">
        <v>215</v>
      </c>
      <c r="E96" s="135"/>
      <c r="F96" s="42">
        <v>678</v>
      </c>
      <c r="G96" s="43">
        <v>0</v>
      </c>
      <c r="H96" s="42">
        <f t="shared" si="17"/>
        <v>678</v>
      </c>
      <c r="I96" s="136">
        <f t="shared" si="20"/>
        <v>89.496000000000009</v>
      </c>
      <c r="J96" s="136">
        <f t="shared" si="21"/>
        <v>0</v>
      </c>
      <c r="K96" s="136">
        <f t="shared" si="22"/>
        <v>11.634480000000002</v>
      </c>
      <c r="L96" s="46">
        <f t="shared" si="23"/>
        <v>0</v>
      </c>
      <c r="M96" s="137">
        <v>0.20000000000000001</v>
      </c>
      <c r="N96" s="138">
        <f t="shared" si="24"/>
        <v>0</v>
      </c>
      <c r="O96" s="139">
        <v>0.070000000000000007</v>
      </c>
      <c r="P96" s="140">
        <f t="shared" si="27"/>
        <v>0</v>
      </c>
      <c r="Q96" s="139">
        <v>0.050000000000000003</v>
      </c>
      <c r="R96" s="140">
        <f t="shared" si="25"/>
        <v>0</v>
      </c>
      <c r="S96" s="141">
        <f t="shared" si="28"/>
        <v>0</v>
      </c>
      <c r="T96" s="142" t="e">
        <f t="shared" si="26"/>
        <v>#DIV/0!</v>
      </c>
    </row>
    <row r="97" hidden="1" ht="20.1" customHeight="1">
      <c r="A97" s="56" t="s">
        <v>216</v>
      </c>
      <c r="B97" s="143"/>
      <c r="C97" s="144"/>
      <c r="D97" s="55" t="s">
        <v>217</v>
      </c>
      <c r="E97" s="135"/>
      <c r="F97" s="42">
        <v>248</v>
      </c>
      <c r="G97" s="43">
        <v>0</v>
      </c>
      <c r="H97" s="42">
        <f t="shared" si="17"/>
        <v>248</v>
      </c>
      <c r="I97" s="136">
        <f t="shared" si="20"/>
        <v>32.736000000000004</v>
      </c>
      <c r="J97" s="136">
        <f t="shared" si="21"/>
        <v>0</v>
      </c>
      <c r="K97" s="136">
        <f t="shared" si="22"/>
        <v>4.2556800000000008</v>
      </c>
      <c r="L97" s="46">
        <f t="shared" si="23"/>
        <v>0</v>
      </c>
      <c r="M97" s="137">
        <v>0.20000000000000001</v>
      </c>
      <c r="N97" s="138">
        <f t="shared" si="24"/>
        <v>0</v>
      </c>
      <c r="O97" s="139">
        <v>0.070000000000000007</v>
      </c>
      <c r="P97" s="140">
        <f t="shared" si="27"/>
        <v>0</v>
      </c>
      <c r="Q97" s="139">
        <v>0.050000000000000003</v>
      </c>
      <c r="R97" s="140">
        <f t="shared" si="25"/>
        <v>0</v>
      </c>
      <c r="S97" s="141">
        <f t="shared" si="28"/>
        <v>0</v>
      </c>
      <c r="T97" s="142" t="e">
        <f t="shared" si="26"/>
        <v>#DIV/0!</v>
      </c>
    </row>
    <row r="98" hidden="1" ht="20.1" customHeight="1">
      <c r="A98" s="56" t="s">
        <v>345</v>
      </c>
      <c r="B98" s="143"/>
      <c r="C98" s="144"/>
      <c r="D98" s="55" t="s">
        <v>219</v>
      </c>
      <c r="E98" s="135"/>
      <c r="F98" s="42">
        <v>298</v>
      </c>
      <c r="G98" s="43">
        <v>0</v>
      </c>
      <c r="H98" s="42">
        <f t="shared" si="17"/>
        <v>298</v>
      </c>
      <c r="I98" s="136">
        <f t="shared" si="20"/>
        <v>39.335999999999999</v>
      </c>
      <c r="J98" s="136">
        <f t="shared" si="21"/>
        <v>0</v>
      </c>
      <c r="K98" s="136">
        <f t="shared" si="22"/>
        <v>5.1136799999999996</v>
      </c>
      <c r="L98" s="46">
        <f t="shared" si="23"/>
        <v>0</v>
      </c>
      <c r="M98" s="137">
        <v>0.20000000000000001</v>
      </c>
      <c r="N98" s="138">
        <f t="shared" si="24"/>
        <v>0</v>
      </c>
      <c r="O98" s="139">
        <v>0.070000000000000007</v>
      </c>
      <c r="P98" s="140">
        <f t="shared" si="27"/>
        <v>0</v>
      </c>
      <c r="Q98" s="139">
        <v>0.050000000000000003</v>
      </c>
      <c r="R98" s="140">
        <f t="shared" si="25"/>
        <v>0</v>
      </c>
      <c r="S98" s="141">
        <f t="shared" si="28"/>
        <v>0</v>
      </c>
      <c r="T98" s="142" t="e">
        <f t="shared" si="26"/>
        <v>#DIV/0!</v>
      </c>
    </row>
    <row r="99" hidden="1" ht="20.1" customHeight="1">
      <c r="A99" s="56" t="s">
        <v>346</v>
      </c>
      <c r="B99" s="143"/>
      <c r="C99" s="144"/>
      <c r="D99" s="55" t="s">
        <v>221</v>
      </c>
      <c r="E99" s="135"/>
      <c r="F99" s="42">
        <v>498</v>
      </c>
      <c r="G99" s="43">
        <v>0</v>
      </c>
      <c r="H99" s="42">
        <f t="shared" ref="H99:H127" si="29">F99*(1-G99)</f>
        <v>498</v>
      </c>
      <c r="I99" s="136">
        <f t="shared" si="20"/>
        <v>65.736000000000004</v>
      </c>
      <c r="J99" s="136">
        <f t="shared" si="21"/>
        <v>0</v>
      </c>
      <c r="K99" s="136">
        <f t="shared" si="22"/>
        <v>8.5456800000000008</v>
      </c>
      <c r="L99" s="46">
        <f t="shared" si="23"/>
        <v>0</v>
      </c>
      <c r="M99" s="137">
        <v>0.20000000000000001</v>
      </c>
      <c r="N99" s="138">
        <f t="shared" si="24"/>
        <v>0</v>
      </c>
      <c r="O99" s="139">
        <v>0.070000000000000007</v>
      </c>
      <c r="P99" s="140">
        <f t="shared" si="27"/>
        <v>0</v>
      </c>
      <c r="Q99" s="139">
        <v>0.050000000000000003</v>
      </c>
      <c r="R99" s="140">
        <f t="shared" si="25"/>
        <v>0</v>
      </c>
      <c r="S99" s="141">
        <f t="shared" si="28"/>
        <v>0</v>
      </c>
      <c r="T99" s="142" t="e">
        <f t="shared" si="26"/>
        <v>#DIV/0!</v>
      </c>
    </row>
    <row r="100" hidden="1" ht="20.1" customHeight="1">
      <c r="A100" s="150" t="s">
        <v>222</v>
      </c>
      <c r="B100" s="151"/>
      <c r="C100" s="152"/>
      <c r="D100" s="148" t="s">
        <v>223</v>
      </c>
      <c r="E100" s="135"/>
      <c r="F100" s="42">
        <v>298</v>
      </c>
      <c r="G100" s="43">
        <v>0</v>
      </c>
      <c r="H100" s="42">
        <f t="shared" si="29"/>
        <v>298</v>
      </c>
      <c r="I100" s="136">
        <f t="shared" si="20"/>
        <v>39.335999999999999</v>
      </c>
      <c r="J100" s="136">
        <f t="shared" si="21"/>
        <v>0</v>
      </c>
      <c r="K100" s="136">
        <f t="shared" si="22"/>
        <v>5.1136799999999996</v>
      </c>
      <c r="L100" s="46">
        <f t="shared" si="23"/>
        <v>0</v>
      </c>
      <c r="M100" s="137">
        <v>0.20000000000000001</v>
      </c>
      <c r="N100" s="138">
        <f t="shared" si="24"/>
        <v>0</v>
      </c>
      <c r="O100" s="139">
        <v>0.070000000000000007</v>
      </c>
      <c r="P100" s="140">
        <f t="shared" si="27"/>
        <v>0</v>
      </c>
      <c r="Q100" s="139">
        <v>0.050000000000000003</v>
      </c>
      <c r="R100" s="140">
        <f t="shared" si="25"/>
        <v>0</v>
      </c>
      <c r="S100" s="141">
        <f t="shared" si="28"/>
        <v>0</v>
      </c>
      <c r="T100" s="142" t="e">
        <f t="shared" si="26"/>
        <v>#DIV/0!</v>
      </c>
    </row>
    <row r="101" hidden="1" ht="20.1" customHeight="1">
      <c r="A101" s="150" t="s">
        <v>224</v>
      </c>
      <c r="B101" s="151"/>
      <c r="C101" s="152"/>
      <c r="D101" s="148" t="s">
        <v>225</v>
      </c>
      <c r="E101" s="135"/>
      <c r="F101" s="42">
        <v>428</v>
      </c>
      <c r="G101" s="43">
        <v>0</v>
      </c>
      <c r="H101" s="42">
        <f t="shared" si="29"/>
        <v>428</v>
      </c>
      <c r="I101" s="136">
        <f t="shared" si="20"/>
        <v>56.496000000000002</v>
      </c>
      <c r="J101" s="136">
        <f t="shared" si="21"/>
        <v>0</v>
      </c>
      <c r="K101" s="136">
        <f t="shared" si="22"/>
        <v>7.3444800000000008</v>
      </c>
      <c r="L101" s="46">
        <f t="shared" si="23"/>
        <v>0</v>
      </c>
      <c r="M101" s="137">
        <v>0.20000000000000001</v>
      </c>
      <c r="N101" s="138">
        <f t="shared" si="24"/>
        <v>0</v>
      </c>
      <c r="O101" s="139">
        <v>0.070000000000000007</v>
      </c>
      <c r="P101" s="140">
        <f t="shared" si="27"/>
        <v>0</v>
      </c>
      <c r="Q101" s="139">
        <v>0.050000000000000003</v>
      </c>
      <c r="R101" s="140">
        <f t="shared" si="25"/>
        <v>0</v>
      </c>
      <c r="S101" s="141">
        <f t="shared" si="28"/>
        <v>0</v>
      </c>
      <c r="T101" s="142" t="e">
        <f t="shared" si="26"/>
        <v>#DIV/0!</v>
      </c>
    </row>
    <row r="102" hidden="1" ht="20.1" customHeight="1">
      <c r="A102" s="150" t="s">
        <v>226</v>
      </c>
      <c r="B102" s="151"/>
      <c r="C102" s="152"/>
      <c r="D102" s="148" t="s">
        <v>227</v>
      </c>
      <c r="E102" s="135"/>
      <c r="F102" s="42">
        <v>498</v>
      </c>
      <c r="G102" s="43">
        <v>0</v>
      </c>
      <c r="H102" s="42">
        <f t="shared" si="29"/>
        <v>498</v>
      </c>
      <c r="I102" s="136">
        <f t="shared" si="20"/>
        <v>65.736000000000004</v>
      </c>
      <c r="J102" s="136">
        <f t="shared" si="21"/>
        <v>0</v>
      </c>
      <c r="K102" s="136">
        <f t="shared" si="22"/>
        <v>8.5456800000000008</v>
      </c>
      <c r="L102" s="46">
        <f t="shared" si="23"/>
        <v>0</v>
      </c>
      <c r="M102" s="137">
        <v>0.20000000000000001</v>
      </c>
      <c r="N102" s="138">
        <f t="shared" si="24"/>
        <v>0</v>
      </c>
      <c r="O102" s="139">
        <v>0.070000000000000007</v>
      </c>
      <c r="P102" s="140">
        <f t="shared" si="27"/>
        <v>0</v>
      </c>
      <c r="Q102" s="139">
        <v>0.050000000000000003</v>
      </c>
      <c r="R102" s="140">
        <f t="shared" si="25"/>
        <v>0</v>
      </c>
      <c r="S102" s="141">
        <f t="shared" si="28"/>
        <v>0</v>
      </c>
      <c r="T102" s="142" t="e">
        <f t="shared" si="26"/>
        <v>#DIV/0!</v>
      </c>
    </row>
    <row r="103" hidden="1" ht="20.1" customHeight="1">
      <c r="A103" s="56" t="s">
        <v>228</v>
      </c>
      <c r="B103" s="143"/>
      <c r="C103" s="144"/>
      <c r="D103" s="55" t="s">
        <v>229</v>
      </c>
      <c r="E103" s="135"/>
      <c r="F103" s="42">
        <v>298</v>
      </c>
      <c r="G103" s="43">
        <v>0</v>
      </c>
      <c r="H103" s="42">
        <f t="shared" si="29"/>
        <v>298</v>
      </c>
      <c r="I103" s="136">
        <f t="shared" si="20"/>
        <v>39.335999999999999</v>
      </c>
      <c r="J103" s="136">
        <f t="shared" si="21"/>
        <v>0</v>
      </c>
      <c r="K103" s="136">
        <f t="shared" si="22"/>
        <v>5.1136799999999996</v>
      </c>
      <c r="L103" s="46">
        <f t="shared" si="23"/>
        <v>0</v>
      </c>
      <c r="M103" s="137">
        <v>0.20000000000000001</v>
      </c>
      <c r="N103" s="138">
        <f t="shared" si="24"/>
        <v>0</v>
      </c>
      <c r="O103" s="139">
        <v>0.070000000000000007</v>
      </c>
      <c r="P103" s="140">
        <f t="shared" si="27"/>
        <v>0</v>
      </c>
      <c r="Q103" s="139">
        <v>0.050000000000000003</v>
      </c>
      <c r="R103" s="140">
        <f t="shared" si="25"/>
        <v>0</v>
      </c>
      <c r="S103" s="141">
        <f t="shared" si="28"/>
        <v>0</v>
      </c>
      <c r="T103" s="142" t="e">
        <f t="shared" si="26"/>
        <v>#DIV/0!</v>
      </c>
    </row>
    <row r="104" hidden="1" ht="20.1" customHeight="1">
      <c r="A104" s="56" t="s">
        <v>230</v>
      </c>
      <c r="B104" s="143"/>
      <c r="C104" s="144"/>
      <c r="D104" s="55" t="s">
        <v>231</v>
      </c>
      <c r="E104" s="135"/>
      <c r="F104" s="42">
        <v>428</v>
      </c>
      <c r="G104" s="43">
        <v>0</v>
      </c>
      <c r="H104" s="42">
        <f t="shared" si="29"/>
        <v>428</v>
      </c>
      <c r="I104" s="136">
        <f t="shared" si="20"/>
        <v>56.496000000000002</v>
      </c>
      <c r="J104" s="136">
        <f t="shared" si="21"/>
        <v>0</v>
      </c>
      <c r="K104" s="136">
        <f t="shared" si="22"/>
        <v>7.3444800000000008</v>
      </c>
      <c r="L104" s="46">
        <f t="shared" si="23"/>
        <v>0</v>
      </c>
      <c r="M104" s="137">
        <v>0.20000000000000001</v>
      </c>
      <c r="N104" s="138">
        <f t="shared" si="24"/>
        <v>0</v>
      </c>
      <c r="O104" s="139">
        <v>0.070000000000000007</v>
      </c>
      <c r="P104" s="140">
        <f t="shared" si="27"/>
        <v>0</v>
      </c>
      <c r="Q104" s="139">
        <v>0.050000000000000003</v>
      </c>
      <c r="R104" s="140">
        <f t="shared" si="25"/>
        <v>0</v>
      </c>
      <c r="S104" s="141">
        <f t="shared" si="28"/>
        <v>0</v>
      </c>
      <c r="T104" s="142" t="e">
        <f t="shared" si="26"/>
        <v>#DIV/0!</v>
      </c>
    </row>
    <row r="105" hidden="1" ht="20.1" customHeight="1">
      <c r="A105" s="54" t="s">
        <v>232</v>
      </c>
      <c r="B105" s="133"/>
      <c r="C105" s="134"/>
      <c r="D105" s="55" t="s">
        <v>233</v>
      </c>
      <c r="E105" s="135"/>
      <c r="F105" s="42">
        <v>158</v>
      </c>
      <c r="G105" s="43">
        <v>0</v>
      </c>
      <c r="H105" s="42">
        <f t="shared" si="29"/>
        <v>158</v>
      </c>
      <c r="I105" s="136">
        <f t="shared" si="20"/>
        <v>20.856000000000002</v>
      </c>
      <c r="J105" s="136">
        <f t="shared" si="21"/>
        <v>0</v>
      </c>
      <c r="K105" s="136">
        <f t="shared" si="22"/>
        <v>2.7112800000000004</v>
      </c>
      <c r="L105" s="46">
        <f t="shared" si="23"/>
        <v>0</v>
      </c>
      <c r="M105" s="137">
        <v>0.20000000000000001</v>
      </c>
      <c r="N105" s="138">
        <f t="shared" si="24"/>
        <v>0</v>
      </c>
      <c r="O105" s="139">
        <v>0.070000000000000007</v>
      </c>
      <c r="P105" s="140">
        <f t="shared" si="27"/>
        <v>0</v>
      </c>
      <c r="Q105" s="139">
        <v>0.050000000000000003</v>
      </c>
      <c r="R105" s="140">
        <f t="shared" si="25"/>
        <v>0</v>
      </c>
      <c r="S105" s="141">
        <f t="shared" si="28"/>
        <v>0</v>
      </c>
      <c r="T105" s="142" t="e">
        <f t="shared" si="26"/>
        <v>#DIV/0!</v>
      </c>
    </row>
    <row r="106" hidden="1" ht="20.1" customHeight="1">
      <c r="A106" s="54" t="s">
        <v>347</v>
      </c>
      <c r="B106" s="133"/>
      <c r="C106" s="134"/>
      <c r="D106" s="55" t="s">
        <v>235</v>
      </c>
      <c r="E106" s="135"/>
      <c r="F106" s="42">
        <v>301.5</v>
      </c>
      <c r="G106" s="43">
        <v>0</v>
      </c>
      <c r="H106" s="42">
        <f t="shared" si="29"/>
        <v>301.5</v>
      </c>
      <c r="I106" s="136">
        <f t="shared" si="20"/>
        <v>39.798000000000002</v>
      </c>
      <c r="J106" s="136">
        <f t="shared" si="21"/>
        <v>0</v>
      </c>
      <c r="K106" s="136">
        <f t="shared" si="22"/>
        <v>5.1737400000000004</v>
      </c>
      <c r="L106" s="46">
        <f t="shared" si="23"/>
        <v>0</v>
      </c>
      <c r="M106" s="137">
        <v>0.20000000000000001</v>
      </c>
      <c r="N106" s="138">
        <f t="shared" si="24"/>
        <v>0</v>
      </c>
      <c r="O106" s="139">
        <v>0.070000000000000007</v>
      </c>
      <c r="P106" s="140">
        <f t="shared" si="27"/>
        <v>0</v>
      </c>
      <c r="Q106" s="139">
        <v>0.050000000000000003</v>
      </c>
      <c r="R106" s="140">
        <f t="shared" si="25"/>
        <v>0</v>
      </c>
      <c r="S106" s="141">
        <f t="shared" si="28"/>
        <v>0</v>
      </c>
      <c r="T106" s="142" t="e">
        <f t="shared" si="26"/>
        <v>#DIV/0!</v>
      </c>
    </row>
    <row r="107" hidden="1" ht="20.1" customHeight="1">
      <c r="A107" s="54" t="s">
        <v>236</v>
      </c>
      <c r="B107" s="133"/>
      <c r="C107" s="134"/>
      <c r="D107" s="55" t="s">
        <v>237</v>
      </c>
      <c r="E107" s="135"/>
      <c r="F107" s="42">
        <v>278</v>
      </c>
      <c r="G107" s="43">
        <v>0</v>
      </c>
      <c r="H107" s="42">
        <f t="shared" si="29"/>
        <v>278</v>
      </c>
      <c r="I107" s="136">
        <f t="shared" si="20"/>
        <v>36.696000000000005</v>
      </c>
      <c r="J107" s="136">
        <f t="shared" si="21"/>
        <v>0</v>
      </c>
      <c r="K107" s="136">
        <f t="shared" si="22"/>
        <v>4.7704800000000009</v>
      </c>
      <c r="L107" s="46">
        <f t="shared" si="23"/>
        <v>0</v>
      </c>
      <c r="M107" s="137">
        <v>0.20000000000000001</v>
      </c>
      <c r="N107" s="138">
        <f t="shared" si="24"/>
        <v>0</v>
      </c>
      <c r="O107" s="139">
        <v>0.070000000000000007</v>
      </c>
      <c r="P107" s="140">
        <f t="shared" si="27"/>
        <v>0</v>
      </c>
      <c r="Q107" s="139">
        <v>0.050000000000000003</v>
      </c>
      <c r="R107" s="140">
        <f t="shared" si="25"/>
        <v>0</v>
      </c>
      <c r="S107" s="141">
        <f t="shared" si="28"/>
        <v>0</v>
      </c>
      <c r="T107" s="142" t="e">
        <f t="shared" si="26"/>
        <v>#DIV/0!</v>
      </c>
    </row>
    <row r="108" hidden="1" ht="20.1" customHeight="1">
      <c r="A108" s="54" t="s">
        <v>238</v>
      </c>
      <c r="B108" s="133"/>
      <c r="C108" s="134"/>
      <c r="D108" s="55" t="s">
        <v>239</v>
      </c>
      <c r="E108" s="135"/>
      <c r="F108" s="42">
        <v>88</v>
      </c>
      <c r="G108" s="43">
        <v>0</v>
      </c>
      <c r="H108" s="42">
        <f t="shared" si="29"/>
        <v>88</v>
      </c>
      <c r="I108" s="136">
        <f t="shared" si="20"/>
        <v>11.616</v>
      </c>
      <c r="J108" s="136">
        <f t="shared" si="21"/>
        <v>0</v>
      </c>
      <c r="K108" s="136">
        <f t="shared" si="22"/>
        <v>1.5100800000000001</v>
      </c>
      <c r="L108" s="46">
        <f t="shared" si="23"/>
        <v>0</v>
      </c>
      <c r="M108" s="137">
        <v>0.20000000000000001</v>
      </c>
      <c r="N108" s="138">
        <f t="shared" si="24"/>
        <v>0</v>
      </c>
      <c r="O108" s="139">
        <v>0.070000000000000007</v>
      </c>
      <c r="P108" s="140">
        <f t="shared" si="27"/>
        <v>0</v>
      </c>
      <c r="Q108" s="139">
        <v>0.050000000000000003</v>
      </c>
      <c r="R108" s="140">
        <f t="shared" si="25"/>
        <v>0</v>
      </c>
      <c r="S108" s="141">
        <f t="shared" si="28"/>
        <v>0</v>
      </c>
      <c r="T108" s="142" t="e">
        <f t="shared" si="26"/>
        <v>#DIV/0!</v>
      </c>
    </row>
    <row r="109" hidden="1" ht="20.1" customHeight="1">
      <c r="A109" s="56" t="s">
        <v>250</v>
      </c>
      <c r="B109" s="143"/>
      <c r="C109" s="144"/>
      <c r="D109" s="55" t="s">
        <v>251</v>
      </c>
      <c r="E109" s="135"/>
      <c r="F109" s="42">
        <v>198</v>
      </c>
      <c r="G109" s="43">
        <v>0</v>
      </c>
      <c r="H109" s="42">
        <f t="shared" si="29"/>
        <v>198</v>
      </c>
      <c r="I109" s="136">
        <f t="shared" si="20"/>
        <v>26.136000000000003</v>
      </c>
      <c r="J109" s="136">
        <f t="shared" si="21"/>
        <v>0</v>
      </c>
      <c r="K109" s="136">
        <f t="shared" si="22"/>
        <v>3.3976800000000007</v>
      </c>
      <c r="L109" s="46">
        <f t="shared" si="23"/>
        <v>0</v>
      </c>
      <c r="M109" s="137">
        <v>0.20000000000000001</v>
      </c>
      <c r="N109" s="138">
        <f t="shared" si="24"/>
        <v>0</v>
      </c>
      <c r="O109" s="139">
        <v>0.070000000000000007</v>
      </c>
      <c r="P109" s="140">
        <f t="shared" si="27"/>
        <v>0</v>
      </c>
      <c r="Q109" s="139">
        <v>0.050000000000000003</v>
      </c>
      <c r="R109" s="140">
        <f t="shared" si="25"/>
        <v>0</v>
      </c>
      <c r="S109" s="141">
        <f t="shared" si="28"/>
        <v>0</v>
      </c>
      <c r="T109" s="142" t="e">
        <f t="shared" si="26"/>
        <v>#DIV/0!</v>
      </c>
    </row>
    <row r="110" hidden="1" ht="20.1" customHeight="1">
      <c r="A110" s="56" t="s">
        <v>252</v>
      </c>
      <c r="B110" s="143"/>
      <c r="C110" s="144"/>
      <c r="D110" s="55" t="s">
        <v>253</v>
      </c>
      <c r="E110" s="135"/>
      <c r="F110" s="42">
        <v>398</v>
      </c>
      <c r="G110" s="43">
        <v>0</v>
      </c>
      <c r="H110" s="42">
        <f t="shared" si="29"/>
        <v>398</v>
      </c>
      <c r="I110" s="136">
        <f t="shared" si="20"/>
        <v>52.536000000000001</v>
      </c>
      <c r="J110" s="136">
        <f t="shared" si="21"/>
        <v>0</v>
      </c>
      <c r="K110" s="136">
        <f t="shared" si="22"/>
        <v>6.8296800000000006</v>
      </c>
      <c r="L110" s="46">
        <f t="shared" si="23"/>
        <v>0</v>
      </c>
      <c r="M110" s="137">
        <v>0.20000000000000001</v>
      </c>
      <c r="N110" s="138">
        <f t="shared" si="24"/>
        <v>0</v>
      </c>
      <c r="O110" s="139">
        <v>0.070000000000000007</v>
      </c>
      <c r="P110" s="140">
        <f t="shared" si="27"/>
        <v>0</v>
      </c>
      <c r="Q110" s="139">
        <v>0.050000000000000003</v>
      </c>
      <c r="R110" s="140">
        <f t="shared" si="25"/>
        <v>0</v>
      </c>
      <c r="S110" s="141">
        <f t="shared" si="28"/>
        <v>0</v>
      </c>
      <c r="T110" s="142" t="e">
        <f t="shared" si="26"/>
        <v>#DIV/0!</v>
      </c>
    </row>
    <row r="111" hidden="1" ht="20.1" customHeight="1">
      <c r="A111" s="56" t="s">
        <v>254</v>
      </c>
      <c r="B111" s="143"/>
      <c r="C111" s="144"/>
      <c r="D111" s="55" t="s">
        <v>255</v>
      </c>
      <c r="E111" s="135"/>
      <c r="F111" s="42">
        <v>298</v>
      </c>
      <c r="G111" s="43">
        <v>0</v>
      </c>
      <c r="H111" s="42">
        <f t="shared" si="29"/>
        <v>298</v>
      </c>
      <c r="I111" s="136">
        <f t="shared" si="20"/>
        <v>39.335999999999999</v>
      </c>
      <c r="J111" s="136">
        <f t="shared" si="21"/>
        <v>0</v>
      </c>
      <c r="K111" s="136">
        <f t="shared" si="22"/>
        <v>5.1136799999999996</v>
      </c>
      <c r="L111" s="46">
        <f t="shared" si="23"/>
        <v>0</v>
      </c>
      <c r="M111" s="137">
        <v>0.20000000000000001</v>
      </c>
      <c r="N111" s="138">
        <f t="shared" si="24"/>
        <v>0</v>
      </c>
      <c r="O111" s="139">
        <v>0.070000000000000007</v>
      </c>
      <c r="P111" s="140">
        <f t="shared" ref="P111:P127" si="30">L111*O111</f>
        <v>0</v>
      </c>
      <c r="Q111" s="139">
        <v>0.050000000000000003</v>
      </c>
      <c r="R111" s="140">
        <f t="shared" si="25"/>
        <v>0</v>
      </c>
      <c r="S111" s="141">
        <f t="shared" ref="S111:S127" si="31">L111-N111-P111-R111</f>
        <v>0</v>
      </c>
      <c r="T111" s="142" t="e">
        <f t="shared" si="26"/>
        <v>#DIV/0!</v>
      </c>
    </row>
    <row r="112" hidden="1" ht="20.1" customHeight="1">
      <c r="A112" s="56" t="s">
        <v>256</v>
      </c>
      <c r="B112" s="143"/>
      <c r="C112" s="144"/>
      <c r="D112" s="55" t="s">
        <v>257</v>
      </c>
      <c r="E112" s="135"/>
      <c r="F112" s="42">
        <v>178</v>
      </c>
      <c r="G112" s="43">
        <v>0</v>
      </c>
      <c r="H112" s="42">
        <f t="shared" si="29"/>
        <v>178</v>
      </c>
      <c r="I112" s="136">
        <f t="shared" ref="I112:I121" si="32">H112*$D$7</f>
        <v>23.496000000000002</v>
      </c>
      <c r="J112" s="136">
        <f t="shared" ref="J112:J121" si="33">I112*E112</f>
        <v>0</v>
      </c>
      <c r="K112" s="136">
        <f t="shared" ref="K112:K121" si="34">I112*0.13</f>
        <v>3.0544800000000003</v>
      </c>
      <c r="L112" s="46">
        <f t="shared" ref="L112:L121" si="35">(I112-K112)*E112</f>
        <v>0</v>
      </c>
      <c r="M112" s="137">
        <v>0.20000000000000001</v>
      </c>
      <c r="N112" s="138">
        <f t="shared" ref="N112:N121" si="36">L112*M112</f>
        <v>0</v>
      </c>
      <c r="O112" s="139">
        <v>0.070000000000000007</v>
      </c>
      <c r="P112" s="140">
        <f t="shared" si="30"/>
        <v>0</v>
      </c>
      <c r="Q112" s="139">
        <v>0.050000000000000003</v>
      </c>
      <c r="R112" s="140">
        <f t="shared" ref="R112:R121" si="37">L112*Q112</f>
        <v>0</v>
      </c>
      <c r="S112" s="141">
        <f t="shared" si="31"/>
        <v>0</v>
      </c>
      <c r="T112" s="142" t="e">
        <f t="shared" ref="T112:T121" si="38">S112/J112</f>
        <v>#DIV/0!</v>
      </c>
    </row>
    <row r="113" hidden="1" ht="20.1" customHeight="1">
      <c r="A113" s="56" t="s">
        <v>258</v>
      </c>
      <c r="B113" s="143"/>
      <c r="C113" s="144"/>
      <c r="D113" s="55" t="s">
        <v>257</v>
      </c>
      <c r="E113" s="135"/>
      <c r="F113" s="42">
        <v>498</v>
      </c>
      <c r="G113" s="43">
        <v>0</v>
      </c>
      <c r="H113" s="42">
        <f t="shared" si="29"/>
        <v>498</v>
      </c>
      <c r="I113" s="136">
        <f t="shared" si="32"/>
        <v>65.736000000000004</v>
      </c>
      <c r="J113" s="136">
        <f t="shared" si="33"/>
        <v>0</v>
      </c>
      <c r="K113" s="136">
        <f t="shared" si="34"/>
        <v>8.5456800000000008</v>
      </c>
      <c r="L113" s="46">
        <f t="shared" si="35"/>
        <v>0</v>
      </c>
      <c r="M113" s="137">
        <v>0.20000000000000001</v>
      </c>
      <c r="N113" s="138">
        <f t="shared" si="36"/>
        <v>0</v>
      </c>
      <c r="O113" s="139">
        <v>0.070000000000000007</v>
      </c>
      <c r="P113" s="140">
        <f t="shared" si="30"/>
        <v>0</v>
      </c>
      <c r="Q113" s="139">
        <v>0.050000000000000003</v>
      </c>
      <c r="R113" s="140">
        <f t="shared" si="37"/>
        <v>0</v>
      </c>
      <c r="S113" s="141">
        <f t="shared" si="31"/>
        <v>0</v>
      </c>
      <c r="T113" s="142" t="e">
        <f t="shared" si="38"/>
        <v>#DIV/0!</v>
      </c>
    </row>
    <row r="114" hidden="1" ht="20.1" customHeight="1">
      <c r="A114" s="54" t="s">
        <v>260</v>
      </c>
      <c r="B114" s="133"/>
      <c r="C114" s="134"/>
      <c r="D114" s="55" t="s">
        <v>261</v>
      </c>
      <c r="E114" s="135"/>
      <c r="F114" s="42">
        <v>268</v>
      </c>
      <c r="G114" s="43">
        <v>0</v>
      </c>
      <c r="H114" s="42">
        <f t="shared" si="29"/>
        <v>268</v>
      </c>
      <c r="I114" s="136">
        <f t="shared" si="32"/>
        <v>35.376000000000005</v>
      </c>
      <c r="J114" s="136">
        <f t="shared" si="33"/>
        <v>0</v>
      </c>
      <c r="K114" s="136">
        <f t="shared" si="34"/>
        <v>4.5988800000000012</v>
      </c>
      <c r="L114" s="46">
        <f t="shared" si="35"/>
        <v>0</v>
      </c>
      <c r="M114" s="137">
        <v>0.20000000000000001</v>
      </c>
      <c r="N114" s="138">
        <f t="shared" si="36"/>
        <v>0</v>
      </c>
      <c r="O114" s="139">
        <v>0.070000000000000007</v>
      </c>
      <c r="P114" s="140">
        <f t="shared" si="30"/>
        <v>0</v>
      </c>
      <c r="Q114" s="139">
        <v>0.050000000000000003</v>
      </c>
      <c r="R114" s="140">
        <f t="shared" si="37"/>
        <v>0</v>
      </c>
      <c r="S114" s="141">
        <f t="shared" si="31"/>
        <v>0</v>
      </c>
      <c r="T114" s="142" t="e">
        <f t="shared" si="38"/>
        <v>#DIV/0!</v>
      </c>
    </row>
    <row r="115" hidden="1" ht="20.1" customHeight="1">
      <c r="A115" s="54" t="s">
        <v>348</v>
      </c>
      <c r="B115" s="133"/>
      <c r="C115" s="134"/>
      <c r="D115" s="55" t="s">
        <v>263</v>
      </c>
      <c r="E115" s="135"/>
      <c r="F115" s="42">
        <v>258</v>
      </c>
      <c r="G115" s="43">
        <v>0</v>
      </c>
      <c r="H115" s="42">
        <f t="shared" si="29"/>
        <v>258</v>
      </c>
      <c r="I115" s="136">
        <f t="shared" si="32"/>
        <v>34.056000000000004</v>
      </c>
      <c r="J115" s="136">
        <f t="shared" si="33"/>
        <v>0</v>
      </c>
      <c r="K115" s="136">
        <f t="shared" si="34"/>
        <v>4.4272800000000005</v>
      </c>
      <c r="L115" s="46">
        <f t="shared" si="35"/>
        <v>0</v>
      </c>
      <c r="M115" s="137">
        <v>0.20000000000000001</v>
      </c>
      <c r="N115" s="138">
        <f t="shared" si="36"/>
        <v>0</v>
      </c>
      <c r="O115" s="139">
        <v>0.070000000000000007</v>
      </c>
      <c r="P115" s="140">
        <f t="shared" si="30"/>
        <v>0</v>
      </c>
      <c r="Q115" s="139">
        <v>0.050000000000000003</v>
      </c>
      <c r="R115" s="140">
        <f t="shared" si="37"/>
        <v>0</v>
      </c>
      <c r="S115" s="141">
        <f t="shared" si="31"/>
        <v>0</v>
      </c>
      <c r="T115" s="142" t="e">
        <f t="shared" si="38"/>
        <v>#DIV/0!</v>
      </c>
    </row>
    <row r="116" hidden="1" ht="20.1" customHeight="1">
      <c r="A116" s="54" t="s">
        <v>264</v>
      </c>
      <c r="B116" s="133"/>
      <c r="C116" s="134"/>
      <c r="D116" s="55" t="s">
        <v>265</v>
      </c>
      <c r="E116" s="135"/>
      <c r="F116" s="42">
        <v>314</v>
      </c>
      <c r="G116" s="43">
        <v>0</v>
      </c>
      <c r="H116" s="42">
        <f t="shared" si="29"/>
        <v>314</v>
      </c>
      <c r="I116" s="136">
        <f t="shared" si="32"/>
        <v>41.448</v>
      </c>
      <c r="J116" s="136">
        <f t="shared" si="33"/>
        <v>0</v>
      </c>
      <c r="K116" s="136">
        <f t="shared" si="34"/>
        <v>5.3882400000000006</v>
      </c>
      <c r="L116" s="46">
        <f t="shared" si="35"/>
        <v>0</v>
      </c>
      <c r="M116" s="137">
        <v>0.20000000000000001</v>
      </c>
      <c r="N116" s="138">
        <f t="shared" si="36"/>
        <v>0</v>
      </c>
      <c r="O116" s="139">
        <v>0.070000000000000007</v>
      </c>
      <c r="P116" s="140">
        <f t="shared" si="30"/>
        <v>0</v>
      </c>
      <c r="Q116" s="139">
        <v>0.050000000000000003</v>
      </c>
      <c r="R116" s="140">
        <f t="shared" si="37"/>
        <v>0</v>
      </c>
      <c r="S116" s="141">
        <f t="shared" si="31"/>
        <v>0</v>
      </c>
      <c r="T116" s="142" t="e">
        <f t="shared" si="38"/>
        <v>#DIV/0!</v>
      </c>
    </row>
    <row r="117" hidden="1" ht="20.1" customHeight="1">
      <c r="A117" s="54" t="s">
        <v>266</v>
      </c>
      <c r="B117" s="133"/>
      <c r="C117" s="134"/>
      <c r="D117" s="55" t="s">
        <v>267</v>
      </c>
      <c r="E117" s="135"/>
      <c r="F117" s="42">
        <v>198</v>
      </c>
      <c r="G117" s="43">
        <v>0</v>
      </c>
      <c r="H117" s="42">
        <f t="shared" si="29"/>
        <v>198</v>
      </c>
      <c r="I117" s="136">
        <f t="shared" si="32"/>
        <v>26.136000000000003</v>
      </c>
      <c r="J117" s="136">
        <f t="shared" si="33"/>
        <v>0</v>
      </c>
      <c r="K117" s="136">
        <f t="shared" si="34"/>
        <v>3.3976800000000007</v>
      </c>
      <c r="L117" s="46">
        <f t="shared" si="35"/>
        <v>0</v>
      </c>
      <c r="M117" s="137">
        <v>0.20000000000000001</v>
      </c>
      <c r="N117" s="138">
        <f t="shared" si="36"/>
        <v>0</v>
      </c>
      <c r="O117" s="139">
        <v>0.070000000000000007</v>
      </c>
      <c r="P117" s="140">
        <f t="shared" si="30"/>
        <v>0</v>
      </c>
      <c r="Q117" s="139">
        <v>0.050000000000000003</v>
      </c>
      <c r="R117" s="140">
        <f t="shared" si="37"/>
        <v>0</v>
      </c>
      <c r="S117" s="141">
        <f t="shared" si="31"/>
        <v>0</v>
      </c>
      <c r="T117" s="142" t="e">
        <f t="shared" si="38"/>
        <v>#DIV/0!</v>
      </c>
    </row>
    <row r="118" hidden="1" ht="20.1" customHeight="1">
      <c r="A118" s="54" t="s">
        <v>268</v>
      </c>
      <c r="B118" s="133"/>
      <c r="C118" s="134"/>
      <c r="D118" s="55" t="s">
        <v>269</v>
      </c>
      <c r="E118" s="135"/>
      <c r="F118" s="42">
        <v>398</v>
      </c>
      <c r="G118" s="43">
        <v>0</v>
      </c>
      <c r="H118" s="42">
        <f t="shared" si="29"/>
        <v>398</v>
      </c>
      <c r="I118" s="136">
        <f t="shared" si="32"/>
        <v>52.536000000000001</v>
      </c>
      <c r="J118" s="136">
        <f t="shared" si="33"/>
        <v>0</v>
      </c>
      <c r="K118" s="136">
        <f t="shared" si="34"/>
        <v>6.8296800000000006</v>
      </c>
      <c r="L118" s="46">
        <f t="shared" si="35"/>
        <v>0</v>
      </c>
      <c r="M118" s="137">
        <v>0.20000000000000001</v>
      </c>
      <c r="N118" s="138">
        <f t="shared" si="36"/>
        <v>0</v>
      </c>
      <c r="O118" s="139">
        <v>0.070000000000000007</v>
      </c>
      <c r="P118" s="140">
        <f t="shared" si="30"/>
        <v>0</v>
      </c>
      <c r="Q118" s="139">
        <v>0.050000000000000003</v>
      </c>
      <c r="R118" s="140">
        <f t="shared" si="37"/>
        <v>0</v>
      </c>
      <c r="S118" s="141">
        <f t="shared" si="31"/>
        <v>0</v>
      </c>
      <c r="T118" s="142" t="e">
        <f t="shared" si="38"/>
        <v>#DIV/0!</v>
      </c>
    </row>
    <row r="119" hidden="1" ht="20.1" customHeight="1">
      <c r="A119" s="153" t="s">
        <v>270</v>
      </c>
      <c r="B119" s="153"/>
      <c r="C119" s="153"/>
      <c r="D119" s="154" t="s">
        <v>271</v>
      </c>
      <c r="E119" s="135"/>
      <c r="F119" s="42">
        <v>348</v>
      </c>
      <c r="G119" s="43">
        <v>0</v>
      </c>
      <c r="H119" s="42">
        <f t="shared" si="29"/>
        <v>348</v>
      </c>
      <c r="I119" s="136">
        <f t="shared" si="32"/>
        <v>45.936</v>
      </c>
      <c r="J119" s="136">
        <f t="shared" si="33"/>
        <v>0</v>
      </c>
      <c r="K119" s="136">
        <f t="shared" si="34"/>
        <v>5.9716800000000001</v>
      </c>
      <c r="L119" s="46">
        <f t="shared" si="35"/>
        <v>0</v>
      </c>
      <c r="M119" s="137">
        <v>0.20000000000000001</v>
      </c>
      <c r="N119" s="138">
        <f t="shared" si="36"/>
        <v>0</v>
      </c>
      <c r="O119" s="139">
        <v>0.050000000000000003</v>
      </c>
      <c r="P119" s="140">
        <f t="shared" si="30"/>
        <v>0</v>
      </c>
      <c r="Q119" s="139">
        <v>0.050000000000000003</v>
      </c>
      <c r="R119" s="140">
        <f t="shared" si="37"/>
        <v>0</v>
      </c>
      <c r="S119" s="141">
        <f t="shared" si="31"/>
        <v>0</v>
      </c>
      <c r="T119" s="142" t="e">
        <f t="shared" si="38"/>
        <v>#DIV/0!</v>
      </c>
    </row>
    <row r="120" hidden="1" ht="20.1" customHeight="1">
      <c r="A120" s="153" t="s">
        <v>272</v>
      </c>
      <c r="B120" s="153"/>
      <c r="C120" s="153"/>
      <c r="D120" s="154" t="s">
        <v>273</v>
      </c>
      <c r="E120" s="135"/>
      <c r="F120" s="42">
        <v>498</v>
      </c>
      <c r="G120" s="43">
        <v>0</v>
      </c>
      <c r="H120" s="42">
        <f t="shared" si="29"/>
        <v>498</v>
      </c>
      <c r="I120" s="136">
        <f t="shared" si="32"/>
        <v>65.736000000000004</v>
      </c>
      <c r="J120" s="136">
        <f t="shared" si="33"/>
        <v>0</v>
      </c>
      <c r="K120" s="136">
        <f t="shared" si="34"/>
        <v>8.5456800000000008</v>
      </c>
      <c r="L120" s="46">
        <f t="shared" si="35"/>
        <v>0</v>
      </c>
      <c r="M120" s="137">
        <v>0.20000000000000001</v>
      </c>
      <c r="N120" s="138">
        <f t="shared" si="36"/>
        <v>0</v>
      </c>
      <c r="O120" s="139">
        <v>0.050000000000000003</v>
      </c>
      <c r="P120" s="140">
        <f t="shared" si="30"/>
        <v>0</v>
      </c>
      <c r="Q120" s="139">
        <v>0.050000000000000003</v>
      </c>
      <c r="R120" s="140">
        <f t="shared" si="37"/>
        <v>0</v>
      </c>
      <c r="S120" s="141">
        <f t="shared" si="31"/>
        <v>0</v>
      </c>
      <c r="T120" s="142" t="e">
        <f t="shared" si="38"/>
        <v>#DIV/0!</v>
      </c>
    </row>
    <row r="121" hidden="1" ht="20.1" customHeight="1">
      <c r="A121" s="153" t="s">
        <v>349</v>
      </c>
      <c r="B121" s="153"/>
      <c r="C121" s="153"/>
      <c r="D121" s="154" t="s">
        <v>275</v>
      </c>
      <c r="E121" s="135"/>
      <c r="F121" s="42">
        <v>548</v>
      </c>
      <c r="G121" s="43">
        <v>0</v>
      </c>
      <c r="H121" s="42">
        <f t="shared" si="29"/>
        <v>548</v>
      </c>
      <c r="I121" s="136">
        <f t="shared" si="32"/>
        <v>72.335999999999999</v>
      </c>
      <c r="J121" s="136">
        <f t="shared" si="33"/>
        <v>0</v>
      </c>
      <c r="K121" s="136">
        <f t="shared" si="34"/>
        <v>9.4036799999999996</v>
      </c>
      <c r="L121" s="46">
        <f t="shared" si="35"/>
        <v>0</v>
      </c>
      <c r="M121" s="137">
        <v>0.20000000000000001</v>
      </c>
      <c r="N121" s="138">
        <f t="shared" si="36"/>
        <v>0</v>
      </c>
      <c r="O121" s="139">
        <v>0.050000000000000003</v>
      </c>
      <c r="P121" s="140">
        <f t="shared" si="30"/>
        <v>0</v>
      </c>
      <c r="Q121" s="139">
        <v>0.050000000000000003</v>
      </c>
      <c r="R121" s="140">
        <f t="shared" si="37"/>
        <v>0</v>
      </c>
      <c r="S121" s="141">
        <f t="shared" si="31"/>
        <v>0</v>
      </c>
      <c r="T121" s="142" t="e">
        <f t="shared" si="38"/>
        <v>#DIV/0!</v>
      </c>
    </row>
    <row r="122" hidden="1" ht="20.1" customHeight="1">
      <c r="A122" s="54" t="s">
        <v>276</v>
      </c>
      <c r="B122" s="133"/>
      <c r="C122" s="134"/>
      <c r="D122" s="155" t="s">
        <v>277</v>
      </c>
      <c r="E122" s="135"/>
      <c r="F122" s="42">
        <v>248</v>
      </c>
      <c r="G122" s="43">
        <v>0</v>
      </c>
      <c r="H122" s="42">
        <f t="shared" si="29"/>
        <v>248</v>
      </c>
      <c r="I122" s="136">
        <f t="shared" ref="I122:I127" si="39">H122*$D$7</f>
        <v>32.736000000000004</v>
      </c>
      <c r="J122" s="136">
        <f t="shared" ref="J122:J127" si="40">I122*E122</f>
        <v>0</v>
      </c>
      <c r="K122" s="136">
        <f t="shared" ref="K122:K127" si="41">I122*0.13</f>
        <v>4.2556800000000008</v>
      </c>
      <c r="L122" s="46">
        <f t="shared" ref="L122:L127" si="42">(I122-K122)*E122</f>
        <v>0</v>
      </c>
      <c r="M122" s="137">
        <v>0.20000000000000001</v>
      </c>
      <c r="N122" s="138">
        <f t="shared" ref="N122:N127" si="43">L122*M122</f>
        <v>0</v>
      </c>
      <c r="O122" s="139">
        <v>0.050000000000000003</v>
      </c>
      <c r="P122" s="140">
        <f t="shared" si="30"/>
        <v>0</v>
      </c>
      <c r="Q122" s="139">
        <v>0.050000000000000003</v>
      </c>
      <c r="R122" s="140">
        <f t="shared" ref="R122:R127" si="44">L122*Q122</f>
        <v>0</v>
      </c>
      <c r="S122" s="141">
        <f t="shared" si="31"/>
        <v>0</v>
      </c>
      <c r="T122" s="142" t="e">
        <f t="shared" ref="T122:T128" si="45">S122/J122</f>
        <v>#DIV/0!</v>
      </c>
    </row>
    <row r="123" hidden="1" ht="20.1" customHeight="1">
      <c r="A123" s="54" t="s">
        <v>350</v>
      </c>
      <c r="B123" s="133"/>
      <c r="C123" s="134"/>
      <c r="D123" s="155" t="s">
        <v>279</v>
      </c>
      <c r="E123" s="135"/>
      <c r="F123" s="42">
        <v>348</v>
      </c>
      <c r="G123" s="43">
        <v>0</v>
      </c>
      <c r="H123" s="42">
        <f t="shared" si="29"/>
        <v>348</v>
      </c>
      <c r="I123" s="136">
        <f t="shared" si="39"/>
        <v>45.936</v>
      </c>
      <c r="J123" s="136">
        <f t="shared" si="40"/>
        <v>0</v>
      </c>
      <c r="K123" s="136">
        <f t="shared" si="41"/>
        <v>5.9716800000000001</v>
      </c>
      <c r="L123" s="46">
        <f t="shared" si="42"/>
        <v>0</v>
      </c>
      <c r="M123" s="137">
        <v>0.20000000000000001</v>
      </c>
      <c r="N123" s="138">
        <f t="shared" si="43"/>
        <v>0</v>
      </c>
      <c r="O123" s="139">
        <v>0.050000000000000003</v>
      </c>
      <c r="P123" s="140">
        <f t="shared" si="30"/>
        <v>0</v>
      </c>
      <c r="Q123" s="139">
        <v>0.050000000000000003</v>
      </c>
      <c r="R123" s="140">
        <f t="shared" si="44"/>
        <v>0</v>
      </c>
      <c r="S123" s="141">
        <f t="shared" si="31"/>
        <v>0</v>
      </c>
      <c r="T123" s="142" t="e">
        <f t="shared" si="45"/>
        <v>#DIV/0!</v>
      </c>
    </row>
    <row r="124" hidden="1" ht="20.1" customHeight="1">
      <c r="A124" s="54" t="s">
        <v>351</v>
      </c>
      <c r="B124" s="133"/>
      <c r="C124" s="134"/>
      <c r="D124" s="55" t="s">
        <v>281</v>
      </c>
      <c r="E124" s="135"/>
      <c r="F124" s="42">
        <v>348</v>
      </c>
      <c r="G124" s="43">
        <v>0</v>
      </c>
      <c r="H124" s="42">
        <f t="shared" si="29"/>
        <v>348</v>
      </c>
      <c r="I124" s="136">
        <f t="shared" si="39"/>
        <v>45.936</v>
      </c>
      <c r="J124" s="136">
        <f t="shared" si="40"/>
        <v>0</v>
      </c>
      <c r="K124" s="136">
        <f t="shared" si="41"/>
        <v>5.9716800000000001</v>
      </c>
      <c r="L124" s="46">
        <f t="shared" si="42"/>
        <v>0</v>
      </c>
      <c r="M124" s="137">
        <v>0.20000000000000001</v>
      </c>
      <c r="N124" s="138">
        <f t="shared" si="43"/>
        <v>0</v>
      </c>
      <c r="O124" s="139">
        <v>0.050000000000000003</v>
      </c>
      <c r="P124" s="140">
        <f t="shared" si="30"/>
        <v>0</v>
      </c>
      <c r="Q124" s="139">
        <v>0.050000000000000003</v>
      </c>
      <c r="R124" s="140">
        <f t="shared" si="44"/>
        <v>0</v>
      </c>
      <c r="S124" s="141">
        <f t="shared" si="31"/>
        <v>0</v>
      </c>
      <c r="T124" s="142" t="e">
        <f t="shared" si="45"/>
        <v>#DIV/0!</v>
      </c>
    </row>
    <row r="125" hidden="1" ht="20.1" customHeight="1">
      <c r="A125" s="54" t="s">
        <v>352</v>
      </c>
      <c r="B125" s="133"/>
      <c r="C125" s="134"/>
      <c r="D125" s="55" t="s">
        <v>283</v>
      </c>
      <c r="E125" s="135"/>
      <c r="F125" s="42">
        <v>498</v>
      </c>
      <c r="G125" s="43">
        <v>0</v>
      </c>
      <c r="H125" s="42">
        <f t="shared" si="29"/>
        <v>498</v>
      </c>
      <c r="I125" s="136">
        <f t="shared" si="39"/>
        <v>65.736000000000004</v>
      </c>
      <c r="J125" s="136">
        <f t="shared" si="40"/>
        <v>0</v>
      </c>
      <c r="K125" s="136">
        <f t="shared" si="41"/>
        <v>8.5456800000000008</v>
      </c>
      <c r="L125" s="46">
        <f t="shared" si="42"/>
        <v>0</v>
      </c>
      <c r="M125" s="137">
        <v>0.20000000000000001</v>
      </c>
      <c r="N125" s="138">
        <f t="shared" si="43"/>
        <v>0</v>
      </c>
      <c r="O125" s="139">
        <v>0.050000000000000003</v>
      </c>
      <c r="P125" s="140">
        <f t="shared" si="30"/>
        <v>0</v>
      </c>
      <c r="Q125" s="139">
        <v>0.050000000000000003</v>
      </c>
      <c r="R125" s="140">
        <f t="shared" si="44"/>
        <v>0</v>
      </c>
      <c r="S125" s="141">
        <f t="shared" si="31"/>
        <v>0</v>
      </c>
      <c r="T125" s="142" t="e">
        <f t="shared" si="45"/>
        <v>#DIV/0!</v>
      </c>
    </row>
    <row r="126" hidden="1" ht="20.1" customHeight="1">
      <c r="A126" s="54" t="s">
        <v>284</v>
      </c>
      <c r="B126" s="133"/>
      <c r="C126" s="134"/>
      <c r="D126" s="55" t="s">
        <v>285</v>
      </c>
      <c r="E126" s="135"/>
      <c r="F126" s="42">
        <v>148</v>
      </c>
      <c r="G126" s="43">
        <v>0</v>
      </c>
      <c r="H126" s="42">
        <f t="shared" si="29"/>
        <v>148</v>
      </c>
      <c r="I126" s="136">
        <f t="shared" si="39"/>
        <v>19.536000000000001</v>
      </c>
      <c r="J126" s="136">
        <f t="shared" si="40"/>
        <v>0</v>
      </c>
      <c r="K126" s="136">
        <f t="shared" si="41"/>
        <v>2.5396800000000002</v>
      </c>
      <c r="L126" s="46">
        <f t="shared" si="42"/>
        <v>0</v>
      </c>
      <c r="M126" s="137">
        <v>0.20000000000000001</v>
      </c>
      <c r="N126" s="138">
        <f t="shared" si="43"/>
        <v>0</v>
      </c>
      <c r="O126" s="139">
        <v>0.050000000000000003</v>
      </c>
      <c r="P126" s="140">
        <f t="shared" si="30"/>
        <v>0</v>
      </c>
      <c r="Q126" s="139">
        <v>0.050000000000000003</v>
      </c>
      <c r="R126" s="140">
        <f t="shared" si="44"/>
        <v>0</v>
      </c>
      <c r="S126" s="141">
        <f t="shared" si="31"/>
        <v>0</v>
      </c>
      <c r="T126" s="142" t="e">
        <f t="shared" si="45"/>
        <v>#DIV/0!</v>
      </c>
    </row>
    <row r="127" hidden="1" ht="20.1" customHeight="1">
      <c r="A127" s="56" t="s">
        <v>286</v>
      </c>
      <c r="B127" s="143"/>
      <c r="C127" s="144"/>
      <c r="D127" s="55" t="s">
        <v>287</v>
      </c>
      <c r="E127" s="135"/>
      <c r="F127" s="42">
        <v>198</v>
      </c>
      <c r="G127" s="43">
        <v>0</v>
      </c>
      <c r="H127" s="42">
        <f t="shared" si="29"/>
        <v>198</v>
      </c>
      <c r="I127" s="136">
        <f t="shared" si="39"/>
        <v>26.136000000000003</v>
      </c>
      <c r="J127" s="136">
        <f t="shared" si="40"/>
        <v>0</v>
      </c>
      <c r="K127" s="136">
        <f t="shared" si="41"/>
        <v>3.3976800000000007</v>
      </c>
      <c r="L127" s="46">
        <f t="shared" si="42"/>
        <v>0</v>
      </c>
      <c r="M127" s="137">
        <v>0.20000000000000001</v>
      </c>
      <c r="N127" s="138">
        <f t="shared" si="43"/>
        <v>0</v>
      </c>
      <c r="O127" s="139">
        <v>0.050000000000000003</v>
      </c>
      <c r="P127" s="140">
        <f t="shared" si="30"/>
        <v>0</v>
      </c>
      <c r="Q127" s="139">
        <v>0.050000000000000003</v>
      </c>
      <c r="R127" s="140">
        <f t="shared" si="44"/>
        <v>0</v>
      </c>
      <c r="S127" s="141">
        <f t="shared" si="31"/>
        <v>0</v>
      </c>
      <c r="T127" s="156" t="e">
        <f t="shared" si="45"/>
        <v>#DIV/0!</v>
      </c>
    </row>
    <row r="128" ht="20.1" customHeight="1">
      <c r="A128" s="157"/>
      <c r="B128" s="157"/>
      <c r="C128" s="157"/>
      <c r="D128" s="158"/>
      <c r="E128" s="159">
        <f>SUM(E9:E127)</f>
        <v>992</v>
      </c>
      <c r="F128" s="160"/>
      <c r="G128" s="161"/>
      <c r="H128" s="162"/>
      <c r="I128" s="163"/>
      <c r="J128" s="163">
        <f>SUM(J47:J121)</f>
        <v>48069.912000000004</v>
      </c>
      <c r="K128" s="164">
        <f>(J128-L128)/J128</f>
        <v>0.13000000000000006</v>
      </c>
      <c r="L128" s="163">
        <f>SUM(L47:L121)</f>
        <v>41820.82344</v>
      </c>
      <c r="M128" s="165">
        <f>N128/L128</f>
        <v>0.19999999999999998</v>
      </c>
      <c r="N128" s="166">
        <f>SUM(N47:N121)</f>
        <v>8364.1646879999989</v>
      </c>
      <c r="O128" s="167">
        <f>P128/L128</f>
        <v>0.049999999999999996</v>
      </c>
      <c r="P128" s="168">
        <f>SUM(P47:P121)</f>
        <v>2091.0411719999997</v>
      </c>
      <c r="Q128" s="167">
        <f>R128/L128</f>
        <v>0.049999999999999996</v>
      </c>
      <c r="R128" s="169">
        <f>SUM(R47:R121)</f>
        <v>2091.0411719999997</v>
      </c>
      <c r="S128" s="170">
        <f>SUM(S47:S121)</f>
        <v>29274.576408000001</v>
      </c>
      <c r="T128" s="171">
        <f t="shared" si="45"/>
        <v>0.60899999999999999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</sheetData>
  <autoFilter ref="A8:T128">
    <filterColumn colId="0" showButton="0"/>
    <filterColumn colId="1" showButton="0"/>
    <filterColumn colId="4">
      <customFilters>
        <customFilter operator="notEqual" val=" "/>
      </customFilters>
    </filterColumn>
  </autoFilter>
  <mergeCells count="129">
    <mergeCell ref="A107:C107"/>
    <mergeCell ref="A108:C108"/>
    <mergeCell ref="A109:C109"/>
    <mergeCell ref="A110:C110"/>
    <mergeCell ref="A111:C111"/>
    <mergeCell ref="A112:C112"/>
    <mergeCell ref="A113:C11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14:C114"/>
    <mergeCell ref="A115:C115"/>
    <mergeCell ref="A106:C106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7:C67"/>
    <mergeCell ref="A68:C68"/>
    <mergeCell ref="A69:C69"/>
    <mergeCell ref="A70:C70"/>
    <mergeCell ref="A71:C71"/>
    <mergeCell ref="A72:C72"/>
    <mergeCell ref="A73:C73"/>
    <mergeCell ref="A74:C74"/>
    <mergeCell ref="A63:C63"/>
    <mergeCell ref="A64:C64"/>
    <mergeCell ref="A65:C65"/>
    <mergeCell ref="A66:C66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F2:L2"/>
    <mergeCell ref="A3:A4"/>
    <mergeCell ref="C3:L3"/>
    <mergeCell ref="O4:S4"/>
    <mergeCell ref="O5:S6"/>
    <mergeCell ref="K5:K6"/>
    <mergeCell ref="L5:L6"/>
    <mergeCell ref="A6:C6"/>
    <mergeCell ref="O7:S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conditionalFormatting sqref="A119:A120">
    <cfRule priority="17" dxfId="0" type="duplicateValues"/>
  </conditionalFormatting>
  <conditionalFormatting sqref="A95">
    <cfRule priority="37" dxfId="0" type="duplicateValues"/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 filterMode="1">
    <pageSetUpPr fitToPage="1"/>
  </sheetPr>
  <sheetViews>
    <sheetView zoomScaleNormal="100" workbookViewId="0">
      <pane activePane="bottomLeft" state="frozen" topLeftCell="A113" ySplit="8"/>
      <selection pane="bottomLeft" activeCell="K114" sqref="K114"/>
    </sheetView>
  </sheetViews>
  <sheetFormatPr defaultColWidth="14.42578" defaultRowHeight="15" customHeight="1"/>
  <cols>
    <col min="1" max="1" width="14.42578" customWidth="1"/>
    <col min="2" max="2" width="15.57031" customWidth="1"/>
    <col min="3" max="3" width="34.85547" customWidth="1"/>
    <col min="4" max="6" width="10.57031" customWidth="1"/>
    <col min="7" max="7" width="9.425781" bestFit="1" customWidth="1"/>
    <col min="8" max="8" width="12.85547" bestFit="1" customWidth="1"/>
    <col min="9" max="9" width="12.57031" customWidth="1"/>
    <col min="10" max="10" width="13.57031" bestFit="1" customWidth="1"/>
    <col min="11" max="11" width="12.57031" customWidth="1"/>
    <col min="12" max="12" width="13.57031" bestFit="1" customWidth="1"/>
    <col min="13" max="13" width="11.57031" customWidth="1"/>
    <col min="14" max="14" width="12.42578" bestFit="1" customWidth="1"/>
    <col min="15" max="15" width="13" bestFit="1" customWidth="1"/>
    <col min="16" max="17" width="12.85547" customWidth="1"/>
    <col min="18" max="18" width="14.42578" bestFit="1" customWidth="1"/>
    <col min="19" max="19" width="13.57031" bestFit="1" customWidth="1"/>
    <col min="20" max="20" width="13.42578" customWidth="1"/>
    <col min="21" max="30" width="8.570313" customWidth="1"/>
  </cols>
  <sheetData>
    <row r="1" ht="35.25" customHeight="1"/>
    <row r="2" ht="27" customHeight="1">
      <c r="F2" s="102" t="s">
        <v>325</v>
      </c>
      <c r="G2" s="102"/>
      <c r="H2" s="102"/>
      <c r="I2" s="102"/>
      <c r="J2" s="102"/>
      <c r="K2" s="102"/>
      <c r="L2" s="102"/>
    </row>
    <row r="3" ht="18" customHeight="1">
      <c r="A3" s="103" t="s">
        <v>326</v>
      </c>
      <c r="B3" s="104">
        <v>45566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  <c r="O3" s="107"/>
      <c r="P3" s="107"/>
      <c r="Q3" s="107"/>
      <c r="R3" s="108"/>
      <c r="S3" s="109"/>
    </row>
    <row r="4" thickBot="1" ht="15" customHeight="1">
      <c r="A4" s="110"/>
      <c r="B4" s="104">
        <v>45596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13"/>
      <c r="O4" s="114" t="s">
        <v>0</v>
      </c>
      <c r="P4" s="114"/>
      <c r="Q4" s="114"/>
      <c r="R4" s="114"/>
      <c r="S4" s="114"/>
    </row>
    <row r="5" ht="16.5" customHeight="1">
      <c r="A5" s="115"/>
      <c r="B5" s="109"/>
      <c r="C5" s="116"/>
      <c r="E5" s="117"/>
      <c r="F5" s="118"/>
      <c r="G5" s="118"/>
      <c r="H5" s="118"/>
      <c r="I5" s="118"/>
      <c r="J5" s="118"/>
      <c r="K5" s="119"/>
      <c r="L5" s="119"/>
      <c r="M5" s="109"/>
      <c r="N5" s="107"/>
      <c r="O5" s="120" t="e">
        <f>S131</f>
        <v>#REF!</v>
      </c>
      <c r="P5" s="121"/>
      <c r="Q5" s="121"/>
      <c r="R5" s="122"/>
      <c r="S5" s="123"/>
    </row>
    <row r="6" thickBot="1" ht="23.25" customHeight="1">
      <c r="A6" s="124" t="s">
        <v>1</v>
      </c>
      <c r="B6" s="124"/>
      <c r="C6" s="124"/>
      <c r="E6" s="117"/>
      <c r="F6" s="118"/>
      <c r="G6" s="118"/>
      <c r="H6" s="118"/>
      <c r="I6" s="118"/>
      <c r="J6" s="118"/>
      <c r="K6" s="108"/>
      <c r="L6" s="108"/>
      <c r="M6" s="109"/>
      <c r="N6" s="107"/>
      <c r="O6" s="125"/>
      <c r="P6" s="126"/>
      <c r="Q6" s="126"/>
      <c r="R6" s="126"/>
      <c r="S6" s="127"/>
    </row>
    <row r="7" ht="14.25" customHeight="1">
      <c r="C7" s="128" t="s">
        <v>2</v>
      </c>
      <c r="D7" s="129">
        <v>0.13200000000000001</v>
      </c>
      <c r="F7" s="130"/>
      <c r="G7" s="130"/>
      <c r="H7" s="130"/>
      <c r="I7" s="130"/>
      <c r="J7" s="130"/>
      <c r="K7" s="130"/>
      <c r="L7" s="130"/>
      <c r="M7" s="130"/>
      <c r="N7" s="130"/>
      <c r="O7" s="131"/>
      <c r="P7" s="131"/>
      <c r="Q7" s="131"/>
      <c r="R7" s="131"/>
      <c r="S7" s="131"/>
    </row>
    <row r="8" ht="42.75">
      <c r="A8" s="132" t="s">
        <v>3</v>
      </c>
      <c r="B8" s="132"/>
      <c r="C8" s="132"/>
      <c r="D8" s="132" t="s">
        <v>4</v>
      </c>
      <c r="E8" s="30" t="s">
        <v>5</v>
      </c>
      <c r="F8" s="31" t="s">
        <v>6</v>
      </c>
      <c r="G8" s="32" t="s">
        <v>7</v>
      </c>
      <c r="H8" s="31" t="s">
        <v>8</v>
      </c>
      <c r="I8" s="31" t="s">
        <v>9</v>
      </c>
      <c r="J8" s="31" t="s">
        <v>10</v>
      </c>
      <c r="K8" s="31" t="s">
        <v>11</v>
      </c>
      <c r="L8" s="31" t="s">
        <v>12</v>
      </c>
      <c r="M8" s="33" t="s">
        <v>13</v>
      </c>
      <c r="N8" s="33" t="s">
        <v>14</v>
      </c>
      <c r="O8" s="34" t="s">
        <v>15</v>
      </c>
      <c r="P8" s="35" t="s">
        <v>16</v>
      </c>
      <c r="Q8" s="35" t="s">
        <v>17</v>
      </c>
      <c r="R8" s="36" t="s">
        <v>18</v>
      </c>
      <c r="S8" s="38" t="s">
        <v>20</v>
      </c>
      <c r="T8" s="38" t="s">
        <v>21</v>
      </c>
    </row>
    <row r="9" ht="15" customHeight="1">
      <c r="A9" s="54" t="s">
        <v>22</v>
      </c>
      <c r="B9" s="133"/>
      <c r="C9" s="134"/>
      <c r="D9" s="55" t="s">
        <v>23</v>
      </c>
      <c r="E9" s="135" t="e">
        <f>VLOOKUP(A9,銷售庫存統計總表!C:I,13,FALSE)</f>
        <v>#REF!</v>
      </c>
      <c r="F9" s="42">
        <v>278</v>
      </c>
      <c r="G9" s="43">
        <v>0</v>
      </c>
      <c r="H9" s="42">
        <f t="shared" ref="H9:H75" si="0">F9*(1-G9)</f>
        <v>278</v>
      </c>
      <c r="I9" s="136">
        <f>H9*$D$7</f>
        <v>36.696000000000005</v>
      </c>
      <c r="J9" s="136" t="e">
        <f>I9*E9</f>
        <v>#REF!</v>
      </c>
      <c r="K9" s="136">
        <f>I9*0.13</f>
        <v>4.7704800000000009</v>
      </c>
      <c r="L9" s="46" t="e">
        <f>(I9-K9)*E9</f>
        <v>#REF!</v>
      </c>
      <c r="M9" s="137">
        <v>0.20000000000000001</v>
      </c>
      <c r="N9" s="138" t="e">
        <f>L9*M9</f>
        <v>#REF!</v>
      </c>
      <c r="O9" s="139">
        <v>0.070000000000000007</v>
      </c>
      <c r="P9" s="140" t="e">
        <f t="shared" ref="P9:P75" si="1">L9*O9</f>
        <v>#REF!</v>
      </c>
      <c r="Q9" s="139">
        <v>0.050000000000000003</v>
      </c>
      <c r="R9" s="140" t="e">
        <f>L9*Q9</f>
        <v>#REF!</v>
      </c>
      <c r="S9" s="141" t="e">
        <f t="shared" ref="S9:S75" si="2">L9-N9-P9-R9</f>
        <v>#REF!</v>
      </c>
      <c r="T9" s="142" t="e">
        <f>S9/J9</f>
        <v>#REF!</v>
      </c>
    </row>
    <row r="10" ht="15" customHeight="1">
      <c r="A10" s="54" t="s">
        <v>24</v>
      </c>
      <c r="B10" s="133"/>
      <c r="C10" s="134"/>
      <c r="D10" s="55" t="s">
        <v>25</v>
      </c>
      <c r="E10" s="135" t="e">
        <f>VLOOKUP(A10,銷售庫存統計總表!C:I,13,FALSE)</f>
        <v>#REF!</v>
      </c>
      <c r="F10" s="42">
        <v>278</v>
      </c>
      <c r="G10" s="43">
        <v>0</v>
      </c>
      <c r="H10" s="42">
        <f t="shared" si="0"/>
        <v>278</v>
      </c>
      <c r="I10" s="136">
        <f t="shared" ref="I10:I18" si="3">H10*$D$7</f>
        <v>36.696000000000005</v>
      </c>
      <c r="J10" s="136" t="e">
        <f t="shared" ref="J10:J18" si="4">I10*E10</f>
        <v>#REF!</v>
      </c>
      <c r="K10" s="136">
        <f t="shared" ref="K10:K18" si="5">I10*0.13</f>
        <v>4.7704800000000009</v>
      </c>
      <c r="L10" s="46" t="e">
        <f t="shared" ref="L10:L18" si="6">(I10-K10)*E10</f>
        <v>#REF!</v>
      </c>
      <c r="M10" s="137">
        <v>0.20000000000000001</v>
      </c>
      <c r="N10" s="138" t="e">
        <f t="shared" ref="N10:N18" si="7">L10*M10</f>
        <v>#REF!</v>
      </c>
      <c r="O10" s="139">
        <v>0.070000000000000007</v>
      </c>
      <c r="P10" s="140" t="e">
        <f t="shared" si="1"/>
        <v>#REF!</v>
      </c>
      <c r="Q10" s="139">
        <v>0.050000000000000003</v>
      </c>
      <c r="R10" s="140" t="e">
        <f t="shared" ref="R10:R18" si="8">L10*Q10</f>
        <v>#REF!</v>
      </c>
      <c r="S10" s="141" t="e">
        <f t="shared" si="2"/>
        <v>#REF!</v>
      </c>
      <c r="T10" s="142" t="e">
        <f t="shared" ref="T10:T18" si="9">S10/J10</f>
        <v>#REF!</v>
      </c>
    </row>
    <row r="11" ht="15" customHeight="1">
      <c r="A11" s="54" t="s">
        <v>26</v>
      </c>
      <c r="B11" s="133"/>
      <c r="C11" s="134"/>
      <c r="D11" s="55" t="s">
        <v>27</v>
      </c>
      <c r="E11" s="135" t="e">
        <f>VLOOKUP(A11,銷售庫存統計總表!C:I,13,FALSE)</f>
        <v>#REF!</v>
      </c>
      <c r="F11" s="42">
        <v>268</v>
      </c>
      <c r="G11" s="43">
        <v>0</v>
      </c>
      <c r="H11" s="42">
        <f t="shared" si="0"/>
        <v>268</v>
      </c>
      <c r="I11" s="136">
        <f t="shared" si="3"/>
        <v>35.376000000000005</v>
      </c>
      <c r="J11" s="136" t="e">
        <f t="shared" si="4"/>
        <v>#REF!</v>
      </c>
      <c r="K11" s="136">
        <f t="shared" si="5"/>
        <v>4.5988800000000012</v>
      </c>
      <c r="L11" s="46" t="e">
        <f t="shared" si="6"/>
        <v>#REF!</v>
      </c>
      <c r="M11" s="137">
        <v>0.20000000000000001</v>
      </c>
      <c r="N11" s="138" t="e">
        <f t="shared" si="7"/>
        <v>#REF!</v>
      </c>
      <c r="O11" s="139">
        <v>0.070000000000000007</v>
      </c>
      <c r="P11" s="140" t="e">
        <f t="shared" si="1"/>
        <v>#REF!</v>
      </c>
      <c r="Q11" s="139">
        <v>0.050000000000000003</v>
      </c>
      <c r="R11" s="140" t="e">
        <f t="shared" si="8"/>
        <v>#REF!</v>
      </c>
      <c r="S11" s="141" t="e">
        <f t="shared" si="2"/>
        <v>#REF!</v>
      </c>
      <c r="T11" s="142" t="e">
        <f t="shared" si="9"/>
        <v>#REF!</v>
      </c>
    </row>
    <row r="12" ht="15" customHeight="1">
      <c r="A12" s="54" t="s">
        <v>328</v>
      </c>
      <c r="B12" s="133"/>
      <c r="C12" s="134"/>
      <c r="D12" s="55" t="s">
        <v>29</v>
      </c>
      <c r="E12" s="135" t="e">
        <f>VLOOKUP(A12,銷售庫存統計總表!C:I,13,FALSE)</f>
        <v>#REF!</v>
      </c>
      <c r="F12" s="42">
        <v>368</v>
      </c>
      <c r="G12" s="43">
        <v>0</v>
      </c>
      <c r="H12" s="42">
        <f t="shared" si="0"/>
        <v>368</v>
      </c>
      <c r="I12" s="136">
        <f t="shared" si="3"/>
        <v>48.576000000000001</v>
      </c>
      <c r="J12" s="136" t="e">
        <f t="shared" si="4"/>
        <v>#REF!</v>
      </c>
      <c r="K12" s="136">
        <f t="shared" si="5"/>
        <v>6.3148800000000005</v>
      </c>
      <c r="L12" s="46" t="e">
        <f t="shared" si="6"/>
        <v>#REF!</v>
      </c>
      <c r="M12" s="137">
        <v>0.20000000000000001</v>
      </c>
      <c r="N12" s="138" t="e">
        <f t="shared" si="7"/>
        <v>#REF!</v>
      </c>
      <c r="O12" s="139">
        <v>0.070000000000000007</v>
      </c>
      <c r="P12" s="140" t="e">
        <f t="shared" si="1"/>
        <v>#REF!</v>
      </c>
      <c r="Q12" s="139">
        <v>0.050000000000000003</v>
      </c>
      <c r="R12" s="140" t="e">
        <f t="shared" si="8"/>
        <v>#REF!</v>
      </c>
      <c r="S12" s="141" t="e">
        <f t="shared" si="2"/>
        <v>#REF!</v>
      </c>
      <c r="T12" s="142" t="e">
        <f t="shared" si="9"/>
        <v>#REF!</v>
      </c>
    </row>
    <row r="13" ht="15" customHeight="1">
      <c r="A13" s="54" t="s">
        <v>329</v>
      </c>
      <c r="B13" s="133"/>
      <c r="C13" s="134"/>
      <c r="D13" s="55" t="s">
        <v>31</v>
      </c>
      <c r="E13" s="135" t="e">
        <f>VLOOKUP(A13,銷售庫存統計總表!C:I,13,FALSE)</f>
        <v>#REF!</v>
      </c>
      <c r="F13" s="42">
        <v>498</v>
      </c>
      <c r="G13" s="43">
        <v>0</v>
      </c>
      <c r="H13" s="42">
        <f t="shared" si="0"/>
        <v>498</v>
      </c>
      <c r="I13" s="136">
        <f t="shared" si="3"/>
        <v>65.736000000000004</v>
      </c>
      <c r="J13" s="136" t="e">
        <f t="shared" si="4"/>
        <v>#REF!</v>
      </c>
      <c r="K13" s="136">
        <f t="shared" si="5"/>
        <v>8.5456800000000008</v>
      </c>
      <c r="L13" s="46" t="e">
        <f t="shared" si="6"/>
        <v>#REF!</v>
      </c>
      <c r="M13" s="137">
        <v>0.20000000000000001</v>
      </c>
      <c r="N13" s="138" t="e">
        <f t="shared" si="7"/>
        <v>#REF!</v>
      </c>
      <c r="O13" s="139">
        <v>0.070000000000000007</v>
      </c>
      <c r="P13" s="140" t="e">
        <f t="shared" si="1"/>
        <v>#REF!</v>
      </c>
      <c r="Q13" s="139">
        <v>0.050000000000000003</v>
      </c>
      <c r="R13" s="140" t="e">
        <f t="shared" si="8"/>
        <v>#REF!</v>
      </c>
      <c r="S13" s="141" t="e">
        <f t="shared" si="2"/>
        <v>#REF!</v>
      </c>
      <c r="T13" s="142" t="e">
        <f t="shared" si="9"/>
        <v>#REF!</v>
      </c>
    </row>
    <row r="14" ht="15" customHeight="1">
      <c r="A14" s="54" t="s">
        <v>32</v>
      </c>
      <c r="B14" s="133"/>
      <c r="C14" s="134"/>
      <c r="D14" s="55" t="s">
        <v>33</v>
      </c>
      <c r="E14" s="135" t="e">
        <f>VLOOKUP(A14,銷售庫存統計總表!C:I,13,FALSE)</f>
        <v>#REF!</v>
      </c>
      <c r="F14" s="42">
        <v>298</v>
      </c>
      <c r="G14" s="43">
        <v>0</v>
      </c>
      <c r="H14" s="42">
        <f t="shared" si="0"/>
        <v>298</v>
      </c>
      <c r="I14" s="136">
        <f t="shared" si="3"/>
        <v>39.335999999999999</v>
      </c>
      <c r="J14" s="136" t="e">
        <f t="shared" si="4"/>
        <v>#REF!</v>
      </c>
      <c r="K14" s="136">
        <f t="shared" si="5"/>
        <v>5.1136799999999996</v>
      </c>
      <c r="L14" s="46" t="e">
        <f t="shared" si="6"/>
        <v>#REF!</v>
      </c>
      <c r="M14" s="137">
        <v>0.20000000000000001</v>
      </c>
      <c r="N14" s="138" t="e">
        <f t="shared" si="7"/>
        <v>#REF!</v>
      </c>
      <c r="O14" s="139">
        <v>0.050000000000000003</v>
      </c>
      <c r="P14" s="140" t="e">
        <f t="shared" si="1"/>
        <v>#REF!</v>
      </c>
      <c r="Q14" s="139">
        <v>0.050000000000000003</v>
      </c>
      <c r="R14" s="140" t="e">
        <f t="shared" si="8"/>
        <v>#REF!</v>
      </c>
      <c r="S14" s="141" t="e">
        <f>L14-N14-P14-R14</f>
        <v>#REF!</v>
      </c>
      <c r="T14" s="142" t="e">
        <f>S14/J14</f>
        <v>#REF!</v>
      </c>
    </row>
    <row r="15" ht="15" customHeight="1">
      <c r="A15" s="54" t="s">
        <v>331</v>
      </c>
      <c r="B15" s="133"/>
      <c r="C15" s="134"/>
      <c r="D15" s="55" t="s">
        <v>35</v>
      </c>
      <c r="E15" s="135" t="e">
        <f>VLOOKUP(A15,銷售庫存統計總表!C:I,13,FALSE)</f>
        <v>#REF!</v>
      </c>
      <c r="F15" s="42">
        <v>348</v>
      </c>
      <c r="G15" s="43">
        <v>0</v>
      </c>
      <c r="H15" s="42">
        <f t="shared" ref="H15" si="10">F15*(1-G15)</f>
        <v>348</v>
      </c>
      <c r="I15" s="136">
        <f t="shared" ref="I15" si="11">H15*$D$7</f>
        <v>45.936</v>
      </c>
      <c r="J15" s="136" t="e">
        <f t="shared" ref="J15" si="12">I15*E15</f>
        <v>#REF!</v>
      </c>
      <c r="K15" s="136">
        <f t="shared" ref="K15" si="13">I15*0.13</f>
        <v>5.9716800000000001</v>
      </c>
      <c r="L15" s="46" t="e">
        <f t="shared" ref="L15" si="14">(I15-K15)*E15</f>
        <v>#REF!</v>
      </c>
      <c r="M15" s="137">
        <v>0.20000000000000001</v>
      </c>
      <c r="N15" s="138" t="e">
        <f t="shared" si="7"/>
        <v>#REF!</v>
      </c>
      <c r="O15" s="139">
        <v>0.050000000000000003</v>
      </c>
      <c r="P15" s="140" t="e">
        <f t="shared" si="1"/>
        <v>#REF!</v>
      </c>
      <c r="Q15" s="139">
        <v>0.050000000000000003</v>
      </c>
      <c r="R15" s="140" t="e">
        <f t="shared" si="8"/>
        <v>#REF!</v>
      </c>
      <c r="S15" s="141" t="e">
        <f t="shared" si="2"/>
        <v>#REF!</v>
      </c>
      <c r="T15" s="142" t="e">
        <f t="shared" si="9"/>
        <v>#REF!</v>
      </c>
    </row>
    <row r="16" ht="15" customHeight="1">
      <c r="A16" s="56" t="s">
        <v>38</v>
      </c>
      <c r="B16" s="143"/>
      <c r="C16" s="144"/>
      <c r="D16" s="55" t="s">
        <v>39</v>
      </c>
      <c r="E16" s="135" t="e">
        <f>VLOOKUP(A16,銷售庫存統計總表!C:I,13,FALSE)</f>
        <v>#REF!</v>
      </c>
      <c r="F16" s="42">
        <v>268</v>
      </c>
      <c r="G16" s="43">
        <v>0</v>
      </c>
      <c r="H16" s="42">
        <f t="shared" si="0"/>
        <v>268</v>
      </c>
      <c r="I16" s="136">
        <f t="shared" si="3"/>
        <v>35.376000000000005</v>
      </c>
      <c r="J16" s="136" t="e">
        <f t="shared" si="4"/>
        <v>#REF!</v>
      </c>
      <c r="K16" s="136">
        <f t="shared" si="5"/>
        <v>4.5988800000000012</v>
      </c>
      <c r="L16" s="46" t="e">
        <f t="shared" si="6"/>
        <v>#REF!</v>
      </c>
      <c r="M16" s="137">
        <v>0.20000000000000001</v>
      </c>
      <c r="N16" s="138" t="e">
        <f t="shared" si="7"/>
        <v>#REF!</v>
      </c>
      <c r="O16" s="139">
        <v>0.070000000000000007</v>
      </c>
      <c r="P16" s="140" t="e">
        <f t="shared" si="1"/>
        <v>#REF!</v>
      </c>
      <c r="Q16" s="139">
        <v>0.050000000000000003</v>
      </c>
      <c r="R16" s="140" t="e">
        <f t="shared" si="8"/>
        <v>#REF!</v>
      </c>
      <c r="S16" s="141" t="e">
        <f t="shared" si="2"/>
        <v>#REF!</v>
      </c>
      <c r="T16" s="142" t="e">
        <f t="shared" si="9"/>
        <v>#REF!</v>
      </c>
    </row>
    <row r="17" ht="15" customHeight="1">
      <c r="A17" s="56" t="s">
        <v>40</v>
      </c>
      <c r="B17" s="143"/>
      <c r="C17" s="144"/>
      <c r="D17" s="55" t="s">
        <v>41</v>
      </c>
      <c r="E17" s="135" t="e">
        <f>VLOOKUP(A17,銷售庫存統計總表!C:I,13,FALSE)</f>
        <v>#REF!</v>
      </c>
      <c r="F17" s="42">
        <v>288</v>
      </c>
      <c r="G17" s="43">
        <v>0</v>
      </c>
      <c r="H17" s="42">
        <f t="shared" si="0"/>
        <v>288</v>
      </c>
      <c r="I17" s="136">
        <f t="shared" si="3"/>
        <v>38.016000000000005</v>
      </c>
      <c r="J17" s="136" t="e">
        <f t="shared" si="4"/>
        <v>#REF!</v>
      </c>
      <c r="K17" s="136">
        <f t="shared" si="5"/>
        <v>4.9420800000000007</v>
      </c>
      <c r="L17" s="46" t="e">
        <f t="shared" si="6"/>
        <v>#REF!</v>
      </c>
      <c r="M17" s="137">
        <v>0.20000000000000001</v>
      </c>
      <c r="N17" s="138" t="e">
        <f t="shared" si="7"/>
        <v>#REF!</v>
      </c>
      <c r="O17" s="139">
        <v>0.070000000000000007</v>
      </c>
      <c r="P17" s="140" t="e">
        <f t="shared" si="1"/>
        <v>#REF!</v>
      </c>
      <c r="Q17" s="139">
        <v>0.050000000000000003</v>
      </c>
      <c r="R17" s="140" t="e">
        <f t="shared" si="8"/>
        <v>#REF!</v>
      </c>
      <c r="S17" s="141" t="e">
        <f t="shared" si="2"/>
        <v>#REF!</v>
      </c>
      <c r="T17" s="142" t="e">
        <f t="shared" si="9"/>
        <v>#REF!</v>
      </c>
    </row>
    <row r="18" ht="15" customHeight="1">
      <c r="A18" s="56" t="s">
        <v>42</v>
      </c>
      <c r="B18" s="143"/>
      <c r="C18" s="144"/>
      <c r="D18" s="55" t="s">
        <v>43</v>
      </c>
      <c r="E18" s="135" t="e">
        <f>VLOOKUP(A18,銷售庫存統計總表!C:I,13,FALSE)</f>
        <v>#REF!</v>
      </c>
      <c r="F18" s="42">
        <v>198</v>
      </c>
      <c r="G18" s="43">
        <v>0</v>
      </c>
      <c r="H18" s="42">
        <f t="shared" si="0"/>
        <v>198</v>
      </c>
      <c r="I18" s="136">
        <f t="shared" si="3"/>
        <v>26.136000000000003</v>
      </c>
      <c r="J18" s="136" t="e">
        <f t="shared" si="4"/>
        <v>#REF!</v>
      </c>
      <c r="K18" s="136">
        <f t="shared" si="5"/>
        <v>3.3976800000000007</v>
      </c>
      <c r="L18" s="46" t="e">
        <f t="shared" si="6"/>
        <v>#REF!</v>
      </c>
      <c r="M18" s="137">
        <v>0.20000000000000001</v>
      </c>
      <c r="N18" s="138" t="e">
        <f t="shared" si="7"/>
        <v>#REF!</v>
      </c>
      <c r="O18" s="139">
        <v>0.070000000000000007</v>
      </c>
      <c r="P18" s="140" t="e">
        <f t="shared" si="1"/>
        <v>#REF!</v>
      </c>
      <c r="Q18" s="139">
        <v>0.050000000000000003</v>
      </c>
      <c r="R18" s="140" t="e">
        <f t="shared" si="8"/>
        <v>#REF!</v>
      </c>
      <c r="S18" s="141" t="e">
        <f t="shared" si="2"/>
        <v>#REF!</v>
      </c>
      <c r="T18" s="142" t="e">
        <f t="shared" si="9"/>
        <v>#REF!</v>
      </c>
    </row>
    <row r="19" ht="15" customHeight="1">
      <c r="A19" s="56" t="s">
        <v>44</v>
      </c>
      <c r="B19" s="143"/>
      <c r="C19" s="144"/>
      <c r="D19" s="55" t="s">
        <v>45</v>
      </c>
      <c r="E19" s="135" t="e">
        <f>VLOOKUP(A19,銷售庫存統計總表!C:I,13,FALSE)</f>
        <v>#REF!</v>
      </c>
      <c r="F19" s="42">
        <v>298</v>
      </c>
      <c r="G19" s="43">
        <v>0</v>
      </c>
      <c r="H19" s="42">
        <f t="shared" si="0"/>
        <v>298</v>
      </c>
      <c r="I19" s="136">
        <f>H19*$D$7</f>
        <v>39.335999999999999</v>
      </c>
      <c r="J19" s="136" t="e">
        <f>I19*E19</f>
        <v>#REF!</v>
      </c>
      <c r="K19" s="136">
        <f>I19*0.13</f>
        <v>5.1136799999999996</v>
      </c>
      <c r="L19" s="46" t="e">
        <f>(I19-K19)*E19</f>
        <v>#REF!</v>
      </c>
      <c r="M19" s="137">
        <v>0.20000000000000001</v>
      </c>
      <c r="N19" s="138" t="e">
        <f>L19*M19</f>
        <v>#REF!</v>
      </c>
      <c r="O19" s="139">
        <v>0.070000000000000007</v>
      </c>
      <c r="P19" s="140" t="e">
        <f t="shared" si="1"/>
        <v>#REF!</v>
      </c>
      <c r="Q19" s="139">
        <v>0.050000000000000003</v>
      </c>
      <c r="R19" s="140" t="e">
        <f>L19*Q19</f>
        <v>#REF!</v>
      </c>
      <c r="S19" s="141" t="e">
        <f t="shared" si="2"/>
        <v>#REF!</v>
      </c>
      <c r="T19" s="142" t="e">
        <f>S19/J19</f>
        <v>#REF!</v>
      </c>
    </row>
    <row r="20" ht="15" customHeight="1">
      <c r="A20" s="56" t="s">
        <v>46</v>
      </c>
      <c r="B20" s="143"/>
      <c r="C20" s="144"/>
      <c r="D20" s="55" t="s">
        <v>47</v>
      </c>
      <c r="E20" s="135" t="e">
        <f>VLOOKUP(A20,銷售庫存統計總表!C:I,13,FALSE)</f>
        <v>#REF!</v>
      </c>
      <c r="F20" s="42">
        <v>398</v>
      </c>
      <c r="G20" s="43">
        <v>0</v>
      </c>
      <c r="H20" s="42">
        <f t="shared" si="0"/>
        <v>398</v>
      </c>
      <c r="I20" s="136">
        <f t="shared" ref="I20:I52" si="15">H20*$D$7</f>
        <v>52.536000000000001</v>
      </c>
      <c r="J20" s="136" t="e">
        <f t="shared" ref="J20:J52" si="16">I20*E20</f>
        <v>#REF!</v>
      </c>
      <c r="K20" s="136">
        <f t="shared" ref="K20:K52" si="17">I20*0.13</f>
        <v>6.8296800000000006</v>
      </c>
      <c r="L20" s="46" t="e">
        <f t="shared" ref="L20:L52" si="18">(I20-K20)*E20</f>
        <v>#REF!</v>
      </c>
      <c r="M20" s="137">
        <v>0.20000000000000001</v>
      </c>
      <c r="N20" s="138" t="e">
        <f t="shared" ref="N20:N52" si="19">L20*M20</f>
        <v>#REF!</v>
      </c>
      <c r="O20" s="139">
        <v>0.070000000000000007</v>
      </c>
      <c r="P20" s="140" t="e">
        <f t="shared" si="1"/>
        <v>#REF!</v>
      </c>
      <c r="Q20" s="139">
        <v>0.050000000000000003</v>
      </c>
      <c r="R20" s="140" t="e">
        <f t="shared" ref="R20:R49" si="20">L20*Q20</f>
        <v>#REF!</v>
      </c>
      <c r="S20" s="141" t="e">
        <f t="shared" si="2"/>
        <v>#REF!</v>
      </c>
      <c r="T20" s="142" t="e">
        <f t="shared" ref="T20:T52" si="21">S20/J20</f>
        <v>#REF!</v>
      </c>
    </row>
    <row r="21" ht="15" customHeight="1">
      <c r="A21" s="54" t="s">
        <v>48</v>
      </c>
      <c r="B21" s="133"/>
      <c r="C21" s="134"/>
      <c r="D21" s="55" t="s">
        <v>49</v>
      </c>
      <c r="E21" s="135" t="e">
        <f>VLOOKUP(A21,銷售庫存統計總表!C:I,13,FALSE)</f>
        <v>#REF!</v>
      </c>
      <c r="F21" s="42">
        <v>268</v>
      </c>
      <c r="G21" s="43">
        <v>0</v>
      </c>
      <c r="H21" s="42">
        <f t="shared" si="0"/>
        <v>268</v>
      </c>
      <c r="I21" s="136">
        <f t="shared" si="15"/>
        <v>35.376000000000005</v>
      </c>
      <c r="J21" s="136" t="e">
        <f t="shared" si="16"/>
        <v>#REF!</v>
      </c>
      <c r="K21" s="136">
        <f t="shared" si="17"/>
        <v>4.5988800000000012</v>
      </c>
      <c r="L21" s="46" t="e">
        <f t="shared" si="18"/>
        <v>#REF!</v>
      </c>
      <c r="M21" s="137">
        <v>0.20000000000000001</v>
      </c>
      <c r="N21" s="138" t="e">
        <f t="shared" si="19"/>
        <v>#REF!</v>
      </c>
      <c r="O21" s="139">
        <v>0.070000000000000007</v>
      </c>
      <c r="P21" s="140" t="e">
        <f t="shared" si="1"/>
        <v>#REF!</v>
      </c>
      <c r="Q21" s="139">
        <v>0.050000000000000003</v>
      </c>
      <c r="R21" s="140" t="e">
        <f t="shared" si="20"/>
        <v>#REF!</v>
      </c>
      <c r="S21" s="141" t="e">
        <f t="shared" si="2"/>
        <v>#REF!</v>
      </c>
      <c r="T21" s="142" t="e">
        <f t="shared" si="21"/>
        <v>#REF!</v>
      </c>
    </row>
    <row r="22" ht="15" customHeight="1">
      <c r="A22" s="54" t="s">
        <v>50</v>
      </c>
      <c r="B22" s="133"/>
      <c r="C22" s="134"/>
      <c r="D22" s="55" t="s">
        <v>51</v>
      </c>
      <c r="E22" s="135" t="e">
        <f>VLOOKUP(A22,銷售庫存統計總表!C:I,13,FALSE)</f>
        <v>#REF!</v>
      </c>
      <c r="F22" s="42">
        <v>368</v>
      </c>
      <c r="G22" s="43">
        <v>0</v>
      </c>
      <c r="H22" s="42">
        <f t="shared" si="0"/>
        <v>368</v>
      </c>
      <c r="I22" s="136">
        <f t="shared" si="15"/>
        <v>48.576000000000001</v>
      </c>
      <c r="J22" s="136" t="e">
        <f t="shared" si="16"/>
        <v>#REF!</v>
      </c>
      <c r="K22" s="136">
        <f t="shared" si="17"/>
        <v>6.3148800000000005</v>
      </c>
      <c r="L22" s="46" t="e">
        <f t="shared" si="18"/>
        <v>#REF!</v>
      </c>
      <c r="M22" s="137">
        <v>0.20000000000000001</v>
      </c>
      <c r="N22" s="138" t="e">
        <f t="shared" si="19"/>
        <v>#REF!</v>
      </c>
      <c r="O22" s="139">
        <v>0.070000000000000007</v>
      </c>
      <c r="P22" s="140" t="e">
        <f t="shared" si="1"/>
        <v>#REF!</v>
      </c>
      <c r="Q22" s="139">
        <v>0.050000000000000003</v>
      </c>
      <c r="R22" s="140" t="e">
        <f t="shared" si="20"/>
        <v>#REF!</v>
      </c>
      <c r="S22" s="141" t="e">
        <f t="shared" si="2"/>
        <v>#REF!</v>
      </c>
      <c r="T22" s="142" t="e">
        <f t="shared" si="21"/>
        <v>#REF!</v>
      </c>
    </row>
    <row r="23" ht="15" customHeight="1">
      <c r="A23" s="54" t="s">
        <v>52</v>
      </c>
      <c r="B23" s="133"/>
      <c r="C23" s="134"/>
      <c r="D23" s="55" t="s">
        <v>53</v>
      </c>
      <c r="E23" s="135" t="e">
        <f>VLOOKUP(A23,銷售庫存統計總表!C:I,13,FALSE)</f>
        <v>#REF!</v>
      </c>
      <c r="F23" s="42">
        <v>198</v>
      </c>
      <c r="G23" s="43">
        <v>0</v>
      </c>
      <c r="H23" s="42">
        <f t="shared" ref="H23:H30" si="22">F23*(1-G23)</f>
        <v>198</v>
      </c>
      <c r="I23" s="136">
        <f t="shared" si="15"/>
        <v>26.136000000000003</v>
      </c>
      <c r="J23" s="136" t="e">
        <f t="shared" si="16"/>
        <v>#REF!</v>
      </c>
      <c r="K23" s="136">
        <f t="shared" si="17"/>
        <v>3.3976800000000007</v>
      </c>
      <c r="L23" s="46" t="e">
        <f t="shared" si="18"/>
        <v>#REF!</v>
      </c>
      <c r="M23" s="137">
        <v>0.20000000000000001</v>
      </c>
      <c r="N23" s="138" t="e">
        <f t="shared" si="19"/>
        <v>#REF!</v>
      </c>
      <c r="O23" s="139">
        <v>0.050000000000000003</v>
      </c>
      <c r="P23" s="140" t="e">
        <f t="shared" si="1"/>
        <v>#REF!</v>
      </c>
      <c r="Q23" s="139">
        <v>0.050000000000000003</v>
      </c>
      <c r="R23" s="140" t="e">
        <f t="shared" si="20"/>
        <v>#REF!</v>
      </c>
      <c r="S23" s="141" t="e">
        <f t="shared" si="2"/>
        <v>#REF!</v>
      </c>
      <c r="T23" s="142" t="e">
        <f t="shared" si="21"/>
        <v>#REF!</v>
      </c>
    </row>
    <row r="24" ht="15" customHeight="1">
      <c r="A24" s="54" t="s">
        <v>54</v>
      </c>
      <c r="B24" s="133"/>
      <c r="C24" s="134"/>
      <c r="D24" s="55" t="s">
        <v>55</v>
      </c>
      <c r="E24" s="135" t="e">
        <f>VLOOKUP(A24,銷售庫存統計總表!C:I,13,FALSE)</f>
        <v>#REF!</v>
      </c>
      <c r="F24" s="42">
        <v>198</v>
      </c>
      <c r="G24" s="43">
        <v>0</v>
      </c>
      <c r="H24" s="42">
        <f t="shared" si="22"/>
        <v>198</v>
      </c>
      <c r="I24" s="136">
        <f t="shared" si="15"/>
        <v>26.136000000000003</v>
      </c>
      <c r="J24" s="136" t="e">
        <f t="shared" si="16"/>
        <v>#REF!</v>
      </c>
      <c r="K24" s="136">
        <f t="shared" si="17"/>
        <v>3.3976800000000007</v>
      </c>
      <c r="L24" s="46" t="e">
        <f t="shared" si="18"/>
        <v>#REF!</v>
      </c>
      <c r="M24" s="137">
        <v>0.20000000000000001</v>
      </c>
      <c r="N24" s="138" t="e">
        <f t="shared" si="19"/>
        <v>#REF!</v>
      </c>
      <c r="O24" s="139">
        <v>0.050000000000000003</v>
      </c>
      <c r="P24" s="140" t="e">
        <f t="shared" si="1"/>
        <v>#REF!</v>
      </c>
      <c r="Q24" s="139">
        <v>0.050000000000000003</v>
      </c>
      <c r="R24" s="140" t="e">
        <f t="shared" si="20"/>
        <v>#REF!</v>
      </c>
      <c r="S24" s="141" t="e">
        <f t="shared" si="2"/>
        <v>#REF!</v>
      </c>
      <c r="T24" s="142" t="e">
        <f t="shared" si="21"/>
        <v>#REF!</v>
      </c>
    </row>
    <row r="25" ht="15" customHeight="1">
      <c r="A25" s="54" t="s">
        <v>334</v>
      </c>
      <c r="B25" s="133"/>
      <c r="C25" s="134"/>
      <c r="D25" s="55" t="s">
        <v>57</v>
      </c>
      <c r="E25" s="135" t="e">
        <f>VLOOKUP(A25,銷售庫存統計總表!C:I,13,FALSE)</f>
        <v>#N/A</v>
      </c>
      <c r="F25" s="42">
        <v>268</v>
      </c>
      <c r="G25" s="43">
        <v>0</v>
      </c>
      <c r="H25" s="42">
        <f t="shared" si="22"/>
        <v>268</v>
      </c>
      <c r="I25" s="136">
        <f t="shared" si="15"/>
        <v>35.376000000000005</v>
      </c>
      <c r="J25" s="136" t="e">
        <f t="shared" si="16"/>
        <v>#N/A</v>
      </c>
      <c r="K25" s="136">
        <f t="shared" si="17"/>
        <v>4.5988800000000012</v>
      </c>
      <c r="L25" s="46" t="e">
        <f t="shared" si="18"/>
        <v>#N/A</v>
      </c>
      <c r="M25" s="137">
        <v>0.20000000000000001</v>
      </c>
      <c r="N25" s="138" t="e">
        <f t="shared" si="19"/>
        <v>#N/A</v>
      </c>
      <c r="O25" s="139">
        <v>0.050000000000000003</v>
      </c>
      <c r="P25" s="140" t="e">
        <f t="shared" si="1"/>
        <v>#N/A</v>
      </c>
      <c r="Q25" s="139">
        <v>0.050000000000000003</v>
      </c>
      <c r="R25" s="140" t="e">
        <f t="shared" si="20"/>
        <v>#N/A</v>
      </c>
      <c r="S25" s="141" t="e">
        <f t="shared" si="2"/>
        <v>#N/A</v>
      </c>
      <c r="T25" s="142" t="e">
        <f t="shared" si="21"/>
        <v>#N/A</v>
      </c>
    </row>
    <row r="26" ht="15" customHeight="1">
      <c r="A26" s="54" t="s">
        <v>335</v>
      </c>
      <c r="B26" s="133"/>
      <c r="C26" s="134"/>
      <c r="D26" s="55" t="s">
        <v>59</v>
      </c>
      <c r="E26" s="135" t="e">
        <f>VLOOKUP(A26,銷售庫存統計總表!C:I,13,FALSE)</f>
        <v>#REF!</v>
      </c>
      <c r="F26" s="42">
        <v>138</v>
      </c>
      <c r="G26" s="43">
        <v>0</v>
      </c>
      <c r="H26" s="42">
        <f t="shared" si="22"/>
        <v>138</v>
      </c>
      <c r="I26" s="136">
        <f t="shared" si="15"/>
        <v>18.216000000000001</v>
      </c>
      <c r="J26" s="136" t="e">
        <f t="shared" si="16"/>
        <v>#REF!</v>
      </c>
      <c r="K26" s="136">
        <f t="shared" si="17"/>
        <v>2.3680800000000004</v>
      </c>
      <c r="L26" s="46" t="e">
        <f t="shared" si="18"/>
        <v>#REF!</v>
      </c>
      <c r="M26" s="137">
        <v>0.20000000000000001</v>
      </c>
      <c r="N26" s="138" t="e">
        <f t="shared" si="19"/>
        <v>#REF!</v>
      </c>
      <c r="O26" s="139">
        <v>0.050000000000000003</v>
      </c>
      <c r="P26" s="140" t="e">
        <f t="shared" si="1"/>
        <v>#REF!</v>
      </c>
      <c r="Q26" s="139">
        <v>0.050000000000000003</v>
      </c>
      <c r="R26" s="140" t="e">
        <f t="shared" si="20"/>
        <v>#REF!</v>
      </c>
      <c r="S26" s="141" t="e">
        <f t="shared" si="2"/>
        <v>#REF!</v>
      </c>
      <c r="T26" s="142" t="e">
        <f t="shared" si="21"/>
        <v>#REF!</v>
      </c>
    </row>
    <row r="27" ht="15" customHeight="1">
      <c r="A27" s="54" t="s">
        <v>336</v>
      </c>
      <c r="B27" s="133"/>
      <c r="C27" s="134"/>
      <c r="D27" s="55" t="s">
        <v>61</v>
      </c>
      <c r="E27" s="135" t="e">
        <f>VLOOKUP(A27,銷售庫存統計總表!C:I,13,FALSE)</f>
        <v>#REF!</v>
      </c>
      <c r="F27" s="42">
        <v>398</v>
      </c>
      <c r="G27" s="43">
        <v>0</v>
      </c>
      <c r="H27" s="42">
        <f t="shared" si="22"/>
        <v>398</v>
      </c>
      <c r="I27" s="136">
        <f t="shared" si="15"/>
        <v>52.536000000000001</v>
      </c>
      <c r="J27" s="136" t="e">
        <f t="shared" si="16"/>
        <v>#REF!</v>
      </c>
      <c r="K27" s="136">
        <f t="shared" si="17"/>
        <v>6.8296800000000006</v>
      </c>
      <c r="L27" s="46" t="e">
        <f t="shared" si="18"/>
        <v>#REF!</v>
      </c>
      <c r="M27" s="137">
        <v>0.20000000000000001</v>
      </c>
      <c r="N27" s="138" t="e">
        <f t="shared" si="19"/>
        <v>#REF!</v>
      </c>
      <c r="O27" s="139">
        <v>0.050000000000000003</v>
      </c>
      <c r="P27" s="140" t="e">
        <f t="shared" si="1"/>
        <v>#REF!</v>
      </c>
      <c r="Q27" s="139">
        <v>0.050000000000000003</v>
      </c>
      <c r="R27" s="140" t="e">
        <f t="shared" si="20"/>
        <v>#REF!</v>
      </c>
      <c r="S27" s="141" t="e">
        <f t="shared" si="2"/>
        <v>#REF!</v>
      </c>
      <c r="T27" s="142" t="e">
        <f t="shared" si="21"/>
        <v>#REF!</v>
      </c>
    </row>
    <row r="28" ht="15" customHeight="1">
      <c r="A28" s="54" t="s">
        <v>66</v>
      </c>
      <c r="B28" s="133"/>
      <c r="C28" s="134"/>
      <c r="D28" s="55" t="s">
        <v>67</v>
      </c>
      <c r="E28" s="135" t="e">
        <f>VLOOKUP(A28,銷售庫存統計總表!C:I,13,FALSE)</f>
        <v>#REF!</v>
      </c>
      <c r="F28" s="42">
        <v>228</v>
      </c>
      <c r="G28" s="43">
        <v>0</v>
      </c>
      <c r="H28" s="42">
        <f t="shared" si="22"/>
        <v>228</v>
      </c>
      <c r="I28" s="136">
        <f t="shared" si="15"/>
        <v>30.096</v>
      </c>
      <c r="J28" s="136" t="e">
        <f t="shared" si="16"/>
        <v>#REF!</v>
      </c>
      <c r="K28" s="136">
        <f t="shared" si="17"/>
        <v>3.91248</v>
      </c>
      <c r="L28" s="46" t="e">
        <f t="shared" si="18"/>
        <v>#REF!</v>
      </c>
      <c r="M28" s="137">
        <v>0.20000000000000001</v>
      </c>
      <c r="N28" s="138" t="e">
        <f t="shared" si="19"/>
        <v>#REF!</v>
      </c>
      <c r="O28" s="139">
        <v>0.050000000000000003</v>
      </c>
      <c r="P28" s="140" t="e">
        <f t="shared" si="1"/>
        <v>#REF!</v>
      </c>
      <c r="Q28" s="139">
        <v>0.050000000000000003</v>
      </c>
      <c r="R28" s="140" t="e">
        <f t="shared" si="20"/>
        <v>#REF!</v>
      </c>
      <c r="S28" s="141" t="e">
        <f t="shared" si="2"/>
        <v>#REF!</v>
      </c>
      <c r="T28" s="142" t="e">
        <f t="shared" si="21"/>
        <v>#REF!</v>
      </c>
    </row>
    <row r="29" ht="15" customHeight="1">
      <c r="A29" s="54" t="s">
        <v>68</v>
      </c>
      <c r="B29" s="133"/>
      <c r="C29" s="134"/>
      <c r="D29" s="55" t="s">
        <v>69</v>
      </c>
      <c r="E29" s="135" t="e">
        <f>VLOOKUP(A29,銷售庫存統計總表!C:I,13,FALSE)</f>
        <v>#REF!</v>
      </c>
      <c r="F29" s="42">
        <v>298</v>
      </c>
      <c r="G29" s="43">
        <v>0</v>
      </c>
      <c r="H29" s="42">
        <f t="shared" si="22"/>
        <v>298</v>
      </c>
      <c r="I29" s="136">
        <f t="shared" si="15"/>
        <v>39.335999999999999</v>
      </c>
      <c r="J29" s="136" t="e">
        <f t="shared" si="16"/>
        <v>#REF!</v>
      </c>
      <c r="K29" s="136">
        <f t="shared" si="17"/>
        <v>5.1136799999999996</v>
      </c>
      <c r="L29" s="46" t="e">
        <f t="shared" si="18"/>
        <v>#REF!</v>
      </c>
      <c r="M29" s="137">
        <v>0.20000000000000001</v>
      </c>
      <c r="N29" s="138" t="e">
        <f t="shared" si="19"/>
        <v>#REF!</v>
      </c>
      <c r="O29" s="139">
        <v>0.050000000000000003</v>
      </c>
      <c r="P29" s="140" t="e">
        <f t="shared" si="1"/>
        <v>#REF!</v>
      </c>
      <c r="Q29" s="139">
        <v>0.050000000000000003</v>
      </c>
      <c r="R29" s="140" t="e">
        <f t="shared" si="20"/>
        <v>#REF!</v>
      </c>
      <c r="S29" s="141" t="e">
        <f t="shared" si="2"/>
        <v>#REF!</v>
      </c>
      <c r="T29" s="142" t="e">
        <f t="shared" si="21"/>
        <v>#REF!</v>
      </c>
    </row>
    <row r="30" ht="15" customHeight="1">
      <c r="A30" s="56" t="s">
        <v>70</v>
      </c>
      <c r="B30" s="143"/>
      <c r="C30" s="144"/>
      <c r="D30" s="55" t="s">
        <v>71</v>
      </c>
      <c r="E30" s="135" t="e">
        <f>VLOOKUP(A30,銷售庫存統計總表!C:I,13,FALSE)</f>
        <v>#REF!</v>
      </c>
      <c r="F30" s="42">
        <v>248</v>
      </c>
      <c r="G30" s="43">
        <v>0</v>
      </c>
      <c r="H30" s="42">
        <f t="shared" si="22"/>
        <v>248</v>
      </c>
      <c r="I30" s="136">
        <f t="shared" si="15"/>
        <v>32.736000000000004</v>
      </c>
      <c r="J30" s="136" t="e">
        <f t="shared" si="16"/>
        <v>#REF!</v>
      </c>
      <c r="K30" s="136">
        <f t="shared" si="17"/>
        <v>4.2556800000000008</v>
      </c>
      <c r="L30" s="46" t="e">
        <f t="shared" si="18"/>
        <v>#REF!</v>
      </c>
      <c r="M30" s="137">
        <v>0.20000000000000001</v>
      </c>
      <c r="N30" s="138" t="e">
        <f t="shared" si="19"/>
        <v>#REF!</v>
      </c>
      <c r="O30" s="139">
        <v>0.050000000000000003</v>
      </c>
      <c r="P30" s="140" t="e">
        <f t="shared" si="1"/>
        <v>#REF!</v>
      </c>
      <c r="Q30" s="139">
        <v>0.050000000000000003</v>
      </c>
      <c r="R30" s="140" t="e">
        <f t="shared" si="20"/>
        <v>#REF!</v>
      </c>
      <c r="S30" s="141" t="e">
        <f t="shared" si="2"/>
        <v>#REF!</v>
      </c>
      <c r="T30" s="142" t="e">
        <f t="shared" si="21"/>
        <v>#REF!</v>
      </c>
    </row>
    <row r="31" ht="15" customHeight="1">
      <c r="A31" s="54" t="s">
        <v>72</v>
      </c>
      <c r="B31" s="133"/>
      <c r="C31" s="134"/>
      <c r="D31" s="55" t="s">
        <v>73</v>
      </c>
      <c r="E31" s="135" t="e">
        <f>VLOOKUP(A31,銷售庫存統計總表!C:I,13,FALSE)</f>
        <v>#REF!</v>
      </c>
      <c r="F31" s="42">
        <v>228</v>
      </c>
      <c r="G31" s="43">
        <v>0</v>
      </c>
      <c r="H31" s="42">
        <f t="shared" si="0"/>
        <v>228</v>
      </c>
      <c r="I31" s="136">
        <f t="shared" si="15"/>
        <v>30.096</v>
      </c>
      <c r="J31" s="136" t="e">
        <f t="shared" si="16"/>
        <v>#REF!</v>
      </c>
      <c r="K31" s="136">
        <f t="shared" si="17"/>
        <v>3.91248</v>
      </c>
      <c r="L31" s="46" t="e">
        <f t="shared" si="18"/>
        <v>#REF!</v>
      </c>
      <c r="M31" s="137">
        <v>0.20000000000000001</v>
      </c>
      <c r="N31" s="138" t="e">
        <f t="shared" si="19"/>
        <v>#REF!</v>
      </c>
      <c r="O31" s="139">
        <v>0.070000000000000007</v>
      </c>
      <c r="P31" s="140" t="e">
        <f t="shared" si="1"/>
        <v>#REF!</v>
      </c>
      <c r="Q31" s="139">
        <v>0.050000000000000003</v>
      </c>
      <c r="R31" s="140" t="e">
        <f t="shared" si="20"/>
        <v>#REF!</v>
      </c>
      <c r="S31" s="141" t="e">
        <f t="shared" si="2"/>
        <v>#REF!</v>
      </c>
      <c r="T31" s="142" t="e">
        <f t="shared" si="21"/>
        <v>#REF!</v>
      </c>
    </row>
    <row r="32" ht="15" customHeight="1">
      <c r="A32" s="54" t="s">
        <v>74</v>
      </c>
      <c r="B32" s="133"/>
      <c r="C32" s="134"/>
      <c r="D32" s="55" t="s">
        <v>75</v>
      </c>
      <c r="E32" s="135" t="e">
        <f>VLOOKUP(A32,銷售庫存統計總表!C:I,13,FALSE)</f>
        <v>#REF!</v>
      </c>
      <c r="F32" s="42">
        <v>248</v>
      </c>
      <c r="G32" s="43">
        <v>0</v>
      </c>
      <c r="H32" s="42">
        <f t="shared" si="0"/>
        <v>248</v>
      </c>
      <c r="I32" s="136">
        <f t="shared" si="15"/>
        <v>32.736000000000004</v>
      </c>
      <c r="J32" s="136" t="e">
        <f t="shared" si="16"/>
        <v>#REF!</v>
      </c>
      <c r="K32" s="136">
        <f t="shared" si="17"/>
        <v>4.2556800000000008</v>
      </c>
      <c r="L32" s="46" t="e">
        <f t="shared" si="18"/>
        <v>#REF!</v>
      </c>
      <c r="M32" s="137">
        <v>0.20000000000000001</v>
      </c>
      <c r="N32" s="138" t="e">
        <f t="shared" si="19"/>
        <v>#REF!</v>
      </c>
      <c r="O32" s="139">
        <v>0.070000000000000007</v>
      </c>
      <c r="P32" s="140" t="e">
        <f t="shared" si="1"/>
        <v>#REF!</v>
      </c>
      <c r="Q32" s="139">
        <v>0.050000000000000003</v>
      </c>
      <c r="R32" s="140" t="e">
        <f t="shared" si="20"/>
        <v>#REF!</v>
      </c>
      <c r="S32" s="141" t="e">
        <f t="shared" si="2"/>
        <v>#REF!</v>
      </c>
      <c r="T32" s="142" t="e">
        <f t="shared" si="21"/>
        <v>#REF!</v>
      </c>
    </row>
    <row r="33" ht="15" customHeight="1">
      <c r="A33" s="54" t="s">
        <v>76</v>
      </c>
      <c r="B33" s="133"/>
      <c r="C33" s="134"/>
      <c r="D33" s="55" t="s">
        <v>77</v>
      </c>
      <c r="E33" s="135" t="e">
        <f>VLOOKUP(A33,銷售庫存統計總表!C:I,13,FALSE)</f>
        <v>#REF!</v>
      </c>
      <c r="F33" s="42">
        <v>348</v>
      </c>
      <c r="G33" s="43">
        <v>0</v>
      </c>
      <c r="H33" s="42">
        <f t="shared" ref="H33:H34" si="23">F33*(1-G33)</f>
        <v>348</v>
      </c>
      <c r="I33" s="136">
        <f t="shared" si="15"/>
        <v>45.936</v>
      </c>
      <c r="J33" s="136" t="e">
        <f t="shared" si="16"/>
        <v>#REF!</v>
      </c>
      <c r="K33" s="136">
        <f t="shared" si="17"/>
        <v>5.9716800000000001</v>
      </c>
      <c r="L33" s="46" t="e">
        <f t="shared" si="18"/>
        <v>#REF!</v>
      </c>
      <c r="M33" s="137">
        <v>0.20000000000000001</v>
      </c>
      <c r="N33" s="138" t="e">
        <f t="shared" si="19"/>
        <v>#REF!</v>
      </c>
      <c r="O33" s="139">
        <v>0.050000000000000003</v>
      </c>
      <c r="P33" s="140" t="e">
        <f t="shared" si="1"/>
        <v>#REF!</v>
      </c>
      <c r="Q33" s="139">
        <v>0.050000000000000003</v>
      </c>
      <c r="R33" s="140" t="e">
        <f t="shared" si="20"/>
        <v>#REF!</v>
      </c>
      <c r="S33" s="141" t="e">
        <f t="shared" si="2"/>
        <v>#REF!</v>
      </c>
      <c r="T33" s="142" t="e">
        <f t="shared" si="21"/>
        <v>#REF!</v>
      </c>
    </row>
    <row r="34" ht="15" customHeight="1">
      <c r="A34" s="54" t="s">
        <v>78</v>
      </c>
      <c r="B34" s="133"/>
      <c r="C34" s="134"/>
      <c r="D34" s="55" t="s">
        <v>79</v>
      </c>
      <c r="E34" s="135" t="e">
        <f>VLOOKUP(A34,銷售庫存統計總表!C:I,13,FALSE)</f>
        <v>#REF!</v>
      </c>
      <c r="F34" s="42">
        <v>198</v>
      </c>
      <c r="G34" s="43">
        <v>0</v>
      </c>
      <c r="H34" s="42">
        <f t="shared" si="23"/>
        <v>198</v>
      </c>
      <c r="I34" s="136">
        <f t="shared" si="15"/>
        <v>26.136000000000003</v>
      </c>
      <c r="J34" s="136" t="e">
        <f t="shared" si="16"/>
        <v>#REF!</v>
      </c>
      <c r="K34" s="136">
        <f t="shared" si="17"/>
        <v>3.3976800000000007</v>
      </c>
      <c r="L34" s="46" t="e">
        <f t="shared" si="18"/>
        <v>#REF!</v>
      </c>
      <c r="M34" s="137">
        <v>0.20000000000000001</v>
      </c>
      <c r="N34" s="138" t="e">
        <f t="shared" si="19"/>
        <v>#REF!</v>
      </c>
      <c r="O34" s="139">
        <v>0.050000000000000003</v>
      </c>
      <c r="P34" s="140" t="e">
        <f t="shared" si="1"/>
        <v>#REF!</v>
      </c>
      <c r="Q34" s="139">
        <v>0.050000000000000003</v>
      </c>
      <c r="R34" s="140" t="e">
        <f t="shared" si="20"/>
        <v>#REF!</v>
      </c>
      <c r="S34" s="141" t="e">
        <f t="shared" si="2"/>
        <v>#REF!</v>
      </c>
      <c r="T34" s="142" t="e">
        <f t="shared" si="21"/>
        <v>#REF!</v>
      </c>
    </row>
    <row r="35" ht="15" customHeight="1">
      <c r="A35" s="54" t="s">
        <v>80</v>
      </c>
      <c r="B35" s="133"/>
      <c r="C35" s="134"/>
      <c r="D35" s="55" t="s">
        <v>81</v>
      </c>
      <c r="E35" s="135" t="e">
        <f>VLOOKUP(A35,銷售庫存統計總表!C:I,13,FALSE)</f>
        <v>#REF!</v>
      </c>
      <c r="F35" s="42">
        <v>298</v>
      </c>
      <c r="G35" s="43">
        <v>0</v>
      </c>
      <c r="H35" s="42">
        <f t="shared" si="0"/>
        <v>298</v>
      </c>
      <c r="I35" s="136">
        <f t="shared" si="15"/>
        <v>39.335999999999999</v>
      </c>
      <c r="J35" s="136" t="e">
        <f t="shared" si="16"/>
        <v>#REF!</v>
      </c>
      <c r="K35" s="136">
        <f t="shared" si="17"/>
        <v>5.1136799999999996</v>
      </c>
      <c r="L35" s="46" t="e">
        <f t="shared" si="18"/>
        <v>#REF!</v>
      </c>
      <c r="M35" s="137">
        <v>0.20000000000000001</v>
      </c>
      <c r="N35" s="138" t="e">
        <f t="shared" si="19"/>
        <v>#REF!</v>
      </c>
      <c r="O35" s="139">
        <v>0.070000000000000007</v>
      </c>
      <c r="P35" s="140" t="e">
        <f t="shared" si="1"/>
        <v>#REF!</v>
      </c>
      <c r="Q35" s="139">
        <v>0.050000000000000003</v>
      </c>
      <c r="R35" s="140" t="e">
        <f t="shared" si="20"/>
        <v>#REF!</v>
      </c>
      <c r="S35" s="141" t="e">
        <f t="shared" si="2"/>
        <v>#REF!</v>
      </c>
      <c r="T35" s="142" t="e">
        <f t="shared" si="21"/>
        <v>#REF!</v>
      </c>
    </row>
    <row r="36" ht="15" customHeight="1">
      <c r="A36" s="54" t="s">
        <v>82</v>
      </c>
      <c r="B36" s="133"/>
      <c r="C36" s="134"/>
      <c r="D36" s="55" t="s">
        <v>95</v>
      </c>
      <c r="E36" s="135" t="e">
        <f>VLOOKUP(A36,銷售庫存統計總表!C:I,13,FALSE)</f>
        <v>#REF!</v>
      </c>
      <c r="F36" s="42">
        <v>398</v>
      </c>
      <c r="G36" s="43">
        <v>0</v>
      </c>
      <c r="H36" s="42">
        <f t="shared" ref="H36:H40" si="24">F36*(1-G36)</f>
        <v>398</v>
      </c>
      <c r="I36" s="136">
        <f t="shared" si="15"/>
        <v>52.536000000000001</v>
      </c>
      <c r="J36" s="136" t="e">
        <f t="shared" si="16"/>
        <v>#REF!</v>
      </c>
      <c r="K36" s="136">
        <f t="shared" si="17"/>
        <v>6.8296800000000006</v>
      </c>
      <c r="L36" s="46" t="e">
        <f t="shared" si="18"/>
        <v>#REF!</v>
      </c>
      <c r="M36" s="137">
        <v>0.20000000000000001</v>
      </c>
      <c r="N36" s="138" t="e">
        <f t="shared" si="19"/>
        <v>#REF!</v>
      </c>
      <c r="O36" s="139">
        <v>0.050000000000000003</v>
      </c>
      <c r="P36" s="140" t="e">
        <f t="shared" si="1"/>
        <v>#REF!</v>
      </c>
      <c r="Q36" s="139">
        <v>0.050000000000000003</v>
      </c>
      <c r="R36" s="140" t="e">
        <f t="shared" si="20"/>
        <v>#REF!</v>
      </c>
      <c r="S36" s="141" t="e">
        <f t="shared" si="2"/>
        <v>#REF!</v>
      </c>
      <c r="T36" s="142" t="e">
        <f t="shared" si="21"/>
        <v>#REF!</v>
      </c>
    </row>
    <row r="37" ht="15" customHeight="1">
      <c r="A37" s="56" t="s">
        <v>84</v>
      </c>
      <c r="B37" s="143"/>
      <c r="C37" s="144"/>
      <c r="D37" s="55" t="s">
        <v>85</v>
      </c>
      <c r="E37" s="135" t="e">
        <f>VLOOKUP(A37,銷售庫存統計總表!C:I,13,FALSE)</f>
        <v>#REF!</v>
      </c>
      <c r="F37" s="42">
        <v>98</v>
      </c>
      <c r="G37" s="43">
        <v>0</v>
      </c>
      <c r="H37" s="42">
        <f t="shared" si="24"/>
        <v>98</v>
      </c>
      <c r="I37" s="136">
        <f t="shared" si="15"/>
        <v>12.936</v>
      </c>
      <c r="J37" s="136" t="e">
        <f t="shared" si="16"/>
        <v>#REF!</v>
      </c>
      <c r="K37" s="136">
        <f t="shared" si="17"/>
        <v>1.6816800000000001</v>
      </c>
      <c r="L37" s="46" t="e">
        <f t="shared" si="18"/>
        <v>#REF!</v>
      </c>
      <c r="M37" s="137">
        <v>0.20000000000000001</v>
      </c>
      <c r="N37" s="138" t="e">
        <f t="shared" si="19"/>
        <v>#REF!</v>
      </c>
      <c r="O37" s="139">
        <v>0.050000000000000003</v>
      </c>
      <c r="P37" s="140" t="e">
        <f t="shared" si="1"/>
        <v>#REF!</v>
      </c>
      <c r="Q37" s="139">
        <v>0.050000000000000003</v>
      </c>
      <c r="R37" s="140" t="e">
        <f t="shared" si="20"/>
        <v>#REF!</v>
      </c>
      <c r="S37" s="141" t="e">
        <f t="shared" si="2"/>
        <v>#REF!</v>
      </c>
      <c r="T37" s="142" t="e">
        <f t="shared" si="21"/>
        <v>#REF!</v>
      </c>
    </row>
    <row r="38" ht="15" customHeight="1">
      <c r="A38" s="57" t="s">
        <v>86</v>
      </c>
      <c r="B38" s="145"/>
      <c r="C38" s="146"/>
      <c r="D38" s="55" t="s">
        <v>87</v>
      </c>
      <c r="E38" s="135" t="e">
        <f>VLOOKUP(A38,銷售庫存統計總表!C:I,13,FALSE)</f>
        <v>#REF!</v>
      </c>
      <c r="F38" s="42">
        <v>198</v>
      </c>
      <c r="G38" s="43">
        <v>0</v>
      </c>
      <c r="H38" s="42">
        <f t="shared" si="24"/>
        <v>198</v>
      </c>
      <c r="I38" s="136">
        <f t="shared" si="15"/>
        <v>26.136000000000003</v>
      </c>
      <c r="J38" s="136" t="e">
        <f t="shared" si="16"/>
        <v>#REF!</v>
      </c>
      <c r="K38" s="136">
        <f t="shared" si="17"/>
        <v>3.3976800000000007</v>
      </c>
      <c r="L38" s="46" t="e">
        <f t="shared" si="18"/>
        <v>#REF!</v>
      </c>
      <c r="M38" s="137">
        <v>0.20000000000000001</v>
      </c>
      <c r="N38" s="138" t="e">
        <f t="shared" si="19"/>
        <v>#REF!</v>
      </c>
      <c r="O38" s="139">
        <v>0.050000000000000003</v>
      </c>
      <c r="P38" s="140" t="e">
        <f t="shared" si="1"/>
        <v>#REF!</v>
      </c>
      <c r="Q38" s="139">
        <v>0.050000000000000003</v>
      </c>
      <c r="R38" s="140" t="e">
        <f t="shared" si="20"/>
        <v>#REF!</v>
      </c>
      <c r="S38" s="141" t="e">
        <f t="shared" si="2"/>
        <v>#REF!</v>
      </c>
      <c r="T38" s="142" t="e">
        <f t="shared" si="21"/>
        <v>#REF!</v>
      </c>
    </row>
    <row r="39" ht="15" customHeight="1">
      <c r="A39" s="56" t="s">
        <v>88</v>
      </c>
      <c r="B39" s="143"/>
      <c r="C39" s="144"/>
      <c r="D39" s="55" t="s">
        <v>337</v>
      </c>
      <c r="E39" s="135" t="e">
        <f>VLOOKUP(A39,銷售庫存統計總表!C:I,13,FALSE)</f>
        <v>#REF!</v>
      </c>
      <c r="F39" s="42">
        <v>248</v>
      </c>
      <c r="G39" s="43">
        <v>0</v>
      </c>
      <c r="H39" s="42">
        <f t="shared" si="24"/>
        <v>248</v>
      </c>
      <c r="I39" s="136">
        <f t="shared" si="15"/>
        <v>32.736000000000004</v>
      </c>
      <c r="J39" s="136" t="e">
        <f t="shared" si="16"/>
        <v>#REF!</v>
      </c>
      <c r="K39" s="136">
        <f t="shared" si="17"/>
        <v>4.2556800000000008</v>
      </c>
      <c r="L39" s="46" t="e">
        <f t="shared" si="18"/>
        <v>#REF!</v>
      </c>
      <c r="M39" s="137">
        <v>0.20000000000000001</v>
      </c>
      <c r="N39" s="138" t="e">
        <f t="shared" si="19"/>
        <v>#REF!</v>
      </c>
      <c r="O39" s="139">
        <v>0.050000000000000003</v>
      </c>
      <c r="P39" s="140" t="e">
        <f t="shared" si="1"/>
        <v>#REF!</v>
      </c>
      <c r="Q39" s="139">
        <v>0.050000000000000003</v>
      </c>
      <c r="R39" s="140" t="e">
        <f t="shared" si="20"/>
        <v>#REF!</v>
      </c>
      <c r="S39" s="141" t="e">
        <f t="shared" si="2"/>
        <v>#REF!</v>
      </c>
      <c r="T39" s="142" t="e">
        <f t="shared" si="21"/>
        <v>#REF!</v>
      </c>
    </row>
    <row r="40" ht="15" customHeight="1">
      <c r="A40" s="54" t="s">
        <v>90</v>
      </c>
      <c r="B40" s="133"/>
      <c r="C40" s="134"/>
      <c r="D40" s="55" t="s">
        <v>91</v>
      </c>
      <c r="E40" s="135" t="e">
        <f>VLOOKUP(A40,銷售庫存統計總表!C:I,13,FALSE)</f>
        <v>#REF!</v>
      </c>
      <c r="F40" s="42">
        <v>298</v>
      </c>
      <c r="G40" s="43">
        <v>0</v>
      </c>
      <c r="H40" s="42">
        <f t="shared" si="24"/>
        <v>298</v>
      </c>
      <c r="I40" s="136">
        <f t="shared" si="15"/>
        <v>39.335999999999999</v>
      </c>
      <c r="J40" s="136" t="e">
        <f t="shared" si="16"/>
        <v>#REF!</v>
      </c>
      <c r="K40" s="136">
        <f t="shared" si="17"/>
        <v>5.1136799999999996</v>
      </c>
      <c r="L40" s="46" t="e">
        <f t="shared" si="18"/>
        <v>#REF!</v>
      </c>
      <c r="M40" s="137">
        <v>0.20000000000000001</v>
      </c>
      <c r="N40" s="138" t="e">
        <f t="shared" si="19"/>
        <v>#REF!</v>
      </c>
      <c r="O40" s="139">
        <v>0.050000000000000003</v>
      </c>
      <c r="P40" s="140" t="e">
        <f t="shared" si="1"/>
        <v>#REF!</v>
      </c>
      <c r="Q40" s="139">
        <v>0.050000000000000003</v>
      </c>
      <c r="R40" s="140" t="e">
        <f t="shared" si="20"/>
        <v>#REF!</v>
      </c>
      <c r="S40" s="141" t="e">
        <f t="shared" si="2"/>
        <v>#REF!</v>
      </c>
      <c r="T40" s="142" t="e">
        <f t="shared" si="21"/>
        <v>#REF!</v>
      </c>
    </row>
    <row r="41" ht="15" customHeight="1">
      <c r="A41" s="54" t="s">
        <v>353</v>
      </c>
      <c r="B41" s="133"/>
      <c r="C41" s="134"/>
      <c r="D41" s="55" t="s">
        <v>93</v>
      </c>
      <c r="E41" s="135" t="e">
        <f>VLOOKUP(A41,銷售庫存統計總表!C:I,13,FALSE)</f>
        <v>#REF!</v>
      </c>
      <c r="F41" s="42">
        <v>398</v>
      </c>
      <c r="G41" s="43">
        <v>0</v>
      </c>
      <c r="H41" s="42">
        <f t="shared" si="0"/>
        <v>398</v>
      </c>
      <c r="I41" s="136">
        <f t="shared" si="15"/>
        <v>52.536000000000001</v>
      </c>
      <c r="J41" s="136" t="e">
        <f t="shared" si="16"/>
        <v>#REF!</v>
      </c>
      <c r="K41" s="136">
        <f t="shared" si="17"/>
        <v>6.8296800000000006</v>
      </c>
      <c r="L41" s="46" t="e">
        <f t="shared" si="18"/>
        <v>#REF!</v>
      </c>
      <c r="M41" s="137">
        <v>0.20000000000000001</v>
      </c>
      <c r="N41" s="138" t="e">
        <f t="shared" si="19"/>
        <v>#REF!</v>
      </c>
      <c r="O41" s="139">
        <v>0.070000000000000007</v>
      </c>
      <c r="P41" s="140" t="e">
        <f t="shared" si="1"/>
        <v>#REF!</v>
      </c>
      <c r="Q41" s="139">
        <v>0.050000000000000003</v>
      </c>
      <c r="R41" s="140" t="e">
        <f t="shared" si="20"/>
        <v>#REF!</v>
      </c>
      <c r="S41" s="141" t="e">
        <f t="shared" si="2"/>
        <v>#REF!</v>
      </c>
      <c r="T41" s="142" t="e">
        <f t="shared" si="21"/>
        <v>#REF!</v>
      </c>
    </row>
    <row r="42" ht="15" customHeight="1">
      <c r="A42" s="56" t="s">
        <v>354</v>
      </c>
      <c r="B42" s="143"/>
      <c r="C42" s="144"/>
      <c r="D42" s="55" t="s">
        <v>95</v>
      </c>
      <c r="E42" s="135" t="e">
        <f>VLOOKUP(A42,銷售庫存統計總表!C:I,13,FALSE)</f>
        <v>#REF!</v>
      </c>
      <c r="F42" s="42">
        <v>498</v>
      </c>
      <c r="G42" s="43">
        <v>0</v>
      </c>
      <c r="H42" s="42">
        <f t="shared" ref="H42:H47" si="25">F42*(1-G42)</f>
        <v>498</v>
      </c>
      <c r="I42" s="136">
        <f t="shared" si="15"/>
        <v>65.736000000000004</v>
      </c>
      <c r="J42" s="136" t="e">
        <f t="shared" si="16"/>
        <v>#REF!</v>
      </c>
      <c r="K42" s="136">
        <f t="shared" si="17"/>
        <v>8.5456800000000008</v>
      </c>
      <c r="L42" s="46" t="e">
        <f t="shared" si="18"/>
        <v>#REF!</v>
      </c>
      <c r="M42" s="137">
        <v>0.20000000000000001</v>
      </c>
      <c r="N42" s="138" t="e">
        <f t="shared" si="19"/>
        <v>#REF!</v>
      </c>
      <c r="O42" s="139">
        <v>0.050000000000000003</v>
      </c>
      <c r="P42" s="140" t="e">
        <f t="shared" si="1"/>
        <v>#REF!</v>
      </c>
      <c r="Q42" s="139">
        <v>0.050000000000000003</v>
      </c>
      <c r="R42" s="140" t="e">
        <f t="shared" si="20"/>
        <v>#REF!</v>
      </c>
      <c r="S42" s="141" t="e">
        <f t="shared" si="2"/>
        <v>#REF!</v>
      </c>
      <c r="T42" s="142" t="e">
        <f t="shared" si="21"/>
        <v>#REF!</v>
      </c>
    </row>
    <row r="43" ht="15" customHeight="1">
      <c r="A43" s="56" t="s">
        <v>96</v>
      </c>
      <c r="B43" s="143"/>
      <c r="C43" s="144"/>
      <c r="D43" s="172"/>
      <c r="E43" s="135" t="e">
        <f>VLOOKUP(A43,銷售庫存統計總表!C:I,13,FALSE)</f>
        <v>#REF!</v>
      </c>
      <c r="F43" s="42">
        <v>298</v>
      </c>
      <c r="G43" s="43">
        <v>0</v>
      </c>
      <c r="H43" s="42">
        <f t="shared" si="25"/>
        <v>298</v>
      </c>
      <c r="I43" s="136">
        <f t="shared" si="15"/>
        <v>39.335999999999999</v>
      </c>
      <c r="J43" s="136" t="e">
        <f t="shared" si="16"/>
        <v>#REF!</v>
      </c>
      <c r="K43" s="136">
        <f t="shared" si="17"/>
        <v>5.1136799999999996</v>
      </c>
      <c r="L43" s="46" t="e">
        <f t="shared" si="18"/>
        <v>#REF!</v>
      </c>
      <c r="M43" s="137">
        <v>0.20000000000000001</v>
      </c>
      <c r="N43" s="138" t="e">
        <f t="shared" si="19"/>
        <v>#REF!</v>
      </c>
      <c r="O43" s="139">
        <v>0.050000000000000003</v>
      </c>
      <c r="P43" s="140" t="e">
        <f t="shared" si="1"/>
        <v>#REF!</v>
      </c>
      <c r="Q43" s="139">
        <v>0.050000000000000003</v>
      </c>
      <c r="R43" s="140" t="e">
        <f t="shared" si="20"/>
        <v>#REF!</v>
      </c>
      <c r="S43" s="141" t="e">
        <f t="shared" si="2"/>
        <v>#REF!</v>
      </c>
      <c r="T43" s="142" t="e">
        <f t="shared" si="21"/>
        <v>#REF!</v>
      </c>
    </row>
    <row r="44" ht="15" customHeight="1">
      <c r="A44" s="56" t="s">
        <v>98</v>
      </c>
      <c r="B44" s="143"/>
      <c r="C44" s="144"/>
      <c r="D44" s="172"/>
      <c r="E44" s="135" t="e">
        <f>VLOOKUP(A44,銷售庫存統計總表!C:I,13,FALSE)</f>
        <v>#REF!</v>
      </c>
      <c r="F44" s="42">
        <v>478</v>
      </c>
      <c r="G44" s="43">
        <v>0</v>
      </c>
      <c r="H44" s="42">
        <f t="shared" si="25"/>
        <v>478</v>
      </c>
      <c r="I44" s="136">
        <f t="shared" si="15"/>
        <v>63.096000000000004</v>
      </c>
      <c r="J44" s="136" t="e">
        <f t="shared" si="16"/>
        <v>#REF!</v>
      </c>
      <c r="K44" s="136">
        <f t="shared" si="17"/>
        <v>8.2024800000000013</v>
      </c>
      <c r="L44" s="46" t="e">
        <f t="shared" si="18"/>
        <v>#REF!</v>
      </c>
      <c r="M44" s="137">
        <v>0.20000000000000001</v>
      </c>
      <c r="N44" s="138" t="e">
        <f t="shared" si="19"/>
        <v>#REF!</v>
      </c>
      <c r="O44" s="139">
        <v>0.050000000000000003</v>
      </c>
      <c r="P44" s="140" t="e">
        <f t="shared" si="1"/>
        <v>#REF!</v>
      </c>
      <c r="Q44" s="139">
        <v>0.050000000000000003</v>
      </c>
      <c r="R44" s="140" t="e">
        <f t="shared" si="20"/>
        <v>#REF!</v>
      </c>
      <c r="S44" s="141" t="e">
        <f t="shared" si="2"/>
        <v>#REF!</v>
      </c>
      <c r="T44" s="142" t="e">
        <f t="shared" si="21"/>
        <v>#REF!</v>
      </c>
    </row>
    <row r="45" ht="15" customHeight="1">
      <c r="A45" s="56" t="s">
        <v>100</v>
      </c>
      <c r="B45" s="143"/>
      <c r="C45" s="144"/>
      <c r="D45" s="172"/>
      <c r="E45" s="135" t="e">
        <f>VLOOKUP(A45,銷售庫存統計總表!C:I,13,FALSE)</f>
        <v>#REF!</v>
      </c>
      <c r="F45" s="42">
        <v>538</v>
      </c>
      <c r="G45" s="43">
        <v>0</v>
      </c>
      <c r="H45" s="42">
        <f t="shared" si="25"/>
        <v>538</v>
      </c>
      <c r="I45" s="136">
        <f t="shared" si="15"/>
        <v>71.016000000000005</v>
      </c>
      <c r="J45" s="136" t="e">
        <f t="shared" si="16"/>
        <v>#REF!</v>
      </c>
      <c r="K45" s="136">
        <f t="shared" si="17"/>
        <v>9.2320800000000016</v>
      </c>
      <c r="L45" s="46" t="e">
        <f t="shared" si="18"/>
        <v>#REF!</v>
      </c>
      <c r="M45" s="137">
        <v>0.20000000000000001</v>
      </c>
      <c r="N45" s="138" t="e">
        <f t="shared" si="19"/>
        <v>#REF!</v>
      </c>
      <c r="O45" s="139">
        <v>0.050000000000000003</v>
      </c>
      <c r="P45" s="140" t="e">
        <f t="shared" si="1"/>
        <v>#REF!</v>
      </c>
      <c r="Q45" s="139">
        <v>0.050000000000000003</v>
      </c>
      <c r="R45" s="140" t="e">
        <f t="shared" si="20"/>
        <v>#REF!</v>
      </c>
      <c r="S45" s="141" t="e">
        <f t="shared" si="2"/>
        <v>#REF!</v>
      </c>
      <c r="T45" s="142" t="e">
        <f t="shared" si="21"/>
        <v>#REF!</v>
      </c>
    </row>
    <row r="46" ht="15" customHeight="1">
      <c r="A46" s="54" t="s">
        <v>102</v>
      </c>
      <c r="B46" s="133"/>
      <c r="C46" s="134"/>
      <c r="D46" s="55" t="s">
        <v>103</v>
      </c>
      <c r="E46" s="135" t="e">
        <f>VLOOKUP(A46,銷售庫存統計總表!C:I,13,FALSE)</f>
        <v>#REF!</v>
      </c>
      <c r="F46" s="42">
        <v>98</v>
      </c>
      <c r="G46" s="43">
        <v>0</v>
      </c>
      <c r="H46" s="42">
        <f t="shared" si="25"/>
        <v>98</v>
      </c>
      <c r="I46" s="136">
        <f t="shared" si="15"/>
        <v>12.936</v>
      </c>
      <c r="J46" s="136" t="e">
        <f t="shared" si="16"/>
        <v>#REF!</v>
      </c>
      <c r="K46" s="136">
        <f t="shared" si="17"/>
        <v>1.6816800000000001</v>
      </c>
      <c r="L46" s="46" t="e">
        <f t="shared" si="18"/>
        <v>#REF!</v>
      </c>
      <c r="M46" s="137">
        <v>0.20000000000000001</v>
      </c>
      <c r="N46" s="138" t="e">
        <f t="shared" si="19"/>
        <v>#REF!</v>
      </c>
      <c r="O46" s="139">
        <v>0.050000000000000003</v>
      </c>
      <c r="P46" s="140" t="e">
        <f t="shared" si="1"/>
        <v>#REF!</v>
      </c>
      <c r="Q46" s="139">
        <v>0.050000000000000003</v>
      </c>
      <c r="R46" s="140" t="e">
        <f t="shared" si="20"/>
        <v>#REF!</v>
      </c>
      <c r="S46" s="141" t="e">
        <f t="shared" si="2"/>
        <v>#REF!</v>
      </c>
      <c r="T46" s="142" t="e">
        <f t="shared" si="21"/>
        <v>#REF!</v>
      </c>
    </row>
    <row r="47" ht="15" customHeight="1">
      <c r="A47" s="54" t="s">
        <v>104</v>
      </c>
      <c r="B47" s="133"/>
      <c r="C47" s="134"/>
      <c r="D47" s="55" t="s">
        <v>105</v>
      </c>
      <c r="E47" s="135" t="e">
        <f>VLOOKUP(A47,銷售庫存統計總表!C:I,13,FALSE)</f>
        <v>#REF!</v>
      </c>
      <c r="F47" s="42">
        <v>148</v>
      </c>
      <c r="G47" s="43">
        <v>0</v>
      </c>
      <c r="H47" s="42">
        <f t="shared" si="25"/>
        <v>148</v>
      </c>
      <c r="I47" s="136">
        <f t="shared" si="15"/>
        <v>19.536000000000001</v>
      </c>
      <c r="J47" s="136" t="e">
        <f t="shared" si="16"/>
        <v>#REF!</v>
      </c>
      <c r="K47" s="136">
        <f t="shared" si="17"/>
        <v>2.5396800000000002</v>
      </c>
      <c r="L47" s="46" t="e">
        <f t="shared" si="18"/>
        <v>#REF!</v>
      </c>
      <c r="M47" s="137">
        <v>0.20000000000000001</v>
      </c>
      <c r="N47" s="138" t="e">
        <f t="shared" si="19"/>
        <v>#REF!</v>
      </c>
      <c r="O47" s="139">
        <v>0.050000000000000003</v>
      </c>
      <c r="P47" s="140" t="e">
        <f t="shared" si="1"/>
        <v>#REF!</v>
      </c>
      <c r="Q47" s="139">
        <v>0.050000000000000003</v>
      </c>
      <c r="R47" s="140" t="e">
        <f t="shared" si="20"/>
        <v>#REF!</v>
      </c>
      <c r="S47" s="141" t="e">
        <f t="shared" si="2"/>
        <v>#REF!</v>
      </c>
      <c r="T47" s="142" t="e">
        <f t="shared" si="21"/>
        <v>#REF!</v>
      </c>
    </row>
    <row r="48" ht="15" customHeight="1">
      <c r="A48" s="54" t="s">
        <v>108</v>
      </c>
      <c r="B48" s="133"/>
      <c r="C48" s="134"/>
      <c r="D48" s="55" t="s">
        <v>109</v>
      </c>
      <c r="E48" s="135" t="e">
        <f>VLOOKUP(A48,銷售庫存統計總表!C:I,13,FALSE)</f>
        <v>#REF!</v>
      </c>
      <c r="F48" s="42">
        <v>268</v>
      </c>
      <c r="G48" s="43">
        <v>0</v>
      </c>
      <c r="H48" s="42">
        <f t="shared" si="0"/>
        <v>268</v>
      </c>
      <c r="I48" s="136">
        <f t="shared" si="15"/>
        <v>35.376000000000005</v>
      </c>
      <c r="J48" s="136" t="e">
        <f t="shared" si="16"/>
        <v>#REF!</v>
      </c>
      <c r="K48" s="136">
        <f t="shared" si="17"/>
        <v>4.5988800000000012</v>
      </c>
      <c r="L48" s="46" t="e">
        <f t="shared" si="18"/>
        <v>#REF!</v>
      </c>
      <c r="M48" s="137">
        <v>0.20000000000000001</v>
      </c>
      <c r="N48" s="138" t="e">
        <f t="shared" si="19"/>
        <v>#REF!</v>
      </c>
      <c r="O48" s="139">
        <v>0.070000000000000007</v>
      </c>
      <c r="P48" s="140" t="e">
        <f t="shared" si="1"/>
        <v>#REF!</v>
      </c>
      <c r="Q48" s="139">
        <v>0.050000000000000003</v>
      </c>
      <c r="R48" s="140" t="e">
        <f t="shared" si="20"/>
        <v>#REF!</v>
      </c>
      <c r="S48" s="141" t="e">
        <f t="shared" si="2"/>
        <v>#REF!</v>
      </c>
      <c r="T48" s="142" t="e">
        <f t="shared" si="21"/>
        <v>#REF!</v>
      </c>
    </row>
    <row r="49" ht="15" customHeight="1">
      <c r="A49" s="56" t="s">
        <v>355</v>
      </c>
      <c r="B49" s="143"/>
      <c r="C49" s="144"/>
      <c r="D49" s="55" t="s">
        <v>111</v>
      </c>
      <c r="E49" s="135" t="e">
        <f>VLOOKUP(A49,銷售庫存統計總表!C:I,13,FALSE)</f>
        <v>#REF!</v>
      </c>
      <c r="F49" s="42">
        <v>268</v>
      </c>
      <c r="G49" s="43">
        <v>0</v>
      </c>
      <c r="H49" s="42">
        <f t="shared" si="0"/>
        <v>268</v>
      </c>
      <c r="I49" s="136">
        <f t="shared" si="15"/>
        <v>35.376000000000005</v>
      </c>
      <c r="J49" s="136" t="e">
        <f t="shared" si="16"/>
        <v>#REF!</v>
      </c>
      <c r="K49" s="136">
        <f t="shared" si="17"/>
        <v>4.5988800000000012</v>
      </c>
      <c r="L49" s="46" t="e">
        <f t="shared" si="18"/>
        <v>#REF!</v>
      </c>
      <c r="M49" s="137">
        <v>0.20000000000000001</v>
      </c>
      <c r="N49" s="138" t="e">
        <f t="shared" si="19"/>
        <v>#REF!</v>
      </c>
      <c r="O49" s="139">
        <v>0.070000000000000007</v>
      </c>
      <c r="P49" s="140" t="e">
        <f t="shared" si="1"/>
        <v>#REF!</v>
      </c>
      <c r="Q49" s="139">
        <v>0.050000000000000003</v>
      </c>
      <c r="R49" s="140" t="e">
        <f t="shared" si="20"/>
        <v>#REF!</v>
      </c>
      <c r="S49" s="141" t="e">
        <f t="shared" si="2"/>
        <v>#REF!</v>
      </c>
      <c r="T49" s="142" t="e">
        <f t="shared" si="21"/>
        <v>#REF!</v>
      </c>
    </row>
    <row r="50" ht="15" customHeight="1">
      <c r="A50" s="147" t="s">
        <v>112</v>
      </c>
      <c r="B50" s="147"/>
      <c r="C50" s="147"/>
      <c r="D50" s="148" t="s">
        <v>113</v>
      </c>
      <c r="E50" s="135" t="e">
        <f>VLOOKUP(A50,銷售庫存統計總表!C:I,13,FALSE)</f>
        <v>#REF!</v>
      </c>
      <c r="F50" s="42">
        <v>298</v>
      </c>
      <c r="G50" s="43">
        <v>0</v>
      </c>
      <c r="H50" s="42">
        <f t="shared" ref="H50:H52" si="26">F50*(1-G50)</f>
        <v>298</v>
      </c>
      <c r="I50" s="136">
        <f t="shared" si="15"/>
        <v>39.335999999999999</v>
      </c>
      <c r="J50" s="136" t="e">
        <f t="shared" si="16"/>
        <v>#REF!</v>
      </c>
      <c r="K50" s="136">
        <f t="shared" si="17"/>
        <v>5.1136799999999996</v>
      </c>
      <c r="L50" s="46" t="e">
        <f t="shared" si="18"/>
        <v>#REF!</v>
      </c>
      <c r="M50" s="137">
        <v>0.20000000000000001</v>
      </c>
      <c r="N50" s="138" t="e">
        <f t="shared" si="19"/>
        <v>#REF!</v>
      </c>
      <c r="O50" s="139">
        <v>0.050000000000000003</v>
      </c>
      <c r="P50" s="140" t="e">
        <f t="shared" si="1"/>
        <v>#REF!</v>
      </c>
      <c r="Q50" s="139">
        <v>0.050000000000000003</v>
      </c>
      <c r="R50" s="140" t="e">
        <f>L50*Q50</f>
        <v>#REF!</v>
      </c>
      <c r="S50" s="141" t="e">
        <f t="shared" si="2"/>
        <v>#REF!</v>
      </c>
      <c r="T50" s="142" t="e">
        <f t="shared" si="21"/>
        <v>#REF!</v>
      </c>
    </row>
    <row r="51" ht="15" customHeight="1">
      <c r="A51" s="147" t="s">
        <v>114</v>
      </c>
      <c r="B51" s="147"/>
      <c r="C51" s="147"/>
      <c r="D51" s="148" t="s">
        <v>115</v>
      </c>
      <c r="E51" s="135" t="e">
        <f>VLOOKUP(A51,銷售庫存統計總表!C:I,13,FALSE)</f>
        <v>#REF!</v>
      </c>
      <c r="F51" s="42">
        <v>448</v>
      </c>
      <c r="G51" s="43">
        <v>0</v>
      </c>
      <c r="H51" s="42">
        <f t="shared" si="26"/>
        <v>448</v>
      </c>
      <c r="I51" s="136">
        <f t="shared" si="15"/>
        <v>59.136000000000003</v>
      </c>
      <c r="J51" s="136" t="e">
        <f t="shared" si="16"/>
        <v>#REF!</v>
      </c>
      <c r="K51" s="136">
        <f t="shared" si="17"/>
        <v>7.6876800000000003</v>
      </c>
      <c r="L51" s="46" t="e">
        <f t="shared" si="18"/>
        <v>#REF!</v>
      </c>
      <c r="M51" s="137">
        <v>0.20000000000000001</v>
      </c>
      <c r="N51" s="138" t="e">
        <f t="shared" si="19"/>
        <v>#REF!</v>
      </c>
      <c r="O51" s="139">
        <v>0.050000000000000003</v>
      </c>
      <c r="P51" s="140" t="e">
        <f t="shared" si="1"/>
        <v>#REF!</v>
      </c>
      <c r="Q51" s="139">
        <v>0.050000000000000003</v>
      </c>
      <c r="R51" s="140" t="e">
        <f t="shared" ref="R51:R114" si="27">L51*Q51</f>
        <v>#REF!</v>
      </c>
      <c r="S51" s="141" t="e">
        <f t="shared" si="2"/>
        <v>#REF!</v>
      </c>
      <c r="T51" s="142" t="e">
        <f t="shared" si="21"/>
        <v>#REF!</v>
      </c>
    </row>
    <row r="52" ht="15" customHeight="1">
      <c r="A52" s="147" t="s">
        <v>116</v>
      </c>
      <c r="B52" s="147"/>
      <c r="C52" s="147"/>
      <c r="D52" s="148" t="s">
        <v>117</v>
      </c>
      <c r="E52" s="135" t="e">
        <f>VLOOKUP(A52,銷售庫存統計總表!C:I,13,FALSE)</f>
        <v>#REF!</v>
      </c>
      <c r="F52" s="42">
        <v>498</v>
      </c>
      <c r="G52" s="43">
        <v>0</v>
      </c>
      <c r="H52" s="42">
        <f t="shared" si="26"/>
        <v>498</v>
      </c>
      <c r="I52" s="136">
        <f t="shared" si="15"/>
        <v>65.736000000000004</v>
      </c>
      <c r="J52" s="136" t="e">
        <f t="shared" si="16"/>
        <v>#REF!</v>
      </c>
      <c r="K52" s="136">
        <f t="shared" si="17"/>
        <v>8.5456800000000008</v>
      </c>
      <c r="L52" s="46" t="e">
        <f t="shared" si="18"/>
        <v>#REF!</v>
      </c>
      <c r="M52" s="137">
        <v>0.20000000000000001</v>
      </c>
      <c r="N52" s="138" t="e">
        <f t="shared" si="19"/>
        <v>#REF!</v>
      </c>
      <c r="O52" s="139">
        <v>0.050000000000000003</v>
      </c>
      <c r="P52" s="140" t="e">
        <f t="shared" si="1"/>
        <v>#REF!</v>
      </c>
      <c r="Q52" s="139">
        <v>0.050000000000000003</v>
      </c>
      <c r="R52" s="140" t="e">
        <f t="shared" si="27"/>
        <v>#REF!</v>
      </c>
      <c r="S52" s="141" t="e">
        <f t="shared" si="2"/>
        <v>#REF!</v>
      </c>
      <c r="T52" s="142" t="e">
        <f t="shared" si="21"/>
        <v>#REF!</v>
      </c>
    </row>
    <row r="53" ht="15" customHeight="1">
      <c r="A53" s="54" t="s">
        <v>340</v>
      </c>
      <c r="B53" s="133"/>
      <c r="C53" s="134"/>
      <c r="D53" s="55" t="s">
        <v>119</v>
      </c>
      <c r="E53" s="135" t="e">
        <f>VLOOKUP(A53,銷售庫存統計總表!C:I,13,FALSE)</f>
        <v>#REF!</v>
      </c>
      <c r="F53" s="42">
        <v>248</v>
      </c>
      <c r="G53" s="43">
        <v>0</v>
      </c>
      <c r="H53" s="42">
        <f t="shared" si="0"/>
        <v>248</v>
      </c>
      <c r="I53" s="136">
        <f t="shared" ref="I53:I114" si="28">H53*$D$7</f>
        <v>32.736000000000004</v>
      </c>
      <c r="J53" s="136" t="e">
        <f t="shared" ref="J53:J114" si="29">I53*E53</f>
        <v>#REF!</v>
      </c>
      <c r="K53" s="136">
        <f t="shared" ref="K53:K114" si="30">I53*0.13</f>
        <v>4.2556800000000008</v>
      </c>
      <c r="L53" s="46" t="e">
        <f t="shared" ref="L53:L114" si="31">(I53-K53)*E53</f>
        <v>#REF!</v>
      </c>
      <c r="M53" s="137">
        <v>0.20000000000000001</v>
      </c>
      <c r="N53" s="138" t="e">
        <f t="shared" ref="N53:N114" si="32">L53*M53</f>
        <v>#REF!</v>
      </c>
      <c r="O53" s="139">
        <v>0.070000000000000007</v>
      </c>
      <c r="P53" s="140" t="e">
        <f t="shared" si="1"/>
        <v>#REF!</v>
      </c>
      <c r="Q53" s="139">
        <v>0.050000000000000003</v>
      </c>
      <c r="R53" s="140" t="e">
        <f t="shared" si="27"/>
        <v>#REF!</v>
      </c>
      <c r="S53" s="141" t="e">
        <f t="shared" si="2"/>
        <v>#REF!</v>
      </c>
      <c r="T53" s="142" t="e">
        <f t="shared" ref="T53:T114" si="33">S53/J53</f>
        <v>#REF!</v>
      </c>
    </row>
    <row r="54" ht="15" customHeight="1">
      <c r="A54" s="54" t="s">
        <v>120</v>
      </c>
      <c r="B54" s="133"/>
      <c r="C54" s="134"/>
      <c r="D54" s="55" t="s">
        <v>121</v>
      </c>
      <c r="E54" s="135" t="e">
        <f>VLOOKUP(A54,銷售庫存統計總表!C:I,13,FALSE)</f>
        <v>#REF!</v>
      </c>
      <c r="F54" s="42">
        <v>348</v>
      </c>
      <c r="G54" s="43">
        <v>0</v>
      </c>
      <c r="H54" s="42">
        <f t="shared" si="0"/>
        <v>348</v>
      </c>
      <c r="I54" s="136">
        <f t="shared" si="28"/>
        <v>45.936</v>
      </c>
      <c r="J54" s="136" t="e">
        <f t="shared" si="29"/>
        <v>#REF!</v>
      </c>
      <c r="K54" s="136">
        <f t="shared" si="30"/>
        <v>5.9716800000000001</v>
      </c>
      <c r="L54" s="46" t="e">
        <f t="shared" si="31"/>
        <v>#REF!</v>
      </c>
      <c r="M54" s="137">
        <v>0.20000000000000001</v>
      </c>
      <c r="N54" s="138" t="e">
        <f t="shared" si="32"/>
        <v>#REF!</v>
      </c>
      <c r="O54" s="139">
        <v>0.070000000000000007</v>
      </c>
      <c r="P54" s="140" t="e">
        <f t="shared" si="1"/>
        <v>#REF!</v>
      </c>
      <c r="Q54" s="139">
        <v>0.050000000000000003</v>
      </c>
      <c r="R54" s="140" t="e">
        <f t="shared" si="27"/>
        <v>#REF!</v>
      </c>
      <c r="S54" s="141" t="e">
        <f t="shared" si="2"/>
        <v>#REF!</v>
      </c>
      <c r="T54" s="142" t="e">
        <f t="shared" si="33"/>
        <v>#REF!</v>
      </c>
    </row>
    <row r="55" ht="15" customHeight="1">
      <c r="A55" s="56" t="s">
        <v>122</v>
      </c>
      <c r="B55" s="143"/>
      <c r="C55" s="144"/>
      <c r="D55" s="55" t="s">
        <v>123</v>
      </c>
      <c r="E55" s="135" t="e">
        <f>VLOOKUP(A55,銷售庫存統計總表!C:I,13,FALSE)</f>
        <v>#REF!</v>
      </c>
      <c r="F55" s="42">
        <v>428</v>
      </c>
      <c r="G55" s="43">
        <v>0</v>
      </c>
      <c r="H55" s="42">
        <f t="shared" si="0"/>
        <v>428</v>
      </c>
      <c r="I55" s="136">
        <f t="shared" si="28"/>
        <v>56.496000000000002</v>
      </c>
      <c r="J55" s="136" t="e">
        <f t="shared" si="29"/>
        <v>#REF!</v>
      </c>
      <c r="K55" s="136">
        <f t="shared" si="30"/>
        <v>7.3444800000000008</v>
      </c>
      <c r="L55" s="46" t="e">
        <f t="shared" si="31"/>
        <v>#REF!</v>
      </c>
      <c r="M55" s="137">
        <v>0.20000000000000001</v>
      </c>
      <c r="N55" s="138" t="e">
        <f t="shared" si="32"/>
        <v>#REF!</v>
      </c>
      <c r="O55" s="139">
        <v>0.070000000000000007</v>
      </c>
      <c r="P55" s="140" t="e">
        <f t="shared" si="1"/>
        <v>#REF!</v>
      </c>
      <c r="Q55" s="139">
        <v>0.050000000000000003</v>
      </c>
      <c r="R55" s="140" t="e">
        <f t="shared" si="27"/>
        <v>#REF!</v>
      </c>
      <c r="S55" s="141" t="e">
        <f t="shared" si="2"/>
        <v>#REF!</v>
      </c>
      <c r="T55" s="142" t="e">
        <f t="shared" si="33"/>
        <v>#REF!</v>
      </c>
    </row>
    <row r="56" ht="15" customHeight="1">
      <c r="A56" s="56" t="s">
        <v>124</v>
      </c>
      <c r="B56" s="143"/>
      <c r="C56" s="144"/>
      <c r="D56" s="149" t="s">
        <v>125</v>
      </c>
      <c r="E56" s="135" t="e">
        <f>VLOOKUP(A56,銷售庫存統計總表!C:I,13,FALSE)</f>
        <v>#REF!</v>
      </c>
      <c r="F56" s="42">
        <v>298</v>
      </c>
      <c r="G56" s="43">
        <v>0</v>
      </c>
      <c r="H56" s="42">
        <f t="shared" si="0"/>
        <v>298</v>
      </c>
      <c r="I56" s="136">
        <f t="shared" si="28"/>
        <v>39.335999999999999</v>
      </c>
      <c r="J56" s="136" t="e">
        <f t="shared" si="29"/>
        <v>#REF!</v>
      </c>
      <c r="K56" s="136">
        <f t="shared" si="30"/>
        <v>5.1136799999999996</v>
      </c>
      <c r="L56" s="46" t="e">
        <f t="shared" si="31"/>
        <v>#REF!</v>
      </c>
      <c r="M56" s="137">
        <v>0.20000000000000001</v>
      </c>
      <c r="N56" s="138" t="e">
        <f t="shared" si="32"/>
        <v>#REF!</v>
      </c>
      <c r="O56" s="139">
        <v>0.070000000000000007</v>
      </c>
      <c r="P56" s="140" t="e">
        <f t="shared" si="1"/>
        <v>#REF!</v>
      </c>
      <c r="Q56" s="139">
        <v>0.050000000000000003</v>
      </c>
      <c r="R56" s="140" t="e">
        <f t="shared" si="27"/>
        <v>#REF!</v>
      </c>
      <c r="S56" s="141" t="e">
        <f t="shared" si="2"/>
        <v>#REF!</v>
      </c>
      <c r="T56" s="142" t="e">
        <f t="shared" si="33"/>
        <v>#REF!</v>
      </c>
    </row>
    <row r="57" ht="15" customHeight="1">
      <c r="A57" s="56" t="s">
        <v>126</v>
      </c>
      <c r="B57" s="143"/>
      <c r="C57" s="144"/>
      <c r="D57" s="149" t="s">
        <v>127</v>
      </c>
      <c r="E57" s="135" t="e">
        <f>VLOOKUP(A57,銷售庫存統計總表!C:I,13,FALSE)</f>
        <v>#REF!</v>
      </c>
      <c r="F57" s="42">
        <v>398</v>
      </c>
      <c r="G57" s="43">
        <v>0</v>
      </c>
      <c r="H57" s="42">
        <f t="shared" si="0"/>
        <v>398</v>
      </c>
      <c r="I57" s="136">
        <f t="shared" si="28"/>
        <v>52.536000000000001</v>
      </c>
      <c r="J57" s="136" t="e">
        <f t="shared" si="29"/>
        <v>#REF!</v>
      </c>
      <c r="K57" s="136">
        <f t="shared" si="30"/>
        <v>6.8296800000000006</v>
      </c>
      <c r="L57" s="46" t="e">
        <f t="shared" si="31"/>
        <v>#REF!</v>
      </c>
      <c r="M57" s="137">
        <v>0.20000000000000001</v>
      </c>
      <c r="N57" s="138" t="e">
        <f t="shared" si="32"/>
        <v>#REF!</v>
      </c>
      <c r="O57" s="139">
        <v>0.070000000000000007</v>
      </c>
      <c r="P57" s="140" t="e">
        <f t="shared" si="1"/>
        <v>#REF!</v>
      </c>
      <c r="Q57" s="139">
        <v>0.050000000000000003</v>
      </c>
      <c r="R57" s="140" t="e">
        <f t="shared" si="27"/>
        <v>#REF!</v>
      </c>
      <c r="S57" s="141" t="e">
        <f t="shared" si="2"/>
        <v>#REF!</v>
      </c>
      <c r="T57" s="142" t="e">
        <f t="shared" si="33"/>
        <v>#REF!</v>
      </c>
    </row>
    <row r="58" ht="15" customHeight="1">
      <c r="A58" s="56" t="s">
        <v>128</v>
      </c>
      <c r="B58" s="143"/>
      <c r="C58" s="144"/>
      <c r="D58" s="149" t="s">
        <v>129</v>
      </c>
      <c r="E58" s="135" t="e">
        <f>VLOOKUP(A58,銷售庫存統計總表!C:I,13,FALSE)</f>
        <v>#REF!</v>
      </c>
      <c r="F58" s="42">
        <v>498</v>
      </c>
      <c r="G58" s="43">
        <v>0</v>
      </c>
      <c r="H58" s="42">
        <f t="shared" si="0"/>
        <v>498</v>
      </c>
      <c r="I58" s="136">
        <f t="shared" si="28"/>
        <v>65.736000000000004</v>
      </c>
      <c r="J58" s="136" t="e">
        <f t="shared" si="29"/>
        <v>#REF!</v>
      </c>
      <c r="K58" s="136">
        <f t="shared" si="30"/>
        <v>8.5456800000000008</v>
      </c>
      <c r="L58" s="46" t="e">
        <f t="shared" si="31"/>
        <v>#REF!</v>
      </c>
      <c r="M58" s="137">
        <v>0.20000000000000001</v>
      </c>
      <c r="N58" s="138" t="e">
        <f t="shared" si="32"/>
        <v>#REF!</v>
      </c>
      <c r="O58" s="139">
        <v>0.070000000000000007</v>
      </c>
      <c r="P58" s="140" t="e">
        <f t="shared" si="1"/>
        <v>#REF!</v>
      </c>
      <c r="Q58" s="139">
        <v>0.050000000000000003</v>
      </c>
      <c r="R58" s="140" t="e">
        <f t="shared" si="27"/>
        <v>#REF!</v>
      </c>
      <c r="S58" s="141" t="e">
        <f t="shared" si="2"/>
        <v>#REF!</v>
      </c>
      <c r="T58" s="142" t="e">
        <f t="shared" si="33"/>
        <v>#REF!</v>
      </c>
    </row>
    <row r="59" ht="15" customHeight="1">
      <c r="A59" s="56" t="s">
        <v>130</v>
      </c>
      <c r="B59" s="143"/>
      <c r="C59" s="144"/>
      <c r="D59" s="55" t="s">
        <v>131</v>
      </c>
      <c r="E59" s="135" t="e">
        <f>VLOOKUP(A59,銷售庫存統計總表!C:I,13,FALSE)</f>
        <v>#REF!</v>
      </c>
      <c r="F59" s="42">
        <v>198</v>
      </c>
      <c r="G59" s="43">
        <v>0</v>
      </c>
      <c r="H59" s="42">
        <f t="shared" si="0"/>
        <v>198</v>
      </c>
      <c r="I59" s="136">
        <f t="shared" si="28"/>
        <v>26.136000000000003</v>
      </c>
      <c r="J59" s="136" t="e">
        <f t="shared" si="29"/>
        <v>#REF!</v>
      </c>
      <c r="K59" s="136">
        <f t="shared" si="30"/>
        <v>3.3976800000000007</v>
      </c>
      <c r="L59" s="46" t="e">
        <f t="shared" si="31"/>
        <v>#REF!</v>
      </c>
      <c r="M59" s="137">
        <v>0.20000000000000001</v>
      </c>
      <c r="N59" s="138" t="e">
        <f t="shared" si="32"/>
        <v>#REF!</v>
      </c>
      <c r="O59" s="139">
        <v>0.070000000000000007</v>
      </c>
      <c r="P59" s="140" t="e">
        <f t="shared" si="1"/>
        <v>#REF!</v>
      </c>
      <c r="Q59" s="139">
        <v>0.050000000000000003</v>
      </c>
      <c r="R59" s="140" t="e">
        <f t="shared" si="27"/>
        <v>#REF!</v>
      </c>
      <c r="S59" s="141" t="e">
        <f t="shared" si="2"/>
        <v>#REF!</v>
      </c>
      <c r="T59" s="142" t="e">
        <f t="shared" si="33"/>
        <v>#REF!</v>
      </c>
    </row>
    <row r="60" ht="15" customHeight="1">
      <c r="A60" s="54" t="s">
        <v>132</v>
      </c>
      <c r="B60" s="133"/>
      <c r="C60" s="134"/>
      <c r="D60" s="55" t="s">
        <v>133</v>
      </c>
      <c r="E60" s="135" t="e">
        <f>VLOOKUP(A60,銷售庫存統計總表!C:I,13,FALSE)</f>
        <v>#REF!</v>
      </c>
      <c r="F60" s="42">
        <v>108</v>
      </c>
      <c r="G60" s="43">
        <v>0</v>
      </c>
      <c r="H60" s="42">
        <f t="shared" si="0"/>
        <v>108</v>
      </c>
      <c r="I60" s="136">
        <f t="shared" si="28"/>
        <v>14.256</v>
      </c>
      <c r="J60" s="136" t="e">
        <f t="shared" si="29"/>
        <v>#REF!</v>
      </c>
      <c r="K60" s="136">
        <f t="shared" si="30"/>
        <v>1.85328</v>
      </c>
      <c r="L60" s="46" t="e">
        <f t="shared" si="31"/>
        <v>#REF!</v>
      </c>
      <c r="M60" s="137">
        <v>0.20000000000000001</v>
      </c>
      <c r="N60" s="138" t="e">
        <f t="shared" si="32"/>
        <v>#REF!</v>
      </c>
      <c r="O60" s="139">
        <v>0.070000000000000007</v>
      </c>
      <c r="P60" s="140" t="e">
        <f t="shared" si="1"/>
        <v>#REF!</v>
      </c>
      <c r="Q60" s="139">
        <v>0.050000000000000003</v>
      </c>
      <c r="R60" s="140" t="e">
        <f t="shared" si="27"/>
        <v>#REF!</v>
      </c>
      <c r="S60" s="141" t="e">
        <f t="shared" si="2"/>
        <v>#REF!</v>
      </c>
      <c r="T60" s="142" t="e">
        <f t="shared" si="33"/>
        <v>#REF!</v>
      </c>
    </row>
    <row r="61" ht="15" customHeight="1">
      <c r="A61" s="54" t="s">
        <v>134</v>
      </c>
      <c r="B61" s="133"/>
      <c r="C61" s="134"/>
      <c r="D61" s="55" t="s">
        <v>135</v>
      </c>
      <c r="E61" s="135" t="e">
        <f>VLOOKUP(A61,銷售庫存統計總表!C:I,13,FALSE)</f>
        <v>#REF!</v>
      </c>
      <c r="F61" s="42">
        <v>98</v>
      </c>
      <c r="G61" s="43">
        <v>0</v>
      </c>
      <c r="H61" s="42">
        <f t="shared" ref="H61:H63" si="34">F61*(1-G61)</f>
        <v>98</v>
      </c>
      <c r="I61" s="136">
        <f t="shared" si="28"/>
        <v>12.936</v>
      </c>
      <c r="J61" s="136" t="e">
        <f t="shared" si="29"/>
        <v>#REF!</v>
      </c>
      <c r="K61" s="136">
        <f t="shared" si="30"/>
        <v>1.6816800000000001</v>
      </c>
      <c r="L61" s="46" t="e">
        <f t="shared" si="31"/>
        <v>#REF!</v>
      </c>
      <c r="M61" s="137">
        <v>0.20000000000000001</v>
      </c>
      <c r="N61" s="138" t="e">
        <f t="shared" si="32"/>
        <v>#REF!</v>
      </c>
      <c r="O61" s="139">
        <v>0.050000000000000003</v>
      </c>
      <c r="P61" s="140" t="e">
        <f t="shared" si="1"/>
        <v>#REF!</v>
      </c>
      <c r="Q61" s="139">
        <v>0.050000000000000003</v>
      </c>
      <c r="R61" s="140" t="e">
        <f t="shared" si="27"/>
        <v>#REF!</v>
      </c>
      <c r="S61" s="141" t="e">
        <f t="shared" si="2"/>
        <v>#REF!</v>
      </c>
      <c r="T61" s="142" t="e">
        <f t="shared" si="33"/>
        <v>#REF!</v>
      </c>
    </row>
    <row r="62" ht="15" customHeight="1">
      <c r="A62" s="54" t="s">
        <v>136</v>
      </c>
      <c r="B62" s="133"/>
      <c r="C62" s="134"/>
      <c r="D62" s="55" t="s">
        <v>137</v>
      </c>
      <c r="E62" s="135" t="e">
        <f>VLOOKUP(A62,銷售庫存統計總表!C:I,13,FALSE)</f>
        <v>#REF!</v>
      </c>
      <c r="F62" s="42">
        <v>266.39999999999998</v>
      </c>
      <c r="G62" s="43">
        <v>0</v>
      </c>
      <c r="H62" s="42">
        <f t="shared" si="34"/>
        <v>266.39999999999998</v>
      </c>
      <c r="I62" s="136">
        <f t="shared" si="28"/>
        <v>35.1648</v>
      </c>
      <c r="J62" s="136" t="e">
        <f t="shared" si="29"/>
        <v>#REF!</v>
      </c>
      <c r="K62" s="136">
        <f t="shared" si="30"/>
        <v>4.5714240000000004</v>
      </c>
      <c r="L62" s="46" t="e">
        <f t="shared" si="31"/>
        <v>#REF!</v>
      </c>
      <c r="M62" s="137">
        <v>0.20000000000000001</v>
      </c>
      <c r="N62" s="138" t="e">
        <f t="shared" si="32"/>
        <v>#REF!</v>
      </c>
      <c r="O62" s="139">
        <v>0.050000000000000003</v>
      </c>
      <c r="P62" s="140" t="e">
        <f t="shared" si="1"/>
        <v>#REF!</v>
      </c>
      <c r="Q62" s="139">
        <v>0.050000000000000003</v>
      </c>
      <c r="R62" s="140" t="e">
        <f t="shared" si="27"/>
        <v>#REF!</v>
      </c>
      <c r="S62" s="141" t="e">
        <f t="shared" si="2"/>
        <v>#REF!</v>
      </c>
      <c r="T62" s="142" t="e">
        <f t="shared" si="33"/>
        <v>#REF!</v>
      </c>
    </row>
    <row r="63" ht="15" customHeight="1">
      <c r="A63" s="54" t="s">
        <v>138</v>
      </c>
      <c r="B63" s="133"/>
      <c r="C63" s="134"/>
      <c r="D63" s="55" t="s">
        <v>139</v>
      </c>
      <c r="E63" s="135" t="e">
        <f>VLOOKUP(A63,銷售庫存統計總表!C:I,13,FALSE)</f>
        <v>#REF!</v>
      </c>
      <c r="F63" s="42">
        <v>376.19999999999999</v>
      </c>
      <c r="G63" s="43">
        <v>0</v>
      </c>
      <c r="H63" s="42">
        <f t="shared" si="34"/>
        <v>376.19999999999999</v>
      </c>
      <c r="I63" s="136">
        <f t="shared" si="28"/>
        <v>49.6584</v>
      </c>
      <c r="J63" s="136" t="e">
        <f t="shared" si="29"/>
        <v>#REF!</v>
      </c>
      <c r="K63" s="136">
        <f t="shared" si="30"/>
        <v>6.4555920000000002</v>
      </c>
      <c r="L63" s="46" t="e">
        <f t="shared" si="31"/>
        <v>#REF!</v>
      </c>
      <c r="M63" s="137">
        <v>0.20000000000000001</v>
      </c>
      <c r="N63" s="138" t="e">
        <f t="shared" si="32"/>
        <v>#REF!</v>
      </c>
      <c r="O63" s="139">
        <v>0.050000000000000003</v>
      </c>
      <c r="P63" s="140" t="e">
        <f t="shared" si="1"/>
        <v>#REF!</v>
      </c>
      <c r="Q63" s="139">
        <v>0.050000000000000003</v>
      </c>
      <c r="R63" s="140" t="e">
        <f t="shared" si="27"/>
        <v>#REF!</v>
      </c>
      <c r="S63" s="141" t="e">
        <f t="shared" si="2"/>
        <v>#REF!</v>
      </c>
      <c r="T63" s="142" t="e">
        <f t="shared" si="33"/>
        <v>#REF!</v>
      </c>
    </row>
    <row r="64" ht="15" customHeight="1">
      <c r="A64" s="54" t="s">
        <v>140</v>
      </c>
      <c r="B64" s="133"/>
      <c r="C64" s="134"/>
      <c r="D64" s="55" t="s">
        <v>141</v>
      </c>
      <c r="E64" s="135" t="e">
        <f>VLOOKUP(A64,銷售庫存統計總表!C:I,13,FALSE)</f>
        <v>#REF!</v>
      </c>
      <c r="F64" s="42">
        <v>217.08000000000001</v>
      </c>
      <c r="G64" s="43">
        <v>0</v>
      </c>
      <c r="H64" s="42">
        <f t="shared" si="0"/>
        <v>217.08000000000001</v>
      </c>
      <c r="I64" s="136">
        <f t="shared" si="28"/>
        <v>28.654560000000004</v>
      </c>
      <c r="J64" s="136" t="e">
        <f t="shared" si="29"/>
        <v>#REF!</v>
      </c>
      <c r="K64" s="136">
        <f t="shared" si="30"/>
        <v>3.7250928000000005</v>
      </c>
      <c r="L64" s="46" t="e">
        <f t="shared" si="31"/>
        <v>#REF!</v>
      </c>
      <c r="M64" s="137">
        <v>0.20000000000000001</v>
      </c>
      <c r="N64" s="138" t="e">
        <f t="shared" si="32"/>
        <v>#REF!</v>
      </c>
      <c r="O64" s="139">
        <v>0.070000000000000007</v>
      </c>
      <c r="P64" s="140" t="e">
        <f t="shared" si="1"/>
        <v>#REF!</v>
      </c>
      <c r="Q64" s="139">
        <v>0.050000000000000003</v>
      </c>
      <c r="R64" s="140" t="e">
        <f t="shared" si="27"/>
        <v>#REF!</v>
      </c>
      <c r="S64" s="141" t="e">
        <f t="shared" si="2"/>
        <v>#REF!</v>
      </c>
      <c r="T64" s="142" t="e">
        <f t="shared" si="33"/>
        <v>#REF!</v>
      </c>
    </row>
    <row r="65" ht="15" customHeight="1">
      <c r="A65" s="54" t="s">
        <v>142</v>
      </c>
      <c r="B65" s="133"/>
      <c r="C65" s="134"/>
      <c r="D65" s="55" t="s">
        <v>143</v>
      </c>
      <c r="E65" s="135" t="e">
        <f>VLOOKUP(A65,銷售庫存統計總表!C:I,13,FALSE)</f>
        <v>#REF!</v>
      </c>
      <c r="F65" s="42">
        <v>98</v>
      </c>
      <c r="G65" s="43">
        <v>0</v>
      </c>
      <c r="H65" s="42">
        <f t="shared" ref="H65" si="35">F65*(1-G65)</f>
        <v>98</v>
      </c>
      <c r="I65" s="136">
        <f t="shared" si="28"/>
        <v>12.936</v>
      </c>
      <c r="J65" s="136" t="e">
        <f t="shared" si="29"/>
        <v>#REF!</v>
      </c>
      <c r="K65" s="136">
        <f t="shared" si="30"/>
        <v>1.6816800000000001</v>
      </c>
      <c r="L65" s="46" t="e">
        <f t="shared" si="31"/>
        <v>#REF!</v>
      </c>
      <c r="M65" s="137">
        <v>0.20000000000000001</v>
      </c>
      <c r="N65" s="138" t="e">
        <f t="shared" si="32"/>
        <v>#REF!</v>
      </c>
      <c r="O65" s="139">
        <v>0.050000000000000003</v>
      </c>
      <c r="P65" s="140" t="e">
        <f t="shared" si="1"/>
        <v>#REF!</v>
      </c>
      <c r="Q65" s="139">
        <v>0.050000000000000003</v>
      </c>
      <c r="R65" s="140" t="e">
        <f t="shared" si="27"/>
        <v>#REF!</v>
      </c>
      <c r="S65" s="141" t="e">
        <f t="shared" si="2"/>
        <v>#REF!</v>
      </c>
      <c r="T65" s="142" t="e">
        <f t="shared" si="33"/>
        <v>#REF!</v>
      </c>
    </row>
    <row r="66" ht="15" customHeight="1">
      <c r="A66" s="54" t="s">
        <v>144</v>
      </c>
      <c r="B66" s="133"/>
      <c r="C66" s="134"/>
      <c r="D66" s="55" t="s">
        <v>145</v>
      </c>
      <c r="E66" s="135" t="e">
        <f>VLOOKUP(A66,銷售庫存統計總表!C:I,13,FALSE)</f>
        <v>#REF!</v>
      </c>
      <c r="F66" s="42">
        <v>198</v>
      </c>
      <c r="G66" s="43">
        <v>0</v>
      </c>
      <c r="H66" s="42">
        <f t="shared" si="0"/>
        <v>198</v>
      </c>
      <c r="I66" s="136">
        <f t="shared" si="28"/>
        <v>26.136000000000003</v>
      </c>
      <c r="J66" s="136" t="e">
        <f t="shared" si="29"/>
        <v>#REF!</v>
      </c>
      <c r="K66" s="136">
        <f t="shared" si="30"/>
        <v>3.3976800000000007</v>
      </c>
      <c r="L66" s="46" t="e">
        <f t="shared" si="31"/>
        <v>#REF!</v>
      </c>
      <c r="M66" s="137">
        <v>0.20000000000000001</v>
      </c>
      <c r="N66" s="138" t="e">
        <f t="shared" si="32"/>
        <v>#REF!</v>
      </c>
      <c r="O66" s="139">
        <v>0.070000000000000007</v>
      </c>
      <c r="P66" s="140" t="e">
        <f t="shared" si="1"/>
        <v>#REF!</v>
      </c>
      <c r="Q66" s="139">
        <v>0.050000000000000003</v>
      </c>
      <c r="R66" s="140" t="e">
        <f t="shared" si="27"/>
        <v>#REF!</v>
      </c>
      <c r="S66" s="141" t="e">
        <f t="shared" si="2"/>
        <v>#REF!</v>
      </c>
      <c r="T66" s="142" t="e">
        <f t="shared" si="33"/>
        <v>#REF!</v>
      </c>
    </row>
    <row r="67" ht="15" customHeight="1">
      <c r="A67" s="54" t="s">
        <v>146</v>
      </c>
      <c r="B67" s="133"/>
      <c r="C67" s="134"/>
      <c r="D67" s="55" t="s">
        <v>147</v>
      </c>
      <c r="E67" s="135" t="e">
        <f>VLOOKUP(A67,銷售庫存統計總表!C:I,13,FALSE)</f>
        <v>#REF!</v>
      </c>
      <c r="F67" s="42">
        <v>398</v>
      </c>
      <c r="G67" s="43">
        <v>0</v>
      </c>
      <c r="H67" s="42">
        <f t="shared" si="0"/>
        <v>398</v>
      </c>
      <c r="I67" s="136">
        <f t="shared" si="28"/>
        <v>52.536000000000001</v>
      </c>
      <c r="J67" s="136" t="e">
        <f t="shared" si="29"/>
        <v>#REF!</v>
      </c>
      <c r="K67" s="136">
        <f t="shared" si="30"/>
        <v>6.8296800000000006</v>
      </c>
      <c r="L67" s="46" t="e">
        <f t="shared" si="31"/>
        <v>#REF!</v>
      </c>
      <c r="M67" s="137">
        <v>0.20000000000000001</v>
      </c>
      <c r="N67" s="138" t="e">
        <f t="shared" si="32"/>
        <v>#REF!</v>
      </c>
      <c r="O67" s="139">
        <v>0.070000000000000007</v>
      </c>
      <c r="P67" s="140" t="e">
        <f t="shared" si="1"/>
        <v>#REF!</v>
      </c>
      <c r="Q67" s="139">
        <v>0.050000000000000003</v>
      </c>
      <c r="R67" s="140" t="e">
        <f t="shared" si="27"/>
        <v>#REF!</v>
      </c>
      <c r="S67" s="141" t="e">
        <f t="shared" si="2"/>
        <v>#REF!</v>
      </c>
      <c r="T67" s="142" t="e">
        <f t="shared" si="33"/>
        <v>#REF!</v>
      </c>
    </row>
    <row r="68" ht="15" customHeight="1">
      <c r="A68" s="54" t="s">
        <v>148</v>
      </c>
      <c r="B68" s="133"/>
      <c r="C68" s="134"/>
      <c r="D68" s="55" t="s">
        <v>149</v>
      </c>
      <c r="E68" s="135" t="e">
        <f>VLOOKUP(A68,銷售庫存統計總表!C:I,13,FALSE)</f>
        <v>#REF!</v>
      </c>
      <c r="F68" s="42">
        <v>298</v>
      </c>
      <c r="G68" s="43">
        <v>0</v>
      </c>
      <c r="H68" s="42">
        <f t="shared" si="0"/>
        <v>298</v>
      </c>
      <c r="I68" s="136">
        <f t="shared" si="28"/>
        <v>39.335999999999999</v>
      </c>
      <c r="J68" s="136" t="e">
        <f t="shared" si="29"/>
        <v>#REF!</v>
      </c>
      <c r="K68" s="136">
        <f t="shared" si="30"/>
        <v>5.1136799999999996</v>
      </c>
      <c r="L68" s="46" t="e">
        <f t="shared" si="31"/>
        <v>#REF!</v>
      </c>
      <c r="M68" s="137">
        <v>0.20000000000000001</v>
      </c>
      <c r="N68" s="138" t="e">
        <f t="shared" si="32"/>
        <v>#REF!</v>
      </c>
      <c r="O68" s="139">
        <v>0.070000000000000007</v>
      </c>
      <c r="P68" s="140" t="e">
        <f t="shared" si="1"/>
        <v>#REF!</v>
      </c>
      <c r="Q68" s="139">
        <v>0.050000000000000003</v>
      </c>
      <c r="R68" s="140" t="e">
        <f t="shared" si="27"/>
        <v>#REF!</v>
      </c>
      <c r="S68" s="141" t="e">
        <f t="shared" si="2"/>
        <v>#REF!</v>
      </c>
      <c r="T68" s="142" t="e">
        <f t="shared" si="33"/>
        <v>#REF!</v>
      </c>
    </row>
    <row r="69" ht="15" customHeight="1">
      <c r="A69" s="54" t="s">
        <v>150</v>
      </c>
      <c r="B69" s="133"/>
      <c r="C69" s="134"/>
      <c r="D69" s="55" t="s">
        <v>151</v>
      </c>
      <c r="E69" s="135" t="e">
        <f>VLOOKUP(A69,銷售庫存統計總表!C:I,13,FALSE)</f>
        <v>#REF!</v>
      </c>
      <c r="F69" s="42">
        <v>428</v>
      </c>
      <c r="G69" s="43">
        <v>0</v>
      </c>
      <c r="H69" s="42">
        <f t="shared" si="0"/>
        <v>428</v>
      </c>
      <c r="I69" s="136">
        <f t="shared" si="28"/>
        <v>56.496000000000002</v>
      </c>
      <c r="J69" s="136" t="e">
        <f t="shared" si="29"/>
        <v>#REF!</v>
      </c>
      <c r="K69" s="136">
        <f t="shared" si="30"/>
        <v>7.3444800000000008</v>
      </c>
      <c r="L69" s="46" t="e">
        <f t="shared" si="31"/>
        <v>#REF!</v>
      </c>
      <c r="M69" s="137">
        <v>0.20000000000000001</v>
      </c>
      <c r="N69" s="138" t="e">
        <f t="shared" si="32"/>
        <v>#REF!</v>
      </c>
      <c r="O69" s="139">
        <v>0.070000000000000007</v>
      </c>
      <c r="P69" s="140" t="e">
        <f t="shared" si="1"/>
        <v>#REF!</v>
      </c>
      <c r="Q69" s="139">
        <v>0.050000000000000003</v>
      </c>
      <c r="R69" s="140" t="e">
        <f t="shared" si="27"/>
        <v>#REF!</v>
      </c>
      <c r="S69" s="141" t="e">
        <f t="shared" si="2"/>
        <v>#REF!</v>
      </c>
      <c r="T69" s="142" t="e">
        <f t="shared" si="33"/>
        <v>#REF!</v>
      </c>
    </row>
    <row r="70" ht="15" customHeight="1">
      <c r="A70" s="54" t="s">
        <v>152</v>
      </c>
      <c r="B70" s="133"/>
      <c r="C70" s="134"/>
      <c r="D70" s="55" t="s">
        <v>153</v>
      </c>
      <c r="E70" s="135" t="e">
        <f>VLOOKUP(A70,銷售庫存統計總表!C:I,13,FALSE)</f>
        <v>#REF!</v>
      </c>
      <c r="F70" s="42">
        <v>468</v>
      </c>
      <c r="G70" s="43">
        <v>0</v>
      </c>
      <c r="H70" s="42">
        <f t="shared" ref="H70" si="36">F70*(1-G70)</f>
        <v>468</v>
      </c>
      <c r="I70" s="136">
        <f t="shared" si="28"/>
        <v>61.776000000000003</v>
      </c>
      <c r="J70" s="136" t="e">
        <f t="shared" si="29"/>
        <v>#REF!</v>
      </c>
      <c r="K70" s="136">
        <f t="shared" si="30"/>
        <v>8.0308800000000016</v>
      </c>
      <c r="L70" s="46" t="e">
        <f t="shared" si="31"/>
        <v>#REF!</v>
      </c>
      <c r="M70" s="137">
        <v>0.20000000000000001</v>
      </c>
      <c r="N70" s="138" t="e">
        <f t="shared" si="32"/>
        <v>#REF!</v>
      </c>
      <c r="O70" s="139">
        <v>0.050000000000000003</v>
      </c>
      <c r="P70" s="140" t="e">
        <f t="shared" si="1"/>
        <v>#REF!</v>
      </c>
      <c r="Q70" s="139">
        <v>0.050000000000000003</v>
      </c>
      <c r="R70" s="140" t="e">
        <f t="shared" si="27"/>
        <v>#REF!</v>
      </c>
      <c r="S70" s="141" t="e">
        <f t="shared" si="2"/>
        <v>#REF!</v>
      </c>
      <c r="T70" s="142" t="e">
        <f t="shared" si="33"/>
        <v>#REF!</v>
      </c>
    </row>
    <row r="71" ht="15" customHeight="1">
      <c r="A71" s="54" t="s">
        <v>154</v>
      </c>
      <c r="B71" s="133"/>
      <c r="C71" s="134"/>
      <c r="D71" s="55" t="s">
        <v>155</v>
      </c>
      <c r="E71" s="135" t="e">
        <f>VLOOKUP(A71,銷售庫存統計總表!C:I,13,FALSE)</f>
        <v>#REF!</v>
      </c>
      <c r="F71" s="42">
        <v>108</v>
      </c>
      <c r="G71" s="43">
        <v>0</v>
      </c>
      <c r="H71" s="42">
        <f t="shared" si="0"/>
        <v>108</v>
      </c>
      <c r="I71" s="136">
        <f t="shared" si="28"/>
        <v>14.256</v>
      </c>
      <c r="J71" s="136" t="e">
        <f t="shared" si="29"/>
        <v>#REF!</v>
      </c>
      <c r="K71" s="136">
        <f t="shared" si="30"/>
        <v>1.85328</v>
      </c>
      <c r="L71" s="46" t="e">
        <f t="shared" si="31"/>
        <v>#REF!</v>
      </c>
      <c r="M71" s="137">
        <v>0.20000000000000001</v>
      </c>
      <c r="N71" s="138" t="e">
        <f t="shared" si="32"/>
        <v>#REF!</v>
      </c>
      <c r="O71" s="139">
        <v>0.070000000000000007</v>
      </c>
      <c r="P71" s="140" t="e">
        <f t="shared" si="1"/>
        <v>#REF!</v>
      </c>
      <c r="Q71" s="139">
        <v>0.050000000000000003</v>
      </c>
      <c r="R71" s="140" t="e">
        <f t="shared" si="27"/>
        <v>#REF!</v>
      </c>
      <c r="S71" s="141" t="e">
        <f t="shared" si="2"/>
        <v>#REF!</v>
      </c>
      <c r="T71" s="142" t="e">
        <f t="shared" si="33"/>
        <v>#REF!</v>
      </c>
    </row>
    <row r="72" ht="15" customHeight="1">
      <c r="A72" s="54" t="s">
        <v>156</v>
      </c>
      <c r="B72" s="133"/>
      <c r="C72" s="134"/>
      <c r="D72" s="55" t="s">
        <v>157</v>
      </c>
      <c r="E72" s="135" t="e">
        <f>VLOOKUP(A72,銷售庫存統計總表!C:I,13,FALSE)</f>
        <v>#REF!</v>
      </c>
      <c r="F72" s="42">
        <v>268</v>
      </c>
      <c r="G72" s="43">
        <v>0</v>
      </c>
      <c r="H72" s="42">
        <f t="shared" si="0"/>
        <v>268</v>
      </c>
      <c r="I72" s="136">
        <f t="shared" si="28"/>
        <v>35.376000000000005</v>
      </c>
      <c r="J72" s="136" t="e">
        <f t="shared" si="29"/>
        <v>#REF!</v>
      </c>
      <c r="K72" s="136">
        <f t="shared" si="30"/>
        <v>4.5988800000000012</v>
      </c>
      <c r="L72" s="46" t="e">
        <f t="shared" si="31"/>
        <v>#REF!</v>
      </c>
      <c r="M72" s="137">
        <v>0.20000000000000001</v>
      </c>
      <c r="N72" s="138" t="e">
        <f t="shared" si="32"/>
        <v>#REF!</v>
      </c>
      <c r="O72" s="139">
        <v>0.070000000000000007</v>
      </c>
      <c r="P72" s="140" t="e">
        <f t="shared" si="1"/>
        <v>#REF!</v>
      </c>
      <c r="Q72" s="139">
        <v>0.050000000000000003</v>
      </c>
      <c r="R72" s="140" t="e">
        <f t="shared" si="27"/>
        <v>#REF!</v>
      </c>
      <c r="S72" s="141" t="e">
        <f t="shared" si="2"/>
        <v>#REF!</v>
      </c>
      <c r="T72" s="142" t="e">
        <f t="shared" si="33"/>
        <v>#REF!</v>
      </c>
    </row>
    <row r="73" ht="15" customHeight="1">
      <c r="A73" s="54" t="s">
        <v>158</v>
      </c>
      <c r="B73" s="133"/>
      <c r="C73" s="134"/>
      <c r="D73" s="55" t="s">
        <v>159</v>
      </c>
      <c r="E73" s="135" t="e">
        <f>VLOOKUP(A73,銷售庫存統計總表!C:I,13,FALSE)</f>
        <v>#REF!</v>
      </c>
      <c r="F73" s="42">
        <v>268</v>
      </c>
      <c r="G73" s="43">
        <v>0</v>
      </c>
      <c r="H73" s="42">
        <f t="shared" si="0"/>
        <v>268</v>
      </c>
      <c r="I73" s="136">
        <f t="shared" si="28"/>
        <v>35.376000000000005</v>
      </c>
      <c r="J73" s="136" t="e">
        <f t="shared" si="29"/>
        <v>#REF!</v>
      </c>
      <c r="K73" s="136">
        <f t="shared" si="30"/>
        <v>4.5988800000000012</v>
      </c>
      <c r="L73" s="46" t="e">
        <f t="shared" si="31"/>
        <v>#REF!</v>
      </c>
      <c r="M73" s="137">
        <v>0.20000000000000001</v>
      </c>
      <c r="N73" s="138" t="e">
        <f t="shared" si="32"/>
        <v>#REF!</v>
      </c>
      <c r="O73" s="139">
        <v>0.070000000000000007</v>
      </c>
      <c r="P73" s="140" t="e">
        <f t="shared" si="1"/>
        <v>#REF!</v>
      </c>
      <c r="Q73" s="139">
        <v>0.050000000000000003</v>
      </c>
      <c r="R73" s="140" t="e">
        <f t="shared" si="27"/>
        <v>#REF!</v>
      </c>
      <c r="S73" s="141" t="e">
        <f t="shared" si="2"/>
        <v>#REF!</v>
      </c>
      <c r="T73" s="142" t="e">
        <f t="shared" si="33"/>
        <v>#REF!</v>
      </c>
    </row>
    <row r="74" ht="15" customHeight="1">
      <c r="A74" s="54" t="s">
        <v>160</v>
      </c>
      <c r="B74" s="133"/>
      <c r="C74" s="134"/>
      <c r="D74" s="55" t="s">
        <v>161</v>
      </c>
      <c r="E74" s="135" t="e">
        <f>VLOOKUP(A74,銷售庫存統計總表!C:I,13,FALSE)</f>
        <v>#REF!</v>
      </c>
      <c r="F74" s="42">
        <v>402</v>
      </c>
      <c r="G74" s="43">
        <v>0</v>
      </c>
      <c r="H74" s="42">
        <f t="shared" si="0"/>
        <v>402</v>
      </c>
      <c r="I74" s="136">
        <f t="shared" si="28"/>
        <v>53.064</v>
      </c>
      <c r="J74" s="136" t="e">
        <f t="shared" si="29"/>
        <v>#REF!</v>
      </c>
      <c r="K74" s="136">
        <f t="shared" si="30"/>
        <v>6.89832</v>
      </c>
      <c r="L74" s="46" t="e">
        <f t="shared" si="31"/>
        <v>#REF!</v>
      </c>
      <c r="M74" s="137">
        <v>0.20000000000000001</v>
      </c>
      <c r="N74" s="138" t="e">
        <f t="shared" si="32"/>
        <v>#REF!</v>
      </c>
      <c r="O74" s="139">
        <v>0.070000000000000007</v>
      </c>
      <c r="P74" s="140" t="e">
        <f t="shared" si="1"/>
        <v>#REF!</v>
      </c>
      <c r="Q74" s="139">
        <v>0.050000000000000003</v>
      </c>
      <c r="R74" s="140" t="e">
        <f t="shared" si="27"/>
        <v>#REF!</v>
      </c>
      <c r="S74" s="141" t="e">
        <f t="shared" si="2"/>
        <v>#REF!</v>
      </c>
      <c r="T74" s="142" t="e">
        <f t="shared" si="33"/>
        <v>#REF!</v>
      </c>
    </row>
    <row r="75" ht="15" customHeight="1">
      <c r="A75" s="54" t="s">
        <v>162</v>
      </c>
      <c r="B75" s="133"/>
      <c r="C75" s="134"/>
      <c r="D75" s="55" t="s">
        <v>163</v>
      </c>
      <c r="E75" s="135" t="e">
        <f>VLOOKUP(A75,銷售庫存統計總表!C:I,13,FALSE)</f>
        <v>#REF!</v>
      </c>
      <c r="F75" s="42">
        <v>298</v>
      </c>
      <c r="G75" s="43">
        <v>0</v>
      </c>
      <c r="H75" s="42">
        <f t="shared" si="0"/>
        <v>298</v>
      </c>
      <c r="I75" s="136">
        <f t="shared" si="28"/>
        <v>39.335999999999999</v>
      </c>
      <c r="J75" s="136" t="e">
        <f t="shared" si="29"/>
        <v>#REF!</v>
      </c>
      <c r="K75" s="136">
        <f t="shared" si="30"/>
        <v>5.1136799999999996</v>
      </c>
      <c r="L75" s="46" t="e">
        <f t="shared" si="31"/>
        <v>#REF!</v>
      </c>
      <c r="M75" s="137">
        <v>0.20000000000000001</v>
      </c>
      <c r="N75" s="138" t="e">
        <f t="shared" si="32"/>
        <v>#REF!</v>
      </c>
      <c r="O75" s="139">
        <v>0.070000000000000007</v>
      </c>
      <c r="P75" s="140" t="e">
        <f t="shared" si="1"/>
        <v>#REF!</v>
      </c>
      <c r="Q75" s="139">
        <v>0.050000000000000003</v>
      </c>
      <c r="R75" s="140" t="e">
        <f t="shared" si="27"/>
        <v>#REF!</v>
      </c>
      <c r="S75" s="141" t="e">
        <f t="shared" si="2"/>
        <v>#REF!</v>
      </c>
      <c r="T75" s="142" t="e">
        <f t="shared" si="33"/>
        <v>#REF!</v>
      </c>
    </row>
    <row r="76" ht="15" customHeight="1">
      <c r="A76" s="54" t="s">
        <v>164</v>
      </c>
      <c r="B76" s="133"/>
      <c r="C76" s="134"/>
      <c r="D76" s="55" t="s">
        <v>165</v>
      </c>
      <c r="E76" s="135" t="e">
        <f>VLOOKUP(A76,銷售庫存統計總表!C:I,13,FALSE)</f>
        <v>#REF!</v>
      </c>
      <c r="F76" s="42">
        <v>428</v>
      </c>
      <c r="G76" s="43">
        <v>0</v>
      </c>
      <c r="H76" s="42">
        <f t="shared" ref="H76:H130" si="37">F76*(1-G76)</f>
        <v>428</v>
      </c>
      <c r="I76" s="136">
        <f t="shared" si="28"/>
        <v>56.496000000000002</v>
      </c>
      <c r="J76" s="136" t="e">
        <f t="shared" si="29"/>
        <v>#REF!</v>
      </c>
      <c r="K76" s="136">
        <f t="shared" si="30"/>
        <v>7.3444800000000008</v>
      </c>
      <c r="L76" s="46" t="e">
        <f t="shared" si="31"/>
        <v>#REF!</v>
      </c>
      <c r="M76" s="137">
        <v>0.20000000000000001</v>
      </c>
      <c r="N76" s="138" t="e">
        <f t="shared" si="32"/>
        <v>#REF!</v>
      </c>
      <c r="O76" s="139">
        <v>0.070000000000000007</v>
      </c>
      <c r="P76" s="140" t="e">
        <f t="shared" ref="P76:P130" si="38">L76*O76</f>
        <v>#REF!</v>
      </c>
      <c r="Q76" s="139">
        <v>0.050000000000000003</v>
      </c>
      <c r="R76" s="140" t="e">
        <f t="shared" si="27"/>
        <v>#REF!</v>
      </c>
      <c r="S76" s="141" t="e">
        <f t="shared" ref="S76:S130" si="39">L76-N76-P76-R76</f>
        <v>#REF!</v>
      </c>
      <c r="T76" s="142" t="e">
        <f t="shared" si="33"/>
        <v>#REF!</v>
      </c>
    </row>
    <row r="77" ht="15" customHeight="1">
      <c r="A77" s="54" t="s">
        <v>166</v>
      </c>
      <c r="B77" s="133"/>
      <c r="C77" s="134"/>
      <c r="D77" s="55" t="s">
        <v>167</v>
      </c>
      <c r="E77" s="135" t="e">
        <f>VLOOKUP(A77,銷售庫存統計總表!C:I,13,FALSE)</f>
        <v>#REF!</v>
      </c>
      <c r="F77" s="42">
        <v>268</v>
      </c>
      <c r="G77" s="43">
        <v>0</v>
      </c>
      <c r="H77" s="42">
        <f t="shared" si="37"/>
        <v>268</v>
      </c>
      <c r="I77" s="136">
        <f t="shared" si="28"/>
        <v>35.376000000000005</v>
      </c>
      <c r="J77" s="136" t="e">
        <f t="shared" si="29"/>
        <v>#REF!</v>
      </c>
      <c r="K77" s="136">
        <f t="shared" si="30"/>
        <v>4.5988800000000012</v>
      </c>
      <c r="L77" s="46" t="e">
        <f t="shared" si="31"/>
        <v>#REF!</v>
      </c>
      <c r="M77" s="137">
        <v>0.20000000000000001</v>
      </c>
      <c r="N77" s="138" t="e">
        <f t="shared" si="32"/>
        <v>#REF!</v>
      </c>
      <c r="O77" s="139">
        <v>0.070000000000000007</v>
      </c>
      <c r="P77" s="140" t="e">
        <f t="shared" si="38"/>
        <v>#REF!</v>
      </c>
      <c r="Q77" s="139">
        <v>0.050000000000000003</v>
      </c>
      <c r="R77" s="140" t="e">
        <f t="shared" si="27"/>
        <v>#REF!</v>
      </c>
      <c r="S77" s="141" t="e">
        <f t="shared" si="39"/>
        <v>#REF!</v>
      </c>
      <c r="T77" s="142" t="e">
        <f t="shared" si="33"/>
        <v>#REF!</v>
      </c>
    </row>
    <row r="78" ht="15" customHeight="1">
      <c r="A78" s="54" t="s">
        <v>168</v>
      </c>
      <c r="B78" s="133"/>
      <c r="C78" s="134"/>
      <c r="D78" s="55" t="s">
        <v>169</v>
      </c>
      <c r="E78" s="135" t="e">
        <f>VLOOKUP(A78,銷售庫存統計總表!C:I,13,FALSE)</f>
        <v>#REF!</v>
      </c>
      <c r="F78" s="42">
        <v>328</v>
      </c>
      <c r="G78" s="43">
        <v>0</v>
      </c>
      <c r="H78" s="42">
        <f t="shared" si="37"/>
        <v>328</v>
      </c>
      <c r="I78" s="136">
        <f t="shared" si="28"/>
        <v>43.295999999999999</v>
      </c>
      <c r="J78" s="136" t="e">
        <f t="shared" si="29"/>
        <v>#REF!</v>
      </c>
      <c r="K78" s="136">
        <f t="shared" si="30"/>
        <v>5.6284799999999997</v>
      </c>
      <c r="L78" s="46" t="e">
        <f t="shared" si="31"/>
        <v>#REF!</v>
      </c>
      <c r="M78" s="137">
        <v>0.20000000000000001</v>
      </c>
      <c r="N78" s="138" t="e">
        <f t="shared" si="32"/>
        <v>#REF!</v>
      </c>
      <c r="O78" s="139">
        <v>0.070000000000000007</v>
      </c>
      <c r="P78" s="140" t="e">
        <f t="shared" si="38"/>
        <v>#REF!</v>
      </c>
      <c r="Q78" s="139">
        <v>0.050000000000000003</v>
      </c>
      <c r="R78" s="140" t="e">
        <f t="shared" si="27"/>
        <v>#REF!</v>
      </c>
      <c r="S78" s="141" t="e">
        <f t="shared" si="39"/>
        <v>#REF!</v>
      </c>
      <c r="T78" s="142" t="e">
        <f t="shared" si="33"/>
        <v>#REF!</v>
      </c>
    </row>
    <row r="79" ht="15" customHeight="1">
      <c r="A79" s="54" t="s">
        <v>170</v>
      </c>
      <c r="B79" s="133"/>
      <c r="C79" s="134"/>
      <c r="D79" s="55" t="s">
        <v>171</v>
      </c>
      <c r="E79" s="135" t="e">
        <f>VLOOKUP(A79,銷售庫存統計總表!C:I,13,FALSE)</f>
        <v>#REF!</v>
      </c>
      <c r="F79" s="42">
        <v>198</v>
      </c>
      <c r="G79" s="43">
        <v>0</v>
      </c>
      <c r="H79" s="42">
        <f t="shared" si="37"/>
        <v>198</v>
      </c>
      <c r="I79" s="136">
        <f t="shared" si="28"/>
        <v>26.136000000000003</v>
      </c>
      <c r="J79" s="136" t="e">
        <f t="shared" si="29"/>
        <v>#REF!</v>
      </c>
      <c r="K79" s="136">
        <f t="shared" si="30"/>
        <v>3.3976800000000007</v>
      </c>
      <c r="L79" s="46" t="e">
        <f t="shared" si="31"/>
        <v>#REF!</v>
      </c>
      <c r="M79" s="137">
        <v>0.20000000000000001</v>
      </c>
      <c r="N79" s="138" t="e">
        <f t="shared" si="32"/>
        <v>#REF!</v>
      </c>
      <c r="O79" s="139">
        <v>0.070000000000000007</v>
      </c>
      <c r="P79" s="140" t="e">
        <f t="shared" si="38"/>
        <v>#REF!</v>
      </c>
      <c r="Q79" s="139">
        <v>0.050000000000000003</v>
      </c>
      <c r="R79" s="140" t="e">
        <f t="shared" si="27"/>
        <v>#REF!</v>
      </c>
      <c r="S79" s="141" t="e">
        <f t="shared" si="39"/>
        <v>#REF!</v>
      </c>
      <c r="T79" s="142" t="e">
        <f t="shared" si="33"/>
        <v>#REF!</v>
      </c>
    </row>
    <row r="80" ht="15" customHeight="1">
      <c r="A80" s="54" t="s">
        <v>172</v>
      </c>
      <c r="B80" s="133"/>
      <c r="C80" s="134"/>
      <c r="D80" s="55" t="s">
        <v>173</v>
      </c>
      <c r="E80" s="135" t="e">
        <f>VLOOKUP(A80,銷售庫存統計總表!C:I,13,FALSE)</f>
        <v>#REF!</v>
      </c>
      <c r="F80" s="42">
        <v>348</v>
      </c>
      <c r="G80" s="43">
        <v>0</v>
      </c>
      <c r="H80" s="42">
        <f t="shared" si="37"/>
        <v>348</v>
      </c>
      <c r="I80" s="136">
        <f t="shared" si="28"/>
        <v>45.936</v>
      </c>
      <c r="J80" s="136" t="e">
        <f t="shared" si="29"/>
        <v>#REF!</v>
      </c>
      <c r="K80" s="136">
        <f t="shared" si="30"/>
        <v>5.9716800000000001</v>
      </c>
      <c r="L80" s="46" t="e">
        <f t="shared" si="31"/>
        <v>#REF!</v>
      </c>
      <c r="M80" s="137">
        <v>0.20000000000000001</v>
      </c>
      <c r="N80" s="138" t="e">
        <f t="shared" si="32"/>
        <v>#REF!</v>
      </c>
      <c r="O80" s="139">
        <v>0.070000000000000007</v>
      </c>
      <c r="P80" s="140" t="e">
        <f t="shared" si="38"/>
        <v>#REF!</v>
      </c>
      <c r="Q80" s="139">
        <v>0.050000000000000003</v>
      </c>
      <c r="R80" s="140" t="e">
        <f t="shared" si="27"/>
        <v>#REF!</v>
      </c>
      <c r="S80" s="141" t="e">
        <f t="shared" si="39"/>
        <v>#REF!</v>
      </c>
      <c r="T80" s="142" t="e">
        <f t="shared" si="33"/>
        <v>#REF!</v>
      </c>
    </row>
    <row r="81" ht="15" customHeight="1">
      <c r="A81" s="56" t="s">
        <v>174</v>
      </c>
      <c r="B81" s="143"/>
      <c r="C81" s="144"/>
      <c r="D81" s="55" t="s">
        <v>175</v>
      </c>
      <c r="E81" s="135" t="e">
        <f>VLOOKUP(A81,銷售庫存統計總表!C:I,13,FALSE)</f>
        <v>#REF!</v>
      </c>
      <c r="F81" s="42">
        <v>448</v>
      </c>
      <c r="G81" s="43">
        <v>0</v>
      </c>
      <c r="H81" s="42">
        <f t="shared" si="37"/>
        <v>448</v>
      </c>
      <c r="I81" s="136">
        <f t="shared" si="28"/>
        <v>59.136000000000003</v>
      </c>
      <c r="J81" s="136" t="e">
        <f t="shared" si="29"/>
        <v>#REF!</v>
      </c>
      <c r="K81" s="136">
        <f t="shared" si="30"/>
        <v>7.6876800000000003</v>
      </c>
      <c r="L81" s="46" t="e">
        <f t="shared" si="31"/>
        <v>#REF!</v>
      </c>
      <c r="M81" s="137">
        <v>0.20000000000000001</v>
      </c>
      <c r="N81" s="138" t="e">
        <f t="shared" si="32"/>
        <v>#REF!</v>
      </c>
      <c r="O81" s="139">
        <v>0.050000000000000003</v>
      </c>
      <c r="P81" s="140" t="e">
        <f t="shared" si="38"/>
        <v>#REF!</v>
      </c>
      <c r="Q81" s="139">
        <v>0.050000000000000003</v>
      </c>
      <c r="R81" s="140" t="e">
        <f t="shared" si="27"/>
        <v>#REF!</v>
      </c>
      <c r="S81" s="141" t="e">
        <f t="shared" si="39"/>
        <v>#REF!</v>
      </c>
      <c r="T81" s="142" t="e">
        <f t="shared" si="33"/>
        <v>#REF!</v>
      </c>
    </row>
    <row r="82" ht="15" customHeight="1">
      <c r="A82" s="54" t="s">
        <v>176</v>
      </c>
      <c r="B82" s="133"/>
      <c r="C82" s="134"/>
      <c r="D82" s="55" t="s">
        <v>177</v>
      </c>
      <c r="E82" s="135" t="e">
        <f>VLOOKUP(A82,銷售庫存統計總表!C:I,13,FALSE)</f>
        <v>#REF!</v>
      </c>
      <c r="F82" s="42">
        <v>268</v>
      </c>
      <c r="G82" s="43">
        <v>0</v>
      </c>
      <c r="H82" s="42">
        <f t="shared" si="37"/>
        <v>268</v>
      </c>
      <c r="I82" s="136">
        <f t="shared" si="28"/>
        <v>35.376000000000005</v>
      </c>
      <c r="J82" s="136" t="e">
        <f t="shared" si="29"/>
        <v>#REF!</v>
      </c>
      <c r="K82" s="136">
        <f t="shared" si="30"/>
        <v>4.5988800000000012</v>
      </c>
      <c r="L82" s="46" t="e">
        <f t="shared" si="31"/>
        <v>#REF!</v>
      </c>
      <c r="M82" s="137">
        <v>0.20000000000000001</v>
      </c>
      <c r="N82" s="138" t="e">
        <f t="shared" si="32"/>
        <v>#REF!</v>
      </c>
      <c r="O82" s="139">
        <v>0.070000000000000007</v>
      </c>
      <c r="P82" s="140" t="e">
        <f t="shared" si="38"/>
        <v>#REF!</v>
      </c>
      <c r="Q82" s="139">
        <v>0.050000000000000003</v>
      </c>
      <c r="R82" s="140" t="e">
        <f t="shared" si="27"/>
        <v>#REF!</v>
      </c>
      <c r="S82" s="141" t="e">
        <f t="shared" si="39"/>
        <v>#REF!</v>
      </c>
      <c r="T82" s="142" t="e">
        <f t="shared" si="33"/>
        <v>#REF!</v>
      </c>
    </row>
    <row r="83" ht="15" customHeight="1">
      <c r="A83" s="54" t="s">
        <v>182</v>
      </c>
      <c r="B83" s="133"/>
      <c r="C83" s="134"/>
      <c r="D83" s="55" t="s">
        <v>183</v>
      </c>
      <c r="E83" s="135" t="e">
        <f>VLOOKUP(A83,銷售庫存統計總表!C:I,13,FALSE)</f>
        <v>#REF!</v>
      </c>
      <c r="F83" s="42">
        <v>128</v>
      </c>
      <c r="G83" s="43">
        <v>0</v>
      </c>
      <c r="H83" s="42">
        <f t="shared" si="37"/>
        <v>128</v>
      </c>
      <c r="I83" s="136">
        <f t="shared" si="28"/>
        <v>16.896000000000001</v>
      </c>
      <c r="J83" s="136" t="e">
        <f t="shared" si="29"/>
        <v>#REF!</v>
      </c>
      <c r="K83" s="136">
        <f t="shared" si="30"/>
        <v>2.1964800000000002</v>
      </c>
      <c r="L83" s="46" t="e">
        <f t="shared" si="31"/>
        <v>#REF!</v>
      </c>
      <c r="M83" s="137">
        <v>0.20000000000000001</v>
      </c>
      <c r="N83" s="138" t="e">
        <f t="shared" si="32"/>
        <v>#REF!</v>
      </c>
      <c r="O83" s="139">
        <v>0.070000000000000007</v>
      </c>
      <c r="P83" s="140" t="e">
        <f t="shared" si="38"/>
        <v>#REF!</v>
      </c>
      <c r="Q83" s="139">
        <v>0.050000000000000003</v>
      </c>
      <c r="R83" s="140" t="e">
        <f t="shared" si="27"/>
        <v>#REF!</v>
      </c>
      <c r="S83" s="141" t="e">
        <f t="shared" si="39"/>
        <v>#REF!</v>
      </c>
      <c r="T83" s="142" t="e">
        <f t="shared" si="33"/>
        <v>#REF!</v>
      </c>
    </row>
    <row r="84" ht="15" customHeight="1">
      <c r="A84" s="54" t="s">
        <v>184</v>
      </c>
      <c r="B84" s="133"/>
      <c r="C84" s="134"/>
      <c r="D84" s="55" t="s">
        <v>185</v>
      </c>
      <c r="E84" s="135" t="e">
        <f>VLOOKUP(A84,銷售庫存統計總表!C:I,13,FALSE)</f>
        <v>#REF!</v>
      </c>
      <c r="F84" s="42">
        <v>298</v>
      </c>
      <c r="G84" s="43">
        <v>0</v>
      </c>
      <c r="H84" s="42">
        <f t="shared" si="37"/>
        <v>298</v>
      </c>
      <c r="I84" s="136">
        <f t="shared" si="28"/>
        <v>39.335999999999999</v>
      </c>
      <c r="J84" s="136" t="e">
        <f t="shared" si="29"/>
        <v>#REF!</v>
      </c>
      <c r="K84" s="136">
        <f t="shared" si="30"/>
        <v>5.1136799999999996</v>
      </c>
      <c r="L84" s="46" t="e">
        <f t="shared" si="31"/>
        <v>#REF!</v>
      </c>
      <c r="M84" s="137">
        <v>0.20000000000000001</v>
      </c>
      <c r="N84" s="138" t="e">
        <f t="shared" si="32"/>
        <v>#REF!</v>
      </c>
      <c r="O84" s="139">
        <v>0.070000000000000007</v>
      </c>
      <c r="P84" s="140" t="e">
        <f t="shared" si="38"/>
        <v>#REF!</v>
      </c>
      <c r="Q84" s="139">
        <v>0.050000000000000003</v>
      </c>
      <c r="R84" s="140" t="e">
        <f t="shared" si="27"/>
        <v>#REF!</v>
      </c>
      <c r="S84" s="141" t="e">
        <f t="shared" si="39"/>
        <v>#REF!</v>
      </c>
      <c r="T84" s="142" t="e">
        <f t="shared" si="33"/>
        <v>#REF!</v>
      </c>
    </row>
    <row r="85" ht="15" customHeight="1">
      <c r="A85" s="54" t="s">
        <v>186</v>
      </c>
      <c r="B85" s="133"/>
      <c r="C85" s="134"/>
      <c r="D85" s="55" t="s">
        <v>187</v>
      </c>
      <c r="E85" s="135" t="e">
        <f>VLOOKUP(A85,銷售庫存統計總表!C:I,13,FALSE)</f>
        <v>#REF!</v>
      </c>
      <c r="F85" s="42">
        <v>348</v>
      </c>
      <c r="G85" s="43">
        <v>0</v>
      </c>
      <c r="H85" s="42">
        <f t="shared" si="37"/>
        <v>348</v>
      </c>
      <c r="I85" s="136">
        <f t="shared" si="28"/>
        <v>45.936</v>
      </c>
      <c r="J85" s="136" t="e">
        <f t="shared" si="29"/>
        <v>#REF!</v>
      </c>
      <c r="K85" s="136">
        <f t="shared" si="30"/>
        <v>5.9716800000000001</v>
      </c>
      <c r="L85" s="46" t="e">
        <f t="shared" si="31"/>
        <v>#REF!</v>
      </c>
      <c r="M85" s="137">
        <v>0.20000000000000001</v>
      </c>
      <c r="N85" s="138" t="e">
        <f t="shared" si="32"/>
        <v>#REF!</v>
      </c>
      <c r="O85" s="139">
        <v>0.050000000000000003</v>
      </c>
      <c r="P85" s="140" t="e">
        <f t="shared" si="38"/>
        <v>#REF!</v>
      </c>
      <c r="Q85" s="139">
        <v>0.050000000000000003</v>
      </c>
      <c r="R85" s="140" t="e">
        <f t="shared" si="27"/>
        <v>#REF!</v>
      </c>
      <c r="S85" s="141" t="e">
        <f t="shared" si="39"/>
        <v>#REF!</v>
      </c>
      <c r="T85" s="142" t="e">
        <f t="shared" si="33"/>
        <v>#REF!</v>
      </c>
    </row>
    <row r="86" ht="15" customHeight="1">
      <c r="A86" s="54" t="s">
        <v>188</v>
      </c>
      <c r="B86" s="133"/>
      <c r="C86" s="134"/>
      <c r="D86" s="55" t="s">
        <v>189</v>
      </c>
      <c r="E86" s="135" t="e">
        <f>VLOOKUP(A86,銷售庫存統計總表!C:I,13,FALSE)</f>
        <v>#REF!</v>
      </c>
      <c r="F86" s="42">
        <v>328</v>
      </c>
      <c r="G86" s="43">
        <v>0</v>
      </c>
      <c r="H86" s="42">
        <f t="shared" si="37"/>
        <v>328</v>
      </c>
      <c r="I86" s="136">
        <f t="shared" si="28"/>
        <v>43.295999999999999</v>
      </c>
      <c r="J86" s="136" t="e">
        <f t="shared" si="29"/>
        <v>#REF!</v>
      </c>
      <c r="K86" s="136">
        <f t="shared" si="30"/>
        <v>5.6284799999999997</v>
      </c>
      <c r="L86" s="46" t="e">
        <f t="shared" si="31"/>
        <v>#REF!</v>
      </c>
      <c r="M86" s="137">
        <v>0.20000000000000001</v>
      </c>
      <c r="N86" s="138" t="e">
        <f t="shared" si="32"/>
        <v>#REF!</v>
      </c>
      <c r="O86" s="139">
        <v>0.070000000000000007</v>
      </c>
      <c r="P86" s="140" t="e">
        <f t="shared" si="38"/>
        <v>#REF!</v>
      </c>
      <c r="Q86" s="139">
        <v>0.050000000000000003</v>
      </c>
      <c r="R86" s="140" t="e">
        <f t="shared" si="27"/>
        <v>#REF!</v>
      </c>
      <c r="S86" s="141" t="e">
        <f t="shared" si="39"/>
        <v>#REF!</v>
      </c>
      <c r="T86" s="142" t="e">
        <f t="shared" si="33"/>
        <v>#REF!</v>
      </c>
    </row>
    <row r="87" ht="15" customHeight="1">
      <c r="A87" s="54" t="s">
        <v>341</v>
      </c>
      <c r="B87" s="133"/>
      <c r="C87" s="134"/>
      <c r="D87" s="55" t="s">
        <v>191</v>
      </c>
      <c r="E87" s="135" t="e">
        <f>VLOOKUP(A87,銷售庫存統計總表!C:I,13,FALSE)</f>
        <v>#REF!</v>
      </c>
      <c r="F87" s="42">
        <v>398</v>
      </c>
      <c r="G87" s="43">
        <v>0</v>
      </c>
      <c r="H87" s="42">
        <f t="shared" si="37"/>
        <v>398</v>
      </c>
      <c r="I87" s="136">
        <f t="shared" si="28"/>
        <v>52.536000000000001</v>
      </c>
      <c r="J87" s="136" t="e">
        <f t="shared" si="29"/>
        <v>#REF!</v>
      </c>
      <c r="K87" s="136">
        <f t="shared" si="30"/>
        <v>6.8296800000000006</v>
      </c>
      <c r="L87" s="46" t="e">
        <f t="shared" si="31"/>
        <v>#REF!</v>
      </c>
      <c r="M87" s="137">
        <v>0.20000000000000001</v>
      </c>
      <c r="N87" s="138" t="e">
        <f t="shared" si="32"/>
        <v>#REF!</v>
      </c>
      <c r="O87" s="139">
        <v>0.070000000000000007</v>
      </c>
      <c r="P87" s="140" t="e">
        <f t="shared" si="38"/>
        <v>#REF!</v>
      </c>
      <c r="Q87" s="139">
        <v>0.050000000000000003</v>
      </c>
      <c r="R87" s="140" t="e">
        <f t="shared" si="27"/>
        <v>#REF!</v>
      </c>
      <c r="S87" s="141" t="e">
        <f t="shared" si="39"/>
        <v>#REF!</v>
      </c>
      <c r="T87" s="142" t="e">
        <f t="shared" si="33"/>
        <v>#REF!</v>
      </c>
    </row>
    <row r="88" ht="15" customHeight="1">
      <c r="A88" s="54" t="s">
        <v>192</v>
      </c>
      <c r="B88" s="133"/>
      <c r="C88" s="134"/>
      <c r="D88" s="55" t="s">
        <v>193</v>
      </c>
      <c r="E88" s="135" t="e">
        <f>VLOOKUP(A88,銷售庫存統計總表!C:I,13,FALSE)</f>
        <v>#REF!</v>
      </c>
      <c r="F88" s="42">
        <v>518</v>
      </c>
      <c r="G88" s="43">
        <v>0</v>
      </c>
      <c r="H88" s="42">
        <f t="shared" si="37"/>
        <v>518</v>
      </c>
      <c r="I88" s="136">
        <f t="shared" si="28"/>
        <v>68.376000000000005</v>
      </c>
      <c r="J88" s="136" t="e">
        <f t="shared" si="29"/>
        <v>#REF!</v>
      </c>
      <c r="K88" s="136">
        <f t="shared" si="30"/>
        <v>8.8888800000000003</v>
      </c>
      <c r="L88" s="46" t="e">
        <f t="shared" si="31"/>
        <v>#REF!</v>
      </c>
      <c r="M88" s="137">
        <v>0.20000000000000001</v>
      </c>
      <c r="N88" s="138" t="e">
        <f t="shared" si="32"/>
        <v>#REF!</v>
      </c>
      <c r="O88" s="139">
        <v>0.070000000000000007</v>
      </c>
      <c r="P88" s="140" t="e">
        <f t="shared" si="38"/>
        <v>#REF!</v>
      </c>
      <c r="Q88" s="139">
        <v>0.050000000000000003</v>
      </c>
      <c r="R88" s="140" t="e">
        <f t="shared" si="27"/>
        <v>#REF!</v>
      </c>
      <c r="S88" s="141" t="e">
        <f t="shared" si="39"/>
        <v>#REF!</v>
      </c>
      <c r="T88" s="142" t="e">
        <f t="shared" si="33"/>
        <v>#REF!</v>
      </c>
    </row>
    <row r="89" ht="15" customHeight="1">
      <c r="A89" s="54" t="s">
        <v>194</v>
      </c>
      <c r="B89" s="133"/>
      <c r="C89" s="134"/>
      <c r="D89" s="55" t="s">
        <v>195</v>
      </c>
      <c r="E89" s="135" t="e">
        <f>VLOOKUP(A89,銷售庫存統計總表!C:I,13,FALSE)</f>
        <v>#REF!</v>
      </c>
      <c r="F89" s="42">
        <v>348</v>
      </c>
      <c r="G89" s="43">
        <v>0</v>
      </c>
      <c r="H89" s="42">
        <f t="shared" si="37"/>
        <v>348</v>
      </c>
      <c r="I89" s="136">
        <f t="shared" si="28"/>
        <v>45.936</v>
      </c>
      <c r="J89" s="136" t="e">
        <f t="shared" si="29"/>
        <v>#REF!</v>
      </c>
      <c r="K89" s="136">
        <f t="shared" si="30"/>
        <v>5.9716800000000001</v>
      </c>
      <c r="L89" s="46" t="e">
        <f t="shared" si="31"/>
        <v>#REF!</v>
      </c>
      <c r="M89" s="137">
        <v>0.20000000000000001</v>
      </c>
      <c r="N89" s="138" t="e">
        <f t="shared" si="32"/>
        <v>#REF!</v>
      </c>
      <c r="O89" s="139">
        <v>0.070000000000000007</v>
      </c>
      <c r="P89" s="140" t="e">
        <f t="shared" si="38"/>
        <v>#REF!</v>
      </c>
      <c r="Q89" s="139">
        <v>0.050000000000000003</v>
      </c>
      <c r="R89" s="140" t="e">
        <f t="shared" si="27"/>
        <v>#REF!</v>
      </c>
      <c r="S89" s="141" t="e">
        <f t="shared" si="39"/>
        <v>#REF!</v>
      </c>
      <c r="T89" s="142" t="e">
        <f t="shared" si="33"/>
        <v>#REF!</v>
      </c>
    </row>
    <row r="90" ht="15" customHeight="1">
      <c r="A90" s="54" t="s">
        <v>196</v>
      </c>
      <c r="B90" s="133"/>
      <c r="C90" s="134"/>
      <c r="D90" s="55" t="s">
        <v>197</v>
      </c>
      <c r="E90" s="135" t="e">
        <f>VLOOKUP(A90,銷售庫存統計總表!C:I,13,FALSE)</f>
        <v>#REF!</v>
      </c>
      <c r="F90" s="42">
        <v>498</v>
      </c>
      <c r="G90" s="43">
        <v>0</v>
      </c>
      <c r="H90" s="42">
        <f t="shared" si="37"/>
        <v>498</v>
      </c>
      <c r="I90" s="136">
        <f t="shared" si="28"/>
        <v>65.736000000000004</v>
      </c>
      <c r="J90" s="136" t="e">
        <f t="shared" si="29"/>
        <v>#REF!</v>
      </c>
      <c r="K90" s="136">
        <f t="shared" si="30"/>
        <v>8.5456800000000008</v>
      </c>
      <c r="L90" s="46" t="e">
        <f t="shared" si="31"/>
        <v>#REF!</v>
      </c>
      <c r="M90" s="137">
        <v>0.20000000000000001</v>
      </c>
      <c r="N90" s="138" t="e">
        <f t="shared" si="32"/>
        <v>#REF!</v>
      </c>
      <c r="O90" s="139">
        <v>0.070000000000000007</v>
      </c>
      <c r="P90" s="140" t="e">
        <f t="shared" si="38"/>
        <v>#REF!</v>
      </c>
      <c r="Q90" s="139">
        <v>0.050000000000000003</v>
      </c>
      <c r="R90" s="140" t="e">
        <f t="shared" si="27"/>
        <v>#REF!</v>
      </c>
      <c r="S90" s="141" t="e">
        <f t="shared" si="39"/>
        <v>#REF!</v>
      </c>
      <c r="T90" s="142" t="e">
        <f t="shared" si="33"/>
        <v>#REF!</v>
      </c>
    </row>
    <row r="91" ht="15" customHeight="1">
      <c r="A91" s="54" t="s">
        <v>342</v>
      </c>
      <c r="B91" s="133"/>
      <c r="C91" s="134"/>
      <c r="D91" s="55" t="s">
        <v>199</v>
      </c>
      <c r="E91" s="135" t="e">
        <f>VLOOKUP(A91,銷售庫存統計總表!C:I,13,FALSE)</f>
        <v>#REF!</v>
      </c>
      <c r="F91" s="42">
        <v>198</v>
      </c>
      <c r="G91" s="43">
        <v>0</v>
      </c>
      <c r="H91" s="42">
        <f t="shared" si="37"/>
        <v>198</v>
      </c>
      <c r="I91" s="136">
        <f t="shared" si="28"/>
        <v>26.136000000000003</v>
      </c>
      <c r="J91" s="136" t="e">
        <f t="shared" si="29"/>
        <v>#REF!</v>
      </c>
      <c r="K91" s="136">
        <f t="shared" si="30"/>
        <v>3.3976800000000007</v>
      </c>
      <c r="L91" s="46" t="e">
        <f t="shared" si="31"/>
        <v>#REF!</v>
      </c>
      <c r="M91" s="137">
        <v>0.20000000000000001</v>
      </c>
      <c r="N91" s="138" t="e">
        <f t="shared" si="32"/>
        <v>#REF!</v>
      </c>
      <c r="O91" s="139">
        <v>0.070000000000000007</v>
      </c>
      <c r="P91" s="140" t="e">
        <f t="shared" si="38"/>
        <v>#REF!</v>
      </c>
      <c r="Q91" s="139">
        <v>0.050000000000000003</v>
      </c>
      <c r="R91" s="140" t="e">
        <f t="shared" si="27"/>
        <v>#REF!</v>
      </c>
      <c r="S91" s="141" t="e">
        <f t="shared" si="39"/>
        <v>#REF!</v>
      </c>
      <c r="T91" s="142" t="e">
        <f t="shared" si="33"/>
        <v>#REF!</v>
      </c>
    </row>
    <row r="92" ht="15" customHeight="1">
      <c r="A92" s="56" t="s">
        <v>200</v>
      </c>
      <c r="B92" s="143"/>
      <c r="C92" s="144"/>
      <c r="D92" s="55" t="s">
        <v>201</v>
      </c>
      <c r="E92" s="135" t="e">
        <f>VLOOKUP(A92,銷售庫存統計總表!C:I,13,FALSE)</f>
        <v>#REF!</v>
      </c>
      <c r="F92" s="42">
        <v>298</v>
      </c>
      <c r="G92" s="43">
        <v>0</v>
      </c>
      <c r="H92" s="42">
        <f t="shared" si="37"/>
        <v>298</v>
      </c>
      <c r="I92" s="136">
        <f t="shared" si="28"/>
        <v>39.335999999999999</v>
      </c>
      <c r="J92" s="136" t="e">
        <f t="shared" si="29"/>
        <v>#REF!</v>
      </c>
      <c r="K92" s="136">
        <f t="shared" si="30"/>
        <v>5.1136799999999996</v>
      </c>
      <c r="L92" s="46" t="e">
        <f t="shared" si="31"/>
        <v>#REF!</v>
      </c>
      <c r="M92" s="137">
        <v>0.20000000000000001</v>
      </c>
      <c r="N92" s="138" t="e">
        <f t="shared" si="32"/>
        <v>#REF!</v>
      </c>
      <c r="O92" s="139">
        <v>0.050000000000000003</v>
      </c>
      <c r="P92" s="140" t="e">
        <f t="shared" si="38"/>
        <v>#REF!</v>
      </c>
      <c r="Q92" s="139">
        <v>0.050000000000000003</v>
      </c>
      <c r="R92" s="140" t="e">
        <f t="shared" si="27"/>
        <v>#REF!</v>
      </c>
      <c r="S92" s="141" t="e">
        <f t="shared" si="39"/>
        <v>#REF!</v>
      </c>
      <c r="T92" s="142" t="e">
        <f t="shared" si="33"/>
        <v>#REF!</v>
      </c>
    </row>
    <row r="93" ht="15" customHeight="1">
      <c r="A93" s="54" t="s">
        <v>202</v>
      </c>
      <c r="B93" s="133"/>
      <c r="C93" s="134"/>
      <c r="D93" s="55" t="s">
        <v>203</v>
      </c>
      <c r="E93" s="135" t="e">
        <f>VLOOKUP(A93,銷售庫存統計總表!C:I,13,FALSE)</f>
        <v>#REF!</v>
      </c>
      <c r="F93" s="42">
        <v>298</v>
      </c>
      <c r="G93" s="43">
        <v>0</v>
      </c>
      <c r="H93" s="42">
        <f t="shared" si="37"/>
        <v>298</v>
      </c>
      <c r="I93" s="136">
        <f t="shared" si="28"/>
        <v>39.335999999999999</v>
      </c>
      <c r="J93" s="136" t="e">
        <f t="shared" si="29"/>
        <v>#REF!</v>
      </c>
      <c r="K93" s="136">
        <f t="shared" si="30"/>
        <v>5.1136799999999996</v>
      </c>
      <c r="L93" s="46" t="e">
        <f t="shared" si="31"/>
        <v>#REF!</v>
      </c>
      <c r="M93" s="137">
        <v>0.20000000000000001</v>
      </c>
      <c r="N93" s="138" t="e">
        <f t="shared" si="32"/>
        <v>#REF!</v>
      </c>
      <c r="O93" s="139">
        <v>0.070000000000000007</v>
      </c>
      <c r="P93" s="140" t="e">
        <f t="shared" si="38"/>
        <v>#REF!</v>
      </c>
      <c r="Q93" s="139">
        <v>0.050000000000000003</v>
      </c>
      <c r="R93" s="140" t="e">
        <f t="shared" si="27"/>
        <v>#REF!</v>
      </c>
      <c r="S93" s="141" t="e">
        <f t="shared" si="39"/>
        <v>#REF!</v>
      </c>
      <c r="T93" s="142" t="e">
        <f t="shared" si="33"/>
        <v>#REF!</v>
      </c>
    </row>
    <row r="94" ht="15" customHeight="1">
      <c r="A94" s="54" t="s">
        <v>204</v>
      </c>
      <c r="B94" s="133"/>
      <c r="C94" s="134"/>
      <c r="D94" s="55" t="s">
        <v>205</v>
      </c>
      <c r="E94" s="135" t="e">
        <f>VLOOKUP(A94,銷售庫存統計總表!C:I,13,FALSE)</f>
        <v>#REF!</v>
      </c>
      <c r="F94" s="42">
        <v>448</v>
      </c>
      <c r="G94" s="43">
        <v>0</v>
      </c>
      <c r="H94" s="42">
        <f t="shared" si="37"/>
        <v>448</v>
      </c>
      <c r="I94" s="136">
        <f t="shared" si="28"/>
        <v>59.136000000000003</v>
      </c>
      <c r="J94" s="136" t="e">
        <f t="shared" si="29"/>
        <v>#REF!</v>
      </c>
      <c r="K94" s="136">
        <f t="shared" si="30"/>
        <v>7.6876800000000003</v>
      </c>
      <c r="L94" s="46" t="e">
        <f t="shared" si="31"/>
        <v>#REF!</v>
      </c>
      <c r="M94" s="137">
        <v>0.20000000000000001</v>
      </c>
      <c r="N94" s="138" t="e">
        <f t="shared" si="32"/>
        <v>#REF!</v>
      </c>
      <c r="O94" s="139">
        <v>0.070000000000000007</v>
      </c>
      <c r="P94" s="140" t="e">
        <f t="shared" si="38"/>
        <v>#REF!</v>
      </c>
      <c r="Q94" s="139">
        <v>0.050000000000000003</v>
      </c>
      <c r="R94" s="140" t="e">
        <f t="shared" si="27"/>
        <v>#REF!</v>
      </c>
      <c r="S94" s="141" t="e">
        <f t="shared" si="39"/>
        <v>#REF!</v>
      </c>
      <c r="T94" s="142" t="e">
        <f t="shared" si="33"/>
        <v>#REF!</v>
      </c>
    </row>
    <row r="95" ht="15" customHeight="1">
      <c r="A95" s="54" t="s">
        <v>206</v>
      </c>
      <c r="B95" s="133"/>
      <c r="C95" s="134"/>
      <c r="D95" s="148" t="s">
        <v>207</v>
      </c>
      <c r="E95" s="135" t="e">
        <f>VLOOKUP(A95,銷售庫存統計總表!C:I,13,FALSE)</f>
        <v>#REF!</v>
      </c>
      <c r="F95" s="42">
        <v>248</v>
      </c>
      <c r="G95" s="43">
        <v>0</v>
      </c>
      <c r="H95" s="42">
        <f t="shared" si="37"/>
        <v>248</v>
      </c>
      <c r="I95" s="136">
        <f t="shared" si="28"/>
        <v>32.736000000000004</v>
      </c>
      <c r="J95" s="136" t="e">
        <f t="shared" si="29"/>
        <v>#REF!</v>
      </c>
      <c r="K95" s="136">
        <f t="shared" si="30"/>
        <v>4.2556800000000008</v>
      </c>
      <c r="L95" s="46" t="e">
        <f t="shared" si="31"/>
        <v>#REF!</v>
      </c>
      <c r="M95" s="137">
        <v>0.20000000000000001</v>
      </c>
      <c r="N95" s="138" t="e">
        <f t="shared" si="32"/>
        <v>#REF!</v>
      </c>
      <c r="O95" s="139">
        <v>0.070000000000000007</v>
      </c>
      <c r="P95" s="140" t="e">
        <f t="shared" si="38"/>
        <v>#REF!</v>
      </c>
      <c r="Q95" s="139">
        <v>0.050000000000000003</v>
      </c>
      <c r="R95" s="140" t="e">
        <f t="shared" si="27"/>
        <v>#REF!</v>
      </c>
      <c r="S95" s="141" t="e">
        <f t="shared" si="39"/>
        <v>#REF!</v>
      </c>
      <c r="T95" s="142" t="e">
        <f t="shared" si="33"/>
        <v>#REF!</v>
      </c>
    </row>
    <row r="96" ht="15" customHeight="1">
      <c r="A96" s="54" t="s">
        <v>208</v>
      </c>
      <c r="B96" s="133"/>
      <c r="C96" s="134"/>
      <c r="D96" s="148" t="s">
        <v>344</v>
      </c>
      <c r="E96" s="135" t="e">
        <f>VLOOKUP(A96,銷售庫存統計總表!C:I,13,FALSE)</f>
        <v>#REF!</v>
      </c>
      <c r="F96" s="42">
        <v>348</v>
      </c>
      <c r="G96" s="43">
        <v>0</v>
      </c>
      <c r="H96" s="42">
        <f t="shared" si="37"/>
        <v>348</v>
      </c>
      <c r="I96" s="136">
        <f t="shared" si="28"/>
        <v>45.936</v>
      </c>
      <c r="J96" s="136" t="e">
        <f t="shared" si="29"/>
        <v>#REF!</v>
      </c>
      <c r="K96" s="136">
        <f t="shared" si="30"/>
        <v>5.9716800000000001</v>
      </c>
      <c r="L96" s="46" t="e">
        <f t="shared" si="31"/>
        <v>#REF!</v>
      </c>
      <c r="M96" s="137">
        <v>0.20000000000000001</v>
      </c>
      <c r="N96" s="138" t="e">
        <f t="shared" si="32"/>
        <v>#REF!</v>
      </c>
      <c r="O96" s="139">
        <v>0.070000000000000007</v>
      </c>
      <c r="P96" s="140" t="e">
        <f t="shared" si="38"/>
        <v>#REF!</v>
      </c>
      <c r="Q96" s="139">
        <v>0.050000000000000003</v>
      </c>
      <c r="R96" s="140" t="e">
        <f t="shared" si="27"/>
        <v>#REF!</v>
      </c>
      <c r="S96" s="141" t="e">
        <f t="shared" si="39"/>
        <v>#REF!</v>
      </c>
      <c r="T96" s="142" t="e">
        <f t="shared" si="33"/>
        <v>#REF!</v>
      </c>
    </row>
    <row r="97" ht="15" customHeight="1">
      <c r="A97" s="56" t="s">
        <v>210</v>
      </c>
      <c r="B97" s="143"/>
      <c r="C97" s="144"/>
      <c r="D97" s="55" t="s">
        <v>211</v>
      </c>
      <c r="E97" s="135" t="e">
        <f>VLOOKUP(A97,銷售庫存統計總表!C:I,13,FALSE)</f>
        <v>#REF!</v>
      </c>
      <c r="F97" s="42">
        <v>368</v>
      </c>
      <c r="G97" s="43">
        <v>0</v>
      </c>
      <c r="H97" s="42">
        <f t="shared" si="37"/>
        <v>368</v>
      </c>
      <c r="I97" s="136">
        <f t="shared" si="28"/>
        <v>48.576000000000001</v>
      </c>
      <c r="J97" s="136" t="e">
        <f t="shared" si="29"/>
        <v>#REF!</v>
      </c>
      <c r="K97" s="136">
        <f t="shared" si="30"/>
        <v>6.3148800000000005</v>
      </c>
      <c r="L97" s="46" t="e">
        <f t="shared" si="31"/>
        <v>#REF!</v>
      </c>
      <c r="M97" s="137">
        <v>0.20000000000000001</v>
      </c>
      <c r="N97" s="138" t="e">
        <f t="shared" si="32"/>
        <v>#REF!</v>
      </c>
      <c r="O97" s="139">
        <v>0.070000000000000007</v>
      </c>
      <c r="P97" s="140" t="e">
        <f t="shared" si="38"/>
        <v>#REF!</v>
      </c>
      <c r="Q97" s="139">
        <v>0.050000000000000003</v>
      </c>
      <c r="R97" s="140" t="e">
        <f t="shared" si="27"/>
        <v>#REF!</v>
      </c>
      <c r="S97" s="141" t="e">
        <f t="shared" si="39"/>
        <v>#REF!</v>
      </c>
      <c r="T97" s="142" t="e">
        <f t="shared" si="33"/>
        <v>#REF!</v>
      </c>
    </row>
    <row r="98" ht="15" customHeight="1">
      <c r="A98" s="56" t="s">
        <v>212</v>
      </c>
      <c r="B98" s="143"/>
      <c r="C98" s="144"/>
      <c r="D98" s="55" t="s">
        <v>213</v>
      </c>
      <c r="E98" s="135" t="e">
        <f>VLOOKUP(A98,銷售庫存統計總表!C:I,13,FALSE)</f>
        <v>#REF!</v>
      </c>
      <c r="F98" s="42">
        <v>528</v>
      </c>
      <c r="G98" s="43">
        <v>0</v>
      </c>
      <c r="H98" s="42">
        <f t="shared" si="37"/>
        <v>528</v>
      </c>
      <c r="I98" s="136">
        <f t="shared" si="28"/>
        <v>69.695999999999998</v>
      </c>
      <c r="J98" s="136" t="e">
        <f t="shared" si="29"/>
        <v>#REF!</v>
      </c>
      <c r="K98" s="136">
        <f t="shared" si="30"/>
        <v>9.0604800000000001</v>
      </c>
      <c r="L98" s="46" t="e">
        <f t="shared" si="31"/>
        <v>#REF!</v>
      </c>
      <c r="M98" s="137">
        <v>0.20000000000000001</v>
      </c>
      <c r="N98" s="138" t="e">
        <f t="shared" si="32"/>
        <v>#REF!</v>
      </c>
      <c r="O98" s="139">
        <v>0.070000000000000007</v>
      </c>
      <c r="P98" s="140" t="e">
        <f t="shared" si="38"/>
        <v>#REF!</v>
      </c>
      <c r="Q98" s="139">
        <v>0.050000000000000003</v>
      </c>
      <c r="R98" s="140" t="e">
        <f t="shared" si="27"/>
        <v>#REF!</v>
      </c>
      <c r="S98" s="141" t="e">
        <f t="shared" si="39"/>
        <v>#REF!</v>
      </c>
      <c r="T98" s="142" t="e">
        <f t="shared" si="33"/>
        <v>#REF!</v>
      </c>
    </row>
    <row r="99" ht="15" customHeight="1">
      <c r="A99" s="56" t="s">
        <v>214</v>
      </c>
      <c r="B99" s="143"/>
      <c r="C99" s="144"/>
      <c r="D99" s="55" t="s">
        <v>215</v>
      </c>
      <c r="E99" s="135" t="e">
        <f>VLOOKUP(A99,銷售庫存統計總表!C:I,13,FALSE)</f>
        <v>#REF!</v>
      </c>
      <c r="F99" s="42">
        <v>678</v>
      </c>
      <c r="G99" s="43">
        <v>0</v>
      </c>
      <c r="H99" s="42">
        <f t="shared" si="37"/>
        <v>678</v>
      </c>
      <c r="I99" s="136">
        <f t="shared" si="28"/>
        <v>89.496000000000009</v>
      </c>
      <c r="J99" s="136" t="e">
        <f t="shared" si="29"/>
        <v>#REF!</v>
      </c>
      <c r="K99" s="136">
        <f t="shared" si="30"/>
        <v>11.634480000000002</v>
      </c>
      <c r="L99" s="46" t="e">
        <f t="shared" si="31"/>
        <v>#REF!</v>
      </c>
      <c r="M99" s="137">
        <v>0.20000000000000001</v>
      </c>
      <c r="N99" s="138" t="e">
        <f t="shared" si="32"/>
        <v>#REF!</v>
      </c>
      <c r="O99" s="139">
        <v>0.070000000000000007</v>
      </c>
      <c r="P99" s="140" t="e">
        <f t="shared" si="38"/>
        <v>#REF!</v>
      </c>
      <c r="Q99" s="139">
        <v>0.050000000000000003</v>
      </c>
      <c r="R99" s="140" t="e">
        <f t="shared" si="27"/>
        <v>#REF!</v>
      </c>
      <c r="S99" s="141" t="e">
        <f t="shared" si="39"/>
        <v>#REF!</v>
      </c>
      <c r="T99" s="142" t="e">
        <f t="shared" si="33"/>
        <v>#REF!</v>
      </c>
    </row>
    <row r="100" ht="15" customHeight="1">
      <c r="A100" s="56" t="s">
        <v>216</v>
      </c>
      <c r="B100" s="143"/>
      <c r="C100" s="144"/>
      <c r="D100" s="55" t="s">
        <v>217</v>
      </c>
      <c r="E100" s="135" t="e">
        <f>VLOOKUP(A100,銷售庫存統計總表!C:I,13,FALSE)</f>
        <v>#REF!</v>
      </c>
      <c r="F100" s="42">
        <v>248</v>
      </c>
      <c r="G100" s="43">
        <v>0</v>
      </c>
      <c r="H100" s="42">
        <f t="shared" si="37"/>
        <v>248</v>
      </c>
      <c r="I100" s="136">
        <f t="shared" si="28"/>
        <v>32.736000000000004</v>
      </c>
      <c r="J100" s="136" t="e">
        <f t="shared" si="29"/>
        <v>#REF!</v>
      </c>
      <c r="K100" s="136">
        <f t="shared" si="30"/>
        <v>4.2556800000000008</v>
      </c>
      <c r="L100" s="46" t="e">
        <f t="shared" si="31"/>
        <v>#REF!</v>
      </c>
      <c r="M100" s="137">
        <v>0.20000000000000001</v>
      </c>
      <c r="N100" s="138" t="e">
        <f t="shared" si="32"/>
        <v>#REF!</v>
      </c>
      <c r="O100" s="139">
        <v>0.070000000000000007</v>
      </c>
      <c r="P100" s="140" t="e">
        <f t="shared" si="38"/>
        <v>#REF!</v>
      </c>
      <c r="Q100" s="139">
        <v>0.050000000000000003</v>
      </c>
      <c r="R100" s="140" t="e">
        <f t="shared" si="27"/>
        <v>#REF!</v>
      </c>
      <c r="S100" s="141" t="e">
        <f t="shared" si="39"/>
        <v>#REF!</v>
      </c>
      <c r="T100" s="142" t="e">
        <f t="shared" si="33"/>
        <v>#REF!</v>
      </c>
    </row>
    <row r="101" ht="15" customHeight="1">
      <c r="A101" s="56" t="s">
        <v>218</v>
      </c>
      <c r="B101" s="143"/>
      <c r="C101" s="144"/>
      <c r="D101" s="55" t="s">
        <v>219</v>
      </c>
      <c r="E101" s="135" t="e">
        <f>VLOOKUP(A101,銷售庫存統計總表!C:I,13,FALSE)</f>
        <v>#REF!</v>
      </c>
      <c r="F101" s="42">
        <v>298</v>
      </c>
      <c r="G101" s="43">
        <v>0</v>
      </c>
      <c r="H101" s="42">
        <f t="shared" si="37"/>
        <v>298</v>
      </c>
      <c r="I101" s="136">
        <f t="shared" si="28"/>
        <v>39.335999999999999</v>
      </c>
      <c r="J101" s="136" t="e">
        <f t="shared" si="29"/>
        <v>#REF!</v>
      </c>
      <c r="K101" s="136">
        <f t="shared" si="30"/>
        <v>5.1136799999999996</v>
      </c>
      <c r="L101" s="46" t="e">
        <f t="shared" si="31"/>
        <v>#REF!</v>
      </c>
      <c r="M101" s="137">
        <v>0.20000000000000001</v>
      </c>
      <c r="N101" s="138" t="e">
        <f t="shared" si="32"/>
        <v>#REF!</v>
      </c>
      <c r="O101" s="139">
        <v>0.070000000000000007</v>
      </c>
      <c r="P101" s="140" t="e">
        <f t="shared" si="38"/>
        <v>#REF!</v>
      </c>
      <c r="Q101" s="139">
        <v>0.050000000000000003</v>
      </c>
      <c r="R101" s="140" t="e">
        <f t="shared" si="27"/>
        <v>#REF!</v>
      </c>
      <c r="S101" s="141" t="e">
        <f t="shared" si="39"/>
        <v>#REF!</v>
      </c>
      <c r="T101" s="142" t="e">
        <f t="shared" si="33"/>
        <v>#REF!</v>
      </c>
    </row>
    <row r="102" ht="15" customHeight="1">
      <c r="A102" s="56" t="s">
        <v>356</v>
      </c>
      <c r="B102" s="143"/>
      <c r="C102" s="144"/>
      <c r="D102" s="55" t="s">
        <v>221</v>
      </c>
      <c r="E102" s="135" t="e">
        <f>VLOOKUP(A102,銷售庫存統計總表!C:I,13,FALSE)</f>
        <v>#REF!</v>
      </c>
      <c r="F102" s="42">
        <v>498</v>
      </c>
      <c r="G102" s="43">
        <v>0</v>
      </c>
      <c r="H102" s="42">
        <f t="shared" si="37"/>
        <v>498</v>
      </c>
      <c r="I102" s="136">
        <f t="shared" si="28"/>
        <v>65.736000000000004</v>
      </c>
      <c r="J102" s="136" t="e">
        <f t="shared" si="29"/>
        <v>#REF!</v>
      </c>
      <c r="K102" s="136">
        <f t="shared" si="30"/>
        <v>8.5456800000000008</v>
      </c>
      <c r="L102" s="46" t="e">
        <f t="shared" si="31"/>
        <v>#REF!</v>
      </c>
      <c r="M102" s="137">
        <v>0.20000000000000001</v>
      </c>
      <c r="N102" s="138" t="e">
        <f t="shared" si="32"/>
        <v>#REF!</v>
      </c>
      <c r="O102" s="139">
        <v>0.070000000000000007</v>
      </c>
      <c r="P102" s="140" t="e">
        <f t="shared" si="38"/>
        <v>#REF!</v>
      </c>
      <c r="Q102" s="139">
        <v>0.050000000000000003</v>
      </c>
      <c r="R102" s="140" t="e">
        <f t="shared" si="27"/>
        <v>#REF!</v>
      </c>
      <c r="S102" s="141" t="e">
        <f t="shared" si="39"/>
        <v>#REF!</v>
      </c>
      <c r="T102" s="142" t="e">
        <f t="shared" si="33"/>
        <v>#REF!</v>
      </c>
    </row>
    <row r="103" ht="15" customHeight="1">
      <c r="A103" s="54" t="s">
        <v>222</v>
      </c>
      <c r="B103" s="133"/>
      <c r="C103" s="134"/>
      <c r="D103" s="148" t="s">
        <v>223</v>
      </c>
      <c r="E103" s="135" t="e">
        <f>VLOOKUP(A103,銷售庫存統計總表!C:I,13,FALSE)</f>
        <v>#REF!</v>
      </c>
      <c r="F103" s="42">
        <v>298</v>
      </c>
      <c r="G103" s="43">
        <v>0</v>
      </c>
      <c r="H103" s="42">
        <f t="shared" si="37"/>
        <v>298</v>
      </c>
      <c r="I103" s="136">
        <f t="shared" si="28"/>
        <v>39.335999999999999</v>
      </c>
      <c r="J103" s="136" t="e">
        <f t="shared" si="29"/>
        <v>#REF!</v>
      </c>
      <c r="K103" s="136">
        <f t="shared" si="30"/>
        <v>5.1136799999999996</v>
      </c>
      <c r="L103" s="46" t="e">
        <f t="shared" si="31"/>
        <v>#REF!</v>
      </c>
      <c r="M103" s="137">
        <v>0.20000000000000001</v>
      </c>
      <c r="N103" s="138" t="e">
        <f t="shared" si="32"/>
        <v>#REF!</v>
      </c>
      <c r="O103" s="139">
        <v>0.050000000000000003</v>
      </c>
      <c r="P103" s="140" t="e">
        <f t="shared" si="38"/>
        <v>#REF!</v>
      </c>
      <c r="Q103" s="139">
        <v>0.050000000000000003</v>
      </c>
      <c r="R103" s="140" t="e">
        <f t="shared" si="27"/>
        <v>#REF!</v>
      </c>
      <c r="S103" s="141" t="e">
        <f t="shared" si="39"/>
        <v>#REF!</v>
      </c>
      <c r="T103" s="142" t="e">
        <f t="shared" si="33"/>
        <v>#REF!</v>
      </c>
    </row>
    <row r="104" ht="15" customHeight="1">
      <c r="A104" s="54" t="s">
        <v>224</v>
      </c>
      <c r="B104" s="133"/>
      <c r="C104" s="134"/>
      <c r="D104" s="148" t="s">
        <v>225</v>
      </c>
      <c r="E104" s="135" t="e">
        <f>VLOOKUP(A104,銷售庫存統計總表!C:I,13,FALSE)</f>
        <v>#REF!</v>
      </c>
      <c r="F104" s="42">
        <v>428</v>
      </c>
      <c r="G104" s="43">
        <v>0</v>
      </c>
      <c r="H104" s="42">
        <f t="shared" si="37"/>
        <v>428</v>
      </c>
      <c r="I104" s="136">
        <f t="shared" si="28"/>
        <v>56.496000000000002</v>
      </c>
      <c r="J104" s="136" t="e">
        <f t="shared" si="29"/>
        <v>#REF!</v>
      </c>
      <c r="K104" s="136">
        <f t="shared" si="30"/>
        <v>7.3444800000000008</v>
      </c>
      <c r="L104" s="46" t="e">
        <f t="shared" si="31"/>
        <v>#REF!</v>
      </c>
      <c r="M104" s="137">
        <v>0.20000000000000001</v>
      </c>
      <c r="N104" s="138" t="e">
        <f t="shared" si="32"/>
        <v>#REF!</v>
      </c>
      <c r="O104" s="139">
        <v>0.050000000000000003</v>
      </c>
      <c r="P104" s="140" t="e">
        <f t="shared" si="38"/>
        <v>#REF!</v>
      </c>
      <c r="Q104" s="139">
        <v>0.050000000000000003</v>
      </c>
      <c r="R104" s="140" t="e">
        <f t="shared" si="27"/>
        <v>#REF!</v>
      </c>
      <c r="S104" s="141" t="e">
        <f t="shared" si="39"/>
        <v>#REF!</v>
      </c>
      <c r="T104" s="142" t="e">
        <f t="shared" si="33"/>
        <v>#REF!</v>
      </c>
    </row>
    <row r="105" ht="15" customHeight="1">
      <c r="A105" s="54" t="s">
        <v>226</v>
      </c>
      <c r="B105" s="133"/>
      <c r="C105" s="134"/>
      <c r="D105" s="148" t="s">
        <v>227</v>
      </c>
      <c r="E105" s="135" t="e">
        <f>VLOOKUP(A105,銷售庫存統計總表!C:I,13,FALSE)</f>
        <v>#REF!</v>
      </c>
      <c r="F105" s="42">
        <v>498</v>
      </c>
      <c r="G105" s="43">
        <v>0</v>
      </c>
      <c r="H105" s="42">
        <f t="shared" si="37"/>
        <v>498</v>
      </c>
      <c r="I105" s="136">
        <f t="shared" si="28"/>
        <v>65.736000000000004</v>
      </c>
      <c r="J105" s="136" t="e">
        <f t="shared" si="29"/>
        <v>#REF!</v>
      </c>
      <c r="K105" s="136">
        <f t="shared" si="30"/>
        <v>8.5456800000000008</v>
      </c>
      <c r="L105" s="46" t="e">
        <f t="shared" si="31"/>
        <v>#REF!</v>
      </c>
      <c r="M105" s="137">
        <v>0.20000000000000001</v>
      </c>
      <c r="N105" s="138" t="e">
        <f t="shared" si="32"/>
        <v>#REF!</v>
      </c>
      <c r="O105" s="139">
        <v>0.050000000000000003</v>
      </c>
      <c r="P105" s="140" t="e">
        <f t="shared" si="38"/>
        <v>#REF!</v>
      </c>
      <c r="Q105" s="139">
        <v>0.050000000000000003</v>
      </c>
      <c r="R105" s="140" t="e">
        <f t="shared" si="27"/>
        <v>#REF!</v>
      </c>
      <c r="S105" s="141" t="e">
        <f t="shared" si="39"/>
        <v>#REF!</v>
      </c>
      <c r="T105" s="142" t="e">
        <f t="shared" si="33"/>
        <v>#REF!</v>
      </c>
    </row>
    <row r="106" ht="15" customHeight="1">
      <c r="A106" s="56" t="s">
        <v>228</v>
      </c>
      <c r="B106" s="143"/>
      <c r="C106" s="144"/>
      <c r="D106" s="55" t="s">
        <v>229</v>
      </c>
      <c r="E106" s="135" t="e">
        <f>VLOOKUP(A106,銷售庫存統計總表!C:I,13,FALSE)</f>
        <v>#REF!</v>
      </c>
      <c r="F106" s="42">
        <v>298</v>
      </c>
      <c r="G106" s="43">
        <v>0</v>
      </c>
      <c r="H106" s="42">
        <f t="shared" si="37"/>
        <v>298</v>
      </c>
      <c r="I106" s="136">
        <f t="shared" si="28"/>
        <v>39.335999999999999</v>
      </c>
      <c r="J106" s="136" t="e">
        <f t="shared" si="29"/>
        <v>#REF!</v>
      </c>
      <c r="K106" s="136">
        <f t="shared" si="30"/>
        <v>5.1136799999999996</v>
      </c>
      <c r="L106" s="46" t="e">
        <f t="shared" si="31"/>
        <v>#REF!</v>
      </c>
      <c r="M106" s="137">
        <v>0.20000000000000001</v>
      </c>
      <c r="N106" s="138" t="e">
        <f t="shared" si="32"/>
        <v>#REF!</v>
      </c>
      <c r="O106" s="139">
        <v>0.070000000000000007</v>
      </c>
      <c r="P106" s="140" t="e">
        <f t="shared" si="38"/>
        <v>#REF!</v>
      </c>
      <c r="Q106" s="139">
        <v>0.050000000000000003</v>
      </c>
      <c r="R106" s="140" t="e">
        <f t="shared" si="27"/>
        <v>#REF!</v>
      </c>
      <c r="S106" s="141" t="e">
        <f t="shared" si="39"/>
        <v>#REF!</v>
      </c>
      <c r="T106" s="142" t="e">
        <f t="shared" si="33"/>
        <v>#REF!</v>
      </c>
    </row>
    <row r="107" ht="15" customHeight="1">
      <c r="A107" s="56" t="s">
        <v>230</v>
      </c>
      <c r="B107" s="143"/>
      <c r="C107" s="144"/>
      <c r="D107" s="55" t="s">
        <v>231</v>
      </c>
      <c r="E107" s="135" t="e">
        <f>VLOOKUP(A107,銷售庫存統計總表!C:I,13,FALSE)</f>
        <v>#REF!</v>
      </c>
      <c r="F107" s="42">
        <v>428</v>
      </c>
      <c r="G107" s="43">
        <v>0</v>
      </c>
      <c r="H107" s="42">
        <f t="shared" si="37"/>
        <v>428</v>
      </c>
      <c r="I107" s="136">
        <f t="shared" si="28"/>
        <v>56.496000000000002</v>
      </c>
      <c r="J107" s="136" t="e">
        <f t="shared" si="29"/>
        <v>#REF!</v>
      </c>
      <c r="K107" s="136">
        <f t="shared" si="30"/>
        <v>7.3444800000000008</v>
      </c>
      <c r="L107" s="46" t="e">
        <f t="shared" si="31"/>
        <v>#REF!</v>
      </c>
      <c r="M107" s="137">
        <v>0.20000000000000001</v>
      </c>
      <c r="N107" s="138" t="e">
        <f t="shared" si="32"/>
        <v>#REF!</v>
      </c>
      <c r="O107" s="139">
        <v>0.070000000000000007</v>
      </c>
      <c r="P107" s="140" t="e">
        <f t="shared" si="38"/>
        <v>#REF!</v>
      </c>
      <c r="Q107" s="139">
        <v>0.050000000000000003</v>
      </c>
      <c r="R107" s="140" t="e">
        <f t="shared" si="27"/>
        <v>#REF!</v>
      </c>
      <c r="S107" s="141" t="e">
        <f t="shared" si="39"/>
        <v>#REF!</v>
      </c>
      <c r="T107" s="142" t="e">
        <f t="shared" si="33"/>
        <v>#REF!</v>
      </c>
    </row>
    <row r="108" ht="15" customHeight="1">
      <c r="A108" s="54" t="s">
        <v>232</v>
      </c>
      <c r="B108" s="133"/>
      <c r="C108" s="134"/>
      <c r="D108" s="55" t="s">
        <v>233</v>
      </c>
      <c r="E108" s="135" t="e">
        <f>VLOOKUP(A108,銷售庫存統計總表!C:I,13,FALSE)</f>
        <v>#REF!</v>
      </c>
      <c r="F108" s="42">
        <v>158</v>
      </c>
      <c r="G108" s="43">
        <v>0</v>
      </c>
      <c r="H108" s="42">
        <f t="shared" si="37"/>
        <v>158</v>
      </c>
      <c r="I108" s="136">
        <f t="shared" si="28"/>
        <v>20.856000000000002</v>
      </c>
      <c r="J108" s="136" t="e">
        <f t="shared" si="29"/>
        <v>#REF!</v>
      </c>
      <c r="K108" s="136">
        <f t="shared" si="30"/>
        <v>2.7112800000000004</v>
      </c>
      <c r="L108" s="46" t="e">
        <f t="shared" si="31"/>
        <v>#REF!</v>
      </c>
      <c r="M108" s="137">
        <v>0.20000000000000001</v>
      </c>
      <c r="N108" s="138" t="e">
        <f t="shared" si="32"/>
        <v>#REF!</v>
      </c>
      <c r="O108" s="139">
        <v>0.050000000000000003</v>
      </c>
      <c r="P108" s="140" t="e">
        <f t="shared" si="38"/>
        <v>#REF!</v>
      </c>
      <c r="Q108" s="139">
        <v>0.050000000000000003</v>
      </c>
      <c r="R108" s="140" t="e">
        <f t="shared" si="27"/>
        <v>#REF!</v>
      </c>
      <c r="S108" s="141" t="e">
        <f t="shared" si="39"/>
        <v>#REF!</v>
      </c>
      <c r="T108" s="142" t="e">
        <f t="shared" si="33"/>
        <v>#REF!</v>
      </c>
    </row>
    <row r="109" ht="15" customHeight="1">
      <c r="A109" s="54" t="s">
        <v>347</v>
      </c>
      <c r="B109" s="133"/>
      <c r="C109" s="134"/>
      <c r="D109" s="55" t="s">
        <v>235</v>
      </c>
      <c r="E109" s="135" t="e">
        <f>VLOOKUP(A109,銷售庫存統計總表!C:I,13,FALSE)</f>
        <v>#REF!</v>
      </c>
      <c r="F109" s="42">
        <v>301.5</v>
      </c>
      <c r="G109" s="43">
        <v>0</v>
      </c>
      <c r="H109" s="42">
        <f t="shared" si="37"/>
        <v>301.5</v>
      </c>
      <c r="I109" s="136">
        <f t="shared" si="28"/>
        <v>39.798000000000002</v>
      </c>
      <c r="J109" s="136" t="e">
        <f t="shared" si="29"/>
        <v>#REF!</v>
      </c>
      <c r="K109" s="136">
        <f t="shared" si="30"/>
        <v>5.1737400000000004</v>
      </c>
      <c r="L109" s="46" t="e">
        <f t="shared" si="31"/>
        <v>#REF!</v>
      </c>
      <c r="M109" s="137">
        <v>0.20000000000000001</v>
      </c>
      <c r="N109" s="138" t="e">
        <f t="shared" si="32"/>
        <v>#REF!</v>
      </c>
      <c r="O109" s="139">
        <v>0.070000000000000007</v>
      </c>
      <c r="P109" s="140" t="e">
        <f t="shared" si="38"/>
        <v>#REF!</v>
      </c>
      <c r="Q109" s="139">
        <v>0.050000000000000003</v>
      </c>
      <c r="R109" s="140" t="e">
        <f t="shared" si="27"/>
        <v>#REF!</v>
      </c>
      <c r="S109" s="141" t="e">
        <f t="shared" si="39"/>
        <v>#REF!</v>
      </c>
      <c r="T109" s="142" t="e">
        <f t="shared" si="33"/>
        <v>#REF!</v>
      </c>
    </row>
    <row r="110" ht="15" customHeight="1">
      <c r="A110" s="54" t="s">
        <v>236</v>
      </c>
      <c r="B110" s="133"/>
      <c r="C110" s="134"/>
      <c r="D110" s="55" t="s">
        <v>237</v>
      </c>
      <c r="E110" s="135" t="e">
        <f>VLOOKUP(A110,銷售庫存統計總表!C:I,13,FALSE)</f>
        <v>#REF!</v>
      </c>
      <c r="F110" s="42">
        <v>278</v>
      </c>
      <c r="G110" s="43">
        <v>0</v>
      </c>
      <c r="H110" s="42">
        <f t="shared" si="37"/>
        <v>278</v>
      </c>
      <c r="I110" s="136">
        <f t="shared" si="28"/>
        <v>36.696000000000005</v>
      </c>
      <c r="J110" s="136" t="e">
        <f t="shared" si="29"/>
        <v>#REF!</v>
      </c>
      <c r="K110" s="136">
        <f t="shared" si="30"/>
        <v>4.7704800000000009</v>
      </c>
      <c r="L110" s="46" t="e">
        <f t="shared" si="31"/>
        <v>#REF!</v>
      </c>
      <c r="M110" s="137">
        <v>0.20000000000000001</v>
      </c>
      <c r="N110" s="138" t="e">
        <f t="shared" si="32"/>
        <v>#REF!</v>
      </c>
      <c r="O110" s="139">
        <v>0.050000000000000003</v>
      </c>
      <c r="P110" s="140" t="e">
        <f t="shared" si="38"/>
        <v>#REF!</v>
      </c>
      <c r="Q110" s="139">
        <v>0.050000000000000003</v>
      </c>
      <c r="R110" s="140" t="e">
        <f t="shared" si="27"/>
        <v>#REF!</v>
      </c>
      <c r="S110" s="141" t="e">
        <f t="shared" si="39"/>
        <v>#REF!</v>
      </c>
      <c r="T110" s="142" t="e">
        <f t="shared" si="33"/>
        <v>#REF!</v>
      </c>
    </row>
    <row r="111" ht="15" customHeight="1">
      <c r="A111" s="54" t="s">
        <v>238</v>
      </c>
      <c r="B111" s="133"/>
      <c r="C111" s="134"/>
      <c r="D111" s="55" t="s">
        <v>239</v>
      </c>
      <c r="E111" s="135" t="e">
        <f>VLOOKUP(A111,銷售庫存統計總表!C:I,13,FALSE)</f>
        <v>#REF!</v>
      </c>
      <c r="F111" s="42">
        <v>88</v>
      </c>
      <c r="G111" s="43">
        <v>0</v>
      </c>
      <c r="H111" s="42">
        <f t="shared" si="37"/>
        <v>88</v>
      </c>
      <c r="I111" s="136">
        <f t="shared" si="28"/>
        <v>11.616</v>
      </c>
      <c r="J111" s="136" t="e">
        <f t="shared" si="29"/>
        <v>#REF!</v>
      </c>
      <c r="K111" s="136">
        <f t="shared" si="30"/>
        <v>1.5100800000000001</v>
      </c>
      <c r="L111" s="46" t="e">
        <f t="shared" si="31"/>
        <v>#REF!</v>
      </c>
      <c r="M111" s="137">
        <v>0.20000000000000001</v>
      </c>
      <c r="N111" s="138" t="e">
        <f t="shared" si="32"/>
        <v>#REF!</v>
      </c>
      <c r="O111" s="139">
        <v>0.070000000000000007</v>
      </c>
      <c r="P111" s="140" t="e">
        <f t="shared" si="38"/>
        <v>#REF!</v>
      </c>
      <c r="Q111" s="139">
        <v>0.050000000000000003</v>
      </c>
      <c r="R111" s="140" t="e">
        <f t="shared" si="27"/>
        <v>#REF!</v>
      </c>
      <c r="S111" s="141" t="e">
        <f t="shared" si="39"/>
        <v>#REF!</v>
      </c>
      <c r="T111" s="142" t="e">
        <f t="shared" si="33"/>
        <v>#REF!</v>
      </c>
    </row>
    <row r="112" ht="15" customHeight="1">
      <c r="A112" s="56" t="s">
        <v>250</v>
      </c>
      <c r="B112" s="143"/>
      <c r="C112" s="144"/>
      <c r="D112" s="55" t="s">
        <v>251</v>
      </c>
      <c r="E112" s="135" t="e">
        <f>VLOOKUP(A112,銷售庫存統計總表!C:I,13,FALSE)</f>
        <v>#REF!</v>
      </c>
      <c r="F112" s="42">
        <v>198</v>
      </c>
      <c r="G112" s="43">
        <v>0</v>
      </c>
      <c r="H112" s="42">
        <f t="shared" si="37"/>
        <v>198</v>
      </c>
      <c r="I112" s="136">
        <f t="shared" si="28"/>
        <v>26.136000000000003</v>
      </c>
      <c r="J112" s="136" t="e">
        <f t="shared" si="29"/>
        <v>#REF!</v>
      </c>
      <c r="K112" s="136">
        <f t="shared" si="30"/>
        <v>3.3976800000000007</v>
      </c>
      <c r="L112" s="46" t="e">
        <f t="shared" si="31"/>
        <v>#REF!</v>
      </c>
      <c r="M112" s="137">
        <v>0.20000000000000001</v>
      </c>
      <c r="N112" s="138" t="e">
        <f t="shared" si="32"/>
        <v>#REF!</v>
      </c>
      <c r="O112" s="139">
        <v>0.070000000000000007</v>
      </c>
      <c r="P112" s="140" t="e">
        <f t="shared" si="38"/>
        <v>#REF!</v>
      </c>
      <c r="Q112" s="139">
        <v>0.050000000000000003</v>
      </c>
      <c r="R112" s="140" t="e">
        <f t="shared" si="27"/>
        <v>#REF!</v>
      </c>
      <c r="S112" s="141" t="e">
        <f t="shared" si="39"/>
        <v>#REF!</v>
      </c>
      <c r="T112" s="142" t="e">
        <f t="shared" si="33"/>
        <v>#REF!</v>
      </c>
    </row>
    <row r="113" ht="15" customHeight="1">
      <c r="A113" s="56" t="s">
        <v>252</v>
      </c>
      <c r="B113" s="143"/>
      <c r="C113" s="144"/>
      <c r="D113" s="55" t="s">
        <v>253</v>
      </c>
      <c r="E113" s="135" t="e">
        <f>VLOOKUP(A113,銷售庫存統計總表!C:I,13,FALSE)</f>
        <v>#REF!</v>
      </c>
      <c r="F113" s="42">
        <v>398</v>
      </c>
      <c r="G113" s="43">
        <v>0</v>
      </c>
      <c r="H113" s="42">
        <f t="shared" si="37"/>
        <v>398</v>
      </c>
      <c r="I113" s="136">
        <f t="shared" si="28"/>
        <v>52.536000000000001</v>
      </c>
      <c r="J113" s="136" t="e">
        <f t="shared" si="29"/>
        <v>#REF!</v>
      </c>
      <c r="K113" s="136">
        <f t="shared" si="30"/>
        <v>6.8296800000000006</v>
      </c>
      <c r="L113" s="46" t="e">
        <f t="shared" si="31"/>
        <v>#REF!</v>
      </c>
      <c r="M113" s="137">
        <v>0.20000000000000001</v>
      </c>
      <c r="N113" s="138" t="e">
        <f t="shared" si="32"/>
        <v>#REF!</v>
      </c>
      <c r="O113" s="139">
        <v>0.070000000000000007</v>
      </c>
      <c r="P113" s="140" t="e">
        <f t="shared" si="38"/>
        <v>#REF!</v>
      </c>
      <c r="Q113" s="139">
        <v>0.050000000000000003</v>
      </c>
      <c r="R113" s="140" t="e">
        <f t="shared" si="27"/>
        <v>#REF!</v>
      </c>
      <c r="S113" s="141" t="e">
        <f t="shared" si="39"/>
        <v>#REF!</v>
      </c>
      <c r="T113" s="142" t="e">
        <f t="shared" si="33"/>
        <v>#REF!</v>
      </c>
    </row>
    <row r="114" ht="15" customHeight="1">
      <c r="A114" s="56" t="s">
        <v>254</v>
      </c>
      <c r="B114" s="143"/>
      <c r="C114" s="144"/>
      <c r="D114" s="55" t="s">
        <v>255</v>
      </c>
      <c r="E114" s="135" t="e">
        <f>VLOOKUP(A114,銷售庫存統計總表!C:I,13,FALSE)</f>
        <v>#REF!</v>
      </c>
      <c r="F114" s="42">
        <v>298</v>
      </c>
      <c r="G114" s="43">
        <v>0</v>
      </c>
      <c r="H114" s="42">
        <f t="shared" si="37"/>
        <v>298</v>
      </c>
      <c r="I114" s="136">
        <f t="shared" si="28"/>
        <v>39.335999999999999</v>
      </c>
      <c r="J114" s="136" t="e">
        <f t="shared" si="29"/>
        <v>#REF!</v>
      </c>
      <c r="K114" s="136">
        <f t="shared" si="30"/>
        <v>5.1136799999999996</v>
      </c>
      <c r="L114" s="46" t="e">
        <f t="shared" si="31"/>
        <v>#REF!</v>
      </c>
      <c r="M114" s="137">
        <v>0.20000000000000001</v>
      </c>
      <c r="N114" s="138" t="e">
        <f t="shared" si="32"/>
        <v>#REF!</v>
      </c>
      <c r="O114" s="139">
        <v>0.070000000000000007</v>
      </c>
      <c r="P114" s="140" t="e">
        <f t="shared" si="38"/>
        <v>#REF!</v>
      </c>
      <c r="Q114" s="139">
        <v>0.050000000000000003</v>
      </c>
      <c r="R114" s="140" t="e">
        <f t="shared" si="27"/>
        <v>#REF!</v>
      </c>
      <c r="S114" s="141" t="e">
        <f t="shared" si="39"/>
        <v>#REF!</v>
      </c>
      <c r="T114" s="142" t="e">
        <f t="shared" si="33"/>
        <v>#REF!</v>
      </c>
    </row>
    <row r="115" ht="15" customHeight="1">
      <c r="A115" s="56" t="s">
        <v>256</v>
      </c>
      <c r="B115" s="143"/>
      <c r="C115" s="144"/>
      <c r="D115" s="55" t="s">
        <v>257</v>
      </c>
      <c r="E115" s="135" t="e">
        <f>VLOOKUP(A115,銷售庫存統計總表!C:I,13,FALSE)</f>
        <v>#REF!</v>
      </c>
      <c r="F115" s="42">
        <v>178</v>
      </c>
      <c r="G115" s="43">
        <v>0</v>
      </c>
      <c r="H115" s="42">
        <f t="shared" si="37"/>
        <v>178</v>
      </c>
      <c r="I115" s="136">
        <f t="shared" ref="I115:I116" si="40">H115*$D$7</f>
        <v>23.496000000000002</v>
      </c>
      <c r="J115" s="136" t="e">
        <f t="shared" ref="J115:J116" si="41">I115*E115</f>
        <v>#REF!</v>
      </c>
      <c r="K115" s="136">
        <f t="shared" ref="K115:K116" si="42">I115*0.13</f>
        <v>3.0544800000000003</v>
      </c>
      <c r="L115" s="46" t="e">
        <f t="shared" ref="L115:L116" si="43">(I115-K115)*E115</f>
        <v>#REF!</v>
      </c>
      <c r="M115" s="137">
        <v>0.20000000000000001</v>
      </c>
      <c r="N115" s="138" t="e">
        <f t="shared" ref="N115:N116" si="44">L115*M115</f>
        <v>#REF!</v>
      </c>
      <c r="O115" s="139">
        <v>0.050000000000000003</v>
      </c>
      <c r="P115" s="140" t="e">
        <f t="shared" si="38"/>
        <v>#REF!</v>
      </c>
      <c r="Q115" s="139">
        <v>0.050000000000000003</v>
      </c>
      <c r="R115" s="140" t="e">
        <f t="shared" ref="R115:R130" si="45">L115*Q115</f>
        <v>#REF!</v>
      </c>
      <c r="S115" s="141" t="e">
        <f t="shared" si="39"/>
        <v>#REF!</v>
      </c>
      <c r="T115" s="142" t="e">
        <f t="shared" ref="T115:T116" si="46">S115/J115</f>
        <v>#REF!</v>
      </c>
    </row>
    <row r="116" ht="15" customHeight="1">
      <c r="A116" s="56" t="s">
        <v>258</v>
      </c>
      <c r="B116" s="143"/>
      <c r="C116" s="144"/>
      <c r="D116" s="55" t="s">
        <v>257</v>
      </c>
      <c r="E116" s="135" t="e">
        <f>VLOOKUP(A116,銷售庫存統計總表!C:I,13,FALSE)</f>
        <v>#REF!</v>
      </c>
      <c r="F116" s="42">
        <v>498</v>
      </c>
      <c r="G116" s="43">
        <v>0</v>
      </c>
      <c r="H116" s="42">
        <f t="shared" si="37"/>
        <v>498</v>
      </c>
      <c r="I116" s="136">
        <f t="shared" si="40"/>
        <v>65.736000000000004</v>
      </c>
      <c r="J116" s="136" t="e">
        <f t="shared" si="41"/>
        <v>#REF!</v>
      </c>
      <c r="K116" s="136">
        <f t="shared" si="42"/>
        <v>8.5456800000000008</v>
      </c>
      <c r="L116" s="46" t="e">
        <f t="shared" si="43"/>
        <v>#REF!</v>
      </c>
      <c r="M116" s="137">
        <v>0.20000000000000001</v>
      </c>
      <c r="N116" s="138" t="e">
        <f t="shared" si="44"/>
        <v>#REF!</v>
      </c>
      <c r="O116" s="139">
        <v>0.050000000000000003</v>
      </c>
      <c r="P116" s="140" t="e">
        <f t="shared" si="38"/>
        <v>#REF!</v>
      </c>
      <c r="Q116" s="139">
        <v>0.050000000000000003</v>
      </c>
      <c r="R116" s="140" t="e">
        <f t="shared" si="45"/>
        <v>#REF!</v>
      </c>
      <c r="S116" s="141" t="e">
        <f t="shared" si="39"/>
        <v>#REF!</v>
      </c>
      <c r="T116" s="142" t="e">
        <f t="shared" si="46"/>
        <v>#REF!</v>
      </c>
    </row>
    <row r="117" hidden="1" ht="15" customHeight="1">
      <c r="A117" s="54" t="s">
        <v>260</v>
      </c>
      <c r="B117" s="133"/>
      <c r="C117" s="134"/>
      <c r="D117" s="55" t="s">
        <v>261</v>
      </c>
      <c r="E117" s="135" t="e">
        <f>VLOOKUP(A117,銷售庫存統計總表!C:I,13,FALSE)</f>
        <v>#REF!</v>
      </c>
      <c r="F117" s="42">
        <v>268</v>
      </c>
      <c r="G117" s="43">
        <v>0</v>
      </c>
      <c r="H117" s="42">
        <f t="shared" si="37"/>
        <v>268</v>
      </c>
      <c r="I117" s="136">
        <f t="shared" ref="I117:I130" si="47">H117*$D$7</f>
        <v>35.376000000000005</v>
      </c>
      <c r="J117" s="136" t="e">
        <f t="shared" ref="J117:J130" si="48">I117*E117</f>
        <v>#REF!</v>
      </c>
      <c r="K117" s="136">
        <f t="shared" ref="K117:K130" si="49">I117*0.13</f>
        <v>4.5988800000000012</v>
      </c>
      <c r="L117" s="46" t="e">
        <f t="shared" ref="L117:L130" si="50">(I117-K117)*E117</f>
        <v>#REF!</v>
      </c>
      <c r="M117" s="137">
        <v>0.20000000000000001</v>
      </c>
      <c r="N117" s="138" t="e">
        <f t="shared" ref="N117:N130" si="51">L117*M117</f>
        <v>#REF!</v>
      </c>
      <c r="O117" s="139">
        <v>0.070000000000000007</v>
      </c>
      <c r="P117" s="140" t="e">
        <f t="shared" si="38"/>
        <v>#REF!</v>
      </c>
      <c r="Q117" s="139">
        <v>0.050000000000000003</v>
      </c>
      <c r="R117" s="140" t="e">
        <f t="shared" si="45"/>
        <v>#REF!</v>
      </c>
      <c r="S117" s="141" t="e">
        <f t="shared" si="39"/>
        <v>#REF!</v>
      </c>
      <c r="T117" s="142" t="e">
        <f t="shared" ref="T117:T130" si="52">S117/J117</f>
        <v>#REF!</v>
      </c>
    </row>
    <row r="118" hidden="1" ht="15" customHeight="1">
      <c r="A118" s="54" t="s">
        <v>348</v>
      </c>
      <c r="B118" s="133"/>
      <c r="C118" s="134"/>
      <c r="D118" s="55" t="s">
        <v>263</v>
      </c>
      <c r="E118" s="135" t="e">
        <f>VLOOKUP(A118,銷售庫存統計總表!C:I,13,FALSE)</f>
        <v>#N/A</v>
      </c>
      <c r="F118" s="42">
        <v>258</v>
      </c>
      <c r="G118" s="43">
        <v>0</v>
      </c>
      <c r="H118" s="42">
        <f t="shared" si="37"/>
        <v>258</v>
      </c>
      <c r="I118" s="136">
        <f t="shared" si="47"/>
        <v>34.056000000000004</v>
      </c>
      <c r="J118" s="136" t="e">
        <f t="shared" si="48"/>
        <v>#N/A</v>
      </c>
      <c r="K118" s="136">
        <f t="shared" si="49"/>
        <v>4.4272800000000005</v>
      </c>
      <c r="L118" s="46" t="e">
        <f t="shared" si="50"/>
        <v>#N/A</v>
      </c>
      <c r="M118" s="137">
        <v>0.20000000000000001</v>
      </c>
      <c r="N118" s="138" t="e">
        <f t="shared" si="51"/>
        <v>#N/A</v>
      </c>
      <c r="O118" s="139">
        <v>0.070000000000000007</v>
      </c>
      <c r="P118" s="140" t="e">
        <f t="shared" si="38"/>
        <v>#N/A</v>
      </c>
      <c r="Q118" s="139">
        <v>0.050000000000000003</v>
      </c>
      <c r="R118" s="140" t="e">
        <f t="shared" si="45"/>
        <v>#N/A</v>
      </c>
      <c r="S118" s="141" t="e">
        <f t="shared" si="39"/>
        <v>#N/A</v>
      </c>
      <c r="T118" s="142" t="e">
        <f t="shared" si="52"/>
        <v>#N/A</v>
      </c>
    </row>
    <row r="119" hidden="1" ht="15" customHeight="1">
      <c r="A119" s="54" t="s">
        <v>264</v>
      </c>
      <c r="B119" s="133"/>
      <c r="C119" s="134"/>
      <c r="D119" s="55" t="s">
        <v>265</v>
      </c>
      <c r="E119" s="135" t="e">
        <f>VLOOKUP(A119,銷售庫存統計總表!C:I,13,FALSE)</f>
        <v>#REF!</v>
      </c>
      <c r="F119" s="42">
        <v>314</v>
      </c>
      <c r="G119" s="43">
        <v>0</v>
      </c>
      <c r="H119" s="42">
        <f t="shared" si="37"/>
        <v>314</v>
      </c>
      <c r="I119" s="136">
        <f t="shared" si="47"/>
        <v>41.448</v>
      </c>
      <c r="J119" s="136" t="e">
        <f t="shared" si="48"/>
        <v>#REF!</v>
      </c>
      <c r="K119" s="136">
        <f t="shared" si="49"/>
        <v>5.3882400000000006</v>
      </c>
      <c r="L119" s="46" t="e">
        <f t="shared" si="50"/>
        <v>#REF!</v>
      </c>
      <c r="M119" s="137">
        <v>0.20000000000000001</v>
      </c>
      <c r="N119" s="138" t="e">
        <f t="shared" si="51"/>
        <v>#REF!</v>
      </c>
      <c r="O119" s="139">
        <v>0.070000000000000007</v>
      </c>
      <c r="P119" s="140" t="e">
        <f t="shared" si="38"/>
        <v>#REF!</v>
      </c>
      <c r="Q119" s="139">
        <v>0.050000000000000003</v>
      </c>
      <c r="R119" s="140" t="e">
        <f t="shared" si="45"/>
        <v>#REF!</v>
      </c>
      <c r="S119" s="141" t="e">
        <f t="shared" si="39"/>
        <v>#REF!</v>
      </c>
      <c r="T119" s="142" t="e">
        <f t="shared" si="52"/>
        <v>#REF!</v>
      </c>
    </row>
    <row r="120" hidden="1" ht="15" customHeight="1">
      <c r="A120" s="54" t="s">
        <v>266</v>
      </c>
      <c r="B120" s="133"/>
      <c r="C120" s="134"/>
      <c r="D120" s="55" t="s">
        <v>267</v>
      </c>
      <c r="E120" s="135" t="e">
        <f>VLOOKUP(A120,銷售庫存統計總表!C:I,13,FALSE)</f>
        <v>#REF!</v>
      </c>
      <c r="F120" s="42">
        <v>198</v>
      </c>
      <c r="G120" s="43">
        <v>0</v>
      </c>
      <c r="H120" s="42">
        <f t="shared" si="37"/>
        <v>198</v>
      </c>
      <c r="I120" s="136">
        <f t="shared" si="47"/>
        <v>26.136000000000003</v>
      </c>
      <c r="J120" s="136" t="e">
        <f t="shared" si="48"/>
        <v>#REF!</v>
      </c>
      <c r="K120" s="136">
        <f t="shared" si="49"/>
        <v>3.3976800000000007</v>
      </c>
      <c r="L120" s="46" t="e">
        <f t="shared" si="50"/>
        <v>#REF!</v>
      </c>
      <c r="M120" s="137">
        <v>0.20000000000000001</v>
      </c>
      <c r="N120" s="138" t="e">
        <f t="shared" si="51"/>
        <v>#REF!</v>
      </c>
      <c r="O120" s="139">
        <v>0.070000000000000007</v>
      </c>
      <c r="P120" s="140" t="e">
        <f t="shared" si="38"/>
        <v>#REF!</v>
      </c>
      <c r="Q120" s="139">
        <v>0.050000000000000003</v>
      </c>
      <c r="R120" s="140" t="e">
        <f t="shared" si="45"/>
        <v>#REF!</v>
      </c>
      <c r="S120" s="141" t="e">
        <f t="shared" si="39"/>
        <v>#REF!</v>
      </c>
      <c r="T120" s="142" t="e">
        <f t="shared" si="52"/>
        <v>#REF!</v>
      </c>
    </row>
    <row r="121" hidden="1" ht="15" customHeight="1">
      <c r="A121" s="54" t="s">
        <v>268</v>
      </c>
      <c r="B121" s="133"/>
      <c r="C121" s="134"/>
      <c r="D121" s="55" t="s">
        <v>269</v>
      </c>
      <c r="E121" s="135" t="e">
        <f>VLOOKUP(A121,銷售庫存統計總表!C:I,13,FALSE)</f>
        <v>#REF!</v>
      </c>
      <c r="F121" s="42">
        <v>398</v>
      </c>
      <c r="G121" s="43">
        <v>0</v>
      </c>
      <c r="H121" s="42">
        <f t="shared" si="37"/>
        <v>398</v>
      </c>
      <c r="I121" s="136">
        <f t="shared" si="47"/>
        <v>52.536000000000001</v>
      </c>
      <c r="J121" s="136" t="e">
        <f t="shared" si="48"/>
        <v>#REF!</v>
      </c>
      <c r="K121" s="136">
        <f t="shared" si="49"/>
        <v>6.8296800000000006</v>
      </c>
      <c r="L121" s="46" t="e">
        <f t="shared" si="50"/>
        <v>#REF!</v>
      </c>
      <c r="M121" s="137">
        <v>0.20000000000000001</v>
      </c>
      <c r="N121" s="138" t="e">
        <f t="shared" si="51"/>
        <v>#REF!</v>
      </c>
      <c r="O121" s="139">
        <v>0.070000000000000007</v>
      </c>
      <c r="P121" s="140" t="e">
        <f t="shared" si="38"/>
        <v>#REF!</v>
      </c>
      <c r="Q121" s="139">
        <v>0.050000000000000003</v>
      </c>
      <c r="R121" s="140" t="e">
        <f t="shared" si="45"/>
        <v>#REF!</v>
      </c>
      <c r="S121" s="141" t="e">
        <f t="shared" si="39"/>
        <v>#REF!</v>
      </c>
      <c r="T121" s="142" t="e">
        <f t="shared" si="52"/>
        <v>#REF!</v>
      </c>
    </row>
    <row r="122" hidden="1" ht="15" customHeight="1">
      <c r="A122" s="153" t="s">
        <v>270</v>
      </c>
      <c r="B122" s="153"/>
      <c r="C122" s="153"/>
      <c r="D122" s="154" t="s">
        <v>271</v>
      </c>
      <c r="E122" s="135" t="e">
        <f>VLOOKUP(A122,銷售庫存統計總表!C:I,13,FALSE)</f>
        <v>#REF!</v>
      </c>
      <c r="F122" s="42">
        <v>348</v>
      </c>
      <c r="G122" s="43">
        <v>0</v>
      </c>
      <c r="H122" s="42">
        <f t="shared" si="37"/>
        <v>348</v>
      </c>
      <c r="I122" s="136">
        <f t="shared" si="47"/>
        <v>45.936</v>
      </c>
      <c r="J122" s="136" t="e">
        <f t="shared" si="48"/>
        <v>#REF!</v>
      </c>
      <c r="K122" s="136">
        <f t="shared" si="49"/>
        <v>5.9716800000000001</v>
      </c>
      <c r="L122" s="46" t="e">
        <f t="shared" si="50"/>
        <v>#REF!</v>
      </c>
      <c r="M122" s="137">
        <v>0.20000000000000001</v>
      </c>
      <c r="N122" s="138" t="e">
        <f t="shared" si="51"/>
        <v>#REF!</v>
      </c>
      <c r="O122" s="139">
        <v>0.070000000000000007</v>
      </c>
      <c r="P122" s="140" t="e">
        <f t="shared" si="38"/>
        <v>#REF!</v>
      </c>
      <c r="Q122" s="139">
        <v>0.050000000000000003</v>
      </c>
      <c r="R122" s="140" t="e">
        <f t="shared" si="45"/>
        <v>#REF!</v>
      </c>
      <c r="S122" s="141" t="e">
        <f t="shared" si="39"/>
        <v>#REF!</v>
      </c>
      <c r="T122" s="142" t="e">
        <f t="shared" si="52"/>
        <v>#REF!</v>
      </c>
    </row>
    <row r="123" hidden="1" ht="15" customHeight="1">
      <c r="A123" s="153" t="s">
        <v>272</v>
      </c>
      <c r="B123" s="153"/>
      <c r="C123" s="153"/>
      <c r="D123" s="154" t="s">
        <v>273</v>
      </c>
      <c r="E123" s="135" t="e">
        <f>VLOOKUP(A123,銷售庫存統計總表!C:I,13,FALSE)</f>
        <v>#N/A</v>
      </c>
      <c r="F123" s="42">
        <v>498</v>
      </c>
      <c r="G123" s="43">
        <v>0</v>
      </c>
      <c r="H123" s="42">
        <f t="shared" si="37"/>
        <v>498</v>
      </c>
      <c r="I123" s="136">
        <f t="shared" si="47"/>
        <v>65.736000000000004</v>
      </c>
      <c r="J123" s="136" t="e">
        <f t="shared" si="48"/>
        <v>#N/A</v>
      </c>
      <c r="K123" s="136">
        <f t="shared" si="49"/>
        <v>8.5456800000000008</v>
      </c>
      <c r="L123" s="46" t="e">
        <f t="shared" si="50"/>
        <v>#N/A</v>
      </c>
      <c r="M123" s="137">
        <v>0.20000000000000001</v>
      </c>
      <c r="N123" s="138" t="e">
        <f t="shared" si="51"/>
        <v>#N/A</v>
      </c>
      <c r="O123" s="139">
        <v>0.070000000000000007</v>
      </c>
      <c r="P123" s="140" t="e">
        <f t="shared" si="38"/>
        <v>#N/A</v>
      </c>
      <c r="Q123" s="139">
        <v>0.050000000000000003</v>
      </c>
      <c r="R123" s="140" t="e">
        <f t="shared" si="45"/>
        <v>#N/A</v>
      </c>
      <c r="S123" s="141" t="e">
        <f t="shared" si="39"/>
        <v>#N/A</v>
      </c>
      <c r="T123" s="142" t="e">
        <f t="shared" si="52"/>
        <v>#N/A</v>
      </c>
    </row>
    <row r="124" hidden="1" ht="15" customHeight="1">
      <c r="A124" s="153" t="s">
        <v>349</v>
      </c>
      <c r="B124" s="153"/>
      <c r="C124" s="153"/>
      <c r="D124" s="154" t="s">
        <v>275</v>
      </c>
      <c r="E124" s="135" t="e">
        <f>VLOOKUP(A124,銷售庫存統計總表!C:I,13,FALSE)</f>
        <v>#N/A</v>
      </c>
      <c r="F124" s="42">
        <v>548</v>
      </c>
      <c r="G124" s="43">
        <v>0</v>
      </c>
      <c r="H124" s="42">
        <f t="shared" si="37"/>
        <v>548</v>
      </c>
      <c r="I124" s="136">
        <f t="shared" si="47"/>
        <v>72.335999999999999</v>
      </c>
      <c r="J124" s="136" t="e">
        <f t="shared" si="48"/>
        <v>#N/A</v>
      </c>
      <c r="K124" s="136">
        <f t="shared" si="49"/>
        <v>9.4036799999999996</v>
      </c>
      <c r="L124" s="46" t="e">
        <f t="shared" si="50"/>
        <v>#N/A</v>
      </c>
      <c r="M124" s="137">
        <v>0.20000000000000001</v>
      </c>
      <c r="N124" s="138" t="e">
        <f t="shared" si="51"/>
        <v>#N/A</v>
      </c>
      <c r="O124" s="139">
        <v>0.070000000000000007</v>
      </c>
      <c r="P124" s="140" t="e">
        <f t="shared" si="38"/>
        <v>#N/A</v>
      </c>
      <c r="Q124" s="139">
        <v>0.050000000000000003</v>
      </c>
      <c r="R124" s="140" t="e">
        <f t="shared" si="45"/>
        <v>#N/A</v>
      </c>
      <c r="S124" s="141" t="e">
        <f t="shared" si="39"/>
        <v>#N/A</v>
      </c>
      <c r="T124" s="142" t="e">
        <f t="shared" si="52"/>
        <v>#N/A</v>
      </c>
    </row>
    <row r="125" hidden="1" ht="15" customHeight="1">
      <c r="A125" s="54" t="s">
        <v>276</v>
      </c>
      <c r="B125" s="133"/>
      <c r="C125" s="134"/>
      <c r="D125" s="155" t="s">
        <v>277</v>
      </c>
      <c r="E125" s="135" t="e">
        <f>VLOOKUP(A125,銷售庫存統計總表!C:I,13,FALSE)</f>
        <v>#REF!</v>
      </c>
      <c r="F125" s="42">
        <v>248</v>
      </c>
      <c r="G125" s="43">
        <v>0</v>
      </c>
      <c r="H125" s="42">
        <f t="shared" si="37"/>
        <v>248</v>
      </c>
      <c r="I125" s="136">
        <f t="shared" si="47"/>
        <v>32.736000000000004</v>
      </c>
      <c r="J125" s="136" t="e">
        <f t="shared" si="48"/>
        <v>#REF!</v>
      </c>
      <c r="K125" s="136">
        <f t="shared" si="49"/>
        <v>4.2556800000000008</v>
      </c>
      <c r="L125" s="46" t="e">
        <f t="shared" si="50"/>
        <v>#REF!</v>
      </c>
      <c r="M125" s="137">
        <v>0.20000000000000001</v>
      </c>
      <c r="N125" s="138" t="e">
        <f t="shared" si="51"/>
        <v>#REF!</v>
      </c>
      <c r="O125" s="139">
        <v>0.070000000000000007</v>
      </c>
      <c r="P125" s="140" t="e">
        <f t="shared" si="38"/>
        <v>#REF!</v>
      </c>
      <c r="Q125" s="139">
        <v>0.050000000000000003</v>
      </c>
      <c r="R125" s="140" t="e">
        <f t="shared" si="45"/>
        <v>#REF!</v>
      </c>
      <c r="S125" s="141" t="e">
        <f t="shared" si="39"/>
        <v>#REF!</v>
      </c>
      <c r="T125" s="142" t="e">
        <f t="shared" si="52"/>
        <v>#REF!</v>
      </c>
    </row>
    <row r="126" hidden="1" ht="15" customHeight="1">
      <c r="A126" s="54" t="s">
        <v>350</v>
      </c>
      <c r="B126" s="133"/>
      <c r="C126" s="134"/>
      <c r="D126" s="155" t="s">
        <v>279</v>
      </c>
      <c r="E126" s="135" t="e">
        <f>VLOOKUP(A126,銷售庫存統計總表!C:I,13,FALSE)</f>
        <v>#REF!</v>
      </c>
      <c r="F126" s="42">
        <v>348</v>
      </c>
      <c r="G126" s="43">
        <v>0</v>
      </c>
      <c r="H126" s="42">
        <f t="shared" si="37"/>
        <v>348</v>
      </c>
      <c r="I126" s="136">
        <f t="shared" si="47"/>
        <v>45.936</v>
      </c>
      <c r="J126" s="136" t="e">
        <f t="shared" si="48"/>
        <v>#REF!</v>
      </c>
      <c r="K126" s="136">
        <f t="shared" si="49"/>
        <v>5.9716800000000001</v>
      </c>
      <c r="L126" s="46" t="e">
        <f t="shared" si="50"/>
        <v>#REF!</v>
      </c>
      <c r="M126" s="137">
        <v>0.20000000000000001</v>
      </c>
      <c r="N126" s="138" t="e">
        <f t="shared" si="51"/>
        <v>#REF!</v>
      </c>
      <c r="O126" s="139">
        <v>0.070000000000000007</v>
      </c>
      <c r="P126" s="140" t="e">
        <f t="shared" si="38"/>
        <v>#REF!</v>
      </c>
      <c r="Q126" s="139">
        <v>0.050000000000000003</v>
      </c>
      <c r="R126" s="140" t="e">
        <f t="shared" si="45"/>
        <v>#REF!</v>
      </c>
      <c r="S126" s="141" t="e">
        <f t="shared" si="39"/>
        <v>#REF!</v>
      </c>
      <c r="T126" s="142" t="e">
        <f t="shared" si="52"/>
        <v>#REF!</v>
      </c>
    </row>
    <row r="127" hidden="1" ht="15" customHeight="1">
      <c r="A127" s="54" t="s">
        <v>280</v>
      </c>
      <c r="B127" s="133"/>
      <c r="C127" s="134"/>
      <c r="D127" s="55" t="s">
        <v>281</v>
      </c>
      <c r="E127" s="135" t="e">
        <f>VLOOKUP(A127,銷售庫存統計總表!C:I,13,FALSE)</f>
        <v>#REF!</v>
      </c>
      <c r="F127" s="42">
        <v>348</v>
      </c>
      <c r="G127" s="43">
        <v>0</v>
      </c>
      <c r="H127" s="42">
        <f t="shared" si="37"/>
        <v>348</v>
      </c>
      <c r="I127" s="136">
        <f t="shared" si="47"/>
        <v>45.936</v>
      </c>
      <c r="J127" s="136" t="e">
        <f t="shared" si="48"/>
        <v>#REF!</v>
      </c>
      <c r="K127" s="136">
        <f t="shared" si="49"/>
        <v>5.9716800000000001</v>
      </c>
      <c r="L127" s="46" t="e">
        <f t="shared" si="50"/>
        <v>#REF!</v>
      </c>
      <c r="M127" s="137">
        <v>0.20000000000000001</v>
      </c>
      <c r="N127" s="138" t="e">
        <f t="shared" si="51"/>
        <v>#REF!</v>
      </c>
      <c r="O127" s="139">
        <v>0.070000000000000007</v>
      </c>
      <c r="P127" s="140" t="e">
        <f t="shared" si="38"/>
        <v>#REF!</v>
      </c>
      <c r="Q127" s="139">
        <v>0.050000000000000003</v>
      </c>
      <c r="R127" s="140" t="e">
        <f t="shared" si="45"/>
        <v>#REF!</v>
      </c>
      <c r="S127" s="141" t="e">
        <f t="shared" si="39"/>
        <v>#REF!</v>
      </c>
      <c r="T127" s="142" t="e">
        <f t="shared" si="52"/>
        <v>#REF!</v>
      </c>
    </row>
    <row r="128" hidden="1" ht="15" customHeight="1">
      <c r="A128" s="54" t="s">
        <v>282</v>
      </c>
      <c r="B128" s="133"/>
      <c r="C128" s="134"/>
      <c r="D128" s="55" t="s">
        <v>283</v>
      </c>
      <c r="E128" s="135" t="e">
        <f>VLOOKUP(A128,銷售庫存統計總表!C:I,13,FALSE)</f>
        <v>#REF!</v>
      </c>
      <c r="F128" s="42">
        <v>498</v>
      </c>
      <c r="G128" s="43">
        <v>0</v>
      </c>
      <c r="H128" s="42">
        <f t="shared" si="37"/>
        <v>498</v>
      </c>
      <c r="I128" s="136">
        <f t="shared" si="47"/>
        <v>65.736000000000004</v>
      </c>
      <c r="J128" s="136" t="e">
        <f t="shared" si="48"/>
        <v>#REF!</v>
      </c>
      <c r="K128" s="136">
        <f t="shared" si="49"/>
        <v>8.5456800000000008</v>
      </c>
      <c r="L128" s="46" t="e">
        <f t="shared" si="50"/>
        <v>#REF!</v>
      </c>
      <c r="M128" s="137">
        <v>0.20000000000000001</v>
      </c>
      <c r="N128" s="138" t="e">
        <f t="shared" si="51"/>
        <v>#REF!</v>
      </c>
      <c r="O128" s="139">
        <v>0.070000000000000007</v>
      </c>
      <c r="P128" s="140" t="e">
        <f t="shared" si="38"/>
        <v>#REF!</v>
      </c>
      <c r="Q128" s="139">
        <v>0.050000000000000003</v>
      </c>
      <c r="R128" s="140" t="e">
        <f t="shared" si="45"/>
        <v>#REF!</v>
      </c>
      <c r="S128" s="141" t="e">
        <f t="shared" si="39"/>
        <v>#REF!</v>
      </c>
      <c r="T128" s="142" t="e">
        <f t="shared" si="52"/>
        <v>#REF!</v>
      </c>
    </row>
    <row r="129" hidden="1" ht="15" customHeight="1">
      <c r="A129" s="54" t="s">
        <v>284</v>
      </c>
      <c r="B129" s="133"/>
      <c r="C129" s="134"/>
      <c r="D129" s="55" t="s">
        <v>285</v>
      </c>
      <c r="E129" s="135" t="e">
        <f>VLOOKUP(A129,銷售庫存統計總表!C:I,13,FALSE)</f>
        <v>#REF!</v>
      </c>
      <c r="F129" s="42">
        <v>148</v>
      </c>
      <c r="G129" s="43">
        <v>0</v>
      </c>
      <c r="H129" s="42">
        <f t="shared" si="37"/>
        <v>148</v>
      </c>
      <c r="I129" s="136">
        <f t="shared" si="47"/>
        <v>19.536000000000001</v>
      </c>
      <c r="J129" s="136" t="e">
        <f t="shared" si="48"/>
        <v>#REF!</v>
      </c>
      <c r="K129" s="136">
        <f t="shared" si="49"/>
        <v>2.5396800000000002</v>
      </c>
      <c r="L129" s="46" t="e">
        <f t="shared" si="50"/>
        <v>#REF!</v>
      </c>
      <c r="M129" s="137">
        <v>0.20000000000000001</v>
      </c>
      <c r="N129" s="138" t="e">
        <f t="shared" si="51"/>
        <v>#REF!</v>
      </c>
      <c r="O129" s="139">
        <v>0.070000000000000007</v>
      </c>
      <c r="P129" s="140" t="e">
        <f t="shared" si="38"/>
        <v>#REF!</v>
      </c>
      <c r="Q129" s="139">
        <v>0.050000000000000003</v>
      </c>
      <c r="R129" s="140" t="e">
        <f t="shared" si="45"/>
        <v>#REF!</v>
      </c>
      <c r="S129" s="141" t="e">
        <f t="shared" si="39"/>
        <v>#REF!</v>
      </c>
      <c r="T129" s="142" t="e">
        <f t="shared" si="52"/>
        <v>#REF!</v>
      </c>
    </row>
    <row r="130" hidden="1" ht="15" customHeight="1">
      <c r="A130" s="56" t="s">
        <v>286</v>
      </c>
      <c r="B130" s="143"/>
      <c r="C130" s="144"/>
      <c r="D130" s="55" t="s">
        <v>287</v>
      </c>
      <c r="E130" s="135" t="e">
        <f>VLOOKUP(A130,銷售庫存統計總表!C:I,13,FALSE)</f>
        <v>#REF!</v>
      </c>
      <c r="F130" s="42">
        <v>198</v>
      </c>
      <c r="G130" s="43">
        <v>0</v>
      </c>
      <c r="H130" s="42">
        <f t="shared" si="37"/>
        <v>198</v>
      </c>
      <c r="I130" s="136">
        <f t="shared" si="47"/>
        <v>26.136000000000003</v>
      </c>
      <c r="J130" s="136" t="e">
        <f t="shared" si="48"/>
        <v>#REF!</v>
      </c>
      <c r="K130" s="136">
        <f t="shared" si="49"/>
        <v>3.3976800000000007</v>
      </c>
      <c r="L130" s="46" t="e">
        <f t="shared" si="50"/>
        <v>#REF!</v>
      </c>
      <c r="M130" s="137">
        <v>0.20000000000000001</v>
      </c>
      <c r="N130" s="138" t="e">
        <f t="shared" si="51"/>
        <v>#REF!</v>
      </c>
      <c r="O130" s="139">
        <v>0.070000000000000007</v>
      </c>
      <c r="P130" s="140" t="e">
        <f t="shared" si="38"/>
        <v>#REF!</v>
      </c>
      <c r="Q130" s="139">
        <v>0.050000000000000003</v>
      </c>
      <c r="R130" s="140" t="e">
        <f t="shared" si="45"/>
        <v>#REF!</v>
      </c>
      <c r="S130" s="141" t="e">
        <f t="shared" si="39"/>
        <v>#REF!</v>
      </c>
      <c r="T130" s="156" t="e">
        <f t="shared" si="52"/>
        <v>#REF!</v>
      </c>
    </row>
    <row r="131" ht="15" customHeight="1">
      <c r="A131" s="157"/>
      <c r="B131" s="157"/>
      <c r="C131" s="157"/>
      <c r="D131" s="158"/>
      <c r="E131" s="159" t="e">
        <f>SUM(E9:E130)</f>
        <v>#REF!</v>
      </c>
      <c r="F131" s="160"/>
      <c r="G131" s="161"/>
      <c r="H131" s="162"/>
      <c r="I131" s="163"/>
      <c r="J131" s="163" t="e">
        <f>SUM(J14:J124)</f>
        <v>#REF!</v>
      </c>
      <c r="K131" s="164">
        <v>0.13</v>
      </c>
      <c r="L131" s="163" t="e">
        <f>SUM(L14:L124)</f>
        <v>#REF!</v>
      </c>
      <c r="M131" s="165">
        <v>0.20000000000000001</v>
      </c>
      <c r="N131" s="166" t="e">
        <f>SUM(N14:N124)</f>
        <v>#REF!</v>
      </c>
      <c r="O131" s="167" t="e">
        <f>P131/L131</f>
        <v>#REF!</v>
      </c>
      <c r="P131" s="168" t="e">
        <f>SUM(P14:P124)</f>
        <v>#REF!</v>
      </c>
      <c r="Q131" s="167" t="e">
        <f>R131/L131</f>
        <v>#REF!</v>
      </c>
      <c r="R131" s="169" t="e">
        <f>SUM(R14:R124)</f>
        <v>#REF!</v>
      </c>
      <c r="S131" s="170" t="e">
        <f>SUM(S14:S124)</f>
        <v>#REF!</v>
      </c>
      <c r="T131" s="171">
        <v>0.60999999999999999</v>
      </c>
    </row>
    <row r="132" ht="14.25" customHeight="1"/>
    <row r="133" ht="14.25" customHeight="1"/>
    <row r="134" ht="14.25" customHeight="1">
      <c r="J134" s="173"/>
    </row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</sheetData>
  <autoFilter ref="A8:T131">
    <filterColumn colId="0" showButton="0"/>
    <filterColumn colId="1" showButton="0"/>
    <filterColumn colId="4">
      <customFilters>
        <customFilter operator="notEqual" val=" "/>
      </customFilters>
    </filterColumn>
  </autoFilter>
  <mergeCells count="129"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9:C39"/>
    <mergeCell ref="A46:C46"/>
    <mergeCell ref="A40:C40"/>
    <mergeCell ref="A41:C41"/>
    <mergeCell ref="A42:C42"/>
    <mergeCell ref="F2:L2"/>
    <mergeCell ref="A3:A4"/>
    <mergeCell ref="C3:L3"/>
    <mergeCell ref="O4:S4"/>
    <mergeCell ref="O5:S6"/>
    <mergeCell ref="L5:L6"/>
    <mergeCell ref="K5:K6"/>
    <mergeCell ref="A6:C6"/>
    <mergeCell ref="O7:S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37:C37"/>
    <mergeCell ref="A38:C38"/>
    <mergeCell ref="A99:C99"/>
    <mergeCell ref="A100:C100"/>
    <mergeCell ref="A101:C101"/>
    <mergeCell ref="A102:C102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03:C103"/>
    <mergeCell ref="A104:C104"/>
    <mergeCell ref="A105:C105"/>
    <mergeCell ref="A106:C106"/>
    <mergeCell ref="A107:C107"/>
    <mergeCell ref="A98:C98"/>
  </mergeCells>
  <conditionalFormatting sqref="A122:A123">
    <cfRule priority="15" dxfId="0" type="duplicateValues"/>
  </conditionalFormatting>
  <conditionalFormatting sqref="A98">
    <cfRule priority="36" dxfId="0" type="duplicateValues"/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 codeName="Sheet4">
    <pageSetUpPr fitToPage="1"/>
  </sheetPr>
  <sheetViews>
    <sheetView zoomScale="80" zoomScaleNormal="80" workbookViewId="0">
      <pane activePane="bottomLeft" state="frozen" topLeftCell="A20" ySplit="8"/>
      <selection pane="bottomLeft" activeCell="K114" sqref="K114"/>
    </sheetView>
  </sheetViews>
  <sheetFormatPr defaultColWidth="14.42578" defaultRowHeight="15" customHeight="1"/>
  <cols>
    <col min="1" max="1" width="61.14063" style="12" customWidth="1"/>
    <col min="2" max="2" width="12.85547" style="12" customWidth="1"/>
    <col min="3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5" width="12.85547" style="12" customWidth="1"/>
    <col min="16" max="16" width="14.42578" style="12" bestFit="1" customWidth="1"/>
    <col min="17" max="17" width="14.42578" style="12" customWidth="1"/>
    <col min="18" max="18" width="13.57031" style="12" bestFit="1" customWidth="1"/>
    <col min="19" max="19" width="13.42578" style="12" customWidth="1"/>
    <col min="20" max="27" width="8.570313" style="12" customWidth="1"/>
    <col min="28" max="16384" width="14.42578" style="12"/>
  </cols>
  <sheetData>
    <row r="1" ht="35.25" customHeight="1"/>
    <row r="2" ht="27" customHeight="1">
      <c r="B2" s="174"/>
      <c r="C2" s="175" t="s">
        <v>357</v>
      </c>
      <c r="D2" s="175"/>
      <c r="E2" s="175"/>
      <c r="F2" s="175"/>
      <c r="G2" s="175"/>
      <c r="H2" s="175"/>
      <c r="I2" s="175"/>
      <c r="J2" s="175"/>
      <c r="K2" s="175"/>
      <c r="L2" s="174"/>
    </row>
    <row r="3" ht="18" customHeight="1">
      <c r="A3" s="176" t="s">
        <v>326</v>
      </c>
      <c r="B3" s="177">
        <v>45597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178"/>
      <c r="R3" s="179"/>
    </row>
    <row r="4" thickBot="1" ht="25.5" customHeight="1">
      <c r="A4" s="180"/>
      <c r="B4" s="177">
        <f>EOMONTH(B3,0)</f>
        <v>45626</v>
      </c>
      <c r="H4" s="15"/>
      <c r="L4" s="15"/>
      <c r="M4" s="181" t="s">
        <v>0</v>
      </c>
      <c r="N4" s="181"/>
      <c r="O4" s="181"/>
      <c r="P4" s="181"/>
      <c r="Q4" s="181"/>
      <c r="R4" s="181"/>
    </row>
    <row r="5" ht="16.5" customHeight="1">
      <c r="A5" s="182"/>
      <c r="L5" s="21"/>
      <c r="M5" s="17">
        <f>R242</f>
        <v>95667.320000000051</v>
      </c>
      <c r="N5" s="18"/>
      <c r="O5" s="18"/>
      <c r="P5" s="183"/>
      <c r="Q5" s="183"/>
      <c r="R5" s="184"/>
    </row>
    <row r="6" thickBot="1" ht="23.25" customHeight="1">
      <c r="A6" s="185" t="s">
        <v>1</v>
      </c>
      <c r="I6" s="178"/>
      <c r="J6" s="178"/>
      <c r="L6" s="21"/>
      <c r="M6" s="186"/>
      <c r="N6" s="187"/>
      <c r="O6" s="187"/>
      <c r="P6" s="187"/>
      <c r="Q6" s="187"/>
      <c r="R6" s="188"/>
    </row>
    <row r="7" ht="14.25" customHeight="1">
      <c r="B7" s="189">
        <v>0.13200000000000001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190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ht="14.45" customHeight="1">
      <c r="A9" s="191" t="s">
        <v>206</v>
      </c>
      <c r="B9" s="55" t="str">
        <f>VLOOKUP(A9,'New template'!A:B,2,FALSE)</f>
        <v>E05697</v>
      </c>
      <c r="C9" s="68">
        <v>0</v>
      </c>
      <c r="D9" s="68">
        <v>248</v>
      </c>
      <c r="E9" s="43">
        <v>0</v>
      </c>
      <c r="F9" s="42">
        <f t="shared" ref="F9:F72" si="0">D9*(1-E9)</f>
        <v>248</v>
      </c>
      <c r="G9" s="45">
        <f t="shared" ref="G9:G72" si="1">F9*$B$7</f>
        <v>32.736000000000004</v>
      </c>
      <c r="H9" s="45">
        <f t="shared" ref="H9:H72" si="2">G9*C9</f>
        <v>0</v>
      </c>
      <c r="I9" s="45">
        <f t="shared" ref="I9:I72" si="3">G9*0.13</f>
        <v>4.2556800000000008</v>
      </c>
      <c r="J9" s="46">
        <f t="shared" ref="J9:J72" si="4">(G9-I9)*C9</f>
        <v>0</v>
      </c>
      <c r="K9" s="47">
        <v>0.20000000000000001</v>
      </c>
      <c r="L9" s="48">
        <f t="shared" ref="L9:L72" si="5">J9*K9</f>
        <v>0</v>
      </c>
      <c r="M9" s="49">
        <f>VLOOKUP(A9,'New template'!A:R,13,FALSE)</f>
        <v>0.050000000000000003</v>
      </c>
      <c r="N9" s="50">
        <f t="shared" ref="N9:N72" si="6">J9*M9</f>
        <v>0</v>
      </c>
      <c r="O9" s="49">
        <v>0.050000000000000003</v>
      </c>
      <c r="P9" s="50">
        <f t="shared" ref="P9:P72" si="7">J9*O9</f>
        <v>0</v>
      </c>
      <c r="Q9" s="51">
        <f t="shared" ref="Q9:Q72" si="8">IFERROR(ROUND((J9-L9-N9-P9)/C9,2),0)</f>
        <v>0</v>
      </c>
      <c r="R9" s="52">
        <f t="shared" ref="R9:R72" si="9">C9*Q9</f>
        <v>0</v>
      </c>
      <c r="S9" s="69" t="e">
        <f t="shared" ref="S9:S72" si="10">R9/H9</f>
        <v>#DIV/0!</v>
      </c>
    </row>
    <row r="10" ht="14.45" customHeight="1">
      <c r="A10" s="54" t="s">
        <v>206</v>
      </c>
      <c r="B10" s="55" t="str">
        <f>VLOOKUP(A10,'New template'!A:B,2,FALSE)</f>
        <v>E05697</v>
      </c>
      <c r="C10" s="68">
        <v>1</v>
      </c>
      <c r="D10" s="68">
        <v>248</v>
      </c>
      <c r="E10" s="43">
        <v>0.29999999999999999</v>
      </c>
      <c r="F10" s="42">
        <f t="shared" si="0"/>
        <v>173.59999999999999</v>
      </c>
      <c r="G10" s="45">
        <f t="shared" si="1"/>
        <v>22.915199999999999</v>
      </c>
      <c r="H10" s="45">
        <f t="shared" si="2"/>
        <v>22.915199999999999</v>
      </c>
      <c r="I10" s="45">
        <f t="shared" si="3"/>
        <v>2.9789759999999998</v>
      </c>
      <c r="J10" s="46">
        <f t="shared" si="4"/>
        <v>19.936223999999999</v>
      </c>
      <c r="K10" s="47">
        <v>0.20000000000000001</v>
      </c>
      <c r="L10" s="48">
        <f t="shared" si="5"/>
        <v>3.9872448</v>
      </c>
      <c r="M10" s="49">
        <f>VLOOKUP(A10,'New template'!A:R,13,FALSE)</f>
        <v>0.050000000000000003</v>
      </c>
      <c r="N10" s="50">
        <f t="shared" si="6"/>
        <v>0.99681120000000001</v>
      </c>
      <c r="O10" s="49">
        <v>0.050000000000000003</v>
      </c>
      <c r="P10" s="50">
        <f t="shared" si="7"/>
        <v>0.99681120000000001</v>
      </c>
      <c r="Q10" s="51">
        <f t="shared" si="8"/>
        <v>13.960000000000001</v>
      </c>
      <c r="R10" s="52">
        <f t="shared" si="9"/>
        <v>13.960000000000001</v>
      </c>
      <c r="S10" s="69">
        <f t="shared" si="10"/>
        <v>0.6092026253316577</v>
      </c>
    </row>
    <row r="11" ht="14.45" customHeight="1">
      <c r="A11" s="54" t="s">
        <v>358</v>
      </c>
      <c r="B11" s="192"/>
      <c r="C11" s="68">
        <v>1</v>
      </c>
      <c r="D11" s="68">
        <v>348</v>
      </c>
      <c r="E11" s="43">
        <v>0</v>
      </c>
      <c r="F11" s="42">
        <f t="shared" si="0"/>
        <v>348</v>
      </c>
      <c r="G11" s="45">
        <f t="shared" si="1"/>
        <v>45.936</v>
      </c>
      <c r="H11" s="45">
        <f t="shared" si="2"/>
        <v>45.936</v>
      </c>
      <c r="I11" s="45">
        <f t="shared" si="3"/>
        <v>5.9716800000000001</v>
      </c>
      <c r="J11" s="46">
        <f t="shared" si="4"/>
        <v>39.964320000000001</v>
      </c>
      <c r="K11" s="47">
        <v>0.20000000000000001</v>
      </c>
      <c r="L11" s="48">
        <f t="shared" si="5"/>
        <v>7.9928640000000009</v>
      </c>
      <c r="M11" s="49">
        <v>0.070000000000000007</v>
      </c>
      <c r="N11" s="50">
        <f t="shared" si="6"/>
        <v>2.7975024000000004</v>
      </c>
      <c r="O11" s="49">
        <v>0.050000000000000003</v>
      </c>
      <c r="P11" s="50">
        <f t="shared" si="7"/>
        <v>1.9982160000000002</v>
      </c>
      <c r="Q11" s="51">
        <f t="shared" si="8"/>
        <v>27.18</v>
      </c>
      <c r="R11" s="52">
        <f t="shared" si="9"/>
        <v>27.18</v>
      </c>
      <c r="S11" s="69">
        <f t="shared" si="10"/>
        <v>0.59169278996865204</v>
      </c>
    </row>
    <row r="12" ht="14.45" customHeight="1">
      <c r="A12" s="54" t="s">
        <v>358</v>
      </c>
      <c r="B12" s="192"/>
      <c r="C12" s="68">
        <v>3</v>
      </c>
      <c r="D12" s="68">
        <v>348</v>
      </c>
      <c r="E12" s="43">
        <v>0.29999999999999999</v>
      </c>
      <c r="F12" s="42">
        <f t="shared" si="0"/>
        <v>243.59999999999999</v>
      </c>
      <c r="G12" s="45">
        <f t="shared" si="1"/>
        <v>32.155200000000001</v>
      </c>
      <c r="H12" s="45">
        <f t="shared" si="2"/>
        <v>96.465599999999995</v>
      </c>
      <c r="I12" s="45">
        <f t="shared" si="3"/>
        <v>4.1801760000000003</v>
      </c>
      <c r="J12" s="46">
        <f t="shared" si="4"/>
        <v>83.925072</v>
      </c>
      <c r="K12" s="47">
        <v>0.20000000000000001</v>
      </c>
      <c r="L12" s="48">
        <f t="shared" si="5"/>
        <v>16.785014400000001</v>
      </c>
      <c r="M12" s="49">
        <v>0.070000000000000007</v>
      </c>
      <c r="N12" s="50">
        <f t="shared" si="6"/>
        <v>5.8747550400000002</v>
      </c>
      <c r="O12" s="49">
        <v>0.050000000000000003</v>
      </c>
      <c r="P12" s="50">
        <f t="shared" si="7"/>
        <v>4.1962536000000004</v>
      </c>
      <c r="Q12" s="51">
        <f t="shared" si="8"/>
        <v>19.02</v>
      </c>
      <c r="R12" s="52">
        <f t="shared" si="9"/>
        <v>57.060000000000002</v>
      </c>
      <c r="S12" s="69">
        <f t="shared" si="10"/>
        <v>0.59150619495447088</v>
      </c>
    </row>
    <row r="13" ht="14.45" customHeight="1">
      <c r="A13" s="54" t="s">
        <v>276</v>
      </c>
      <c r="B13" s="55" t="str">
        <f>VLOOKUP(A13,'New template'!A:B,2,FALSE)</f>
        <v>E03566</v>
      </c>
      <c r="C13" s="68">
        <v>0</v>
      </c>
      <c r="D13" s="68">
        <v>248</v>
      </c>
      <c r="E13" s="43">
        <v>0</v>
      </c>
      <c r="F13" s="42">
        <f t="shared" si="0"/>
        <v>248</v>
      </c>
      <c r="G13" s="45">
        <f t="shared" si="1"/>
        <v>32.736000000000004</v>
      </c>
      <c r="H13" s="45">
        <f t="shared" si="2"/>
        <v>0</v>
      </c>
      <c r="I13" s="45">
        <f t="shared" si="3"/>
        <v>4.2556800000000008</v>
      </c>
      <c r="J13" s="46">
        <f t="shared" si="4"/>
        <v>0</v>
      </c>
      <c r="K13" s="47">
        <v>0.20000000000000001</v>
      </c>
      <c r="L13" s="48">
        <f t="shared" si="5"/>
        <v>0</v>
      </c>
      <c r="M13" s="49">
        <f>VLOOKUP(A13,'New template'!A:R,13,FALSE)</f>
        <v>0.050000000000000003</v>
      </c>
      <c r="N13" s="50">
        <f t="shared" si="6"/>
        <v>0</v>
      </c>
      <c r="O13" s="49">
        <v>0.050000000000000003</v>
      </c>
      <c r="P13" s="50">
        <f t="shared" si="7"/>
        <v>0</v>
      </c>
      <c r="Q13" s="51">
        <f t="shared" si="8"/>
        <v>0</v>
      </c>
      <c r="R13" s="52">
        <f t="shared" si="9"/>
        <v>0</v>
      </c>
      <c r="S13" s="69" t="e">
        <f t="shared" si="10"/>
        <v>#DIV/0!</v>
      </c>
    </row>
    <row r="14" ht="14.45" customHeight="1">
      <c r="A14" s="54" t="s">
        <v>350</v>
      </c>
      <c r="B14" s="55" t="e">
        <f>VLOOKUP(A14,'New template'!A:B,2,FALSE)</f>
        <v>#N/A</v>
      </c>
      <c r="C14" s="68">
        <v>2</v>
      </c>
      <c r="D14" s="68">
        <v>348</v>
      </c>
      <c r="E14" s="43">
        <v>0</v>
      </c>
      <c r="F14" s="42">
        <f t="shared" si="0"/>
        <v>348</v>
      </c>
      <c r="G14" s="45">
        <f t="shared" si="1"/>
        <v>45.936</v>
      </c>
      <c r="H14" s="45">
        <f t="shared" si="2"/>
        <v>91.872</v>
      </c>
      <c r="I14" s="45">
        <f t="shared" si="3"/>
        <v>5.9716800000000001</v>
      </c>
      <c r="J14" s="46">
        <f t="shared" si="4"/>
        <v>79.928640000000001</v>
      </c>
      <c r="K14" s="47">
        <v>0.20000000000000001</v>
      </c>
      <c r="L14" s="48">
        <f t="shared" si="5"/>
        <v>15.985728000000002</v>
      </c>
      <c r="M14" s="49" t="e">
        <f>VLOOKUP(A14,'New template'!A:R,13,FALSE)</f>
        <v>#N/A</v>
      </c>
      <c r="N14" s="50" t="e">
        <f t="shared" si="6"/>
        <v>#N/A</v>
      </c>
      <c r="O14" s="49">
        <v>0.050000000000000003</v>
      </c>
      <c r="P14" s="50">
        <f t="shared" si="7"/>
        <v>3.9964320000000004</v>
      </c>
      <c r="Q14" s="51">
        <f t="shared" si="8"/>
        <v>0</v>
      </c>
      <c r="R14" s="52">
        <f t="shared" si="9"/>
        <v>0</v>
      </c>
      <c r="S14" s="69">
        <f t="shared" si="10"/>
        <v>0</v>
      </c>
    </row>
    <row r="15" ht="14.45" customHeight="1">
      <c r="A15" s="54" t="s">
        <v>112</v>
      </c>
      <c r="B15" s="55" t="str">
        <f>VLOOKUP(A15,'New template'!A:B,2,FALSE)</f>
        <v>E04524</v>
      </c>
      <c r="C15" s="68">
        <v>4</v>
      </c>
      <c r="D15" s="68">
        <v>298</v>
      </c>
      <c r="E15" s="43">
        <v>0</v>
      </c>
      <c r="F15" s="42">
        <f t="shared" si="0"/>
        <v>298</v>
      </c>
      <c r="G15" s="45">
        <f t="shared" si="1"/>
        <v>39.335999999999999</v>
      </c>
      <c r="H15" s="45">
        <f t="shared" si="2"/>
        <v>157.34399999999999</v>
      </c>
      <c r="I15" s="45">
        <f t="shared" si="3"/>
        <v>5.1136799999999996</v>
      </c>
      <c r="J15" s="46">
        <f t="shared" si="4"/>
        <v>136.88927999999999</v>
      </c>
      <c r="K15" s="47">
        <v>0.20000000000000001</v>
      </c>
      <c r="L15" s="48">
        <f t="shared" si="5"/>
        <v>27.377855999999998</v>
      </c>
      <c r="M15" s="49">
        <f>VLOOKUP(A15,'New template'!A:R,13,FALSE)</f>
        <v>0.050000000000000003</v>
      </c>
      <c r="N15" s="50">
        <f t="shared" si="6"/>
        <v>6.8444639999999994</v>
      </c>
      <c r="O15" s="49">
        <v>0.050000000000000003</v>
      </c>
      <c r="P15" s="50">
        <f t="shared" si="7"/>
        <v>6.8444639999999994</v>
      </c>
      <c r="Q15" s="51">
        <f t="shared" si="8"/>
        <v>23.960000000000001</v>
      </c>
      <c r="R15" s="52">
        <f t="shared" si="9"/>
        <v>95.840000000000003</v>
      </c>
      <c r="S15" s="69">
        <f t="shared" si="10"/>
        <v>0.60911124669513939</v>
      </c>
    </row>
    <row r="16" ht="14.45" customHeight="1">
      <c r="A16" s="56" t="s">
        <v>114</v>
      </c>
      <c r="B16" s="55" t="str">
        <f>VLOOKUP(A16,'New template'!A:B,2,FALSE)</f>
        <v>E06529</v>
      </c>
      <c r="C16" s="68">
        <v>5</v>
      </c>
      <c r="D16" s="68">
        <v>448</v>
      </c>
      <c r="E16" s="43">
        <v>0</v>
      </c>
      <c r="F16" s="42">
        <f t="shared" si="0"/>
        <v>448</v>
      </c>
      <c r="G16" s="45">
        <f t="shared" si="1"/>
        <v>59.136000000000003</v>
      </c>
      <c r="H16" s="45">
        <f t="shared" si="2"/>
        <v>295.68000000000001</v>
      </c>
      <c r="I16" s="45">
        <f t="shared" si="3"/>
        <v>7.6876800000000003</v>
      </c>
      <c r="J16" s="46">
        <f t="shared" si="4"/>
        <v>257.24160000000001</v>
      </c>
      <c r="K16" s="47">
        <v>0.20000000000000001</v>
      </c>
      <c r="L16" s="48">
        <f t="shared" si="5"/>
        <v>51.448320000000002</v>
      </c>
      <c r="M16" s="49">
        <f>VLOOKUP(A16,'New template'!A:R,13,FALSE)</f>
        <v>0.050000000000000003</v>
      </c>
      <c r="N16" s="50">
        <f t="shared" si="6"/>
        <v>12.862080000000001</v>
      </c>
      <c r="O16" s="49">
        <v>0.050000000000000003</v>
      </c>
      <c r="P16" s="50">
        <f t="shared" si="7"/>
        <v>12.862080000000001</v>
      </c>
      <c r="Q16" s="51">
        <f t="shared" si="8"/>
        <v>36.009999999999998</v>
      </c>
      <c r="R16" s="52">
        <f t="shared" si="9"/>
        <v>180.04999999999998</v>
      </c>
      <c r="S16" s="69">
        <f t="shared" si="10"/>
        <v>0.60893533549783541</v>
      </c>
    </row>
    <row r="17" ht="14.45" customHeight="1">
      <c r="A17" s="56" t="s">
        <v>116</v>
      </c>
      <c r="B17" s="55" t="str">
        <f>VLOOKUP(A17,'New template'!A:B,2,FALSE)</f>
        <v>E06530</v>
      </c>
      <c r="C17" s="68">
        <v>4</v>
      </c>
      <c r="D17" s="68">
        <v>498</v>
      </c>
      <c r="E17" s="43">
        <v>0</v>
      </c>
      <c r="F17" s="42">
        <f t="shared" si="0"/>
        <v>498</v>
      </c>
      <c r="G17" s="45">
        <f t="shared" si="1"/>
        <v>65.736000000000004</v>
      </c>
      <c r="H17" s="45">
        <f t="shared" si="2"/>
        <v>262.94400000000002</v>
      </c>
      <c r="I17" s="45">
        <f t="shared" si="3"/>
        <v>8.5456800000000008</v>
      </c>
      <c r="J17" s="46">
        <f t="shared" si="4"/>
        <v>228.76128</v>
      </c>
      <c r="K17" s="47">
        <v>0.20000000000000001</v>
      </c>
      <c r="L17" s="48">
        <f t="shared" si="5"/>
        <v>45.752256000000003</v>
      </c>
      <c r="M17" s="49">
        <f>VLOOKUP(A17,'New template'!A:R,13,FALSE)</f>
        <v>0.050000000000000003</v>
      </c>
      <c r="N17" s="50">
        <f t="shared" si="6"/>
        <v>11.438064000000001</v>
      </c>
      <c r="O17" s="49">
        <v>0.050000000000000003</v>
      </c>
      <c r="P17" s="50">
        <f t="shared" si="7"/>
        <v>11.438064000000001</v>
      </c>
      <c r="Q17" s="51">
        <f t="shared" si="8"/>
        <v>40.030000000000001</v>
      </c>
      <c r="R17" s="52">
        <f t="shared" si="9"/>
        <v>160.12</v>
      </c>
      <c r="S17" s="69">
        <f t="shared" si="10"/>
        <v>0.60895095533649746</v>
      </c>
    </row>
    <row r="18" ht="14.45" customHeight="1">
      <c r="A18" s="56" t="s">
        <v>222</v>
      </c>
      <c r="B18" s="55" t="str">
        <f>VLOOKUP(A18,'New template'!A:B,2,FALSE)</f>
        <v>E06120</v>
      </c>
      <c r="C18" s="68">
        <v>35</v>
      </c>
      <c r="D18" s="68">
        <v>298</v>
      </c>
      <c r="E18" s="43">
        <v>0</v>
      </c>
      <c r="F18" s="42">
        <f t="shared" si="0"/>
        <v>298</v>
      </c>
      <c r="G18" s="45">
        <f t="shared" si="1"/>
        <v>39.335999999999999</v>
      </c>
      <c r="H18" s="45">
        <f t="shared" si="2"/>
        <v>1376.76</v>
      </c>
      <c r="I18" s="45">
        <f t="shared" si="3"/>
        <v>5.1136799999999996</v>
      </c>
      <c r="J18" s="46">
        <f t="shared" si="4"/>
        <v>1197.7811999999999</v>
      </c>
      <c r="K18" s="47">
        <v>0.20000000000000001</v>
      </c>
      <c r="L18" s="48">
        <f t="shared" si="5"/>
        <v>239.55624</v>
      </c>
      <c r="M18" s="49">
        <f>VLOOKUP(A18,'New template'!A:R,13,FALSE)</f>
        <v>0.050000000000000003</v>
      </c>
      <c r="N18" s="50">
        <f t="shared" si="6"/>
        <v>59.889060000000001</v>
      </c>
      <c r="O18" s="49">
        <v>0.050000000000000003</v>
      </c>
      <c r="P18" s="50">
        <f t="shared" si="7"/>
        <v>59.889060000000001</v>
      </c>
      <c r="Q18" s="51">
        <f t="shared" si="8"/>
        <v>23.960000000000001</v>
      </c>
      <c r="R18" s="52">
        <f t="shared" si="9"/>
        <v>838.60000000000002</v>
      </c>
      <c r="S18" s="69">
        <f t="shared" si="10"/>
        <v>0.60911124669513939</v>
      </c>
    </row>
    <row r="19" ht="14.45" customHeight="1">
      <c r="A19" s="56" t="s">
        <v>224</v>
      </c>
      <c r="B19" s="55" t="str">
        <f>VLOOKUP(A19,'New template'!A:B,2,FALSE)</f>
        <v>E06531</v>
      </c>
      <c r="C19" s="68">
        <v>14</v>
      </c>
      <c r="D19" s="68">
        <v>428</v>
      </c>
      <c r="E19" s="43">
        <v>0</v>
      </c>
      <c r="F19" s="42">
        <f t="shared" si="0"/>
        <v>428</v>
      </c>
      <c r="G19" s="45">
        <f t="shared" si="1"/>
        <v>56.496000000000002</v>
      </c>
      <c r="H19" s="45">
        <f t="shared" si="2"/>
        <v>790.94400000000007</v>
      </c>
      <c r="I19" s="45">
        <f t="shared" si="3"/>
        <v>7.3444800000000008</v>
      </c>
      <c r="J19" s="46">
        <f t="shared" si="4"/>
        <v>688.12128000000007</v>
      </c>
      <c r="K19" s="47">
        <v>0.20000000000000001</v>
      </c>
      <c r="L19" s="48">
        <f t="shared" si="5"/>
        <v>137.62425600000003</v>
      </c>
      <c r="M19" s="49">
        <f>VLOOKUP(A19,'New template'!A:R,13,FALSE)</f>
        <v>0.050000000000000003</v>
      </c>
      <c r="N19" s="50">
        <f t="shared" si="6"/>
        <v>34.406064000000008</v>
      </c>
      <c r="O19" s="49">
        <v>0.050000000000000003</v>
      </c>
      <c r="P19" s="50">
        <f t="shared" si="7"/>
        <v>34.406064000000008</v>
      </c>
      <c r="Q19" s="51">
        <f t="shared" si="8"/>
        <v>34.409999999999997</v>
      </c>
      <c r="R19" s="52">
        <f t="shared" si="9"/>
        <v>481.73999999999995</v>
      </c>
      <c r="S19" s="69">
        <f t="shared" si="10"/>
        <v>0.60906966864910783</v>
      </c>
    </row>
    <row r="20" ht="14.45" customHeight="1">
      <c r="A20" s="56" t="s">
        <v>226</v>
      </c>
      <c r="B20" s="55" t="str">
        <f>VLOOKUP(A20,'New template'!A:B,2,FALSE)</f>
        <v>E06532</v>
      </c>
      <c r="C20" s="68">
        <v>21</v>
      </c>
      <c r="D20" s="68">
        <v>498</v>
      </c>
      <c r="E20" s="43">
        <v>0</v>
      </c>
      <c r="F20" s="42">
        <f t="shared" si="0"/>
        <v>498</v>
      </c>
      <c r="G20" s="45">
        <f t="shared" si="1"/>
        <v>65.736000000000004</v>
      </c>
      <c r="H20" s="45">
        <f t="shared" si="2"/>
        <v>1380.4560000000001</v>
      </c>
      <c r="I20" s="45">
        <f t="shared" si="3"/>
        <v>8.5456800000000008</v>
      </c>
      <c r="J20" s="46">
        <f t="shared" si="4"/>
        <v>1200.9967200000001</v>
      </c>
      <c r="K20" s="47">
        <v>0.20000000000000001</v>
      </c>
      <c r="L20" s="48">
        <f t="shared" si="5"/>
        <v>240.19934400000002</v>
      </c>
      <c r="M20" s="49">
        <f>VLOOKUP(A20,'New template'!A:R,13,FALSE)</f>
        <v>0.050000000000000003</v>
      </c>
      <c r="N20" s="50">
        <f t="shared" si="6"/>
        <v>60.049836000000006</v>
      </c>
      <c r="O20" s="49">
        <v>0.050000000000000003</v>
      </c>
      <c r="P20" s="50">
        <f t="shared" si="7"/>
        <v>60.049836000000006</v>
      </c>
      <c r="Q20" s="51">
        <f t="shared" si="8"/>
        <v>40.030000000000001</v>
      </c>
      <c r="R20" s="52">
        <f t="shared" si="9"/>
        <v>840.63</v>
      </c>
      <c r="S20" s="69">
        <f t="shared" si="10"/>
        <v>0.60895095533649746</v>
      </c>
    </row>
    <row r="21" ht="14.45" customHeight="1">
      <c r="A21" s="54" t="s">
        <v>22</v>
      </c>
      <c r="B21" s="55" t="str">
        <f>VLOOKUP(A21,'New template'!A:B,2,FALSE)</f>
        <v>E05367</v>
      </c>
      <c r="C21" s="68">
        <v>0</v>
      </c>
      <c r="D21" s="68">
        <v>278</v>
      </c>
      <c r="E21" s="43">
        <v>0</v>
      </c>
      <c r="F21" s="42">
        <f t="shared" si="0"/>
        <v>278</v>
      </c>
      <c r="G21" s="45">
        <f t="shared" si="1"/>
        <v>36.696000000000005</v>
      </c>
      <c r="H21" s="45">
        <f t="shared" si="2"/>
        <v>0</v>
      </c>
      <c r="I21" s="45">
        <f t="shared" si="3"/>
        <v>4.7704800000000009</v>
      </c>
      <c r="J21" s="46">
        <f t="shared" si="4"/>
        <v>0</v>
      </c>
      <c r="K21" s="47">
        <v>0.20000000000000001</v>
      </c>
      <c r="L21" s="48">
        <f t="shared" si="5"/>
        <v>0</v>
      </c>
      <c r="M21" s="49">
        <f>VLOOKUP(A21,'New template'!A:R,13,FALSE)</f>
        <v>0.050000000000000003</v>
      </c>
      <c r="N21" s="50">
        <f t="shared" si="6"/>
        <v>0</v>
      </c>
      <c r="O21" s="49">
        <v>0.050000000000000003</v>
      </c>
      <c r="P21" s="50">
        <f t="shared" si="7"/>
        <v>0</v>
      </c>
      <c r="Q21" s="51">
        <f t="shared" si="8"/>
        <v>0</v>
      </c>
      <c r="R21" s="52">
        <f t="shared" si="9"/>
        <v>0</v>
      </c>
      <c r="S21" s="69" t="e">
        <f t="shared" si="10"/>
        <v>#DIV/0!</v>
      </c>
    </row>
    <row r="22" ht="14.45" customHeight="1">
      <c r="A22" s="54" t="s">
        <v>22</v>
      </c>
      <c r="B22" s="55" t="str">
        <f>VLOOKUP(A22,'New template'!A:B,2,FALSE)</f>
        <v>E05367</v>
      </c>
      <c r="C22" s="68">
        <v>0</v>
      </c>
      <c r="D22" s="68">
        <v>278</v>
      </c>
      <c r="E22" s="43">
        <v>0.6835</v>
      </c>
      <c r="F22" s="42">
        <f t="shared" si="0"/>
        <v>87.986999999999995</v>
      </c>
      <c r="G22" s="45">
        <f t="shared" si="1"/>
        <v>11.614284</v>
      </c>
      <c r="H22" s="45">
        <f t="shared" si="2"/>
        <v>0</v>
      </c>
      <c r="I22" s="45">
        <f t="shared" si="3"/>
        <v>1.50985692</v>
      </c>
      <c r="J22" s="46">
        <f t="shared" si="4"/>
        <v>0</v>
      </c>
      <c r="K22" s="47">
        <v>0.20000000000000001</v>
      </c>
      <c r="L22" s="48">
        <f t="shared" si="5"/>
        <v>0</v>
      </c>
      <c r="M22" s="49">
        <f>VLOOKUP(A22,'New template'!A:R,13,FALSE)</f>
        <v>0.050000000000000003</v>
      </c>
      <c r="N22" s="50">
        <f t="shared" si="6"/>
        <v>0</v>
      </c>
      <c r="O22" s="49">
        <v>0.050000000000000003</v>
      </c>
      <c r="P22" s="50">
        <f t="shared" si="7"/>
        <v>0</v>
      </c>
      <c r="Q22" s="51">
        <f t="shared" si="8"/>
        <v>0</v>
      </c>
      <c r="R22" s="52">
        <f t="shared" si="9"/>
        <v>0</v>
      </c>
      <c r="S22" s="69" t="e">
        <f t="shared" si="10"/>
        <v>#DIV/0!</v>
      </c>
    </row>
    <row r="23" ht="14.45" customHeight="1">
      <c r="A23" s="54" t="s">
        <v>359</v>
      </c>
      <c r="B23" s="55" t="str">
        <f>VLOOKUP(A23,'New template'!A:B,2,FALSE)</f>
        <v>E02452</v>
      </c>
      <c r="C23" s="68">
        <v>0</v>
      </c>
      <c r="D23" s="68">
        <v>278</v>
      </c>
      <c r="E23" s="43">
        <v>0.68000000000000005</v>
      </c>
      <c r="F23" s="42">
        <f t="shared" si="0"/>
        <v>88.95999999999998</v>
      </c>
      <c r="G23" s="45">
        <f t="shared" si="1"/>
        <v>11.742719999999998</v>
      </c>
      <c r="H23" s="45">
        <f t="shared" si="2"/>
        <v>0</v>
      </c>
      <c r="I23" s="45">
        <f t="shared" si="3"/>
        <v>1.5265536</v>
      </c>
      <c r="J23" s="46">
        <f t="shared" si="4"/>
        <v>0</v>
      </c>
      <c r="K23" s="47">
        <v>0.20000000000000001</v>
      </c>
      <c r="L23" s="48">
        <f t="shared" si="5"/>
        <v>0</v>
      </c>
      <c r="M23" s="49">
        <f>VLOOKUP(A23,'New template'!A:R,13,FALSE)</f>
        <v>0.050000000000000003</v>
      </c>
      <c r="N23" s="50">
        <f t="shared" si="6"/>
        <v>0</v>
      </c>
      <c r="O23" s="49">
        <v>0.050000000000000003</v>
      </c>
      <c r="P23" s="50">
        <f t="shared" si="7"/>
        <v>0</v>
      </c>
      <c r="Q23" s="51">
        <f t="shared" si="8"/>
        <v>0</v>
      </c>
      <c r="R23" s="52">
        <f t="shared" si="9"/>
        <v>0</v>
      </c>
      <c r="S23" s="69" t="e">
        <f t="shared" si="10"/>
        <v>#DIV/0!</v>
      </c>
    </row>
    <row r="24" ht="14.45" customHeight="1">
      <c r="A24" s="54" t="s">
        <v>359</v>
      </c>
      <c r="B24" s="55" t="str">
        <f>VLOOKUP(A24,'New template'!A:B,2,FALSE)</f>
        <v>E02452</v>
      </c>
      <c r="C24" s="68">
        <v>1</v>
      </c>
      <c r="D24" s="68">
        <v>278</v>
      </c>
      <c r="E24" s="43">
        <v>0.6835</v>
      </c>
      <c r="F24" s="42">
        <f t="shared" si="0"/>
        <v>87.986999999999995</v>
      </c>
      <c r="G24" s="45">
        <f t="shared" si="1"/>
        <v>11.614284</v>
      </c>
      <c r="H24" s="45">
        <f t="shared" si="2"/>
        <v>11.614284</v>
      </c>
      <c r="I24" s="45">
        <f t="shared" si="3"/>
        <v>1.50985692</v>
      </c>
      <c r="J24" s="46">
        <f t="shared" si="4"/>
        <v>10.104427079999999</v>
      </c>
      <c r="K24" s="47">
        <v>0.20000000000000001</v>
      </c>
      <c r="L24" s="48">
        <f t="shared" si="5"/>
        <v>2.020885416</v>
      </c>
      <c r="M24" s="49">
        <f>VLOOKUP(A24,'New template'!A:R,13,FALSE)</f>
        <v>0.050000000000000003</v>
      </c>
      <c r="N24" s="50">
        <f t="shared" si="6"/>
        <v>0.50522135400000001</v>
      </c>
      <c r="O24" s="49">
        <v>0.050000000000000003</v>
      </c>
      <c r="P24" s="50">
        <f t="shared" si="7"/>
        <v>0.50522135400000001</v>
      </c>
      <c r="Q24" s="51">
        <f t="shared" si="8"/>
        <v>7.0700000000000003</v>
      </c>
      <c r="R24" s="52">
        <f t="shared" si="9"/>
        <v>7.0700000000000003</v>
      </c>
      <c r="S24" s="69">
        <f t="shared" si="10"/>
        <v>0.60873317718078879</v>
      </c>
    </row>
    <row r="25" ht="14.45" customHeight="1">
      <c r="A25" s="54" t="s">
        <v>360</v>
      </c>
      <c r="B25" s="55" t="str">
        <f>VLOOKUP(A25,'New template'!A:B,2,FALSE)</f>
        <v>E03174</v>
      </c>
      <c r="C25" s="68">
        <v>0</v>
      </c>
      <c r="D25" s="68">
        <v>268</v>
      </c>
      <c r="E25" s="43">
        <v>0</v>
      </c>
      <c r="F25" s="42">
        <f t="shared" si="0"/>
        <v>268</v>
      </c>
      <c r="G25" s="45">
        <f t="shared" si="1"/>
        <v>35.376000000000005</v>
      </c>
      <c r="H25" s="45">
        <f t="shared" si="2"/>
        <v>0</v>
      </c>
      <c r="I25" s="45">
        <f t="shared" si="3"/>
        <v>4.5988800000000012</v>
      </c>
      <c r="J25" s="46">
        <f t="shared" si="4"/>
        <v>0</v>
      </c>
      <c r="K25" s="47">
        <v>0.20000000000000001</v>
      </c>
      <c r="L25" s="48">
        <f t="shared" si="5"/>
        <v>0</v>
      </c>
      <c r="M25" s="49">
        <f>VLOOKUP(A25,'New template'!A:R,13,FALSE)</f>
        <v>0.050000000000000003</v>
      </c>
      <c r="N25" s="50">
        <f t="shared" si="6"/>
        <v>0</v>
      </c>
      <c r="O25" s="49">
        <v>0.050000000000000003</v>
      </c>
      <c r="P25" s="50">
        <f t="shared" si="7"/>
        <v>0</v>
      </c>
      <c r="Q25" s="51">
        <f t="shared" si="8"/>
        <v>0</v>
      </c>
      <c r="R25" s="52">
        <f t="shared" si="9"/>
        <v>0</v>
      </c>
      <c r="S25" s="69" t="e">
        <f t="shared" si="10"/>
        <v>#DIV/0!</v>
      </c>
    </row>
    <row r="26" ht="14.45" customHeight="1">
      <c r="A26" s="54" t="s">
        <v>360</v>
      </c>
      <c r="B26" s="55" t="str">
        <f>VLOOKUP(A26,'New template'!A:B,2,FALSE)</f>
        <v>E03174</v>
      </c>
      <c r="C26" s="68">
        <v>22</v>
      </c>
      <c r="D26" s="68">
        <v>268</v>
      </c>
      <c r="E26" s="43">
        <v>0.67159999999999997</v>
      </c>
      <c r="F26" s="42">
        <f t="shared" si="0"/>
        <v>88.011200000000002</v>
      </c>
      <c r="G26" s="45">
        <f t="shared" si="1"/>
        <v>11.617478400000001</v>
      </c>
      <c r="H26" s="45">
        <f t="shared" si="2"/>
        <v>255.58452480000003</v>
      </c>
      <c r="I26" s="45">
        <f t="shared" si="3"/>
        <v>1.5102721920000002</v>
      </c>
      <c r="J26" s="46">
        <f t="shared" si="4"/>
        <v>222.35853657600001</v>
      </c>
      <c r="K26" s="47">
        <v>0.20000000000000001</v>
      </c>
      <c r="L26" s="48">
        <f t="shared" si="5"/>
        <v>44.471707315200007</v>
      </c>
      <c r="M26" s="49">
        <f>VLOOKUP(A26,'New template'!A:R,13,FALSE)</f>
        <v>0.050000000000000003</v>
      </c>
      <c r="N26" s="50">
        <f t="shared" si="6"/>
        <v>11.117926828800002</v>
      </c>
      <c r="O26" s="49">
        <v>0.050000000000000003</v>
      </c>
      <c r="P26" s="50">
        <f t="shared" si="7"/>
        <v>11.117926828800002</v>
      </c>
      <c r="Q26" s="51">
        <f t="shared" si="8"/>
        <v>7.0800000000000001</v>
      </c>
      <c r="R26" s="52">
        <f t="shared" si="9"/>
        <v>155.75999999999999</v>
      </c>
      <c r="S26" s="69">
        <f t="shared" si="10"/>
        <v>0.60942656884991486</v>
      </c>
    </row>
    <row r="27" ht="14.45" customHeight="1">
      <c r="A27" s="54" t="s">
        <v>328</v>
      </c>
      <c r="B27" s="55" t="e">
        <f>VLOOKUP(A27,'New template'!A:B,2,FALSE)</f>
        <v>#N/A</v>
      </c>
      <c r="C27" s="68">
        <v>0</v>
      </c>
      <c r="D27" s="68">
        <v>368</v>
      </c>
      <c r="E27" s="43">
        <v>0</v>
      </c>
      <c r="F27" s="42">
        <f t="shared" si="0"/>
        <v>368</v>
      </c>
      <c r="G27" s="45">
        <f t="shared" si="1"/>
        <v>48.576000000000001</v>
      </c>
      <c r="H27" s="45">
        <f t="shared" si="2"/>
        <v>0</v>
      </c>
      <c r="I27" s="45">
        <f t="shared" si="3"/>
        <v>6.3148800000000005</v>
      </c>
      <c r="J27" s="46">
        <f t="shared" si="4"/>
        <v>0</v>
      </c>
      <c r="K27" s="47">
        <v>0.20000000000000001</v>
      </c>
      <c r="L27" s="48">
        <f t="shared" si="5"/>
        <v>0</v>
      </c>
      <c r="M27" s="49" t="e">
        <f>VLOOKUP(A27,'New template'!A:R,13,FALSE)</f>
        <v>#N/A</v>
      </c>
      <c r="N27" s="50" t="e">
        <f t="shared" si="6"/>
        <v>#N/A</v>
      </c>
      <c r="O27" s="49">
        <v>0.050000000000000003</v>
      </c>
      <c r="P27" s="50">
        <f t="shared" si="7"/>
        <v>0</v>
      </c>
      <c r="Q27" s="51">
        <f t="shared" si="8"/>
        <v>0</v>
      </c>
      <c r="R27" s="52">
        <f t="shared" si="9"/>
        <v>0</v>
      </c>
      <c r="S27" s="69" t="e">
        <f t="shared" si="10"/>
        <v>#DIV/0!</v>
      </c>
    </row>
    <row r="28" ht="14.45" customHeight="1">
      <c r="A28" s="54" t="s">
        <v>328</v>
      </c>
      <c r="B28" s="55" t="e">
        <f>VLOOKUP(A28,'New template'!A:B,2,FALSE)</f>
        <v>#N/A</v>
      </c>
      <c r="C28" s="68">
        <v>11</v>
      </c>
      <c r="D28" s="68">
        <v>368</v>
      </c>
      <c r="E28" s="43">
        <v>0.76090000000000002</v>
      </c>
      <c r="F28" s="42">
        <f t="shared" si="0"/>
        <v>87.988799999999998</v>
      </c>
      <c r="G28" s="45">
        <f t="shared" si="1"/>
        <v>11.6145216</v>
      </c>
      <c r="H28" s="45">
        <f t="shared" si="2"/>
        <v>127.75973759999999</v>
      </c>
      <c r="I28" s="45">
        <f t="shared" si="3"/>
        <v>1.509887808</v>
      </c>
      <c r="J28" s="46">
        <f t="shared" si="4"/>
        <v>111.150971712</v>
      </c>
      <c r="K28" s="47">
        <v>0.20000000000000001</v>
      </c>
      <c r="L28" s="48">
        <f t="shared" si="5"/>
        <v>22.230194342400001</v>
      </c>
      <c r="M28" s="49" t="e">
        <f>VLOOKUP(A28,'New template'!A:R,13,FALSE)</f>
        <v>#N/A</v>
      </c>
      <c r="N28" s="50" t="e">
        <f t="shared" si="6"/>
        <v>#N/A</v>
      </c>
      <c r="O28" s="49">
        <v>0.050000000000000003</v>
      </c>
      <c r="P28" s="50">
        <f t="shared" si="7"/>
        <v>5.5575485856000002</v>
      </c>
      <c r="Q28" s="51">
        <f t="shared" si="8"/>
        <v>0</v>
      </c>
      <c r="R28" s="52">
        <f t="shared" si="9"/>
        <v>0</v>
      </c>
      <c r="S28" s="69">
        <f t="shared" si="10"/>
        <v>0</v>
      </c>
    </row>
    <row r="29" ht="14.45" customHeight="1">
      <c r="A29" s="54" t="s">
        <v>329</v>
      </c>
      <c r="B29" s="55" t="e">
        <f>VLOOKUP(A29,'New template'!A:B,2,FALSE)</f>
        <v>#N/A</v>
      </c>
      <c r="C29" s="68">
        <v>0</v>
      </c>
      <c r="D29" s="68">
        <v>498</v>
      </c>
      <c r="E29" s="43">
        <v>0</v>
      </c>
      <c r="F29" s="42">
        <f t="shared" si="0"/>
        <v>498</v>
      </c>
      <c r="G29" s="45">
        <f t="shared" si="1"/>
        <v>65.736000000000004</v>
      </c>
      <c r="H29" s="45">
        <f t="shared" si="2"/>
        <v>0</v>
      </c>
      <c r="I29" s="45">
        <f t="shared" si="3"/>
        <v>8.5456800000000008</v>
      </c>
      <c r="J29" s="46">
        <f t="shared" si="4"/>
        <v>0</v>
      </c>
      <c r="K29" s="47">
        <v>0.20000000000000001</v>
      </c>
      <c r="L29" s="48">
        <f t="shared" si="5"/>
        <v>0</v>
      </c>
      <c r="M29" s="49" t="e">
        <f>VLOOKUP(A29,'New template'!A:R,13,FALSE)</f>
        <v>#N/A</v>
      </c>
      <c r="N29" s="50" t="e">
        <f t="shared" si="6"/>
        <v>#N/A</v>
      </c>
      <c r="O29" s="49">
        <v>0.050000000000000003</v>
      </c>
      <c r="P29" s="50">
        <f t="shared" si="7"/>
        <v>0</v>
      </c>
      <c r="Q29" s="51">
        <f t="shared" si="8"/>
        <v>0</v>
      </c>
      <c r="R29" s="52">
        <f t="shared" si="9"/>
        <v>0</v>
      </c>
      <c r="S29" s="69" t="e">
        <f t="shared" si="10"/>
        <v>#DIV/0!</v>
      </c>
    </row>
    <row r="30" ht="14.45" customHeight="1">
      <c r="A30" s="56" t="s">
        <v>329</v>
      </c>
      <c r="B30" s="55" t="e">
        <f>VLOOKUP(A30,'New template'!A:B,2,FALSE)</f>
        <v>#N/A</v>
      </c>
      <c r="C30" s="68">
        <v>301</v>
      </c>
      <c r="D30" s="68">
        <v>498</v>
      </c>
      <c r="E30" s="43">
        <v>0.80320000000000003</v>
      </c>
      <c r="F30" s="42">
        <f t="shared" si="0"/>
        <v>98.006399999999985</v>
      </c>
      <c r="G30" s="45">
        <f t="shared" si="1"/>
        <v>12.936844799999999</v>
      </c>
      <c r="H30" s="45">
        <f t="shared" si="2"/>
        <v>3893.9902847999997</v>
      </c>
      <c r="I30" s="45">
        <f t="shared" si="3"/>
        <v>1.681789824</v>
      </c>
      <c r="J30" s="46">
        <f t="shared" si="4"/>
        <v>3387.7715477760003</v>
      </c>
      <c r="K30" s="47">
        <v>0.20000000000000001</v>
      </c>
      <c r="L30" s="48">
        <f t="shared" si="5"/>
        <v>677.55430955520012</v>
      </c>
      <c r="M30" s="49" t="e">
        <f>VLOOKUP(A30,'New template'!A:R,13,FALSE)</f>
        <v>#N/A</v>
      </c>
      <c r="N30" s="50" t="e">
        <f t="shared" si="6"/>
        <v>#N/A</v>
      </c>
      <c r="O30" s="49">
        <v>0.050000000000000003</v>
      </c>
      <c r="P30" s="50">
        <f t="shared" si="7"/>
        <v>169.38857738880003</v>
      </c>
      <c r="Q30" s="51">
        <f t="shared" si="8"/>
        <v>0</v>
      </c>
      <c r="R30" s="52">
        <f t="shared" si="9"/>
        <v>0</v>
      </c>
      <c r="S30" s="69">
        <f t="shared" si="10"/>
        <v>0</v>
      </c>
    </row>
    <row r="31" ht="14.45" customHeight="1">
      <c r="A31" s="54" t="s">
        <v>331</v>
      </c>
      <c r="B31" s="55" t="str">
        <f>VLOOKUP(A31,'New template'!A:B,2,FALSE)</f>
        <v>E05838</v>
      </c>
      <c r="C31" s="68">
        <v>0</v>
      </c>
      <c r="D31" s="68">
        <v>348</v>
      </c>
      <c r="E31" s="43">
        <v>0.40000000000000002</v>
      </c>
      <c r="F31" s="42">
        <f t="shared" si="0"/>
        <v>208.79999999999998</v>
      </c>
      <c r="G31" s="45">
        <f t="shared" si="1"/>
        <v>27.561599999999999</v>
      </c>
      <c r="H31" s="45">
        <f t="shared" si="2"/>
        <v>0</v>
      </c>
      <c r="I31" s="45">
        <f t="shared" si="3"/>
        <v>3.583008</v>
      </c>
      <c r="J31" s="46">
        <f t="shared" si="4"/>
        <v>0</v>
      </c>
      <c r="K31" s="47">
        <v>0.20000000000000001</v>
      </c>
      <c r="L31" s="48">
        <f t="shared" si="5"/>
        <v>0</v>
      </c>
      <c r="M31" s="49">
        <f>VLOOKUP(A31,'New template'!A:R,13,FALSE)</f>
        <v>0.050000000000000003</v>
      </c>
      <c r="N31" s="50">
        <f t="shared" si="6"/>
        <v>0</v>
      </c>
      <c r="O31" s="49">
        <v>0.050000000000000003</v>
      </c>
      <c r="P31" s="50">
        <f t="shared" si="7"/>
        <v>0</v>
      </c>
      <c r="Q31" s="51">
        <f t="shared" si="8"/>
        <v>0</v>
      </c>
      <c r="R31" s="52">
        <f t="shared" si="9"/>
        <v>0</v>
      </c>
      <c r="S31" s="69" t="e">
        <f t="shared" si="10"/>
        <v>#DIV/0!</v>
      </c>
    </row>
    <row r="32" ht="14.45" customHeight="1">
      <c r="A32" s="54" t="s">
        <v>331</v>
      </c>
      <c r="B32" s="55" t="str">
        <f>VLOOKUP(A32,'New template'!A:B,2,FALSE)</f>
        <v>E05838</v>
      </c>
      <c r="C32" s="68">
        <v>5</v>
      </c>
      <c r="D32" s="68">
        <v>348</v>
      </c>
      <c r="E32" s="43">
        <v>0</v>
      </c>
      <c r="F32" s="42">
        <f t="shared" si="0"/>
        <v>348</v>
      </c>
      <c r="G32" s="45">
        <f t="shared" si="1"/>
        <v>45.936</v>
      </c>
      <c r="H32" s="45">
        <f t="shared" si="2"/>
        <v>229.68000000000001</v>
      </c>
      <c r="I32" s="45">
        <f t="shared" si="3"/>
        <v>5.9716800000000001</v>
      </c>
      <c r="J32" s="46">
        <f t="shared" si="4"/>
        <v>199.82159999999999</v>
      </c>
      <c r="K32" s="47">
        <v>0.20000000000000001</v>
      </c>
      <c r="L32" s="48">
        <f t="shared" si="5"/>
        <v>39.964320000000001</v>
      </c>
      <c r="M32" s="49">
        <f>VLOOKUP(A32,'New template'!A:R,13,FALSE)</f>
        <v>0.050000000000000003</v>
      </c>
      <c r="N32" s="50">
        <f t="shared" si="6"/>
        <v>9.9910800000000002</v>
      </c>
      <c r="O32" s="49">
        <v>0.050000000000000003</v>
      </c>
      <c r="P32" s="50">
        <f t="shared" si="7"/>
        <v>9.9910800000000002</v>
      </c>
      <c r="Q32" s="51">
        <f t="shared" si="8"/>
        <v>27.98</v>
      </c>
      <c r="R32" s="52">
        <f t="shared" si="9"/>
        <v>139.90000000000001</v>
      </c>
      <c r="S32" s="69">
        <f t="shared" si="10"/>
        <v>0.60910832462556597</v>
      </c>
    </row>
    <row r="33" ht="14.45" customHeight="1">
      <c r="A33" s="54" t="s">
        <v>32</v>
      </c>
      <c r="B33" s="55" t="str">
        <f>VLOOKUP(A33,'New template'!A:B,2,FALSE)</f>
        <v>E05837</v>
      </c>
      <c r="C33" s="68">
        <v>0</v>
      </c>
      <c r="D33" s="68">
        <v>298</v>
      </c>
      <c r="E33" s="43">
        <v>0.40000000000000002</v>
      </c>
      <c r="F33" s="42">
        <f t="shared" si="0"/>
        <v>178.79999999999998</v>
      </c>
      <c r="G33" s="45">
        <f t="shared" si="1"/>
        <v>23.601599999999998</v>
      </c>
      <c r="H33" s="45">
        <f t="shared" si="2"/>
        <v>0</v>
      </c>
      <c r="I33" s="45">
        <f t="shared" si="3"/>
        <v>3.0682079999999998</v>
      </c>
      <c r="J33" s="46">
        <f t="shared" si="4"/>
        <v>0</v>
      </c>
      <c r="K33" s="47">
        <v>0.20000000000000001</v>
      </c>
      <c r="L33" s="48">
        <f t="shared" si="5"/>
        <v>0</v>
      </c>
      <c r="M33" s="49">
        <f>VLOOKUP(A33,'New template'!A:R,13,FALSE)</f>
        <v>0.050000000000000003</v>
      </c>
      <c r="N33" s="50">
        <f t="shared" si="6"/>
        <v>0</v>
      </c>
      <c r="O33" s="49">
        <v>0.050000000000000003</v>
      </c>
      <c r="P33" s="50">
        <f t="shared" si="7"/>
        <v>0</v>
      </c>
      <c r="Q33" s="51">
        <f t="shared" si="8"/>
        <v>0</v>
      </c>
      <c r="R33" s="52">
        <f t="shared" si="9"/>
        <v>0</v>
      </c>
      <c r="S33" s="69" t="e">
        <f t="shared" si="10"/>
        <v>#DIV/0!</v>
      </c>
    </row>
    <row r="34" ht="14.45" customHeight="1">
      <c r="A34" s="54" t="s">
        <v>32</v>
      </c>
      <c r="B34" s="55" t="str">
        <f>VLOOKUP(A34,'New template'!A:B,2,FALSE)</f>
        <v>E05837</v>
      </c>
      <c r="C34" s="68">
        <v>25</v>
      </c>
      <c r="D34" s="68">
        <v>298</v>
      </c>
      <c r="E34" s="43">
        <v>0</v>
      </c>
      <c r="F34" s="42">
        <f t="shared" si="0"/>
        <v>298</v>
      </c>
      <c r="G34" s="45">
        <f t="shared" si="1"/>
        <v>39.335999999999999</v>
      </c>
      <c r="H34" s="45">
        <f t="shared" si="2"/>
        <v>983.39999999999998</v>
      </c>
      <c r="I34" s="45">
        <f t="shared" si="3"/>
        <v>5.1136799999999996</v>
      </c>
      <c r="J34" s="46">
        <f t="shared" si="4"/>
        <v>855.55799999999988</v>
      </c>
      <c r="K34" s="47">
        <v>0.20000000000000001</v>
      </c>
      <c r="L34" s="193">
        <f t="shared" si="5"/>
        <v>171.11159999999998</v>
      </c>
      <c r="M34" s="49">
        <f>VLOOKUP(A34,'New template'!A:R,13,FALSE)</f>
        <v>0.050000000000000003</v>
      </c>
      <c r="N34" s="50">
        <f t="shared" si="6"/>
        <v>42.777899999999995</v>
      </c>
      <c r="O34" s="49">
        <v>0.050000000000000003</v>
      </c>
      <c r="P34" s="50">
        <f t="shared" si="7"/>
        <v>42.777899999999995</v>
      </c>
      <c r="Q34" s="51">
        <f t="shared" si="8"/>
        <v>23.960000000000001</v>
      </c>
      <c r="R34" s="52">
        <f t="shared" si="9"/>
        <v>599</v>
      </c>
      <c r="S34" s="69">
        <f t="shared" si="10"/>
        <v>0.60911124669513927</v>
      </c>
    </row>
    <row r="35" ht="14.45" customHeight="1">
      <c r="A35" s="54" t="s">
        <v>361</v>
      </c>
      <c r="B35" s="55" t="str">
        <f>VLOOKUP(A35,'New template'!A:B,2,FALSE)</f>
        <v>E02895</v>
      </c>
      <c r="C35" s="68">
        <v>0</v>
      </c>
      <c r="D35" s="68">
        <v>268</v>
      </c>
      <c r="E35" s="43">
        <v>0</v>
      </c>
      <c r="F35" s="42">
        <f t="shared" si="0"/>
        <v>268</v>
      </c>
      <c r="G35" s="45">
        <f t="shared" si="1"/>
        <v>35.376000000000005</v>
      </c>
      <c r="H35" s="45">
        <f t="shared" si="2"/>
        <v>0</v>
      </c>
      <c r="I35" s="45">
        <f t="shared" si="3"/>
        <v>4.5988800000000012</v>
      </c>
      <c r="J35" s="46">
        <f t="shared" si="4"/>
        <v>0</v>
      </c>
      <c r="K35" s="47">
        <v>0.20000000000000001</v>
      </c>
      <c r="L35" s="193">
        <f t="shared" si="5"/>
        <v>0</v>
      </c>
      <c r="M35" s="49">
        <f>VLOOKUP(A35,'New template'!A:R,13,FALSE)</f>
        <v>0.050000000000000003</v>
      </c>
      <c r="N35" s="50">
        <f t="shared" si="6"/>
        <v>0</v>
      </c>
      <c r="O35" s="49">
        <v>0.050000000000000003</v>
      </c>
      <c r="P35" s="50">
        <f t="shared" si="7"/>
        <v>0</v>
      </c>
      <c r="Q35" s="51">
        <f t="shared" si="8"/>
        <v>0</v>
      </c>
      <c r="R35" s="52">
        <f t="shared" si="9"/>
        <v>0</v>
      </c>
      <c r="S35" s="69" t="e">
        <f t="shared" si="10"/>
        <v>#DIV/0!</v>
      </c>
    </row>
    <row r="36" s="1" customFormat="1" ht="14.45" customHeight="1">
      <c r="A36" s="54" t="s">
        <v>361</v>
      </c>
      <c r="B36" s="55" t="str">
        <f>VLOOKUP(A36,'New template'!A:B,2,FALSE)</f>
        <v>E02895</v>
      </c>
      <c r="C36" s="68">
        <v>0</v>
      </c>
      <c r="D36" s="68">
        <v>268</v>
      </c>
      <c r="E36" s="43">
        <v>0.67159999999999997</v>
      </c>
      <c r="F36" s="42">
        <f t="shared" si="0"/>
        <v>88.011200000000002</v>
      </c>
      <c r="G36" s="45">
        <f t="shared" si="1"/>
        <v>11.617478400000001</v>
      </c>
      <c r="H36" s="45">
        <f t="shared" si="2"/>
        <v>0</v>
      </c>
      <c r="I36" s="45">
        <f t="shared" si="3"/>
        <v>1.5102721920000002</v>
      </c>
      <c r="J36" s="46">
        <f t="shared" si="4"/>
        <v>0</v>
      </c>
      <c r="K36" s="47">
        <v>0.20000000000000001</v>
      </c>
      <c r="L36" s="193">
        <f t="shared" si="5"/>
        <v>0</v>
      </c>
      <c r="M36" s="49">
        <f>VLOOKUP(A36,'New template'!A:R,13,FALSE)</f>
        <v>0.050000000000000003</v>
      </c>
      <c r="N36" s="50">
        <f t="shared" si="6"/>
        <v>0</v>
      </c>
      <c r="O36" s="49">
        <v>0.050000000000000003</v>
      </c>
      <c r="P36" s="50">
        <f t="shared" si="7"/>
        <v>0</v>
      </c>
      <c r="Q36" s="51">
        <f t="shared" si="8"/>
        <v>0</v>
      </c>
      <c r="R36" s="52">
        <f t="shared" si="9"/>
        <v>0</v>
      </c>
      <c r="S36" s="69" t="e">
        <f t="shared" si="10"/>
        <v>#DIV/0!</v>
      </c>
    </row>
    <row r="37" ht="14.45" customHeight="1">
      <c r="A37" s="56" t="s">
        <v>362</v>
      </c>
      <c r="B37" s="55" t="str">
        <f>VLOOKUP(A37,'New template'!A:B,2,FALSE)</f>
        <v>E02950</v>
      </c>
      <c r="C37" s="68">
        <v>0</v>
      </c>
      <c r="D37" s="68">
        <v>288</v>
      </c>
      <c r="E37" s="43">
        <v>0</v>
      </c>
      <c r="F37" s="42">
        <f t="shared" si="0"/>
        <v>288</v>
      </c>
      <c r="G37" s="45">
        <f t="shared" si="1"/>
        <v>38.016000000000005</v>
      </c>
      <c r="H37" s="45">
        <f t="shared" si="2"/>
        <v>0</v>
      </c>
      <c r="I37" s="45">
        <f t="shared" si="3"/>
        <v>4.9420800000000007</v>
      </c>
      <c r="J37" s="46">
        <f t="shared" si="4"/>
        <v>0</v>
      </c>
      <c r="K37" s="47">
        <v>0.20000000000000001</v>
      </c>
      <c r="L37" s="193">
        <f t="shared" si="5"/>
        <v>0</v>
      </c>
      <c r="M37" s="49">
        <f>VLOOKUP(A37,'New template'!A:R,13,FALSE)</f>
        <v>0.050000000000000003</v>
      </c>
      <c r="N37" s="50">
        <f t="shared" si="6"/>
        <v>0</v>
      </c>
      <c r="O37" s="49">
        <v>0.050000000000000003</v>
      </c>
      <c r="P37" s="50">
        <f t="shared" si="7"/>
        <v>0</v>
      </c>
      <c r="Q37" s="51">
        <f t="shared" si="8"/>
        <v>0</v>
      </c>
      <c r="R37" s="52">
        <f t="shared" si="9"/>
        <v>0</v>
      </c>
      <c r="S37" s="69" t="e">
        <f t="shared" si="10"/>
        <v>#DIV/0!</v>
      </c>
    </row>
    <row r="38" ht="14.45" customHeight="1">
      <c r="A38" s="57" t="s">
        <v>362</v>
      </c>
      <c r="B38" s="55" t="str">
        <f>VLOOKUP(A38,'New template'!A:B,2,FALSE)</f>
        <v>E02950</v>
      </c>
      <c r="C38" s="68">
        <v>0</v>
      </c>
      <c r="D38" s="68">
        <v>288</v>
      </c>
      <c r="E38" s="43">
        <v>0.69440000000000002</v>
      </c>
      <c r="F38" s="42">
        <f t="shared" si="0"/>
        <v>88.012799999999999</v>
      </c>
      <c r="G38" s="45">
        <f t="shared" si="1"/>
        <v>11.6176896</v>
      </c>
      <c r="H38" s="45">
        <f t="shared" si="2"/>
        <v>0</v>
      </c>
      <c r="I38" s="45">
        <f t="shared" si="3"/>
        <v>1.5102996480000002</v>
      </c>
      <c r="J38" s="46">
        <f t="shared" si="4"/>
        <v>0</v>
      </c>
      <c r="K38" s="47">
        <v>0.20000000000000001</v>
      </c>
      <c r="L38" s="193">
        <f t="shared" si="5"/>
        <v>0</v>
      </c>
      <c r="M38" s="49">
        <f>VLOOKUP(A38,'New template'!A:R,13,FALSE)</f>
        <v>0.050000000000000003</v>
      </c>
      <c r="N38" s="50">
        <f t="shared" si="6"/>
        <v>0</v>
      </c>
      <c r="O38" s="49">
        <v>0.050000000000000003</v>
      </c>
      <c r="P38" s="50">
        <f t="shared" si="7"/>
        <v>0</v>
      </c>
      <c r="Q38" s="51">
        <f t="shared" si="8"/>
        <v>0</v>
      </c>
      <c r="R38" s="52">
        <f t="shared" si="9"/>
        <v>0</v>
      </c>
      <c r="S38" s="69" t="e">
        <f t="shared" si="10"/>
        <v>#DIV/0!</v>
      </c>
    </row>
    <row r="39" s="1" customFormat="1" ht="14.45" customHeight="1">
      <c r="A39" s="56" t="s">
        <v>42</v>
      </c>
      <c r="B39" s="55" t="str">
        <f>VLOOKUP(A39,'New template'!A:B,2,FALSE)</f>
        <v>E03350</v>
      </c>
      <c r="C39" s="68">
        <v>0</v>
      </c>
      <c r="D39" s="68">
        <v>198</v>
      </c>
      <c r="E39" s="43">
        <v>0</v>
      </c>
      <c r="F39" s="42">
        <f t="shared" si="0"/>
        <v>198</v>
      </c>
      <c r="G39" s="45">
        <f t="shared" si="1"/>
        <v>26.136000000000003</v>
      </c>
      <c r="H39" s="45">
        <f t="shared" si="2"/>
        <v>0</v>
      </c>
      <c r="I39" s="45">
        <f t="shared" si="3"/>
        <v>3.3976800000000007</v>
      </c>
      <c r="J39" s="46">
        <f t="shared" si="4"/>
        <v>0</v>
      </c>
      <c r="K39" s="47">
        <v>0.20000000000000001</v>
      </c>
      <c r="L39" s="193">
        <f t="shared" si="5"/>
        <v>0</v>
      </c>
      <c r="M39" s="49">
        <f>VLOOKUP(A39,'New template'!A:R,13,FALSE)</f>
        <v>0.050000000000000003</v>
      </c>
      <c r="N39" s="50">
        <f t="shared" si="6"/>
        <v>0</v>
      </c>
      <c r="O39" s="49">
        <v>0.050000000000000003</v>
      </c>
      <c r="P39" s="50">
        <f t="shared" si="7"/>
        <v>0</v>
      </c>
      <c r="Q39" s="51">
        <f t="shared" si="8"/>
        <v>0</v>
      </c>
      <c r="R39" s="52">
        <f t="shared" si="9"/>
        <v>0</v>
      </c>
      <c r="S39" s="69" t="e">
        <f t="shared" si="10"/>
        <v>#DIV/0!</v>
      </c>
    </row>
    <row r="40" ht="14.45" customHeight="1">
      <c r="A40" s="54" t="s">
        <v>42</v>
      </c>
      <c r="B40" s="55" t="str">
        <f>VLOOKUP(A40,'New template'!A:B,2,FALSE)</f>
        <v>E03350</v>
      </c>
      <c r="C40" s="68">
        <v>0</v>
      </c>
      <c r="D40" s="68">
        <v>198</v>
      </c>
      <c r="E40" s="43">
        <v>0.55559999999999998</v>
      </c>
      <c r="F40" s="42">
        <f t="shared" si="0"/>
        <v>87.991200000000006</v>
      </c>
      <c r="G40" s="45">
        <f t="shared" si="1"/>
        <v>11.614838400000002</v>
      </c>
      <c r="H40" s="45">
        <f t="shared" si="2"/>
        <v>0</v>
      </c>
      <c r="I40" s="45">
        <f t="shared" si="3"/>
        <v>1.5099289920000003</v>
      </c>
      <c r="J40" s="46">
        <f t="shared" si="4"/>
        <v>0</v>
      </c>
      <c r="K40" s="47">
        <v>0.20000000000000001</v>
      </c>
      <c r="L40" s="193">
        <f t="shared" si="5"/>
        <v>0</v>
      </c>
      <c r="M40" s="49">
        <f>VLOOKUP(A40,'New template'!A:R,13,FALSE)</f>
        <v>0.050000000000000003</v>
      </c>
      <c r="N40" s="50">
        <f t="shared" si="6"/>
        <v>0</v>
      </c>
      <c r="O40" s="49">
        <v>0.050000000000000003</v>
      </c>
      <c r="P40" s="50">
        <f t="shared" si="7"/>
        <v>0</v>
      </c>
      <c r="Q40" s="51">
        <f t="shared" si="8"/>
        <v>0</v>
      </c>
      <c r="R40" s="52">
        <f t="shared" si="9"/>
        <v>0</v>
      </c>
      <c r="S40" s="69" t="e">
        <f t="shared" si="10"/>
        <v>#DIV/0!</v>
      </c>
    </row>
    <row r="41" ht="14.45" customHeight="1">
      <c r="A41" s="54" t="s">
        <v>44</v>
      </c>
      <c r="B41" s="55" t="str">
        <f>VLOOKUP(A41,'New template'!A:B,2,FALSE)</f>
        <v>E04120</v>
      </c>
      <c r="C41" s="68">
        <v>1</v>
      </c>
      <c r="D41" s="68">
        <v>298</v>
      </c>
      <c r="E41" s="43">
        <v>0</v>
      </c>
      <c r="F41" s="42">
        <f t="shared" si="0"/>
        <v>298</v>
      </c>
      <c r="G41" s="45">
        <f t="shared" si="1"/>
        <v>39.335999999999999</v>
      </c>
      <c r="H41" s="45">
        <f t="shared" si="2"/>
        <v>39.335999999999999</v>
      </c>
      <c r="I41" s="45">
        <f t="shared" si="3"/>
        <v>5.1136799999999996</v>
      </c>
      <c r="J41" s="46">
        <f t="shared" si="4"/>
        <v>34.222319999999996</v>
      </c>
      <c r="K41" s="47">
        <v>0.20000000000000001</v>
      </c>
      <c r="L41" s="193">
        <f t="shared" si="5"/>
        <v>6.8444639999999994</v>
      </c>
      <c r="M41" s="49">
        <f>VLOOKUP(A41,'New template'!A:R,13,FALSE)</f>
        <v>0.050000000000000003</v>
      </c>
      <c r="N41" s="50">
        <f t="shared" si="6"/>
        <v>1.7111159999999999</v>
      </c>
      <c r="O41" s="49">
        <v>0.050000000000000003</v>
      </c>
      <c r="P41" s="50">
        <f t="shared" si="7"/>
        <v>1.7111159999999999</v>
      </c>
      <c r="Q41" s="51">
        <f t="shared" si="8"/>
        <v>23.960000000000001</v>
      </c>
      <c r="R41" s="52">
        <f t="shared" si="9"/>
        <v>23.960000000000001</v>
      </c>
      <c r="S41" s="69">
        <f t="shared" si="10"/>
        <v>0.60911124669513939</v>
      </c>
    </row>
    <row r="42" s="1" customFormat="1" ht="14.45" customHeight="1">
      <c r="A42" s="56" t="s">
        <v>44</v>
      </c>
      <c r="B42" s="55" t="str">
        <f>VLOOKUP(A42,'New template'!A:B,2,FALSE)</f>
        <v>E04120</v>
      </c>
      <c r="C42" s="68">
        <v>0</v>
      </c>
      <c r="D42" s="68">
        <v>298</v>
      </c>
      <c r="E42" s="43">
        <v>0.70469999999999999</v>
      </c>
      <c r="F42" s="42">
        <f t="shared" si="0"/>
        <v>87.999400000000009</v>
      </c>
      <c r="G42" s="45">
        <f t="shared" si="1"/>
        <v>11.615920800000001</v>
      </c>
      <c r="H42" s="45">
        <f t="shared" si="2"/>
        <v>0</v>
      </c>
      <c r="I42" s="45">
        <f t="shared" si="3"/>
        <v>1.5100697040000002</v>
      </c>
      <c r="J42" s="46">
        <f t="shared" si="4"/>
        <v>0</v>
      </c>
      <c r="K42" s="47">
        <v>0.20000000000000001</v>
      </c>
      <c r="L42" s="193">
        <f t="shared" si="5"/>
        <v>0</v>
      </c>
      <c r="M42" s="49">
        <f>VLOOKUP(A42,'New template'!A:R,13,FALSE)</f>
        <v>0.050000000000000003</v>
      </c>
      <c r="N42" s="50">
        <f t="shared" si="6"/>
        <v>0</v>
      </c>
      <c r="O42" s="49">
        <v>0.050000000000000003</v>
      </c>
      <c r="P42" s="50">
        <f t="shared" si="7"/>
        <v>0</v>
      </c>
      <c r="Q42" s="51">
        <f t="shared" si="8"/>
        <v>0</v>
      </c>
      <c r="R42" s="52">
        <f t="shared" si="9"/>
        <v>0</v>
      </c>
      <c r="S42" s="69" t="e">
        <f t="shared" si="10"/>
        <v>#DIV/0!</v>
      </c>
    </row>
    <row r="43" ht="14.45" customHeight="1">
      <c r="A43" s="56" t="s">
        <v>46</v>
      </c>
      <c r="B43" s="55" t="str">
        <f>VLOOKUP(A43,'New template'!A:B,2,FALSE)</f>
        <v>E06275</v>
      </c>
      <c r="C43" s="68">
        <v>0</v>
      </c>
      <c r="D43" s="68">
        <v>398</v>
      </c>
      <c r="E43" s="43">
        <v>0</v>
      </c>
      <c r="F43" s="42">
        <f t="shared" si="0"/>
        <v>398</v>
      </c>
      <c r="G43" s="45">
        <f t="shared" si="1"/>
        <v>52.536000000000001</v>
      </c>
      <c r="H43" s="45">
        <f t="shared" si="2"/>
        <v>0</v>
      </c>
      <c r="I43" s="45">
        <f t="shared" si="3"/>
        <v>6.8296800000000006</v>
      </c>
      <c r="J43" s="46">
        <f t="shared" si="4"/>
        <v>0</v>
      </c>
      <c r="K43" s="47">
        <v>0.20000000000000001</v>
      </c>
      <c r="L43" s="193">
        <f t="shared" si="5"/>
        <v>0</v>
      </c>
      <c r="M43" s="49">
        <f>VLOOKUP(A43,'New template'!A:R,13,FALSE)</f>
        <v>0.050000000000000003</v>
      </c>
      <c r="N43" s="50">
        <f t="shared" si="6"/>
        <v>0</v>
      </c>
      <c r="O43" s="49">
        <v>0.050000000000000003</v>
      </c>
      <c r="P43" s="50">
        <f t="shared" si="7"/>
        <v>0</v>
      </c>
      <c r="Q43" s="51">
        <f t="shared" si="8"/>
        <v>0</v>
      </c>
      <c r="R43" s="52">
        <f t="shared" si="9"/>
        <v>0</v>
      </c>
      <c r="S43" s="69" t="e">
        <f t="shared" si="10"/>
        <v>#DIV/0!</v>
      </c>
    </row>
    <row r="44" ht="14.45" customHeight="1">
      <c r="A44" s="56" t="s">
        <v>46</v>
      </c>
      <c r="B44" s="55" t="str">
        <f>VLOOKUP(A44,'New template'!A:B,2,FALSE)</f>
        <v>E06275</v>
      </c>
      <c r="C44" s="68">
        <v>7</v>
      </c>
      <c r="D44" s="68">
        <v>398</v>
      </c>
      <c r="E44" s="43">
        <v>0.75380000000000003</v>
      </c>
      <c r="F44" s="42">
        <f t="shared" si="0"/>
        <v>97.987599999999986</v>
      </c>
      <c r="G44" s="45">
        <f t="shared" si="1"/>
        <v>12.934363199999998</v>
      </c>
      <c r="H44" s="45">
        <f t="shared" si="2"/>
        <v>90.540542399999993</v>
      </c>
      <c r="I44" s="45">
        <f t="shared" si="3"/>
        <v>1.6814672159999997</v>
      </c>
      <c r="J44" s="46">
        <f t="shared" si="4"/>
        <v>78.770271887999996</v>
      </c>
      <c r="K44" s="47">
        <v>0.20000000000000001</v>
      </c>
      <c r="L44" s="193">
        <f t="shared" si="5"/>
        <v>15.754054377599999</v>
      </c>
      <c r="M44" s="49">
        <f>VLOOKUP(A44,'New template'!A:R,13,FALSE)</f>
        <v>0.050000000000000003</v>
      </c>
      <c r="N44" s="50">
        <f t="shared" si="6"/>
        <v>3.9385135943999998</v>
      </c>
      <c r="O44" s="49">
        <v>0.050000000000000003</v>
      </c>
      <c r="P44" s="50">
        <f t="shared" si="7"/>
        <v>3.9385135943999998</v>
      </c>
      <c r="Q44" s="51">
        <f t="shared" si="8"/>
        <v>7.8799999999999999</v>
      </c>
      <c r="R44" s="52">
        <f t="shared" si="9"/>
        <v>55.159999999999997</v>
      </c>
      <c r="S44" s="69">
        <f t="shared" si="10"/>
        <v>0.60922983823432453</v>
      </c>
    </row>
    <row r="45" ht="14.45" customHeight="1">
      <c r="A45" s="56" t="s">
        <v>48</v>
      </c>
      <c r="B45" s="55" t="str">
        <f>VLOOKUP(A45,'New template'!A:B,2,FALSE)</f>
        <v>E03009</v>
      </c>
      <c r="C45" s="68">
        <v>0</v>
      </c>
      <c r="D45" s="68">
        <v>268</v>
      </c>
      <c r="E45" s="43">
        <v>0</v>
      </c>
      <c r="F45" s="42">
        <f t="shared" si="0"/>
        <v>268</v>
      </c>
      <c r="G45" s="45">
        <f t="shared" si="1"/>
        <v>35.376000000000005</v>
      </c>
      <c r="H45" s="45">
        <f t="shared" si="2"/>
        <v>0</v>
      </c>
      <c r="I45" s="45">
        <f t="shared" si="3"/>
        <v>4.5988800000000012</v>
      </c>
      <c r="J45" s="46">
        <f t="shared" si="4"/>
        <v>0</v>
      </c>
      <c r="K45" s="47">
        <v>0.20000000000000001</v>
      </c>
      <c r="L45" s="193">
        <f t="shared" si="5"/>
        <v>0</v>
      </c>
      <c r="M45" s="49">
        <f>VLOOKUP(A45,'New template'!A:R,13,FALSE)</f>
        <v>0.050000000000000003</v>
      </c>
      <c r="N45" s="50">
        <f t="shared" si="6"/>
        <v>0</v>
      </c>
      <c r="O45" s="49">
        <v>0.050000000000000003</v>
      </c>
      <c r="P45" s="50">
        <f t="shared" si="7"/>
        <v>0</v>
      </c>
      <c r="Q45" s="51">
        <f t="shared" si="8"/>
        <v>0</v>
      </c>
      <c r="R45" s="52">
        <f t="shared" si="9"/>
        <v>0</v>
      </c>
      <c r="S45" s="69" t="e">
        <f t="shared" si="10"/>
        <v>#DIV/0!</v>
      </c>
    </row>
    <row r="46" ht="14.45" customHeight="1">
      <c r="A46" s="54" t="s">
        <v>48</v>
      </c>
      <c r="B46" s="55" t="str">
        <f>VLOOKUP(A46,'New template'!A:B,2,FALSE)</f>
        <v>E03009</v>
      </c>
      <c r="C46" s="68">
        <v>8</v>
      </c>
      <c r="D46" s="68">
        <v>268</v>
      </c>
      <c r="E46" s="43">
        <v>0.67159999999999997</v>
      </c>
      <c r="F46" s="42">
        <f t="shared" si="0"/>
        <v>88.011200000000002</v>
      </c>
      <c r="G46" s="45">
        <f t="shared" si="1"/>
        <v>11.617478400000001</v>
      </c>
      <c r="H46" s="45">
        <f t="shared" si="2"/>
        <v>92.939827200000011</v>
      </c>
      <c r="I46" s="45">
        <f t="shared" si="3"/>
        <v>1.5102721920000002</v>
      </c>
      <c r="J46" s="46">
        <f t="shared" si="4"/>
        <v>80.857649664000007</v>
      </c>
      <c r="K46" s="47">
        <v>0.20000000000000001</v>
      </c>
      <c r="L46" s="193">
        <f t="shared" si="5"/>
        <v>16.171529932800002</v>
      </c>
      <c r="M46" s="49">
        <f>VLOOKUP(A46,'New template'!A:R,13,FALSE)</f>
        <v>0.050000000000000003</v>
      </c>
      <c r="N46" s="50">
        <f t="shared" si="6"/>
        <v>4.0428824832000005</v>
      </c>
      <c r="O46" s="49">
        <v>0.050000000000000003</v>
      </c>
      <c r="P46" s="50">
        <f t="shared" si="7"/>
        <v>4.0428824832000005</v>
      </c>
      <c r="Q46" s="51">
        <f t="shared" si="8"/>
        <v>7.0800000000000001</v>
      </c>
      <c r="R46" s="52">
        <f t="shared" si="9"/>
        <v>56.640000000000001</v>
      </c>
      <c r="S46" s="69">
        <f t="shared" si="10"/>
        <v>0.60942656884991486</v>
      </c>
    </row>
    <row r="47" s="1" customFormat="1" ht="14.45" customHeight="1">
      <c r="A47" s="54" t="s">
        <v>50</v>
      </c>
      <c r="B47" s="55" t="str">
        <f>VLOOKUP(A47,'New template'!A:B,2,FALSE)</f>
        <v xml:space="preserve">E03483 </v>
      </c>
      <c r="C47" s="68">
        <v>0</v>
      </c>
      <c r="D47" s="68">
        <v>368</v>
      </c>
      <c r="E47" s="43">
        <v>0</v>
      </c>
      <c r="F47" s="42">
        <f t="shared" si="0"/>
        <v>368</v>
      </c>
      <c r="G47" s="45">
        <f t="shared" si="1"/>
        <v>48.576000000000001</v>
      </c>
      <c r="H47" s="45">
        <f t="shared" si="2"/>
        <v>0</v>
      </c>
      <c r="I47" s="45">
        <f t="shared" si="3"/>
        <v>6.3148800000000005</v>
      </c>
      <c r="J47" s="46">
        <f t="shared" si="4"/>
        <v>0</v>
      </c>
      <c r="K47" s="47">
        <v>0.20000000000000001</v>
      </c>
      <c r="L47" s="193">
        <f t="shared" si="5"/>
        <v>0</v>
      </c>
      <c r="M47" s="49">
        <f>VLOOKUP(A47,'New template'!A:R,13,FALSE)</f>
        <v>0.050000000000000003</v>
      </c>
      <c r="N47" s="50">
        <f t="shared" si="6"/>
        <v>0</v>
      </c>
      <c r="O47" s="49">
        <v>0.050000000000000003</v>
      </c>
      <c r="P47" s="50">
        <f t="shared" si="7"/>
        <v>0</v>
      </c>
      <c r="Q47" s="51">
        <f t="shared" si="8"/>
        <v>0</v>
      </c>
      <c r="R47" s="52">
        <f t="shared" si="9"/>
        <v>0</v>
      </c>
      <c r="S47" s="69" t="e">
        <f t="shared" si="10"/>
        <v>#DIV/0!</v>
      </c>
    </row>
    <row r="48" ht="14.45" customHeight="1">
      <c r="A48" s="54" t="s">
        <v>50</v>
      </c>
      <c r="B48" s="55" t="str">
        <f>VLOOKUP(A48,'New template'!A:B,2,FALSE)</f>
        <v xml:space="preserve">E03483 </v>
      </c>
      <c r="C48" s="68">
        <v>52</v>
      </c>
      <c r="D48" s="68">
        <v>368</v>
      </c>
      <c r="E48" s="43">
        <v>0.76090000000000002</v>
      </c>
      <c r="F48" s="42">
        <f t="shared" si="0"/>
        <v>87.988799999999998</v>
      </c>
      <c r="G48" s="45">
        <f t="shared" si="1"/>
        <v>11.6145216</v>
      </c>
      <c r="H48" s="45">
        <f t="shared" si="2"/>
        <v>603.9551232</v>
      </c>
      <c r="I48" s="45">
        <f t="shared" si="3"/>
        <v>1.509887808</v>
      </c>
      <c r="J48" s="46">
        <f t="shared" si="4"/>
        <v>525.44095718400001</v>
      </c>
      <c r="K48" s="47">
        <v>0.20000000000000001</v>
      </c>
      <c r="L48" s="193">
        <f t="shared" si="5"/>
        <v>105.0881914368</v>
      </c>
      <c r="M48" s="49">
        <f>VLOOKUP(A48,'New template'!A:R,13,FALSE)</f>
        <v>0.050000000000000003</v>
      </c>
      <c r="N48" s="50">
        <f t="shared" si="6"/>
        <v>26.272047859200001</v>
      </c>
      <c r="O48" s="49">
        <v>0.050000000000000003</v>
      </c>
      <c r="P48" s="50">
        <f t="shared" si="7"/>
        <v>26.272047859200001</v>
      </c>
      <c r="Q48" s="51">
        <f t="shared" si="8"/>
        <v>7.0700000000000003</v>
      </c>
      <c r="R48" s="52">
        <f t="shared" si="9"/>
        <v>367.63999999999999</v>
      </c>
      <c r="S48" s="69">
        <f t="shared" si="10"/>
        <v>0.60872072423542611</v>
      </c>
    </row>
    <row r="49" ht="14.45" customHeight="1">
      <c r="A49" s="56" t="s">
        <v>52</v>
      </c>
      <c r="B49" s="55" t="str">
        <f>VLOOKUP(A49,'New template'!A:B,2,FALSE)</f>
        <v>E02716</v>
      </c>
      <c r="C49" s="68">
        <v>30</v>
      </c>
      <c r="D49" s="68">
        <v>198</v>
      </c>
      <c r="E49" s="43">
        <v>0</v>
      </c>
      <c r="F49" s="42">
        <f t="shared" si="0"/>
        <v>198</v>
      </c>
      <c r="G49" s="45">
        <f t="shared" si="1"/>
        <v>26.136000000000003</v>
      </c>
      <c r="H49" s="45">
        <f t="shared" si="2"/>
        <v>784.08000000000004</v>
      </c>
      <c r="I49" s="45">
        <f t="shared" si="3"/>
        <v>3.3976800000000007</v>
      </c>
      <c r="J49" s="46">
        <f t="shared" si="4"/>
        <v>682.14960000000008</v>
      </c>
      <c r="K49" s="47">
        <v>0.20000000000000001</v>
      </c>
      <c r="L49" s="193">
        <f t="shared" si="5"/>
        <v>136.42992000000001</v>
      </c>
      <c r="M49" s="49">
        <f>VLOOKUP(A49,'New template'!A:R,13,FALSE)</f>
        <v>0.050000000000000003</v>
      </c>
      <c r="N49" s="50">
        <f t="shared" si="6"/>
        <v>34.107480000000002</v>
      </c>
      <c r="O49" s="49">
        <v>0.050000000000000003</v>
      </c>
      <c r="P49" s="50">
        <f t="shared" si="7"/>
        <v>34.107480000000002</v>
      </c>
      <c r="Q49" s="51">
        <f t="shared" si="8"/>
        <v>15.92</v>
      </c>
      <c r="R49" s="52">
        <f t="shared" si="9"/>
        <v>477.60000000000002</v>
      </c>
      <c r="S49" s="69">
        <f t="shared" si="10"/>
        <v>0.60912151821242733</v>
      </c>
    </row>
    <row r="50" ht="14.45" customHeight="1">
      <c r="A50" s="54" t="s">
        <v>52</v>
      </c>
      <c r="B50" s="55" t="str">
        <f>VLOOKUP(A50,'New template'!A:B,2,FALSE)</f>
        <v>E02716</v>
      </c>
      <c r="C50" s="68">
        <v>2460</v>
      </c>
      <c r="D50" s="68">
        <v>198</v>
      </c>
      <c r="E50" s="43">
        <v>0.5</v>
      </c>
      <c r="F50" s="42">
        <f t="shared" si="0"/>
        <v>99</v>
      </c>
      <c r="G50" s="45">
        <f t="shared" si="1"/>
        <v>13.068000000000001</v>
      </c>
      <c r="H50" s="45">
        <f t="shared" si="2"/>
        <v>32147.280000000002</v>
      </c>
      <c r="I50" s="45">
        <f t="shared" si="3"/>
        <v>1.6988400000000003</v>
      </c>
      <c r="J50" s="46">
        <f t="shared" si="4"/>
        <v>27968.133600000001</v>
      </c>
      <c r="K50" s="47">
        <v>0.20000000000000001</v>
      </c>
      <c r="L50" s="48">
        <f t="shared" si="5"/>
        <v>5593.6267200000002</v>
      </c>
      <c r="M50" s="49">
        <f>VLOOKUP(A50,'New template'!A:R,13,FALSE)</f>
        <v>0.050000000000000003</v>
      </c>
      <c r="N50" s="50">
        <f t="shared" si="6"/>
        <v>1398.4066800000001</v>
      </c>
      <c r="O50" s="49">
        <v>0.050000000000000003</v>
      </c>
      <c r="P50" s="50">
        <f t="shared" si="7"/>
        <v>1398.4066800000001</v>
      </c>
      <c r="Q50" s="51">
        <f t="shared" si="8"/>
        <v>7.96</v>
      </c>
      <c r="R50" s="52">
        <f t="shared" si="9"/>
        <v>19581.599999999999</v>
      </c>
      <c r="S50" s="69">
        <f t="shared" si="10"/>
        <v>0.60912151821242722</v>
      </c>
    </row>
    <row r="51" ht="14.45" customHeight="1">
      <c r="A51" s="54" t="s">
        <v>54</v>
      </c>
      <c r="B51" s="55" t="str">
        <f>VLOOKUP(A51,'New template'!A:B,2,FALSE)</f>
        <v>E01927</v>
      </c>
      <c r="C51" s="68">
        <v>15</v>
      </c>
      <c r="D51" s="68">
        <v>198</v>
      </c>
      <c r="E51" s="43">
        <v>0</v>
      </c>
      <c r="F51" s="42">
        <f t="shared" si="0"/>
        <v>198</v>
      </c>
      <c r="G51" s="45">
        <f t="shared" si="1"/>
        <v>26.136000000000003</v>
      </c>
      <c r="H51" s="45">
        <f t="shared" si="2"/>
        <v>392.04000000000002</v>
      </c>
      <c r="I51" s="45">
        <f t="shared" si="3"/>
        <v>3.3976800000000007</v>
      </c>
      <c r="J51" s="46">
        <f t="shared" si="4"/>
        <v>341.07480000000004</v>
      </c>
      <c r="K51" s="47">
        <v>0.20000000000000001</v>
      </c>
      <c r="L51" s="48">
        <f t="shared" si="5"/>
        <v>68.214960000000005</v>
      </c>
      <c r="M51" s="49">
        <f>VLOOKUP(A51,'New template'!A:R,13,FALSE)</f>
        <v>0.050000000000000003</v>
      </c>
      <c r="N51" s="50">
        <f t="shared" si="6"/>
        <v>17.053740000000001</v>
      </c>
      <c r="O51" s="49">
        <v>0.050000000000000003</v>
      </c>
      <c r="P51" s="50">
        <f t="shared" si="7"/>
        <v>17.053740000000001</v>
      </c>
      <c r="Q51" s="51">
        <f t="shared" si="8"/>
        <v>15.92</v>
      </c>
      <c r="R51" s="52">
        <f t="shared" si="9"/>
        <v>238.80000000000001</v>
      </c>
      <c r="S51" s="69">
        <f t="shared" si="10"/>
        <v>0.60912151821242733</v>
      </c>
    </row>
    <row r="52" ht="14.45" customHeight="1">
      <c r="A52" s="54" t="s">
        <v>54</v>
      </c>
      <c r="B52" s="55" t="str">
        <f>VLOOKUP(A52,'New template'!A:B,2,FALSE)</f>
        <v>E01927</v>
      </c>
      <c r="C52" s="68">
        <v>1046</v>
      </c>
      <c r="D52" s="68">
        <v>198</v>
      </c>
      <c r="E52" s="43">
        <v>0.5</v>
      </c>
      <c r="F52" s="42">
        <f t="shared" si="0"/>
        <v>99</v>
      </c>
      <c r="G52" s="45">
        <f t="shared" si="1"/>
        <v>13.068000000000001</v>
      </c>
      <c r="H52" s="45">
        <f t="shared" si="2"/>
        <v>13669.128000000001</v>
      </c>
      <c r="I52" s="45">
        <f t="shared" si="3"/>
        <v>1.6988400000000003</v>
      </c>
      <c r="J52" s="46">
        <f t="shared" si="4"/>
        <v>11892.141360000001</v>
      </c>
      <c r="K52" s="47">
        <v>0.20000000000000001</v>
      </c>
      <c r="L52" s="48">
        <f t="shared" si="5"/>
        <v>2378.4282720000006</v>
      </c>
      <c r="M52" s="49">
        <f>VLOOKUP(A52,'New template'!A:R,13,FALSE)</f>
        <v>0.050000000000000003</v>
      </c>
      <c r="N52" s="50">
        <f t="shared" si="6"/>
        <v>594.60706800000014</v>
      </c>
      <c r="O52" s="49">
        <v>0.050000000000000003</v>
      </c>
      <c r="P52" s="50">
        <f t="shared" si="7"/>
        <v>594.60706800000014</v>
      </c>
      <c r="Q52" s="51">
        <f t="shared" si="8"/>
        <v>7.96</v>
      </c>
      <c r="R52" s="52">
        <f t="shared" si="9"/>
        <v>8326.1599999999999</v>
      </c>
      <c r="S52" s="69">
        <f t="shared" si="10"/>
        <v>0.60912151821242722</v>
      </c>
    </row>
    <row r="53" ht="14.45" customHeight="1">
      <c r="A53" s="54" t="s">
        <v>334</v>
      </c>
      <c r="B53" s="55" t="e">
        <f>VLOOKUP(A53,'New template'!A:B,2,FALSE)</f>
        <v>#N/A</v>
      </c>
      <c r="C53" s="68">
        <v>19</v>
      </c>
      <c r="D53" s="68">
        <v>268</v>
      </c>
      <c r="E53" s="43">
        <v>0</v>
      </c>
      <c r="F53" s="42">
        <f t="shared" si="0"/>
        <v>268</v>
      </c>
      <c r="G53" s="45">
        <f t="shared" si="1"/>
        <v>35.376000000000005</v>
      </c>
      <c r="H53" s="45">
        <f t="shared" si="2"/>
        <v>672.14400000000012</v>
      </c>
      <c r="I53" s="45">
        <f t="shared" si="3"/>
        <v>4.5988800000000012</v>
      </c>
      <c r="J53" s="46">
        <f t="shared" si="4"/>
        <v>584.76528000000008</v>
      </c>
      <c r="K53" s="47">
        <v>0.20000000000000001</v>
      </c>
      <c r="L53" s="48">
        <f t="shared" si="5"/>
        <v>116.95305600000002</v>
      </c>
      <c r="M53" s="49" t="e">
        <f>VLOOKUP(A53,'New template'!A:R,13,FALSE)</f>
        <v>#N/A</v>
      </c>
      <c r="N53" s="50" t="e">
        <f t="shared" si="6"/>
        <v>#N/A</v>
      </c>
      <c r="O53" s="49">
        <v>0.050000000000000003</v>
      </c>
      <c r="P53" s="50">
        <f t="shared" si="7"/>
        <v>29.238264000000004</v>
      </c>
      <c r="Q53" s="51">
        <f t="shared" si="8"/>
        <v>0</v>
      </c>
      <c r="R53" s="52">
        <f t="shared" si="9"/>
        <v>0</v>
      </c>
      <c r="S53" s="69">
        <f t="shared" si="10"/>
        <v>0</v>
      </c>
    </row>
    <row r="54" ht="14.45" customHeight="1">
      <c r="A54" s="54" t="s">
        <v>334</v>
      </c>
      <c r="B54" s="55" t="e">
        <f>VLOOKUP(A54,'New template'!A:B,2,FALSE)</f>
        <v>#N/A</v>
      </c>
      <c r="C54" s="68">
        <v>989</v>
      </c>
      <c r="D54" s="68">
        <v>268</v>
      </c>
      <c r="E54" s="43">
        <v>0.5</v>
      </c>
      <c r="F54" s="42">
        <f t="shared" si="0"/>
        <v>134</v>
      </c>
      <c r="G54" s="45">
        <f t="shared" si="1"/>
        <v>17.688000000000002</v>
      </c>
      <c r="H54" s="45">
        <f t="shared" si="2"/>
        <v>17493.432000000001</v>
      </c>
      <c r="I54" s="45">
        <f t="shared" si="3"/>
        <v>2.2994400000000006</v>
      </c>
      <c r="J54" s="46">
        <f t="shared" si="4"/>
        <v>15219.285840000002</v>
      </c>
      <c r="K54" s="47">
        <v>0.20000000000000001</v>
      </c>
      <c r="L54" s="48">
        <f t="shared" si="5"/>
        <v>3043.8571680000005</v>
      </c>
      <c r="M54" s="49" t="e">
        <f>VLOOKUP(A54,'New template'!A:R,13,FALSE)</f>
        <v>#N/A</v>
      </c>
      <c r="N54" s="50" t="e">
        <f t="shared" si="6"/>
        <v>#N/A</v>
      </c>
      <c r="O54" s="49">
        <v>0.050000000000000003</v>
      </c>
      <c r="P54" s="50">
        <f t="shared" si="7"/>
        <v>760.96429200000011</v>
      </c>
      <c r="Q54" s="51">
        <f t="shared" si="8"/>
        <v>0</v>
      </c>
      <c r="R54" s="52">
        <f t="shared" si="9"/>
        <v>0</v>
      </c>
      <c r="S54" s="69">
        <f t="shared" si="10"/>
        <v>0</v>
      </c>
    </row>
    <row r="55" ht="14.45" customHeight="1">
      <c r="A55" s="56" t="s">
        <v>335</v>
      </c>
      <c r="B55" s="55" t="e">
        <f>VLOOKUP(A55,'New template'!A:B,2,FALSE)</f>
        <v>#N/A</v>
      </c>
      <c r="C55" s="68">
        <v>26</v>
      </c>
      <c r="D55" s="68">
        <v>138</v>
      </c>
      <c r="E55" s="43">
        <v>0</v>
      </c>
      <c r="F55" s="42">
        <f t="shared" si="0"/>
        <v>138</v>
      </c>
      <c r="G55" s="45">
        <f t="shared" si="1"/>
        <v>18.216000000000001</v>
      </c>
      <c r="H55" s="45">
        <f t="shared" si="2"/>
        <v>473.61600000000004</v>
      </c>
      <c r="I55" s="45">
        <f t="shared" si="3"/>
        <v>2.3680800000000004</v>
      </c>
      <c r="J55" s="46">
        <f t="shared" si="4"/>
        <v>412.04592000000002</v>
      </c>
      <c r="K55" s="47">
        <v>0.20000000000000001</v>
      </c>
      <c r="L55" s="48">
        <f t="shared" si="5"/>
        <v>82.40918400000001</v>
      </c>
      <c r="M55" s="49" t="e">
        <f>VLOOKUP(A55,'New template'!A:R,13,FALSE)</f>
        <v>#N/A</v>
      </c>
      <c r="N55" s="50" t="e">
        <f t="shared" si="6"/>
        <v>#N/A</v>
      </c>
      <c r="O55" s="49">
        <v>0.050000000000000003</v>
      </c>
      <c r="P55" s="50">
        <f t="shared" si="7"/>
        <v>20.602296000000003</v>
      </c>
      <c r="Q55" s="51">
        <f t="shared" si="8"/>
        <v>0</v>
      </c>
      <c r="R55" s="52">
        <f t="shared" si="9"/>
        <v>0</v>
      </c>
      <c r="S55" s="69">
        <f t="shared" si="10"/>
        <v>0</v>
      </c>
    </row>
    <row r="56" ht="14.45" customHeight="1">
      <c r="A56" s="56" t="s">
        <v>335</v>
      </c>
      <c r="B56" s="55" t="e">
        <f>VLOOKUP(A56,'New template'!A:B,2,FALSE)</f>
        <v>#N/A</v>
      </c>
      <c r="C56" s="68">
        <v>400</v>
      </c>
      <c r="D56" s="68">
        <v>138</v>
      </c>
      <c r="E56" s="43">
        <v>0.5</v>
      </c>
      <c r="F56" s="42">
        <f t="shared" si="0"/>
        <v>69</v>
      </c>
      <c r="G56" s="45">
        <f t="shared" si="1"/>
        <v>9.1080000000000005</v>
      </c>
      <c r="H56" s="45">
        <f t="shared" si="2"/>
        <v>3643.2000000000003</v>
      </c>
      <c r="I56" s="45">
        <f t="shared" si="3"/>
        <v>1.1840400000000002</v>
      </c>
      <c r="J56" s="46">
        <f t="shared" si="4"/>
        <v>3169.5839999999998</v>
      </c>
      <c r="K56" s="47">
        <v>0.20000000000000001</v>
      </c>
      <c r="L56" s="48">
        <f t="shared" si="5"/>
        <v>633.91679999999997</v>
      </c>
      <c r="M56" s="49" t="e">
        <f>VLOOKUP(A56,'New template'!A:R,13,FALSE)</f>
        <v>#N/A</v>
      </c>
      <c r="N56" s="50" t="e">
        <f t="shared" si="6"/>
        <v>#N/A</v>
      </c>
      <c r="O56" s="49">
        <v>0.050000000000000003</v>
      </c>
      <c r="P56" s="50">
        <f t="shared" si="7"/>
        <v>158.47919999999999</v>
      </c>
      <c r="Q56" s="51">
        <f t="shared" si="8"/>
        <v>0</v>
      </c>
      <c r="R56" s="52">
        <f t="shared" si="9"/>
        <v>0</v>
      </c>
      <c r="S56" s="69">
        <f t="shared" si="10"/>
        <v>0</v>
      </c>
    </row>
    <row r="57" ht="14.45" customHeight="1">
      <c r="A57" s="56" t="s">
        <v>336</v>
      </c>
      <c r="B57" s="55" t="e">
        <f>VLOOKUP(A57,'New template'!A:B,2,FALSE)</f>
        <v>#N/A</v>
      </c>
      <c r="C57" s="68">
        <v>20</v>
      </c>
      <c r="D57" s="68">
        <v>398</v>
      </c>
      <c r="E57" s="43">
        <v>0</v>
      </c>
      <c r="F57" s="42">
        <f t="shared" si="0"/>
        <v>398</v>
      </c>
      <c r="G57" s="45">
        <f t="shared" si="1"/>
        <v>52.536000000000001</v>
      </c>
      <c r="H57" s="45">
        <f t="shared" si="2"/>
        <v>1050.72</v>
      </c>
      <c r="I57" s="45">
        <f t="shared" si="3"/>
        <v>6.8296800000000006</v>
      </c>
      <c r="J57" s="46">
        <f t="shared" si="4"/>
        <v>914.12639999999999</v>
      </c>
      <c r="K57" s="47">
        <v>0.20000000000000001</v>
      </c>
      <c r="L57" s="48">
        <f t="shared" si="5"/>
        <v>182.82528000000002</v>
      </c>
      <c r="M57" s="49" t="e">
        <f>VLOOKUP(A57,'New template'!A:R,13,FALSE)</f>
        <v>#N/A</v>
      </c>
      <c r="N57" s="50" t="e">
        <f t="shared" si="6"/>
        <v>#N/A</v>
      </c>
      <c r="O57" s="49">
        <v>0.050000000000000003</v>
      </c>
      <c r="P57" s="50">
        <f t="shared" si="7"/>
        <v>45.706320000000005</v>
      </c>
      <c r="Q57" s="51">
        <f t="shared" si="8"/>
        <v>0</v>
      </c>
      <c r="R57" s="52">
        <f t="shared" si="9"/>
        <v>0</v>
      </c>
      <c r="S57" s="69">
        <f t="shared" si="10"/>
        <v>0</v>
      </c>
    </row>
    <row r="58" ht="14.45" customHeight="1">
      <c r="A58" s="56" t="s">
        <v>336</v>
      </c>
      <c r="B58" s="55" t="e">
        <f>VLOOKUP(A58,'New template'!A:B,2,FALSE)</f>
        <v>#N/A</v>
      </c>
      <c r="C58" s="68">
        <v>1612</v>
      </c>
      <c r="D58" s="68">
        <v>398</v>
      </c>
      <c r="E58" s="43">
        <v>0.5</v>
      </c>
      <c r="F58" s="42">
        <f t="shared" si="0"/>
        <v>199</v>
      </c>
      <c r="G58" s="45">
        <f t="shared" si="1"/>
        <v>26.268000000000001</v>
      </c>
      <c r="H58" s="45">
        <f t="shared" si="2"/>
        <v>42344.016000000003</v>
      </c>
      <c r="I58" s="45">
        <f t="shared" si="3"/>
        <v>3.4148400000000003</v>
      </c>
      <c r="J58" s="46">
        <f t="shared" si="4"/>
        <v>36839.293919999996</v>
      </c>
      <c r="K58" s="47">
        <v>0.20000000000000001</v>
      </c>
      <c r="L58" s="48">
        <f t="shared" si="5"/>
        <v>7367.858784</v>
      </c>
      <c r="M58" s="49" t="e">
        <f>VLOOKUP(A58,'New template'!A:R,13,FALSE)</f>
        <v>#N/A</v>
      </c>
      <c r="N58" s="50" t="e">
        <f t="shared" si="6"/>
        <v>#N/A</v>
      </c>
      <c r="O58" s="49">
        <v>0.050000000000000003</v>
      </c>
      <c r="P58" s="50">
        <f t="shared" si="7"/>
        <v>1841.964696</v>
      </c>
      <c r="Q58" s="51">
        <f t="shared" si="8"/>
        <v>0</v>
      </c>
      <c r="R58" s="52">
        <f t="shared" si="9"/>
        <v>0</v>
      </c>
      <c r="S58" s="69">
        <f t="shared" si="10"/>
        <v>0</v>
      </c>
    </row>
    <row r="59" ht="14.45" customHeight="1">
      <c r="A59" s="56" t="s">
        <v>363</v>
      </c>
      <c r="B59" s="55" t="str">
        <f>VLOOKUP(A59,'New template'!A:B,2,FALSE)</f>
        <v>E04521</v>
      </c>
      <c r="C59" s="68">
        <v>0</v>
      </c>
      <c r="D59" s="68">
        <v>248</v>
      </c>
      <c r="E59" s="43">
        <v>0</v>
      </c>
      <c r="F59" s="42">
        <f t="shared" si="0"/>
        <v>248</v>
      </c>
      <c r="G59" s="45">
        <f t="shared" si="1"/>
        <v>32.736000000000004</v>
      </c>
      <c r="H59" s="45">
        <f t="shared" si="2"/>
        <v>0</v>
      </c>
      <c r="I59" s="45">
        <f t="shared" si="3"/>
        <v>4.2556800000000008</v>
      </c>
      <c r="J59" s="46">
        <f t="shared" si="4"/>
        <v>0</v>
      </c>
      <c r="K59" s="47">
        <v>0.20000000000000001</v>
      </c>
      <c r="L59" s="48">
        <f t="shared" si="5"/>
        <v>0</v>
      </c>
      <c r="M59" s="49">
        <f>VLOOKUP(A59,'New template'!A:R,13,FALSE)</f>
        <v>0.050000000000000003</v>
      </c>
      <c r="N59" s="50">
        <f t="shared" si="6"/>
        <v>0</v>
      </c>
      <c r="O59" s="49">
        <v>0.050000000000000003</v>
      </c>
      <c r="P59" s="50">
        <f t="shared" si="7"/>
        <v>0</v>
      </c>
      <c r="Q59" s="51">
        <f t="shared" si="8"/>
        <v>0</v>
      </c>
      <c r="R59" s="52">
        <f t="shared" si="9"/>
        <v>0</v>
      </c>
      <c r="S59" s="69" t="e">
        <f t="shared" si="10"/>
        <v>#DIV/0!</v>
      </c>
    </row>
    <row r="60" ht="14.45" customHeight="1">
      <c r="A60" s="54" t="s">
        <v>363</v>
      </c>
      <c r="B60" s="55" t="str">
        <f>VLOOKUP(A60,'New template'!A:B,2,FALSE)</f>
        <v>E04521</v>
      </c>
      <c r="C60" s="68">
        <v>12</v>
      </c>
      <c r="D60" s="68">
        <v>248</v>
      </c>
      <c r="E60" s="43">
        <v>0.6452</v>
      </c>
      <c r="F60" s="42">
        <f t="shared" si="0"/>
        <v>87.990399999999994</v>
      </c>
      <c r="G60" s="45">
        <f t="shared" si="1"/>
        <v>11.614732800000001</v>
      </c>
      <c r="H60" s="45">
        <f t="shared" si="2"/>
        <v>139.37679360000001</v>
      </c>
      <c r="I60" s="45">
        <f t="shared" si="3"/>
        <v>1.5099152640000002</v>
      </c>
      <c r="J60" s="46">
        <f t="shared" si="4"/>
        <v>121.25781043200001</v>
      </c>
      <c r="K60" s="47">
        <v>0.20000000000000001</v>
      </c>
      <c r="L60" s="48">
        <f t="shared" si="5"/>
        <v>24.251562086400003</v>
      </c>
      <c r="M60" s="49">
        <f>VLOOKUP(A60,'New template'!A:R,13,FALSE)</f>
        <v>0.050000000000000003</v>
      </c>
      <c r="N60" s="50">
        <f t="shared" si="6"/>
        <v>6.0628905216000009</v>
      </c>
      <c r="O60" s="49">
        <v>0.050000000000000003</v>
      </c>
      <c r="P60" s="50">
        <f t="shared" si="7"/>
        <v>6.0628905216000009</v>
      </c>
      <c r="Q60" s="51">
        <f t="shared" si="8"/>
        <v>7.0700000000000003</v>
      </c>
      <c r="R60" s="52">
        <f t="shared" si="9"/>
        <v>84.840000000000003</v>
      </c>
      <c r="S60" s="69">
        <f t="shared" si="10"/>
        <v>0.60870965537838284</v>
      </c>
    </row>
    <row r="61" ht="14.45" customHeight="1">
      <c r="A61" s="54" t="s">
        <v>66</v>
      </c>
      <c r="B61" s="55" t="str">
        <f>VLOOKUP(A61,'New template'!A:B,2,FALSE)</f>
        <v>E05368</v>
      </c>
      <c r="C61" s="68">
        <v>4</v>
      </c>
      <c r="D61" s="68">
        <v>228</v>
      </c>
      <c r="E61" s="43">
        <v>0</v>
      </c>
      <c r="F61" s="42">
        <f t="shared" si="0"/>
        <v>228</v>
      </c>
      <c r="G61" s="45">
        <f t="shared" si="1"/>
        <v>30.096</v>
      </c>
      <c r="H61" s="45">
        <f t="shared" si="2"/>
        <v>120.384</v>
      </c>
      <c r="I61" s="45">
        <f t="shared" si="3"/>
        <v>3.91248</v>
      </c>
      <c r="J61" s="46">
        <f t="shared" si="4"/>
        <v>104.73408000000001</v>
      </c>
      <c r="K61" s="47">
        <v>0.20000000000000001</v>
      </c>
      <c r="L61" s="48">
        <f t="shared" si="5"/>
        <v>20.946816000000002</v>
      </c>
      <c r="M61" s="49">
        <f>VLOOKUP(A61,'New template'!A:R,13,FALSE)</f>
        <v>0.050000000000000003</v>
      </c>
      <c r="N61" s="50">
        <f t="shared" si="6"/>
        <v>5.2367040000000005</v>
      </c>
      <c r="O61" s="49">
        <v>0.050000000000000003</v>
      </c>
      <c r="P61" s="50">
        <f t="shared" si="7"/>
        <v>5.2367040000000005</v>
      </c>
      <c r="Q61" s="51">
        <f t="shared" si="8"/>
        <v>18.329999999999998</v>
      </c>
      <c r="R61" s="52">
        <f t="shared" si="9"/>
        <v>73.319999999999993</v>
      </c>
      <c r="S61" s="69">
        <f t="shared" si="10"/>
        <v>0.60905103668261562</v>
      </c>
    </row>
    <row r="62" ht="14.45" customHeight="1">
      <c r="A62" s="54" t="s">
        <v>66</v>
      </c>
      <c r="B62" s="55" t="str">
        <f>VLOOKUP(A62,'New template'!A:B,2,FALSE)</f>
        <v>E05368</v>
      </c>
      <c r="C62" s="68">
        <v>52</v>
      </c>
      <c r="D62" s="68">
        <v>228</v>
      </c>
      <c r="E62" s="43">
        <v>0.61399999999999999</v>
      </c>
      <c r="F62" s="42">
        <f t="shared" si="0"/>
        <v>88.007999999999996</v>
      </c>
      <c r="G62" s="45">
        <f t="shared" si="1"/>
        <v>11.617056</v>
      </c>
      <c r="H62" s="45">
        <f t="shared" si="2"/>
        <v>604.08691199999998</v>
      </c>
      <c r="I62" s="45">
        <f t="shared" si="3"/>
        <v>1.51021728</v>
      </c>
      <c r="J62" s="46">
        <f t="shared" si="4"/>
        <v>525.55561343999989</v>
      </c>
      <c r="K62" s="47">
        <v>0.20000000000000001</v>
      </c>
      <c r="L62" s="48">
        <f t="shared" si="5"/>
        <v>105.11112268799998</v>
      </c>
      <c r="M62" s="49">
        <f>VLOOKUP(A62,'New template'!A:R,13,FALSE)</f>
        <v>0.050000000000000003</v>
      </c>
      <c r="N62" s="50">
        <f t="shared" si="6"/>
        <v>26.277780671999995</v>
      </c>
      <c r="O62" s="49">
        <v>0.050000000000000003</v>
      </c>
      <c r="P62" s="50">
        <f t="shared" si="7"/>
        <v>26.277780671999995</v>
      </c>
      <c r="Q62" s="51">
        <f t="shared" si="8"/>
        <v>7.0700000000000003</v>
      </c>
      <c r="R62" s="52">
        <f t="shared" si="9"/>
        <v>367.63999999999999</v>
      </c>
      <c r="S62" s="69">
        <f t="shared" si="10"/>
        <v>0.60858792451374943</v>
      </c>
    </row>
    <row r="63" ht="14.45" customHeight="1">
      <c r="A63" s="54" t="s">
        <v>364</v>
      </c>
      <c r="B63" s="55" t="str">
        <f>VLOOKUP(A63,'New template'!A:B,2,FALSE)</f>
        <v>E05471</v>
      </c>
      <c r="C63" s="68">
        <v>0</v>
      </c>
      <c r="D63" s="68">
        <v>298</v>
      </c>
      <c r="E63" s="43">
        <v>0</v>
      </c>
      <c r="F63" s="42">
        <f t="shared" si="0"/>
        <v>298</v>
      </c>
      <c r="G63" s="45">
        <f t="shared" si="1"/>
        <v>39.335999999999999</v>
      </c>
      <c r="H63" s="45">
        <f t="shared" si="2"/>
        <v>0</v>
      </c>
      <c r="I63" s="45">
        <f t="shared" si="3"/>
        <v>5.1136799999999996</v>
      </c>
      <c r="J63" s="46">
        <f t="shared" si="4"/>
        <v>0</v>
      </c>
      <c r="K63" s="47">
        <v>0.20000000000000001</v>
      </c>
      <c r="L63" s="48">
        <f t="shared" si="5"/>
        <v>0</v>
      </c>
      <c r="M63" s="49">
        <f>VLOOKUP(A63,'New template'!A:R,13,FALSE)</f>
        <v>0.050000000000000003</v>
      </c>
      <c r="N63" s="50">
        <f t="shared" si="6"/>
        <v>0</v>
      </c>
      <c r="O63" s="49">
        <v>0.050000000000000003</v>
      </c>
      <c r="P63" s="50">
        <f t="shared" si="7"/>
        <v>0</v>
      </c>
      <c r="Q63" s="51">
        <f t="shared" si="8"/>
        <v>0</v>
      </c>
      <c r="R63" s="52">
        <f t="shared" si="9"/>
        <v>0</v>
      </c>
      <c r="S63" s="69" t="e">
        <f t="shared" si="10"/>
        <v>#DIV/0!</v>
      </c>
    </row>
    <row r="64" ht="14.45" customHeight="1">
      <c r="A64" s="54" t="s">
        <v>364</v>
      </c>
      <c r="B64" s="55" t="str">
        <f>VLOOKUP(A64,'New template'!A:B,2,FALSE)</f>
        <v>E05471</v>
      </c>
      <c r="C64" s="68">
        <v>9</v>
      </c>
      <c r="D64" s="68">
        <v>298</v>
      </c>
      <c r="E64" s="43">
        <v>0.70469999999999999</v>
      </c>
      <c r="F64" s="42">
        <f t="shared" si="0"/>
        <v>87.999400000000009</v>
      </c>
      <c r="G64" s="45">
        <f t="shared" si="1"/>
        <v>11.615920800000001</v>
      </c>
      <c r="H64" s="45">
        <f t="shared" si="2"/>
        <v>104.54328720000001</v>
      </c>
      <c r="I64" s="45">
        <f t="shared" si="3"/>
        <v>1.5100697040000002</v>
      </c>
      <c r="J64" s="46">
        <f t="shared" si="4"/>
        <v>90.952659864000026</v>
      </c>
      <c r="K64" s="47">
        <v>0.20000000000000001</v>
      </c>
      <c r="L64" s="48">
        <f t="shared" si="5"/>
        <v>18.190531972800006</v>
      </c>
      <c r="M64" s="49">
        <f>VLOOKUP(A64,'New template'!A:R,13,FALSE)</f>
        <v>0.050000000000000003</v>
      </c>
      <c r="N64" s="50">
        <f t="shared" si="6"/>
        <v>4.5476329932000015</v>
      </c>
      <c r="O64" s="49">
        <v>0.050000000000000003</v>
      </c>
      <c r="P64" s="50">
        <f t="shared" si="7"/>
        <v>4.5476329932000015</v>
      </c>
      <c r="Q64" s="51">
        <f t="shared" si="8"/>
        <v>7.0700000000000003</v>
      </c>
      <c r="R64" s="52">
        <f t="shared" si="9"/>
        <v>63.630000000000003</v>
      </c>
      <c r="S64" s="69">
        <f t="shared" si="10"/>
        <v>0.60864740055734534</v>
      </c>
    </row>
    <row r="65" ht="14.45" customHeight="1">
      <c r="A65" s="54" t="s">
        <v>72</v>
      </c>
      <c r="B65" s="55" t="str">
        <f>VLOOKUP(A65,'New template'!A:B,2,FALSE)</f>
        <v>E03496</v>
      </c>
      <c r="C65" s="68">
        <v>1</v>
      </c>
      <c r="D65" s="68">
        <v>228</v>
      </c>
      <c r="E65" s="43">
        <v>0</v>
      </c>
      <c r="F65" s="42">
        <f t="shared" si="0"/>
        <v>228</v>
      </c>
      <c r="G65" s="45">
        <f t="shared" si="1"/>
        <v>30.096</v>
      </c>
      <c r="H65" s="45">
        <f t="shared" si="2"/>
        <v>30.096</v>
      </c>
      <c r="I65" s="45">
        <f t="shared" si="3"/>
        <v>3.91248</v>
      </c>
      <c r="J65" s="46">
        <f t="shared" si="4"/>
        <v>26.183520000000001</v>
      </c>
      <c r="K65" s="47">
        <v>0.20000000000000001</v>
      </c>
      <c r="L65" s="48">
        <f t="shared" si="5"/>
        <v>5.2367040000000005</v>
      </c>
      <c r="M65" s="49">
        <f>VLOOKUP(A65,'New template'!A:R,13,FALSE)</f>
        <v>0.050000000000000003</v>
      </c>
      <c r="N65" s="50">
        <f t="shared" si="6"/>
        <v>1.3091760000000001</v>
      </c>
      <c r="O65" s="49">
        <v>0.050000000000000003</v>
      </c>
      <c r="P65" s="50">
        <f t="shared" si="7"/>
        <v>1.3091760000000001</v>
      </c>
      <c r="Q65" s="51">
        <f t="shared" si="8"/>
        <v>18.329999999999998</v>
      </c>
      <c r="R65" s="52">
        <f t="shared" si="9"/>
        <v>18.329999999999998</v>
      </c>
      <c r="S65" s="69">
        <f t="shared" si="10"/>
        <v>0.60905103668261562</v>
      </c>
    </row>
    <row r="66" ht="14.45" customHeight="1">
      <c r="A66" s="54" t="s">
        <v>72</v>
      </c>
      <c r="B66" s="55" t="str">
        <f>VLOOKUP(A66,'New template'!A:B,2,FALSE)</f>
        <v>E03496</v>
      </c>
      <c r="C66" s="68">
        <v>7</v>
      </c>
      <c r="D66" s="68">
        <v>228</v>
      </c>
      <c r="E66" s="43">
        <v>0.5</v>
      </c>
      <c r="F66" s="42">
        <f t="shared" si="0"/>
        <v>114</v>
      </c>
      <c r="G66" s="45">
        <f t="shared" si="1"/>
        <v>15.048</v>
      </c>
      <c r="H66" s="45">
        <f t="shared" si="2"/>
        <v>105.336</v>
      </c>
      <c r="I66" s="45">
        <f t="shared" si="3"/>
        <v>1.95624</v>
      </c>
      <c r="J66" s="46">
        <f t="shared" si="4"/>
        <v>91.642320000000012</v>
      </c>
      <c r="K66" s="47">
        <v>0.20000000000000001</v>
      </c>
      <c r="L66" s="48">
        <f t="shared" si="5"/>
        <v>18.328464000000004</v>
      </c>
      <c r="M66" s="49">
        <f>VLOOKUP(A66,'New template'!A:R,13,FALSE)</f>
        <v>0.050000000000000003</v>
      </c>
      <c r="N66" s="50">
        <f t="shared" si="6"/>
        <v>4.582116000000001</v>
      </c>
      <c r="O66" s="49">
        <v>0.050000000000000003</v>
      </c>
      <c r="P66" s="50">
        <f t="shared" si="7"/>
        <v>4.582116000000001</v>
      </c>
      <c r="Q66" s="51">
        <f t="shared" si="8"/>
        <v>9.1600000000000001</v>
      </c>
      <c r="R66" s="52">
        <f t="shared" si="9"/>
        <v>64.120000000000005</v>
      </c>
      <c r="S66" s="69">
        <f t="shared" si="10"/>
        <v>0.60871876661350355</v>
      </c>
    </row>
    <row r="67" ht="14.45" customHeight="1">
      <c r="A67" s="54" t="s">
        <v>74</v>
      </c>
      <c r="B67" s="55" t="str">
        <f>VLOOKUP(A67,'New template'!A:B,2,FALSE)</f>
        <v>E05019</v>
      </c>
      <c r="C67" s="68">
        <v>2</v>
      </c>
      <c r="D67" s="68">
        <v>248</v>
      </c>
      <c r="E67" s="43">
        <v>0</v>
      </c>
      <c r="F67" s="42">
        <f t="shared" si="0"/>
        <v>248</v>
      </c>
      <c r="G67" s="45">
        <f t="shared" si="1"/>
        <v>32.736000000000004</v>
      </c>
      <c r="H67" s="45">
        <f t="shared" si="2"/>
        <v>65.472000000000008</v>
      </c>
      <c r="I67" s="45">
        <f t="shared" si="3"/>
        <v>4.2556800000000008</v>
      </c>
      <c r="J67" s="46">
        <f t="shared" si="4"/>
        <v>56.960640000000005</v>
      </c>
      <c r="K67" s="47">
        <v>0.20000000000000001</v>
      </c>
      <c r="L67" s="48">
        <f t="shared" si="5"/>
        <v>11.392128000000001</v>
      </c>
      <c r="M67" s="49">
        <f>VLOOKUP(A67,'New template'!A:R,13,FALSE)</f>
        <v>0.050000000000000003</v>
      </c>
      <c r="N67" s="50">
        <f t="shared" si="6"/>
        <v>2.8480320000000003</v>
      </c>
      <c r="O67" s="49">
        <v>0.050000000000000003</v>
      </c>
      <c r="P67" s="50">
        <f t="shared" si="7"/>
        <v>2.8480320000000003</v>
      </c>
      <c r="Q67" s="51">
        <f t="shared" si="8"/>
        <v>19.940000000000001</v>
      </c>
      <c r="R67" s="52">
        <f t="shared" si="9"/>
        <v>39.880000000000003</v>
      </c>
      <c r="S67" s="69">
        <f t="shared" si="10"/>
        <v>0.60911534701857284</v>
      </c>
    </row>
    <row r="68" ht="14.45" customHeight="1">
      <c r="A68" s="54" t="s">
        <v>74</v>
      </c>
      <c r="B68" s="55" t="str">
        <f>VLOOKUP(A68,'New template'!A:B,2,FALSE)</f>
        <v>E05019</v>
      </c>
      <c r="C68" s="68">
        <v>13</v>
      </c>
      <c r="D68" s="68">
        <v>248</v>
      </c>
      <c r="E68" s="43">
        <v>0.2984</v>
      </c>
      <c r="F68" s="42">
        <f t="shared" si="0"/>
        <v>173.99680000000001</v>
      </c>
      <c r="G68" s="45">
        <f t="shared" si="1"/>
        <v>22.967577600000002</v>
      </c>
      <c r="H68" s="45">
        <f t="shared" si="2"/>
        <v>298.57850880000001</v>
      </c>
      <c r="I68" s="45">
        <f t="shared" si="3"/>
        <v>2.9857850880000005</v>
      </c>
      <c r="J68" s="46">
        <f t="shared" si="4"/>
        <v>259.76330265600001</v>
      </c>
      <c r="K68" s="47">
        <v>0.20000000000000001</v>
      </c>
      <c r="L68" s="48">
        <f t="shared" si="5"/>
        <v>51.952660531200003</v>
      </c>
      <c r="M68" s="49">
        <f>VLOOKUP(A68,'New template'!A:R,13,FALSE)</f>
        <v>0.050000000000000003</v>
      </c>
      <c r="N68" s="50">
        <f t="shared" si="6"/>
        <v>12.988165132800001</v>
      </c>
      <c r="O68" s="49">
        <v>0.050000000000000003</v>
      </c>
      <c r="P68" s="50">
        <f t="shared" si="7"/>
        <v>12.988165132800001</v>
      </c>
      <c r="Q68" s="51">
        <f t="shared" si="8"/>
        <v>13.99</v>
      </c>
      <c r="R68" s="52">
        <f t="shared" si="9"/>
        <v>181.87</v>
      </c>
      <c r="S68" s="69">
        <f t="shared" si="10"/>
        <v>0.60911952682376047</v>
      </c>
    </row>
    <row r="69" ht="14.45" customHeight="1">
      <c r="A69" s="54" t="s">
        <v>76</v>
      </c>
      <c r="B69" s="55" t="str">
        <f>VLOOKUP(A69,'New template'!A:B,2,FALSE)</f>
        <v>E05733</v>
      </c>
      <c r="C69" s="68">
        <v>1</v>
      </c>
      <c r="D69" s="68">
        <v>348</v>
      </c>
      <c r="E69" s="43">
        <v>0</v>
      </c>
      <c r="F69" s="42">
        <f t="shared" si="0"/>
        <v>348</v>
      </c>
      <c r="G69" s="45">
        <f t="shared" si="1"/>
        <v>45.936</v>
      </c>
      <c r="H69" s="45">
        <f t="shared" si="2"/>
        <v>45.936</v>
      </c>
      <c r="I69" s="45">
        <f t="shared" si="3"/>
        <v>5.9716800000000001</v>
      </c>
      <c r="J69" s="46">
        <f t="shared" si="4"/>
        <v>39.964320000000001</v>
      </c>
      <c r="K69" s="47">
        <v>0.20000000000000001</v>
      </c>
      <c r="L69" s="48">
        <f t="shared" si="5"/>
        <v>7.9928640000000009</v>
      </c>
      <c r="M69" s="49">
        <f>VLOOKUP(A69,'New template'!A:R,13,FALSE)</f>
        <v>0.050000000000000003</v>
      </c>
      <c r="N69" s="50">
        <f t="shared" si="6"/>
        <v>1.9982160000000002</v>
      </c>
      <c r="O69" s="49">
        <v>0.050000000000000003</v>
      </c>
      <c r="P69" s="50">
        <f t="shared" si="7"/>
        <v>1.9982160000000002</v>
      </c>
      <c r="Q69" s="51">
        <f t="shared" si="8"/>
        <v>27.98</v>
      </c>
      <c r="R69" s="52">
        <f t="shared" si="9"/>
        <v>27.98</v>
      </c>
      <c r="S69" s="69">
        <f t="shared" si="10"/>
        <v>0.60910832462556597</v>
      </c>
    </row>
    <row r="70" ht="14.45" customHeight="1">
      <c r="A70" s="54" t="s">
        <v>76</v>
      </c>
      <c r="B70" s="55" t="str">
        <f>VLOOKUP(A70,'New template'!A:B,2,FALSE)</f>
        <v>E05733</v>
      </c>
      <c r="C70" s="68">
        <v>3</v>
      </c>
      <c r="D70" s="68">
        <v>348</v>
      </c>
      <c r="E70" s="43">
        <v>0.2989</v>
      </c>
      <c r="F70" s="42">
        <f t="shared" si="0"/>
        <v>243.98280000000003</v>
      </c>
      <c r="G70" s="45">
        <f t="shared" si="1"/>
        <v>32.205729600000005</v>
      </c>
      <c r="H70" s="45">
        <f t="shared" si="2"/>
        <v>96.617188800000008</v>
      </c>
      <c r="I70" s="45">
        <f t="shared" si="3"/>
        <v>4.1867448480000009</v>
      </c>
      <c r="J70" s="46">
        <f t="shared" si="4"/>
        <v>84.056954256000012</v>
      </c>
      <c r="K70" s="47">
        <v>0.20000000000000001</v>
      </c>
      <c r="L70" s="48">
        <f t="shared" si="5"/>
        <v>16.811390851200002</v>
      </c>
      <c r="M70" s="49">
        <f>VLOOKUP(A70,'New template'!A:R,13,FALSE)</f>
        <v>0.050000000000000003</v>
      </c>
      <c r="N70" s="50">
        <f t="shared" si="6"/>
        <v>4.2028477128000006</v>
      </c>
      <c r="O70" s="49">
        <v>0.050000000000000003</v>
      </c>
      <c r="P70" s="50">
        <f t="shared" si="7"/>
        <v>4.2028477128000006</v>
      </c>
      <c r="Q70" s="51">
        <f t="shared" si="8"/>
        <v>19.609999999999999</v>
      </c>
      <c r="R70" s="52">
        <f t="shared" si="9"/>
        <v>58.829999999999998</v>
      </c>
      <c r="S70" s="69">
        <f t="shared" si="10"/>
        <v>0.60889786517986533</v>
      </c>
    </row>
    <row r="71" ht="14.45" customHeight="1">
      <c r="A71" s="54" t="s">
        <v>78</v>
      </c>
      <c r="B71" s="55" t="str">
        <f>VLOOKUP(A71,'New template'!A:B,2,FALSE)</f>
        <v>E02533</v>
      </c>
      <c r="C71" s="68">
        <v>0</v>
      </c>
      <c r="D71" s="68">
        <v>198</v>
      </c>
      <c r="E71" s="43">
        <v>0</v>
      </c>
      <c r="F71" s="42">
        <f t="shared" si="0"/>
        <v>198</v>
      </c>
      <c r="G71" s="45">
        <f t="shared" si="1"/>
        <v>26.136000000000003</v>
      </c>
      <c r="H71" s="45">
        <f t="shared" si="2"/>
        <v>0</v>
      </c>
      <c r="I71" s="45">
        <f t="shared" si="3"/>
        <v>3.3976800000000007</v>
      </c>
      <c r="J71" s="46">
        <f t="shared" si="4"/>
        <v>0</v>
      </c>
      <c r="K71" s="47">
        <v>0.20000000000000001</v>
      </c>
      <c r="L71" s="48">
        <f t="shared" si="5"/>
        <v>0</v>
      </c>
      <c r="M71" s="49">
        <f>VLOOKUP(A71,'New template'!A:R,13,FALSE)</f>
        <v>0.050000000000000003</v>
      </c>
      <c r="N71" s="50">
        <f t="shared" si="6"/>
        <v>0</v>
      </c>
      <c r="O71" s="49">
        <v>0.050000000000000003</v>
      </c>
      <c r="P71" s="50">
        <f t="shared" si="7"/>
        <v>0</v>
      </c>
      <c r="Q71" s="51">
        <f t="shared" si="8"/>
        <v>0</v>
      </c>
      <c r="R71" s="52">
        <f t="shared" si="9"/>
        <v>0</v>
      </c>
      <c r="S71" s="69" t="e">
        <f t="shared" si="10"/>
        <v>#DIV/0!</v>
      </c>
    </row>
    <row r="72" ht="14.45" customHeight="1">
      <c r="A72" s="54" t="s">
        <v>78</v>
      </c>
      <c r="B72" s="55" t="str">
        <f>VLOOKUP(A72,'New template'!A:B,2,FALSE)</f>
        <v>E02533</v>
      </c>
      <c r="C72" s="68">
        <v>6</v>
      </c>
      <c r="D72" s="68">
        <v>198</v>
      </c>
      <c r="E72" s="43">
        <v>0.55559999999999998</v>
      </c>
      <c r="F72" s="42">
        <f t="shared" si="0"/>
        <v>87.991200000000006</v>
      </c>
      <c r="G72" s="45">
        <f t="shared" si="1"/>
        <v>11.614838400000002</v>
      </c>
      <c r="H72" s="45">
        <f t="shared" si="2"/>
        <v>69.689030400000007</v>
      </c>
      <c r="I72" s="45">
        <f t="shared" si="3"/>
        <v>1.5099289920000003</v>
      </c>
      <c r="J72" s="46">
        <f t="shared" si="4"/>
        <v>60.629456448000006</v>
      </c>
      <c r="K72" s="47">
        <v>0.20000000000000001</v>
      </c>
      <c r="L72" s="48">
        <f t="shared" si="5"/>
        <v>12.125891289600002</v>
      </c>
      <c r="M72" s="49">
        <f>VLOOKUP(A72,'New template'!A:R,13,FALSE)</f>
        <v>0.050000000000000003</v>
      </c>
      <c r="N72" s="50">
        <f t="shared" si="6"/>
        <v>3.0314728224000005</v>
      </c>
      <c r="O72" s="49">
        <v>0.050000000000000003</v>
      </c>
      <c r="P72" s="50">
        <f t="shared" si="7"/>
        <v>3.0314728224000005</v>
      </c>
      <c r="Q72" s="51">
        <f t="shared" si="8"/>
        <v>7.0700000000000003</v>
      </c>
      <c r="R72" s="52">
        <f t="shared" si="9"/>
        <v>42.420000000000002</v>
      </c>
      <c r="S72" s="69">
        <f t="shared" si="10"/>
        <v>0.60870412110081529</v>
      </c>
    </row>
    <row r="73" ht="14.45" customHeight="1">
      <c r="A73" s="54" t="s">
        <v>80</v>
      </c>
      <c r="B73" s="55" t="str">
        <f>VLOOKUP(A73,'New template'!A:B,2,FALSE)</f>
        <v>E02595</v>
      </c>
      <c r="C73" s="68">
        <v>0</v>
      </c>
      <c r="D73" s="68">
        <v>298</v>
      </c>
      <c r="E73" s="43">
        <v>0</v>
      </c>
      <c r="F73" s="42">
        <f t="shared" ref="F73:F130" si="11">D73*(1-E73)</f>
        <v>298</v>
      </c>
      <c r="G73" s="45">
        <f t="shared" ref="G73:G136" si="12">F73*$B$7</f>
        <v>39.335999999999999</v>
      </c>
      <c r="H73" s="45">
        <f t="shared" ref="H73:H130" si="13">G73*C73</f>
        <v>0</v>
      </c>
      <c r="I73" s="45">
        <f t="shared" ref="I73:I130" si="14">G73*0.13</f>
        <v>5.1136799999999996</v>
      </c>
      <c r="J73" s="46">
        <f t="shared" ref="J73:J130" si="15">(G73-I73)*C73</f>
        <v>0</v>
      </c>
      <c r="K73" s="47">
        <v>0.20000000000000001</v>
      </c>
      <c r="L73" s="48">
        <f t="shared" ref="L73:L130" si="16">J73*K73</f>
        <v>0</v>
      </c>
      <c r="M73" s="49">
        <f>VLOOKUP(A73,'New template'!A:R,13,FALSE)</f>
        <v>0.050000000000000003</v>
      </c>
      <c r="N73" s="50">
        <f t="shared" ref="N73:N130" si="17">J73*M73</f>
        <v>0</v>
      </c>
      <c r="O73" s="49">
        <v>0.050000000000000003</v>
      </c>
      <c r="P73" s="50">
        <f t="shared" ref="P73:P130" si="18">J73*O73</f>
        <v>0</v>
      </c>
      <c r="Q73" s="51">
        <f t="shared" ref="Q73:Q130" si="19">IFERROR(ROUND((J73-L73-N73-P73)/C73,2),0)</f>
        <v>0</v>
      </c>
      <c r="R73" s="52">
        <f t="shared" ref="R73:R130" si="20">C73*Q73</f>
        <v>0</v>
      </c>
      <c r="S73" s="69" t="e">
        <f t="shared" ref="S73:S130" si="21">R73/H73</f>
        <v>#DIV/0!</v>
      </c>
    </row>
    <row r="74" ht="14.45" customHeight="1">
      <c r="A74" s="54" t="s">
        <v>80</v>
      </c>
      <c r="B74" s="55" t="str">
        <f>VLOOKUP(A74,'New template'!A:B,2,FALSE)</f>
        <v>E02595</v>
      </c>
      <c r="C74" s="68">
        <v>11</v>
      </c>
      <c r="D74" s="68">
        <v>298</v>
      </c>
      <c r="E74" s="43">
        <v>0.70469999999999999</v>
      </c>
      <c r="F74" s="42">
        <f t="shared" si="11"/>
        <v>87.999400000000009</v>
      </c>
      <c r="G74" s="45">
        <f t="shared" si="12"/>
        <v>11.615920800000001</v>
      </c>
      <c r="H74" s="45">
        <f t="shared" si="13"/>
        <v>127.77512880000002</v>
      </c>
      <c r="I74" s="45">
        <f t="shared" si="14"/>
        <v>1.5100697040000002</v>
      </c>
      <c r="J74" s="46">
        <f t="shared" si="15"/>
        <v>111.16436205600002</v>
      </c>
      <c r="K74" s="47">
        <v>0.20000000000000001</v>
      </c>
      <c r="L74" s="48">
        <f t="shared" si="16"/>
        <v>22.232872411200006</v>
      </c>
      <c r="M74" s="49">
        <f>VLOOKUP(A74,'New template'!A:R,13,FALSE)</f>
        <v>0.050000000000000003</v>
      </c>
      <c r="N74" s="50">
        <f t="shared" si="17"/>
        <v>5.5582181028000015</v>
      </c>
      <c r="O74" s="49">
        <v>0.050000000000000003</v>
      </c>
      <c r="P74" s="50">
        <f t="shared" si="18"/>
        <v>5.5582181028000015</v>
      </c>
      <c r="Q74" s="51">
        <f t="shared" si="19"/>
        <v>7.0700000000000003</v>
      </c>
      <c r="R74" s="52">
        <f t="shared" si="20"/>
        <v>77.77000000000001</v>
      </c>
      <c r="S74" s="69">
        <f t="shared" si="21"/>
        <v>0.60864740055734534</v>
      </c>
    </row>
    <row r="75" ht="14.45" customHeight="1">
      <c r="A75" s="54" t="s">
        <v>82</v>
      </c>
      <c r="B75" s="55" t="str">
        <f>VLOOKUP(A75,'New template'!A:B,2,FALSE)</f>
        <v>E02596</v>
      </c>
      <c r="C75" s="68">
        <v>2</v>
      </c>
      <c r="D75" s="68">
        <v>398</v>
      </c>
      <c r="E75" s="43">
        <v>0</v>
      </c>
      <c r="F75" s="42">
        <f t="shared" si="11"/>
        <v>398</v>
      </c>
      <c r="G75" s="45">
        <f t="shared" si="12"/>
        <v>52.536000000000001</v>
      </c>
      <c r="H75" s="45">
        <f t="shared" si="13"/>
        <v>105.072</v>
      </c>
      <c r="I75" s="45">
        <f t="shared" si="14"/>
        <v>6.8296800000000006</v>
      </c>
      <c r="J75" s="46">
        <f t="shared" si="15"/>
        <v>91.412639999999996</v>
      </c>
      <c r="K75" s="47">
        <v>0.20000000000000001</v>
      </c>
      <c r="L75" s="48">
        <f t="shared" si="16"/>
        <v>18.282527999999999</v>
      </c>
      <c r="M75" s="49">
        <f>VLOOKUP(A75,'New template'!A:R,13,FALSE)</f>
        <v>0.050000000000000003</v>
      </c>
      <c r="N75" s="50">
        <f t="shared" si="17"/>
        <v>4.5706319999999998</v>
      </c>
      <c r="O75" s="49">
        <v>0.050000000000000003</v>
      </c>
      <c r="P75" s="50">
        <f t="shared" si="18"/>
        <v>4.5706319999999998</v>
      </c>
      <c r="Q75" s="51">
        <f t="shared" si="19"/>
        <v>31.989999999999998</v>
      </c>
      <c r="R75" s="52">
        <f t="shared" si="20"/>
        <v>63.979999999999997</v>
      </c>
      <c r="S75" s="69">
        <f t="shared" si="21"/>
        <v>0.6089157910765951</v>
      </c>
    </row>
    <row r="76" ht="14.45" customHeight="1">
      <c r="A76" s="54" t="s">
        <v>82</v>
      </c>
      <c r="B76" s="55" t="str">
        <f>VLOOKUP(A76,'New template'!A:B,2,FALSE)</f>
        <v>E02596</v>
      </c>
      <c r="C76" s="68">
        <v>92</v>
      </c>
      <c r="D76" s="68">
        <v>398</v>
      </c>
      <c r="E76" s="43">
        <v>0.60299999999999998</v>
      </c>
      <c r="F76" s="42">
        <f t="shared" si="11"/>
        <v>158.006</v>
      </c>
      <c r="G76" s="45">
        <f t="shared" si="12"/>
        <v>20.856792000000002</v>
      </c>
      <c r="H76" s="45">
        <f t="shared" si="13"/>
        <v>1918.8248640000002</v>
      </c>
      <c r="I76" s="45">
        <f t="shared" si="14"/>
        <v>2.7113829600000003</v>
      </c>
      <c r="J76" s="46">
        <f t="shared" si="15"/>
        <v>1669.3776316800001</v>
      </c>
      <c r="K76" s="47">
        <v>0.20000000000000001</v>
      </c>
      <c r="L76" s="48">
        <f t="shared" si="16"/>
        <v>333.87552633600006</v>
      </c>
      <c r="M76" s="49">
        <f>VLOOKUP(A76,'New template'!A:R,13,FALSE)</f>
        <v>0.050000000000000003</v>
      </c>
      <c r="N76" s="50">
        <f t="shared" si="17"/>
        <v>83.468881584000016</v>
      </c>
      <c r="O76" s="49">
        <v>0.050000000000000003</v>
      </c>
      <c r="P76" s="50">
        <f t="shared" si="18"/>
        <v>83.468881584000016</v>
      </c>
      <c r="Q76" s="51">
        <f t="shared" si="19"/>
        <v>12.699999999999999</v>
      </c>
      <c r="R76" s="52">
        <f t="shared" si="20"/>
        <v>1168.3999999999999</v>
      </c>
      <c r="S76" s="69">
        <f t="shared" si="21"/>
        <v>0.60891435269623428</v>
      </c>
    </row>
    <row r="77" ht="14.45" customHeight="1">
      <c r="A77" s="54" t="s">
        <v>365</v>
      </c>
      <c r="B77" s="55" t="str">
        <f>VLOOKUP(A77,'New template'!A:B,2,FALSE)</f>
        <v>E02035</v>
      </c>
      <c r="C77" s="68">
        <v>16</v>
      </c>
      <c r="D77" s="68">
        <v>98</v>
      </c>
      <c r="E77" s="43">
        <v>0</v>
      </c>
      <c r="F77" s="42">
        <f t="shared" si="11"/>
        <v>98</v>
      </c>
      <c r="G77" s="45">
        <f t="shared" si="12"/>
        <v>12.936</v>
      </c>
      <c r="H77" s="45">
        <f t="shared" si="13"/>
        <v>206.976</v>
      </c>
      <c r="I77" s="45">
        <f t="shared" si="14"/>
        <v>1.6816800000000001</v>
      </c>
      <c r="J77" s="46">
        <f t="shared" si="15"/>
        <v>180.06912</v>
      </c>
      <c r="K77" s="47">
        <v>0.20000000000000001</v>
      </c>
      <c r="L77" s="48">
        <f t="shared" si="16"/>
        <v>36.013824</v>
      </c>
      <c r="M77" s="49">
        <f>VLOOKUP(A77,'New template'!A:R,13,FALSE)</f>
        <v>0.050000000000000003</v>
      </c>
      <c r="N77" s="50">
        <f t="shared" si="17"/>
        <v>9.0034559999999999</v>
      </c>
      <c r="O77" s="49">
        <v>0.050000000000000003</v>
      </c>
      <c r="P77" s="50">
        <f t="shared" si="18"/>
        <v>9.0034559999999999</v>
      </c>
      <c r="Q77" s="51">
        <f t="shared" si="19"/>
        <v>7.8799999999999999</v>
      </c>
      <c r="R77" s="52">
        <f t="shared" si="20"/>
        <v>126.08</v>
      </c>
      <c r="S77" s="69">
        <f t="shared" si="21"/>
        <v>0.60915275200989483</v>
      </c>
    </row>
    <row r="78" ht="14.45" customHeight="1">
      <c r="A78" s="54" t="s">
        <v>365</v>
      </c>
      <c r="B78" s="55" t="str">
        <f>VLOOKUP(A78,'New template'!A:B,2,FALSE)</f>
        <v>E02035</v>
      </c>
      <c r="C78" s="68">
        <v>12</v>
      </c>
      <c r="D78" s="68">
        <v>98</v>
      </c>
      <c r="E78" s="43">
        <v>0.10199999999999999</v>
      </c>
      <c r="F78" s="42">
        <f t="shared" si="11"/>
        <v>88.004000000000005</v>
      </c>
      <c r="G78" s="45">
        <f t="shared" si="12"/>
        <v>11.616528000000001</v>
      </c>
      <c r="H78" s="45">
        <f t="shared" si="13"/>
        <v>139.398336</v>
      </c>
      <c r="I78" s="45">
        <f t="shared" si="14"/>
        <v>1.5101486400000002</v>
      </c>
      <c r="J78" s="46">
        <f t="shared" si="15"/>
        <v>121.27655232000001</v>
      </c>
      <c r="K78" s="47">
        <v>0.20000000000000001</v>
      </c>
      <c r="L78" s="48">
        <f t="shared" si="16"/>
        <v>24.255310464000004</v>
      </c>
      <c r="M78" s="49">
        <f>VLOOKUP(A78,'New template'!A:R,13,FALSE)</f>
        <v>0.050000000000000003</v>
      </c>
      <c r="N78" s="50">
        <f t="shared" si="17"/>
        <v>6.0638276160000011</v>
      </c>
      <c r="O78" s="49">
        <v>0.050000000000000003</v>
      </c>
      <c r="P78" s="50">
        <f t="shared" si="18"/>
        <v>6.0638276160000011</v>
      </c>
      <c r="Q78" s="51">
        <f t="shared" si="19"/>
        <v>7.0700000000000003</v>
      </c>
      <c r="R78" s="52">
        <f t="shared" si="20"/>
        <v>84.840000000000003</v>
      </c>
      <c r="S78" s="69">
        <f t="shared" si="21"/>
        <v>0.60861558634387147</v>
      </c>
    </row>
    <row r="79" ht="14.45" customHeight="1">
      <c r="A79" s="54" t="s">
        <v>366</v>
      </c>
      <c r="B79" s="55" t="str">
        <f>VLOOKUP(A79,'New template'!A:B,2,FALSE)</f>
        <v>E02036</v>
      </c>
      <c r="C79" s="68">
        <v>0</v>
      </c>
      <c r="D79" s="68">
        <v>198</v>
      </c>
      <c r="E79" s="43">
        <v>0</v>
      </c>
      <c r="F79" s="42">
        <f t="shared" si="11"/>
        <v>198</v>
      </c>
      <c r="G79" s="45">
        <f t="shared" si="12"/>
        <v>26.136000000000003</v>
      </c>
      <c r="H79" s="45">
        <f t="shared" si="13"/>
        <v>0</v>
      </c>
      <c r="I79" s="45">
        <f t="shared" si="14"/>
        <v>3.3976800000000007</v>
      </c>
      <c r="J79" s="46">
        <f t="shared" si="15"/>
        <v>0</v>
      </c>
      <c r="K79" s="47">
        <v>0.20000000000000001</v>
      </c>
      <c r="L79" s="48">
        <f t="shared" si="16"/>
        <v>0</v>
      </c>
      <c r="M79" s="49">
        <f>VLOOKUP(A79,'New template'!A:R,13,FALSE)</f>
        <v>0.050000000000000003</v>
      </c>
      <c r="N79" s="50">
        <f t="shared" si="17"/>
        <v>0</v>
      </c>
      <c r="O79" s="49">
        <v>0.050000000000000003</v>
      </c>
      <c r="P79" s="50">
        <f t="shared" si="18"/>
        <v>0</v>
      </c>
      <c r="Q79" s="51">
        <f t="shared" si="19"/>
        <v>0</v>
      </c>
      <c r="R79" s="52">
        <f t="shared" si="20"/>
        <v>0</v>
      </c>
      <c r="S79" s="69" t="e">
        <f t="shared" si="21"/>
        <v>#DIV/0!</v>
      </c>
    </row>
    <row r="80" ht="14.45" customHeight="1">
      <c r="A80" s="54" t="s">
        <v>366</v>
      </c>
      <c r="B80" s="55" t="str">
        <f>VLOOKUP(A80,'New template'!A:B,2,FALSE)</f>
        <v>E02036</v>
      </c>
      <c r="C80" s="68">
        <v>8</v>
      </c>
      <c r="D80" s="68">
        <v>198</v>
      </c>
      <c r="E80" s="43">
        <v>0.55559999999999998</v>
      </c>
      <c r="F80" s="42">
        <f t="shared" si="11"/>
        <v>87.991200000000006</v>
      </c>
      <c r="G80" s="45">
        <f t="shared" si="12"/>
        <v>11.614838400000002</v>
      </c>
      <c r="H80" s="45">
        <f t="shared" si="13"/>
        <v>92.918707200000014</v>
      </c>
      <c r="I80" s="45">
        <f t="shared" si="14"/>
        <v>1.5099289920000003</v>
      </c>
      <c r="J80" s="46">
        <f t="shared" si="15"/>
        <v>80.839275264000008</v>
      </c>
      <c r="K80" s="47">
        <v>0.20000000000000001</v>
      </c>
      <c r="L80" s="48">
        <f t="shared" si="16"/>
        <v>16.167855052800004</v>
      </c>
      <c r="M80" s="49">
        <f>VLOOKUP(A80,'New template'!A:R,13,FALSE)</f>
        <v>0.050000000000000003</v>
      </c>
      <c r="N80" s="50">
        <f t="shared" si="17"/>
        <v>4.0419637632000009</v>
      </c>
      <c r="O80" s="49">
        <v>0.050000000000000003</v>
      </c>
      <c r="P80" s="50">
        <f t="shared" si="18"/>
        <v>4.0419637632000009</v>
      </c>
      <c r="Q80" s="51">
        <f t="shared" si="19"/>
        <v>7.0700000000000003</v>
      </c>
      <c r="R80" s="52">
        <f t="shared" si="20"/>
        <v>56.560000000000002</v>
      </c>
      <c r="S80" s="69">
        <f t="shared" si="21"/>
        <v>0.60870412110081529</v>
      </c>
    </row>
    <row r="81" ht="14.45" customHeight="1">
      <c r="A81" s="56" t="s">
        <v>367</v>
      </c>
      <c r="B81" s="55" t="str">
        <f>VLOOKUP(A81,'New template'!A:B,2,FALSE)</f>
        <v>E06308</v>
      </c>
      <c r="C81" s="68">
        <v>4</v>
      </c>
      <c r="D81" s="68">
        <v>248</v>
      </c>
      <c r="E81" s="43">
        <v>0</v>
      </c>
      <c r="F81" s="42">
        <f t="shared" si="11"/>
        <v>248</v>
      </c>
      <c r="G81" s="45">
        <f t="shared" si="12"/>
        <v>32.736000000000004</v>
      </c>
      <c r="H81" s="45">
        <f t="shared" si="13"/>
        <v>130.94400000000002</v>
      </c>
      <c r="I81" s="45">
        <f t="shared" si="14"/>
        <v>4.2556800000000008</v>
      </c>
      <c r="J81" s="46">
        <f t="shared" si="15"/>
        <v>113.92128000000001</v>
      </c>
      <c r="K81" s="47">
        <v>0.20000000000000001</v>
      </c>
      <c r="L81" s="48">
        <f t="shared" si="16"/>
        <v>22.784256000000003</v>
      </c>
      <c r="M81" s="49">
        <f>VLOOKUP(A81,'New template'!A:R,13,FALSE)</f>
        <v>0.050000000000000003</v>
      </c>
      <c r="N81" s="50">
        <f t="shared" si="17"/>
        <v>5.6960640000000007</v>
      </c>
      <c r="O81" s="49">
        <v>0.050000000000000003</v>
      </c>
      <c r="P81" s="50">
        <f t="shared" si="18"/>
        <v>5.6960640000000007</v>
      </c>
      <c r="Q81" s="51">
        <f t="shared" si="19"/>
        <v>19.940000000000001</v>
      </c>
      <c r="R81" s="52">
        <f t="shared" si="20"/>
        <v>79.760000000000005</v>
      </c>
      <c r="S81" s="69">
        <f t="shared" si="21"/>
        <v>0.60911534701857284</v>
      </c>
    </row>
    <row r="82" ht="14.45" customHeight="1">
      <c r="A82" s="54" t="s">
        <v>367</v>
      </c>
      <c r="B82" s="55" t="str">
        <f>VLOOKUP(A82,'New template'!A:B,2,FALSE)</f>
        <v>E06308</v>
      </c>
      <c r="C82" s="68">
        <v>135</v>
      </c>
      <c r="D82" s="68">
        <v>248</v>
      </c>
      <c r="E82" s="43">
        <v>0.6452</v>
      </c>
      <c r="F82" s="42">
        <f t="shared" si="11"/>
        <v>87.990399999999994</v>
      </c>
      <c r="G82" s="45">
        <f t="shared" si="12"/>
        <v>11.614732800000001</v>
      </c>
      <c r="H82" s="45">
        <f t="shared" si="13"/>
        <v>1567.988928</v>
      </c>
      <c r="I82" s="45">
        <f t="shared" si="14"/>
        <v>1.5099152640000002</v>
      </c>
      <c r="J82" s="46">
        <f t="shared" si="15"/>
        <v>1364.15036736</v>
      </c>
      <c r="K82" s="47">
        <v>0.20000000000000001</v>
      </c>
      <c r="L82" s="48">
        <f t="shared" si="16"/>
        <v>272.83007347200004</v>
      </c>
      <c r="M82" s="49">
        <f>VLOOKUP(A82,'New template'!A:R,13,FALSE)</f>
        <v>0.050000000000000003</v>
      </c>
      <c r="N82" s="50">
        <f t="shared" si="17"/>
        <v>68.207518368000009</v>
      </c>
      <c r="O82" s="49">
        <v>0.050000000000000003</v>
      </c>
      <c r="P82" s="50">
        <f t="shared" si="18"/>
        <v>68.207518368000009</v>
      </c>
      <c r="Q82" s="51">
        <f t="shared" si="19"/>
        <v>7.0700000000000003</v>
      </c>
      <c r="R82" s="52">
        <f t="shared" si="20"/>
        <v>954.45000000000005</v>
      </c>
      <c r="S82" s="69">
        <f t="shared" si="21"/>
        <v>0.60870965537838295</v>
      </c>
    </row>
    <row r="83" ht="14.45" customHeight="1">
      <c r="A83" s="54" t="s">
        <v>90</v>
      </c>
      <c r="B83" s="55" t="str">
        <f>VLOOKUP(A83,'New template'!A:B,2,FALSE)</f>
        <v>E03005</v>
      </c>
      <c r="C83" s="68">
        <v>1</v>
      </c>
      <c r="D83" s="68">
        <v>298</v>
      </c>
      <c r="E83" s="43">
        <v>0</v>
      </c>
      <c r="F83" s="42">
        <f t="shared" si="11"/>
        <v>298</v>
      </c>
      <c r="G83" s="45">
        <f t="shared" si="12"/>
        <v>39.335999999999999</v>
      </c>
      <c r="H83" s="45">
        <f t="shared" si="13"/>
        <v>39.335999999999999</v>
      </c>
      <c r="I83" s="45">
        <f t="shared" si="14"/>
        <v>5.1136799999999996</v>
      </c>
      <c r="J83" s="46">
        <f t="shared" si="15"/>
        <v>34.222319999999996</v>
      </c>
      <c r="K83" s="47">
        <v>0.20000000000000001</v>
      </c>
      <c r="L83" s="48">
        <f t="shared" si="16"/>
        <v>6.8444639999999994</v>
      </c>
      <c r="M83" s="49">
        <f>VLOOKUP(A83,'New template'!A:R,13,FALSE)</f>
        <v>0.050000000000000003</v>
      </c>
      <c r="N83" s="50">
        <f t="shared" si="17"/>
        <v>1.7111159999999999</v>
      </c>
      <c r="O83" s="49">
        <v>0.050000000000000003</v>
      </c>
      <c r="P83" s="50">
        <f t="shared" si="18"/>
        <v>1.7111159999999999</v>
      </c>
      <c r="Q83" s="51">
        <f t="shared" si="19"/>
        <v>23.960000000000001</v>
      </c>
      <c r="R83" s="52">
        <f t="shared" si="20"/>
        <v>23.960000000000001</v>
      </c>
      <c r="S83" s="69">
        <f t="shared" si="21"/>
        <v>0.60911124669513939</v>
      </c>
    </row>
    <row r="84" ht="14.45" customHeight="1">
      <c r="A84" s="54" t="s">
        <v>90</v>
      </c>
      <c r="B84" s="55" t="str">
        <f>VLOOKUP(A84,'New template'!A:B,2,FALSE)</f>
        <v>E03005</v>
      </c>
      <c r="C84" s="68">
        <v>55</v>
      </c>
      <c r="D84" s="68">
        <v>298</v>
      </c>
      <c r="E84" s="43">
        <v>0.70469999999999999</v>
      </c>
      <c r="F84" s="42">
        <f t="shared" si="11"/>
        <v>87.999400000000009</v>
      </c>
      <c r="G84" s="45">
        <f t="shared" si="12"/>
        <v>11.615920800000001</v>
      </c>
      <c r="H84" s="45">
        <f t="shared" si="13"/>
        <v>638.87564400000008</v>
      </c>
      <c r="I84" s="45">
        <f t="shared" si="14"/>
        <v>1.5100697040000002</v>
      </c>
      <c r="J84" s="46">
        <f t="shared" si="15"/>
        <v>555.82181028000014</v>
      </c>
      <c r="K84" s="47">
        <v>0.20000000000000001</v>
      </c>
      <c r="L84" s="48">
        <f t="shared" si="16"/>
        <v>111.16436205600003</v>
      </c>
      <c r="M84" s="49">
        <f>VLOOKUP(A84,'New template'!A:R,13,FALSE)</f>
        <v>0.050000000000000003</v>
      </c>
      <c r="N84" s="50">
        <f t="shared" si="17"/>
        <v>27.791090514000008</v>
      </c>
      <c r="O84" s="49">
        <v>0.050000000000000003</v>
      </c>
      <c r="P84" s="50">
        <f t="shared" si="18"/>
        <v>27.791090514000008</v>
      </c>
      <c r="Q84" s="51">
        <f t="shared" si="19"/>
        <v>7.0700000000000003</v>
      </c>
      <c r="R84" s="52">
        <f t="shared" si="20"/>
        <v>388.85000000000002</v>
      </c>
      <c r="S84" s="69">
        <f t="shared" si="21"/>
        <v>0.60864740055734534</v>
      </c>
    </row>
    <row r="85" ht="14.45" customHeight="1">
      <c r="A85" s="54" t="s">
        <v>353</v>
      </c>
      <c r="B85" s="55" t="e">
        <f>VLOOKUP(A85,'New template'!A:B,2,FALSE)</f>
        <v>#N/A</v>
      </c>
      <c r="C85" s="68">
        <v>0</v>
      </c>
      <c r="D85" s="68">
        <v>398</v>
      </c>
      <c r="E85" s="43">
        <v>0</v>
      </c>
      <c r="F85" s="42">
        <f t="shared" si="11"/>
        <v>398</v>
      </c>
      <c r="G85" s="45">
        <f t="shared" si="12"/>
        <v>52.536000000000001</v>
      </c>
      <c r="H85" s="45">
        <f t="shared" si="13"/>
        <v>0</v>
      </c>
      <c r="I85" s="45">
        <f t="shared" si="14"/>
        <v>6.8296800000000006</v>
      </c>
      <c r="J85" s="46">
        <f t="shared" si="15"/>
        <v>0</v>
      </c>
      <c r="K85" s="47">
        <v>0.20000000000000001</v>
      </c>
      <c r="L85" s="48">
        <f t="shared" si="16"/>
        <v>0</v>
      </c>
      <c r="M85" s="49" t="e">
        <f>VLOOKUP(A85,'New template'!A:R,13,FALSE)</f>
        <v>#N/A</v>
      </c>
      <c r="N85" s="50" t="e">
        <f t="shared" si="17"/>
        <v>#N/A</v>
      </c>
      <c r="O85" s="49">
        <v>0.050000000000000003</v>
      </c>
      <c r="P85" s="50">
        <f t="shared" si="18"/>
        <v>0</v>
      </c>
      <c r="Q85" s="51">
        <f t="shared" si="19"/>
        <v>0</v>
      </c>
      <c r="R85" s="52">
        <f t="shared" si="20"/>
        <v>0</v>
      </c>
      <c r="S85" s="69" t="e">
        <f t="shared" si="21"/>
        <v>#DIV/0!</v>
      </c>
    </row>
    <row r="86" ht="14.45" customHeight="1">
      <c r="A86" s="54" t="s">
        <v>353</v>
      </c>
      <c r="B86" s="55" t="e">
        <f>VLOOKUP(A86,'New template'!A:B,2,FALSE)</f>
        <v>#N/A</v>
      </c>
      <c r="C86" s="68">
        <v>109</v>
      </c>
      <c r="D86" s="68">
        <v>398</v>
      </c>
      <c r="E86" s="43">
        <v>0.77139999999999997</v>
      </c>
      <c r="F86" s="42">
        <f t="shared" si="11"/>
        <v>90.982800000000012</v>
      </c>
      <c r="G86" s="45">
        <f t="shared" si="12"/>
        <v>12.009729600000002</v>
      </c>
      <c r="H86" s="45">
        <f t="shared" si="13"/>
        <v>1309.0605264000003</v>
      </c>
      <c r="I86" s="45">
        <f t="shared" si="14"/>
        <v>1.5612648480000002</v>
      </c>
      <c r="J86" s="46">
        <f t="shared" si="15"/>
        <v>1138.8826579680001</v>
      </c>
      <c r="K86" s="47">
        <v>0.20000000000000001</v>
      </c>
      <c r="L86" s="48">
        <f t="shared" si="16"/>
        <v>227.77653159360003</v>
      </c>
      <c r="M86" s="49" t="e">
        <f>VLOOKUP(A86,'New template'!A:R,13,FALSE)</f>
        <v>#N/A</v>
      </c>
      <c r="N86" s="50" t="e">
        <f t="shared" si="17"/>
        <v>#N/A</v>
      </c>
      <c r="O86" s="49">
        <v>0.050000000000000003</v>
      </c>
      <c r="P86" s="50">
        <f t="shared" si="18"/>
        <v>56.944132898400007</v>
      </c>
      <c r="Q86" s="51">
        <f t="shared" si="19"/>
        <v>0</v>
      </c>
      <c r="R86" s="52">
        <f t="shared" si="20"/>
        <v>0</v>
      </c>
      <c r="S86" s="69">
        <f t="shared" si="21"/>
        <v>0</v>
      </c>
    </row>
    <row r="87" ht="14.45" customHeight="1">
      <c r="A87" s="54" t="s">
        <v>354</v>
      </c>
      <c r="B87" s="55" t="e">
        <f>VLOOKUP(A87,'New template'!A:B,2,FALSE)</f>
        <v>#N/A</v>
      </c>
      <c r="C87" s="68">
        <v>0</v>
      </c>
      <c r="D87" s="68">
        <v>498</v>
      </c>
      <c r="E87" s="43">
        <v>0</v>
      </c>
      <c r="F87" s="42">
        <f t="shared" si="11"/>
        <v>498</v>
      </c>
      <c r="G87" s="45">
        <f t="shared" si="12"/>
        <v>65.736000000000004</v>
      </c>
      <c r="H87" s="45">
        <f t="shared" si="13"/>
        <v>0</v>
      </c>
      <c r="I87" s="45">
        <f t="shared" si="14"/>
        <v>8.5456800000000008</v>
      </c>
      <c r="J87" s="46">
        <f t="shared" si="15"/>
        <v>0</v>
      </c>
      <c r="K87" s="47">
        <v>0.20000000000000001</v>
      </c>
      <c r="L87" s="48">
        <f t="shared" si="16"/>
        <v>0</v>
      </c>
      <c r="M87" s="49" t="e">
        <f>VLOOKUP(A87,'New template'!A:R,13,FALSE)</f>
        <v>#N/A</v>
      </c>
      <c r="N87" s="50" t="e">
        <f t="shared" si="17"/>
        <v>#N/A</v>
      </c>
      <c r="O87" s="49">
        <v>0.050000000000000003</v>
      </c>
      <c r="P87" s="50">
        <f t="shared" si="18"/>
        <v>0</v>
      </c>
      <c r="Q87" s="51">
        <f t="shared" si="19"/>
        <v>0</v>
      </c>
      <c r="R87" s="52">
        <f t="shared" si="20"/>
        <v>0</v>
      </c>
      <c r="S87" s="69" t="e">
        <f t="shared" si="21"/>
        <v>#DIV/0!</v>
      </c>
    </row>
    <row r="88" ht="14.45" customHeight="1">
      <c r="A88" s="54" t="s">
        <v>354</v>
      </c>
      <c r="B88" s="55" t="e">
        <f>VLOOKUP(A88,'New template'!A:B,2,FALSE)</f>
        <v>#N/A</v>
      </c>
      <c r="C88" s="68">
        <v>692</v>
      </c>
      <c r="D88" s="68">
        <v>498</v>
      </c>
      <c r="E88" s="43">
        <v>0.751</v>
      </c>
      <c r="F88" s="42">
        <f t="shared" si="11"/>
        <v>124.002</v>
      </c>
      <c r="G88" s="45">
        <f t="shared" si="12"/>
        <v>16.368264</v>
      </c>
      <c r="H88" s="45">
        <f t="shared" si="13"/>
        <v>11326.838688</v>
      </c>
      <c r="I88" s="45">
        <f t="shared" si="14"/>
        <v>2.1278743200000001</v>
      </c>
      <c r="J88" s="46">
        <f t="shared" si="15"/>
        <v>9854.3496585600005</v>
      </c>
      <c r="K88" s="47">
        <v>0.20000000000000001</v>
      </c>
      <c r="L88" s="48">
        <f t="shared" si="16"/>
        <v>1970.8699317120002</v>
      </c>
      <c r="M88" s="49" t="e">
        <f>VLOOKUP(A88,'New template'!A:R,13,FALSE)</f>
        <v>#N/A</v>
      </c>
      <c r="N88" s="50" t="e">
        <f t="shared" si="17"/>
        <v>#N/A</v>
      </c>
      <c r="O88" s="49">
        <v>0.050000000000000003</v>
      </c>
      <c r="P88" s="50">
        <f t="shared" si="18"/>
        <v>492.71748292800004</v>
      </c>
      <c r="Q88" s="51">
        <f t="shared" si="19"/>
        <v>0</v>
      </c>
      <c r="R88" s="52">
        <f t="shared" si="20"/>
        <v>0</v>
      </c>
      <c r="S88" s="69">
        <f t="shared" si="21"/>
        <v>0</v>
      </c>
    </row>
    <row r="89" ht="14.45" customHeight="1">
      <c r="A89" s="54" t="s">
        <v>102</v>
      </c>
      <c r="B89" s="55" t="str">
        <f>VLOOKUP(A89,'New template'!A:B,2,FALSE)</f>
        <v>E05011</v>
      </c>
      <c r="C89" s="68">
        <v>5</v>
      </c>
      <c r="D89" s="68">
        <v>98</v>
      </c>
      <c r="E89" s="43">
        <v>0</v>
      </c>
      <c r="F89" s="42">
        <f t="shared" si="11"/>
        <v>98</v>
      </c>
      <c r="G89" s="45">
        <f t="shared" si="12"/>
        <v>12.936</v>
      </c>
      <c r="H89" s="45">
        <f t="shared" si="13"/>
        <v>64.680000000000007</v>
      </c>
      <c r="I89" s="45">
        <f t="shared" si="14"/>
        <v>1.6816800000000001</v>
      </c>
      <c r="J89" s="46">
        <f t="shared" si="15"/>
        <v>56.271599999999999</v>
      </c>
      <c r="K89" s="47">
        <v>0.20000000000000001</v>
      </c>
      <c r="L89" s="48">
        <f t="shared" si="16"/>
        <v>11.25432</v>
      </c>
      <c r="M89" s="49">
        <f>VLOOKUP(A89,'New template'!A:R,13,FALSE)</f>
        <v>0.050000000000000003</v>
      </c>
      <c r="N89" s="50">
        <f t="shared" si="17"/>
        <v>2.81358</v>
      </c>
      <c r="O89" s="49">
        <v>0.050000000000000003</v>
      </c>
      <c r="P89" s="50">
        <f t="shared" si="18"/>
        <v>2.81358</v>
      </c>
      <c r="Q89" s="51">
        <f t="shared" si="19"/>
        <v>7.8799999999999999</v>
      </c>
      <c r="R89" s="52">
        <f t="shared" si="20"/>
        <v>39.399999999999999</v>
      </c>
      <c r="S89" s="69">
        <f t="shared" si="21"/>
        <v>0.60915275200989483</v>
      </c>
    </row>
    <row r="90" ht="14.45" customHeight="1">
      <c r="A90" s="54" t="s">
        <v>102</v>
      </c>
      <c r="B90" s="55" t="str">
        <f>VLOOKUP(A90,'New template'!A:B,2,FALSE)</f>
        <v>E05011</v>
      </c>
      <c r="C90" s="68">
        <v>18</v>
      </c>
      <c r="D90" s="68">
        <v>98</v>
      </c>
      <c r="E90" s="43">
        <v>0.10199999999999999</v>
      </c>
      <c r="F90" s="42">
        <f t="shared" si="11"/>
        <v>88.004000000000005</v>
      </c>
      <c r="G90" s="45">
        <f t="shared" si="12"/>
        <v>11.616528000000001</v>
      </c>
      <c r="H90" s="45">
        <f t="shared" si="13"/>
        <v>209.09750400000001</v>
      </c>
      <c r="I90" s="45">
        <f t="shared" si="14"/>
        <v>1.5101486400000002</v>
      </c>
      <c r="J90" s="46">
        <f t="shared" si="15"/>
        <v>181.91482848000001</v>
      </c>
      <c r="K90" s="47">
        <v>0.20000000000000001</v>
      </c>
      <c r="L90" s="48">
        <f t="shared" si="16"/>
        <v>36.382965696000007</v>
      </c>
      <c r="M90" s="49">
        <f>VLOOKUP(A90,'New template'!A:R,13,FALSE)</f>
        <v>0.050000000000000003</v>
      </c>
      <c r="N90" s="50">
        <f t="shared" si="17"/>
        <v>9.0957414240000016</v>
      </c>
      <c r="O90" s="49">
        <v>0.050000000000000003</v>
      </c>
      <c r="P90" s="50">
        <f t="shared" si="18"/>
        <v>9.0957414240000016</v>
      </c>
      <c r="Q90" s="51">
        <f t="shared" si="19"/>
        <v>7.0700000000000003</v>
      </c>
      <c r="R90" s="52">
        <f t="shared" si="20"/>
        <v>127.26000000000001</v>
      </c>
      <c r="S90" s="69">
        <f t="shared" si="21"/>
        <v>0.60861558634387136</v>
      </c>
    </row>
    <row r="91" ht="14.45" customHeight="1">
      <c r="A91" s="54" t="s">
        <v>104</v>
      </c>
      <c r="B91" s="55" t="str">
        <f>VLOOKUP(A91,'New template'!A:B,2,FALSE)</f>
        <v>E05644</v>
      </c>
      <c r="C91" s="68">
        <v>0</v>
      </c>
      <c r="D91" s="68">
        <v>148</v>
      </c>
      <c r="E91" s="43">
        <v>0</v>
      </c>
      <c r="F91" s="42">
        <f t="shared" si="11"/>
        <v>148</v>
      </c>
      <c r="G91" s="45">
        <f t="shared" si="12"/>
        <v>19.536000000000001</v>
      </c>
      <c r="H91" s="45">
        <f t="shared" si="13"/>
        <v>0</v>
      </c>
      <c r="I91" s="45">
        <f t="shared" si="14"/>
        <v>2.5396800000000002</v>
      </c>
      <c r="J91" s="46">
        <f t="shared" si="15"/>
        <v>0</v>
      </c>
      <c r="K91" s="47">
        <v>0.20000000000000001</v>
      </c>
      <c r="L91" s="48">
        <f t="shared" si="16"/>
        <v>0</v>
      </c>
      <c r="M91" s="49">
        <f>VLOOKUP(A91,'New template'!A:R,13,FALSE)</f>
        <v>0.050000000000000003</v>
      </c>
      <c r="N91" s="50">
        <f t="shared" si="17"/>
        <v>0</v>
      </c>
      <c r="O91" s="49">
        <v>0.050000000000000003</v>
      </c>
      <c r="P91" s="50">
        <f t="shared" si="18"/>
        <v>0</v>
      </c>
      <c r="Q91" s="51">
        <f t="shared" si="19"/>
        <v>0</v>
      </c>
      <c r="R91" s="52">
        <f t="shared" si="20"/>
        <v>0</v>
      </c>
      <c r="S91" s="69" t="e">
        <f t="shared" si="21"/>
        <v>#DIV/0!</v>
      </c>
    </row>
    <row r="92" ht="14.45" customHeight="1">
      <c r="A92" s="56" t="s">
        <v>104</v>
      </c>
      <c r="B92" s="55" t="str">
        <f>VLOOKUP(A92,'New template'!A:B,2,FALSE)</f>
        <v>E05644</v>
      </c>
      <c r="C92" s="68">
        <v>13</v>
      </c>
      <c r="D92" s="68">
        <v>148</v>
      </c>
      <c r="E92" s="43">
        <v>0.40539999999999998</v>
      </c>
      <c r="F92" s="42">
        <f t="shared" si="11"/>
        <v>88.000799999999998</v>
      </c>
      <c r="G92" s="45">
        <f t="shared" si="12"/>
        <v>11.616105600000001</v>
      </c>
      <c r="H92" s="45">
        <f t="shared" si="13"/>
        <v>151.00937280000002</v>
      </c>
      <c r="I92" s="45">
        <f t="shared" si="14"/>
        <v>1.5100937280000002</v>
      </c>
      <c r="J92" s="46">
        <f t="shared" si="15"/>
        <v>131.37815433599999</v>
      </c>
      <c r="K92" s="47">
        <v>0.20000000000000001</v>
      </c>
      <c r="L92" s="48">
        <f t="shared" si="16"/>
        <v>26.2756308672</v>
      </c>
      <c r="M92" s="49">
        <f>VLOOKUP(A92,'New template'!A:R,13,FALSE)</f>
        <v>0.050000000000000003</v>
      </c>
      <c r="N92" s="50">
        <f t="shared" si="17"/>
        <v>6.5689077168000001</v>
      </c>
      <c r="O92" s="49">
        <v>0.050000000000000003</v>
      </c>
      <c r="P92" s="50">
        <f t="shared" si="18"/>
        <v>6.5689077168000001</v>
      </c>
      <c r="Q92" s="51">
        <f t="shared" si="19"/>
        <v>7.0700000000000003</v>
      </c>
      <c r="R92" s="52">
        <f t="shared" si="20"/>
        <v>91.909999999999997</v>
      </c>
      <c r="S92" s="69">
        <f t="shared" si="21"/>
        <v>0.6086377176185449</v>
      </c>
    </row>
    <row r="93" ht="14.45" customHeight="1">
      <c r="A93" s="54" t="s">
        <v>108</v>
      </c>
      <c r="B93" s="55" t="str">
        <f>VLOOKUP(A93,'New template'!A:B,2,FALSE)</f>
        <v>E05369</v>
      </c>
      <c r="C93" s="68">
        <v>4</v>
      </c>
      <c r="D93" s="68">
        <v>268</v>
      </c>
      <c r="E93" s="43">
        <v>0</v>
      </c>
      <c r="F93" s="42">
        <f t="shared" si="11"/>
        <v>268</v>
      </c>
      <c r="G93" s="45">
        <f t="shared" si="12"/>
        <v>35.376000000000005</v>
      </c>
      <c r="H93" s="45">
        <f t="shared" si="13"/>
        <v>141.50400000000002</v>
      </c>
      <c r="I93" s="45">
        <f t="shared" si="14"/>
        <v>4.5988800000000012</v>
      </c>
      <c r="J93" s="46">
        <f t="shared" si="15"/>
        <v>123.10848000000001</v>
      </c>
      <c r="K93" s="47">
        <v>0.20000000000000001</v>
      </c>
      <c r="L93" s="48">
        <f t="shared" si="16"/>
        <v>24.621696000000004</v>
      </c>
      <c r="M93" s="49">
        <f>VLOOKUP(A93,'New template'!A:R,13,FALSE)</f>
        <v>0.050000000000000003</v>
      </c>
      <c r="N93" s="50">
        <f t="shared" si="17"/>
        <v>6.1554240000000009</v>
      </c>
      <c r="O93" s="49">
        <v>0.050000000000000003</v>
      </c>
      <c r="P93" s="50">
        <f t="shared" si="18"/>
        <v>6.1554240000000009</v>
      </c>
      <c r="Q93" s="51">
        <f t="shared" si="19"/>
        <v>21.539999999999999</v>
      </c>
      <c r="R93" s="52">
        <f t="shared" si="20"/>
        <v>86.159999999999997</v>
      </c>
      <c r="S93" s="69">
        <f t="shared" si="21"/>
        <v>0.60888738127544084</v>
      </c>
    </row>
    <row r="94" ht="14.45" customHeight="1">
      <c r="A94" s="54" t="s">
        <v>108</v>
      </c>
      <c r="B94" s="55" t="str">
        <f>VLOOKUP(A94,'New template'!A:B,2,FALSE)</f>
        <v>E05369</v>
      </c>
      <c r="C94" s="68">
        <v>6</v>
      </c>
      <c r="D94" s="68">
        <v>268</v>
      </c>
      <c r="E94" s="43">
        <v>0.67159999999999997</v>
      </c>
      <c r="F94" s="42">
        <f t="shared" si="11"/>
        <v>88.011200000000002</v>
      </c>
      <c r="G94" s="45">
        <f t="shared" si="12"/>
        <v>11.617478400000001</v>
      </c>
      <c r="H94" s="45">
        <f t="shared" si="13"/>
        <v>69.704870400000004</v>
      </c>
      <c r="I94" s="45">
        <f t="shared" si="14"/>
        <v>1.5102721920000002</v>
      </c>
      <c r="J94" s="46">
        <f t="shared" si="15"/>
        <v>60.643237248000005</v>
      </c>
      <c r="K94" s="47">
        <v>0.20000000000000001</v>
      </c>
      <c r="L94" s="48">
        <f t="shared" si="16"/>
        <v>12.128647449600003</v>
      </c>
      <c r="M94" s="49">
        <f>VLOOKUP(A94,'New template'!A:R,13,FALSE)</f>
        <v>0.050000000000000003</v>
      </c>
      <c r="N94" s="50">
        <f t="shared" si="17"/>
        <v>3.0321618624000006</v>
      </c>
      <c r="O94" s="49">
        <v>0.050000000000000003</v>
      </c>
      <c r="P94" s="50">
        <f t="shared" si="18"/>
        <v>3.0321618624000006</v>
      </c>
      <c r="Q94" s="51">
        <f t="shared" si="19"/>
        <v>7.0800000000000001</v>
      </c>
      <c r="R94" s="52">
        <f t="shared" si="20"/>
        <v>42.480000000000004</v>
      </c>
      <c r="S94" s="69">
        <f t="shared" si="21"/>
        <v>0.60942656884991497</v>
      </c>
    </row>
    <row r="95" ht="14.45" customHeight="1">
      <c r="A95" s="54" t="s">
        <v>355</v>
      </c>
      <c r="B95" s="55" t="e">
        <f>VLOOKUP(A95,'New template'!A:B,2,FALSE)</f>
        <v>#N/A</v>
      </c>
      <c r="C95" s="68">
        <v>4</v>
      </c>
      <c r="D95" s="68">
        <v>268</v>
      </c>
      <c r="E95" s="43">
        <v>0</v>
      </c>
      <c r="F95" s="42">
        <f t="shared" si="11"/>
        <v>268</v>
      </c>
      <c r="G95" s="45">
        <f t="shared" si="12"/>
        <v>35.376000000000005</v>
      </c>
      <c r="H95" s="45">
        <f t="shared" si="13"/>
        <v>141.50400000000002</v>
      </c>
      <c r="I95" s="45">
        <f t="shared" si="14"/>
        <v>4.5988800000000012</v>
      </c>
      <c r="J95" s="46">
        <f t="shared" si="15"/>
        <v>123.10848000000001</v>
      </c>
      <c r="K95" s="47">
        <v>0.20000000000000001</v>
      </c>
      <c r="L95" s="48">
        <f t="shared" si="16"/>
        <v>24.621696000000004</v>
      </c>
      <c r="M95" s="49" t="e">
        <f>VLOOKUP(A95,'New template'!A:R,13,FALSE)</f>
        <v>#N/A</v>
      </c>
      <c r="N95" s="50" t="e">
        <f t="shared" si="17"/>
        <v>#N/A</v>
      </c>
      <c r="O95" s="49">
        <v>0.050000000000000003</v>
      </c>
      <c r="P95" s="50">
        <f t="shared" si="18"/>
        <v>6.1554240000000009</v>
      </c>
      <c r="Q95" s="51">
        <f t="shared" si="19"/>
        <v>0</v>
      </c>
      <c r="R95" s="52">
        <f t="shared" si="20"/>
        <v>0</v>
      </c>
      <c r="S95" s="69">
        <f t="shared" si="21"/>
        <v>0</v>
      </c>
    </row>
    <row r="96" ht="14.45" customHeight="1">
      <c r="A96" s="54" t="s">
        <v>355</v>
      </c>
      <c r="B96" s="55" t="e">
        <f>VLOOKUP(A96,'New template'!A:B,2,FALSE)</f>
        <v>#N/A</v>
      </c>
      <c r="C96" s="68">
        <v>6</v>
      </c>
      <c r="D96" s="68">
        <v>268</v>
      </c>
      <c r="E96" s="43">
        <v>0.67159999999999997</v>
      </c>
      <c r="F96" s="42">
        <f t="shared" si="11"/>
        <v>88.011200000000002</v>
      </c>
      <c r="G96" s="45">
        <f t="shared" si="12"/>
        <v>11.617478400000001</v>
      </c>
      <c r="H96" s="45">
        <f t="shared" si="13"/>
        <v>69.704870400000004</v>
      </c>
      <c r="I96" s="45">
        <f t="shared" si="14"/>
        <v>1.5102721920000002</v>
      </c>
      <c r="J96" s="46">
        <f t="shared" si="15"/>
        <v>60.643237248000005</v>
      </c>
      <c r="K96" s="47">
        <v>0.20000000000000001</v>
      </c>
      <c r="L96" s="48">
        <f t="shared" si="16"/>
        <v>12.128647449600003</v>
      </c>
      <c r="M96" s="49" t="e">
        <f>VLOOKUP(A96,'New template'!A:R,13,FALSE)</f>
        <v>#N/A</v>
      </c>
      <c r="N96" s="50" t="e">
        <f t="shared" si="17"/>
        <v>#N/A</v>
      </c>
      <c r="O96" s="49">
        <v>0.050000000000000003</v>
      </c>
      <c r="P96" s="50">
        <f t="shared" si="18"/>
        <v>3.0321618624000006</v>
      </c>
      <c r="Q96" s="51">
        <f t="shared" si="19"/>
        <v>0</v>
      </c>
      <c r="R96" s="52">
        <f t="shared" si="20"/>
        <v>0</v>
      </c>
      <c r="S96" s="69">
        <f t="shared" si="21"/>
        <v>0</v>
      </c>
    </row>
    <row r="97" ht="14.45" customHeight="1">
      <c r="A97" s="56" t="s">
        <v>340</v>
      </c>
      <c r="B97" s="55" t="str">
        <f>VLOOKUP(A97,'New template'!A:B,2,FALSE)</f>
        <v>E03528</v>
      </c>
      <c r="C97" s="68">
        <v>0</v>
      </c>
      <c r="D97" s="68">
        <v>248</v>
      </c>
      <c r="E97" s="43">
        <v>0</v>
      </c>
      <c r="F97" s="42">
        <f t="shared" si="11"/>
        <v>248</v>
      </c>
      <c r="G97" s="45">
        <f t="shared" si="12"/>
        <v>32.736000000000004</v>
      </c>
      <c r="H97" s="45">
        <f t="shared" si="13"/>
        <v>0</v>
      </c>
      <c r="I97" s="45">
        <f t="shared" si="14"/>
        <v>4.2556800000000008</v>
      </c>
      <c r="J97" s="46">
        <f t="shared" si="15"/>
        <v>0</v>
      </c>
      <c r="K97" s="47">
        <v>0.20000000000000001</v>
      </c>
      <c r="L97" s="48">
        <f t="shared" si="16"/>
        <v>0</v>
      </c>
      <c r="M97" s="49">
        <f>VLOOKUP(A97,'New template'!A:R,13,FALSE)</f>
        <v>0.050000000000000003</v>
      </c>
      <c r="N97" s="50">
        <f t="shared" si="17"/>
        <v>0</v>
      </c>
      <c r="O97" s="49">
        <v>0.050000000000000003</v>
      </c>
      <c r="P97" s="50">
        <f t="shared" si="18"/>
        <v>0</v>
      </c>
      <c r="Q97" s="51">
        <f t="shared" si="19"/>
        <v>0</v>
      </c>
      <c r="R97" s="52">
        <f t="shared" si="20"/>
        <v>0</v>
      </c>
      <c r="S97" s="69" t="e">
        <f t="shared" si="21"/>
        <v>#DIV/0!</v>
      </c>
    </row>
    <row r="98" ht="14.45" customHeight="1">
      <c r="A98" s="56" t="s">
        <v>340</v>
      </c>
      <c r="B98" s="55" t="str">
        <f>VLOOKUP(A98,'New template'!A:B,2,FALSE)</f>
        <v>E03528</v>
      </c>
      <c r="C98" s="68">
        <v>119</v>
      </c>
      <c r="D98" s="68">
        <v>248</v>
      </c>
      <c r="E98" s="43">
        <v>0.6452</v>
      </c>
      <c r="F98" s="42">
        <f t="shared" si="11"/>
        <v>87.990399999999994</v>
      </c>
      <c r="G98" s="45">
        <f t="shared" si="12"/>
        <v>11.614732800000001</v>
      </c>
      <c r="H98" s="45">
        <f t="shared" si="13"/>
        <v>1382.1532032</v>
      </c>
      <c r="I98" s="45">
        <f t="shared" si="14"/>
        <v>1.5099152640000002</v>
      </c>
      <c r="J98" s="46">
        <f t="shared" si="15"/>
        <v>1202.473286784</v>
      </c>
      <c r="K98" s="47">
        <v>0.20000000000000001</v>
      </c>
      <c r="L98" s="48">
        <f t="shared" si="16"/>
        <v>240.49465735680002</v>
      </c>
      <c r="M98" s="49">
        <f>VLOOKUP(A98,'New template'!A:R,13,FALSE)</f>
        <v>0.050000000000000003</v>
      </c>
      <c r="N98" s="50">
        <f t="shared" si="17"/>
        <v>60.123664339200005</v>
      </c>
      <c r="O98" s="49">
        <v>0.050000000000000003</v>
      </c>
      <c r="P98" s="50">
        <f t="shared" si="18"/>
        <v>60.123664339200005</v>
      </c>
      <c r="Q98" s="51">
        <f t="shared" si="19"/>
        <v>7.0700000000000003</v>
      </c>
      <c r="R98" s="52">
        <f t="shared" si="20"/>
        <v>841.33000000000004</v>
      </c>
      <c r="S98" s="69">
        <f t="shared" si="21"/>
        <v>0.60870965537838295</v>
      </c>
    </row>
    <row r="99" ht="14.45" customHeight="1">
      <c r="A99" s="56" t="s">
        <v>120</v>
      </c>
      <c r="B99" s="55" t="str">
        <f>VLOOKUP(A99,'New template'!A:B,2,FALSE)</f>
        <v>E05524</v>
      </c>
      <c r="C99" s="68">
        <v>0</v>
      </c>
      <c r="D99" s="68">
        <v>348</v>
      </c>
      <c r="E99" s="43">
        <v>0</v>
      </c>
      <c r="F99" s="42">
        <f t="shared" si="11"/>
        <v>348</v>
      </c>
      <c r="G99" s="45">
        <f t="shared" si="12"/>
        <v>45.936</v>
      </c>
      <c r="H99" s="45">
        <f t="shared" si="13"/>
        <v>0</v>
      </c>
      <c r="I99" s="45">
        <f t="shared" si="14"/>
        <v>5.9716800000000001</v>
      </c>
      <c r="J99" s="46">
        <f t="shared" si="15"/>
        <v>0</v>
      </c>
      <c r="K99" s="47">
        <v>0.20000000000000001</v>
      </c>
      <c r="L99" s="48">
        <f t="shared" si="16"/>
        <v>0</v>
      </c>
      <c r="M99" s="49">
        <f>VLOOKUP(A99,'New template'!A:R,13,FALSE)</f>
        <v>0.050000000000000003</v>
      </c>
      <c r="N99" s="50">
        <f t="shared" si="17"/>
        <v>0</v>
      </c>
      <c r="O99" s="49">
        <v>0.050000000000000003</v>
      </c>
      <c r="P99" s="50">
        <f t="shared" si="18"/>
        <v>0</v>
      </c>
      <c r="Q99" s="51">
        <f t="shared" si="19"/>
        <v>0</v>
      </c>
      <c r="R99" s="52">
        <f t="shared" si="20"/>
        <v>0</v>
      </c>
      <c r="S99" s="69" t="e">
        <f t="shared" si="21"/>
        <v>#DIV/0!</v>
      </c>
    </row>
    <row r="100" ht="14.45" customHeight="1">
      <c r="A100" s="56" t="s">
        <v>120</v>
      </c>
      <c r="B100" s="55" t="str">
        <f>VLOOKUP(A100,'New template'!A:B,2,FALSE)</f>
        <v>E05524</v>
      </c>
      <c r="C100" s="68">
        <v>19</v>
      </c>
      <c r="D100" s="68">
        <v>348</v>
      </c>
      <c r="E100" s="43">
        <v>0.70109999999999995</v>
      </c>
      <c r="F100" s="42">
        <f t="shared" si="11"/>
        <v>104.01720000000002</v>
      </c>
      <c r="G100" s="45">
        <f t="shared" si="12"/>
        <v>13.730270400000002</v>
      </c>
      <c r="H100" s="45">
        <f t="shared" si="13"/>
        <v>260.87513760000002</v>
      </c>
      <c r="I100" s="45">
        <f t="shared" si="14"/>
        <v>1.7849351520000003</v>
      </c>
      <c r="J100" s="46">
        <f t="shared" si="15"/>
        <v>226.96136971200002</v>
      </c>
      <c r="K100" s="47">
        <v>0.20000000000000001</v>
      </c>
      <c r="L100" s="48">
        <f t="shared" si="16"/>
        <v>45.39227394240001</v>
      </c>
      <c r="M100" s="49">
        <f>VLOOKUP(A100,'New template'!A:R,13,FALSE)</f>
        <v>0.050000000000000003</v>
      </c>
      <c r="N100" s="50">
        <f t="shared" si="17"/>
        <v>11.348068485600002</v>
      </c>
      <c r="O100" s="49">
        <v>0.050000000000000003</v>
      </c>
      <c r="P100" s="50">
        <f t="shared" si="18"/>
        <v>11.348068485600002</v>
      </c>
      <c r="Q100" s="51">
        <f t="shared" si="19"/>
        <v>8.3599999999999994</v>
      </c>
      <c r="R100" s="52">
        <f t="shared" si="20"/>
        <v>158.83999999999997</v>
      </c>
      <c r="S100" s="69">
        <f t="shared" si="21"/>
        <v>0.60887366063817638</v>
      </c>
    </row>
    <row r="101" ht="14.45" customHeight="1">
      <c r="A101" s="56" t="s">
        <v>368</v>
      </c>
      <c r="B101" s="55" t="str">
        <f>VLOOKUP(A101,'New template'!A:B,2,FALSE)</f>
        <v>E06307</v>
      </c>
      <c r="C101" s="68">
        <v>1</v>
      </c>
      <c r="D101" s="68">
        <v>428</v>
      </c>
      <c r="E101" s="43">
        <v>0</v>
      </c>
      <c r="F101" s="42">
        <f t="shared" si="11"/>
        <v>428</v>
      </c>
      <c r="G101" s="45">
        <f t="shared" si="12"/>
        <v>56.496000000000002</v>
      </c>
      <c r="H101" s="45">
        <f t="shared" si="13"/>
        <v>56.496000000000002</v>
      </c>
      <c r="I101" s="45">
        <f t="shared" si="14"/>
        <v>7.3444800000000008</v>
      </c>
      <c r="J101" s="46">
        <f t="shared" si="15"/>
        <v>49.151520000000005</v>
      </c>
      <c r="K101" s="47">
        <v>0.20000000000000001</v>
      </c>
      <c r="L101" s="48">
        <f t="shared" si="16"/>
        <v>9.8303040000000017</v>
      </c>
      <c r="M101" s="49">
        <f>VLOOKUP(A101,'New template'!A:R,13,FALSE)</f>
        <v>0.050000000000000003</v>
      </c>
      <c r="N101" s="50">
        <f t="shared" si="17"/>
        <v>2.4575760000000004</v>
      </c>
      <c r="O101" s="49">
        <v>0.050000000000000003</v>
      </c>
      <c r="P101" s="50">
        <f t="shared" si="18"/>
        <v>2.4575760000000004</v>
      </c>
      <c r="Q101" s="51">
        <f t="shared" si="19"/>
        <v>34.409999999999997</v>
      </c>
      <c r="R101" s="52">
        <f t="shared" si="20"/>
        <v>34.409999999999997</v>
      </c>
      <c r="S101" s="69">
        <f t="shared" si="21"/>
        <v>0.60906966864910783</v>
      </c>
    </row>
    <row r="102" ht="14.45" customHeight="1">
      <c r="A102" s="56" t="s">
        <v>368</v>
      </c>
      <c r="B102" s="55" t="str">
        <f>VLOOKUP(A102,'New template'!A:B,2,FALSE)</f>
        <v>E06307</v>
      </c>
      <c r="C102" s="68">
        <v>221</v>
      </c>
      <c r="D102" s="68">
        <v>428</v>
      </c>
      <c r="E102" s="43">
        <v>0.70089999999999997</v>
      </c>
      <c r="F102" s="42">
        <f t="shared" si="11"/>
        <v>128.01480000000001</v>
      </c>
      <c r="G102" s="45">
        <f t="shared" si="12"/>
        <v>16.897953600000001</v>
      </c>
      <c r="H102" s="45">
        <f t="shared" si="13"/>
        <v>3734.4477456000004</v>
      </c>
      <c r="I102" s="45">
        <f t="shared" si="14"/>
        <v>2.1967339680000002</v>
      </c>
      <c r="J102" s="46">
        <f t="shared" si="15"/>
        <v>3248.969538672</v>
      </c>
      <c r="K102" s="47">
        <v>0.20000000000000001</v>
      </c>
      <c r="L102" s="48">
        <f t="shared" si="16"/>
        <v>649.79390773440002</v>
      </c>
      <c r="M102" s="49">
        <f>VLOOKUP(A102,'New template'!A:R,13,FALSE)</f>
        <v>0.050000000000000003</v>
      </c>
      <c r="N102" s="50">
        <f t="shared" si="17"/>
        <v>162.44847693360001</v>
      </c>
      <c r="O102" s="49">
        <v>0.050000000000000003</v>
      </c>
      <c r="P102" s="50">
        <f t="shared" si="18"/>
        <v>162.44847693360001</v>
      </c>
      <c r="Q102" s="51">
        <f t="shared" si="19"/>
        <v>10.289999999999999</v>
      </c>
      <c r="R102" s="52">
        <f t="shared" si="20"/>
        <v>2274.0899999999997</v>
      </c>
      <c r="S102" s="69">
        <f t="shared" si="21"/>
        <v>0.60894947658040666</v>
      </c>
    </row>
    <row r="103" ht="14.45" customHeight="1">
      <c r="A103" s="54" t="s">
        <v>369</v>
      </c>
      <c r="B103" s="55" t="str">
        <f>VLOOKUP(A103,'New template'!A:B,2,FALSE)</f>
        <v>E05703</v>
      </c>
      <c r="C103" s="68">
        <v>0</v>
      </c>
      <c r="D103" s="68">
        <v>298</v>
      </c>
      <c r="E103" s="43">
        <v>0</v>
      </c>
      <c r="F103" s="42">
        <f t="shared" si="11"/>
        <v>298</v>
      </c>
      <c r="G103" s="45">
        <f t="shared" si="12"/>
        <v>39.335999999999999</v>
      </c>
      <c r="H103" s="45">
        <f t="shared" si="13"/>
        <v>0</v>
      </c>
      <c r="I103" s="45">
        <f t="shared" si="14"/>
        <v>5.1136799999999996</v>
      </c>
      <c r="J103" s="46">
        <f t="shared" si="15"/>
        <v>0</v>
      </c>
      <c r="K103" s="47">
        <v>0.20000000000000001</v>
      </c>
      <c r="L103" s="48">
        <f t="shared" si="16"/>
        <v>0</v>
      </c>
      <c r="M103" s="49">
        <f>VLOOKUP(A103,'New template'!A:R,13,FALSE)</f>
        <v>0.050000000000000003</v>
      </c>
      <c r="N103" s="50">
        <f t="shared" si="17"/>
        <v>0</v>
      </c>
      <c r="O103" s="49">
        <v>0.050000000000000003</v>
      </c>
      <c r="P103" s="50">
        <f t="shared" si="18"/>
        <v>0</v>
      </c>
      <c r="Q103" s="51">
        <f t="shared" si="19"/>
        <v>0</v>
      </c>
      <c r="R103" s="52">
        <f t="shared" si="20"/>
        <v>0</v>
      </c>
      <c r="S103" s="69" t="e">
        <f t="shared" si="21"/>
        <v>#DIV/0!</v>
      </c>
    </row>
    <row r="104" ht="14.45" customHeight="1">
      <c r="A104" s="54" t="s">
        <v>369</v>
      </c>
      <c r="B104" s="55" t="str">
        <f>VLOOKUP(A104,'New template'!A:B,2,FALSE)</f>
        <v>E05703</v>
      </c>
      <c r="C104" s="68">
        <v>0</v>
      </c>
      <c r="D104" s="68">
        <v>298</v>
      </c>
      <c r="E104" s="43">
        <v>0.29999999999999999</v>
      </c>
      <c r="F104" s="42">
        <f t="shared" si="11"/>
        <v>208.59999999999999</v>
      </c>
      <c r="G104" s="45">
        <f t="shared" si="12"/>
        <v>27.5352</v>
      </c>
      <c r="H104" s="45">
        <f t="shared" si="13"/>
        <v>0</v>
      </c>
      <c r="I104" s="45">
        <f t="shared" si="14"/>
        <v>3.5795759999999999</v>
      </c>
      <c r="J104" s="46">
        <f t="shared" si="15"/>
        <v>0</v>
      </c>
      <c r="K104" s="47">
        <v>0.20000000000000001</v>
      </c>
      <c r="L104" s="48">
        <f t="shared" si="16"/>
        <v>0</v>
      </c>
      <c r="M104" s="49">
        <f>VLOOKUP(A104,'New template'!A:R,13,FALSE)</f>
        <v>0.050000000000000003</v>
      </c>
      <c r="N104" s="50">
        <f t="shared" si="17"/>
        <v>0</v>
      </c>
      <c r="O104" s="49">
        <v>0.050000000000000003</v>
      </c>
      <c r="P104" s="50">
        <f t="shared" si="18"/>
        <v>0</v>
      </c>
      <c r="Q104" s="51">
        <f t="shared" si="19"/>
        <v>0</v>
      </c>
      <c r="R104" s="52">
        <f t="shared" si="20"/>
        <v>0</v>
      </c>
      <c r="S104" s="69" t="e">
        <f t="shared" si="21"/>
        <v>#DIV/0!</v>
      </c>
    </row>
    <row r="105" ht="14.45" customHeight="1">
      <c r="A105" s="54" t="s">
        <v>370</v>
      </c>
      <c r="B105" s="55" t="str">
        <f>VLOOKUP(A105,'New template'!A:B,2,FALSE)</f>
        <v>E06213</v>
      </c>
      <c r="C105" s="68">
        <v>0</v>
      </c>
      <c r="D105" s="68">
        <v>398</v>
      </c>
      <c r="E105" s="43">
        <v>0</v>
      </c>
      <c r="F105" s="42">
        <f t="shared" si="11"/>
        <v>398</v>
      </c>
      <c r="G105" s="45">
        <f t="shared" si="12"/>
        <v>52.536000000000001</v>
      </c>
      <c r="H105" s="45">
        <f t="shared" si="13"/>
        <v>0</v>
      </c>
      <c r="I105" s="45">
        <f t="shared" si="14"/>
        <v>6.8296800000000006</v>
      </c>
      <c r="J105" s="46">
        <f t="shared" si="15"/>
        <v>0</v>
      </c>
      <c r="K105" s="47">
        <v>0.20000000000000001</v>
      </c>
      <c r="L105" s="48">
        <f t="shared" si="16"/>
        <v>0</v>
      </c>
      <c r="M105" s="49">
        <f>VLOOKUP(A105,'New template'!A:R,13,FALSE)</f>
        <v>0.050000000000000003</v>
      </c>
      <c r="N105" s="50">
        <f t="shared" si="17"/>
        <v>0</v>
      </c>
      <c r="O105" s="49">
        <v>0.050000000000000003</v>
      </c>
      <c r="P105" s="50">
        <f t="shared" si="18"/>
        <v>0</v>
      </c>
      <c r="Q105" s="51">
        <f t="shared" si="19"/>
        <v>0</v>
      </c>
      <c r="R105" s="52">
        <f t="shared" si="20"/>
        <v>0</v>
      </c>
      <c r="S105" s="69" t="e">
        <f t="shared" si="21"/>
        <v>#DIV/0!</v>
      </c>
    </row>
    <row r="106" ht="14.45" customHeight="1">
      <c r="A106" s="56" t="s">
        <v>370</v>
      </c>
      <c r="B106" s="55" t="str">
        <f>VLOOKUP(A106,'New template'!A:B,2,FALSE)</f>
        <v>E06213</v>
      </c>
      <c r="C106" s="68">
        <v>3</v>
      </c>
      <c r="D106" s="68">
        <v>398</v>
      </c>
      <c r="E106" s="43">
        <v>0.30149999999999999</v>
      </c>
      <c r="F106" s="42">
        <f t="shared" si="11"/>
        <v>278.00299999999999</v>
      </c>
      <c r="G106" s="45">
        <f t="shared" si="12"/>
        <v>36.696396</v>
      </c>
      <c r="H106" s="45">
        <f t="shared" si="13"/>
        <v>110.08918800000001</v>
      </c>
      <c r="I106" s="45">
        <f t="shared" si="14"/>
        <v>4.7705314799999998</v>
      </c>
      <c r="J106" s="46">
        <f t="shared" si="15"/>
        <v>95.77759356</v>
      </c>
      <c r="K106" s="47">
        <v>0.20000000000000001</v>
      </c>
      <c r="L106" s="48">
        <f t="shared" si="16"/>
        <v>19.155518711999999</v>
      </c>
      <c r="M106" s="49">
        <f>VLOOKUP(A106,'New template'!A:R,13,FALSE)</f>
        <v>0.050000000000000003</v>
      </c>
      <c r="N106" s="50">
        <f t="shared" si="17"/>
        <v>4.7888796779999998</v>
      </c>
      <c r="O106" s="49">
        <v>0.050000000000000003</v>
      </c>
      <c r="P106" s="50">
        <f t="shared" si="18"/>
        <v>4.7888796779999998</v>
      </c>
      <c r="Q106" s="51">
        <f t="shared" si="19"/>
        <v>22.350000000000001</v>
      </c>
      <c r="R106" s="52">
        <f t="shared" si="20"/>
        <v>67.050000000000011</v>
      </c>
      <c r="S106" s="69">
        <f t="shared" si="21"/>
        <v>0.60905163547940788</v>
      </c>
    </row>
    <row r="107" ht="14.45" customHeight="1">
      <c r="A107" s="56" t="s">
        <v>371</v>
      </c>
      <c r="B107" s="55" t="str">
        <f>VLOOKUP(A107,'New template'!A:B,2,FALSE)</f>
        <v>E06212</v>
      </c>
      <c r="C107" s="68">
        <v>0</v>
      </c>
      <c r="D107" s="68">
        <v>498</v>
      </c>
      <c r="E107" s="43">
        <v>0</v>
      </c>
      <c r="F107" s="42">
        <f t="shared" si="11"/>
        <v>498</v>
      </c>
      <c r="G107" s="45">
        <f t="shared" si="12"/>
        <v>65.736000000000004</v>
      </c>
      <c r="H107" s="45">
        <f t="shared" si="13"/>
        <v>0</v>
      </c>
      <c r="I107" s="45">
        <f t="shared" si="14"/>
        <v>8.5456800000000008</v>
      </c>
      <c r="J107" s="46">
        <f t="shared" si="15"/>
        <v>0</v>
      </c>
      <c r="K107" s="47">
        <v>0.20000000000000001</v>
      </c>
      <c r="L107" s="48">
        <f t="shared" si="16"/>
        <v>0</v>
      </c>
      <c r="M107" s="49">
        <f>VLOOKUP(A107,'New template'!A:R,13,FALSE)</f>
        <v>0.050000000000000003</v>
      </c>
      <c r="N107" s="50">
        <f t="shared" si="17"/>
        <v>0</v>
      </c>
      <c r="O107" s="49">
        <v>0.050000000000000003</v>
      </c>
      <c r="P107" s="50">
        <f t="shared" si="18"/>
        <v>0</v>
      </c>
      <c r="Q107" s="51">
        <f t="shared" si="19"/>
        <v>0</v>
      </c>
      <c r="R107" s="52">
        <f t="shared" si="20"/>
        <v>0</v>
      </c>
      <c r="S107" s="69" t="e">
        <f t="shared" si="21"/>
        <v>#DIV/0!</v>
      </c>
    </row>
    <row r="108" ht="14.45" customHeight="1">
      <c r="A108" s="54" t="s">
        <v>371</v>
      </c>
      <c r="B108" s="55" t="str">
        <f>VLOOKUP(A108,'New template'!A:B,2,FALSE)</f>
        <v>E06212</v>
      </c>
      <c r="C108" s="68">
        <v>2</v>
      </c>
      <c r="D108" s="68">
        <v>498</v>
      </c>
      <c r="E108" s="43">
        <v>0.30120000000000002</v>
      </c>
      <c r="F108" s="42">
        <f t="shared" si="11"/>
        <v>348.00239999999997</v>
      </c>
      <c r="G108" s="45">
        <f t="shared" si="12"/>
        <v>45.9363168</v>
      </c>
      <c r="H108" s="45">
        <f t="shared" si="13"/>
        <v>91.8726336</v>
      </c>
      <c r="I108" s="45">
        <f t="shared" si="14"/>
        <v>5.9717211840000006</v>
      </c>
      <c r="J108" s="46">
        <f t="shared" si="15"/>
        <v>79.929191231999994</v>
      </c>
      <c r="K108" s="47">
        <v>0.20000000000000001</v>
      </c>
      <c r="L108" s="48">
        <f t="shared" si="16"/>
        <v>15.9858382464</v>
      </c>
      <c r="M108" s="49">
        <f>VLOOKUP(A108,'New template'!A:R,13,FALSE)</f>
        <v>0.050000000000000003</v>
      </c>
      <c r="N108" s="50">
        <f t="shared" si="17"/>
        <v>3.9964595616</v>
      </c>
      <c r="O108" s="49">
        <v>0.050000000000000003</v>
      </c>
      <c r="P108" s="50">
        <f t="shared" si="18"/>
        <v>3.9964595616</v>
      </c>
      <c r="Q108" s="51">
        <f t="shared" si="19"/>
        <v>27.98</v>
      </c>
      <c r="R108" s="52">
        <f t="shared" si="20"/>
        <v>55.960000000000001</v>
      </c>
      <c r="S108" s="69">
        <f t="shared" si="21"/>
        <v>0.60910412390747015</v>
      </c>
    </row>
    <row r="109" ht="14.45" customHeight="1">
      <c r="A109" s="54" t="s">
        <v>372</v>
      </c>
      <c r="B109" s="55" t="str">
        <f>VLOOKUP(A109,'New template'!A:B,2,FALSE)</f>
        <v>E04522</v>
      </c>
      <c r="C109" s="68">
        <v>0</v>
      </c>
      <c r="D109" s="68">
        <v>198</v>
      </c>
      <c r="E109" s="43">
        <v>0</v>
      </c>
      <c r="F109" s="42">
        <f t="shared" si="11"/>
        <v>198</v>
      </c>
      <c r="G109" s="45">
        <f t="shared" si="12"/>
        <v>26.136000000000003</v>
      </c>
      <c r="H109" s="45">
        <f t="shared" si="13"/>
        <v>0</v>
      </c>
      <c r="I109" s="45">
        <f t="shared" si="14"/>
        <v>3.3976800000000007</v>
      </c>
      <c r="J109" s="46">
        <f t="shared" si="15"/>
        <v>0</v>
      </c>
      <c r="K109" s="47">
        <v>0.20000000000000001</v>
      </c>
      <c r="L109" s="48">
        <f t="shared" si="16"/>
        <v>0</v>
      </c>
      <c r="M109" s="49">
        <f>VLOOKUP(A109,'New template'!A:R,13,FALSE)</f>
        <v>0.050000000000000003</v>
      </c>
      <c r="N109" s="50">
        <f t="shared" si="17"/>
        <v>0</v>
      </c>
      <c r="O109" s="49">
        <v>0.050000000000000003</v>
      </c>
      <c r="P109" s="50">
        <f t="shared" si="18"/>
        <v>0</v>
      </c>
      <c r="Q109" s="51">
        <f t="shared" si="19"/>
        <v>0</v>
      </c>
      <c r="R109" s="52">
        <f t="shared" si="20"/>
        <v>0</v>
      </c>
      <c r="S109" s="69" t="e">
        <f t="shared" si="21"/>
        <v>#DIV/0!</v>
      </c>
    </row>
    <row r="110" ht="14.45" customHeight="1">
      <c r="A110" s="54" t="s">
        <v>372</v>
      </c>
      <c r="B110" s="55" t="str">
        <f>VLOOKUP(A110,'New template'!A:B,2,FALSE)</f>
        <v>E04522</v>
      </c>
      <c r="C110" s="68">
        <v>0</v>
      </c>
      <c r="D110" s="68">
        <v>198</v>
      </c>
      <c r="E110" s="43">
        <v>0.55559999999999998</v>
      </c>
      <c r="F110" s="42">
        <f t="shared" si="11"/>
        <v>87.991200000000006</v>
      </c>
      <c r="G110" s="45">
        <f t="shared" si="12"/>
        <v>11.614838400000002</v>
      </c>
      <c r="H110" s="45">
        <f t="shared" si="13"/>
        <v>0</v>
      </c>
      <c r="I110" s="45">
        <f t="shared" si="14"/>
        <v>1.5099289920000003</v>
      </c>
      <c r="J110" s="46">
        <f t="shared" si="15"/>
        <v>0</v>
      </c>
      <c r="K110" s="47">
        <v>0.20000000000000001</v>
      </c>
      <c r="L110" s="48">
        <f t="shared" si="16"/>
        <v>0</v>
      </c>
      <c r="M110" s="49">
        <f>VLOOKUP(A110,'New template'!A:R,13,FALSE)</f>
        <v>0.050000000000000003</v>
      </c>
      <c r="N110" s="50">
        <f t="shared" si="17"/>
        <v>0</v>
      </c>
      <c r="O110" s="49">
        <v>0.050000000000000003</v>
      </c>
      <c r="P110" s="50">
        <f t="shared" si="18"/>
        <v>0</v>
      </c>
      <c r="Q110" s="51">
        <f t="shared" si="19"/>
        <v>0</v>
      </c>
      <c r="R110" s="52">
        <f t="shared" si="20"/>
        <v>0</v>
      </c>
      <c r="S110" s="69" t="e">
        <f t="shared" si="21"/>
        <v>#DIV/0!</v>
      </c>
    </row>
    <row r="111" ht="14.45" customHeight="1">
      <c r="A111" s="54" t="s">
        <v>132</v>
      </c>
      <c r="B111" s="55" t="str">
        <f>VLOOKUP(A111,'New template'!A:B,2,FALSE)</f>
        <v>E05373</v>
      </c>
      <c r="C111" s="68">
        <v>0</v>
      </c>
      <c r="D111" s="68">
        <v>108</v>
      </c>
      <c r="E111" s="43">
        <v>0</v>
      </c>
      <c r="F111" s="42">
        <f t="shared" si="11"/>
        <v>108</v>
      </c>
      <c r="G111" s="45">
        <f t="shared" si="12"/>
        <v>14.256</v>
      </c>
      <c r="H111" s="45">
        <f t="shared" si="13"/>
        <v>0</v>
      </c>
      <c r="I111" s="45">
        <f t="shared" si="14"/>
        <v>1.85328</v>
      </c>
      <c r="J111" s="46">
        <f t="shared" si="15"/>
        <v>0</v>
      </c>
      <c r="K111" s="47">
        <v>0.20000000000000001</v>
      </c>
      <c r="L111" s="48">
        <f t="shared" si="16"/>
        <v>0</v>
      </c>
      <c r="M111" s="49">
        <f>VLOOKUP(A111,'New template'!A:R,13,FALSE)</f>
        <v>0.050000000000000003</v>
      </c>
      <c r="N111" s="50">
        <f t="shared" si="17"/>
        <v>0</v>
      </c>
      <c r="O111" s="49">
        <v>0.050000000000000003</v>
      </c>
      <c r="P111" s="50">
        <f t="shared" si="18"/>
        <v>0</v>
      </c>
      <c r="Q111" s="51">
        <f t="shared" si="19"/>
        <v>0</v>
      </c>
      <c r="R111" s="52">
        <f t="shared" si="20"/>
        <v>0</v>
      </c>
      <c r="S111" s="69" t="e">
        <f t="shared" si="21"/>
        <v>#DIV/0!</v>
      </c>
    </row>
    <row r="112" ht="14.45" customHeight="1">
      <c r="A112" s="56" t="s">
        <v>132</v>
      </c>
      <c r="B112" s="55" t="str">
        <f>VLOOKUP(A112,'New template'!A:B,2,FALSE)</f>
        <v>E05373</v>
      </c>
      <c r="C112" s="68">
        <v>0</v>
      </c>
      <c r="D112" s="68">
        <v>108</v>
      </c>
      <c r="E112" s="43">
        <v>0.1852</v>
      </c>
      <c r="F112" s="42">
        <f t="shared" si="11"/>
        <v>87.998400000000004</v>
      </c>
      <c r="G112" s="45">
        <f t="shared" si="12"/>
        <v>11.615788800000001</v>
      </c>
      <c r="H112" s="45">
        <f t="shared" si="13"/>
        <v>0</v>
      </c>
      <c r="I112" s="45">
        <f t="shared" si="14"/>
        <v>1.5100525440000001</v>
      </c>
      <c r="J112" s="46">
        <f t="shared" si="15"/>
        <v>0</v>
      </c>
      <c r="K112" s="47">
        <v>0.20000000000000001</v>
      </c>
      <c r="L112" s="48">
        <f t="shared" si="16"/>
        <v>0</v>
      </c>
      <c r="M112" s="49">
        <f>VLOOKUP(A112,'New template'!A:R,13,FALSE)</f>
        <v>0.050000000000000003</v>
      </c>
      <c r="N112" s="50">
        <f t="shared" si="17"/>
        <v>0</v>
      </c>
      <c r="O112" s="49">
        <v>0.050000000000000003</v>
      </c>
      <c r="P112" s="50">
        <f t="shared" si="18"/>
        <v>0</v>
      </c>
      <c r="Q112" s="51">
        <f t="shared" si="19"/>
        <v>0</v>
      </c>
      <c r="R112" s="52">
        <f t="shared" si="20"/>
        <v>0</v>
      </c>
      <c r="S112" s="69" t="e">
        <f t="shared" si="21"/>
        <v>#DIV/0!</v>
      </c>
    </row>
    <row r="113" ht="14.45" customHeight="1">
      <c r="A113" s="56" t="s">
        <v>373</v>
      </c>
      <c r="B113" s="55" t="str">
        <f>VLOOKUP(A113,'New template'!A:B,2,FALSE)</f>
        <v>E01592</v>
      </c>
      <c r="C113" s="68">
        <v>28</v>
      </c>
      <c r="D113" s="68">
        <v>98</v>
      </c>
      <c r="E113" s="43">
        <v>0</v>
      </c>
      <c r="F113" s="42">
        <f t="shared" si="11"/>
        <v>98</v>
      </c>
      <c r="G113" s="45">
        <f t="shared" si="12"/>
        <v>12.936</v>
      </c>
      <c r="H113" s="45">
        <f t="shared" si="13"/>
        <v>362.20799999999997</v>
      </c>
      <c r="I113" s="45">
        <f t="shared" si="14"/>
        <v>1.6816800000000001</v>
      </c>
      <c r="J113" s="46">
        <f t="shared" si="15"/>
        <v>315.12095999999997</v>
      </c>
      <c r="K113" s="47">
        <v>0.20000000000000001</v>
      </c>
      <c r="L113" s="48">
        <f t="shared" si="16"/>
        <v>63.024191999999999</v>
      </c>
      <c r="M113" s="49">
        <f>VLOOKUP(A113,'New template'!A:R,13,FALSE)</f>
        <v>0.050000000000000003</v>
      </c>
      <c r="N113" s="50">
        <f t="shared" si="17"/>
        <v>15.756048</v>
      </c>
      <c r="O113" s="49">
        <v>0.050000000000000003</v>
      </c>
      <c r="P113" s="50">
        <f t="shared" si="18"/>
        <v>15.756048</v>
      </c>
      <c r="Q113" s="51">
        <f t="shared" si="19"/>
        <v>7.8799999999999999</v>
      </c>
      <c r="R113" s="52">
        <f t="shared" si="20"/>
        <v>220.63999999999999</v>
      </c>
      <c r="S113" s="69">
        <f t="shared" si="21"/>
        <v>0.60915275200989483</v>
      </c>
    </row>
    <row r="114" ht="14.45" customHeight="1">
      <c r="A114" s="56" t="s">
        <v>373</v>
      </c>
      <c r="B114" s="55" t="str">
        <f>VLOOKUP(A114,'New template'!A:B,2,FALSE)</f>
        <v>E01592</v>
      </c>
      <c r="C114" s="68">
        <v>114</v>
      </c>
      <c r="D114" s="68">
        <v>98</v>
      </c>
      <c r="E114" s="43">
        <v>0.10199999999999999</v>
      </c>
      <c r="F114" s="42">
        <f t="shared" si="11"/>
        <v>88.004000000000005</v>
      </c>
      <c r="G114" s="45">
        <f t="shared" si="12"/>
        <v>11.616528000000001</v>
      </c>
      <c r="H114" s="45">
        <f t="shared" si="13"/>
        <v>1324.2841920000001</v>
      </c>
      <c r="I114" s="45">
        <f t="shared" si="14"/>
        <v>1.5101486400000002</v>
      </c>
      <c r="J114" s="46">
        <f t="shared" si="15"/>
        <v>1152.1272470399999</v>
      </c>
      <c r="K114" s="47">
        <v>0.20000000000000001</v>
      </c>
      <c r="L114" s="48">
        <f t="shared" si="16"/>
        <v>230.42544940799999</v>
      </c>
      <c r="M114" s="49">
        <f>VLOOKUP(A114,'New template'!A:R,13,FALSE)</f>
        <v>0.050000000000000003</v>
      </c>
      <c r="N114" s="50">
        <f t="shared" si="17"/>
        <v>57.606362351999998</v>
      </c>
      <c r="O114" s="49">
        <v>0.050000000000000003</v>
      </c>
      <c r="P114" s="50">
        <f t="shared" si="18"/>
        <v>57.606362351999998</v>
      </c>
      <c r="Q114" s="51">
        <f t="shared" si="19"/>
        <v>7.0700000000000003</v>
      </c>
      <c r="R114" s="52">
        <f t="shared" si="20"/>
        <v>805.98000000000002</v>
      </c>
      <c r="S114" s="69">
        <f t="shared" si="21"/>
        <v>0.60861558634387136</v>
      </c>
    </row>
    <row r="115" ht="14.45" customHeight="1">
      <c r="A115" s="56" t="s">
        <v>136</v>
      </c>
      <c r="B115" s="55" t="str">
        <f>VLOOKUP(A115,'New template'!A:B,2,FALSE)</f>
        <v>E04555</v>
      </c>
      <c r="C115" s="68">
        <v>0</v>
      </c>
      <c r="D115" s="68">
        <v>266.39999999999998</v>
      </c>
      <c r="E115" s="43">
        <v>0</v>
      </c>
      <c r="F115" s="42">
        <f t="shared" si="11"/>
        <v>266.39999999999998</v>
      </c>
      <c r="G115" s="45">
        <f t="shared" si="12"/>
        <v>35.1648</v>
      </c>
      <c r="H115" s="45">
        <f t="shared" si="13"/>
        <v>0</v>
      </c>
      <c r="I115" s="45">
        <f t="shared" si="14"/>
        <v>4.5714240000000004</v>
      </c>
      <c r="J115" s="46">
        <f t="shared" si="15"/>
        <v>0</v>
      </c>
      <c r="K115" s="47">
        <v>0.20000000000000001</v>
      </c>
      <c r="L115" s="48">
        <f t="shared" si="16"/>
        <v>0</v>
      </c>
      <c r="M115" s="49">
        <f>VLOOKUP(A115,'New template'!A:R,13,FALSE)</f>
        <v>0.050000000000000003</v>
      </c>
      <c r="N115" s="50">
        <f t="shared" si="17"/>
        <v>0</v>
      </c>
      <c r="O115" s="49">
        <v>0.050000000000000003</v>
      </c>
      <c r="P115" s="50">
        <f t="shared" si="18"/>
        <v>0</v>
      </c>
      <c r="Q115" s="51">
        <f t="shared" si="19"/>
        <v>0</v>
      </c>
      <c r="R115" s="52">
        <f t="shared" si="20"/>
        <v>0</v>
      </c>
      <c r="S115" s="69" t="e">
        <f t="shared" si="21"/>
        <v>#DIV/0!</v>
      </c>
    </row>
    <row r="116" ht="14.45" customHeight="1">
      <c r="A116" s="56" t="s">
        <v>136</v>
      </c>
      <c r="B116" s="55" t="str">
        <f>VLOOKUP(A116,'New template'!A:B,2,FALSE)</f>
        <v>E04555</v>
      </c>
      <c r="C116" s="68">
        <v>9</v>
      </c>
      <c r="D116" s="68">
        <v>360</v>
      </c>
      <c r="E116" s="43">
        <v>0.60209999999999997</v>
      </c>
      <c r="F116" s="42">
        <f t="shared" si="11"/>
        <v>143.244</v>
      </c>
      <c r="G116" s="45">
        <f t="shared" si="12"/>
        <v>18.908208000000002</v>
      </c>
      <c r="H116" s="45">
        <f t="shared" si="13"/>
        <v>170.17387200000002</v>
      </c>
      <c r="I116" s="45">
        <f t="shared" si="14"/>
        <v>2.4580670400000004</v>
      </c>
      <c r="J116" s="46">
        <f t="shared" si="15"/>
        <v>148.05126864000002</v>
      </c>
      <c r="K116" s="47">
        <v>0.20000000000000001</v>
      </c>
      <c r="L116" s="48">
        <f t="shared" si="16"/>
        <v>29.610253728000004</v>
      </c>
      <c r="M116" s="49">
        <f>VLOOKUP(A116,'New template'!A:R,13,FALSE)</f>
        <v>0.050000000000000003</v>
      </c>
      <c r="N116" s="50">
        <f t="shared" si="17"/>
        <v>7.4025634320000009</v>
      </c>
      <c r="O116" s="49">
        <v>0.050000000000000003</v>
      </c>
      <c r="P116" s="50">
        <f t="shared" si="18"/>
        <v>7.4025634320000009</v>
      </c>
      <c r="Q116" s="51">
        <f t="shared" si="19"/>
        <v>11.52</v>
      </c>
      <c r="R116" s="52">
        <f t="shared" si="20"/>
        <v>103.67999999999999</v>
      </c>
      <c r="S116" s="69">
        <f t="shared" si="21"/>
        <v>0.60925921694959129</v>
      </c>
    </row>
    <row r="117" ht="14.45" customHeight="1">
      <c r="A117" s="54" t="s">
        <v>138</v>
      </c>
      <c r="B117" s="55" t="str">
        <f>VLOOKUP(A117,'New template'!A:B,2,FALSE)</f>
        <v>E05371</v>
      </c>
      <c r="C117" s="68">
        <v>0</v>
      </c>
      <c r="D117" s="68">
        <v>684</v>
      </c>
      <c r="E117" s="43">
        <v>0</v>
      </c>
      <c r="F117" s="42">
        <f t="shared" si="11"/>
        <v>684</v>
      </c>
      <c r="G117" s="45">
        <f t="shared" si="12"/>
        <v>90.288000000000011</v>
      </c>
      <c r="H117" s="45">
        <f t="shared" si="13"/>
        <v>0</v>
      </c>
      <c r="I117" s="45">
        <f t="shared" si="14"/>
        <v>11.737440000000001</v>
      </c>
      <c r="J117" s="46">
        <f t="shared" si="15"/>
        <v>0</v>
      </c>
      <c r="K117" s="47">
        <v>0.20000000000000001</v>
      </c>
      <c r="L117" s="48">
        <f t="shared" si="16"/>
        <v>0</v>
      </c>
      <c r="M117" s="49">
        <f>VLOOKUP(A117,'New template'!A:R,13,FALSE)</f>
        <v>0.050000000000000003</v>
      </c>
      <c r="N117" s="50">
        <f t="shared" si="17"/>
        <v>0</v>
      </c>
      <c r="O117" s="49">
        <v>0.050000000000000003</v>
      </c>
      <c r="P117" s="50">
        <f t="shared" si="18"/>
        <v>0</v>
      </c>
      <c r="Q117" s="51">
        <f t="shared" si="19"/>
        <v>0</v>
      </c>
      <c r="R117" s="52">
        <f t="shared" si="20"/>
        <v>0</v>
      </c>
      <c r="S117" s="69" t="e">
        <f t="shared" si="21"/>
        <v>#DIV/0!</v>
      </c>
    </row>
    <row r="118" ht="14.45" customHeight="1">
      <c r="A118" s="54" t="s">
        <v>138</v>
      </c>
      <c r="B118" s="55" t="str">
        <f>VLOOKUP(A118,'New template'!A:B,2,FALSE)</f>
        <v>E05371</v>
      </c>
      <c r="C118" s="68">
        <v>37</v>
      </c>
      <c r="D118" s="68">
        <v>684</v>
      </c>
      <c r="E118" s="43">
        <v>0.7661</v>
      </c>
      <c r="F118" s="42">
        <f t="shared" si="11"/>
        <v>159.98759999999999</v>
      </c>
      <c r="G118" s="45">
        <f t="shared" si="12"/>
        <v>21.118363199999997</v>
      </c>
      <c r="H118" s="45">
        <f t="shared" si="13"/>
        <v>781.37943839999991</v>
      </c>
      <c r="I118" s="45">
        <f t="shared" si="14"/>
        <v>2.7453872159999997</v>
      </c>
      <c r="J118" s="46">
        <f t="shared" si="15"/>
        <v>679.80011140799991</v>
      </c>
      <c r="K118" s="47">
        <v>0.20000000000000001</v>
      </c>
      <c r="L118" s="48">
        <f t="shared" si="16"/>
        <v>135.96002228159998</v>
      </c>
      <c r="M118" s="49">
        <f>VLOOKUP(A118,'New template'!A:R,13,FALSE)</f>
        <v>0.050000000000000003</v>
      </c>
      <c r="N118" s="50">
        <f t="shared" si="17"/>
        <v>33.990005570399994</v>
      </c>
      <c r="O118" s="49">
        <v>0.050000000000000003</v>
      </c>
      <c r="P118" s="50">
        <f t="shared" si="18"/>
        <v>33.990005570399994</v>
      </c>
      <c r="Q118" s="51">
        <f t="shared" si="19"/>
        <v>12.859999999999999</v>
      </c>
      <c r="R118" s="52">
        <f t="shared" si="20"/>
        <v>475.81999999999999</v>
      </c>
      <c r="S118" s="69">
        <f t="shared" si="21"/>
        <v>0.60894870867643769</v>
      </c>
    </row>
    <row r="119" ht="14.45" customHeight="1">
      <c r="A119" s="54" t="s">
        <v>140</v>
      </c>
      <c r="B119" s="55" t="str">
        <f>VLOOKUP(A119,'New template'!A:B,2,FALSE)</f>
        <v>E05387</v>
      </c>
      <c r="C119" s="68">
        <v>0</v>
      </c>
      <c r="D119" s="68">
        <v>217.08000000000001</v>
      </c>
      <c r="E119" s="43">
        <v>0</v>
      </c>
      <c r="F119" s="42">
        <f t="shared" si="11"/>
        <v>217.08000000000001</v>
      </c>
      <c r="G119" s="45">
        <f t="shared" si="12"/>
        <v>28.654560000000004</v>
      </c>
      <c r="H119" s="45">
        <f t="shared" si="13"/>
        <v>0</v>
      </c>
      <c r="I119" s="45">
        <f t="shared" si="14"/>
        <v>3.7250928000000005</v>
      </c>
      <c r="J119" s="46">
        <f t="shared" si="15"/>
        <v>0</v>
      </c>
      <c r="K119" s="47">
        <v>0.20000000000000001</v>
      </c>
      <c r="L119" s="48">
        <f t="shared" si="16"/>
        <v>0</v>
      </c>
      <c r="M119" s="49">
        <f>VLOOKUP(A119,'New template'!A:R,13,FALSE)</f>
        <v>0.050000000000000003</v>
      </c>
      <c r="N119" s="50">
        <f t="shared" si="17"/>
        <v>0</v>
      </c>
      <c r="O119" s="49">
        <v>0.050000000000000003</v>
      </c>
      <c r="P119" s="50">
        <f t="shared" si="18"/>
        <v>0</v>
      </c>
      <c r="Q119" s="51">
        <f t="shared" si="19"/>
        <v>0</v>
      </c>
      <c r="R119" s="52">
        <f t="shared" si="20"/>
        <v>0</v>
      </c>
      <c r="S119" s="69" t="e">
        <f t="shared" si="21"/>
        <v>#DIV/0!</v>
      </c>
    </row>
    <row r="120" ht="14.45" customHeight="1">
      <c r="A120" s="54" t="s">
        <v>140</v>
      </c>
      <c r="B120" s="55" t="str">
        <f>VLOOKUP(A120,'New template'!A:B,2,FALSE)</f>
        <v>E05387</v>
      </c>
      <c r="C120" s="68">
        <v>0</v>
      </c>
      <c r="D120" s="68">
        <v>360</v>
      </c>
      <c r="E120" s="43">
        <v>0.59460000000000002</v>
      </c>
      <c r="F120" s="42">
        <f t="shared" si="11"/>
        <v>145.94399999999999</v>
      </c>
      <c r="G120" s="45">
        <f t="shared" si="12"/>
        <v>19.264607999999999</v>
      </c>
      <c r="H120" s="45">
        <f t="shared" si="13"/>
        <v>0</v>
      </c>
      <c r="I120" s="45">
        <f t="shared" si="14"/>
        <v>2.50439904</v>
      </c>
      <c r="J120" s="46">
        <f t="shared" si="15"/>
        <v>0</v>
      </c>
      <c r="K120" s="47">
        <v>0.20000000000000001</v>
      </c>
      <c r="L120" s="48">
        <f t="shared" si="16"/>
        <v>0</v>
      </c>
      <c r="M120" s="49">
        <f>VLOOKUP(A120,'New template'!A:R,13,FALSE)</f>
        <v>0.050000000000000003</v>
      </c>
      <c r="N120" s="50">
        <f t="shared" si="17"/>
        <v>0</v>
      </c>
      <c r="O120" s="49">
        <v>0.050000000000000003</v>
      </c>
      <c r="P120" s="50">
        <f t="shared" si="18"/>
        <v>0</v>
      </c>
      <c r="Q120" s="51">
        <f t="shared" si="19"/>
        <v>0</v>
      </c>
      <c r="R120" s="52">
        <f t="shared" si="20"/>
        <v>0</v>
      </c>
      <c r="S120" s="69" t="e">
        <f t="shared" si="21"/>
        <v>#DIV/0!</v>
      </c>
    </row>
    <row r="121" ht="14.45" customHeight="1">
      <c r="A121" s="54" t="s">
        <v>374</v>
      </c>
      <c r="B121" s="55" t="str">
        <f>VLOOKUP(A121,'New template'!A:B,2,FALSE)</f>
        <v>E02855</v>
      </c>
      <c r="C121" s="68">
        <v>0</v>
      </c>
      <c r="D121" s="68">
        <v>98</v>
      </c>
      <c r="E121" s="43">
        <v>0</v>
      </c>
      <c r="F121" s="42">
        <f t="shared" si="11"/>
        <v>98</v>
      </c>
      <c r="G121" s="45">
        <f t="shared" si="12"/>
        <v>12.936</v>
      </c>
      <c r="H121" s="45">
        <f t="shared" si="13"/>
        <v>0</v>
      </c>
      <c r="I121" s="45">
        <f t="shared" si="14"/>
        <v>1.6816800000000001</v>
      </c>
      <c r="J121" s="46">
        <f t="shared" si="15"/>
        <v>0</v>
      </c>
      <c r="K121" s="47">
        <v>0.20000000000000001</v>
      </c>
      <c r="L121" s="48">
        <f t="shared" si="16"/>
        <v>0</v>
      </c>
      <c r="M121" s="49">
        <f>VLOOKUP(A121,'New template'!A:R,13,FALSE)</f>
        <v>0.050000000000000003</v>
      </c>
      <c r="N121" s="50">
        <f t="shared" si="17"/>
        <v>0</v>
      </c>
      <c r="O121" s="49">
        <v>0.050000000000000003</v>
      </c>
      <c r="P121" s="50">
        <f t="shared" si="18"/>
        <v>0</v>
      </c>
      <c r="Q121" s="51">
        <f t="shared" si="19"/>
        <v>0</v>
      </c>
      <c r="R121" s="52">
        <f t="shared" si="20"/>
        <v>0</v>
      </c>
      <c r="S121" s="69" t="e">
        <f t="shared" si="21"/>
        <v>#DIV/0!</v>
      </c>
    </row>
    <row r="122" ht="14.45" customHeight="1">
      <c r="A122" s="56" t="s">
        <v>374</v>
      </c>
      <c r="B122" s="55" t="str">
        <f>VLOOKUP(A122,'New template'!A:B,2,FALSE)</f>
        <v>E02855</v>
      </c>
      <c r="C122" s="68">
        <v>1</v>
      </c>
      <c r="D122" s="68">
        <v>98</v>
      </c>
      <c r="E122" s="43">
        <v>0.10199999999999999</v>
      </c>
      <c r="F122" s="42">
        <f t="shared" si="11"/>
        <v>88.004000000000005</v>
      </c>
      <c r="G122" s="45">
        <f t="shared" si="12"/>
        <v>11.616528000000001</v>
      </c>
      <c r="H122" s="45">
        <f t="shared" si="13"/>
        <v>11.616528000000001</v>
      </c>
      <c r="I122" s="45">
        <f t="shared" si="14"/>
        <v>1.5101486400000002</v>
      </c>
      <c r="J122" s="46">
        <f t="shared" si="15"/>
        <v>10.10637936</v>
      </c>
      <c r="K122" s="47">
        <v>0.20000000000000001</v>
      </c>
      <c r="L122" s="48">
        <f t="shared" si="16"/>
        <v>2.0212758719999999</v>
      </c>
      <c r="M122" s="49">
        <f>VLOOKUP(A122,'New template'!A:R,13,FALSE)</f>
        <v>0.050000000000000003</v>
      </c>
      <c r="N122" s="50">
        <f t="shared" si="17"/>
        <v>0.50531896799999998</v>
      </c>
      <c r="O122" s="49">
        <v>0.050000000000000003</v>
      </c>
      <c r="P122" s="50">
        <f t="shared" si="18"/>
        <v>0.50531896799999998</v>
      </c>
      <c r="Q122" s="51">
        <f t="shared" si="19"/>
        <v>7.0700000000000003</v>
      </c>
      <c r="R122" s="52">
        <f t="shared" si="20"/>
        <v>7.0700000000000003</v>
      </c>
      <c r="S122" s="69">
        <f t="shared" si="21"/>
        <v>0.60861558634387136</v>
      </c>
    </row>
    <row r="123" ht="14.45" customHeight="1">
      <c r="A123" s="56" t="s">
        <v>375</v>
      </c>
      <c r="B123" s="55" t="str">
        <f>VLOOKUP(A123,'New template'!A:B,2,FALSE)</f>
        <v>E02942</v>
      </c>
      <c r="C123" s="68">
        <v>0</v>
      </c>
      <c r="D123" s="68">
        <v>198</v>
      </c>
      <c r="E123" s="43">
        <v>0</v>
      </c>
      <c r="F123" s="42">
        <f t="shared" si="11"/>
        <v>198</v>
      </c>
      <c r="G123" s="45">
        <f t="shared" si="12"/>
        <v>26.136000000000003</v>
      </c>
      <c r="H123" s="45">
        <f t="shared" si="13"/>
        <v>0</v>
      </c>
      <c r="I123" s="45">
        <f t="shared" si="14"/>
        <v>3.3976800000000007</v>
      </c>
      <c r="J123" s="46">
        <f t="shared" si="15"/>
        <v>0</v>
      </c>
      <c r="K123" s="47">
        <v>0.20000000000000001</v>
      </c>
      <c r="L123" s="48">
        <f t="shared" si="16"/>
        <v>0</v>
      </c>
      <c r="M123" s="49">
        <f>VLOOKUP(A123,'New template'!A:R,13,FALSE)</f>
        <v>0.050000000000000003</v>
      </c>
      <c r="N123" s="50">
        <f t="shared" si="17"/>
        <v>0</v>
      </c>
      <c r="O123" s="49">
        <v>0.050000000000000003</v>
      </c>
      <c r="P123" s="50">
        <f t="shared" si="18"/>
        <v>0</v>
      </c>
      <c r="Q123" s="51">
        <f t="shared" si="19"/>
        <v>0</v>
      </c>
      <c r="R123" s="52">
        <f t="shared" si="20"/>
        <v>0</v>
      </c>
      <c r="S123" s="69" t="e">
        <f t="shared" si="21"/>
        <v>#DIV/0!</v>
      </c>
    </row>
    <row r="124" ht="14.45" customHeight="1">
      <c r="A124" s="56" t="s">
        <v>375</v>
      </c>
      <c r="B124" s="55" t="str">
        <f>VLOOKUP(A124,'New template'!A:B,2,FALSE)</f>
        <v>E02942</v>
      </c>
      <c r="C124" s="68">
        <v>0</v>
      </c>
      <c r="D124" s="68">
        <v>198</v>
      </c>
      <c r="E124" s="43">
        <v>0.55559999999999998</v>
      </c>
      <c r="F124" s="42">
        <f t="shared" si="11"/>
        <v>87.991200000000006</v>
      </c>
      <c r="G124" s="45">
        <f t="shared" si="12"/>
        <v>11.614838400000002</v>
      </c>
      <c r="H124" s="45">
        <f t="shared" si="13"/>
        <v>0</v>
      </c>
      <c r="I124" s="45">
        <f t="shared" si="14"/>
        <v>1.5099289920000003</v>
      </c>
      <c r="J124" s="46">
        <f t="shared" si="15"/>
        <v>0</v>
      </c>
      <c r="K124" s="47">
        <v>0.20000000000000001</v>
      </c>
      <c r="L124" s="48">
        <f t="shared" si="16"/>
        <v>0</v>
      </c>
      <c r="M124" s="49">
        <f>VLOOKUP(A124,'New template'!A:R,13,FALSE)</f>
        <v>0.050000000000000003</v>
      </c>
      <c r="N124" s="50">
        <f t="shared" si="17"/>
        <v>0</v>
      </c>
      <c r="O124" s="49">
        <v>0.050000000000000003</v>
      </c>
      <c r="P124" s="50">
        <f t="shared" si="18"/>
        <v>0</v>
      </c>
      <c r="Q124" s="51">
        <f t="shared" si="19"/>
        <v>0</v>
      </c>
      <c r="R124" s="52">
        <f t="shared" si="20"/>
        <v>0</v>
      </c>
      <c r="S124" s="69" t="e">
        <f t="shared" si="21"/>
        <v>#DIV/0!</v>
      </c>
    </row>
    <row r="125" ht="14.45" customHeight="1">
      <c r="A125" s="54" t="s">
        <v>376</v>
      </c>
      <c r="B125" s="55" t="str">
        <f>VLOOKUP(A125,'New template'!A:B,2,FALSE)</f>
        <v>E06292</v>
      </c>
      <c r="C125" s="68">
        <v>0</v>
      </c>
      <c r="D125" s="68">
        <v>398</v>
      </c>
      <c r="E125" s="43">
        <v>0</v>
      </c>
      <c r="F125" s="42">
        <f t="shared" si="11"/>
        <v>398</v>
      </c>
      <c r="G125" s="45">
        <f t="shared" si="12"/>
        <v>52.536000000000001</v>
      </c>
      <c r="H125" s="45">
        <f t="shared" si="13"/>
        <v>0</v>
      </c>
      <c r="I125" s="45">
        <f t="shared" si="14"/>
        <v>6.8296800000000006</v>
      </c>
      <c r="J125" s="46">
        <f t="shared" si="15"/>
        <v>0</v>
      </c>
      <c r="K125" s="47">
        <v>0.20000000000000001</v>
      </c>
      <c r="L125" s="48">
        <f t="shared" si="16"/>
        <v>0</v>
      </c>
      <c r="M125" s="49">
        <f>VLOOKUP(A125,'New template'!A:R,13,FALSE)</f>
        <v>0.050000000000000003</v>
      </c>
      <c r="N125" s="50">
        <f t="shared" si="17"/>
        <v>0</v>
      </c>
      <c r="O125" s="49">
        <v>0.050000000000000003</v>
      </c>
      <c r="P125" s="50">
        <f t="shared" si="18"/>
        <v>0</v>
      </c>
      <c r="Q125" s="51">
        <f t="shared" si="19"/>
        <v>0</v>
      </c>
      <c r="R125" s="52">
        <f t="shared" si="20"/>
        <v>0</v>
      </c>
      <c r="S125" s="69" t="e">
        <f t="shared" si="21"/>
        <v>#DIV/0!</v>
      </c>
    </row>
    <row r="126" ht="14.45" customHeight="1">
      <c r="A126" s="54" t="s">
        <v>376</v>
      </c>
      <c r="B126" s="55" t="str">
        <f>VLOOKUP(A126,'New template'!A:B,2,FALSE)</f>
        <v>E06292</v>
      </c>
      <c r="C126" s="68">
        <v>9</v>
      </c>
      <c r="D126" s="68">
        <v>398</v>
      </c>
      <c r="E126" s="43">
        <v>0.77139999999999997</v>
      </c>
      <c r="F126" s="42">
        <f t="shared" si="11"/>
        <v>90.982800000000012</v>
      </c>
      <c r="G126" s="45">
        <f t="shared" si="12"/>
        <v>12.009729600000002</v>
      </c>
      <c r="H126" s="45">
        <f t="shared" si="13"/>
        <v>108.08756640000001</v>
      </c>
      <c r="I126" s="45">
        <f t="shared" si="14"/>
        <v>1.5612648480000002</v>
      </c>
      <c r="J126" s="46">
        <f t="shared" si="15"/>
        <v>94.036182768000018</v>
      </c>
      <c r="K126" s="47">
        <v>0.20000000000000001</v>
      </c>
      <c r="L126" s="48">
        <f t="shared" si="16"/>
        <v>18.807236553600003</v>
      </c>
      <c r="M126" s="49">
        <f>VLOOKUP(A126,'New template'!A:R,13,FALSE)</f>
        <v>0.050000000000000003</v>
      </c>
      <c r="N126" s="50">
        <f t="shared" si="17"/>
        <v>4.7018091384000007</v>
      </c>
      <c r="O126" s="49">
        <v>0.050000000000000003</v>
      </c>
      <c r="P126" s="50">
        <f t="shared" si="18"/>
        <v>4.7018091384000007</v>
      </c>
      <c r="Q126" s="51">
        <f t="shared" si="19"/>
        <v>7.3099999999999996</v>
      </c>
      <c r="R126" s="52">
        <f t="shared" si="20"/>
        <v>65.789999999999992</v>
      </c>
      <c r="S126" s="69">
        <f t="shared" si="21"/>
        <v>0.60867315447301984</v>
      </c>
    </row>
    <row r="127" ht="14.45" customHeight="1">
      <c r="A127" s="54" t="s">
        <v>377</v>
      </c>
      <c r="B127" s="55" t="str">
        <f>VLOOKUP(A127,'New template'!A:B,2,FALSE)</f>
        <v>E03049</v>
      </c>
      <c r="C127" s="68">
        <v>1</v>
      </c>
      <c r="D127" s="68">
        <v>298</v>
      </c>
      <c r="E127" s="43">
        <v>0</v>
      </c>
      <c r="F127" s="42">
        <f t="shared" si="11"/>
        <v>298</v>
      </c>
      <c r="G127" s="45">
        <f t="shared" si="12"/>
        <v>39.335999999999999</v>
      </c>
      <c r="H127" s="45">
        <f t="shared" si="13"/>
        <v>39.335999999999999</v>
      </c>
      <c r="I127" s="45">
        <f t="shared" si="14"/>
        <v>5.1136799999999996</v>
      </c>
      <c r="J127" s="46">
        <f t="shared" si="15"/>
        <v>34.222319999999996</v>
      </c>
      <c r="K127" s="47">
        <v>0.20000000000000001</v>
      </c>
      <c r="L127" s="48">
        <f t="shared" si="16"/>
        <v>6.8444639999999994</v>
      </c>
      <c r="M127" s="49">
        <f>VLOOKUP(A127,'New template'!A:R,13,FALSE)</f>
        <v>0.050000000000000003</v>
      </c>
      <c r="N127" s="50">
        <f t="shared" si="17"/>
        <v>1.7111159999999999</v>
      </c>
      <c r="O127" s="49">
        <v>0.050000000000000003</v>
      </c>
      <c r="P127" s="50">
        <f t="shared" si="18"/>
        <v>1.7111159999999999</v>
      </c>
      <c r="Q127" s="51">
        <f t="shared" si="19"/>
        <v>23.960000000000001</v>
      </c>
      <c r="R127" s="52">
        <f t="shared" si="20"/>
        <v>23.960000000000001</v>
      </c>
      <c r="S127" s="69">
        <f t="shared" si="21"/>
        <v>0.60911124669513939</v>
      </c>
    </row>
    <row r="128" ht="14.45" customHeight="1">
      <c r="A128" s="54" t="s">
        <v>377</v>
      </c>
      <c r="B128" s="55" t="str">
        <f>VLOOKUP(A128,'New template'!A:B,2,FALSE)</f>
        <v>E03049</v>
      </c>
      <c r="C128" s="68">
        <v>57</v>
      </c>
      <c r="D128" s="68">
        <v>298</v>
      </c>
      <c r="E128" s="43">
        <v>0.5</v>
      </c>
      <c r="F128" s="42">
        <f t="shared" si="11"/>
        <v>149</v>
      </c>
      <c r="G128" s="45">
        <f t="shared" si="12"/>
        <v>19.667999999999999</v>
      </c>
      <c r="H128" s="45">
        <f t="shared" si="13"/>
        <v>1121.076</v>
      </c>
      <c r="I128" s="45">
        <f t="shared" si="14"/>
        <v>2.5568399999999998</v>
      </c>
      <c r="J128" s="46">
        <f t="shared" si="15"/>
        <v>975.33611999999994</v>
      </c>
      <c r="K128" s="47">
        <v>0.20000000000000001</v>
      </c>
      <c r="L128" s="48">
        <f t="shared" si="16"/>
        <v>195.06722400000001</v>
      </c>
      <c r="M128" s="49">
        <f>VLOOKUP(A128,'New template'!A:R,13,FALSE)</f>
        <v>0.050000000000000003</v>
      </c>
      <c r="N128" s="50">
        <f t="shared" si="17"/>
        <v>48.766806000000003</v>
      </c>
      <c r="O128" s="49">
        <v>0.050000000000000003</v>
      </c>
      <c r="P128" s="50">
        <f t="shared" si="18"/>
        <v>48.766806000000003</v>
      </c>
      <c r="Q128" s="51">
        <f t="shared" si="19"/>
        <v>11.98</v>
      </c>
      <c r="R128" s="52">
        <f t="shared" si="20"/>
        <v>682.86000000000001</v>
      </c>
      <c r="S128" s="69">
        <f t="shared" si="21"/>
        <v>0.60911124669513927</v>
      </c>
    </row>
    <row r="129" ht="14.45" customHeight="1">
      <c r="A129" s="54" t="s">
        <v>150</v>
      </c>
      <c r="B129" s="55" t="str">
        <f>VLOOKUP(A129,'New template'!A:B,2,FALSE)</f>
        <v>E06164</v>
      </c>
      <c r="C129" s="68">
        <v>6</v>
      </c>
      <c r="D129" s="68">
        <v>428</v>
      </c>
      <c r="E129" s="43">
        <v>0</v>
      </c>
      <c r="F129" s="42">
        <f t="shared" si="11"/>
        <v>428</v>
      </c>
      <c r="G129" s="45">
        <f t="shared" si="12"/>
        <v>56.496000000000002</v>
      </c>
      <c r="H129" s="45">
        <f t="shared" si="13"/>
        <v>338.976</v>
      </c>
      <c r="I129" s="45">
        <f t="shared" si="14"/>
        <v>7.3444800000000008</v>
      </c>
      <c r="J129" s="46">
        <f t="shared" si="15"/>
        <v>294.90912000000003</v>
      </c>
      <c r="K129" s="47">
        <v>0.20000000000000001</v>
      </c>
      <c r="L129" s="48">
        <f t="shared" si="16"/>
        <v>58.98182400000001</v>
      </c>
      <c r="M129" s="49">
        <f>VLOOKUP(A129,'New template'!A:R,13,FALSE)</f>
        <v>0.050000000000000003</v>
      </c>
      <c r="N129" s="50">
        <f t="shared" si="17"/>
        <v>14.745456000000003</v>
      </c>
      <c r="O129" s="49">
        <v>0.050000000000000003</v>
      </c>
      <c r="P129" s="50">
        <f t="shared" si="18"/>
        <v>14.745456000000003</v>
      </c>
      <c r="Q129" s="51">
        <f t="shared" si="19"/>
        <v>34.409999999999997</v>
      </c>
      <c r="R129" s="52">
        <f t="shared" si="20"/>
        <v>206.45999999999998</v>
      </c>
      <c r="S129" s="69">
        <f t="shared" si="21"/>
        <v>0.60906966864910783</v>
      </c>
    </row>
    <row r="130" ht="14.45" customHeight="1">
      <c r="A130" s="56" t="s">
        <v>150</v>
      </c>
      <c r="B130" s="55" t="str">
        <f>VLOOKUP(A130,'New template'!A:B,2,FALSE)</f>
        <v>E06164</v>
      </c>
      <c r="C130" s="68">
        <v>19</v>
      </c>
      <c r="D130" s="68">
        <v>428</v>
      </c>
      <c r="E130" s="43">
        <v>0.5</v>
      </c>
      <c r="F130" s="42">
        <f t="shared" si="11"/>
        <v>214</v>
      </c>
      <c r="G130" s="45">
        <f t="shared" si="12"/>
        <v>28.248000000000001</v>
      </c>
      <c r="H130" s="45">
        <f t="shared" si="13"/>
        <v>536.71199999999999</v>
      </c>
      <c r="I130" s="45">
        <f t="shared" si="14"/>
        <v>3.6722400000000004</v>
      </c>
      <c r="J130" s="46">
        <f t="shared" si="15"/>
        <v>466.93944000000005</v>
      </c>
      <c r="K130" s="47">
        <v>0.20000000000000001</v>
      </c>
      <c r="L130" s="48">
        <f t="shared" si="16"/>
        <v>93.387888000000018</v>
      </c>
      <c r="M130" s="49">
        <f>VLOOKUP(A130,'New template'!A:R,13,FALSE)</f>
        <v>0.050000000000000003</v>
      </c>
      <c r="N130" s="50">
        <f t="shared" si="17"/>
        <v>23.346972000000004</v>
      </c>
      <c r="O130" s="49">
        <v>0.050000000000000003</v>
      </c>
      <c r="P130" s="50">
        <f t="shared" si="18"/>
        <v>23.346972000000004</v>
      </c>
      <c r="Q130" s="51">
        <f t="shared" si="19"/>
        <v>17.199999999999999</v>
      </c>
      <c r="R130" s="52">
        <f t="shared" si="20"/>
        <v>326.80000000000001</v>
      </c>
      <c r="S130" s="194">
        <f t="shared" si="21"/>
        <v>0.60889266496743133</v>
      </c>
    </row>
    <row r="131" ht="14.45" customHeight="1">
      <c r="A131" s="195" t="s">
        <v>378</v>
      </c>
      <c r="B131" s="55" t="str">
        <f>VLOOKUP(A131,'New template'!A:B,2,FALSE)</f>
        <v>E06165</v>
      </c>
      <c r="C131" s="68">
        <v>0</v>
      </c>
      <c r="D131" s="68">
        <v>468</v>
      </c>
      <c r="E131" s="43">
        <v>0</v>
      </c>
      <c r="F131" s="42">
        <f t="shared" ref="F131:F194" si="22">D131*(1-E131)</f>
        <v>468</v>
      </c>
      <c r="G131" s="45">
        <f t="shared" si="12"/>
        <v>61.776000000000003</v>
      </c>
      <c r="H131" s="45">
        <f t="shared" ref="H131:H194" si="23">G131*C131</f>
        <v>0</v>
      </c>
      <c r="I131" s="45">
        <f t="shared" ref="I131:I194" si="24">G131*0.13</f>
        <v>8.0308800000000016</v>
      </c>
      <c r="J131" s="46">
        <f t="shared" ref="J131:J194" si="25">(G131-I131)*C131</f>
        <v>0</v>
      </c>
      <c r="K131" s="47">
        <v>0.20000000000000001</v>
      </c>
      <c r="L131" s="48">
        <f t="shared" ref="L131:L194" si="26">J131*K131</f>
        <v>0</v>
      </c>
      <c r="M131" s="49">
        <f>VLOOKUP(A131,'New template'!A:R,13,FALSE)</f>
        <v>0.050000000000000003</v>
      </c>
      <c r="N131" s="50">
        <f t="shared" ref="N131:N194" si="27">J131*M131</f>
        <v>0</v>
      </c>
      <c r="O131" s="49">
        <v>0.050000000000000003</v>
      </c>
      <c r="P131" s="50">
        <f t="shared" ref="P131:P194" si="28">J131*O131</f>
        <v>0</v>
      </c>
      <c r="Q131" s="51">
        <f t="shared" ref="Q131:Q194" si="29">IFERROR(ROUND((J131-L131-N131-P131)/C131,2),0)</f>
        <v>0</v>
      </c>
      <c r="R131" s="52">
        <f t="shared" ref="R131:R194" si="30">C131*Q131</f>
        <v>0</v>
      </c>
      <c r="S131" s="194" t="e">
        <f t="shared" ref="S131:S194" si="31">R131/H131</f>
        <v>#DIV/0!</v>
      </c>
    </row>
    <row r="132" ht="14.45" customHeight="1">
      <c r="A132" s="195" t="s">
        <v>378</v>
      </c>
      <c r="B132" s="55" t="str">
        <f>VLOOKUP(A132,'New template'!A:B,2,FALSE)</f>
        <v>E06165</v>
      </c>
      <c r="C132" s="68">
        <v>76</v>
      </c>
      <c r="D132" s="68">
        <v>468</v>
      </c>
      <c r="E132" s="43">
        <v>0.5</v>
      </c>
      <c r="F132" s="42">
        <f t="shared" si="22"/>
        <v>234</v>
      </c>
      <c r="G132" s="45">
        <f t="shared" si="12"/>
        <v>30.888000000000002</v>
      </c>
      <c r="H132" s="45">
        <f t="shared" si="23"/>
        <v>2347.4880000000003</v>
      </c>
      <c r="I132" s="45">
        <f t="shared" si="24"/>
        <v>4.0154400000000008</v>
      </c>
      <c r="J132" s="46">
        <f t="shared" si="25"/>
        <v>2042.31456</v>
      </c>
      <c r="K132" s="47">
        <v>0.20000000000000001</v>
      </c>
      <c r="L132" s="48">
        <f t="shared" si="26"/>
        <v>408.46291200000002</v>
      </c>
      <c r="M132" s="49">
        <f>VLOOKUP(A132,'New template'!A:R,13,FALSE)</f>
        <v>0.050000000000000003</v>
      </c>
      <c r="N132" s="50">
        <f t="shared" si="27"/>
        <v>102.115728</v>
      </c>
      <c r="O132" s="49">
        <v>0.050000000000000003</v>
      </c>
      <c r="P132" s="50">
        <f t="shared" si="28"/>
        <v>102.115728</v>
      </c>
      <c r="Q132" s="51">
        <f t="shared" si="29"/>
        <v>18.809999999999999</v>
      </c>
      <c r="R132" s="52">
        <f t="shared" si="30"/>
        <v>1429.5599999999999</v>
      </c>
      <c r="S132" s="194">
        <f t="shared" si="31"/>
        <v>0.60897435897435892</v>
      </c>
    </row>
    <row r="133" ht="14.45" customHeight="1">
      <c r="A133" s="195" t="s">
        <v>154</v>
      </c>
      <c r="B133" s="55" t="str">
        <f>VLOOKUP(A133,'New template'!A:B,2,FALSE)</f>
        <v>E05386</v>
      </c>
      <c r="C133" s="68">
        <v>0</v>
      </c>
      <c r="D133" s="68">
        <v>108</v>
      </c>
      <c r="E133" s="43">
        <v>0</v>
      </c>
      <c r="F133" s="42">
        <f t="shared" si="22"/>
        <v>108</v>
      </c>
      <c r="G133" s="45">
        <f t="shared" si="12"/>
        <v>14.256</v>
      </c>
      <c r="H133" s="45">
        <f t="shared" si="23"/>
        <v>0</v>
      </c>
      <c r="I133" s="45">
        <f t="shared" si="24"/>
        <v>1.85328</v>
      </c>
      <c r="J133" s="46">
        <f t="shared" si="25"/>
        <v>0</v>
      </c>
      <c r="K133" s="47">
        <v>0.20000000000000001</v>
      </c>
      <c r="L133" s="48">
        <f t="shared" si="26"/>
        <v>0</v>
      </c>
      <c r="M133" s="49">
        <f>VLOOKUP(A133,'New template'!A:R,13,FALSE)</f>
        <v>0.050000000000000003</v>
      </c>
      <c r="N133" s="50">
        <f t="shared" si="27"/>
        <v>0</v>
      </c>
      <c r="O133" s="49">
        <v>0.050000000000000003</v>
      </c>
      <c r="P133" s="50">
        <f t="shared" si="28"/>
        <v>0</v>
      </c>
      <c r="Q133" s="51">
        <f t="shared" si="29"/>
        <v>0</v>
      </c>
      <c r="R133" s="52">
        <f t="shared" si="30"/>
        <v>0</v>
      </c>
      <c r="S133" s="194" t="e">
        <f t="shared" si="31"/>
        <v>#DIV/0!</v>
      </c>
    </row>
    <row r="134" ht="14.45" customHeight="1">
      <c r="A134" s="195" t="s">
        <v>154</v>
      </c>
      <c r="B134" s="55" t="str">
        <f>VLOOKUP(A134,'New template'!A:B,2,FALSE)</f>
        <v>E05386</v>
      </c>
      <c r="C134" s="68">
        <v>0</v>
      </c>
      <c r="D134" s="68">
        <v>108</v>
      </c>
      <c r="E134" s="43">
        <v>0.1852</v>
      </c>
      <c r="F134" s="42">
        <f t="shared" si="22"/>
        <v>87.998400000000004</v>
      </c>
      <c r="G134" s="45">
        <f t="shared" si="12"/>
        <v>11.615788800000001</v>
      </c>
      <c r="H134" s="45">
        <f t="shared" si="23"/>
        <v>0</v>
      </c>
      <c r="I134" s="45">
        <f t="shared" si="24"/>
        <v>1.5100525440000001</v>
      </c>
      <c r="J134" s="46">
        <f t="shared" si="25"/>
        <v>0</v>
      </c>
      <c r="K134" s="47">
        <v>0.20000000000000001</v>
      </c>
      <c r="L134" s="48">
        <f t="shared" si="26"/>
        <v>0</v>
      </c>
      <c r="M134" s="49">
        <f>VLOOKUP(A134,'New template'!A:R,13,FALSE)</f>
        <v>0.050000000000000003</v>
      </c>
      <c r="N134" s="50">
        <f t="shared" si="27"/>
        <v>0</v>
      </c>
      <c r="O134" s="49">
        <v>0.050000000000000003</v>
      </c>
      <c r="P134" s="50">
        <f t="shared" si="28"/>
        <v>0</v>
      </c>
      <c r="Q134" s="51">
        <f t="shared" si="29"/>
        <v>0</v>
      </c>
      <c r="R134" s="52">
        <f t="shared" si="30"/>
        <v>0</v>
      </c>
      <c r="S134" s="194" t="e">
        <f t="shared" si="31"/>
        <v>#DIV/0!</v>
      </c>
    </row>
    <row r="135" ht="14.45" customHeight="1">
      <c r="A135" s="195" t="s">
        <v>156</v>
      </c>
      <c r="B135" s="55" t="str">
        <f>VLOOKUP(A135,'New template'!A:B,2,FALSE)</f>
        <v>E02758</v>
      </c>
      <c r="C135" s="68">
        <v>0</v>
      </c>
      <c r="D135" s="68">
        <v>268</v>
      </c>
      <c r="E135" s="43">
        <v>0</v>
      </c>
      <c r="F135" s="42">
        <f t="shared" si="22"/>
        <v>268</v>
      </c>
      <c r="G135" s="45">
        <f t="shared" si="12"/>
        <v>35.376000000000005</v>
      </c>
      <c r="H135" s="45">
        <f t="shared" si="23"/>
        <v>0</v>
      </c>
      <c r="I135" s="45">
        <f t="shared" si="24"/>
        <v>4.5988800000000012</v>
      </c>
      <c r="J135" s="46">
        <f t="shared" si="25"/>
        <v>0</v>
      </c>
      <c r="K135" s="47">
        <v>0.20000000000000001</v>
      </c>
      <c r="L135" s="48">
        <f t="shared" si="26"/>
        <v>0</v>
      </c>
      <c r="M135" s="49">
        <f>VLOOKUP(A135,'New template'!A:R,13,FALSE)</f>
        <v>0.050000000000000003</v>
      </c>
      <c r="N135" s="50">
        <f t="shared" si="27"/>
        <v>0</v>
      </c>
      <c r="O135" s="49">
        <v>0.050000000000000003</v>
      </c>
      <c r="P135" s="50">
        <f t="shared" si="28"/>
        <v>0</v>
      </c>
      <c r="Q135" s="51">
        <f t="shared" si="29"/>
        <v>0</v>
      </c>
      <c r="R135" s="52">
        <f t="shared" si="30"/>
        <v>0</v>
      </c>
      <c r="S135" s="194" t="e">
        <f t="shared" si="31"/>
        <v>#DIV/0!</v>
      </c>
    </row>
    <row r="136" ht="14.45" customHeight="1">
      <c r="A136" s="195" t="s">
        <v>156</v>
      </c>
      <c r="B136" s="55" t="str">
        <f>VLOOKUP(A136,'New template'!A:B,2,FALSE)</f>
        <v>E02758</v>
      </c>
      <c r="C136" s="68">
        <v>0</v>
      </c>
      <c r="D136" s="68">
        <v>268</v>
      </c>
      <c r="E136" s="43">
        <v>0.67159999999999997</v>
      </c>
      <c r="F136" s="42">
        <f t="shared" si="22"/>
        <v>88.011200000000002</v>
      </c>
      <c r="G136" s="45">
        <f t="shared" si="12"/>
        <v>11.617478400000001</v>
      </c>
      <c r="H136" s="45">
        <f t="shared" si="23"/>
        <v>0</v>
      </c>
      <c r="I136" s="45">
        <f t="shared" si="24"/>
        <v>1.5102721920000002</v>
      </c>
      <c r="J136" s="46">
        <f t="shared" si="25"/>
        <v>0</v>
      </c>
      <c r="K136" s="47">
        <v>0.20000000000000001</v>
      </c>
      <c r="L136" s="48">
        <f t="shared" si="26"/>
        <v>0</v>
      </c>
      <c r="M136" s="49">
        <f>VLOOKUP(A136,'New template'!A:R,13,FALSE)</f>
        <v>0.050000000000000003</v>
      </c>
      <c r="N136" s="50">
        <f t="shared" si="27"/>
        <v>0</v>
      </c>
      <c r="O136" s="49">
        <v>0.050000000000000003</v>
      </c>
      <c r="P136" s="50">
        <f t="shared" si="28"/>
        <v>0</v>
      </c>
      <c r="Q136" s="51">
        <f t="shared" si="29"/>
        <v>0</v>
      </c>
      <c r="R136" s="52">
        <f t="shared" si="30"/>
        <v>0</v>
      </c>
      <c r="S136" s="194" t="e">
        <f t="shared" si="31"/>
        <v>#DIV/0!</v>
      </c>
    </row>
    <row r="137" ht="14.45" customHeight="1">
      <c r="A137" s="195" t="s">
        <v>158</v>
      </c>
      <c r="B137" s="55" t="str">
        <f>VLOOKUP(A137,'New template'!A:B,2,FALSE)</f>
        <v>E01970</v>
      </c>
      <c r="C137" s="68">
        <v>0</v>
      </c>
      <c r="D137" s="68">
        <v>268</v>
      </c>
      <c r="E137" s="43">
        <v>0</v>
      </c>
      <c r="F137" s="42">
        <f t="shared" si="22"/>
        <v>268</v>
      </c>
      <c r="G137" s="45">
        <f t="shared" ref="G137:G200" si="32">F137*$B$7</f>
        <v>35.376000000000005</v>
      </c>
      <c r="H137" s="45">
        <f t="shared" si="23"/>
        <v>0</v>
      </c>
      <c r="I137" s="45">
        <f t="shared" si="24"/>
        <v>4.5988800000000012</v>
      </c>
      <c r="J137" s="46">
        <f t="shared" si="25"/>
        <v>0</v>
      </c>
      <c r="K137" s="47">
        <v>0.20000000000000001</v>
      </c>
      <c r="L137" s="48">
        <f t="shared" si="26"/>
        <v>0</v>
      </c>
      <c r="M137" s="49">
        <f>VLOOKUP(A137,'New template'!A:R,13,FALSE)</f>
        <v>0.050000000000000003</v>
      </c>
      <c r="N137" s="50">
        <f t="shared" si="27"/>
        <v>0</v>
      </c>
      <c r="O137" s="49">
        <v>0.050000000000000003</v>
      </c>
      <c r="P137" s="50">
        <f t="shared" si="28"/>
        <v>0</v>
      </c>
      <c r="Q137" s="51">
        <f t="shared" si="29"/>
        <v>0</v>
      </c>
      <c r="R137" s="52">
        <f t="shared" si="30"/>
        <v>0</v>
      </c>
      <c r="S137" s="194" t="e">
        <f t="shared" si="31"/>
        <v>#DIV/0!</v>
      </c>
    </row>
    <row r="138" ht="14.45" customHeight="1">
      <c r="A138" s="195" t="s">
        <v>158</v>
      </c>
      <c r="B138" s="55" t="str">
        <f>VLOOKUP(A138,'New template'!A:B,2,FALSE)</f>
        <v>E01970</v>
      </c>
      <c r="C138" s="68">
        <v>1</v>
      </c>
      <c r="D138" s="68">
        <v>268</v>
      </c>
      <c r="E138" s="43">
        <v>0.67159999999999997</v>
      </c>
      <c r="F138" s="42">
        <f t="shared" si="22"/>
        <v>88.011200000000002</v>
      </c>
      <c r="G138" s="45">
        <f t="shared" si="32"/>
        <v>11.617478400000001</v>
      </c>
      <c r="H138" s="45">
        <f t="shared" si="23"/>
        <v>11.617478400000001</v>
      </c>
      <c r="I138" s="45">
        <f t="shared" si="24"/>
        <v>1.5102721920000002</v>
      </c>
      <c r="J138" s="46">
        <f t="shared" si="25"/>
        <v>10.107206208000001</v>
      </c>
      <c r="K138" s="47">
        <v>0.20000000000000001</v>
      </c>
      <c r="L138" s="48">
        <f t="shared" si="26"/>
        <v>2.0214412416000003</v>
      </c>
      <c r="M138" s="49">
        <f>VLOOKUP(A138,'New template'!A:R,13,FALSE)</f>
        <v>0.050000000000000003</v>
      </c>
      <c r="N138" s="50">
        <f t="shared" si="27"/>
        <v>0.50536031040000007</v>
      </c>
      <c r="O138" s="49">
        <v>0.050000000000000003</v>
      </c>
      <c r="P138" s="50">
        <f t="shared" si="28"/>
        <v>0.50536031040000007</v>
      </c>
      <c r="Q138" s="51">
        <f t="shared" si="29"/>
        <v>7.0800000000000001</v>
      </c>
      <c r="R138" s="52">
        <f t="shared" si="30"/>
        <v>7.0800000000000001</v>
      </c>
      <c r="S138" s="194">
        <f t="shared" si="31"/>
        <v>0.60942656884991486</v>
      </c>
    </row>
    <row r="139" ht="14.45" customHeight="1">
      <c r="A139" s="195" t="s">
        <v>379</v>
      </c>
      <c r="B139" s="55" t="str">
        <f>VLOOKUP(A139,'New template'!A:B,2,FALSE)</f>
        <v>E05642</v>
      </c>
      <c r="C139" s="68">
        <v>0</v>
      </c>
      <c r="D139" s="68">
        <v>402</v>
      </c>
      <c r="E139" s="43">
        <v>0</v>
      </c>
      <c r="F139" s="42">
        <f t="shared" si="22"/>
        <v>402</v>
      </c>
      <c r="G139" s="45">
        <f t="shared" si="32"/>
        <v>53.064</v>
      </c>
      <c r="H139" s="45">
        <f t="shared" si="23"/>
        <v>0</v>
      </c>
      <c r="I139" s="45">
        <f t="shared" si="24"/>
        <v>6.89832</v>
      </c>
      <c r="J139" s="46">
        <f t="shared" si="25"/>
        <v>0</v>
      </c>
      <c r="K139" s="47">
        <v>0.20000000000000001</v>
      </c>
      <c r="L139" s="48">
        <f t="shared" si="26"/>
        <v>0</v>
      </c>
      <c r="M139" s="49">
        <f>VLOOKUP(A139,'New template'!A:R,13,FALSE)</f>
        <v>0.050000000000000003</v>
      </c>
      <c r="N139" s="50">
        <f t="shared" si="27"/>
        <v>0</v>
      </c>
      <c r="O139" s="49">
        <v>0.050000000000000003</v>
      </c>
      <c r="P139" s="50">
        <f t="shared" si="28"/>
        <v>0</v>
      </c>
      <c r="Q139" s="51">
        <f t="shared" si="29"/>
        <v>0</v>
      </c>
      <c r="R139" s="52">
        <f t="shared" si="30"/>
        <v>0</v>
      </c>
      <c r="S139" s="194" t="e">
        <f t="shared" si="31"/>
        <v>#DIV/0!</v>
      </c>
    </row>
    <row r="140" ht="14.45" customHeight="1">
      <c r="A140" s="195" t="s">
        <v>379</v>
      </c>
      <c r="B140" s="55" t="str">
        <f>VLOOKUP(A140,'New template'!A:B,2,FALSE)</f>
        <v>E05642</v>
      </c>
      <c r="C140" s="68">
        <v>9</v>
      </c>
      <c r="D140" s="68">
        <v>402</v>
      </c>
      <c r="E140" s="43">
        <v>0.78110000000000002</v>
      </c>
      <c r="F140" s="42">
        <f t="shared" si="22"/>
        <v>87.997799999999998</v>
      </c>
      <c r="G140" s="45">
        <f t="shared" si="32"/>
        <v>11.615709600000001</v>
      </c>
      <c r="H140" s="45">
        <f t="shared" si="23"/>
        <v>104.54138640000001</v>
      </c>
      <c r="I140" s="45">
        <f t="shared" si="24"/>
        <v>1.5100422480000002</v>
      </c>
      <c r="J140" s="46">
        <f t="shared" si="25"/>
        <v>90.951006168000006</v>
      </c>
      <c r="K140" s="47">
        <v>0.20000000000000001</v>
      </c>
      <c r="L140" s="48">
        <f t="shared" si="26"/>
        <v>18.190201233600003</v>
      </c>
      <c r="M140" s="49">
        <f>VLOOKUP(A140,'New template'!A:R,13,FALSE)</f>
        <v>0.050000000000000003</v>
      </c>
      <c r="N140" s="50">
        <f t="shared" si="27"/>
        <v>4.5475503084000009</v>
      </c>
      <c r="O140" s="49">
        <v>0.050000000000000003</v>
      </c>
      <c r="P140" s="50">
        <f t="shared" si="28"/>
        <v>4.5475503084000009</v>
      </c>
      <c r="Q140" s="51">
        <f t="shared" si="29"/>
        <v>7.0700000000000003</v>
      </c>
      <c r="R140" s="52">
        <f t="shared" si="30"/>
        <v>63.630000000000003</v>
      </c>
      <c r="S140" s="194">
        <f t="shared" si="31"/>
        <v>0.60865846715038396</v>
      </c>
    </row>
    <row r="141" ht="14.45" customHeight="1">
      <c r="A141" s="195" t="s">
        <v>162</v>
      </c>
      <c r="B141" s="55" t="str">
        <f>VLOOKUP(A141,'New template'!A:B,2,FALSE)</f>
        <v>E05083</v>
      </c>
      <c r="C141" s="68">
        <v>0</v>
      </c>
      <c r="D141" s="68">
        <v>298</v>
      </c>
      <c r="E141" s="43">
        <v>0</v>
      </c>
      <c r="F141" s="42">
        <f t="shared" si="22"/>
        <v>298</v>
      </c>
      <c r="G141" s="45">
        <f t="shared" si="32"/>
        <v>39.335999999999999</v>
      </c>
      <c r="H141" s="45">
        <f t="shared" si="23"/>
        <v>0</v>
      </c>
      <c r="I141" s="45">
        <f t="shared" si="24"/>
        <v>5.1136799999999996</v>
      </c>
      <c r="J141" s="46">
        <f t="shared" si="25"/>
        <v>0</v>
      </c>
      <c r="K141" s="47">
        <v>0.20000000000000001</v>
      </c>
      <c r="L141" s="48">
        <f t="shared" si="26"/>
        <v>0</v>
      </c>
      <c r="M141" s="49">
        <f>VLOOKUP(A141,'New template'!A:R,13,FALSE)</f>
        <v>0.050000000000000003</v>
      </c>
      <c r="N141" s="50">
        <f t="shared" si="27"/>
        <v>0</v>
      </c>
      <c r="O141" s="49">
        <v>0.050000000000000003</v>
      </c>
      <c r="P141" s="50">
        <f t="shared" si="28"/>
        <v>0</v>
      </c>
      <c r="Q141" s="51">
        <f t="shared" si="29"/>
        <v>0</v>
      </c>
      <c r="R141" s="52">
        <f t="shared" si="30"/>
        <v>0</v>
      </c>
      <c r="S141" s="194" t="e">
        <f t="shared" si="31"/>
        <v>#DIV/0!</v>
      </c>
    </row>
    <row r="142" ht="14.45" customHeight="1">
      <c r="A142" s="195" t="s">
        <v>162</v>
      </c>
      <c r="B142" s="55" t="str">
        <f>VLOOKUP(A142,'New template'!A:B,2,FALSE)</f>
        <v>E05083</v>
      </c>
      <c r="C142" s="68">
        <v>9</v>
      </c>
      <c r="D142" s="68">
        <v>298</v>
      </c>
      <c r="E142" s="43">
        <v>0.60070000000000001</v>
      </c>
      <c r="F142" s="42">
        <f t="shared" si="22"/>
        <v>118.9914</v>
      </c>
      <c r="G142" s="45">
        <f t="shared" si="32"/>
        <v>15.7068648</v>
      </c>
      <c r="H142" s="45">
        <f t="shared" si="23"/>
        <v>141.36178319999999</v>
      </c>
      <c r="I142" s="45">
        <f t="shared" si="24"/>
        <v>2.0418924240000003</v>
      </c>
      <c r="J142" s="46">
        <f t="shared" si="25"/>
        <v>122.98475138399999</v>
      </c>
      <c r="K142" s="47">
        <v>0.20000000000000001</v>
      </c>
      <c r="L142" s="48">
        <f t="shared" si="26"/>
        <v>24.596950276800001</v>
      </c>
      <c r="M142" s="49">
        <f>VLOOKUP(A142,'New template'!A:R,13,FALSE)</f>
        <v>0.050000000000000003</v>
      </c>
      <c r="N142" s="50">
        <f t="shared" si="27"/>
        <v>6.1492375692000003</v>
      </c>
      <c r="O142" s="49">
        <v>0.050000000000000003</v>
      </c>
      <c r="P142" s="50">
        <f t="shared" si="28"/>
        <v>6.1492375692000003</v>
      </c>
      <c r="Q142" s="51">
        <f t="shared" si="29"/>
        <v>9.5700000000000003</v>
      </c>
      <c r="R142" s="52">
        <f t="shared" si="30"/>
        <v>86.129999999999995</v>
      </c>
      <c r="S142" s="194">
        <f t="shared" si="31"/>
        <v>0.60928773003763292</v>
      </c>
    </row>
    <row r="143" ht="14.45" customHeight="1">
      <c r="A143" s="195" t="s">
        <v>380</v>
      </c>
      <c r="B143" s="55" t="str">
        <f>VLOOKUP(A143,'New template'!A:B,2,FALSE)</f>
        <v>E05788</v>
      </c>
      <c r="C143" s="68">
        <v>0</v>
      </c>
      <c r="D143" s="68">
        <v>428</v>
      </c>
      <c r="E143" s="43">
        <v>0</v>
      </c>
      <c r="F143" s="42">
        <f t="shared" si="22"/>
        <v>428</v>
      </c>
      <c r="G143" s="45">
        <f t="shared" si="32"/>
        <v>56.496000000000002</v>
      </c>
      <c r="H143" s="45">
        <f t="shared" si="23"/>
        <v>0</v>
      </c>
      <c r="I143" s="45">
        <f t="shared" si="24"/>
        <v>7.3444800000000008</v>
      </c>
      <c r="J143" s="46">
        <f t="shared" si="25"/>
        <v>0</v>
      </c>
      <c r="K143" s="47">
        <v>0.20000000000000001</v>
      </c>
      <c r="L143" s="48">
        <f t="shared" si="26"/>
        <v>0</v>
      </c>
      <c r="M143" s="49">
        <f>VLOOKUP(A143,'New template'!A:R,13,FALSE)</f>
        <v>0.050000000000000003</v>
      </c>
      <c r="N143" s="50">
        <f t="shared" si="27"/>
        <v>0</v>
      </c>
      <c r="O143" s="49">
        <v>0.050000000000000003</v>
      </c>
      <c r="P143" s="50">
        <f t="shared" si="28"/>
        <v>0</v>
      </c>
      <c r="Q143" s="51">
        <f t="shared" si="29"/>
        <v>0</v>
      </c>
      <c r="R143" s="52">
        <f t="shared" si="30"/>
        <v>0</v>
      </c>
      <c r="S143" s="194" t="e">
        <f t="shared" si="31"/>
        <v>#DIV/0!</v>
      </c>
    </row>
    <row r="144" ht="14.45" customHeight="1">
      <c r="A144" s="195" t="s">
        <v>380</v>
      </c>
      <c r="B144" s="55" t="str">
        <f>VLOOKUP(A144,'New template'!A:B,2,FALSE)</f>
        <v>E05788</v>
      </c>
      <c r="C144" s="68">
        <v>14</v>
      </c>
      <c r="D144" s="68">
        <v>428</v>
      </c>
      <c r="E144" s="43">
        <v>0.60050000000000003</v>
      </c>
      <c r="F144" s="42">
        <f t="shared" si="22"/>
        <v>170.98599999999999</v>
      </c>
      <c r="G144" s="45">
        <f t="shared" si="32"/>
        <v>22.570152</v>
      </c>
      <c r="H144" s="45">
        <f t="shared" si="23"/>
        <v>315.98212799999999</v>
      </c>
      <c r="I144" s="45">
        <f t="shared" si="24"/>
        <v>2.9341197600000002</v>
      </c>
      <c r="J144" s="46">
        <f t="shared" si="25"/>
        <v>274.90445136</v>
      </c>
      <c r="K144" s="47">
        <v>0.20000000000000001</v>
      </c>
      <c r="L144" s="48">
        <f t="shared" si="26"/>
        <v>54.980890272000003</v>
      </c>
      <c r="M144" s="49">
        <f>VLOOKUP(A144,'New template'!A:R,13,FALSE)</f>
        <v>0.050000000000000003</v>
      </c>
      <c r="N144" s="50">
        <f t="shared" si="27"/>
        <v>13.745222568000001</v>
      </c>
      <c r="O144" s="49">
        <v>0.050000000000000003</v>
      </c>
      <c r="P144" s="50">
        <f t="shared" si="28"/>
        <v>13.745222568000001</v>
      </c>
      <c r="Q144" s="51">
        <f t="shared" si="29"/>
        <v>13.75</v>
      </c>
      <c r="R144" s="52">
        <f t="shared" si="30"/>
        <v>192.5</v>
      </c>
      <c r="S144" s="194">
        <f t="shared" si="31"/>
        <v>0.60921167035117885</v>
      </c>
    </row>
    <row r="145" ht="14.45" customHeight="1">
      <c r="A145" s="195" t="s">
        <v>166</v>
      </c>
      <c r="B145" s="55" t="str">
        <f>VLOOKUP(A145,'New template'!A:B,2,FALSE)</f>
        <v>E03295</v>
      </c>
      <c r="C145" s="68">
        <v>0</v>
      </c>
      <c r="D145" s="68">
        <v>268</v>
      </c>
      <c r="E145" s="43">
        <v>0</v>
      </c>
      <c r="F145" s="42">
        <f t="shared" si="22"/>
        <v>268</v>
      </c>
      <c r="G145" s="45">
        <f t="shared" si="32"/>
        <v>35.376000000000005</v>
      </c>
      <c r="H145" s="45">
        <f t="shared" si="23"/>
        <v>0</v>
      </c>
      <c r="I145" s="45">
        <f t="shared" si="24"/>
        <v>4.5988800000000012</v>
      </c>
      <c r="J145" s="46">
        <f t="shared" si="25"/>
        <v>0</v>
      </c>
      <c r="K145" s="47">
        <v>0.20000000000000001</v>
      </c>
      <c r="L145" s="48">
        <f t="shared" si="26"/>
        <v>0</v>
      </c>
      <c r="M145" s="49">
        <f>VLOOKUP(A145,'New template'!A:R,13,FALSE)</f>
        <v>0.050000000000000003</v>
      </c>
      <c r="N145" s="50">
        <f t="shared" si="27"/>
        <v>0</v>
      </c>
      <c r="O145" s="49">
        <v>0.050000000000000003</v>
      </c>
      <c r="P145" s="50">
        <f t="shared" si="28"/>
        <v>0</v>
      </c>
      <c r="Q145" s="51">
        <f t="shared" si="29"/>
        <v>0</v>
      </c>
      <c r="R145" s="52">
        <f t="shared" si="30"/>
        <v>0</v>
      </c>
      <c r="S145" s="194" t="e">
        <f t="shared" si="31"/>
        <v>#DIV/0!</v>
      </c>
    </row>
    <row r="146" ht="14.45" customHeight="1">
      <c r="A146" s="195" t="s">
        <v>166</v>
      </c>
      <c r="B146" s="55" t="str">
        <f>VLOOKUP(A146,'New template'!A:B,2,FALSE)</f>
        <v>E03295</v>
      </c>
      <c r="C146" s="68">
        <v>1</v>
      </c>
      <c r="D146" s="68">
        <v>268</v>
      </c>
      <c r="E146" s="43">
        <v>0.67159999999999997</v>
      </c>
      <c r="F146" s="42">
        <f t="shared" si="22"/>
        <v>88.011200000000002</v>
      </c>
      <c r="G146" s="45">
        <f t="shared" si="32"/>
        <v>11.617478400000001</v>
      </c>
      <c r="H146" s="45">
        <f t="shared" si="23"/>
        <v>11.617478400000001</v>
      </c>
      <c r="I146" s="45">
        <f t="shared" si="24"/>
        <v>1.5102721920000002</v>
      </c>
      <c r="J146" s="46">
        <f t="shared" si="25"/>
        <v>10.107206208000001</v>
      </c>
      <c r="K146" s="47">
        <v>0.20000000000000001</v>
      </c>
      <c r="L146" s="48">
        <f t="shared" si="26"/>
        <v>2.0214412416000003</v>
      </c>
      <c r="M146" s="49">
        <f>VLOOKUP(A146,'New template'!A:R,13,FALSE)</f>
        <v>0.050000000000000003</v>
      </c>
      <c r="N146" s="50">
        <f t="shared" si="27"/>
        <v>0.50536031040000007</v>
      </c>
      <c r="O146" s="49">
        <v>0.050000000000000003</v>
      </c>
      <c r="P146" s="50">
        <f t="shared" si="28"/>
        <v>0.50536031040000007</v>
      </c>
      <c r="Q146" s="51">
        <f t="shared" si="29"/>
        <v>7.0800000000000001</v>
      </c>
      <c r="R146" s="52">
        <f t="shared" si="30"/>
        <v>7.0800000000000001</v>
      </c>
      <c r="S146" s="194">
        <f t="shared" si="31"/>
        <v>0.60942656884991486</v>
      </c>
    </row>
    <row r="147" ht="14.45" customHeight="1">
      <c r="A147" s="195" t="s">
        <v>168</v>
      </c>
      <c r="B147" s="55" t="str">
        <f>VLOOKUP(A147,'New template'!A:B,2,FALSE)</f>
        <v>E03367</v>
      </c>
      <c r="C147" s="68">
        <v>0</v>
      </c>
      <c r="D147" s="68">
        <v>328</v>
      </c>
      <c r="E147" s="43">
        <v>0</v>
      </c>
      <c r="F147" s="42">
        <f t="shared" si="22"/>
        <v>328</v>
      </c>
      <c r="G147" s="45">
        <f t="shared" si="32"/>
        <v>43.295999999999999</v>
      </c>
      <c r="H147" s="45">
        <f t="shared" si="23"/>
        <v>0</v>
      </c>
      <c r="I147" s="45">
        <f t="shared" si="24"/>
        <v>5.6284799999999997</v>
      </c>
      <c r="J147" s="46">
        <f t="shared" si="25"/>
        <v>0</v>
      </c>
      <c r="K147" s="47">
        <v>0.20000000000000001</v>
      </c>
      <c r="L147" s="48">
        <f t="shared" si="26"/>
        <v>0</v>
      </c>
      <c r="M147" s="49">
        <f>VLOOKUP(A147,'New template'!A:R,13,FALSE)</f>
        <v>0.050000000000000003</v>
      </c>
      <c r="N147" s="50">
        <f t="shared" si="27"/>
        <v>0</v>
      </c>
      <c r="O147" s="49">
        <v>0.050000000000000003</v>
      </c>
      <c r="P147" s="50">
        <f t="shared" si="28"/>
        <v>0</v>
      </c>
      <c r="Q147" s="51">
        <f t="shared" si="29"/>
        <v>0</v>
      </c>
      <c r="R147" s="52">
        <f t="shared" si="30"/>
        <v>0</v>
      </c>
      <c r="S147" s="194" t="e">
        <f t="shared" si="31"/>
        <v>#DIV/0!</v>
      </c>
    </row>
    <row r="148" ht="14.45" customHeight="1">
      <c r="A148" s="195" t="s">
        <v>168</v>
      </c>
      <c r="B148" s="55" t="str">
        <f>VLOOKUP(A148,'New template'!A:B,2,FALSE)</f>
        <v>E03367</v>
      </c>
      <c r="C148" s="68">
        <v>3</v>
      </c>
      <c r="D148" s="68">
        <v>328</v>
      </c>
      <c r="E148" s="43">
        <v>0.73170000000000002</v>
      </c>
      <c r="F148" s="42">
        <f t="shared" si="22"/>
        <v>88.002399999999994</v>
      </c>
      <c r="G148" s="45">
        <f t="shared" si="32"/>
        <v>11.6163168</v>
      </c>
      <c r="H148" s="45">
        <f t="shared" si="23"/>
        <v>34.8489504</v>
      </c>
      <c r="I148" s="45">
        <f t="shared" si="24"/>
        <v>1.5101211839999999</v>
      </c>
      <c r="J148" s="46">
        <f t="shared" si="25"/>
        <v>30.318586848000002</v>
      </c>
      <c r="K148" s="47">
        <v>0.20000000000000001</v>
      </c>
      <c r="L148" s="48">
        <f t="shared" si="26"/>
        <v>6.0637173696000009</v>
      </c>
      <c r="M148" s="49">
        <f>VLOOKUP(A148,'New template'!A:R,13,FALSE)</f>
        <v>0.050000000000000003</v>
      </c>
      <c r="N148" s="50">
        <f t="shared" si="27"/>
        <v>1.5159293424000002</v>
      </c>
      <c r="O148" s="49">
        <v>0.050000000000000003</v>
      </c>
      <c r="P148" s="50">
        <f t="shared" si="28"/>
        <v>1.5159293424000002</v>
      </c>
      <c r="Q148" s="51">
        <f t="shared" si="29"/>
        <v>7.0700000000000003</v>
      </c>
      <c r="R148" s="52">
        <f t="shared" si="30"/>
        <v>21.210000000000001</v>
      </c>
      <c r="S148" s="194">
        <f t="shared" si="31"/>
        <v>0.6086266517800204</v>
      </c>
    </row>
    <row r="149" ht="14.45" customHeight="1">
      <c r="A149" s="195" t="s">
        <v>381</v>
      </c>
      <c r="B149" s="55" t="str">
        <f>VLOOKUP(A149,'New template'!A:B,2,FALSE)</f>
        <v>E02973</v>
      </c>
      <c r="C149" s="68">
        <v>0</v>
      </c>
      <c r="D149" s="68">
        <v>198</v>
      </c>
      <c r="E149" s="43">
        <v>0</v>
      </c>
      <c r="F149" s="42">
        <f t="shared" si="22"/>
        <v>198</v>
      </c>
      <c r="G149" s="45">
        <f t="shared" si="32"/>
        <v>26.136000000000003</v>
      </c>
      <c r="H149" s="45">
        <f t="shared" si="23"/>
        <v>0</v>
      </c>
      <c r="I149" s="45">
        <f t="shared" si="24"/>
        <v>3.3976800000000007</v>
      </c>
      <c r="J149" s="46">
        <f t="shared" si="25"/>
        <v>0</v>
      </c>
      <c r="K149" s="47">
        <v>0.20000000000000001</v>
      </c>
      <c r="L149" s="48">
        <f t="shared" si="26"/>
        <v>0</v>
      </c>
      <c r="M149" s="49">
        <f>VLOOKUP(A149,'New template'!A:R,13,FALSE)</f>
        <v>0.050000000000000003</v>
      </c>
      <c r="N149" s="50">
        <f t="shared" si="27"/>
        <v>0</v>
      </c>
      <c r="O149" s="49">
        <v>0.050000000000000003</v>
      </c>
      <c r="P149" s="50">
        <f t="shared" si="28"/>
        <v>0</v>
      </c>
      <c r="Q149" s="51">
        <f t="shared" si="29"/>
        <v>0</v>
      </c>
      <c r="R149" s="52">
        <f t="shared" si="30"/>
        <v>0</v>
      </c>
      <c r="S149" s="194" t="e">
        <f t="shared" si="31"/>
        <v>#DIV/0!</v>
      </c>
    </row>
    <row r="150" ht="14.45" customHeight="1">
      <c r="A150" s="195" t="s">
        <v>381</v>
      </c>
      <c r="B150" s="55" t="str">
        <f>VLOOKUP(A150,'New template'!A:B,2,FALSE)</f>
        <v>E02973</v>
      </c>
      <c r="C150" s="68">
        <v>9</v>
      </c>
      <c r="D150" s="68">
        <v>198</v>
      </c>
      <c r="E150" s="43">
        <v>0.55559999999999998</v>
      </c>
      <c r="F150" s="42">
        <f t="shared" si="22"/>
        <v>87.991200000000006</v>
      </c>
      <c r="G150" s="45">
        <f t="shared" si="32"/>
        <v>11.614838400000002</v>
      </c>
      <c r="H150" s="45">
        <f t="shared" si="23"/>
        <v>104.53354560000001</v>
      </c>
      <c r="I150" s="45">
        <f t="shared" si="24"/>
        <v>1.5099289920000003</v>
      </c>
      <c r="J150" s="46">
        <f t="shared" si="25"/>
        <v>90.944184672000006</v>
      </c>
      <c r="K150" s="47">
        <v>0.20000000000000001</v>
      </c>
      <c r="L150" s="48">
        <f t="shared" si="26"/>
        <v>18.188836934400001</v>
      </c>
      <c r="M150" s="49">
        <f>VLOOKUP(A150,'New template'!A:R,13,FALSE)</f>
        <v>0.050000000000000003</v>
      </c>
      <c r="N150" s="50">
        <f t="shared" si="27"/>
        <v>4.5472092336000003</v>
      </c>
      <c r="O150" s="49">
        <v>0.050000000000000003</v>
      </c>
      <c r="P150" s="50">
        <f t="shared" si="28"/>
        <v>4.5472092336000003</v>
      </c>
      <c r="Q150" s="51">
        <f t="shared" si="29"/>
        <v>7.0700000000000003</v>
      </c>
      <c r="R150" s="52">
        <f t="shared" si="30"/>
        <v>63.630000000000003</v>
      </c>
      <c r="S150" s="194">
        <f t="shared" si="31"/>
        <v>0.60870412110081529</v>
      </c>
    </row>
    <row r="151" ht="14.45" customHeight="1">
      <c r="A151" s="195" t="s">
        <v>172</v>
      </c>
      <c r="B151" s="55" t="str">
        <f>VLOOKUP(A151,'New template'!A:B,2,FALSE)</f>
        <v>E03825</v>
      </c>
      <c r="C151" s="68">
        <v>0</v>
      </c>
      <c r="D151" s="68">
        <v>348</v>
      </c>
      <c r="E151" s="43">
        <v>0</v>
      </c>
      <c r="F151" s="42">
        <f t="shared" si="22"/>
        <v>348</v>
      </c>
      <c r="G151" s="45">
        <f t="shared" si="32"/>
        <v>45.936</v>
      </c>
      <c r="H151" s="45">
        <f t="shared" si="23"/>
        <v>0</v>
      </c>
      <c r="I151" s="45">
        <f t="shared" si="24"/>
        <v>5.9716800000000001</v>
      </c>
      <c r="J151" s="46">
        <f t="shared" si="25"/>
        <v>0</v>
      </c>
      <c r="K151" s="47">
        <v>0.20000000000000001</v>
      </c>
      <c r="L151" s="48">
        <f t="shared" si="26"/>
        <v>0</v>
      </c>
      <c r="M151" s="49">
        <f>VLOOKUP(A151,'New template'!A:R,13,FALSE)</f>
        <v>0.050000000000000003</v>
      </c>
      <c r="N151" s="50">
        <f t="shared" si="27"/>
        <v>0</v>
      </c>
      <c r="O151" s="49">
        <v>0.050000000000000003</v>
      </c>
      <c r="P151" s="50">
        <f t="shared" si="28"/>
        <v>0</v>
      </c>
      <c r="Q151" s="51">
        <f t="shared" si="29"/>
        <v>0</v>
      </c>
      <c r="R151" s="52">
        <f t="shared" si="30"/>
        <v>0</v>
      </c>
      <c r="S151" s="194" t="e">
        <f t="shared" si="31"/>
        <v>#DIV/0!</v>
      </c>
    </row>
    <row r="152" ht="14.45" customHeight="1">
      <c r="A152" s="195" t="s">
        <v>172</v>
      </c>
      <c r="B152" s="55" t="str">
        <f>VLOOKUP(A152,'New template'!A:B,2,FALSE)</f>
        <v>E03825</v>
      </c>
      <c r="C152" s="68">
        <v>18</v>
      </c>
      <c r="D152" s="68">
        <v>348</v>
      </c>
      <c r="E152" s="43">
        <v>0.74709999999999999</v>
      </c>
      <c r="F152" s="42">
        <f t="shared" si="22"/>
        <v>88.009200000000007</v>
      </c>
      <c r="G152" s="45">
        <f t="shared" si="32"/>
        <v>11.617214400000002</v>
      </c>
      <c r="H152" s="45">
        <f t="shared" si="23"/>
        <v>209.10985920000002</v>
      </c>
      <c r="I152" s="45">
        <f t="shared" si="24"/>
        <v>1.5102378720000003</v>
      </c>
      <c r="J152" s="46">
        <f t="shared" si="25"/>
        <v>181.92557750400002</v>
      </c>
      <c r="K152" s="47">
        <v>0.20000000000000001</v>
      </c>
      <c r="L152" s="48">
        <f t="shared" si="26"/>
        <v>36.385115500800005</v>
      </c>
      <c r="M152" s="49">
        <f>VLOOKUP(A152,'New template'!A:R,13,FALSE)</f>
        <v>0.050000000000000003</v>
      </c>
      <c r="N152" s="50">
        <f t="shared" si="27"/>
        <v>9.0962788752000012</v>
      </c>
      <c r="O152" s="49">
        <v>0.050000000000000003</v>
      </c>
      <c r="P152" s="50">
        <f t="shared" si="28"/>
        <v>9.0962788752000012</v>
      </c>
      <c r="Q152" s="51">
        <f t="shared" si="29"/>
        <v>7.0700000000000003</v>
      </c>
      <c r="R152" s="52">
        <f t="shared" si="30"/>
        <v>127.26000000000001</v>
      </c>
      <c r="S152" s="194">
        <f t="shared" si="31"/>
        <v>0.60857962645503039</v>
      </c>
    </row>
    <row r="153" ht="14.45" customHeight="1">
      <c r="A153" s="195" t="s">
        <v>382</v>
      </c>
      <c r="B153" s="55" t="str">
        <f>VLOOKUP(A153,'New template'!A:B,2,FALSE)</f>
        <v>E06098</v>
      </c>
      <c r="C153" s="68">
        <v>0</v>
      </c>
      <c r="D153" s="68">
        <v>448</v>
      </c>
      <c r="E153" s="43">
        <v>0</v>
      </c>
      <c r="F153" s="42">
        <f t="shared" si="22"/>
        <v>448</v>
      </c>
      <c r="G153" s="45">
        <f t="shared" si="32"/>
        <v>59.136000000000003</v>
      </c>
      <c r="H153" s="45">
        <f t="shared" si="23"/>
        <v>0</v>
      </c>
      <c r="I153" s="45">
        <f t="shared" si="24"/>
        <v>7.6876800000000003</v>
      </c>
      <c r="J153" s="46">
        <f t="shared" si="25"/>
        <v>0</v>
      </c>
      <c r="K153" s="47">
        <v>0.20000000000000001</v>
      </c>
      <c r="L153" s="48">
        <f t="shared" si="26"/>
        <v>0</v>
      </c>
      <c r="M153" s="49">
        <f>VLOOKUP(A153,'New template'!A:R,13,FALSE)</f>
        <v>0.050000000000000003</v>
      </c>
      <c r="N153" s="50">
        <f t="shared" si="27"/>
        <v>0</v>
      </c>
      <c r="O153" s="49">
        <v>0.050000000000000003</v>
      </c>
      <c r="P153" s="50">
        <f t="shared" si="28"/>
        <v>0</v>
      </c>
      <c r="Q153" s="51">
        <f t="shared" si="29"/>
        <v>0</v>
      </c>
      <c r="R153" s="52">
        <f t="shared" si="30"/>
        <v>0</v>
      </c>
      <c r="S153" s="194" t="e">
        <f t="shared" si="31"/>
        <v>#DIV/0!</v>
      </c>
    </row>
    <row r="154" ht="14.45" customHeight="1">
      <c r="A154" s="195" t="s">
        <v>382</v>
      </c>
      <c r="B154" s="55" t="str">
        <f>VLOOKUP(A154,'New template'!A:B,2,FALSE)</f>
        <v>E06098</v>
      </c>
      <c r="C154" s="68">
        <v>258</v>
      </c>
      <c r="D154" s="68">
        <v>448</v>
      </c>
      <c r="E154" s="43">
        <v>0.70089999999999997</v>
      </c>
      <c r="F154" s="42">
        <f t="shared" si="22"/>
        <v>133.99680000000001</v>
      </c>
      <c r="G154" s="45">
        <f t="shared" si="32"/>
        <v>17.687577600000001</v>
      </c>
      <c r="H154" s="45">
        <f t="shared" si="23"/>
        <v>4563.3950208000006</v>
      </c>
      <c r="I154" s="45">
        <f t="shared" si="24"/>
        <v>2.2993850880000002</v>
      </c>
      <c r="J154" s="46">
        <f t="shared" si="25"/>
        <v>3970.1536680959998</v>
      </c>
      <c r="K154" s="47">
        <v>0.20000000000000001</v>
      </c>
      <c r="L154" s="48">
        <f t="shared" si="26"/>
        <v>794.03073361919996</v>
      </c>
      <c r="M154" s="49">
        <f>VLOOKUP(A154,'New template'!A:R,13,FALSE)</f>
        <v>0.050000000000000003</v>
      </c>
      <c r="N154" s="50">
        <f t="shared" si="27"/>
        <v>198.50768340479999</v>
      </c>
      <c r="O154" s="49">
        <v>0.050000000000000003</v>
      </c>
      <c r="P154" s="50">
        <f t="shared" si="28"/>
        <v>198.50768340479999</v>
      </c>
      <c r="Q154" s="51">
        <f t="shared" si="29"/>
        <v>10.77</v>
      </c>
      <c r="R154" s="52">
        <f t="shared" si="30"/>
        <v>2778.6599999999999</v>
      </c>
      <c r="S154" s="194">
        <f t="shared" si="31"/>
        <v>0.6089019222168669</v>
      </c>
    </row>
    <row r="155" ht="14.45" customHeight="1">
      <c r="A155" s="195" t="s">
        <v>176</v>
      </c>
      <c r="B155" s="55" t="str">
        <f>VLOOKUP(A155,'New template'!A:B,2,FALSE)</f>
        <v>E02997</v>
      </c>
      <c r="C155" s="68">
        <v>0</v>
      </c>
      <c r="D155" s="68">
        <v>268</v>
      </c>
      <c r="E155" s="43">
        <v>0</v>
      </c>
      <c r="F155" s="42">
        <f t="shared" si="22"/>
        <v>268</v>
      </c>
      <c r="G155" s="45">
        <f t="shared" si="32"/>
        <v>35.376000000000005</v>
      </c>
      <c r="H155" s="45">
        <f t="shared" si="23"/>
        <v>0</v>
      </c>
      <c r="I155" s="45">
        <f t="shared" si="24"/>
        <v>4.5988800000000012</v>
      </c>
      <c r="J155" s="46">
        <f t="shared" si="25"/>
        <v>0</v>
      </c>
      <c r="K155" s="47">
        <v>0.20000000000000001</v>
      </c>
      <c r="L155" s="48">
        <f t="shared" si="26"/>
        <v>0</v>
      </c>
      <c r="M155" s="49">
        <f>VLOOKUP(A155,'New template'!A:R,13,FALSE)</f>
        <v>0.050000000000000003</v>
      </c>
      <c r="N155" s="50">
        <f t="shared" si="27"/>
        <v>0</v>
      </c>
      <c r="O155" s="49">
        <v>0.050000000000000003</v>
      </c>
      <c r="P155" s="50">
        <f t="shared" si="28"/>
        <v>0</v>
      </c>
      <c r="Q155" s="51">
        <f t="shared" si="29"/>
        <v>0</v>
      </c>
      <c r="R155" s="52">
        <f t="shared" si="30"/>
        <v>0</v>
      </c>
      <c r="S155" s="194" t="e">
        <f t="shared" si="31"/>
        <v>#DIV/0!</v>
      </c>
    </row>
    <row r="156" ht="14.45" customHeight="1">
      <c r="A156" s="195" t="s">
        <v>176</v>
      </c>
      <c r="B156" s="55" t="str">
        <f>VLOOKUP(A156,'New template'!A:B,2,FALSE)</f>
        <v>E02997</v>
      </c>
      <c r="C156" s="68">
        <v>2</v>
      </c>
      <c r="D156" s="68">
        <v>268</v>
      </c>
      <c r="E156" s="43">
        <v>0.67159999999999997</v>
      </c>
      <c r="F156" s="42">
        <f t="shared" si="22"/>
        <v>88.011200000000002</v>
      </c>
      <c r="G156" s="45">
        <f t="shared" si="32"/>
        <v>11.617478400000001</v>
      </c>
      <c r="H156" s="45">
        <f t="shared" si="23"/>
        <v>23.234956800000003</v>
      </c>
      <c r="I156" s="45">
        <f t="shared" si="24"/>
        <v>1.5102721920000002</v>
      </c>
      <c r="J156" s="46">
        <f t="shared" si="25"/>
        <v>20.214412416000002</v>
      </c>
      <c r="K156" s="47">
        <v>0.20000000000000001</v>
      </c>
      <c r="L156" s="48">
        <f t="shared" si="26"/>
        <v>4.0428824832000005</v>
      </c>
      <c r="M156" s="49">
        <f>VLOOKUP(A156,'New template'!A:R,13,FALSE)</f>
        <v>0.050000000000000003</v>
      </c>
      <c r="N156" s="50">
        <f t="shared" si="27"/>
        <v>1.0107206208000001</v>
      </c>
      <c r="O156" s="49">
        <v>0.050000000000000003</v>
      </c>
      <c r="P156" s="50">
        <f t="shared" si="28"/>
        <v>1.0107206208000001</v>
      </c>
      <c r="Q156" s="51">
        <f t="shared" si="29"/>
        <v>7.0800000000000001</v>
      </c>
      <c r="R156" s="52">
        <f t="shared" si="30"/>
        <v>14.16</v>
      </c>
      <c r="S156" s="194">
        <f t="shared" si="31"/>
        <v>0.60942656884991486</v>
      </c>
    </row>
    <row r="157" ht="14.45" customHeight="1">
      <c r="A157" s="195" t="s">
        <v>383</v>
      </c>
      <c r="B157" s="55" t="str">
        <f>VLOOKUP(A157,'New template'!A:B,2,FALSE)</f>
        <v>E04538</v>
      </c>
      <c r="C157" s="68">
        <v>0</v>
      </c>
      <c r="D157" s="68">
        <v>248</v>
      </c>
      <c r="E157" s="43">
        <v>0</v>
      </c>
      <c r="F157" s="42">
        <f t="shared" si="22"/>
        <v>248</v>
      </c>
      <c r="G157" s="45">
        <f t="shared" si="32"/>
        <v>32.736000000000004</v>
      </c>
      <c r="H157" s="45">
        <f t="shared" si="23"/>
        <v>0</v>
      </c>
      <c r="I157" s="45">
        <f t="shared" si="24"/>
        <v>4.2556800000000008</v>
      </c>
      <c r="J157" s="46">
        <f t="shared" si="25"/>
        <v>0</v>
      </c>
      <c r="K157" s="47">
        <v>0.20000000000000001</v>
      </c>
      <c r="L157" s="48">
        <f t="shared" si="26"/>
        <v>0</v>
      </c>
      <c r="M157" s="49">
        <f>VLOOKUP(A157,'New template'!A:R,13,FALSE)</f>
        <v>0.050000000000000003</v>
      </c>
      <c r="N157" s="50">
        <f t="shared" si="27"/>
        <v>0</v>
      </c>
      <c r="O157" s="49">
        <v>0.050000000000000003</v>
      </c>
      <c r="P157" s="50">
        <f t="shared" si="28"/>
        <v>0</v>
      </c>
      <c r="Q157" s="51">
        <f t="shared" si="29"/>
        <v>0</v>
      </c>
      <c r="R157" s="52">
        <f t="shared" si="30"/>
        <v>0</v>
      </c>
      <c r="S157" s="194" t="e">
        <f t="shared" si="31"/>
        <v>#DIV/0!</v>
      </c>
    </row>
    <row r="158" ht="14.45" customHeight="1">
      <c r="A158" s="195" t="s">
        <v>184</v>
      </c>
      <c r="B158" s="55" t="str">
        <f>VLOOKUP(A158,'New template'!A:B,2,FALSE)</f>
        <v>E06114</v>
      </c>
      <c r="C158" s="68">
        <v>1</v>
      </c>
      <c r="D158" s="68">
        <v>298</v>
      </c>
      <c r="E158" s="43">
        <v>0</v>
      </c>
      <c r="F158" s="42">
        <f t="shared" si="22"/>
        <v>298</v>
      </c>
      <c r="G158" s="45">
        <f t="shared" si="32"/>
        <v>39.335999999999999</v>
      </c>
      <c r="H158" s="45">
        <f t="shared" si="23"/>
        <v>39.335999999999999</v>
      </c>
      <c r="I158" s="45">
        <f t="shared" si="24"/>
        <v>5.1136799999999996</v>
      </c>
      <c r="J158" s="46">
        <f t="shared" si="25"/>
        <v>34.222319999999996</v>
      </c>
      <c r="K158" s="47">
        <v>0.20000000000000001</v>
      </c>
      <c r="L158" s="48">
        <f t="shared" si="26"/>
        <v>6.8444639999999994</v>
      </c>
      <c r="M158" s="49">
        <f>VLOOKUP(A158,'New template'!A:R,13,FALSE)</f>
        <v>0.050000000000000003</v>
      </c>
      <c r="N158" s="50">
        <f t="shared" si="27"/>
        <v>1.7111159999999999</v>
      </c>
      <c r="O158" s="49">
        <v>0.050000000000000003</v>
      </c>
      <c r="P158" s="50">
        <f t="shared" si="28"/>
        <v>1.7111159999999999</v>
      </c>
      <c r="Q158" s="51">
        <f t="shared" si="29"/>
        <v>23.960000000000001</v>
      </c>
      <c r="R158" s="52">
        <f t="shared" si="30"/>
        <v>23.960000000000001</v>
      </c>
      <c r="S158" s="194">
        <f t="shared" si="31"/>
        <v>0.60911124669513939</v>
      </c>
    </row>
    <row r="159" ht="14.45" customHeight="1">
      <c r="A159" s="195" t="s">
        <v>184</v>
      </c>
      <c r="B159" s="55" t="str">
        <f>VLOOKUP(A159,'New template'!A:B,2,FALSE)</f>
        <v>E06114</v>
      </c>
      <c r="C159" s="68">
        <v>6</v>
      </c>
      <c r="D159" s="68">
        <v>298</v>
      </c>
      <c r="E159" s="43">
        <v>0.34229999999999999</v>
      </c>
      <c r="F159" s="42">
        <f t="shared" si="22"/>
        <v>195.99459999999999</v>
      </c>
      <c r="G159" s="45">
        <f t="shared" si="32"/>
        <v>25.871287200000001</v>
      </c>
      <c r="H159" s="45">
        <f t="shared" si="23"/>
        <v>155.22772320000001</v>
      </c>
      <c r="I159" s="45">
        <f t="shared" si="24"/>
        <v>3.3632673360000003</v>
      </c>
      <c r="J159" s="46">
        <f t="shared" si="25"/>
        <v>135.048119184</v>
      </c>
      <c r="K159" s="47">
        <v>0.20000000000000001</v>
      </c>
      <c r="L159" s="48">
        <f t="shared" si="26"/>
        <v>27.009623836800003</v>
      </c>
      <c r="M159" s="49">
        <f>VLOOKUP(A159,'New template'!A:R,13,FALSE)</f>
        <v>0.050000000000000003</v>
      </c>
      <c r="N159" s="50">
        <f t="shared" si="27"/>
        <v>6.7524059592000008</v>
      </c>
      <c r="O159" s="49">
        <v>0.050000000000000003</v>
      </c>
      <c r="P159" s="50">
        <f t="shared" si="28"/>
        <v>6.7524059592000008</v>
      </c>
      <c r="Q159" s="51">
        <f t="shared" si="29"/>
        <v>15.76</v>
      </c>
      <c r="R159" s="52">
        <f t="shared" si="30"/>
        <v>94.560000000000002</v>
      </c>
      <c r="S159" s="194">
        <f t="shared" si="31"/>
        <v>0.60916953525219264</v>
      </c>
    </row>
    <row r="160" ht="14.45" customHeight="1">
      <c r="A160" s="195" t="s">
        <v>186</v>
      </c>
      <c r="B160" s="55" t="str">
        <f>VLOOKUP(A160,'New template'!A:B,2,FALSE)</f>
        <v>E06272</v>
      </c>
      <c r="C160" s="68">
        <v>0</v>
      </c>
      <c r="D160" s="68">
        <v>348</v>
      </c>
      <c r="E160" s="43">
        <v>0</v>
      </c>
      <c r="F160" s="42">
        <f t="shared" si="22"/>
        <v>348</v>
      </c>
      <c r="G160" s="45">
        <f t="shared" si="32"/>
        <v>45.936</v>
      </c>
      <c r="H160" s="45">
        <f t="shared" si="23"/>
        <v>0</v>
      </c>
      <c r="I160" s="45">
        <f t="shared" si="24"/>
        <v>5.9716800000000001</v>
      </c>
      <c r="J160" s="46">
        <f t="shared" si="25"/>
        <v>0</v>
      </c>
      <c r="K160" s="47">
        <v>0.20000000000000001</v>
      </c>
      <c r="L160" s="48">
        <f t="shared" si="26"/>
        <v>0</v>
      </c>
      <c r="M160" s="49">
        <f>VLOOKUP(A160,'New template'!A:R,13,FALSE)</f>
        <v>0.050000000000000003</v>
      </c>
      <c r="N160" s="50">
        <f t="shared" si="27"/>
        <v>0</v>
      </c>
      <c r="O160" s="49">
        <v>0.050000000000000003</v>
      </c>
      <c r="P160" s="50">
        <f t="shared" si="28"/>
        <v>0</v>
      </c>
      <c r="Q160" s="51">
        <f t="shared" si="29"/>
        <v>0</v>
      </c>
      <c r="R160" s="52">
        <f t="shared" si="30"/>
        <v>0</v>
      </c>
      <c r="S160" s="194" t="e">
        <f t="shared" si="31"/>
        <v>#DIV/0!</v>
      </c>
    </row>
    <row r="161" ht="14.45" customHeight="1">
      <c r="A161" s="195" t="s">
        <v>186</v>
      </c>
      <c r="B161" s="55" t="str">
        <f>VLOOKUP(A161,'New template'!A:B,2,FALSE)</f>
        <v>E06272</v>
      </c>
      <c r="C161" s="68">
        <v>8</v>
      </c>
      <c r="D161" s="68">
        <v>348</v>
      </c>
      <c r="E161" s="43">
        <v>0.34200000000000003</v>
      </c>
      <c r="F161" s="42">
        <f t="shared" si="22"/>
        <v>228.98399999999998</v>
      </c>
      <c r="G161" s="45">
        <f t="shared" si="32"/>
        <v>30.225887999999998</v>
      </c>
      <c r="H161" s="45">
        <f t="shared" si="23"/>
        <v>241.80710399999998</v>
      </c>
      <c r="I161" s="45">
        <f t="shared" si="24"/>
        <v>3.9293654399999998</v>
      </c>
      <c r="J161" s="46">
        <f t="shared" si="25"/>
        <v>210.37218048</v>
      </c>
      <c r="K161" s="47">
        <v>0.20000000000000001</v>
      </c>
      <c r="L161" s="48">
        <f t="shared" si="26"/>
        <v>42.074436095999999</v>
      </c>
      <c r="M161" s="49">
        <f>VLOOKUP(A161,'New template'!A:R,13,FALSE)</f>
        <v>0.050000000000000003</v>
      </c>
      <c r="N161" s="50">
        <f t="shared" si="27"/>
        <v>10.518609024</v>
      </c>
      <c r="O161" s="49">
        <v>0.050000000000000003</v>
      </c>
      <c r="P161" s="50">
        <f t="shared" si="28"/>
        <v>10.518609024</v>
      </c>
      <c r="Q161" s="51">
        <f t="shared" si="29"/>
        <v>18.41</v>
      </c>
      <c r="R161" s="52">
        <f t="shared" si="30"/>
        <v>147.28</v>
      </c>
      <c r="S161" s="194">
        <f t="shared" si="31"/>
        <v>0.60908053387877314</v>
      </c>
    </row>
    <row r="162" ht="14.45" customHeight="1">
      <c r="A162" s="195" t="s">
        <v>188</v>
      </c>
      <c r="B162" s="55" t="str">
        <f>VLOOKUP(A162,'New template'!A:B,2,FALSE)</f>
        <v>E03557</v>
      </c>
      <c r="C162" s="68">
        <v>0</v>
      </c>
      <c r="D162" s="68">
        <v>328</v>
      </c>
      <c r="E162" s="43">
        <v>0</v>
      </c>
      <c r="F162" s="42">
        <f t="shared" si="22"/>
        <v>328</v>
      </c>
      <c r="G162" s="45">
        <f t="shared" si="32"/>
        <v>43.295999999999999</v>
      </c>
      <c r="H162" s="45">
        <f t="shared" si="23"/>
        <v>0</v>
      </c>
      <c r="I162" s="45">
        <f t="shared" si="24"/>
        <v>5.6284799999999997</v>
      </c>
      <c r="J162" s="46">
        <f t="shared" si="25"/>
        <v>0</v>
      </c>
      <c r="K162" s="47">
        <v>0.20000000000000001</v>
      </c>
      <c r="L162" s="48">
        <f t="shared" si="26"/>
        <v>0</v>
      </c>
      <c r="M162" s="49">
        <f>VLOOKUP(A162,'New template'!A:R,13,FALSE)</f>
        <v>0.050000000000000003</v>
      </c>
      <c r="N162" s="50">
        <f t="shared" si="27"/>
        <v>0</v>
      </c>
      <c r="O162" s="49">
        <v>0.050000000000000003</v>
      </c>
      <c r="P162" s="50">
        <f t="shared" si="28"/>
        <v>0</v>
      </c>
      <c r="Q162" s="51">
        <f t="shared" si="29"/>
        <v>0</v>
      </c>
      <c r="R162" s="52">
        <f t="shared" si="30"/>
        <v>0</v>
      </c>
      <c r="S162" s="194" t="e">
        <f t="shared" si="31"/>
        <v>#DIV/0!</v>
      </c>
    </row>
    <row r="163" ht="14.45" customHeight="1">
      <c r="A163" s="195" t="s">
        <v>188</v>
      </c>
      <c r="B163" s="55" t="str">
        <f>VLOOKUP(A163,'New template'!A:B,2,FALSE)</f>
        <v>E03557</v>
      </c>
      <c r="C163" s="68">
        <v>15</v>
      </c>
      <c r="D163" s="68">
        <v>328</v>
      </c>
      <c r="E163" s="43">
        <v>0.73170000000000002</v>
      </c>
      <c r="F163" s="42">
        <f t="shared" si="22"/>
        <v>88.002399999999994</v>
      </c>
      <c r="G163" s="45">
        <f t="shared" si="32"/>
        <v>11.6163168</v>
      </c>
      <c r="H163" s="45">
        <f t="shared" si="23"/>
        <v>174.24475200000001</v>
      </c>
      <c r="I163" s="45">
        <f t="shared" si="24"/>
        <v>1.5101211839999999</v>
      </c>
      <c r="J163" s="46">
        <f t="shared" si="25"/>
        <v>151.59293424000001</v>
      </c>
      <c r="K163" s="47">
        <v>0.20000000000000001</v>
      </c>
      <c r="L163" s="48">
        <f t="shared" si="26"/>
        <v>30.318586848000002</v>
      </c>
      <c r="M163" s="49">
        <f>VLOOKUP(A163,'New template'!A:R,13,FALSE)</f>
        <v>0.050000000000000003</v>
      </c>
      <c r="N163" s="50">
        <f t="shared" si="27"/>
        <v>7.5796467120000006</v>
      </c>
      <c r="O163" s="49">
        <v>0.050000000000000003</v>
      </c>
      <c r="P163" s="50">
        <f t="shared" si="28"/>
        <v>7.5796467120000006</v>
      </c>
      <c r="Q163" s="51">
        <f t="shared" si="29"/>
        <v>7.0700000000000003</v>
      </c>
      <c r="R163" s="52">
        <f t="shared" si="30"/>
        <v>106.05000000000001</v>
      </c>
      <c r="S163" s="194">
        <f t="shared" si="31"/>
        <v>0.6086266517800204</v>
      </c>
    </row>
    <row r="164" ht="14.45" customHeight="1">
      <c r="A164" s="195" t="s">
        <v>341</v>
      </c>
      <c r="B164" s="55" t="e">
        <f>VLOOKUP(A164,'New template'!A:B,2,FALSE)</f>
        <v>#N/A</v>
      </c>
      <c r="C164" s="68">
        <v>0</v>
      </c>
      <c r="D164" s="68">
        <v>398</v>
      </c>
      <c r="E164" s="43">
        <v>0</v>
      </c>
      <c r="F164" s="42">
        <f t="shared" si="22"/>
        <v>398</v>
      </c>
      <c r="G164" s="45">
        <f t="shared" si="32"/>
        <v>52.536000000000001</v>
      </c>
      <c r="H164" s="45">
        <f t="shared" si="23"/>
        <v>0</v>
      </c>
      <c r="I164" s="45">
        <f t="shared" si="24"/>
        <v>6.8296800000000006</v>
      </c>
      <c r="J164" s="46">
        <f t="shared" si="25"/>
        <v>0</v>
      </c>
      <c r="K164" s="47">
        <v>0.20000000000000001</v>
      </c>
      <c r="L164" s="48">
        <f t="shared" si="26"/>
        <v>0</v>
      </c>
      <c r="M164" s="49" t="e">
        <f>VLOOKUP(A164,'New template'!A:R,13,FALSE)</f>
        <v>#N/A</v>
      </c>
      <c r="N164" s="50" t="e">
        <f t="shared" si="27"/>
        <v>#N/A</v>
      </c>
      <c r="O164" s="49">
        <v>0.050000000000000003</v>
      </c>
      <c r="P164" s="50">
        <f t="shared" si="28"/>
        <v>0</v>
      </c>
      <c r="Q164" s="51">
        <f t="shared" si="29"/>
        <v>0</v>
      </c>
      <c r="R164" s="52">
        <f t="shared" si="30"/>
        <v>0</v>
      </c>
      <c r="S164" s="194" t="e">
        <f t="shared" si="31"/>
        <v>#DIV/0!</v>
      </c>
    </row>
    <row r="165" ht="14.45" customHeight="1">
      <c r="A165" s="195" t="s">
        <v>341</v>
      </c>
      <c r="B165" s="55" t="e">
        <f>VLOOKUP(A165,'New template'!A:B,2,FALSE)</f>
        <v>#N/A</v>
      </c>
      <c r="C165" s="68">
        <v>0</v>
      </c>
      <c r="D165" s="68">
        <v>398</v>
      </c>
      <c r="E165" s="43">
        <v>0.77890000000000004</v>
      </c>
      <c r="F165" s="42">
        <f t="shared" si="22"/>
        <v>87.997799999999984</v>
      </c>
      <c r="G165" s="45">
        <f t="shared" si="32"/>
        <v>11.615709599999999</v>
      </c>
      <c r="H165" s="45">
        <f t="shared" si="23"/>
        <v>0</v>
      </c>
      <c r="I165" s="45">
        <f t="shared" si="24"/>
        <v>1.510042248</v>
      </c>
      <c r="J165" s="46">
        <f t="shared" si="25"/>
        <v>0</v>
      </c>
      <c r="K165" s="47">
        <v>0.20000000000000001</v>
      </c>
      <c r="L165" s="48">
        <f t="shared" si="26"/>
        <v>0</v>
      </c>
      <c r="M165" s="49" t="e">
        <f>VLOOKUP(A165,'New template'!A:R,13,FALSE)</f>
        <v>#N/A</v>
      </c>
      <c r="N165" s="50" t="e">
        <f t="shared" si="27"/>
        <v>#N/A</v>
      </c>
      <c r="O165" s="49">
        <v>0.050000000000000003</v>
      </c>
      <c r="P165" s="50">
        <f t="shared" si="28"/>
        <v>0</v>
      </c>
      <c r="Q165" s="51">
        <f t="shared" si="29"/>
        <v>0</v>
      </c>
      <c r="R165" s="52">
        <f t="shared" si="30"/>
        <v>0</v>
      </c>
      <c r="S165" s="194" t="e">
        <f t="shared" si="31"/>
        <v>#DIV/0!</v>
      </c>
    </row>
    <row r="166" ht="14.45" customHeight="1">
      <c r="A166" s="195" t="s">
        <v>192</v>
      </c>
      <c r="B166" s="55" t="str">
        <f>VLOOKUP(A166,'New template'!A:B,2,FALSE)</f>
        <v>E05643</v>
      </c>
      <c r="C166" s="68">
        <v>0</v>
      </c>
      <c r="D166" s="68">
        <v>518</v>
      </c>
      <c r="E166" s="43">
        <v>0</v>
      </c>
      <c r="F166" s="42">
        <f t="shared" si="22"/>
        <v>518</v>
      </c>
      <c r="G166" s="45">
        <f t="shared" si="32"/>
        <v>68.376000000000005</v>
      </c>
      <c r="H166" s="45">
        <f t="shared" si="23"/>
        <v>0</v>
      </c>
      <c r="I166" s="45">
        <f t="shared" si="24"/>
        <v>8.8888800000000003</v>
      </c>
      <c r="J166" s="46">
        <f t="shared" si="25"/>
        <v>0</v>
      </c>
      <c r="K166" s="47">
        <v>0.20000000000000001</v>
      </c>
      <c r="L166" s="48">
        <f t="shared" si="26"/>
        <v>0</v>
      </c>
      <c r="M166" s="49">
        <f>VLOOKUP(A166,'New template'!A:R,13,FALSE)</f>
        <v>0.050000000000000003</v>
      </c>
      <c r="N166" s="50">
        <f t="shared" si="27"/>
        <v>0</v>
      </c>
      <c r="O166" s="49">
        <v>0.050000000000000003</v>
      </c>
      <c r="P166" s="50">
        <f t="shared" si="28"/>
        <v>0</v>
      </c>
      <c r="Q166" s="51">
        <f t="shared" si="29"/>
        <v>0</v>
      </c>
      <c r="R166" s="52">
        <f t="shared" si="30"/>
        <v>0</v>
      </c>
      <c r="S166" s="194" t="e">
        <f t="shared" si="31"/>
        <v>#DIV/0!</v>
      </c>
    </row>
    <row r="167" ht="14.45" customHeight="1">
      <c r="A167" s="195" t="s">
        <v>192</v>
      </c>
      <c r="B167" s="55" t="str">
        <f>VLOOKUP(A167,'New template'!A:B,2,FALSE)</f>
        <v>E05643</v>
      </c>
      <c r="C167" s="68">
        <v>307</v>
      </c>
      <c r="D167" s="68">
        <v>518</v>
      </c>
      <c r="E167" s="43">
        <v>0.83009999999999995</v>
      </c>
      <c r="F167" s="42">
        <f t="shared" si="22"/>
        <v>88.008200000000031</v>
      </c>
      <c r="G167" s="45">
        <f t="shared" si="32"/>
        <v>11.617082400000005</v>
      </c>
      <c r="H167" s="45">
        <f t="shared" si="23"/>
        <v>3566.4442968000012</v>
      </c>
      <c r="I167" s="45">
        <f t="shared" si="24"/>
        <v>1.5102207120000006</v>
      </c>
      <c r="J167" s="46">
        <f t="shared" si="25"/>
        <v>3102.8065382160012</v>
      </c>
      <c r="K167" s="47">
        <v>0.20000000000000001</v>
      </c>
      <c r="L167" s="48">
        <f t="shared" si="26"/>
        <v>620.56130764320028</v>
      </c>
      <c r="M167" s="49">
        <f>VLOOKUP(A167,'New template'!A:R,13,FALSE)</f>
        <v>0.050000000000000003</v>
      </c>
      <c r="N167" s="50">
        <f t="shared" si="27"/>
        <v>155.14032691080007</v>
      </c>
      <c r="O167" s="49">
        <v>0.050000000000000003</v>
      </c>
      <c r="P167" s="50">
        <f t="shared" si="28"/>
        <v>155.14032691080007</v>
      </c>
      <c r="Q167" s="51">
        <f t="shared" si="29"/>
        <v>7.0700000000000003</v>
      </c>
      <c r="R167" s="52">
        <f t="shared" si="30"/>
        <v>2170.4900000000002</v>
      </c>
      <c r="S167" s="194">
        <f t="shared" si="31"/>
        <v>0.6085865414882482</v>
      </c>
    </row>
    <row r="168" ht="14.45" customHeight="1">
      <c r="A168" s="195" t="s">
        <v>194</v>
      </c>
      <c r="B168" s="55" t="str">
        <f>VLOOKUP(A168,'New template'!A:B,2,FALSE)</f>
        <v>E03559</v>
      </c>
      <c r="C168" s="68">
        <v>0</v>
      </c>
      <c r="D168" s="68">
        <v>348</v>
      </c>
      <c r="E168" s="43">
        <v>0</v>
      </c>
      <c r="F168" s="42">
        <f t="shared" si="22"/>
        <v>348</v>
      </c>
      <c r="G168" s="45">
        <f t="shared" si="32"/>
        <v>45.936</v>
      </c>
      <c r="H168" s="45">
        <f t="shared" si="23"/>
        <v>0</v>
      </c>
      <c r="I168" s="45">
        <f t="shared" si="24"/>
        <v>5.9716800000000001</v>
      </c>
      <c r="J168" s="46">
        <f t="shared" si="25"/>
        <v>0</v>
      </c>
      <c r="K168" s="47">
        <v>0.20000000000000001</v>
      </c>
      <c r="L168" s="48">
        <f t="shared" si="26"/>
        <v>0</v>
      </c>
      <c r="M168" s="49">
        <f>VLOOKUP(A168,'New template'!A:R,13,FALSE)</f>
        <v>0.050000000000000003</v>
      </c>
      <c r="N168" s="50">
        <f t="shared" si="27"/>
        <v>0</v>
      </c>
      <c r="O168" s="49">
        <v>0.050000000000000003</v>
      </c>
      <c r="P168" s="50">
        <f t="shared" si="28"/>
        <v>0</v>
      </c>
      <c r="Q168" s="51">
        <f t="shared" si="29"/>
        <v>0</v>
      </c>
      <c r="R168" s="52">
        <f t="shared" si="30"/>
        <v>0</v>
      </c>
      <c r="S168" s="194" t="e">
        <f t="shared" si="31"/>
        <v>#DIV/0!</v>
      </c>
    </row>
    <row r="169" ht="14.45" customHeight="1">
      <c r="A169" s="195" t="s">
        <v>194</v>
      </c>
      <c r="B169" s="55" t="str">
        <f>VLOOKUP(A169,'New template'!A:B,2,FALSE)</f>
        <v>E03559</v>
      </c>
      <c r="C169" s="68">
        <v>7</v>
      </c>
      <c r="D169" s="68">
        <v>348</v>
      </c>
      <c r="E169" s="43">
        <v>0.6724</v>
      </c>
      <c r="F169" s="42">
        <f t="shared" si="22"/>
        <v>114.0048</v>
      </c>
      <c r="G169" s="45">
        <f t="shared" si="32"/>
        <v>15.0486336</v>
      </c>
      <c r="H169" s="45">
        <f t="shared" si="23"/>
        <v>105.3404352</v>
      </c>
      <c r="I169" s="45">
        <f t="shared" si="24"/>
        <v>1.9563223680000001</v>
      </c>
      <c r="J169" s="46">
        <f t="shared" si="25"/>
        <v>91.646178624000001</v>
      </c>
      <c r="K169" s="47">
        <v>0.20000000000000001</v>
      </c>
      <c r="L169" s="48">
        <f t="shared" si="26"/>
        <v>18.3292357248</v>
      </c>
      <c r="M169" s="49">
        <f>VLOOKUP(A169,'New template'!A:R,13,FALSE)</f>
        <v>0.050000000000000003</v>
      </c>
      <c r="N169" s="50">
        <f t="shared" si="27"/>
        <v>4.5823089312</v>
      </c>
      <c r="O169" s="49">
        <v>0.050000000000000003</v>
      </c>
      <c r="P169" s="50">
        <f t="shared" si="28"/>
        <v>4.5823089312</v>
      </c>
      <c r="Q169" s="51">
        <f t="shared" si="29"/>
        <v>9.1600000000000001</v>
      </c>
      <c r="R169" s="52">
        <f t="shared" si="30"/>
        <v>64.120000000000005</v>
      </c>
      <c r="S169" s="194">
        <f t="shared" si="31"/>
        <v>0.60869313742876963</v>
      </c>
    </row>
    <row r="170" ht="14.45" customHeight="1">
      <c r="A170" s="195" t="s">
        <v>196</v>
      </c>
      <c r="B170" s="55" t="str">
        <f>VLOOKUP(A170,'New template'!A:B,2,FALSE)</f>
        <v>E05472</v>
      </c>
      <c r="C170" s="68">
        <v>0</v>
      </c>
      <c r="D170" s="68">
        <v>498</v>
      </c>
      <c r="E170" s="43">
        <v>0</v>
      </c>
      <c r="F170" s="42">
        <f t="shared" si="22"/>
        <v>498</v>
      </c>
      <c r="G170" s="45">
        <f t="shared" si="32"/>
        <v>65.736000000000004</v>
      </c>
      <c r="H170" s="45">
        <f t="shared" si="23"/>
        <v>0</v>
      </c>
      <c r="I170" s="45">
        <f t="shared" si="24"/>
        <v>8.5456800000000008</v>
      </c>
      <c r="J170" s="46">
        <f t="shared" si="25"/>
        <v>0</v>
      </c>
      <c r="K170" s="47">
        <v>0.20000000000000001</v>
      </c>
      <c r="L170" s="48">
        <f t="shared" si="26"/>
        <v>0</v>
      </c>
      <c r="M170" s="49">
        <f>VLOOKUP(A170,'New template'!A:R,13,FALSE)</f>
        <v>0.050000000000000003</v>
      </c>
      <c r="N170" s="50">
        <f t="shared" si="27"/>
        <v>0</v>
      </c>
      <c r="O170" s="49">
        <v>0.050000000000000003</v>
      </c>
      <c r="P170" s="50">
        <f t="shared" si="28"/>
        <v>0</v>
      </c>
      <c r="Q170" s="51">
        <f t="shared" si="29"/>
        <v>0</v>
      </c>
      <c r="R170" s="52">
        <f t="shared" si="30"/>
        <v>0</v>
      </c>
      <c r="S170" s="194" t="e">
        <f t="shared" si="31"/>
        <v>#DIV/0!</v>
      </c>
    </row>
    <row r="171" ht="14.45" customHeight="1">
      <c r="A171" s="195" t="s">
        <v>196</v>
      </c>
      <c r="B171" s="55" t="str">
        <f>VLOOKUP(A171,'New template'!A:B,2,FALSE)</f>
        <v>E05472</v>
      </c>
      <c r="C171" s="68">
        <v>18</v>
      </c>
      <c r="D171" s="68">
        <v>498</v>
      </c>
      <c r="E171" s="43">
        <v>0.67069999999999996</v>
      </c>
      <c r="F171" s="42">
        <f t="shared" si="22"/>
        <v>163.99140000000003</v>
      </c>
      <c r="G171" s="45">
        <f t="shared" si="32"/>
        <v>21.646864800000003</v>
      </c>
      <c r="H171" s="45">
        <f t="shared" si="23"/>
        <v>389.64356640000005</v>
      </c>
      <c r="I171" s="45">
        <f t="shared" si="24"/>
        <v>2.8140924240000005</v>
      </c>
      <c r="J171" s="46">
        <f t="shared" si="25"/>
        <v>338.98990276800004</v>
      </c>
      <c r="K171" s="47">
        <v>0.20000000000000001</v>
      </c>
      <c r="L171" s="48">
        <f t="shared" si="26"/>
        <v>67.797980553600013</v>
      </c>
      <c r="M171" s="49">
        <f>VLOOKUP(A171,'New template'!A:R,13,FALSE)</f>
        <v>0.050000000000000003</v>
      </c>
      <c r="N171" s="50">
        <f t="shared" si="27"/>
        <v>16.949495138400003</v>
      </c>
      <c r="O171" s="49">
        <v>0.050000000000000003</v>
      </c>
      <c r="P171" s="50">
        <f t="shared" si="28"/>
        <v>16.949495138400003</v>
      </c>
      <c r="Q171" s="51">
        <f t="shared" si="29"/>
        <v>13.18</v>
      </c>
      <c r="R171" s="52">
        <f t="shared" si="30"/>
        <v>237.24000000000001</v>
      </c>
      <c r="S171" s="194">
        <f t="shared" si="31"/>
        <v>0.60886415292804885</v>
      </c>
    </row>
    <row r="172" ht="14.45" customHeight="1">
      <c r="A172" s="195" t="s">
        <v>342</v>
      </c>
      <c r="B172" s="55" t="e">
        <f>VLOOKUP(A172,'New template'!A:B,2,FALSE)</f>
        <v>#N/A</v>
      </c>
      <c r="C172" s="68">
        <v>0</v>
      </c>
      <c r="D172" s="68">
        <v>198</v>
      </c>
      <c r="E172" s="43">
        <v>0</v>
      </c>
      <c r="F172" s="42">
        <f t="shared" si="22"/>
        <v>198</v>
      </c>
      <c r="G172" s="45">
        <f t="shared" si="32"/>
        <v>26.136000000000003</v>
      </c>
      <c r="H172" s="45">
        <f t="shared" si="23"/>
        <v>0</v>
      </c>
      <c r="I172" s="45">
        <f t="shared" si="24"/>
        <v>3.3976800000000007</v>
      </c>
      <c r="J172" s="46">
        <f t="shared" si="25"/>
        <v>0</v>
      </c>
      <c r="K172" s="47">
        <v>0.20000000000000001</v>
      </c>
      <c r="L172" s="48">
        <f t="shared" si="26"/>
        <v>0</v>
      </c>
      <c r="M172" s="49" t="e">
        <f>VLOOKUP(A172,'New template'!A:R,13,FALSE)</f>
        <v>#N/A</v>
      </c>
      <c r="N172" s="50" t="e">
        <f t="shared" si="27"/>
        <v>#N/A</v>
      </c>
      <c r="O172" s="49">
        <v>0.050000000000000003</v>
      </c>
      <c r="P172" s="50">
        <f t="shared" si="28"/>
        <v>0</v>
      </c>
      <c r="Q172" s="51">
        <f t="shared" si="29"/>
        <v>0</v>
      </c>
      <c r="R172" s="52">
        <f t="shared" si="30"/>
        <v>0</v>
      </c>
      <c r="S172" s="194" t="e">
        <f t="shared" si="31"/>
        <v>#DIV/0!</v>
      </c>
    </row>
    <row r="173" ht="14.45" customHeight="1">
      <c r="A173" s="195" t="s">
        <v>342</v>
      </c>
      <c r="B173" s="55" t="e">
        <f>VLOOKUP(A173,'New template'!A:B,2,FALSE)</f>
        <v>#N/A</v>
      </c>
      <c r="C173" s="68">
        <v>3</v>
      </c>
      <c r="D173" s="68">
        <v>198</v>
      </c>
      <c r="E173" s="43">
        <v>0.55559999999999998</v>
      </c>
      <c r="F173" s="42">
        <f t="shared" si="22"/>
        <v>87.991200000000006</v>
      </c>
      <c r="G173" s="45">
        <f t="shared" si="32"/>
        <v>11.614838400000002</v>
      </c>
      <c r="H173" s="45">
        <f t="shared" si="23"/>
        <v>34.844515200000004</v>
      </c>
      <c r="I173" s="45">
        <f t="shared" si="24"/>
        <v>1.5099289920000003</v>
      </c>
      <c r="J173" s="46">
        <f t="shared" si="25"/>
        <v>30.314728224000003</v>
      </c>
      <c r="K173" s="47">
        <v>0.20000000000000001</v>
      </c>
      <c r="L173" s="48">
        <f t="shared" si="26"/>
        <v>6.062945644800001</v>
      </c>
      <c r="M173" s="49" t="e">
        <f>VLOOKUP(A173,'New template'!A:R,13,FALSE)</f>
        <v>#N/A</v>
      </c>
      <c r="N173" s="50" t="e">
        <f t="shared" si="27"/>
        <v>#N/A</v>
      </c>
      <c r="O173" s="49">
        <v>0.050000000000000003</v>
      </c>
      <c r="P173" s="50">
        <f t="shared" si="28"/>
        <v>1.5157364112000002</v>
      </c>
      <c r="Q173" s="51">
        <f t="shared" si="29"/>
        <v>0</v>
      </c>
      <c r="R173" s="52">
        <f t="shared" si="30"/>
        <v>0</v>
      </c>
      <c r="S173" s="194">
        <f t="shared" si="31"/>
        <v>0</v>
      </c>
    </row>
    <row r="174" ht="14.45" customHeight="1">
      <c r="A174" s="195" t="s">
        <v>200</v>
      </c>
      <c r="B174" s="55" t="str">
        <f>VLOOKUP(A174,'New template'!A:B,2,FALSE)</f>
        <v>E06306</v>
      </c>
      <c r="C174" s="68">
        <v>0</v>
      </c>
      <c r="D174" s="68">
        <v>298</v>
      </c>
      <c r="E174" s="43">
        <v>0</v>
      </c>
      <c r="F174" s="42">
        <f t="shared" si="22"/>
        <v>298</v>
      </c>
      <c r="G174" s="45">
        <f t="shared" si="32"/>
        <v>39.335999999999999</v>
      </c>
      <c r="H174" s="45">
        <f t="shared" si="23"/>
        <v>0</v>
      </c>
      <c r="I174" s="45">
        <f t="shared" si="24"/>
        <v>5.1136799999999996</v>
      </c>
      <c r="J174" s="46">
        <f t="shared" si="25"/>
        <v>0</v>
      </c>
      <c r="K174" s="47">
        <v>0.20000000000000001</v>
      </c>
      <c r="L174" s="48">
        <f t="shared" si="26"/>
        <v>0</v>
      </c>
      <c r="M174" s="49">
        <f>VLOOKUP(A174,'New template'!A:R,13,FALSE)</f>
        <v>0.050000000000000003</v>
      </c>
      <c r="N174" s="50">
        <f t="shared" si="27"/>
        <v>0</v>
      </c>
      <c r="O174" s="49">
        <v>0.050000000000000003</v>
      </c>
      <c r="P174" s="50">
        <f t="shared" si="28"/>
        <v>0</v>
      </c>
      <c r="Q174" s="51">
        <f t="shared" si="29"/>
        <v>0</v>
      </c>
      <c r="R174" s="52">
        <f t="shared" si="30"/>
        <v>0</v>
      </c>
      <c r="S174" s="194" t="e">
        <f t="shared" si="31"/>
        <v>#DIV/0!</v>
      </c>
    </row>
    <row r="175" ht="14.45" customHeight="1">
      <c r="A175" s="195" t="s">
        <v>200</v>
      </c>
      <c r="B175" s="55" t="str">
        <f>VLOOKUP(A175,'New template'!A:B,2,FALSE)</f>
        <v>E06306</v>
      </c>
      <c r="C175" s="68">
        <v>79</v>
      </c>
      <c r="D175" s="68">
        <v>298</v>
      </c>
      <c r="E175" s="43">
        <v>0.70469999999999999</v>
      </c>
      <c r="F175" s="42">
        <f t="shared" si="22"/>
        <v>87.999400000000009</v>
      </c>
      <c r="G175" s="45">
        <f t="shared" si="32"/>
        <v>11.615920800000001</v>
      </c>
      <c r="H175" s="45">
        <f t="shared" si="23"/>
        <v>917.65774320000014</v>
      </c>
      <c r="I175" s="45">
        <f t="shared" si="24"/>
        <v>1.5100697040000002</v>
      </c>
      <c r="J175" s="46">
        <f t="shared" si="25"/>
        <v>798.36223658400013</v>
      </c>
      <c r="K175" s="47">
        <v>0.20000000000000001</v>
      </c>
      <c r="L175" s="48">
        <f t="shared" si="26"/>
        <v>159.67244731680003</v>
      </c>
      <c r="M175" s="49">
        <f>VLOOKUP(A175,'New template'!A:R,13,FALSE)</f>
        <v>0.050000000000000003</v>
      </c>
      <c r="N175" s="50">
        <f t="shared" si="27"/>
        <v>39.918111829200008</v>
      </c>
      <c r="O175" s="49">
        <v>0.050000000000000003</v>
      </c>
      <c r="P175" s="50">
        <f t="shared" si="28"/>
        <v>39.918111829200008</v>
      </c>
      <c r="Q175" s="51">
        <f t="shared" si="29"/>
        <v>7.0700000000000003</v>
      </c>
      <c r="R175" s="52">
        <f t="shared" si="30"/>
        <v>558.52999999999997</v>
      </c>
      <c r="S175" s="194">
        <f t="shared" si="31"/>
        <v>0.60864740055734523</v>
      </c>
    </row>
    <row r="176" ht="14.45" customHeight="1">
      <c r="A176" s="195" t="s">
        <v>202</v>
      </c>
      <c r="B176" s="55" t="str">
        <f>VLOOKUP(A176,'New template'!A:B,2,FALSE)</f>
        <v>E02875</v>
      </c>
      <c r="C176" s="68">
        <v>0</v>
      </c>
      <c r="D176" s="68">
        <v>298</v>
      </c>
      <c r="E176" s="43">
        <v>0</v>
      </c>
      <c r="F176" s="42">
        <f t="shared" si="22"/>
        <v>298</v>
      </c>
      <c r="G176" s="45">
        <f t="shared" si="32"/>
        <v>39.335999999999999</v>
      </c>
      <c r="H176" s="45">
        <f t="shared" si="23"/>
        <v>0</v>
      </c>
      <c r="I176" s="45">
        <f t="shared" si="24"/>
        <v>5.1136799999999996</v>
      </c>
      <c r="J176" s="46">
        <f t="shared" si="25"/>
        <v>0</v>
      </c>
      <c r="K176" s="47">
        <v>0.20000000000000001</v>
      </c>
      <c r="L176" s="48">
        <f t="shared" si="26"/>
        <v>0</v>
      </c>
      <c r="M176" s="49">
        <f>VLOOKUP(A176,'New template'!A:R,13,FALSE)</f>
        <v>0.050000000000000003</v>
      </c>
      <c r="N176" s="50">
        <f t="shared" si="27"/>
        <v>0</v>
      </c>
      <c r="O176" s="49">
        <v>0.050000000000000003</v>
      </c>
      <c r="P176" s="50">
        <f t="shared" si="28"/>
        <v>0</v>
      </c>
      <c r="Q176" s="51">
        <f t="shared" si="29"/>
        <v>0</v>
      </c>
      <c r="R176" s="52">
        <f t="shared" si="30"/>
        <v>0</v>
      </c>
      <c r="S176" s="194" t="e">
        <f t="shared" si="31"/>
        <v>#DIV/0!</v>
      </c>
    </row>
    <row r="177" ht="14.45" customHeight="1">
      <c r="A177" s="195" t="s">
        <v>202</v>
      </c>
      <c r="B177" s="55" t="str">
        <f>VLOOKUP(A177,'New template'!A:B,2,FALSE)</f>
        <v>E02875</v>
      </c>
      <c r="C177" s="68">
        <v>0</v>
      </c>
      <c r="D177" s="68">
        <v>298</v>
      </c>
      <c r="E177" s="43">
        <v>0.70469999999999999</v>
      </c>
      <c r="F177" s="42">
        <f t="shared" si="22"/>
        <v>87.999400000000009</v>
      </c>
      <c r="G177" s="45">
        <f t="shared" si="32"/>
        <v>11.615920800000001</v>
      </c>
      <c r="H177" s="45">
        <f t="shared" si="23"/>
        <v>0</v>
      </c>
      <c r="I177" s="45">
        <f t="shared" si="24"/>
        <v>1.5100697040000002</v>
      </c>
      <c r="J177" s="46">
        <f t="shared" si="25"/>
        <v>0</v>
      </c>
      <c r="K177" s="47">
        <v>0.20000000000000001</v>
      </c>
      <c r="L177" s="48">
        <f t="shared" si="26"/>
        <v>0</v>
      </c>
      <c r="M177" s="49">
        <f>VLOOKUP(A177,'New template'!A:R,13,FALSE)</f>
        <v>0.050000000000000003</v>
      </c>
      <c r="N177" s="50">
        <f t="shared" si="27"/>
        <v>0</v>
      </c>
      <c r="O177" s="49">
        <v>0.050000000000000003</v>
      </c>
      <c r="P177" s="50">
        <f t="shared" si="28"/>
        <v>0</v>
      </c>
      <c r="Q177" s="51">
        <f t="shared" si="29"/>
        <v>0</v>
      </c>
      <c r="R177" s="52">
        <f t="shared" si="30"/>
        <v>0</v>
      </c>
      <c r="S177" s="194" t="e">
        <f t="shared" si="31"/>
        <v>#DIV/0!</v>
      </c>
    </row>
    <row r="178" ht="14.45" customHeight="1">
      <c r="A178" s="195" t="s">
        <v>204</v>
      </c>
      <c r="B178" s="55" t="str">
        <f>VLOOKUP(A178,'New template'!A:B,2,FALSE)</f>
        <v>E03123</v>
      </c>
      <c r="C178" s="68">
        <v>0</v>
      </c>
      <c r="D178" s="68">
        <v>448</v>
      </c>
      <c r="E178" s="43">
        <v>0</v>
      </c>
      <c r="F178" s="42">
        <f t="shared" si="22"/>
        <v>448</v>
      </c>
      <c r="G178" s="45">
        <f t="shared" si="32"/>
        <v>59.136000000000003</v>
      </c>
      <c r="H178" s="45">
        <f t="shared" si="23"/>
        <v>0</v>
      </c>
      <c r="I178" s="45">
        <f t="shared" si="24"/>
        <v>7.6876800000000003</v>
      </c>
      <c r="J178" s="46">
        <f t="shared" si="25"/>
        <v>0</v>
      </c>
      <c r="K178" s="47">
        <v>0.20000000000000001</v>
      </c>
      <c r="L178" s="48">
        <f t="shared" si="26"/>
        <v>0</v>
      </c>
      <c r="M178" s="49">
        <f>VLOOKUP(A178,'New template'!A:R,13,FALSE)</f>
        <v>0.050000000000000003</v>
      </c>
      <c r="N178" s="50">
        <f t="shared" si="27"/>
        <v>0</v>
      </c>
      <c r="O178" s="49">
        <v>0.050000000000000003</v>
      </c>
      <c r="P178" s="50">
        <f t="shared" si="28"/>
        <v>0</v>
      </c>
      <c r="Q178" s="51">
        <f t="shared" si="29"/>
        <v>0</v>
      </c>
      <c r="R178" s="52">
        <f t="shared" si="30"/>
        <v>0</v>
      </c>
      <c r="S178" s="194" t="e">
        <f t="shared" si="31"/>
        <v>#DIV/0!</v>
      </c>
    </row>
    <row r="179" ht="14.45" customHeight="1">
      <c r="A179" s="195" t="s">
        <v>204</v>
      </c>
      <c r="B179" s="55" t="str">
        <f>VLOOKUP(A179,'New template'!A:B,2,FALSE)</f>
        <v>E03123</v>
      </c>
      <c r="C179" s="68">
        <v>14</v>
      </c>
      <c r="D179" s="68">
        <v>448</v>
      </c>
      <c r="E179" s="43">
        <v>0.80359999999999998</v>
      </c>
      <c r="F179" s="42">
        <f t="shared" si="22"/>
        <v>87.987200000000001</v>
      </c>
      <c r="G179" s="45">
        <f t="shared" si="32"/>
        <v>11.614310400000001</v>
      </c>
      <c r="H179" s="45">
        <f t="shared" si="23"/>
        <v>162.60034560000003</v>
      </c>
      <c r="I179" s="45">
        <f t="shared" si="24"/>
        <v>1.5098603520000002</v>
      </c>
      <c r="J179" s="46">
        <f t="shared" si="25"/>
        <v>141.462300672</v>
      </c>
      <c r="K179" s="47">
        <v>0.20000000000000001</v>
      </c>
      <c r="L179" s="48">
        <f t="shared" si="26"/>
        <v>28.292460134400002</v>
      </c>
      <c r="M179" s="49">
        <f>VLOOKUP(A179,'New template'!A:R,13,FALSE)</f>
        <v>0.050000000000000003</v>
      </c>
      <c r="N179" s="50">
        <f t="shared" si="27"/>
        <v>7.0731150336000006</v>
      </c>
      <c r="O179" s="49">
        <v>0.050000000000000003</v>
      </c>
      <c r="P179" s="50">
        <f t="shared" si="28"/>
        <v>7.0731150336000006</v>
      </c>
      <c r="Q179" s="51">
        <f t="shared" si="29"/>
        <v>7.0700000000000003</v>
      </c>
      <c r="R179" s="52">
        <f t="shared" si="30"/>
        <v>98.980000000000004</v>
      </c>
      <c r="S179" s="194">
        <f t="shared" si="31"/>
        <v>0.6087317934950317</v>
      </c>
    </row>
    <row r="180" ht="14.45" customHeight="1">
      <c r="A180" s="195" t="s">
        <v>384</v>
      </c>
      <c r="B180" s="55" t="str">
        <f>VLOOKUP(A180,'New template'!A:B,2,FALSE)</f>
        <v>E04508</v>
      </c>
      <c r="C180" s="68">
        <v>0</v>
      </c>
      <c r="D180" s="68">
        <v>368</v>
      </c>
      <c r="E180" s="43">
        <v>0</v>
      </c>
      <c r="F180" s="42">
        <f t="shared" si="22"/>
        <v>368</v>
      </c>
      <c r="G180" s="45">
        <f t="shared" si="32"/>
        <v>48.576000000000001</v>
      </c>
      <c r="H180" s="45">
        <f t="shared" si="23"/>
        <v>0</v>
      </c>
      <c r="I180" s="45">
        <f t="shared" si="24"/>
        <v>6.3148800000000005</v>
      </c>
      <c r="J180" s="46">
        <f t="shared" si="25"/>
        <v>0</v>
      </c>
      <c r="K180" s="47">
        <v>0.20000000000000001</v>
      </c>
      <c r="L180" s="48">
        <f t="shared" si="26"/>
        <v>0</v>
      </c>
      <c r="M180" s="49">
        <f>VLOOKUP(A180,'New template'!A:R,13,FALSE)</f>
        <v>0.050000000000000003</v>
      </c>
      <c r="N180" s="50">
        <f t="shared" si="27"/>
        <v>0</v>
      </c>
      <c r="O180" s="49">
        <v>0.050000000000000003</v>
      </c>
      <c r="P180" s="50">
        <f t="shared" si="28"/>
        <v>0</v>
      </c>
      <c r="Q180" s="51">
        <f t="shared" si="29"/>
        <v>0</v>
      </c>
      <c r="R180" s="52">
        <f t="shared" si="30"/>
        <v>0</v>
      </c>
      <c r="S180" s="194" t="e">
        <f t="shared" si="31"/>
        <v>#DIV/0!</v>
      </c>
    </row>
    <row r="181" ht="14.45" customHeight="1">
      <c r="A181" s="195" t="s">
        <v>384</v>
      </c>
      <c r="B181" s="55" t="str">
        <f>VLOOKUP(A181,'New template'!A:B,2,FALSE)</f>
        <v>E04508</v>
      </c>
      <c r="C181" s="68">
        <v>4</v>
      </c>
      <c r="D181" s="68">
        <v>368</v>
      </c>
      <c r="E181" s="43">
        <v>0.67000000000000004</v>
      </c>
      <c r="F181" s="42">
        <f t="shared" si="22"/>
        <v>121.43999999999998</v>
      </c>
      <c r="G181" s="45">
        <f t="shared" si="32"/>
        <v>16.030079999999998</v>
      </c>
      <c r="H181" s="45">
        <f t="shared" si="23"/>
        <v>64.120319999999992</v>
      </c>
      <c r="I181" s="45">
        <f t="shared" si="24"/>
        <v>2.0839103999999997</v>
      </c>
      <c r="J181" s="46">
        <f t="shared" si="25"/>
        <v>55.78467839999999</v>
      </c>
      <c r="K181" s="47">
        <v>0.20000000000000001</v>
      </c>
      <c r="L181" s="48">
        <f t="shared" si="26"/>
        <v>11.156935679999998</v>
      </c>
      <c r="M181" s="49">
        <f>VLOOKUP(A181,'New template'!A:R,13,FALSE)</f>
        <v>0.050000000000000003</v>
      </c>
      <c r="N181" s="50">
        <f t="shared" si="27"/>
        <v>2.7892339199999996</v>
      </c>
      <c r="O181" s="49">
        <v>0.050000000000000003</v>
      </c>
      <c r="P181" s="50">
        <f t="shared" si="28"/>
        <v>2.7892339199999996</v>
      </c>
      <c r="Q181" s="51">
        <f t="shared" si="29"/>
        <v>9.7599999999999998</v>
      </c>
      <c r="R181" s="52">
        <f t="shared" si="30"/>
        <v>39.039999999999999</v>
      </c>
      <c r="S181" s="194">
        <f t="shared" si="31"/>
        <v>0.60885535193835594</v>
      </c>
    </row>
    <row r="182" ht="14.45" customHeight="1">
      <c r="A182" s="195" t="s">
        <v>384</v>
      </c>
      <c r="B182" s="55" t="str">
        <f>VLOOKUP(A182,'New template'!A:B,2,FALSE)</f>
        <v>E04508</v>
      </c>
      <c r="C182" s="68">
        <v>7</v>
      </c>
      <c r="D182" s="68">
        <v>368</v>
      </c>
      <c r="E182" s="43">
        <v>0.67120000000000002</v>
      </c>
      <c r="F182" s="42">
        <f t="shared" si="22"/>
        <v>120.99839999999999</v>
      </c>
      <c r="G182" s="45">
        <f t="shared" si="32"/>
        <v>15.971788799999999</v>
      </c>
      <c r="H182" s="45">
        <f t="shared" si="23"/>
        <v>111.80252159999999</v>
      </c>
      <c r="I182" s="45">
        <f t="shared" si="24"/>
        <v>2.076332544</v>
      </c>
      <c r="J182" s="46">
        <f t="shared" si="25"/>
        <v>97.268193791999991</v>
      </c>
      <c r="K182" s="47">
        <v>0.20000000000000001</v>
      </c>
      <c r="L182" s="48">
        <f t="shared" si="26"/>
        <v>19.4536387584</v>
      </c>
      <c r="M182" s="49">
        <f>VLOOKUP(A182,'New template'!A:R,13,FALSE)</f>
        <v>0.050000000000000003</v>
      </c>
      <c r="N182" s="50">
        <f t="shared" si="27"/>
        <v>4.8634096896000001</v>
      </c>
      <c r="O182" s="49">
        <v>0.050000000000000003</v>
      </c>
      <c r="P182" s="50">
        <f t="shared" si="28"/>
        <v>4.8634096896000001</v>
      </c>
      <c r="Q182" s="51">
        <f t="shared" si="29"/>
        <v>9.7300000000000004</v>
      </c>
      <c r="R182" s="52">
        <f t="shared" si="30"/>
        <v>68.109999999999999</v>
      </c>
      <c r="S182" s="194">
        <f t="shared" si="31"/>
        <v>0.60919913992351316</v>
      </c>
    </row>
    <row r="183" ht="14.45" customHeight="1">
      <c r="A183" s="195" t="s">
        <v>385</v>
      </c>
      <c r="B183" s="55" t="str">
        <f>VLOOKUP(A183,'New template'!A:B,2,FALSE)</f>
        <v>E05097</v>
      </c>
      <c r="C183" s="68">
        <v>1</v>
      </c>
      <c r="D183" s="68">
        <v>528</v>
      </c>
      <c r="E183" s="43">
        <v>0</v>
      </c>
      <c r="F183" s="42">
        <f t="shared" si="22"/>
        <v>528</v>
      </c>
      <c r="G183" s="45">
        <f t="shared" si="32"/>
        <v>69.695999999999998</v>
      </c>
      <c r="H183" s="45">
        <f t="shared" si="23"/>
        <v>69.695999999999998</v>
      </c>
      <c r="I183" s="45">
        <f t="shared" si="24"/>
        <v>9.0604800000000001</v>
      </c>
      <c r="J183" s="46">
        <f t="shared" si="25"/>
        <v>60.63552</v>
      </c>
      <c r="K183" s="47">
        <v>0.20000000000000001</v>
      </c>
      <c r="L183" s="48">
        <f t="shared" si="26"/>
        <v>12.127104000000001</v>
      </c>
      <c r="M183" s="49">
        <f>VLOOKUP(A183,'New template'!A:R,13,FALSE)</f>
        <v>0.050000000000000003</v>
      </c>
      <c r="N183" s="50">
        <f t="shared" si="27"/>
        <v>3.0317760000000002</v>
      </c>
      <c r="O183" s="49">
        <v>0.050000000000000003</v>
      </c>
      <c r="P183" s="50">
        <f t="shared" si="28"/>
        <v>3.0317760000000002</v>
      </c>
      <c r="Q183" s="51">
        <f t="shared" si="29"/>
        <v>42.439999999999998</v>
      </c>
      <c r="R183" s="52">
        <f t="shared" si="30"/>
        <v>42.439999999999998</v>
      </c>
      <c r="S183" s="194">
        <f t="shared" si="31"/>
        <v>0.60893021120293844</v>
      </c>
    </row>
    <row r="184" ht="14.45" customHeight="1">
      <c r="A184" s="195" t="s">
        <v>385</v>
      </c>
      <c r="B184" s="55" t="str">
        <f>VLOOKUP(A184,'New template'!A:B,2,FALSE)</f>
        <v>E05097</v>
      </c>
      <c r="C184" s="68">
        <v>23</v>
      </c>
      <c r="D184" s="68">
        <v>528</v>
      </c>
      <c r="E184" s="43">
        <v>0.67049999999999998</v>
      </c>
      <c r="F184" s="42">
        <f t="shared" si="22"/>
        <v>173.976</v>
      </c>
      <c r="G184" s="45">
        <f t="shared" si="32"/>
        <v>22.964832000000001</v>
      </c>
      <c r="H184" s="45">
        <f t="shared" si="23"/>
        <v>528.19113600000003</v>
      </c>
      <c r="I184" s="45">
        <f t="shared" si="24"/>
        <v>2.9854281600000001</v>
      </c>
      <c r="J184" s="46">
        <f t="shared" si="25"/>
        <v>459.52628831999999</v>
      </c>
      <c r="K184" s="47">
        <v>0.20000000000000001</v>
      </c>
      <c r="L184" s="48">
        <f t="shared" si="26"/>
        <v>91.905257664000004</v>
      </c>
      <c r="M184" s="49">
        <f>VLOOKUP(A184,'New template'!A:R,13,FALSE)</f>
        <v>0.050000000000000003</v>
      </c>
      <c r="N184" s="50">
        <f t="shared" si="27"/>
        <v>22.976314416000001</v>
      </c>
      <c r="O184" s="49">
        <v>0.050000000000000003</v>
      </c>
      <c r="P184" s="50">
        <f t="shared" si="28"/>
        <v>22.976314416000001</v>
      </c>
      <c r="Q184" s="51">
        <f t="shared" si="29"/>
        <v>13.99</v>
      </c>
      <c r="R184" s="52">
        <f t="shared" si="30"/>
        <v>321.76999999999998</v>
      </c>
      <c r="S184" s="194">
        <f t="shared" si="31"/>
        <v>0.60919235115675996</v>
      </c>
    </row>
    <row r="185" ht="14.45" customHeight="1">
      <c r="A185" s="195" t="s">
        <v>386</v>
      </c>
      <c r="B185" s="55" t="str">
        <f>VLOOKUP(A185,'New template'!A:B,2,FALSE)</f>
        <v>E05098</v>
      </c>
      <c r="C185" s="68">
        <v>0</v>
      </c>
      <c r="D185" s="68">
        <v>678</v>
      </c>
      <c r="E185" s="43">
        <v>0</v>
      </c>
      <c r="F185" s="42">
        <f t="shared" si="22"/>
        <v>678</v>
      </c>
      <c r="G185" s="45">
        <f t="shared" si="32"/>
        <v>89.496000000000009</v>
      </c>
      <c r="H185" s="45">
        <f t="shared" si="23"/>
        <v>0</v>
      </c>
      <c r="I185" s="45">
        <f t="shared" si="24"/>
        <v>11.634480000000002</v>
      </c>
      <c r="J185" s="46">
        <f t="shared" si="25"/>
        <v>0</v>
      </c>
      <c r="K185" s="47">
        <v>0.20000000000000001</v>
      </c>
      <c r="L185" s="48">
        <f t="shared" si="26"/>
        <v>0</v>
      </c>
      <c r="M185" s="49">
        <f>VLOOKUP(A185,'New template'!A:R,13,FALSE)</f>
        <v>0.050000000000000003</v>
      </c>
      <c r="N185" s="50">
        <f t="shared" si="27"/>
        <v>0</v>
      </c>
      <c r="O185" s="49">
        <v>0.050000000000000003</v>
      </c>
      <c r="P185" s="50">
        <f t="shared" si="28"/>
        <v>0</v>
      </c>
      <c r="Q185" s="51">
        <f t="shared" si="29"/>
        <v>0</v>
      </c>
      <c r="R185" s="52">
        <f t="shared" si="30"/>
        <v>0</v>
      </c>
      <c r="S185" s="194" t="e">
        <f t="shared" si="31"/>
        <v>#DIV/0!</v>
      </c>
    </row>
    <row r="186" ht="14.45" customHeight="1">
      <c r="A186" s="195" t="s">
        <v>386</v>
      </c>
      <c r="B186" s="55" t="str">
        <f>VLOOKUP(A186,'New template'!A:B,2,FALSE)</f>
        <v>E05098</v>
      </c>
      <c r="C186" s="68">
        <v>20</v>
      </c>
      <c r="D186" s="68">
        <v>678</v>
      </c>
      <c r="E186" s="43">
        <v>0.67110000000000003</v>
      </c>
      <c r="F186" s="42">
        <f t="shared" si="22"/>
        <v>222.99419999999998</v>
      </c>
      <c r="G186" s="45">
        <f t="shared" si="32"/>
        <v>29.435234399999999</v>
      </c>
      <c r="H186" s="45">
        <f t="shared" si="23"/>
        <v>588.70468800000003</v>
      </c>
      <c r="I186" s="45">
        <f t="shared" si="24"/>
        <v>3.8265804719999998</v>
      </c>
      <c r="J186" s="46">
        <f t="shared" si="25"/>
        <v>512.17307856000002</v>
      </c>
      <c r="K186" s="47">
        <v>0.20000000000000001</v>
      </c>
      <c r="L186" s="48">
        <f t="shared" si="26"/>
        <v>102.43461571200001</v>
      </c>
      <c r="M186" s="49">
        <f>VLOOKUP(A186,'New template'!A:R,13,FALSE)</f>
        <v>0.050000000000000003</v>
      </c>
      <c r="N186" s="50">
        <f t="shared" si="27"/>
        <v>25.608653928000003</v>
      </c>
      <c r="O186" s="49">
        <v>0.050000000000000003</v>
      </c>
      <c r="P186" s="50">
        <f t="shared" si="28"/>
        <v>25.608653928000003</v>
      </c>
      <c r="Q186" s="51">
        <f t="shared" si="29"/>
        <v>17.93</v>
      </c>
      <c r="R186" s="52">
        <f t="shared" si="30"/>
        <v>358.60000000000002</v>
      </c>
      <c r="S186" s="194">
        <f t="shared" si="31"/>
        <v>0.60913392964181734</v>
      </c>
    </row>
    <row r="187" ht="14.45" customHeight="1">
      <c r="A187" s="195" t="s">
        <v>216</v>
      </c>
      <c r="B187" s="55" t="str">
        <f>VLOOKUP(A187,'New template'!A:B,2,FALSE)</f>
        <v>E03632</v>
      </c>
      <c r="C187" s="68">
        <v>1</v>
      </c>
      <c r="D187" s="68">
        <v>248</v>
      </c>
      <c r="E187" s="43">
        <v>0</v>
      </c>
      <c r="F187" s="42">
        <f t="shared" si="22"/>
        <v>248</v>
      </c>
      <c r="G187" s="45">
        <f t="shared" si="32"/>
        <v>32.736000000000004</v>
      </c>
      <c r="H187" s="45">
        <f t="shared" si="23"/>
        <v>32.736000000000004</v>
      </c>
      <c r="I187" s="45">
        <f t="shared" si="24"/>
        <v>4.2556800000000008</v>
      </c>
      <c r="J187" s="46">
        <f t="shared" si="25"/>
        <v>28.480320000000003</v>
      </c>
      <c r="K187" s="47">
        <v>0.20000000000000001</v>
      </c>
      <c r="L187" s="48">
        <f t="shared" si="26"/>
        <v>5.6960640000000007</v>
      </c>
      <c r="M187" s="49">
        <f>VLOOKUP(A187,'New template'!A:R,13,FALSE)</f>
        <v>0.050000000000000003</v>
      </c>
      <c r="N187" s="50">
        <f t="shared" si="27"/>
        <v>1.4240160000000002</v>
      </c>
      <c r="O187" s="49">
        <v>0.050000000000000003</v>
      </c>
      <c r="P187" s="50">
        <f t="shared" si="28"/>
        <v>1.4240160000000002</v>
      </c>
      <c r="Q187" s="51">
        <f t="shared" si="29"/>
        <v>19.940000000000001</v>
      </c>
      <c r="R187" s="52">
        <f t="shared" si="30"/>
        <v>19.940000000000001</v>
      </c>
      <c r="S187" s="194">
        <f t="shared" si="31"/>
        <v>0.60911534701857284</v>
      </c>
    </row>
    <row r="188" ht="14.45" customHeight="1">
      <c r="A188" s="195" t="s">
        <v>216</v>
      </c>
      <c r="B188" s="55" t="str">
        <f>VLOOKUP(A188,'New template'!A:B,2,FALSE)</f>
        <v>E03632</v>
      </c>
      <c r="C188" s="68">
        <v>20</v>
      </c>
      <c r="D188" s="68">
        <v>248</v>
      </c>
      <c r="E188" s="43">
        <v>0.6452</v>
      </c>
      <c r="F188" s="42">
        <f t="shared" si="22"/>
        <v>87.990399999999994</v>
      </c>
      <c r="G188" s="45">
        <f t="shared" si="32"/>
        <v>11.614732800000001</v>
      </c>
      <c r="H188" s="45">
        <f t="shared" si="23"/>
        <v>232.294656</v>
      </c>
      <c r="I188" s="45">
        <f t="shared" si="24"/>
        <v>1.5099152640000002</v>
      </c>
      <c r="J188" s="46">
        <f t="shared" si="25"/>
        <v>202.09635072</v>
      </c>
      <c r="K188" s="47">
        <v>0.20000000000000001</v>
      </c>
      <c r="L188" s="48">
        <f t="shared" si="26"/>
        <v>40.419270144000002</v>
      </c>
      <c r="M188" s="49">
        <f>VLOOKUP(A188,'New template'!A:R,13,FALSE)</f>
        <v>0.050000000000000003</v>
      </c>
      <c r="N188" s="50">
        <f t="shared" si="27"/>
        <v>10.104817536000001</v>
      </c>
      <c r="O188" s="49">
        <v>0.050000000000000003</v>
      </c>
      <c r="P188" s="50">
        <f t="shared" si="28"/>
        <v>10.104817536000001</v>
      </c>
      <c r="Q188" s="51">
        <f t="shared" si="29"/>
        <v>7.0700000000000003</v>
      </c>
      <c r="R188" s="52">
        <f t="shared" si="30"/>
        <v>141.40000000000001</v>
      </c>
      <c r="S188" s="194">
        <f t="shared" si="31"/>
        <v>0.60870965537838284</v>
      </c>
    </row>
    <row r="189" ht="14.45" customHeight="1">
      <c r="A189" s="195" t="s">
        <v>218</v>
      </c>
      <c r="B189" s="55" t="str">
        <f>VLOOKUP(A189,'New template'!A:B,2,FALSE)</f>
        <v>E03060</v>
      </c>
      <c r="C189" s="68">
        <v>0</v>
      </c>
      <c r="D189" s="68">
        <v>298</v>
      </c>
      <c r="E189" s="43">
        <v>0</v>
      </c>
      <c r="F189" s="42">
        <f t="shared" si="22"/>
        <v>298</v>
      </c>
      <c r="G189" s="45">
        <f t="shared" si="32"/>
        <v>39.335999999999999</v>
      </c>
      <c r="H189" s="45">
        <f t="shared" si="23"/>
        <v>0</v>
      </c>
      <c r="I189" s="45">
        <f t="shared" si="24"/>
        <v>5.1136799999999996</v>
      </c>
      <c r="J189" s="46">
        <f t="shared" si="25"/>
        <v>0</v>
      </c>
      <c r="K189" s="47">
        <v>0.20000000000000001</v>
      </c>
      <c r="L189" s="48">
        <f t="shared" si="26"/>
        <v>0</v>
      </c>
      <c r="M189" s="49">
        <f>VLOOKUP(A189,'New template'!A:R,13,FALSE)</f>
        <v>0.050000000000000003</v>
      </c>
      <c r="N189" s="50">
        <f t="shared" si="27"/>
        <v>0</v>
      </c>
      <c r="O189" s="49">
        <v>0.050000000000000003</v>
      </c>
      <c r="P189" s="50">
        <f t="shared" si="28"/>
        <v>0</v>
      </c>
      <c r="Q189" s="51">
        <f t="shared" si="29"/>
        <v>0</v>
      </c>
      <c r="R189" s="52">
        <f t="shared" si="30"/>
        <v>0</v>
      </c>
      <c r="S189" s="194" t="e">
        <f t="shared" si="31"/>
        <v>#DIV/0!</v>
      </c>
    </row>
    <row r="190" ht="14.45" customHeight="1">
      <c r="A190" s="195" t="s">
        <v>218</v>
      </c>
      <c r="B190" s="55" t="str">
        <f>VLOOKUP(A190,'New template'!A:B,2,FALSE)</f>
        <v>E03060</v>
      </c>
      <c r="C190" s="68">
        <v>0</v>
      </c>
      <c r="D190" s="68">
        <v>298</v>
      </c>
      <c r="E190" s="43">
        <v>0.70469999999999999</v>
      </c>
      <c r="F190" s="42">
        <f t="shared" si="22"/>
        <v>87.999400000000009</v>
      </c>
      <c r="G190" s="45">
        <f t="shared" si="32"/>
        <v>11.615920800000001</v>
      </c>
      <c r="H190" s="45">
        <f t="shared" si="23"/>
        <v>0</v>
      </c>
      <c r="I190" s="45">
        <f t="shared" si="24"/>
        <v>1.5100697040000002</v>
      </c>
      <c r="J190" s="46">
        <f t="shared" si="25"/>
        <v>0</v>
      </c>
      <c r="K190" s="47">
        <v>0.20000000000000001</v>
      </c>
      <c r="L190" s="48">
        <f t="shared" si="26"/>
        <v>0</v>
      </c>
      <c r="M190" s="49">
        <f>VLOOKUP(A190,'New template'!A:R,13,FALSE)</f>
        <v>0.050000000000000003</v>
      </c>
      <c r="N190" s="50">
        <f t="shared" si="27"/>
        <v>0</v>
      </c>
      <c r="O190" s="49">
        <v>0.050000000000000003</v>
      </c>
      <c r="P190" s="50">
        <f t="shared" si="28"/>
        <v>0</v>
      </c>
      <c r="Q190" s="51">
        <f t="shared" si="29"/>
        <v>0</v>
      </c>
      <c r="R190" s="52">
        <f t="shared" si="30"/>
        <v>0</v>
      </c>
      <c r="S190" s="194" t="e">
        <f t="shared" si="31"/>
        <v>#DIV/0!</v>
      </c>
    </row>
    <row r="191" ht="14.45" customHeight="1">
      <c r="A191" s="195" t="s">
        <v>356</v>
      </c>
      <c r="B191" s="55" t="e">
        <f>VLOOKUP(A191,'New template'!A:B,2,FALSE)</f>
        <v>#N/A</v>
      </c>
      <c r="C191" s="68">
        <v>0</v>
      </c>
      <c r="D191" s="68">
        <v>498</v>
      </c>
      <c r="E191" s="43">
        <v>0</v>
      </c>
      <c r="F191" s="42">
        <f t="shared" si="22"/>
        <v>498</v>
      </c>
      <c r="G191" s="45">
        <f t="shared" si="32"/>
        <v>65.736000000000004</v>
      </c>
      <c r="H191" s="45">
        <f t="shared" si="23"/>
        <v>0</v>
      </c>
      <c r="I191" s="45">
        <f t="shared" si="24"/>
        <v>8.5456800000000008</v>
      </c>
      <c r="J191" s="46">
        <f t="shared" si="25"/>
        <v>0</v>
      </c>
      <c r="K191" s="47">
        <v>0.20000000000000001</v>
      </c>
      <c r="L191" s="48">
        <f t="shared" si="26"/>
        <v>0</v>
      </c>
      <c r="M191" s="49" t="e">
        <f>VLOOKUP(A191,'New template'!A:R,13,FALSE)</f>
        <v>#N/A</v>
      </c>
      <c r="N191" s="50" t="e">
        <f t="shared" si="27"/>
        <v>#N/A</v>
      </c>
      <c r="O191" s="49">
        <v>0.050000000000000003</v>
      </c>
      <c r="P191" s="50">
        <f t="shared" si="28"/>
        <v>0</v>
      </c>
      <c r="Q191" s="51">
        <f t="shared" si="29"/>
        <v>0</v>
      </c>
      <c r="R191" s="52">
        <f t="shared" si="30"/>
        <v>0</v>
      </c>
      <c r="S191" s="194" t="e">
        <f t="shared" si="31"/>
        <v>#DIV/0!</v>
      </c>
    </row>
    <row r="192" ht="14.45" customHeight="1">
      <c r="A192" s="195" t="s">
        <v>356</v>
      </c>
      <c r="B192" s="55" t="e">
        <f>VLOOKUP(A192,'New template'!A:B,2,FALSE)</f>
        <v>#N/A</v>
      </c>
      <c r="C192" s="68">
        <v>9</v>
      </c>
      <c r="D192" s="68">
        <v>498</v>
      </c>
      <c r="E192" s="43">
        <v>0.82330000000000003</v>
      </c>
      <c r="F192" s="42">
        <f t="shared" si="22"/>
        <v>87.996599999999987</v>
      </c>
      <c r="G192" s="45">
        <f t="shared" si="32"/>
        <v>11.615551199999999</v>
      </c>
      <c r="H192" s="45">
        <f t="shared" si="23"/>
        <v>104.53996079999999</v>
      </c>
      <c r="I192" s="45">
        <f t="shared" si="24"/>
        <v>1.5100216559999999</v>
      </c>
      <c r="J192" s="46">
        <f t="shared" si="25"/>
        <v>90.949765896000002</v>
      </c>
      <c r="K192" s="47">
        <v>0.20000000000000001</v>
      </c>
      <c r="L192" s="48">
        <f t="shared" si="26"/>
        <v>18.1899531792</v>
      </c>
      <c r="M192" s="49" t="e">
        <f>VLOOKUP(A192,'New template'!A:R,13,FALSE)</f>
        <v>#N/A</v>
      </c>
      <c r="N192" s="50" t="e">
        <f t="shared" si="27"/>
        <v>#N/A</v>
      </c>
      <c r="O192" s="49">
        <v>0.050000000000000003</v>
      </c>
      <c r="P192" s="50">
        <f t="shared" si="28"/>
        <v>4.5474882947999999</v>
      </c>
      <c r="Q192" s="51">
        <f t="shared" si="29"/>
        <v>0</v>
      </c>
      <c r="R192" s="52">
        <f t="shared" si="30"/>
        <v>0</v>
      </c>
      <c r="S192" s="194">
        <f t="shared" si="31"/>
        <v>0</v>
      </c>
    </row>
    <row r="193" ht="14.45" customHeight="1">
      <c r="A193" s="195" t="s">
        <v>228</v>
      </c>
      <c r="B193" s="55" t="str">
        <f>VLOOKUP(A193,'New template'!A:B,2,FALSE)</f>
        <v>E05687</v>
      </c>
      <c r="C193" s="68">
        <v>0</v>
      </c>
      <c r="D193" s="68">
        <v>298</v>
      </c>
      <c r="E193" s="43">
        <v>0</v>
      </c>
      <c r="F193" s="42">
        <f t="shared" si="22"/>
        <v>298</v>
      </c>
      <c r="G193" s="45">
        <f t="shared" si="32"/>
        <v>39.335999999999999</v>
      </c>
      <c r="H193" s="45">
        <f t="shared" si="23"/>
        <v>0</v>
      </c>
      <c r="I193" s="45">
        <f t="shared" si="24"/>
        <v>5.1136799999999996</v>
      </c>
      <c r="J193" s="46">
        <f t="shared" si="25"/>
        <v>0</v>
      </c>
      <c r="K193" s="47">
        <v>0.20000000000000001</v>
      </c>
      <c r="L193" s="48">
        <f t="shared" si="26"/>
        <v>0</v>
      </c>
      <c r="M193" s="49">
        <f>VLOOKUP(A193,'New template'!A:R,13,FALSE)</f>
        <v>0.050000000000000003</v>
      </c>
      <c r="N193" s="50">
        <f t="shared" si="27"/>
        <v>0</v>
      </c>
      <c r="O193" s="49">
        <v>0.050000000000000003</v>
      </c>
      <c r="P193" s="50">
        <f t="shared" si="28"/>
        <v>0</v>
      </c>
      <c r="Q193" s="51">
        <f t="shared" si="29"/>
        <v>0</v>
      </c>
      <c r="R193" s="52">
        <f t="shared" si="30"/>
        <v>0</v>
      </c>
      <c r="S193" s="194" t="e">
        <f t="shared" si="31"/>
        <v>#DIV/0!</v>
      </c>
    </row>
    <row r="194" ht="14.45" customHeight="1">
      <c r="A194" s="195" t="s">
        <v>228</v>
      </c>
      <c r="B194" s="55" t="str">
        <f>VLOOKUP(A194,'New template'!A:B,2,FALSE)</f>
        <v>E05687</v>
      </c>
      <c r="C194" s="68">
        <v>1</v>
      </c>
      <c r="D194" s="68">
        <v>298</v>
      </c>
      <c r="E194" s="43">
        <v>0.60070000000000001</v>
      </c>
      <c r="F194" s="42">
        <f t="shared" si="22"/>
        <v>118.9914</v>
      </c>
      <c r="G194" s="45">
        <f t="shared" si="32"/>
        <v>15.7068648</v>
      </c>
      <c r="H194" s="45">
        <f t="shared" si="23"/>
        <v>15.7068648</v>
      </c>
      <c r="I194" s="45">
        <f t="shared" si="24"/>
        <v>2.0418924240000003</v>
      </c>
      <c r="J194" s="46">
        <f t="shared" si="25"/>
        <v>13.664972376</v>
      </c>
      <c r="K194" s="47">
        <v>0.20000000000000001</v>
      </c>
      <c r="L194" s="48">
        <f t="shared" si="26"/>
        <v>2.7329944751999999</v>
      </c>
      <c r="M194" s="49">
        <f>VLOOKUP(A194,'New template'!A:R,13,FALSE)</f>
        <v>0.050000000000000003</v>
      </c>
      <c r="N194" s="50">
        <f t="shared" si="27"/>
        <v>0.68324861879999998</v>
      </c>
      <c r="O194" s="49">
        <v>0.050000000000000003</v>
      </c>
      <c r="P194" s="50">
        <f t="shared" si="28"/>
        <v>0.68324861879999998</v>
      </c>
      <c r="Q194" s="51">
        <f t="shared" si="29"/>
        <v>9.5700000000000003</v>
      </c>
      <c r="R194" s="52">
        <f t="shared" si="30"/>
        <v>9.5700000000000003</v>
      </c>
      <c r="S194" s="194">
        <f t="shared" si="31"/>
        <v>0.60928773003763304</v>
      </c>
    </row>
    <row r="195" ht="14.45" customHeight="1">
      <c r="A195" s="195" t="s">
        <v>387</v>
      </c>
      <c r="B195" s="55" t="str">
        <f>VLOOKUP(A195,'New template'!A:B,2,FALSE)</f>
        <v>E06096</v>
      </c>
      <c r="C195" s="68">
        <v>0</v>
      </c>
      <c r="D195" s="68">
        <v>428</v>
      </c>
      <c r="E195" s="43">
        <v>0</v>
      </c>
      <c r="F195" s="42">
        <f t="shared" ref="F195:F241" si="33">D195*(1-E195)</f>
        <v>428</v>
      </c>
      <c r="G195" s="45">
        <f t="shared" si="32"/>
        <v>56.496000000000002</v>
      </c>
      <c r="H195" s="45">
        <f t="shared" ref="H195:H241" si="34">G195*C195</f>
        <v>0</v>
      </c>
      <c r="I195" s="45">
        <f t="shared" ref="I195:I241" si="35">G195*0.13</f>
        <v>7.3444800000000008</v>
      </c>
      <c r="J195" s="46">
        <f t="shared" ref="J195:J241" si="36">(G195-I195)*C195</f>
        <v>0</v>
      </c>
      <c r="K195" s="47">
        <v>0.20000000000000001</v>
      </c>
      <c r="L195" s="48">
        <f t="shared" ref="L195:L241" si="37">J195*K195</f>
        <v>0</v>
      </c>
      <c r="M195" s="49">
        <f>VLOOKUP(A195,'New template'!A:R,13,FALSE)</f>
        <v>0.050000000000000003</v>
      </c>
      <c r="N195" s="50">
        <f t="shared" ref="N195:N241" si="38">J195*M195</f>
        <v>0</v>
      </c>
      <c r="O195" s="49">
        <v>0.050000000000000003</v>
      </c>
      <c r="P195" s="50">
        <f t="shared" ref="P195:P241" si="39">J195*O195</f>
        <v>0</v>
      </c>
      <c r="Q195" s="51">
        <f t="shared" ref="Q195:Q241" si="40">IFERROR(ROUND((J195-L195-N195-P195)/C195,2),0)</f>
        <v>0</v>
      </c>
      <c r="R195" s="52">
        <f t="shared" ref="R195:R241" si="41">C195*Q195</f>
        <v>0</v>
      </c>
      <c r="S195" s="194" t="e">
        <f t="shared" ref="S195:S241" si="42">R195/H195</f>
        <v>#DIV/0!</v>
      </c>
    </row>
    <row r="196" ht="14.45" customHeight="1">
      <c r="A196" s="195" t="s">
        <v>387</v>
      </c>
      <c r="B196" s="55" t="str">
        <f>VLOOKUP(A196,'New template'!A:B,2,FALSE)</f>
        <v>E06096</v>
      </c>
      <c r="C196" s="68">
        <v>8</v>
      </c>
      <c r="D196" s="68">
        <v>428</v>
      </c>
      <c r="E196" s="43">
        <v>0.60050000000000003</v>
      </c>
      <c r="F196" s="42">
        <f t="shared" si="33"/>
        <v>170.98599999999999</v>
      </c>
      <c r="G196" s="45">
        <f t="shared" si="32"/>
        <v>22.570152</v>
      </c>
      <c r="H196" s="45">
        <f t="shared" si="34"/>
        <v>180.561216</v>
      </c>
      <c r="I196" s="45">
        <f t="shared" si="35"/>
        <v>2.9341197600000002</v>
      </c>
      <c r="J196" s="46">
        <f t="shared" si="36"/>
        <v>157.08825791999999</v>
      </c>
      <c r="K196" s="47">
        <v>0.20000000000000001</v>
      </c>
      <c r="L196" s="48">
        <f t="shared" si="37"/>
        <v>31.417651583999998</v>
      </c>
      <c r="M196" s="49">
        <f>VLOOKUP(A196,'New template'!A:R,13,FALSE)</f>
        <v>0.050000000000000003</v>
      </c>
      <c r="N196" s="50">
        <f t="shared" si="38"/>
        <v>7.8544128959999995</v>
      </c>
      <c r="O196" s="49">
        <v>0.050000000000000003</v>
      </c>
      <c r="P196" s="50">
        <f t="shared" si="39"/>
        <v>7.8544128959999995</v>
      </c>
      <c r="Q196" s="51">
        <f t="shared" si="40"/>
        <v>13.75</v>
      </c>
      <c r="R196" s="52">
        <f t="shared" si="41"/>
        <v>110</v>
      </c>
      <c r="S196" s="194">
        <f t="shared" si="42"/>
        <v>0.60921167035117885</v>
      </c>
    </row>
    <row r="197" ht="14.45" customHeight="1">
      <c r="A197" s="195" t="s">
        <v>232</v>
      </c>
      <c r="B197" s="55" t="str">
        <f>VLOOKUP(A197,'New template'!A:B,2,FALSE)</f>
        <v>E02540</v>
      </c>
      <c r="C197" s="68">
        <v>0</v>
      </c>
      <c r="D197" s="68">
        <v>158</v>
      </c>
      <c r="E197" s="43">
        <v>0</v>
      </c>
      <c r="F197" s="42">
        <f t="shared" si="33"/>
        <v>158</v>
      </c>
      <c r="G197" s="45">
        <f t="shared" si="32"/>
        <v>20.856000000000002</v>
      </c>
      <c r="H197" s="45">
        <f t="shared" si="34"/>
        <v>0</v>
      </c>
      <c r="I197" s="45">
        <f t="shared" si="35"/>
        <v>2.7112800000000004</v>
      </c>
      <c r="J197" s="46">
        <f t="shared" si="36"/>
        <v>0</v>
      </c>
      <c r="K197" s="47">
        <v>0.20000000000000001</v>
      </c>
      <c r="L197" s="48">
        <f t="shared" si="37"/>
        <v>0</v>
      </c>
      <c r="M197" s="49">
        <f>VLOOKUP(A197,'New template'!A:R,13,FALSE)</f>
        <v>0.050000000000000003</v>
      </c>
      <c r="N197" s="50">
        <f t="shared" si="38"/>
        <v>0</v>
      </c>
      <c r="O197" s="49">
        <v>0.050000000000000003</v>
      </c>
      <c r="P197" s="50">
        <f t="shared" si="39"/>
        <v>0</v>
      </c>
      <c r="Q197" s="51">
        <f t="shared" si="40"/>
        <v>0</v>
      </c>
      <c r="R197" s="52">
        <f t="shared" si="41"/>
        <v>0</v>
      </c>
      <c r="S197" s="194" t="e">
        <f t="shared" si="42"/>
        <v>#DIV/0!</v>
      </c>
    </row>
    <row r="198" ht="14.45" customHeight="1">
      <c r="A198" s="195" t="s">
        <v>232</v>
      </c>
      <c r="B198" s="55" t="str">
        <f>VLOOKUP(A198,'New template'!A:B,2,FALSE)</f>
        <v>E02540</v>
      </c>
      <c r="C198" s="68">
        <v>3</v>
      </c>
      <c r="D198" s="68">
        <v>158</v>
      </c>
      <c r="E198" s="43">
        <v>0.443</v>
      </c>
      <c r="F198" s="42">
        <f t="shared" si="33"/>
        <v>88.005999999999986</v>
      </c>
      <c r="G198" s="45">
        <f t="shared" si="32"/>
        <v>11.616791999999998</v>
      </c>
      <c r="H198" s="45">
        <f t="shared" si="34"/>
        <v>34.850375999999997</v>
      </c>
      <c r="I198" s="45">
        <f t="shared" si="35"/>
        <v>1.5101829599999999</v>
      </c>
      <c r="J198" s="46">
        <f t="shared" si="36"/>
        <v>30.319827119999996</v>
      </c>
      <c r="K198" s="47">
        <v>0.20000000000000001</v>
      </c>
      <c r="L198" s="48">
        <f t="shared" si="37"/>
        <v>6.0639654239999992</v>
      </c>
      <c r="M198" s="49">
        <f>VLOOKUP(A198,'New template'!A:R,13,FALSE)</f>
        <v>0.050000000000000003</v>
      </c>
      <c r="N198" s="50">
        <f t="shared" si="38"/>
        <v>1.5159913559999998</v>
      </c>
      <c r="O198" s="49">
        <v>0.050000000000000003</v>
      </c>
      <c r="P198" s="50">
        <f t="shared" si="39"/>
        <v>1.5159913559999998</v>
      </c>
      <c r="Q198" s="51">
        <f t="shared" si="40"/>
        <v>7.0700000000000003</v>
      </c>
      <c r="R198" s="52">
        <f t="shared" si="41"/>
        <v>21.210000000000001</v>
      </c>
      <c r="S198" s="194">
        <f t="shared" si="42"/>
        <v>0.60860175511449299</v>
      </c>
    </row>
    <row r="199" ht="14.45" customHeight="1">
      <c r="A199" s="195" t="s">
        <v>347</v>
      </c>
      <c r="B199" s="55" t="e">
        <f>VLOOKUP(A199,'New template'!A:B,2,FALSE)</f>
        <v>#N/A</v>
      </c>
      <c r="C199" s="68">
        <v>0</v>
      </c>
      <c r="D199" s="68">
        <v>301.5</v>
      </c>
      <c r="E199" s="43">
        <v>0</v>
      </c>
      <c r="F199" s="42">
        <f t="shared" si="33"/>
        <v>301.5</v>
      </c>
      <c r="G199" s="45">
        <f t="shared" si="32"/>
        <v>39.798000000000002</v>
      </c>
      <c r="H199" s="45">
        <f t="shared" si="34"/>
        <v>0</v>
      </c>
      <c r="I199" s="45">
        <f t="shared" si="35"/>
        <v>5.1737400000000004</v>
      </c>
      <c r="J199" s="46">
        <f t="shared" si="36"/>
        <v>0</v>
      </c>
      <c r="K199" s="47">
        <v>0.20000000000000001</v>
      </c>
      <c r="L199" s="48">
        <f t="shared" si="37"/>
        <v>0</v>
      </c>
      <c r="M199" s="49" t="e">
        <f>VLOOKUP(A199,'New template'!A:R,13,FALSE)</f>
        <v>#N/A</v>
      </c>
      <c r="N199" s="50" t="e">
        <f t="shared" si="38"/>
        <v>#N/A</v>
      </c>
      <c r="O199" s="49">
        <v>0.050000000000000003</v>
      </c>
      <c r="P199" s="50">
        <f t="shared" si="39"/>
        <v>0</v>
      </c>
      <c r="Q199" s="51">
        <f t="shared" si="40"/>
        <v>0</v>
      </c>
      <c r="R199" s="52">
        <f t="shared" si="41"/>
        <v>0</v>
      </c>
      <c r="S199" s="194" t="e">
        <f t="shared" si="42"/>
        <v>#DIV/0!</v>
      </c>
    </row>
    <row r="200" ht="14.45" customHeight="1">
      <c r="A200" s="195" t="s">
        <v>347</v>
      </c>
      <c r="B200" s="55" t="e">
        <f>VLOOKUP(A200,'New template'!A:B,2,FALSE)</f>
        <v>#N/A</v>
      </c>
      <c r="C200" s="68">
        <v>10</v>
      </c>
      <c r="D200" s="68">
        <v>450</v>
      </c>
      <c r="E200" s="43">
        <v>0.70809999999999995</v>
      </c>
      <c r="F200" s="42">
        <f t="shared" si="33"/>
        <v>131.35500000000002</v>
      </c>
      <c r="G200" s="45">
        <f t="shared" si="32"/>
        <v>17.338860000000004</v>
      </c>
      <c r="H200" s="45">
        <f t="shared" si="34"/>
        <v>173.38860000000005</v>
      </c>
      <c r="I200" s="45">
        <f t="shared" si="35"/>
        <v>2.2540518000000005</v>
      </c>
      <c r="J200" s="46">
        <f t="shared" si="36"/>
        <v>150.84808200000003</v>
      </c>
      <c r="K200" s="47">
        <v>0.20000000000000001</v>
      </c>
      <c r="L200" s="48">
        <f t="shared" si="37"/>
        <v>30.16961640000001</v>
      </c>
      <c r="M200" s="49" t="e">
        <f>VLOOKUP(A200,'New template'!A:R,13,FALSE)</f>
        <v>#N/A</v>
      </c>
      <c r="N200" s="50" t="e">
        <f t="shared" si="38"/>
        <v>#N/A</v>
      </c>
      <c r="O200" s="49">
        <v>0.050000000000000003</v>
      </c>
      <c r="P200" s="50">
        <f t="shared" si="39"/>
        <v>7.5424041000000024</v>
      </c>
      <c r="Q200" s="51">
        <f t="shared" si="40"/>
        <v>0</v>
      </c>
      <c r="R200" s="52">
        <f t="shared" si="41"/>
        <v>0</v>
      </c>
      <c r="S200" s="194">
        <f t="shared" si="42"/>
        <v>0</v>
      </c>
    </row>
    <row r="201" ht="14.45" customHeight="1">
      <c r="A201" s="195" t="s">
        <v>236</v>
      </c>
      <c r="B201" s="55" t="str">
        <f>VLOOKUP(A201,'New template'!A:B,2,FALSE)</f>
        <v>E02310</v>
      </c>
      <c r="C201" s="68">
        <v>1</v>
      </c>
      <c r="D201" s="68">
        <v>278</v>
      </c>
      <c r="E201" s="43">
        <v>0</v>
      </c>
      <c r="F201" s="42">
        <f t="shared" si="33"/>
        <v>278</v>
      </c>
      <c r="G201" s="45">
        <f t="shared" ref="G201:G241" si="43">F201*$B$7</f>
        <v>36.696000000000005</v>
      </c>
      <c r="H201" s="45">
        <f t="shared" si="34"/>
        <v>36.696000000000005</v>
      </c>
      <c r="I201" s="45">
        <f t="shared" si="35"/>
        <v>4.7704800000000009</v>
      </c>
      <c r="J201" s="46">
        <f t="shared" si="36"/>
        <v>31.925520000000006</v>
      </c>
      <c r="K201" s="47">
        <v>0.20000000000000001</v>
      </c>
      <c r="L201" s="48">
        <f t="shared" si="37"/>
        <v>6.3851040000000019</v>
      </c>
      <c r="M201" s="49">
        <f>VLOOKUP(A201,'New template'!A:R,13,FALSE)</f>
        <v>0.050000000000000003</v>
      </c>
      <c r="N201" s="50">
        <f t="shared" si="38"/>
        <v>1.5962760000000005</v>
      </c>
      <c r="O201" s="49">
        <v>0.050000000000000003</v>
      </c>
      <c r="P201" s="50">
        <f t="shared" si="39"/>
        <v>1.5962760000000005</v>
      </c>
      <c r="Q201" s="51">
        <f t="shared" si="40"/>
        <v>22.350000000000001</v>
      </c>
      <c r="R201" s="52">
        <f t="shared" si="41"/>
        <v>22.350000000000001</v>
      </c>
      <c r="S201" s="194">
        <f t="shared" si="42"/>
        <v>0.60905820797907129</v>
      </c>
    </row>
    <row r="202" ht="14.45" customHeight="1">
      <c r="A202" s="195" t="s">
        <v>236</v>
      </c>
      <c r="B202" s="55" t="str">
        <f>VLOOKUP(A202,'New template'!A:B,2,FALSE)</f>
        <v>E02310</v>
      </c>
      <c r="C202" s="68">
        <v>20</v>
      </c>
      <c r="D202" s="68">
        <v>278</v>
      </c>
      <c r="E202" s="43">
        <v>0.6835</v>
      </c>
      <c r="F202" s="42">
        <f t="shared" si="33"/>
        <v>87.986999999999995</v>
      </c>
      <c r="G202" s="45">
        <f t="shared" si="43"/>
        <v>11.614284</v>
      </c>
      <c r="H202" s="45">
        <f t="shared" si="34"/>
        <v>232.28567999999999</v>
      </c>
      <c r="I202" s="45">
        <f t="shared" si="35"/>
        <v>1.50985692</v>
      </c>
      <c r="J202" s="46">
        <f t="shared" si="36"/>
        <v>202.08854159999999</v>
      </c>
      <c r="K202" s="47">
        <v>0.20000000000000001</v>
      </c>
      <c r="L202" s="48">
        <f t="shared" si="37"/>
        <v>40.417708320000003</v>
      </c>
      <c r="M202" s="49">
        <f>VLOOKUP(A202,'New template'!A:R,13,FALSE)</f>
        <v>0.050000000000000003</v>
      </c>
      <c r="N202" s="50">
        <f t="shared" si="38"/>
        <v>10.104427080000001</v>
      </c>
      <c r="O202" s="49">
        <v>0.050000000000000003</v>
      </c>
      <c r="P202" s="50">
        <f t="shared" si="39"/>
        <v>10.104427080000001</v>
      </c>
      <c r="Q202" s="51">
        <f t="shared" si="40"/>
        <v>7.0700000000000003</v>
      </c>
      <c r="R202" s="52">
        <f t="shared" si="41"/>
        <v>141.40000000000001</v>
      </c>
      <c r="S202" s="194">
        <f t="shared" si="42"/>
        <v>0.60873317718078879</v>
      </c>
    </row>
    <row r="203" ht="14.45" customHeight="1">
      <c r="A203" s="195" t="s">
        <v>238</v>
      </c>
      <c r="B203" s="55" t="str">
        <f>VLOOKUP(A203,'New template'!A:B,2,FALSE)</f>
        <v>E05372</v>
      </c>
      <c r="C203" s="68">
        <v>0</v>
      </c>
      <c r="D203" s="68">
        <v>88</v>
      </c>
      <c r="E203" s="43">
        <v>0</v>
      </c>
      <c r="F203" s="42">
        <f t="shared" si="33"/>
        <v>88</v>
      </c>
      <c r="G203" s="45">
        <f t="shared" si="43"/>
        <v>11.616</v>
      </c>
      <c r="H203" s="45">
        <f t="shared" si="34"/>
        <v>0</v>
      </c>
      <c r="I203" s="45">
        <f t="shared" si="35"/>
        <v>1.5100800000000001</v>
      </c>
      <c r="J203" s="46">
        <f t="shared" si="36"/>
        <v>0</v>
      </c>
      <c r="K203" s="47">
        <v>0.20000000000000001</v>
      </c>
      <c r="L203" s="48">
        <f t="shared" si="37"/>
        <v>0</v>
      </c>
      <c r="M203" s="49">
        <f>VLOOKUP(A203,'New template'!A:R,13,FALSE)</f>
        <v>0.050000000000000003</v>
      </c>
      <c r="N203" s="50">
        <f t="shared" si="38"/>
        <v>0</v>
      </c>
      <c r="O203" s="49">
        <v>0.050000000000000003</v>
      </c>
      <c r="P203" s="50">
        <f t="shared" si="39"/>
        <v>0</v>
      </c>
      <c r="Q203" s="51">
        <f t="shared" si="40"/>
        <v>0</v>
      </c>
      <c r="R203" s="52">
        <f t="shared" si="41"/>
        <v>0</v>
      </c>
      <c r="S203" s="194" t="e">
        <f t="shared" si="42"/>
        <v>#DIV/0!</v>
      </c>
    </row>
    <row r="204" ht="14.45" customHeight="1">
      <c r="A204" s="195" t="s">
        <v>250</v>
      </c>
      <c r="B204" s="55" t="str">
        <f>VLOOKUP(A204,'New template'!A:B,2,FALSE)</f>
        <v>E03024</v>
      </c>
      <c r="C204" s="68">
        <v>2</v>
      </c>
      <c r="D204" s="68">
        <v>198</v>
      </c>
      <c r="E204" s="43">
        <v>0</v>
      </c>
      <c r="F204" s="42">
        <f t="shared" si="33"/>
        <v>198</v>
      </c>
      <c r="G204" s="45">
        <f t="shared" si="43"/>
        <v>26.136000000000003</v>
      </c>
      <c r="H204" s="45">
        <f t="shared" si="34"/>
        <v>52.272000000000006</v>
      </c>
      <c r="I204" s="45">
        <f t="shared" si="35"/>
        <v>3.3976800000000007</v>
      </c>
      <c r="J204" s="46">
        <f t="shared" si="36"/>
        <v>45.476640000000003</v>
      </c>
      <c r="K204" s="47">
        <v>0.20000000000000001</v>
      </c>
      <c r="L204" s="48">
        <f t="shared" si="37"/>
        <v>9.0953280000000003</v>
      </c>
      <c r="M204" s="49">
        <f>VLOOKUP(A204,'New template'!A:R,13,FALSE)</f>
        <v>0.050000000000000003</v>
      </c>
      <c r="N204" s="50">
        <f t="shared" si="38"/>
        <v>2.2738320000000001</v>
      </c>
      <c r="O204" s="49">
        <v>0.050000000000000003</v>
      </c>
      <c r="P204" s="50">
        <f t="shared" si="39"/>
        <v>2.2738320000000001</v>
      </c>
      <c r="Q204" s="51">
        <f t="shared" si="40"/>
        <v>15.92</v>
      </c>
      <c r="R204" s="52">
        <f t="shared" si="41"/>
        <v>31.84</v>
      </c>
      <c r="S204" s="194">
        <f t="shared" si="42"/>
        <v>0.60912151821242722</v>
      </c>
    </row>
    <row r="205" ht="14.45" customHeight="1">
      <c r="A205" s="195" t="s">
        <v>250</v>
      </c>
      <c r="B205" s="55" t="str">
        <f>VLOOKUP(A205,'New template'!A:B,2,FALSE)</f>
        <v>E03024</v>
      </c>
      <c r="C205" s="68">
        <v>14</v>
      </c>
      <c r="D205" s="68">
        <v>198</v>
      </c>
      <c r="E205" s="43">
        <v>0.55559999999999998</v>
      </c>
      <c r="F205" s="42">
        <f t="shared" si="33"/>
        <v>87.991200000000006</v>
      </c>
      <c r="G205" s="45">
        <f t="shared" si="43"/>
        <v>11.614838400000002</v>
      </c>
      <c r="H205" s="45">
        <f t="shared" si="34"/>
        <v>162.60773760000004</v>
      </c>
      <c r="I205" s="45">
        <f t="shared" si="35"/>
        <v>1.5099289920000003</v>
      </c>
      <c r="J205" s="46">
        <f t="shared" si="36"/>
        <v>141.46873171200002</v>
      </c>
      <c r="K205" s="47">
        <v>0.20000000000000001</v>
      </c>
      <c r="L205" s="48">
        <f t="shared" si="37"/>
        <v>28.293746342400006</v>
      </c>
      <c r="M205" s="49">
        <f>VLOOKUP(A205,'New template'!A:R,13,FALSE)</f>
        <v>0.050000000000000003</v>
      </c>
      <c r="N205" s="50">
        <f t="shared" si="38"/>
        <v>7.0734365856000014</v>
      </c>
      <c r="O205" s="49">
        <v>0.050000000000000003</v>
      </c>
      <c r="P205" s="50">
        <f t="shared" si="39"/>
        <v>7.0734365856000014</v>
      </c>
      <c r="Q205" s="51">
        <f t="shared" si="40"/>
        <v>7.0700000000000003</v>
      </c>
      <c r="R205" s="52">
        <f t="shared" si="41"/>
        <v>98.980000000000004</v>
      </c>
      <c r="S205" s="194">
        <f t="shared" si="42"/>
        <v>0.60870412110081518</v>
      </c>
    </row>
    <row r="206" ht="14.45" customHeight="1">
      <c r="A206" s="195" t="s">
        <v>388</v>
      </c>
      <c r="B206" s="55" t="str">
        <f>VLOOKUP(A206,'New template'!A:B,2,FALSE)</f>
        <v>E06161</v>
      </c>
      <c r="C206" s="68">
        <v>0</v>
      </c>
      <c r="D206" s="68">
        <v>398</v>
      </c>
      <c r="E206" s="43">
        <v>0</v>
      </c>
      <c r="F206" s="42">
        <f t="shared" si="33"/>
        <v>398</v>
      </c>
      <c r="G206" s="45">
        <f t="shared" si="43"/>
        <v>52.536000000000001</v>
      </c>
      <c r="H206" s="45">
        <f t="shared" si="34"/>
        <v>0</v>
      </c>
      <c r="I206" s="45">
        <f t="shared" si="35"/>
        <v>6.8296800000000006</v>
      </c>
      <c r="J206" s="46">
        <f t="shared" si="36"/>
        <v>0</v>
      </c>
      <c r="K206" s="47">
        <v>0.20000000000000001</v>
      </c>
      <c r="L206" s="48">
        <f t="shared" si="37"/>
        <v>0</v>
      </c>
      <c r="M206" s="49">
        <f>VLOOKUP(A206,'New template'!A:R,13,FALSE)</f>
        <v>0.050000000000000003</v>
      </c>
      <c r="N206" s="50">
        <f t="shared" si="38"/>
        <v>0</v>
      </c>
      <c r="O206" s="49">
        <v>0.050000000000000003</v>
      </c>
      <c r="P206" s="50">
        <f t="shared" si="39"/>
        <v>0</v>
      </c>
      <c r="Q206" s="51">
        <f t="shared" si="40"/>
        <v>0</v>
      </c>
      <c r="R206" s="52">
        <f t="shared" si="41"/>
        <v>0</v>
      </c>
      <c r="S206" s="194" t="e">
        <f t="shared" si="42"/>
        <v>#DIV/0!</v>
      </c>
    </row>
    <row r="207" ht="14.45" customHeight="1">
      <c r="A207" s="195" t="s">
        <v>388</v>
      </c>
      <c r="B207" s="55" t="str">
        <f>VLOOKUP(A207,'New template'!A:B,2,FALSE)</f>
        <v>E06161</v>
      </c>
      <c r="C207" s="68">
        <v>2</v>
      </c>
      <c r="D207" s="68">
        <v>398</v>
      </c>
      <c r="E207" s="43">
        <v>0.5</v>
      </c>
      <c r="F207" s="42">
        <f t="shared" si="33"/>
        <v>199</v>
      </c>
      <c r="G207" s="45">
        <f t="shared" si="43"/>
        <v>26.268000000000001</v>
      </c>
      <c r="H207" s="45">
        <f t="shared" si="34"/>
        <v>52.536000000000001</v>
      </c>
      <c r="I207" s="45">
        <f t="shared" si="35"/>
        <v>3.4148400000000003</v>
      </c>
      <c r="J207" s="46">
        <f t="shared" si="36"/>
        <v>45.706319999999998</v>
      </c>
      <c r="K207" s="47">
        <v>0.20000000000000001</v>
      </c>
      <c r="L207" s="48">
        <f t="shared" si="37"/>
        <v>9.1412639999999996</v>
      </c>
      <c r="M207" s="49">
        <f>VLOOKUP(A207,'New template'!A:R,13,FALSE)</f>
        <v>0.050000000000000003</v>
      </c>
      <c r="N207" s="50">
        <f t="shared" si="38"/>
        <v>2.2853159999999999</v>
      </c>
      <c r="O207" s="49">
        <v>0.050000000000000003</v>
      </c>
      <c r="P207" s="50">
        <f t="shared" si="39"/>
        <v>2.2853159999999999</v>
      </c>
      <c r="Q207" s="51">
        <f t="shared" si="40"/>
        <v>16</v>
      </c>
      <c r="R207" s="52">
        <f t="shared" si="41"/>
        <v>32</v>
      </c>
      <c r="S207" s="194">
        <f t="shared" si="42"/>
        <v>0.60910613674432768</v>
      </c>
    </row>
    <row r="208" ht="14.45" customHeight="1">
      <c r="A208" s="195" t="s">
        <v>389</v>
      </c>
      <c r="B208" s="55" t="str">
        <f>VLOOKUP(A208,'New template'!A:B,2,FALSE)</f>
        <v>E06160</v>
      </c>
      <c r="C208" s="68">
        <v>0</v>
      </c>
      <c r="D208" s="68">
        <v>298</v>
      </c>
      <c r="E208" s="43">
        <v>0</v>
      </c>
      <c r="F208" s="42">
        <f t="shared" si="33"/>
        <v>298</v>
      </c>
      <c r="G208" s="45">
        <f t="shared" si="43"/>
        <v>39.335999999999999</v>
      </c>
      <c r="H208" s="45">
        <f t="shared" si="34"/>
        <v>0</v>
      </c>
      <c r="I208" s="45">
        <f t="shared" si="35"/>
        <v>5.1136799999999996</v>
      </c>
      <c r="J208" s="46">
        <f t="shared" si="36"/>
        <v>0</v>
      </c>
      <c r="K208" s="47">
        <v>0.20000000000000001</v>
      </c>
      <c r="L208" s="48">
        <f t="shared" si="37"/>
        <v>0</v>
      </c>
      <c r="M208" s="49">
        <f>VLOOKUP(A208,'New template'!A:R,13,FALSE)</f>
        <v>0.050000000000000003</v>
      </c>
      <c r="N208" s="50">
        <f t="shared" si="38"/>
        <v>0</v>
      </c>
      <c r="O208" s="49">
        <v>0.050000000000000003</v>
      </c>
      <c r="P208" s="50">
        <f t="shared" si="39"/>
        <v>0</v>
      </c>
      <c r="Q208" s="51">
        <f t="shared" si="40"/>
        <v>0</v>
      </c>
      <c r="R208" s="52">
        <f t="shared" si="41"/>
        <v>0</v>
      </c>
      <c r="S208" s="194" t="e">
        <f t="shared" si="42"/>
        <v>#DIV/0!</v>
      </c>
    </row>
    <row r="209" ht="14.45" customHeight="1">
      <c r="A209" s="195" t="s">
        <v>389</v>
      </c>
      <c r="B209" s="55" t="str">
        <f>VLOOKUP(A209,'New template'!A:B,2,FALSE)</f>
        <v>E06160</v>
      </c>
      <c r="C209" s="68">
        <v>13</v>
      </c>
      <c r="D209" s="68">
        <v>298</v>
      </c>
      <c r="E209" s="43">
        <v>0.5</v>
      </c>
      <c r="F209" s="42">
        <f t="shared" si="33"/>
        <v>149</v>
      </c>
      <c r="G209" s="45">
        <f t="shared" si="43"/>
        <v>19.667999999999999</v>
      </c>
      <c r="H209" s="45">
        <f t="shared" si="34"/>
        <v>255.684</v>
      </c>
      <c r="I209" s="45">
        <f t="shared" si="35"/>
        <v>2.5568399999999998</v>
      </c>
      <c r="J209" s="46">
        <f t="shared" si="36"/>
        <v>222.44507999999996</v>
      </c>
      <c r="K209" s="47">
        <v>0.20000000000000001</v>
      </c>
      <c r="L209" s="48">
        <f t="shared" si="37"/>
        <v>44.489015999999992</v>
      </c>
      <c r="M209" s="49">
        <f>VLOOKUP(A209,'New template'!A:R,13,FALSE)</f>
        <v>0.050000000000000003</v>
      </c>
      <c r="N209" s="50">
        <f t="shared" si="38"/>
        <v>11.122253999999998</v>
      </c>
      <c r="O209" s="49">
        <v>0.050000000000000003</v>
      </c>
      <c r="P209" s="50">
        <f t="shared" si="39"/>
        <v>11.122253999999998</v>
      </c>
      <c r="Q209" s="51">
        <f t="shared" si="40"/>
        <v>11.98</v>
      </c>
      <c r="R209" s="52">
        <f t="shared" si="41"/>
        <v>155.74000000000001</v>
      </c>
      <c r="S209" s="194">
        <f t="shared" si="42"/>
        <v>0.60911124669513939</v>
      </c>
    </row>
    <row r="210" ht="14.45" customHeight="1">
      <c r="A210" s="195" t="s">
        <v>390</v>
      </c>
      <c r="B210" s="55" t="str">
        <f>VLOOKUP(A210,'New template'!A:B,2,FALSE)</f>
        <v>E06168</v>
      </c>
      <c r="C210" s="68">
        <v>2</v>
      </c>
      <c r="D210" s="68">
        <v>178</v>
      </c>
      <c r="E210" s="43">
        <v>0</v>
      </c>
      <c r="F210" s="42">
        <f t="shared" si="33"/>
        <v>178</v>
      </c>
      <c r="G210" s="45">
        <f t="shared" si="43"/>
        <v>23.496000000000002</v>
      </c>
      <c r="H210" s="45">
        <f t="shared" si="34"/>
        <v>46.992000000000004</v>
      </c>
      <c r="I210" s="45">
        <f t="shared" si="35"/>
        <v>3.0544800000000003</v>
      </c>
      <c r="J210" s="46">
        <f t="shared" si="36"/>
        <v>40.883040000000001</v>
      </c>
      <c r="K210" s="47">
        <v>0.20000000000000001</v>
      </c>
      <c r="L210" s="48">
        <f t="shared" si="37"/>
        <v>8.1766079999999999</v>
      </c>
      <c r="M210" s="49">
        <f>VLOOKUP(A210,'New template'!A:R,13,FALSE)</f>
        <v>0.050000000000000003</v>
      </c>
      <c r="N210" s="50">
        <f t="shared" si="38"/>
        <v>2.044152</v>
      </c>
      <c r="O210" s="49">
        <v>0.050000000000000003</v>
      </c>
      <c r="P210" s="50">
        <f t="shared" si="39"/>
        <v>2.044152</v>
      </c>
      <c r="Q210" s="51">
        <f t="shared" si="40"/>
        <v>14.31</v>
      </c>
      <c r="R210" s="52">
        <f t="shared" si="41"/>
        <v>28.620000000000001</v>
      </c>
      <c r="S210" s="194">
        <f t="shared" si="42"/>
        <v>0.60903983656792637</v>
      </c>
    </row>
    <row r="211" ht="14.45" customHeight="1">
      <c r="A211" s="195" t="s">
        <v>390</v>
      </c>
      <c r="B211" s="55" t="str">
        <f>VLOOKUP(A211,'New template'!A:B,2,FALSE)</f>
        <v>E06168</v>
      </c>
      <c r="C211" s="68">
        <v>12</v>
      </c>
      <c r="D211" s="68">
        <v>178</v>
      </c>
      <c r="E211" s="43">
        <v>0.5</v>
      </c>
      <c r="F211" s="42">
        <f t="shared" si="33"/>
        <v>89</v>
      </c>
      <c r="G211" s="45">
        <f t="shared" si="43"/>
        <v>11.748000000000001</v>
      </c>
      <c r="H211" s="45">
        <f t="shared" si="34"/>
        <v>140.976</v>
      </c>
      <c r="I211" s="45">
        <f t="shared" si="35"/>
        <v>1.5272400000000002</v>
      </c>
      <c r="J211" s="46">
        <f t="shared" si="36"/>
        <v>122.64912000000001</v>
      </c>
      <c r="K211" s="47">
        <v>0.20000000000000001</v>
      </c>
      <c r="L211" s="48">
        <f t="shared" si="37"/>
        <v>24.529824000000005</v>
      </c>
      <c r="M211" s="49">
        <f>VLOOKUP(A211,'New template'!A:R,13,FALSE)</f>
        <v>0.050000000000000003</v>
      </c>
      <c r="N211" s="50">
        <f t="shared" si="38"/>
        <v>6.1324560000000012</v>
      </c>
      <c r="O211" s="49">
        <v>0.050000000000000003</v>
      </c>
      <c r="P211" s="50">
        <f t="shared" si="39"/>
        <v>6.1324560000000012</v>
      </c>
      <c r="Q211" s="51">
        <f t="shared" si="40"/>
        <v>7.1500000000000004</v>
      </c>
      <c r="R211" s="52">
        <f t="shared" si="41"/>
        <v>85.800000000000011</v>
      </c>
      <c r="S211" s="194">
        <f t="shared" si="42"/>
        <v>0.60861423220973787</v>
      </c>
    </row>
    <row r="212" ht="14.45" customHeight="1">
      <c r="A212" s="195" t="s">
        <v>391</v>
      </c>
      <c r="B212" s="55" t="str">
        <f>VLOOKUP(A212,'New template'!A:B,2,FALSE)</f>
        <v>E06162</v>
      </c>
      <c r="C212" s="68">
        <v>0</v>
      </c>
      <c r="D212" s="68">
        <v>498</v>
      </c>
      <c r="E212" s="43">
        <v>0</v>
      </c>
      <c r="F212" s="42">
        <f t="shared" si="33"/>
        <v>498</v>
      </c>
      <c r="G212" s="45">
        <f t="shared" si="43"/>
        <v>65.736000000000004</v>
      </c>
      <c r="H212" s="45">
        <f t="shared" si="34"/>
        <v>0</v>
      </c>
      <c r="I212" s="45">
        <f t="shared" si="35"/>
        <v>8.5456800000000008</v>
      </c>
      <c r="J212" s="46">
        <f t="shared" si="36"/>
        <v>0</v>
      </c>
      <c r="K212" s="47">
        <v>0.20000000000000001</v>
      </c>
      <c r="L212" s="48">
        <f t="shared" si="37"/>
        <v>0</v>
      </c>
      <c r="M212" s="49">
        <f>VLOOKUP(A212,'New template'!A:R,13,FALSE)</f>
        <v>0.050000000000000003</v>
      </c>
      <c r="N212" s="50">
        <f t="shared" si="38"/>
        <v>0</v>
      </c>
      <c r="O212" s="49">
        <v>0.050000000000000003</v>
      </c>
      <c r="P212" s="50">
        <f t="shared" si="39"/>
        <v>0</v>
      </c>
      <c r="Q212" s="51">
        <f t="shared" si="40"/>
        <v>0</v>
      </c>
      <c r="R212" s="52">
        <f t="shared" si="41"/>
        <v>0</v>
      </c>
      <c r="S212" s="194" t="e">
        <f t="shared" si="42"/>
        <v>#DIV/0!</v>
      </c>
    </row>
    <row r="213" ht="14.45" customHeight="1">
      <c r="A213" s="195" t="s">
        <v>391</v>
      </c>
      <c r="B213" s="55" t="str">
        <f>VLOOKUP(A213,'New template'!A:B,2,FALSE)</f>
        <v>E06162</v>
      </c>
      <c r="C213" s="68">
        <v>15</v>
      </c>
      <c r="D213" s="68">
        <v>498</v>
      </c>
      <c r="E213" s="43">
        <v>0.5</v>
      </c>
      <c r="F213" s="42">
        <f t="shared" si="33"/>
        <v>249</v>
      </c>
      <c r="G213" s="45">
        <f t="shared" si="43"/>
        <v>32.868000000000002</v>
      </c>
      <c r="H213" s="45">
        <f t="shared" si="34"/>
        <v>493.02000000000004</v>
      </c>
      <c r="I213" s="45">
        <f t="shared" si="35"/>
        <v>4.2728400000000004</v>
      </c>
      <c r="J213" s="46">
        <f t="shared" si="36"/>
        <v>428.92739999999998</v>
      </c>
      <c r="K213" s="47">
        <v>0.20000000000000001</v>
      </c>
      <c r="L213" s="48">
        <f t="shared" si="37"/>
        <v>85.785480000000007</v>
      </c>
      <c r="M213" s="49">
        <f>VLOOKUP(A213,'New template'!A:R,13,FALSE)</f>
        <v>0.050000000000000003</v>
      </c>
      <c r="N213" s="50">
        <f t="shared" si="38"/>
        <v>21.446370000000002</v>
      </c>
      <c r="O213" s="49">
        <v>0.050000000000000003</v>
      </c>
      <c r="P213" s="50">
        <f t="shared" si="39"/>
        <v>21.446370000000002</v>
      </c>
      <c r="Q213" s="51">
        <f t="shared" si="40"/>
        <v>20.02</v>
      </c>
      <c r="R213" s="52">
        <f t="shared" si="41"/>
        <v>300.30000000000001</v>
      </c>
      <c r="S213" s="194">
        <f t="shared" si="42"/>
        <v>0.60910307898259708</v>
      </c>
    </row>
    <row r="214" ht="14.45" customHeight="1">
      <c r="A214" s="195" t="s">
        <v>392</v>
      </c>
      <c r="B214" s="55" t="str">
        <f>VLOOKUP(A214,'New template'!A:B,2,FALSE)</f>
        <v>E02174</v>
      </c>
      <c r="C214" s="68">
        <v>1</v>
      </c>
      <c r="D214" s="68">
        <v>268</v>
      </c>
      <c r="E214" s="43">
        <v>0</v>
      </c>
      <c r="F214" s="42">
        <f t="shared" si="33"/>
        <v>268</v>
      </c>
      <c r="G214" s="45">
        <f t="shared" si="43"/>
        <v>35.376000000000005</v>
      </c>
      <c r="H214" s="45">
        <f t="shared" si="34"/>
        <v>35.376000000000005</v>
      </c>
      <c r="I214" s="45">
        <f t="shared" si="35"/>
        <v>4.5988800000000012</v>
      </c>
      <c r="J214" s="46">
        <f t="shared" si="36"/>
        <v>30.777120000000004</v>
      </c>
      <c r="K214" s="47">
        <v>0.20000000000000001</v>
      </c>
      <c r="L214" s="48">
        <f t="shared" si="37"/>
        <v>6.1554240000000009</v>
      </c>
      <c r="M214" s="49">
        <f>VLOOKUP(A214,'New template'!A:R,13,FALSE)</f>
        <v>0.050000000000000003</v>
      </c>
      <c r="N214" s="50">
        <f t="shared" si="38"/>
        <v>1.5388560000000002</v>
      </c>
      <c r="O214" s="49">
        <v>0.050000000000000003</v>
      </c>
      <c r="P214" s="50">
        <f t="shared" si="39"/>
        <v>1.5388560000000002</v>
      </c>
      <c r="Q214" s="51">
        <f t="shared" si="40"/>
        <v>21.539999999999999</v>
      </c>
      <c r="R214" s="52">
        <f t="shared" si="41"/>
        <v>21.539999999999999</v>
      </c>
      <c r="S214" s="194">
        <f t="shared" si="42"/>
        <v>0.60888738127544084</v>
      </c>
    </row>
    <row r="215" ht="14.45" customHeight="1">
      <c r="A215" s="195" t="s">
        <v>392</v>
      </c>
      <c r="B215" s="55" t="str">
        <f>VLOOKUP(A215,'New template'!A:B,2,FALSE)</f>
        <v>E02174</v>
      </c>
      <c r="C215" s="68">
        <v>5</v>
      </c>
      <c r="D215" s="68">
        <v>268</v>
      </c>
      <c r="E215" s="43">
        <v>0.67159999999999997</v>
      </c>
      <c r="F215" s="42">
        <f t="shared" si="33"/>
        <v>88.011200000000002</v>
      </c>
      <c r="G215" s="45">
        <f t="shared" si="43"/>
        <v>11.617478400000001</v>
      </c>
      <c r="H215" s="45">
        <f t="shared" si="34"/>
        <v>58.087392000000008</v>
      </c>
      <c r="I215" s="45">
        <f t="shared" si="35"/>
        <v>1.5102721920000002</v>
      </c>
      <c r="J215" s="46">
        <f t="shared" si="36"/>
        <v>50.536031040000005</v>
      </c>
      <c r="K215" s="47">
        <v>0.20000000000000001</v>
      </c>
      <c r="L215" s="48">
        <f t="shared" si="37"/>
        <v>10.107206208000001</v>
      </c>
      <c r="M215" s="49">
        <f>VLOOKUP(A215,'New template'!A:R,13,FALSE)</f>
        <v>0.050000000000000003</v>
      </c>
      <c r="N215" s="50">
        <f t="shared" si="38"/>
        <v>2.5268015520000002</v>
      </c>
      <c r="O215" s="49">
        <v>0.050000000000000003</v>
      </c>
      <c r="P215" s="50">
        <f t="shared" si="39"/>
        <v>2.5268015520000002</v>
      </c>
      <c r="Q215" s="51">
        <f t="shared" si="40"/>
        <v>7.0800000000000001</v>
      </c>
      <c r="R215" s="52">
        <f t="shared" si="41"/>
        <v>35.399999999999999</v>
      </c>
      <c r="S215" s="194">
        <f t="shared" si="42"/>
        <v>0.60942656884991486</v>
      </c>
    </row>
    <row r="216" ht="14.45" customHeight="1">
      <c r="A216" s="195" t="s">
        <v>393</v>
      </c>
      <c r="B216" s="55" t="e">
        <f>VLOOKUP(A216,'New template'!A:B,2,FALSE)</f>
        <v>#N/A</v>
      </c>
      <c r="C216" s="68">
        <v>0</v>
      </c>
      <c r="D216" s="68">
        <v>258</v>
      </c>
      <c r="E216" s="43">
        <v>0</v>
      </c>
      <c r="F216" s="42">
        <f t="shared" si="33"/>
        <v>258</v>
      </c>
      <c r="G216" s="45">
        <f t="shared" si="43"/>
        <v>34.056000000000004</v>
      </c>
      <c r="H216" s="45">
        <f t="shared" si="34"/>
        <v>0</v>
      </c>
      <c r="I216" s="45">
        <f t="shared" si="35"/>
        <v>4.4272800000000005</v>
      </c>
      <c r="J216" s="46">
        <f t="shared" si="36"/>
        <v>0</v>
      </c>
      <c r="K216" s="47">
        <v>0.20000000000000001</v>
      </c>
      <c r="L216" s="48">
        <f t="shared" si="37"/>
        <v>0</v>
      </c>
      <c r="M216" s="49" t="e">
        <f>VLOOKUP(A216,'New template'!A:R,13,FALSE)</f>
        <v>#N/A</v>
      </c>
      <c r="N216" s="50" t="e">
        <f t="shared" si="38"/>
        <v>#N/A</v>
      </c>
      <c r="O216" s="49">
        <v>0.050000000000000003</v>
      </c>
      <c r="P216" s="50">
        <f t="shared" si="39"/>
        <v>0</v>
      </c>
      <c r="Q216" s="51">
        <f t="shared" si="40"/>
        <v>0</v>
      </c>
      <c r="R216" s="52">
        <f t="shared" si="41"/>
        <v>0</v>
      </c>
      <c r="S216" s="194" t="e">
        <f t="shared" si="42"/>
        <v>#DIV/0!</v>
      </c>
    </row>
    <row r="217" ht="14.45" customHeight="1">
      <c r="A217" s="195" t="s">
        <v>393</v>
      </c>
      <c r="B217" s="55" t="e">
        <f>VLOOKUP(A217,'New template'!A:B,2,FALSE)</f>
        <v>#N/A</v>
      </c>
      <c r="C217" s="68">
        <v>3</v>
      </c>
      <c r="D217" s="68">
        <v>258</v>
      </c>
      <c r="E217" s="43">
        <v>0.65890000000000004</v>
      </c>
      <c r="F217" s="42">
        <f t="shared" si="33"/>
        <v>88.003799999999984</v>
      </c>
      <c r="G217" s="45">
        <f t="shared" si="43"/>
        <v>11.616501599999998</v>
      </c>
      <c r="H217" s="45">
        <f t="shared" si="34"/>
        <v>34.849504799999991</v>
      </c>
      <c r="I217" s="45">
        <f t="shared" si="35"/>
        <v>1.5101452079999997</v>
      </c>
      <c r="J217" s="46">
        <f t="shared" si="36"/>
        <v>30.319069175999996</v>
      </c>
      <c r="K217" s="47">
        <v>0.20000000000000001</v>
      </c>
      <c r="L217" s="48">
        <f t="shared" si="37"/>
        <v>6.0638138351999995</v>
      </c>
      <c r="M217" s="49" t="e">
        <f>VLOOKUP(A217,'New template'!A:R,13,FALSE)</f>
        <v>#N/A</v>
      </c>
      <c r="N217" s="50" t="e">
        <f t="shared" si="38"/>
        <v>#N/A</v>
      </c>
      <c r="O217" s="49">
        <v>0.050000000000000003</v>
      </c>
      <c r="P217" s="50">
        <f t="shared" si="39"/>
        <v>1.5159534587999999</v>
      </c>
      <c r="Q217" s="51">
        <f t="shared" si="40"/>
        <v>0</v>
      </c>
      <c r="R217" s="52">
        <f t="shared" si="41"/>
        <v>0</v>
      </c>
      <c r="S217" s="194">
        <f t="shared" si="42"/>
        <v>0</v>
      </c>
    </row>
    <row r="218" ht="14.45" customHeight="1">
      <c r="A218" s="195" t="s">
        <v>264</v>
      </c>
      <c r="B218" s="55" t="str">
        <f>VLOOKUP(A218,'New template'!A:B,2,FALSE)</f>
        <v>E01607</v>
      </c>
      <c r="C218" s="68">
        <v>0</v>
      </c>
      <c r="D218" s="68">
        <v>314</v>
      </c>
      <c r="E218" s="43">
        <v>0</v>
      </c>
      <c r="F218" s="42">
        <f t="shared" si="33"/>
        <v>314</v>
      </c>
      <c r="G218" s="45">
        <f t="shared" si="43"/>
        <v>41.448</v>
      </c>
      <c r="H218" s="45">
        <f t="shared" si="34"/>
        <v>0</v>
      </c>
      <c r="I218" s="45">
        <f t="shared" si="35"/>
        <v>5.3882400000000006</v>
      </c>
      <c r="J218" s="46">
        <f t="shared" si="36"/>
        <v>0</v>
      </c>
      <c r="K218" s="47">
        <v>0.20000000000000001</v>
      </c>
      <c r="L218" s="48">
        <f t="shared" si="37"/>
        <v>0</v>
      </c>
      <c r="M218" s="49">
        <f>VLOOKUP(A218,'New template'!A:R,13,FALSE)</f>
        <v>0.050000000000000003</v>
      </c>
      <c r="N218" s="50">
        <f t="shared" si="38"/>
        <v>0</v>
      </c>
      <c r="O218" s="49">
        <v>0.050000000000000003</v>
      </c>
      <c r="P218" s="50">
        <f t="shared" si="39"/>
        <v>0</v>
      </c>
      <c r="Q218" s="51">
        <f t="shared" si="40"/>
        <v>0</v>
      </c>
      <c r="R218" s="52">
        <f t="shared" si="41"/>
        <v>0</v>
      </c>
      <c r="S218" s="194" t="e">
        <f t="shared" si="42"/>
        <v>#DIV/0!</v>
      </c>
    </row>
    <row r="219" ht="14.45" customHeight="1">
      <c r="A219" s="195" t="s">
        <v>264</v>
      </c>
      <c r="B219" s="55" t="str">
        <f>VLOOKUP(A219,'New template'!A:B,2,FALSE)</f>
        <v>E01607</v>
      </c>
      <c r="C219" s="68">
        <v>2</v>
      </c>
      <c r="D219" s="68">
        <v>314</v>
      </c>
      <c r="E219" s="43">
        <v>0.71970000000000001</v>
      </c>
      <c r="F219" s="42">
        <f t="shared" si="33"/>
        <v>88.014200000000002</v>
      </c>
      <c r="G219" s="45">
        <f t="shared" si="43"/>
        <v>11.617874400000002</v>
      </c>
      <c r="H219" s="45">
        <f t="shared" si="34"/>
        <v>23.235748800000003</v>
      </c>
      <c r="I219" s="45">
        <f t="shared" si="35"/>
        <v>1.5103236720000002</v>
      </c>
      <c r="J219" s="46">
        <f t="shared" si="36"/>
        <v>20.215101456000003</v>
      </c>
      <c r="K219" s="47">
        <v>0.20000000000000001</v>
      </c>
      <c r="L219" s="48">
        <f t="shared" si="37"/>
        <v>4.0430202912000004</v>
      </c>
      <c r="M219" s="49">
        <f>VLOOKUP(A219,'New template'!A:R,13,FALSE)</f>
        <v>0.050000000000000003</v>
      </c>
      <c r="N219" s="50">
        <f t="shared" si="38"/>
        <v>1.0107550728000001</v>
      </c>
      <c r="O219" s="49">
        <v>0.050000000000000003</v>
      </c>
      <c r="P219" s="50">
        <f t="shared" si="39"/>
        <v>1.0107550728000001</v>
      </c>
      <c r="Q219" s="51">
        <f t="shared" si="40"/>
        <v>7.0800000000000001</v>
      </c>
      <c r="R219" s="52">
        <f t="shared" si="41"/>
        <v>14.16</v>
      </c>
      <c r="S219" s="194">
        <f t="shared" si="42"/>
        <v>0.60940579629609348</v>
      </c>
    </row>
    <row r="220" ht="14.45" customHeight="1">
      <c r="A220" s="195" t="s">
        <v>266</v>
      </c>
      <c r="B220" s="55" t="str">
        <f>VLOOKUP(A220,'New template'!A:B,2,FALSE)</f>
        <v>E02278</v>
      </c>
      <c r="C220" s="68">
        <v>0</v>
      </c>
      <c r="D220" s="68">
        <v>198</v>
      </c>
      <c r="E220" s="43">
        <v>0</v>
      </c>
      <c r="F220" s="42">
        <f t="shared" si="33"/>
        <v>198</v>
      </c>
      <c r="G220" s="45">
        <f t="shared" si="43"/>
        <v>26.136000000000003</v>
      </c>
      <c r="H220" s="45">
        <f t="shared" si="34"/>
        <v>0</v>
      </c>
      <c r="I220" s="45">
        <f t="shared" si="35"/>
        <v>3.3976800000000007</v>
      </c>
      <c r="J220" s="46">
        <f t="shared" si="36"/>
        <v>0</v>
      </c>
      <c r="K220" s="47">
        <v>0.20000000000000001</v>
      </c>
      <c r="L220" s="48">
        <f t="shared" si="37"/>
        <v>0</v>
      </c>
      <c r="M220" s="49">
        <f>VLOOKUP(A220,'New template'!A:R,13,FALSE)</f>
        <v>0.050000000000000003</v>
      </c>
      <c r="N220" s="50">
        <f t="shared" si="38"/>
        <v>0</v>
      </c>
      <c r="O220" s="49">
        <v>0.050000000000000003</v>
      </c>
      <c r="P220" s="50">
        <f t="shared" si="39"/>
        <v>0</v>
      </c>
      <c r="Q220" s="51">
        <f t="shared" si="40"/>
        <v>0</v>
      </c>
      <c r="R220" s="52">
        <f t="shared" si="41"/>
        <v>0</v>
      </c>
      <c r="S220" s="194" t="e">
        <f t="shared" si="42"/>
        <v>#DIV/0!</v>
      </c>
    </row>
    <row r="221" ht="14.45" customHeight="1">
      <c r="A221" s="195" t="s">
        <v>266</v>
      </c>
      <c r="B221" s="55" t="str">
        <f>VLOOKUP(A221,'New template'!A:B,2,FALSE)</f>
        <v>E02278</v>
      </c>
      <c r="C221" s="68">
        <v>2</v>
      </c>
      <c r="D221" s="68">
        <v>198</v>
      </c>
      <c r="E221" s="43">
        <v>0.55559999999999998</v>
      </c>
      <c r="F221" s="42">
        <f t="shared" si="33"/>
        <v>87.991200000000006</v>
      </c>
      <c r="G221" s="45">
        <f t="shared" si="43"/>
        <v>11.614838400000002</v>
      </c>
      <c r="H221" s="45">
        <f t="shared" si="34"/>
        <v>23.229676800000004</v>
      </c>
      <c r="I221" s="45">
        <f t="shared" si="35"/>
        <v>1.5099289920000003</v>
      </c>
      <c r="J221" s="46">
        <f t="shared" si="36"/>
        <v>20.209818816000002</v>
      </c>
      <c r="K221" s="47">
        <v>0.20000000000000001</v>
      </c>
      <c r="L221" s="48">
        <f t="shared" si="37"/>
        <v>4.0419637632000009</v>
      </c>
      <c r="M221" s="49">
        <f>VLOOKUP(A221,'New template'!A:R,13,FALSE)</f>
        <v>0.050000000000000003</v>
      </c>
      <c r="N221" s="50">
        <f t="shared" si="38"/>
        <v>1.0104909408000002</v>
      </c>
      <c r="O221" s="49">
        <v>0.050000000000000003</v>
      </c>
      <c r="P221" s="50">
        <f t="shared" si="39"/>
        <v>1.0104909408000002</v>
      </c>
      <c r="Q221" s="51">
        <f t="shared" si="40"/>
        <v>7.0700000000000003</v>
      </c>
      <c r="R221" s="52">
        <f t="shared" si="41"/>
        <v>14.140000000000001</v>
      </c>
      <c r="S221" s="194">
        <f t="shared" si="42"/>
        <v>0.60870412110081529</v>
      </c>
    </row>
    <row r="222" ht="14.45" customHeight="1">
      <c r="A222" s="195" t="s">
        <v>268</v>
      </c>
      <c r="B222" s="55" t="str">
        <f>VLOOKUP(A222,'New template'!A:B,2,FALSE)</f>
        <v>E05647</v>
      </c>
      <c r="C222" s="68">
        <v>0</v>
      </c>
      <c r="D222" s="68">
        <v>398</v>
      </c>
      <c r="E222" s="43">
        <v>0</v>
      </c>
      <c r="F222" s="42">
        <f t="shared" si="33"/>
        <v>398</v>
      </c>
      <c r="G222" s="45">
        <f t="shared" si="43"/>
        <v>52.536000000000001</v>
      </c>
      <c r="H222" s="45">
        <f t="shared" si="34"/>
        <v>0</v>
      </c>
      <c r="I222" s="45">
        <f t="shared" si="35"/>
        <v>6.8296800000000006</v>
      </c>
      <c r="J222" s="46">
        <f t="shared" si="36"/>
        <v>0</v>
      </c>
      <c r="K222" s="47">
        <v>0.20000000000000001</v>
      </c>
      <c r="L222" s="48">
        <f t="shared" si="37"/>
        <v>0</v>
      </c>
      <c r="M222" s="49">
        <f>VLOOKUP(A222,'New template'!A:R,13,FALSE)</f>
        <v>0.050000000000000003</v>
      </c>
      <c r="N222" s="50">
        <f t="shared" si="38"/>
        <v>0</v>
      </c>
      <c r="O222" s="49">
        <v>0.050000000000000003</v>
      </c>
      <c r="P222" s="50">
        <f t="shared" si="39"/>
        <v>0</v>
      </c>
      <c r="Q222" s="51">
        <f t="shared" si="40"/>
        <v>0</v>
      </c>
      <c r="R222" s="52">
        <f t="shared" si="41"/>
        <v>0</v>
      </c>
      <c r="S222" s="194" t="e">
        <f t="shared" si="42"/>
        <v>#DIV/0!</v>
      </c>
    </row>
    <row r="223" ht="14.45" customHeight="1">
      <c r="A223" s="195" t="s">
        <v>268</v>
      </c>
      <c r="B223" s="55" t="str">
        <f>VLOOKUP(A223,'New template'!A:B,2,FALSE)</f>
        <v>E05647</v>
      </c>
      <c r="C223" s="68">
        <v>14</v>
      </c>
      <c r="D223" s="68">
        <v>398</v>
      </c>
      <c r="E223" s="43">
        <v>0.77890000000000004</v>
      </c>
      <c r="F223" s="42">
        <f t="shared" si="33"/>
        <v>87.997799999999984</v>
      </c>
      <c r="G223" s="45">
        <f t="shared" si="43"/>
        <v>11.615709599999999</v>
      </c>
      <c r="H223" s="45">
        <f t="shared" si="34"/>
        <v>162.61993439999998</v>
      </c>
      <c r="I223" s="45">
        <f t="shared" si="35"/>
        <v>1.510042248</v>
      </c>
      <c r="J223" s="46">
        <f t="shared" si="36"/>
        <v>141.47934292799999</v>
      </c>
      <c r="K223" s="47">
        <v>0.20000000000000001</v>
      </c>
      <c r="L223" s="48">
        <f t="shared" si="37"/>
        <v>28.295868585600001</v>
      </c>
      <c r="M223" s="49">
        <f>VLOOKUP(A223,'New template'!A:R,13,FALSE)</f>
        <v>0.050000000000000003</v>
      </c>
      <c r="N223" s="50">
        <f t="shared" si="38"/>
        <v>7.0739671464000002</v>
      </c>
      <c r="O223" s="49">
        <v>0.050000000000000003</v>
      </c>
      <c r="P223" s="50">
        <f t="shared" si="39"/>
        <v>7.0739671464000002</v>
      </c>
      <c r="Q223" s="51">
        <f t="shared" si="40"/>
        <v>7.0700000000000003</v>
      </c>
      <c r="R223" s="52">
        <f t="shared" si="41"/>
        <v>98.980000000000004</v>
      </c>
      <c r="S223" s="194">
        <f t="shared" si="42"/>
        <v>0.60865846715038407</v>
      </c>
    </row>
    <row r="224" ht="14.45" customHeight="1">
      <c r="A224" s="195" t="s">
        <v>280</v>
      </c>
      <c r="B224" s="55" t="str">
        <f>VLOOKUP(A224,'New template'!A:B,2,FALSE)</f>
        <v>E03045</v>
      </c>
      <c r="C224" s="68">
        <v>0</v>
      </c>
      <c r="D224" s="68">
        <v>348</v>
      </c>
      <c r="E224" s="43">
        <v>0</v>
      </c>
      <c r="F224" s="42">
        <f t="shared" si="33"/>
        <v>348</v>
      </c>
      <c r="G224" s="45">
        <f t="shared" si="43"/>
        <v>45.936</v>
      </c>
      <c r="H224" s="45">
        <f t="shared" si="34"/>
        <v>0</v>
      </c>
      <c r="I224" s="45">
        <f t="shared" si="35"/>
        <v>5.9716800000000001</v>
      </c>
      <c r="J224" s="46">
        <f t="shared" si="36"/>
        <v>0</v>
      </c>
      <c r="K224" s="47">
        <v>0.20000000000000001</v>
      </c>
      <c r="L224" s="48">
        <f t="shared" si="37"/>
        <v>0</v>
      </c>
      <c r="M224" s="49">
        <f>VLOOKUP(A224,'New template'!A:R,13,FALSE)</f>
        <v>0.050000000000000003</v>
      </c>
      <c r="N224" s="50">
        <f t="shared" si="38"/>
        <v>0</v>
      </c>
      <c r="O224" s="49">
        <v>0.050000000000000003</v>
      </c>
      <c r="P224" s="50">
        <f t="shared" si="39"/>
        <v>0</v>
      </c>
      <c r="Q224" s="51">
        <f t="shared" si="40"/>
        <v>0</v>
      </c>
      <c r="R224" s="52">
        <f t="shared" si="41"/>
        <v>0</v>
      </c>
      <c r="S224" s="194" t="e">
        <f t="shared" si="42"/>
        <v>#DIV/0!</v>
      </c>
    </row>
    <row r="225" ht="14.45" customHeight="1">
      <c r="A225" s="195" t="s">
        <v>280</v>
      </c>
      <c r="B225" s="55" t="str">
        <f>VLOOKUP(A225,'New template'!A:B,2,FALSE)</f>
        <v>E03045</v>
      </c>
      <c r="C225" s="68">
        <v>103</v>
      </c>
      <c r="D225" s="68">
        <v>348</v>
      </c>
      <c r="E225" s="43">
        <v>0.60060000000000002</v>
      </c>
      <c r="F225" s="42">
        <f t="shared" si="33"/>
        <v>138.99119999999999</v>
      </c>
      <c r="G225" s="45">
        <f t="shared" si="43"/>
        <v>18.346838399999999</v>
      </c>
      <c r="H225" s="45">
        <f t="shared" si="34"/>
        <v>1889.7243552</v>
      </c>
      <c r="I225" s="45">
        <f t="shared" si="35"/>
        <v>2.385088992</v>
      </c>
      <c r="J225" s="46">
        <f t="shared" si="36"/>
        <v>1644.060189024</v>
      </c>
      <c r="K225" s="47">
        <v>0.20000000000000001</v>
      </c>
      <c r="L225" s="48">
        <f t="shared" si="37"/>
        <v>328.81203780480001</v>
      </c>
      <c r="M225" s="49">
        <f>VLOOKUP(A225,'New template'!A:R,13,FALSE)</f>
        <v>0.050000000000000003</v>
      </c>
      <c r="N225" s="50">
        <f t="shared" si="38"/>
        <v>82.203009451200003</v>
      </c>
      <c r="O225" s="49">
        <v>0.050000000000000003</v>
      </c>
      <c r="P225" s="50">
        <f t="shared" si="39"/>
        <v>82.203009451200003</v>
      </c>
      <c r="Q225" s="51">
        <f t="shared" si="40"/>
        <v>11.17</v>
      </c>
      <c r="R225" s="52">
        <f t="shared" si="41"/>
        <v>1150.51</v>
      </c>
      <c r="S225" s="194">
        <f t="shared" si="42"/>
        <v>0.6088242429823767</v>
      </c>
    </row>
    <row r="226" ht="14.45" customHeight="1">
      <c r="A226" s="195" t="s">
        <v>282</v>
      </c>
      <c r="B226" s="55" t="str">
        <f>VLOOKUP(A226,'New template'!A:B,2,FALSE)</f>
        <v>E05096</v>
      </c>
      <c r="C226" s="68">
        <v>0</v>
      </c>
      <c r="D226" s="68">
        <v>498</v>
      </c>
      <c r="E226" s="43">
        <v>0</v>
      </c>
      <c r="F226" s="42">
        <f t="shared" si="33"/>
        <v>498</v>
      </c>
      <c r="G226" s="45">
        <f t="shared" si="43"/>
        <v>65.736000000000004</v>
      </c>
      <c r="H226" s="45">
        <f t="shared" si="34"/>
        <v>0</v>
      </c>
      <c r="I226" s="45">
        <f t="shared" si="35"/>
        <v>8.5456800000000008</v>
      </c>
      <c r="J226" s="46">
        <f t="shared" si="36"/>
        <v>0</v>
      </c>
      <c r="K226" s="47">
        <v>0.20000000000000001</v>
      </c>
      <c r="L226" s="48">
        <f t="shared" si="37"/>
        <v>0</v>
      </c>
      <c r="M226" s="49">
        <f>VLOOKUP(A226,'New template'!A:R,13,FALSE)</f>
        <v>0.050000000000000003</v>
      </c>
      <c r="N226" s="50">
        <f t="shared" si="38"/>
        <v>0</v>
      </c>
      <c r="O226" s="49">
        <v>0.050000000000000003</v>
      </c>
      <c r="P226" s="50">
        <f t="shared" si="39"/>
        <v>0</v>
      </c>
      <c r="Q226" s="51">
        <f t="shared" si="40"/>
        <v>0</v>
      </c>
      <c r="R226" s="52">
        <f t="shared" si="41"/>
        <v>0</v>
      </c>
      <c r="S226" s="194" t="e">
        <f t="shared" si="42"/>
        <v>#DIV/0!</v>
      </c>
    </row>
    <row r="227" ht="14.45" customHeight="1">
      <c r="A227" s="195" t="s">
        <v>282</v>
      </c>
      <c r="B227" s="55" t="str">
        <f>VLOOKUP(A227,'New template'!A:B,2,FALSE)</f>
        <v>E05096</v>
      </c>
      <c r="C227" s="68">
        <v>72</v>
      </c>
      <c r="D227" s="68">
        <v>498</v>
      </c>
      <c r="E227" s="43">
        <v>0.60040000000000004</v>
      </c>
      <c r="F227" s="42">
        <f t="shared" si="33"/>
        <v>199.00079999999997</v>
      </c>
      <c r="G227" s="45">
        <f t="shared" si="43"/>
        <v>26.268105599999998</v>
      </c>
      <c r="H227" s="45">
        <f t="shared" si="34"/>
        <v>1891.3036032</v>
      </c>
      <c r="I227" s="45">
        <f t="shared" si="35"/>
        <v>3.4148537279999998</v>
      </c>
      <c r="J227" s="46">
        <f t="shared" si="36"/>
        <v>1645.4341347839998</v>
      </c>
      <c r="K227" s="47">
        <v>0.20000000000000001</v>
      </c>
      <c r="L227" s="48">
        <f t="shared" si="37"/>
        <v>329.0868269568</v>
      </c>
      <c r="M227" s="49">
        <f>VLOOKUP(A227,'New template'!A:R,13,FALSE)</f>
        <v>0.050000000000000003</v>
      </c>
      <c r="N227" s="50">
        <f t="shared" si="38"/>
        <v>82.271706739199999</v>
      </c>
      <c r="O227" s="49">
        <v>0.050000000000000003</v>
      </c>
      <c r="P227" s="50">
        <f t="shared" si="39"/>
        <v>82.271706739199999</v>
      </c>
      <c r="Q227" s="51">
        <f t="shared" si="40"/>
        <v>16</v>
      </c>
      <c r="R227" s="52">
        <f t="shared" si="41"/>
        <v>1152</v>
      </c>
      <c r="S227" s="194">
        <f t="shared" si="42"/>
        <v>0.60910368808628512</v>
      </c>
    </row>
    <row r="228" ht="14.45" customHeight="1">
      <c r="A228" s="195" t="s">
        <v>394</v>
      </c>
      <c r="B228" s="55" t="str">
        <f>VLOOKUP(A228,'New template'!A:B,2,FALSE)</f>
        <v>E05071</v>
      </c>
      <c r="C228" s="68">
        <v>0</v>
      </c>
      <c r="D228" s="68">
        <v>148</v>
      </c>
      <c r="E228" s="43">
        <v>0</v>
      </c>
      <c r="F228" s="42">
        <f t="shared" si="33"/>
        <v>148</v>
      </c>
      <c r="G228" s="45">
        <f t="shared" si="43"/>
        <v>19.536000000000001</v>
      </c>
      <c r="H228" s="45">
        <f t="shared" si="34"/>
        <v>0</v>
      </c>
      <c r="I228" s="45">
        <f t="shared" si="35"/>
        <v>2.5396800000000002</v>
      </c>
      <c r="J228" s="46">
        <f t="shared" si="36"/>
        <v>0</v>
      </c>
      <c r="K228" s="47">
        <v>0.20000000000000001</v>
      </c>
      <c r="L228" s="48">
        <f t="shared" si="37"/>
        <v>0</v>
      </c>
      <c r="M228" s="49">
        <f>VLOOKUP(A228,'New template'!A:R,13,FALSE)</f>
        <v>0.050000000000000003</v>
      </c>
      <c r="N228" s="50">
        <f t="shared" si="38"/>
        <v>0</v>
      </c>
      <c r="O228" s="49">
        <v>0.050000000000000003</v>
      </c>
      <c r="P228" s="50">
        <f t="shared" si="39"/>
        <v>0</v>
      </c>
      <c r="Q228" s="51">
        <f t="shared" si="40"/>
        <v>0</v>
      </c>
      <c r="R228" s="52">
        <f t="shared" si="41"/>
        <v>0</v>
      </c>
      <c r="S228" s="194" t="e">
        <f t="shared" si="42"/>
        <v>#DIV/0!</v>
      </c>
    </row>
    <row r="229" ht="14.45" customHeight="1">
      <c r="A229" s="195" t="s">
        <v>395</v>
      </c>
      <c r="B229" s="55" t="str">
        <f>VLOOKUP(A229,'New template'!A:B,2,FALSE)</f>
        <v>E06305</v>
      </c>
      <c r="C229" s="68">
        <v>0</v>
      </c>
      <c r="D229" s="68">
        <v>198</v>
      </c>
      <c r="E229" s="43">
        <v>0</v>
      </c>
      <c r="F229" s="42">
        <f t="shared" si="33"/>
        <v>198</v>
      </c>
      <c r="G229" s="45">
        <f t="shared" si="43"/>
        <v>26.136000000000003</v>
      </c>
      <c r="H229" s="45">
        <f t="shared" si="34"/>
        <v>0</v>
      </c>
      <c r="I229" s="45">
        <f t="shared" si="35"/>
        <v>3.3976800000000007</v>
      </c>
      <c r="J229" s="46">
        <f t="shared" si="36"/>
        <v>0</v>
      </c>
      <c r="K229" s="47">
        <v>0.20000000000000001</v>
      </c>
      <c r="L229" s="48">
        <f t="shared" si="37"/>
        <v>0</v>
      </c>
      <c r="M229" s="49">
        <f>VLOOKUP(A229,'New template'!A:R,13,FALSE)</f>
        <v>0.050000000000000003</v>
      </c>
      <c r="N229" s="50">
        <f t="shared" si="38"/>
        <v>0</v>
      </c>
      <c r="O229" s="49">
        <v>0.050000000000000003</v>
      </c>
      <c r="P229" s="50">
        <f t="shared" si="39"/>
        <v>0</v>
      </c>
      <c r="Q229" s="51">
        <f t="shared" si="40"/>
        <v>0</v>
      </c>
      <c r="R229" s="52">
        <f t="shared" si="41"/>
        <v>0</v>
      </c>
      <c r="S229" s="194" t="e">
        <f t="shared" si="42"/>
        <v>#DIV/0!</v>
      </c>
    </row>
    <row r="230" ht="14.45" customHeight="1">
      <c r="A230" s="195" t="s">
        <v>96</v>
      </c>
      <c r="B230" s="55" t="str">
        <f>VLOOKUP(A230,'New template'!A:B,2,FALSE)</f>
        <v>E06127</v>
      </c>
      <c r="C230" s="68">
        <v>624</v>
      </c>
      <c r="D230" s="68">
        <v>298</v>
      </c>
      <c r="E230" s="43">
        <v>0</v>
      </c>
      <c r="F230" s="42">
        <f t="shared" si="33"/>
        <v>298</v>
      </c>
      <c r="G230" s="45">
        <f t="shared" si="43"/>
        <v>39.335999999999999</v>
      </c>
      <c r="H230" s="45">
        <f t="shared" si="34"/>
        <v>24545.664000000001</v>
      </c>
      <c r="I230" s="45">
        <f t="shared" si="35"/>
        <v>5.1136799999999996</v>
      </c>
      <c r="J230" s="46">
        <f t="shared" si="36"/>
        <v>21354.727679999996</v>
      </c>
      <c r="K230" s="47">
        <v>0.20000000000000001</v>
      </c>
      <c r="L230" s="48">
        <f t="shared" si="37"/>
        <v>4270.9455359999993</v>
      </c>
      <c r="M230" s="49">
        <f>VLOOKUP(A230,'New template'!A:R,13,FALSE)</f>
        <v>0.050000000000000003</v>
      </c>
      <c r="N230" s="50">
        <f t="shared" si="38"/>
        <v>1067.7363839999998</v>
      </c>
      <c r="O230" s="49">
        <v>0.050000000000000003</v>
      </c>
      <c r="P230" s="50">
        <f t="shared" si="39"/>
        <v>1067.7363839999998</v>
      </c>
      <c r="Q230" s="51">
        <f t="shared" si="40"/>
        <v>23.960000000000001</v>
      </c>
      <c r="R230" s="52">
        <f t="shared" si="41"/>
        <v>14951.040000000001</v>
      </c>
      <c r="S230" s="194">
        <f t="shared" si="42"/>
        <v>0.60911124669513939</v>
      </c>
    </row>
    <row r="231" ht="14.45" customHeight="1">
      <c r="A231" s="195" t="s">
        <v>98</v>
      </c>
      <c r="B231" s="55" t="str">
        <f>VLOOKUP(A231,'New template'!A:B,2,FALSE)</f>
        <v>E06634</v>
      </c>
      <c r="C231" s="68">
        <v>262</v>
      </c>
      <c r="D231" s="68">
        <v>478</v>
      </c>
      <c r="E231" s="43">
        <v>0</v>
      </c>
      <c r="F231" s="42">
        <f t="shared" si="33"/>
        <v>478</v>
      </c>
      <c r="G231" s="45">
        <f t="shared" si="43"/>
        <v>63.096000000000004</v>
      </c>
      <c r="H231" s="45">
        <f t="shared" si="34"/>
        <v>16531.152000000002</v>
      </c>
      <c r="I231" s="45">
        <f t="shared" si="35"/>
        <v>8.2024800000000013</v>
      </c>
      <c r="J231" s="46">
        <f t="shared" si="36"/>
        <v>14382.10224</v>
      </c>
      <c r="K231" s="47">
        <v>0.20000000000000001</v>
      </c>
      <c r="L231" s="48">
        <f t="shared" si="37"/>
        <v>2876.4204480000003</v>
      </c>
      <c r="M231" s="49">
        <f>VLOOKUP(A231,'New template'!A:R,13,FALSE)</f>
        <v>0.050000000000000003</v>
      </c>
      <c r="N231" s="50">
        <f t="shared" si="38"/>
        <v>719.10511200000008</v>
      </c>
      <c r="O231" s="49">
        <v>0.050000000000000003</v>
      </c>
      <c r="P231" s="50">
        <f t="shared" si="39"/>
        <v>719.10511200000008</v>
      </c>
      <c r="Q231" s="51">
        <f t="shared" si="40"/>
        <v>38.43</v>
      </c>
      <c r="R231" s="52">
        <f t="shared" si="41"/>
        <v>10068.66</v>
      </c>
      <c r="S231" s="194">
        <f t="shared" si="42"/>
        <v>0.60907189045264354</v>
      </c>
    </row>
    <row r="232" ht="14.45" customHeight="1">
      <c r="A232" s="195" t="s">
        <v>100</v>
      </c>
      <c r="B232" s="55" t="str">
        <f>VLOOKUP(A232,'New template'!A:B,2,FALSE)</f>
        <v>E06655</v>
      </c>
      <c r="C232" s="68">
        <v>143</v>
      </c>
      <c r="D232" s="68">
        <v>538</v>
      </c>
      <c r="E232" s="43">
        <v>0</v>
      </c>
      <c r="F232" s="42">
        <f t="shared" si="33"/>
        <v>538</v>
      </c>
      <c r="G232" s="45">
        <f t="shared" si="43"/>
        <v>71.016000000000005</v>
      </c>
      <c r="H232" s="45">
        <f t="shared" si="34"/>
        <v>10155.288</v>
      </c>
      <c r="I232" s="45">
        <f t="shared" si="35"/>
        <v>9.2320800000000016</v>
      </c>
      <c r="J232" s="46">
        <f t="shared" si="36"/>
        <v>8835.1005600000008</v>
      </c>
      <c r="K232" s="47">
        <v>0.20000000000000001</v>
      </c>
      <c r="L232" s="48">
        <f t="shared" si="37"/>
        <v>1767.0201120000002</v>
      </c>
      <c r="M232" s="49">
        <f>VLOOKUP(A232,'New template'!A:R,13,FALSE)</f>
        <v>0.050000000000000003</v>
      </c>
      <c r="N232" s="50">
        <f t="shared" si="38"/>
        <v>441.75502800000004</v>
      </c>
      <c r="O232" s="49">
        <v>0.050000000000000003</v>
      </c>
      <c r="P232" s="50">
        <f t="shared" si="39"/>
        <v>441.75502800000004</v>
      </c>
      <c r="Q232" s="51">
        <f t="shared" si="40"/>
        <v>43.25</v>
      </c>
      <c r="R232" s="52">
        <f t="shared" si="41"/>
        <v>6184.75</v>
      </c>
      <c r="S232" s="194">
        <f t="shared" si="42"/>
        <v>0.60901768615523255</v>
      </c>
    </row>
    <row r="233" ht="14.45" customHeight="1">
      <c r="A233" s="195" t="s">
        <v>394</v>
      </c>
      <c r="B233" s="55" t="str">
        <f>VLOOKUP(A233,'New template'!A:B,2,FALSE)</f>
        <v>E05071</v>
      </c>
      <c r="C233" s="68">
        <v>0</v>
      </c>
      <c r="D233" s="68">
        <v>148</v>
      </c>
      <c r="E233" s="43">
        <v>0.40539999999999998</v>
      </c>
      <c r="F233" s="42">
        <f t="shared" si="33"/>
        <v>88.000799999999998</v>
      </c>
      <c r="G233" s="45">
        <f t="shared" si="43"/>
        <v>11.616105600000001</v>
      </c>
      <c r="H233" s="45">
        <f t="shared" si="34"/>
        <v>0</v>
      </c>
      <c r="I233" s="45">
        <f t="shared" si="35"/>
        <v>1.5100937280000002</v>
      </c>
      <c r="J233" s="46">
        <f t="shared" si="36"/>
        <v>0</v>
      </c>
      <c r="K233" s="47">
        <v>0.20000000000000001</v>
      </c>
      <c r="L233" s="48">
        <f t="shared" si="37"/>
        <v>0</v>
      </c>
      <c r="M233" s="49">
        <f>VLOOKUP(A233,'New template'!A:R,13,FALSE)</f>
        <v>0.050000000000000003</v>
      </c>
      <c r="N233" s="50">
        <f t="shared" si="38"/>
        <v>0</v>
      </c>
      <c r="O233" s="49">
        <v>0.050000000000000003</v>
      </c>
      <c r="P233" s="50">
        <f t="shared" si="39"/>
        <v>0</v>
      </c>
      <c r="Q233" s="51">
        <f t="shared" si="40"/>
        <v>0</v>
      </c>
      <c r="R233" s="52">
        <f t="shared" si="41"/>
        <v>0</v>
      </c>
      <c r="S233" s="194" t="e">
        <f t="shared" si="42"/>
        <v>#DIV/0!</v>
      </c>
    </row>
    <row r="234" ht="14.45" customHeight="1">
      <c r="A234" s="195" t="s">
        <v>395</v>
      </c>
      <c r="B234" s="55" t="str">
        <f>VLOOKUP(A234,'New template'!A:B,2,FALSE)</f>
        <v>E06305</v>
      </c>
      <c r="C234" s="68">
        <v>1</v>
      </c>
      <c r="D234" s="68">
        <v>198</v>
      </c>
      <c r="E234" s="43">
        <v>0.55559999999999998</v>
      </c>
      <c r="F234" s="42">
        <f t="shared" si="33"/>
        <v>87.991200000000006</v>
      </c>
      <c r="G234" s="45">
        <f t="shared" si="43"/>
        <v>11.614838400000002</v>
      </c>
      <c r="H234" s="45">
        <f t="shared" si="34"/>
        <v>11.614838400000002</v>
      </c>
      <c r="I234" s="45">
        <f t="shared" si="35"/>
        <v>1.5099289920000003</v>
      </c>
      <c r="J234" s="46">
        <f t="shared" si="36"/>
        <v>10.104909408000001</v>
      </c>
      <c r="K234" s="47">
        <v>0.20000000000000001</v>
      </c>
      <c r="L234" s="48">
        <f t="shared" si="37"/>
        <v>2.0209818816000005</v>
      </c>
      <c r="M234" s="49">
        <f>VLOOKUP(A234,'New template'!A:R,13,FALSE)</f>
        <v>0.050000000000000003</v>
      </c>
      <c r="N234" s="50">
        <f t="shared" si="38"/>
        <v>0.50524547040000012</v>
      </c>
      <c r="O234" s="49">
        <v>0.050000000000000003</v>
      </c>
      <c r="P234" s="50">
        <f t="shared" si="39"/>
        <v>0.50524547040000012</v>
      </c>
      <c r="Q234" s="51">
        <f t="shared" si="40"/>
        <v>7.0700000000000003</v>
      </c>
      <c r="R234" s="52">
        <f t="shared" si="41"/>
        <v>7.0700000000000003</v>
      </c>
      <c r="S234" s="194">
        <f t="shared" si="42"/>
        <v>0.60870412110081529</v>
      </c>
    </row>
    <row r="235" ht="14.45" customHeight="1">
      <c r="A235" s="195" t="s">
        <v>396</v>
      </c>
      <c r="B235" s="55" t="str">
        <f>VLOOKUP(A235,'New template'!A:B,2,FALSE)</f>
        <v>E05700</v>
      </c>
      <c r="C235" s="68">
        <v>64</v>
      </c>
      <c r="D235" s="68">
        <v>348</v>
      </c>
      <c r="E235" s="43">
        <v>0.5</v>
      </c>
      <c r="F235" s="42">
        <f t="shared" si="33"/>
        <v>174</v>
      </c>
      <c r="G235" s="45">
        <f t="shared" si="43"/>
        <v>22.968</v>
      </c>
      <c r="H235" s="45">
        <f t="shared" si="34"/>
        <v>1469.952</v>
      </c>
      <c r="I235" s="45">
        <f t="shared" si="35"/>
        <v>2.98584</v>
      </c>
      <c r="J235" s="46">
        <f t="shared" si="36"/>
        <v>1278.85824</v>
      </c>
      <c r="K235" s="47">
        <v>0.20000000000000001</v>
      </c>
      <c r="L235" s="48">
        <f t="shared" si="37"/>
        <v>255.77164800000003</v>
      </c>
      <c r="M235" s="49">
        <f>VLOOKUP(A235,'New template'!A:R,13,FALSE)</f>
        <v>0.050000000000000003</v>
      </c>
      <c r="N235" s="50">
        <f t="shared" si="38"/>
        <v>63.942912000000007</v>
      </c>
      <c r="O235" s="49">
        <v>0.050000000000000003</v>
      </c>
      <c r="P235" s="50">
        <f t="shared" si="39"/>
        <v>63.942912000000007</v>
      </c>
      <c r="Q235" s="51">
        <f t="shared" si="40"/>
        <v>13.99</v>
      </c>
      <c r="R235" s="52">
        <f t="shared" si="41"/>
        <v>895.36000000000001</v>
      </c>
      <c r="S235" s="194">
        <f t="shared" si="42"/>
        <v>0.60910832462556597</v>
      </c>
    </row>
    <row r="236" ht="14.45" customHeight="1">
      <c r="A236" s="195" t="s">
        <v>397</v>
      </c>
      <c r="B236" s="192"/>
      <c r="C236" s="68">
        <v>28</v>
      </c>
      <c r="D236" s="68">
        <v>498</v>
      </c>
      <c r="E236" s="43">
        <v>0.5</v>
      </c>
      <c r="F236" s="42">
        <f t="shared" si="33"/>
        <v>249</v>
      </c>
      <c r="G236" s="45">
        <f t="shared" si="43"/>
        <v>32.868000000000002</v>
      </c>
      <c r="H236" s="45">
        <f t="shared" si="34"/>
        <v>920.30400000000009</v>
      </c>
      <c r="I236" s="45">
        <f t="shared" si="35"/>
        <v>4.2728400000000004</v>
      </c>
      <c r="J236" s="46">
        <f t="shared" si="36"/>
        <v>800.66448000000003</v>
      </c>
      <c r="K236" s="47">
        <v>0.20000000000000001</v>
      </c>
      <c r="L236" s="48">
        <f t="shared" si="37"/>
        <v>160.13289600000002</v>
      </c>
      <c r="M236" s="49">
        <v>0.070000000000000007</v>
      </c>
      <c r="N236" s="50">
        <f t="shared" si="38"/>
        <v>56.046513600000004</v>
      </c>
      <c r="O236" s="49">
        <v>0.050000000000000003</v>
      </c>
      <c r="P236" s="50">
        <f t="shared" si="39"/>
        <v>40.033224000000004</v>
      </c>
      <c r="Q236" s="51">
        <f t="shared" si="40"/>
        <v>19.440000000000001</v>
      </c>
      <c r="R236" s="52">
        <f t="shared" si="41"/>
        <v>544.32000000000005</v>
      </c>
      <c r="S236" s="194">
        <f t="shared" si="42"/>
        <v>0.59145673603504934</v>
      </c>
    </row>
    <row r="237" ht="14.45" customHeight="1">
      <c r="A237" s="195" t="s">
        <v>274</v>
      </c>
      <c r="B237" s="192"/>
      <c r="C237" s="68">
        <v>46</v>
      </c>
      <c r="D237" s="68">
        <v>548</v>
      </c>
      <c r="E237" s="43">
        <v>0.5</v>
      </c>
      <c r="F237" s="42">
        <f t="shared" si="33"/>
        <v>274</v>
      </c>
      <c r="G237" s="45">
        <f t="shared" si="43"/>
        <v>36.167999999999999</v>
      </c>
      <c r="H237" s="45">
        <f t="shared" si="34"/>
        <v>1663.7280000000001</v>
      </c>
      <c r="I237" s="45">
        <f t="shared" si="35"/>
        <v>4.7018399999999998</v>
      </c>
      <c r="J237" s="46">
        <f t="shared" si="36"/>
        <v>1447.44336</v>
      </c>
      <c r="K237" s="47">
        <v>0.20000000000000001</v>
      </c>
      <c r="L237" s="48">
        <f t="shared" si="37"/>
        <v>289.48867200000001</v>
      </c>
      <c r="M237" s="49">
        <v>0.070000000000000007</v>
      </c>
      <c r="N237" s="50">
        <f t="shared" si="38"/>
        <v>101.32103520000001</v>
      </c>
      <c r="O237" s="49">
        <v>0.050000000000000003</v>
      </c>
      <c r="P237" s="50">
        <f t="shared" si="39"/>
        <v>72.372168000000002</v>
      </c>
      <c r="Q237" s="51">
        <f t="shared" si="40"/>
        <v>21.399999999999999</v>
      </c>
      <c r="R237" s="52">
        <f t="shared" si="41"/>
        <v>984.39999999999998</v>
      </c>
      <c r="S237" s="194">
        <f t="shared" si="42"/>
        <v>0.59168325591683257</v>
      </c>
    </row>
    <row r="238" ht="14.45" customHeight="1">
      <c r="A238" s="195" t="s">
        <v>398</v>
      </c>
      <c r="B238" s="192"/>
      <c r="C238" s="68">
        <v>137</v>
      </c>
      <c r="D238" s="68">
        <v>248</v>
      </c>
      <c r="E238" s="43">
        <v>0</v>
      </c>
      <c r="F238" s="42">
        <f t="shared" si="33"/>
        <v>248</v>
      </c>
      <c r="G238" s="45">
        <f t="shared" si="43"/>
        <v>32.736000000000004</v>
      </c>
      <c r="H238" s="45">
        <f t="shared" si="34"/>
        <v>4484.8320000000003</v>
      </c>
      <c r="I238" s="45">
        <f t="shared" si="35"/>
        <v>4.2556800000000008</v>
      </c>
      <c r="J238" s="46">
        <f t="shared" si="36"/>
        <v>3901.8038400000005</v>
      </c>
      <c r="K238" s="47">
        <v>0.20000000000000001</v>
      </c>
      <c r="L238" s="48">
        <f t="shared" si="37"/>
        <v>780.36076800000012</v>
      </c>
      <c r="M238" s="49">
        <v>0.070000000000000007</v>
      </c>
      <c r="N238" s="50">
        <f t="shared" si="38"/>
        <v>273.12626880000005</v>
      </c>
      <c r="O238" s="49">
        <v>0.050000000000000003</v>
      </c>
      <c r="P238" s="50">
        <f t="shared" si="39"/>
        <v>195.09019200000003</v>
      </c>
      <c r="Q238" s="51">
        <f t="shared" si="40"/>
        <v>19.370000000000001</v>
      </c>
      <c r="R238" s="52">
        <f t="shared" si="41"/>
        <v>2653.6900000000001</v>
      </c>
      <c r="S238" s="194">
        <f t="shared" si="42"/>
        <v>0.59170332355816224</v>
      </c>
    </row>
    <row r="239" ht="14.45" customHeight="1">
      <c r="A239" s="195" t="s">
        <v>399</v>
      </c>
      <c r="B239" s="192"/>
      <c r="C239" s="68">
        <v>75</v>
      </c>
      <c r="D239" s="68">
        <v>348</v>
      </c>
      <c r="E239" s="43">
        <v>0</v>
      </c>
      <c r="F239" s="42">
        <f t="shared" si="33"/>
        <v>348</v>
      </c>
      <c r="G239" s="45">
        <f t="shared" si="43"/>
        <v>45.936</v>
      </c>
      <c r="H239" s="45">
        <f t="shared" si="34"/>
        <v>3445.1999999999998</v>
      </c>
      <c r="I239" s="45">
        <f t="shared" si="35"/>
        <v>5.9716800000000001</v>
      </c>
      <c r="J239" s="46">
        <f t="shared" si="36"/>
        <v>2997.3240000000001</v>
      </c>
      <c r="K239" s="47">
        <v>0.20000000000000001</v>
      </c>
      <c r="L239" s="48">
        <f t="shared" si="37"/>
        <v>599.46480000000008</v>
      </c>
      <c r="M239" s="49">
        <v>0.070000000000000007</v>
      </c>
      <c r="N239" s="50">
        <f t="shared" si="38"/>
        <v>209.81268000000003</v>
      </c>
      <c r="O239" s="49">
        <v>0.050000000000000003</v>
      </c>
      <c r="P239" s="50">
        <f t="shared" si="39"/>
        <v>149.86620000000002</v>
      </c>
      <c r="Q239" s="51">
        <f t="shared" si="40"/>
        <v>27.18</v>
      </c>
      <c r="R239" s="52">
        <f t="shared" si="41"/>
        <v>2038.5</v>
      </c>
      <c r="S239" s="194">
        <f t="shared" si="42"/>
        <v>0.59169278996865204</v>
      </c>
    </row>
    <row r="240" ht="14.45" customHeight="1">
      <c r="A240" s="195" t="s">
        <v>400</v>
      </c>
      <c r="B240" s="192"/>
      <c r="C240" s="68">
        <v>199</v>
      </c>
      <c r="D240" s="68">
        <v>48</v>
      </c>
      <c r="E240" s="43">
        <v>0</v>
      </c>
      <c r="F240" s="42">
        <f t="shared" si="33"/>
        <v>48</v>
      </c>
      <c r="G240" s="45">
        <f t="shared" si="43"/>
        <v>6.3360000000000003</v>
      </c>
      <c r="H240" s="45">
        <f t="shared" si="34"/>
        <v>1260.864</v>
      </c>
      <c r="I240" s="45">
        <f t="shared" si="35"/>
        <v>0.82368000000000008</v>
      </c>
      <c r="J240" s="46">
        <f t="shared" si="36"/>
        <v>1096.9516799999999</v>
      </c>
      <c r="K240" s="47">
        <v>0.20000000000000001</v>
      </c>
      <c r="L240" s="48">
        <f t="shared" si="37"/>
        <v>219.39033599999999</v>
      </c>
      <c r="M240" s="49">
        <v>0.070000000000000007</v>
      </c>
      <c r="N240" s="50">
        <f t="shared" si="38"/>
        <v>76.7866176</v>
      </c>
      <c r="O240" s="49">
        <v>0.050000000000000003</v>
      </c>
      <c r="P240" s="50">
        <f t="shared" si="39"/>
        <v>54.847583999999998</v>
      </c>
      <c r="Q240" s="51">
        <f t="shared" si="40"/>
        <v>3.75</v>
      </c>
      <c r="R240" s="52">
        <f t="shared" si="41"/>
        <v>746.25</v>
      </c>
      <c r="S240" s="194">
        <f t="shared" si="42"/>
        <v>0.59185606060606055</v>
      </c>
    </row>
    <row r="241" ht="14.45" customHeight="1">
      <c r="A241" s="195" t="s">
        <v>401</v>
      </c>
      <c r="B241" s="192"/>
      <c r="C241" s="68">
        <v>36</v>
      </c>
      <c r="D241" s="68">
        <v>98</v>
      </c>
      <c r="E241" s="43">
        <v>0</v>
      </c>
      <c r="F241" s="42">
        <f t="shared" si="33"/>
        <v>98</v>
      </c>
      <c r="G241" s="45">
        <f t="shared" si="43"/>
        <v>12.936</v>
      </c>
      <c r="H241" s="45">
        <f t="shared" si="34"/>
        <v>465.69600000000003</v>
      </c>
      <c r="I241" s="45">
        <f t="shared" si="35"/>
        <v>1.6816800000000001</v>
      </c>
      <c r="J241" s="46">
        <f t="shared" si="36"/>
        <v>405.15552000000002</v>
      </c>
      <c r="K241" s="47">
        <v>0.20000000000000001</v>
      </c>
      <c r="L241" s="48">
        <f t="shared" si="37"/>
        <v>81.031104000000013</v>
      </c>
      <c r="M241" s="49">
        <v>0.070000000000000007</v>
      </c>
      <c r="N241" s="50">
        <f t="shared" si="38"/>
        <v>28.360886400000005</v>
      </c>
      <c r="O241" s="49">
        <v>0.050000000000000003</v>
      </c>
      <c r="P241" s="50">
        <f t="shared" si="39"/>
        <v>20.257776000000003</v>
      </c>
      <c r="Q241" s="51">
        <f t="shared" si="40"/>
        <v>7.6500000000000004</v>
      </c>
      <c r="R241" s="52">
        <f t="shared" si="41"/>
        <v>275.40000000000003</v>
      </c>
      <c r="S241" s="194">
        <f t="shared" si="42"/>
        <v>0.5913729128014843</v>
      </c>
    </row>
    <row r="242" ht="14.25" customHeight="1">
      <c r="A242" s="196"/>
      <c r="B242" s="196"/>
      <c r="C242" s="159">
        <f>SUM(C9:C241)</f>
        <v>11952</v>
      </c>
      <c r="D242" s="160"/>
      <c r="E242" s="161"/>
      <c r="F242" s="162"/>
      <c r="G242" s="163"/>
      <c r="H242" s="163">
        <f>SUM(H9:H241)</f>
        <v>240418.1456687999</v>
      </c>
      <c r="I242" s="163">
        <f t="shared" ref="I242:J242" si="44">SUM(I9:I241)</f>
        <v>888.61619932800056</v>
      </c>
      <c r="J242" s="163">
        <f t="shared" si="44"/>
        <v>209163.78673185603</v>
      </c>
      <c r="K242" s="165">
        <v>0.20000000000000001</v>
      </c>
      <c r="L242" s="166">
        <f>SUM(L9:L241)</f>
        <v>41832.757346371203</v>
      </c>
      <c r="M242" s="167">
        <v>0.070000000000000007</v>
      </c>
      <c r="N242" s="168" t="e">
        <f>SUM(N9:N241)</f>
        <v>#N/A</v>
      </c>
      <c r="O242" s="167">
        <f>P242/J242</f>
        <v>0.049999999999999996</v>
      </c>
      <c r="P242" s="169">
        <f>SUM(P9:P241)</f>
        <v>10458.189336592801</v>
      </c>
      <c r="Q242" s="197"/>
      <c r="R242" s="170">
        <f>SUM(R9:R241)</f>
        <v>95667.320000000051</v>
      </c>
      <c r="S242" s="171"/>
    </row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</sheetData>
  <autoFilter ref="A8:S130">
    <sortState ref="A9:S130">
      <sortCondition ref="A8:A130"/>
    </sortState>
  </autoFilter>
  <mergeCells count="5">
    <mergeCell ref="C2:K2"/>
    <mergeCell ref="A3:A4"/>
    <mergeCell ref="M4:R4"/>
    <mergeCell ref="M5:R6"/>
    <mergeCell ref="M7:R7"/>
  </mergeCells>
  <conditionalFormatting sqref="A122:A123">
    <cfRule priority="14" dxfId="0" type="duplicateValues"/>
  </conditionalFormatting>
  <conditionalFormatting sqref="A98">
    <cfRule priority="30" dxfId="0" type="duplicateValues"/>
  </conditionalFormatting>
  <pageMargins left="0.7" right="0.7" top="0.75" bottom="0.75" header="0" footer="0"/>
  <pageSetup r:id="rId1"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 codeName="Sheet5" filterMode="1">
    <pageSetUpPr fitToPage="1"/>
  </sheetPr>
  <sheetViews>
    <sheetView zoomScale="80" zoomScaleNormal="80" workbookViewId="0">
      <pane activePane="bottomLeft" state="frozen" topLeftCell="A25" ySplit="8"/>
      <selection pane="bottomLeft" activeCell="K114" sqref="K114"/>
    </sheetView>
  </sheetViews>
  <sheetFormatPr defaultColWidth="14.42578" defaultRowHeight="15" customHeight="1"/>
  <cols>
    <col min="1" max="1" width="61.14063" style="12" customWidth="1"/>
    <col min="2" max="2" width="12.85547" style="12" customWidth="1"/>
    <col min="3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5" width="12.85547" style="12" customWidth="1"/>
    <col min="16" max="16" width="14.42578" style="12" bestFit="1" customWidth="1"/>
    <col min="17" max="17" width="14.42578" style="12" customWidth="1"/>
    <col min="18" max="18" width="13.57031" style="12" bestFit="1" customWidth="1"/>
    <col min="19" max="19" width="13.42578" style="12" customWidth="1"/>
    <col min="20" max="27" width="8.570313" style="12" customWidth="1"/>
    <col min="28" max="16384" width="14.42578" style="12"/>
  </cols>
  <sheetData>
    <row r="1" ht="35.25" customHeight="1"/>
    <row r="2" ht="27" customHeight="1">
      <c r="B2" s="174"/>
      <c r="C2" s="175" t="s">
        <v>357</v>
      </c>
      <c r="D2" s="175"/>
      <c r="E2" s="175"/>
      <c r="F2" s="175"/>
      <c r="G2" s="175"/>
      <c r="H2" s="175"/>
      <c r="I2" s="175"/>
      <c r="J2" s="175"/>
      <c r="K2" s="175"/>
      <c r="L2" s="174"/>
    </row>
    <row r="3" ht="18" customHeight="1">
      <c r="A3" s="176" t="s">
        <v>326</v>
      </c>
      <c r="B3" s="177">
        <v>45627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178"/>
      <c r="R3" s="179"/>
    </row>
    <row r="4" thickBot="1" ht="25.5" customHeight="1">
      <c r="A4" s="180"/>
      <c r="B4" s="177">
        <f>EOMONTH(B3,0)</f>
        <v>45657</v>
      </c>
      <c r="H4" s="15"/>
      <c r="L4" s="15"/>
      <c r="M4" s="181" t="s">
        <v>0</v>
      </c>
      <c r="N4" s="181"/>
      <c r="O4" s="181"/>
      <c r="P4" s="181"/>
      <c r="Q4" s="181"/>
      <c r="R4" s="181"/>
    </row>
    <row r="5" ht="16.5" customHeight="1">
      <c r="A5" s="182"/>
      <c r="L5" s="21"/>
      <c r="M5" s="17">
        <f>R211</f>
        <v>104530.14999999989</v>
      </c>
      <c r="N5" s="18"/>
      <c r="O5" s="18"/>
      <c r="P5" s="183"/>
      <c r="Q5" s="183"/>
      <c r="R5" s="184"/>
    </row>
    <row r="6" thickBot="1" ht="23.25" customHeight="1">
      <c r="A6" s="185" t="s">
        <v>1</v>
      </c>
      <c r="I6" s="178"/>
      <c r="J6" s="178"/>
      <c r="L6" s="21"/>
      <c r="M6" s="186"/>
      <c r="N6" s="187"/>
      <c r="O6" s="187"/>
      <c r="P6" s="187"/>
      <c r="Q6" s="187"/>
      <c r="R6" s="188"/>
    </row>
    <row r="7" ht="14.25" customHeight="1">
      <c r="B7" s="189">
        <v>0.13636999999999999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190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ht="15" customHeight="1">
      <c r="A9" s="191" t="s">
        <v>22</v>
      </c>
      <c r="B9" s="55" t="str">
        <f>VLOOKUP(A9,'New template'!A:B,2,FALSE)</f>
        <v>E05367</v>
      </c>
      <c r="C9" s="68">
        <v>9</v>
      </c>
      <c r="D9" s="198">
        <v>278</v>
      </c>
      <c r="E9" s="43">
        <v>0.90000000000000002</v>
      </c>
      <c r="F9" s="42">
        <f>ROUNDDOWN(D9*(1-E9),0)</f>
        <v>27</v>
      </c>
      <c r="G9" s="45">
        <f t="shared" ref="G9:G72" si="0">F9*$B$7</f>
        <v>3.6819899999999999</v>
      </c>
      <c r="H9" s="45">
        <f t="shared" ref="H9:H74" si="1">G9*C9</f>
        <v>33.137909999999998</v>
      </c>
      <c r="I9" s="45">
        <f t="shared" ref="I9:I74" si="2">G9*0.13</f>
        <v>0.47865869999999999</v>
      </c>
      <c r="J9" s="46">
        <f t="shared" ref="J9:J74" si="3">(G9-I9)*C9</f>
        <v>28.829981699999998</v>
      </c>
      <c r="K9" s="47">
        <v>0.20000000000000001</v>
      </c>
      <c r="L9" s="48">
        <f t="shared" ref="L9:L74" si="4">J9*K9</f>
        <v>5.7659963400000001</v>
      </c>
      <c r="M9" s="49">
        <v>0.050000000000000003</v>
      </c>
      <c r="N9" s="50">
        <f t="shared" ref="N9:N72" si="5">J9*M9</f>
        <v>1.441499085</v>
      </c>
      <c r="O9" s="49">
        <v>0.050000000000000003</v>
      </c>
      <c r="P9" s="50">
        <f t="shared" ref="P9:P72" si="6">J9*O9</f>
        <v>1.441499085</v>
      </c>
      <c r="Q9" s="51">
        <f t="shared" ref="Q9:Q72" si="7">IFERROR(ROUND((J9-L9-N9-P9)/C9,2),0)</f>
        <v>2.2400000000000002</v>
      </c>
      <c r="R9" s="52">
        <f t="shared" ref="R9:R74" si="8">C9*Q9</f>
        <v>20.160000000000004</v>
      </c>
      <c r="S9" s="69">
        <f t="shared" ref="S9:S72" si="9">R9/H9</f>
        <v>0.60836667128373534</v>
      </c>
    </row>
    <row r="10" hidden="1" ht="15" customHeight="1">
      <c r="A10" s="54" t="s">
        <v>22</v>
      </c>
      <c r="B10" s="55" t="str">
        <f>VLOOKUP(A10,'New template'!A:B,2,FALSE)</f>
        <v>E05367</v>
      </c>
      <c r="C10" s="68">
        <v>0</v>
      </c>
      <c r="D10" s="198">
        <v>278</v>
      </c>
      <c r="E10" s="43">
        <v>0</v>
      </c>
      <c r="F10" s="42">
        <f t="shared" ref="F10:F65" si="10">D10*(1-E10)</f>
        <v>278</v>
      </c>
      <c r="G10" s="45">
        <f t="shared" si="0"/>
        <v>37.91086</v>
      </c>
      <c r="H10" s="45">
        <f t="shared" si="1"/>
        <v>0</v>
      </c>
      <c r="I10" s="45">
        <f t="shared" si="2"/>
        <v>4.9284118000000001</v>
      </c>
      <c r="J10" s="46">
        <f t="shared" si="3"/>
        <v>0</v>
      </c>
      <c r="K10" s="47">
        <v>0.20000000000000001</v>
      </c>
      <c r="L10" s="48">
        <f t="shared" si="4"/>
        <v>0</v>
      </c>
      <c r="M10" s="49">
        <f>VLOOKUP(A10,'New template'!A:R,13,FALSE)</f>
        <v>0.050000000000000003</v>
      </c>
      <c r="N10" s="50">
        <f t="shared" si="5"/>
        <v>0</v>
      </c>
      <c r="O10" s="49">
        <v>0.050000000000000003</v>
      </c>
      <c r="P10" s="50">
        <f t="shared" si="6"/>
        <v>0</v>
      </c>
      <c r="Q10" s="51">
        <f t="shared" si="7"/>
        <v>0</v>
      </c>
      <c r="R10" s="52">
        <f t="shared" si="8"/>
        <v>0</v>
      </c>
      <c r="S10" s="69"/>
    </row>
    <row r="11" ht="15" customHeight="1">
      <c r="A11" s="54" t="s">
        <v>359</v>
      </c>
      <c r="B11" s="149" t="s">
        <v>25</v>
      </c>
      <c r="C11" s="68">
        <v>21</v>
      </c>
      <c r="D11" s="198">
        <v>278</v>
      </c>
      <c r="E11" s="43">
        <v>0.90000000000000002</v>
      </c>
      <c r="F11" s="42">
        <f>ROUNDDOWN(D11*(1-E11),0)</f>
        <v>27</v>
      </c>
      <c r="G11" s="45">
        <f t="shared" si="0"/>
        <v>3.6819899999999999</v>
      </c>
      <c r="H11" s="45">
        <f t="shared" si="1"/>
        <v>77.321789999999993</v>
      </c>
      <c r="I11" s="45">
        <f t="shared" si="2"/>
        <v>0.47865869999999999</v>
      </c>
      <c r="J11" s="46">
        <f t="shared" si="3"/>
        <v>67.269957300000002</v>
      </c>
      <c r="K11" s="47">
        <v>0.20000000000000001</v>
      </c>
      <c r="L11" s="48">
        <f t="shared" si="4"/>
        <v>13.453991460000001</v>
      </c>
      <c r="M11" s="49">
        <v>0.050000000000000003</v>
      </c>
      <c r="N11" s="50">
        <f t="shared" si="5"/>
        <v>3.3634978650000003</v>
      </c>
      <c r="O11" s="49">
        <v>0.050000000000000003</v>
      </c>
      <c r="P11" s="50">
        <f t="shared" si="6"/>
        <v>3.3634978650000003</v>
      </c>
      <c r="Q11" s="51">
        <f t="shared" si="7"/>
        <v>2.2400000000000002</v>
      </c>
      <c r="R11" s="52">
        <f t="shared" si="8"/>
        <v>47.040000000000006</v>
      </c>
      <c r="S11" s="69">
        <f t="shared" si="9"/>
        <v>0.60836667128373534</v>
      </c>
    </row>
    <row r="12" hidden="1" ht="15" customHeight="1">
      <c r="A12" s="54" t="s">
        <v>359</v>
      </c>
      <c r="B12" s="199" t="s">
        <v>25</v>
      </c>
      <c r="C12" s="68">
        <v>0</v>
      </c>
      <c r="D12" s="198">
        <v>278</v>
      </c>
      <c r="E12" s="43">
        <v>0</v>
      </c>
      <c r="F12" s="42">
        <f t="shared" si="10"/>
        <v>278</v>
      </c>
      <c r="G12" s="45">
        <f t="shared" si="0"/>
        <v>37.91086</v>
      </c>
      <c r="H12" s="45">
        <f t="shared" si="1"/>
        <v>0</v>
      </c>
      <c r="I12" s="45">
        <f t="shared" si="2"/>
        <v>4.9284118000000001</v>
      </c>
      <c r="J12" s="46">
        <f t="shared" si="3"/>
        <v>0</v>
      </c>
      <c r="K12" s="47">
        <v>0.20000000000000001</v>
      </c>
      <c r="L12" s="48">
        <f t="shared" si="4"/>
        <v>0</v>
      </c>
      <c r="M12" s="49">
        <v>0.070000000000000007</v>
      </c>
      <c r="N12" s="50">
        <f t="shared" si="5"/>
        <v>0</v>
      </c>
      <c r="O12" s="49">
        <v>0.050000000000000003</v>
      </c>
      <c r="P12" s="50">
        <f t="shared" si="6"/>
        <v>0</v>
      </c>
      <c r="Q12" s="51">
        <f t="shared" si="7"/>
        <v>0</v>
      </c>
      <c r="R12" s="52">
        <f t="shared" si="8"/>
        <v>0</v>
      </c>
      <c r="S12" s="69"/>
    </row>
    <row r="13" ht="15" customHeight="1">
      <c r="A13" s="54" t="s">
        <v>402</v>
      </c>
      <c r="B13" s="55" t="str">
        <f>VLOOKUP(A13,'New template'!A:B,2,FALSE)</f>
        <v>E03174</v>
      </c>
      <c r="C13" s="68">
        <v>1</v>
      </c>
      <c r="D13" s="198">
        <v>268</v>
      </c>
      <c r="E13" s="43">
        <v>0</v>
      </c>
      <c r="F13" s="42">
        <f t="shared" ref="F13:F15" si="11">ROUNDDOWN(D13*(1-E13),0)</f>
        <v>268</v>
      </c>
      <c r="G13" s="45">
        <f t="shared" si="0"/>
        <v>36.547159999999998</v>
      </c>
      <c r="H13" s="45">
        <f t="shared" si="1"/>
        <v>36.547159999999998</v>
      </c>
      <c r="I13" s="45">
        <f t="shared" si="2"/>
        <v>4.7511308000000003</v>
      </c>
      <c r="J13" s="46">
        <f t="shared" si="3"/>
        <v>31.7960292</v>
      </c>
      <c r="K13" s="47">
        <v>0.20000000000000001</v>
      </c>
      <c r="L13" s="48">
        <f t="shared" si="4"/>
        <v>6.3592058400000004</v>
      </c>
      <c r="M13" s="49">
        <v>0.050000000000000003</v>
      </c>
      <c r="N13" s="50">
        <f t="shared" si="5"/>
        <v>1.5898014600000001</v>
      </c>
      <c r="O13" s="49">
        <v>0.050000000000000003</v>
      </c>
      <c r="P13" s="50">
        <f t="shared" si="6"/>
        <v>1.5898014600000001</v>
      </c>
      <c r="Q13" s="51">
        <f t="shared" si="7"/>
        <v>22.260000000000002</v>
      </c>
      <c r="R13" s="52">
        <f t="shared" si="8"/>
        <v>22.260000000000002</v>
      </c>
      <c r="S13" s="69">
        <f t="shared" si="9"/>
        <v>0.60907605406275078</v>
      </c>
    </row>
    <row r="14" ht="15" customHeight="1">
      <c r="A14" s="54" t="s">
        <v>402</v>
      </c>
      <c r="B14" s="55" t="str">
        <f>VLOOKUP(A14,'New template'!A:B,2,FALSE)</f>
        <v>E03174</v>
      </c>
      <c r="C14" s="68">
        <v>2</v>
      </c>
      <c r="D14" s="198">
        <v>268</v>
      </c>
      <c r="E14" s="43">
        <v>0.80000000000000004</v>
      </c>
      <c r="F14" s="42">
        <f t="shared" si="11"/>
        <v>53</v>
      </c>
      <c r="G14" s="45">
        <f t="shared" si="0"/>
        <v>7.2276099999999994</v>
      </c>
      <c r="H14" s="45">
        <f t="shared" si="1"/>
        <v>14.455219999999999</v>
      </c>
      <c r="I14" s="45">
        <f t="shared" si="2"/>
        <v>0.93958929999999996</v>
      </c>
      <c r="J14" s="46">
        <f t="shared" si="3"/>
        <v>12.576041399999999</v>
      </c>
      <c r="K14" s="47">
        <v>0.20000000000000001</v>
      </c>
      <c r="L14" s="48">
        <f t="shared" si="4"/>
        <v>2.51520828</v>
      </c>
      <c r="M14" s="49">
        <v>0.050000000000000003</v>
      </c>
      <c r="N14" s="50">
        <f t="shared" si="5"/>
        <v>0.62880206999999999</v>
      </c>
      <c r="O14" s="49">
        <v>0.050000000000000003</v>
      </c>
      <c r="P14" s="50">
        <f t="shared" si="6"/>
        <v>0.62880206999999999</v>
      </c>
      <c r="Q14" s="51">
        <f t="shared" si="7"/>
        <v>4.4000000000000004</v>
      </c>
      <c r="R14" s="52">
        <f t="shared" si="8"/>
        <v>8.8000000000000007</v>
      </c>
      <c r="S14" s="69">
        <f t="shared" si="9"/>
        <v>0.60877662187085368</v>
      </c>
    </row>
    <row r="15" ht="15" customHeight="1">
      <c r="A15" s="54" t="s">
        <v>328</v>
      </c>
      <c r="B15" s="55" t="e">
        <f>VLOOKUP(A15,'New template'!A:B,2,FALSE)</f>
        <v>#N/A</v>
      </c>
      <c r="C15" s="68">
        <v>16</v>
      </c>
      <c r="D15" s="198">
        <v>368</v>
      </c>
      <c r="E15" s="43">
        <v>0.80000000000000004</v>
      </c>
      <c r="F15" s="42">
        <f t="shared" si="11"/>
        <v>73</v>
      </c>
      <c r="G15" s="45">
        <f t="shared" si="0"/>
        <v>9.9550099999999997</v>
      </c>
      <c r="H15" s="45">
        <f t="shared" si="1"/>
        <v>159.28016</v>
      </c>
      <c r="I15" s="45">
        <f t="shared" si="2"/>
        <v>1.2941513</v>
      </c>
      <c r="J15" s="46">
        <f t="shared" si="3"/>
        <v>138.57373920000001</v>
      </c>
      <c r="K15" s="47">
        <v>0.20000000000000001</v>
      </c>
      <c r="L15" s="48">
        <f t="shared" si="4"/>
        <v>27.714747840000001</v>
      </c>
      <c r="M15" s="49">
        <v>0.050000000000000003</v>
      </c>
      <c r="N15" s="50">
        <f t="shared" si="5"/>
        <v>6.9286869600000003</v>
      </c>
      <c r="O15" s="49">
        <v>0.050000000000000003</v>
      </c>
      <c r="P15" s="50">
        <f t="shared" si="6"/>
        <v>6.9286869600000003</v>
      </c>
      <c r="Q15" s="51">
        <f t="shared" si="7"/>
        <v>6.0599999999999996</v>
      </c>
      <c r="R15" s="52">
        <f t="shared" si="8"/>
        <v>96.959999999999994</v>
      </c>
      <c r="S15" s="69">
        <f t="shared" si="9"/>
        <v>0.60873871548094882</v>
      </c>
    </row>
    <row r="16" hidden="1" ht="15" customHeight="1">
      <c r="A16" s="56" t="s">
        <v>328</v>
      </c>
      <c r="B16" s="55" t="e">
        <f>VLOOKUP(A16,'New template'!A:B,2,FALSE)</f>
        <v>#N/A</v>
      </c>
      <c r="C16" s="68">
        <v>0</v>
      </c>
      <c r="D16" s="198">
        <v>368</v>
      </c>
      <c r="E16" s="43">
        <v>0</v>
      </c>
      <c r="F16" s="42">
        <f t="shared" si="10"/>
        <v>368</v>
      </c>
      <c r="G16" s="45">
        <f t="shared" si="0"/>
        <v>50.184159999999999</v>
      </c>
      <c r="H16" s="45">
        <f t="shared" si="1"/>
        <v>0</v>
      </c>
      <c r="I16" s="45">
        <f t="shared" si="2"/>
        <v>6.5239408000000001</v>
      </c>
      <c r="J16" s="46">
        <f t="shared" si="3"/>
        <v>0</v>
      </c>
      <c r="K16" s="47">
        <v>0.20000000000000001</v>
      </c>
      <c r="L16" s="48">
        <f t="shared" si="4"/>
        <v>0</v>
      </c>
      <c r="M16" s="49" t="e">
        <f>VLOOKUP(A16,'New template'!A:R,13,FALSE)</f>
        <v>#N/A</v>
      </c>
      <c r="N16" s="50" t="e">
        <f t="shared" si="5"/>
        <v>#N/A</v>
      </c>
      <c r="O16" s="49">
        <v>0.050000000000000003</v>
      </c>
      <c r="P16" s="50">
        <f t="shared" si="6"/>
        <v>0</v>
      </c>
      <c r="Q16" s="51">
        <f t="shared" si="7"/>
        <v>0</v>
      </c>
      <c r="R16" s="52">
        <f t="shared" si="8"/>
        <v>0</v>
      </c>
      <c r="S16" s="69"/>
    </row>
    <row r="17" ht="15" customHeight="1">
      <c r="A17" s="56" t="s">
        <v>329</v>
      </c>
      <c r="B17" s="55" t="e">
        <f>VLOOKUP(A17,'New template'!A:B,2,FALSE)</f>
        <v>#N/A</v>
      </c>
      <c r="C17" s="68">
        <v>1</v>
      </c>
      <c r="D17" s="198">
        <v>498</v>
      </c>
      <c r="E17" s="43">
        <v>0</v>
      </c>
      <c r="F17" s="42">
        <f t="shared" ref="F17:F23" si="12">ROUNDDOWN(D17*(1-E17),0)</f>
        <v>498</v>
      </c>
      <c r="G17" s="45">
        <f t="shared" si="0"/>
        <v>67.912259999999989</v>
      </c>
      <c r="H17" s="45">
        <f t="shared" si="1"/>
        <v>67.912259999999989</v>
      </c>
      <c r="I17" s="45">
        <f t="shared" si="2"/>
        <v>8.8285937999999984</v>
      </c>
      <c r="J17" s="46">
        <f t="shared" si="3"/>
        <v>59.083666199999989</v>
      </c>
      <c r="K17" s="47">
        <v>0.20000000000000001</v>
      </c>
      <c r="L17" s="48">
        <f t="shared" si="4"/>
        <v>11.816733239999998</v>
      </c>
      <c r="M17" s="49">
        <v>0.050000000000000003</v>
      </c>
      <c r="N17" s="50">
        <f t="shared" si="5"/>
        <v>2.9541833099999995</v>
      </c>
      <c r="O17" s="49">
        <v>0.050000000000000003</v>
      </c>
      <c r="P17" s="50">
        <f t="shared" si="6"/>
        <v>2.9541833099999995</v>
      </c>
      <c r="Q17" s="51">
        <f t="shared" si="7"/>
        <v>41.359999999999999</v>
      </c>
      <c r="R17" s="52">
        <f t="shared" si="8"/>
        <v>41.359999999999999</v>
      </c>
      <c r="S17" s="69">
        <f t="shared" si="9"/>
        <v>0.60902111047401464</v>
      </c>
    </row>
    <row r="18" ht="15" customHeight="1">
      <c r="A18" s="56" t="s">
        <v>329</v>
      </c>
      <c r="B18" s="55" t="e">
        <f>VLOOKUP(A18,'New template'!A:B,2,FALSE)</f>
        <v>#N/A</v>
      </c>
      <c r="C18" s="68">
        <v>2511</v>
      </c>
      <c r="D18" s="198">
        <v>498</v>
      </c>
      <c r="E18" s="43">
        <v>0.90000000000000002</v>
      </c>
      <c r="F18" s="42">
        <f t="shared" si="12"/>
        <v>49</v>
      </c>
      <c r="G18" s="45">
        <f t="shared" si="0"/>
        <v>6.6821299999999999</v>
      </c>
      <c r="H18" s="45">
        <f t="shared" si="1"/>
        <v>16778.828430000001</v>
      </c>
      <c r="I18" s="45">
        <f t="shared" si="2"/>
        <v>0.86867689999999997</v>
      </c>
      <c r="J18" s="46">
        <f t="shared" si="3"/>
        <v>14597.5807341</v>
      </c>
      <c r="K18" s="47">
        <v>0.20000000000000001</v>
      </c>
      <c r="L18" s="48">
        <f t="shared" si="4"/>
        <v>2919.5161468200004</v>
      </c>
      <c r="M18" s="49">
        <v>0.050000000000000003</v>
      </c>
      <c r="N18" s="50">
        <f t="shared" si="5"/>
        <v>729.87903670500009</v>
      </c>
      <c r="O18" s="49">
        <v>0.050000000000000003</v>
      </c>
      <c r="P18" s="50">
        <f t="shared" si="6"/>
        <v>729.87903670500009</v>
      </c>
      <c r="Q18" s="51">
        <f t="shared" si="7"/>
        <v>4.0700000000000003</v>
      </c>
      <c r="R18" s="52">
        <f t="shared" si="8"/>
        <v>10219.77</v>
      </c>
      <c r="S18" s="69">
        <f t="shared" si="9"/>
        <v>0.6090872221881346</v>
      </c>
    </row>
    <row r="19" ht="15" customHeight="1">
      <c r="A19" s="56" t="s">
        <v>331</v>
      </c>
      <c r="B19" s="55" t="str">
        <f>VLOOKUP(A19,'New template'!A:B,2,FALSE)</f>
        <v>E05838</v>
      </c>
      <c r="C19" s="68">
        <v>4</v>
      </c>
      <c r="D19" s="198">
        <v>348</v>
      </c>
      <c r="E19" s="43">
        <v>0</v>
      </c>
      <c r="F19" s="42">
        <f t="shared" si="12"/>
        <v>348</v>
      </c>
      <c r="G19" s="45">
        <f t="shared" si="0"/>
        <v>47.456759999999996</v>
      </c>
      <c r="H19" s="45">
        <f t="shared" si="1"/>
        <v>189.82703999999998</v>
      </c>
      <c r="I19" s="45">
        <f t="shared" si="2"/>
        <v>6.1693787999999996</v>
      </c>
      <c r="J19" s="46">
        <f t="shared" si="3"/>
        <v>165.14952479999999</v>
      </c>
      <c r="K19" s="47">
        <v>0.20000000000000001</v>
      </c>
      <c r="L19" s="48">
        <f t="shared" si="4"/>
        <v>33.029904960000003</v>
      </c>
      <c r="M19" s="49">
        <v>0.050000000000000003</v>
      </c>
      <c r="N19" s="50">
        <f t="shared" si="5"/>
        <v>8.2574762400000008</v>
      </c>
      <c r="O19" s="49">
        <v>0.050000000000000003</v>
      </c>
      <c r="P19" s="50">
        <f t="shared" si="6"/>
        <v>8.2574762400000008</v>
      </c>
      <c r="Q19" s="51">
        <f t="shared" si="7"/>
        <v>28.899999999999999</v>
      </c>
      <c r="R19" s="52">
        <f t="shared" si="8"/>
        <v>115.59999999999999</v>
      </c>
      <c r="S19" s="69">
        <f t="shared" si="9"/>
        <v>0.60897541256503818</v>
      </c>
    </row>
    <row r="20" ht="15" customHeight="1">
      <c r="A20" s="56" t="s">
        <v>331</v>
      </c>
      <c r="B20" s="55" t="str">
        <f>VLOOKUP(A20,'New template'!A:B,2,FALSE)</f>
        <v>E05838</v>
      </c>
      <c r="C20" s="68">
        <v>242</v>
      </c>
      <c r="D20" s="198">
        <v>348</v>
      </c>
      <c r="E20" s="43">
        <v>0.40000000000000002</v>
      </c>
      <c r="F20" s="42">
        <f t="shared" si="12"/>
        <v>208</v>
      </c>
      <c r="G20" s="45">
        <f t="shared" si="0"/>
        <v>28.364959999999996</v>
      </c>
      <c r="H20" s="45">
        <f t="shared" si="1"/>
        <v>6864.3203199999989</v>
      </c>
      <c r="I20" s="45">
        <f t="shared" si="2"/>
        <v>3.6874447999999997</v>
      </c>
      <c r="J20" s="46">
        <f t="shared" si="3"/>
        <v>5971.9586783999985</v>
      </c>
      <c r="K20" s="47">
        <v>0.20000000000000001</v>
      </c>
      <c r="L20" s="48">
        <f t="shared" si="4"/>
        <v>1194.3917356799998</v>
      </c>
      <c r="M20" s="49">
        <v>0.050000000000000003</v>
      </c>
      <c r="N20" s="50">
        <f t="shared" si="5"/>
        <v>298.59793391999995</v>
      </c>
      <c r="O20" s="49">
        <v>0.050000000000000003</v>
      </c>
      <c r="P20" s="50">
        <f t="shared" si="6"/>
        <v>298.59793391999995</v>
      </c>
      <c r="Q20" s="51">
        <f t="shared" si="7"/>
        <v>17.27</v>
      </c>
      <c r="R20" s="52">
        <f t="shared" si="8"/>
        <v>4179.3400000000001</v>
      </c>
      <c r="S20" s="69">
        <f t="shared" si="9"/>
        <v>0.60884979213790547</v>
      </c>
    </row>
    <row r="21" ht="15" customHeight="1">
      <c r="A21" s="54" t="s">
        <v>32</v>
      </c>
      <c r="B21" s="55" t="s">
        <v>403</v>
      </c>
      <c r="C21" s="68">
        <v>42</v>
      </c>
      <c r="D21" s="198">
        <v>298</v>
      </c>
      <c r="E21" s="43">
        <v>0</v>
      </c>
      <c r="F21" s="42">
        <f t="shared" si="12"/>
        <v>298</v>
      </c>
      <c r="G21" s="45">
        <f t="shared" si="0"/>
        <v>40.638259999999995</v>
      </c>
      <c r="H21" s="45">
        <f t="shared" si="1"/>
        <v>1706.8069199999998</v>
      </c>
      <c r="I21" s="45">
        <f t="shared" si="2"/>
        <v>5.2829737999999997</v>
      </c>
      <c r="J21" s="46">
        <f t="shared" si="3"/>
        <v>1484.9220203999998</v>
      </c>
      <c r="K21" s="47">
        <v>0.20000000000000001</v>
      </c>
      <c r="L21" s="48">
        <f t="shared" si="4"/>
        <v>296.98440407999999</v>
      </c>
      <c r="M21" s="49">
        <v>0.050000000000000003</v>
      </c>
      <c r="N21" s="50">
        <f t="shared" si="5"/>
        <v>74.246101019999998</v>
      </c>
      <c r="O21" s="49">
        <v>0.050000000000000003</v>
      </c>
      <c r="P21" s="50">
        <f t="shared" si="6"/>
        <v>74.246101019999998</v>
      </c>
      <c r="Q21" s="51">
        <f t="shared" si="7"/>
        <v>24.75</v>
      </c>
      <c r="R21" s="52">
        <f t="shared" si="8"/>
        <v>1039.5</v>
      </c>
      <c r="S21" s="69">
        <f t="shared" si="9"/>
        <v>0.60903198119210822</v>
      </c>
    </row>
    <row r="22" ht="15" customHeight="1">
      <c r="A22" s="54" t="s">
        <v>32</v>
      </c>
      <c r="B22" s="55" t="s">
        <v>403</v>
      </c>
      <c r="C22" s="68">
        <v>2331</v>
      </c>
      <c r="D22" s="198">
        <v>298</v>
      </c>
      <c r="E22" s="43">
        <v>0.39999999999999902</v>
      </c>
      <c r="F22" s="42">
        <f t="shared" si="12"/>
        <v>178</v>
      </c>
      <c r="G22" s="45">
        <f t="shared" si="0"/>
        <v>24.273859999999999</v>
      </c>
      <c r="H22" s="45">
        <f t="shared" si="1"/>
        <v>56582.367659999996</v>
      </c>
      <c r="I22" s="45">
        <f t="shared" si="2"/>
        <v>3.1556017999999999</v>
      </c>
      <c r="J22" s="46">
        <f t="shared" si="3"/>
        <v>49226.659864200003</v>
      </c>
      <c r="K22" s="47">
        <v>0.20000000000000001</v>
      </c>
      <c r="L22" s="48">
        <f t="shared" si="4"/>
        <v>9845.331972840002</v>
      </c>
      <c r="M22" s="49">
        <v>0.050000000000000003</v>
      </c>
      <c r="N22" s="50">
        <f t="shared" si="5"/>
        <v>2461.3329932100005</v>
      </c>
      <c r="O22" s="49">
        <v>0.050000000000000003</v>
      </c>
      <c r="P22" s="50">
        <f t="shared" si="6"/>
        <v>2461.3329932100005</v>
      </c>
      <c r="Q22" s="51">
        <f t="shared" si="7"/>
        <v>14.779999999999999</v>
      </c>
      <c r="R22" s="52">
        <f t="shared" si="8"/>
        <v>34452.18</v>
      </c>
      <c r="S22" s="69">
        <f t="shared" si="9"/>
        <v>0.60888544302389491</v>
      </c>
    </row>
    <row r="23" ht="15" customHeight="1">
      <c r="A23" s="54" t="s">
        <v>404</v>
      </c>
      <c r="B23" s="55" t="s">
        <v>37</v>
      </c>
      <c r="C23" s="68">
        <v>1</v>
      </c>
      <c r="D23" s="198">
        <v>248</v>
      </c>
      <c r="E23" s="43">
        <v>0.25</v>
      </c>
      <c r="F23" s="42">
        <f t="shared" si="12"/>
        <v>186</v>
      </c>
      <c r="G23" s="45">
        <f t="shared" si="0"/>
        <v>25.364819999999998</v>
      </c>
      <c r="H23" s="45">
        <f t="shared" si="1"/>
        <v>25.364819999999998</v>
      </c>
      <c r="I23" s="45">
        <f t="shared" si="2"/>
        <v>3.2974265999999997</v>
      </c>
      <c r="J23" s="46">
        <f t="shared" si="3"/>
        <v>22.0673934</v>
      </c>
      <c r="K23" s="47">
        <v>0.20000000000000001</v>
      </c>
      <c r="L23" s="48">
        <f t="shared" si="4"/>
        <v>4.4134786799999999</v>
      </c>
      <c r="M23" s="49">
        <v>0.050000000000000003</v>
      </c>
      <c r="N23" s="50">
        <f t="shared" si="5"/>
        <v>1.10336967</v>
      </c>
      <c r="O23" s="49">
        <v>0.050000000000000003</v>
      </c>
      <c r="P23" s="50">
        <f t="shared" si="6"/>
        <v>1.10336967</v>
      </c>
      <c r="Q23" s="51">
        <f t="shared" si="7"/>
        <v>15.449999999999999</v>
      </c>
      <c r="R23" s="52">
        <f t="shared" si="8"/>
        <v>15.449999999999999</v>
      </c>
      <c r="S23" s="69">
        <f t="shared" si="9"/>
        <v>0.6091113597494483</v>
      </c>
    </row>
    <row r="24" hidden="1" ht="15" customHeight="1">
      <c r="A24" s="54" t="s">
        <v>404</v>
      </c>
      <c r="B24" s="192" t="s">
        <v>37</v>
      </c>
      <c r="C24" s="68">
        <v>0</v>
      </c>
      <c r="D24" s="198">
        <v>248</v>
      </c>
      <c r="E24" s="43">
        <v>0</v>
      </c>
      <c r="F24" s="42">
        <f t="shared" si="10"/>
        <v>248</v>
      </c>
      <c r="G24" s="45">
        <f t="shared" si="0"/>
        <v>33.819759999999995</v>
      </c>
      <c r="H24" s="45">
        <f t="shared" si="1"/>
        <v>0</v>
      </c>
      <c r="I24" s="45">
        <f t="shared" si="2"/>
        <v>4.3965687999999998</v>
      </c>
      <c r="J24" s="46">
        <f t="shared" si="3"/>
        <v>0</v>
      </c>
      <c r="K24" s="47">
        <v>0.20000000000000001</v>
      </c>
      <c r="L24" s="48">
        <f t="shared" si="4"/>
        <v>0</v>
      </c>
      <c r="M24" s="49">
        <v>0.070000000000000007</v>
      </c>
      <c r="N24" s="50">
        <f t="shared" si="5"/>
        <v>0</v>
      </c>
      <c r="O24" s="49">
        <v>0.050000000000000003</v>
      </c>
      <c r="P24" s="50">
        <f t="shared" si="6"/>
        <v>0</v>
      </c>
      <c r="Q24" s="51">
        <f t="shared" si="7"/>
        <v>0</v>
      </c>
      <c r="R24" s="52">
        <f t="shared" si="8"/>
        <v>0</v>
      </c>
      <c r="S24" s="69"/>
    </row>
    <row r="25" ht="15" customHeight="1">
      <c r="A25" s="54" t="s">
        <v>361</v>
      </c>
      <c r="B25" s="55" t="str">
        <f>VLOOKUP(A25,'New template'!A:B,2,FALSE)</f>
        <v>E02895</v>
      </c>
      <c r="C25" s="68">
        <v>3</v>
      </c>
      <c r="D25" s="198">
        <v>268</v>
      </c>
      <c r="E25" s="43">
        <v>0.90000000000000002</v>
      </c>
      <c r="F25" s="42">
        <f>ROUNDDOWN(D25*(1-E25),0)</f>
        <v>26</v>
      </c>
      <c r="G25" s="45">
        <f t="shared" si="0"/>
        <v>3.5456199999999995</v>
      </c>
      <c r="H25" s="45">
        <f t="shared" si="1"/>
        <v>10.636859999999999</v>
      </c>
      <c r="I25" s="45">
        <f t="shared" si="2"/>
        <v>0.46093059999999997</v>
      </c>
      <c r="J25" s="46">
        <f t="shared" si="3"/>
        <v>9.254068199999999</v>
      </c>
      <c r="K25" s="47">
        <v>0.20000000000000001</v>
      </c>
      <c r="L25" s="48">
        <f t="shared" si="4"/>
        <v>1.8508136399999999</v>
      </c>
      <c r="M25" s="49">
        <v>0.050000000000000003</v>
      </c>
      <c r="N25" s="50">
        <f t="shared" si="5"/>
        <v>0.46270340999999998</v>
      </c>
      <c r="O25" s="49">
        <v>0.050000000000000003</v>
      </c>
      <c r="P25" s="50">
        <f t="shared" si="6"/>
        <v>0.46270340999999998</v>
      </c>
      <c r="Q25" s="51">
        <f t="shared" si="7"/>
        <v>2.1600000000000001</v>
      </c>
      <c r="R25" s="52">
        <f t="shared" si="8"/>
        <v>6.4800000000000004</v>
      </c>
      <c r="S25" s="69">
        <f t="shared" si="9"/>
        <v>0.60920233978824589</v>
      </c>
    </row>
    <row r="26" hidden="1" ht="15" customHeight="1">
      <c r="A26" s="54" t="s">
        <v>361</v>
      </c>
      <c r="B26" s="55" t="str">
        <f>VLOOKUP(A26,'New template'!A:B,2,FALSE)</f>
        <v>E02895</v>
      </c>
      <c r="C26" s="68">
        <v>0</v>
      </c>
      <c r="D26" s="198">
        <v>268</v>
      </c>
      <c r="E26" s="43">
        <v>0</v>
      </c>
      <c r="F26" s="42">
        <f t="shared" si="10"/>
        <v>268</v>
      </c>
      <c r="G26" s="45">
        <f t="shared" si="0"/>
        <v>36.547159999999998</v>
      </c>
      <c r="H26" s="45">
        <f t="shared" si="1"/>
        <v>0</v>
      </c>
      <c r="I26" s="45">
        <f t="shared" si="2"/>
        <v>4.7511308000000003</v>
      </c>
      <c r="J26" s="46">
        <f t="shared" si="3"/>
        <v>0</v>
      </c>
      <c r="K26" s="47">
        <v>0.20000000000000001</v>
      </c>
      <c r="L26" s="48">
        <f t="shared" si="4"/>
        <v>0</v>
      </c>
      <c r="M26" s="49">
        <f>VLOOKUP(A26,'New template'!A:R,13,FALSE)</f>
        <v>0.050000000000000003</v>
      </c>
      <c r="N26" s="50">
        <f t="shared" si="5"/>
        <v>0</v>
      </c>
      <c r="O26" s="49">
        <v>0.050000000000000003</v>
      </c>
      <c r="P26" s="50">
        <f t="shared" si="6"/>
        <v>0</v>
      </c>
      <c r="Q26" s="51">
        <f t="shared" si="7"/>
        <v>0</v>
      </c>
      <c r="R26" s="52">
        <f t="shared" si="8"/>
        <v>0</v>
      </c>
      <c r="S26" s="69"/>
    </row>
    <row r="27" ht="15" customHeight="1">
      <c r="A27" s="54" t="s">
        <v>362</v>
      </c>
      <c r="B27" s="55" t="str">
        <f>VLOOKUP(A27,'New template'!A:B,2,FALSE)</f>
        <v>E02950</v>
      </c>
      <c r="C27" s="68">
        <v>6</v>
      </c>
      <c r="D27" s="198">
        <v>288</v>
      </c>
      <c r="E27" s="43">
        <v>0.84999999999999998</v>
      </c>
      <c r="F27" s="42">
        <f>ROUNDDOWN(D27*(1-E27),0)</f>
        <v>43</v>
      </c>
      <c r="G27" s="45">
        <f t="shared" si="0"/>
        <v>5.8639099999999997</v>
      </c>
      <c r="H27" s="45">
        <f t="shared" si="1"/>
        <v>35.183459999999997</v>
      </c>
      <c r="I27" s="45">
        <f t="shared" si="2"/>
        <v>0.76230829999999994</v>
      </c>
      <c r="J27" s="46">
        <f t="shared" si="3"/>
        <v>30.609610199999999</v>
      </c>
      <c r="K27" s="47">
        <v>0.20000000000000001</v>
      </c>
      <c r="L27" s="48">
        <f t="shared" si="4"/>
        <v>6.1219220400000003</v>
      </c>
      <c r="M27" s="49">
        <v>0.050000000000000003</v>
      </c>
      <c r="N27" s="50">
        <f t="shared" si="5"/>
        <v>1.5304805100000001</v>
      </c>
      <c r="O27" s="49">
        <v>0.050000000000000003</v>
      </c>
      <c r="P27" s="50">
        <f t="shared" si="6"/>
        <v>1.5304805100000001</v>
      </c>
      <c r="Q27" s="51">
        <f t="shared" si="7"/>
        <v>3.5699999999999998</v>
      </c>
      <c r="R27" s="52">
        <f t="shared" si="8"/>
        <v>21.419999999999998</v>
      </c>
      <c r="S27" s="69">
        <f t="shared" si="9"/>
        <v>0.60880879822507505</v>
      </c>
    </row>
    <row r="28" hidden="1" ht="15" customHeight="1">
      <c r="A28" s="54" t="s">
        <v>362</v>
      </c>
      <c r="B28" s="55" t="str">
        <f>VLOOKUP(A28,'New template'!A:B,2,FALSE)</f>
        <v>E02950</v>
      </c>
      <c r="C28" s="68">
        <v>0</v>
      </c>
      <c r="D28" s="198">
        <v>288</v>
      </c>
      <c r="E28" s="43">
        <v>0</v>
      </c>
      <c r="F28" s="42">
        <f t="shared" si="10"/>
        <v>288</v>
      </c>
      <c r="G28" s="45">
        <f t="shared" si="0"/>
        <v>39.274559999999994</v>
      </c>
      <c r="H28" s="45">
        <f t="shared" si="1"/>
        <v>0</v>
      </c>
      <c r="I28" s="45">
        <f t="shared" si="2"/>
        <v>5.105692799999999</v>
      </c>
      <c r="J28" s="46">
        <f t="shared" si="3"/>
        <v>0</v>
      </c>
      <c r="K28" s="47">
        <v>0.20000000000000001</v>
      </c>
      <c r="L28" s="48">
        <f t="shared" si="4"/>
        <v>0</v>
      </c>
      <c r="M28" s="49">
        <f>VLOOKUP(A28,'New template'!A:R,13,FALSE)</f>
        <v>0.050000000000000003</v>
      </c>
      <c r="N28" s="50">
        <f t="shared" si="5"/>
        <v>0</v>
      </c>
      <c r="O28" s="49">
        <v>0.050000000000000003</v>
      </c>
      <c r="P28" s="50">
        <f t="shared" si="6"/>
        <v>0</v>
      </c>
      <c r="Q28" s="51">
        <f t="shared" si="7"/>
        <v>0</v>
      </c>
      <c r="R28" s="52">
        <f t="shared" si="8"/>
        <v>0</v>
      </c>
      <c r="S28" s="69"/>
    </row>
    <row r="29" ht="15" customHeight="1">
      <c r="A29" s="54" t="s">
        <v>42</v>
      </c>
      <c r="B29" s="55" t="str">
        <f>VLOOKUP(A29,'New template'!A:B,2,FALSE)</f>
        <v>E03350</v>
      </c>
      <c r="C29" s="68">
        <v>14</v>
      </c>
      <c r="D29" s="198">
        <v>198</v>
      </c>
      <c r="E29" s="43">
        <v>0.84999999999999998</v>
      </c>
      <c r="F29" s="42">
        <f>ROUNDDOWN(D29*(1-E29),0)</f>
        <v>29</v>
      </c>
      <c r="G29" s="45">
        <f t="shared" si="0"/>
        <v>3.9547299999999996</v>
      </c>
      <c r="H29" s="45">
        <f t="shared" si="1"/>
        <v>55.366219999999998</v>
      </c>
      <c r="I29" s="45">
        <f t="shared" si="2"/>
        <v>0.51411489999999993</v>
      </c>
      <c r="J29" s="46">
        <f t="shared" si="3"/>
        <v>48.168611399999996</v>
      </c>
      <c r="K29" s="47">
        <v>0.20000000000000001</v>
      </c>
      <c r="L29" s="48">
        <f t="shared" si="4"/>
        <v>9.6337222800000006</v>
      </c>
      <c r="M29" s="49">
        <v>0.050000000000000003</v>
      </c>
      <c r="N29" s="50">
        <f t="shared" si="5"/>
        <v>2.4084305700000002</v>
      </c>
      <c r="O29" s="49">
        <v>0.050000000000000003</v>
      </c>
      <c r="P29" s="50">
        <f t="shared" si="6"/>
        <v>2.4084305700000002</v>
      </c>
      <c r="Q29" s="51">
        <f t="shared" si="7"/>
        <v>2.4100000000000001</v>
      </c>
      <c r="R29" s="52">
        <f t="shared" si="8"/>
        <v>33.740000000000002</v>
      </c>
      <c r="S29" s="69">
        <f t="shared" si="9"/>
        <v>0.60939684883670953</v>
      </c>
    </row>
    <row r="30" hidden="1" ht="15" customHeight="1">
      <c r="A30" s="56" t="s">
        <v>42</v>
      </c>
      <c r="B30" s="55" t="str">
        <f>VLOOKUP(A30,'New template'!A:B,2,FALSE)</f>
        <v>E03350</v>
      </c>
      <c r="C30" s="68">
        <v>0</v>
      </c>
      <c r="D30" s="198">
        <v>198</v>
      </c>
      <c r="E30" s="43">
        <v>0</v>
      </c>
      <c r="F30" s="42">
        <f t="shared" si="10"/>
        <v>198</v>
      </c>
      <c r="G30" s="45">
        <f t="shared" si="0"/>
        <v>27.001259999999998</v>
      </c>
      <c r="H30" s="45">
        <f t="shared" si="1"/>
        <v>0</v>
      </c>
      <c r="I30" s="45">
        <f t="shared" si="2"/>
        <v>3.5101637999999999</v>
      </c>
      <c r="J30" s="46">
        <f t="shared" si="3"/>
        <v>0</v>
      </c>
      <c r="K30" s="47">
        <v>0.20000000000000001</v>
      </c>
      <c r="L30" s="48">
        <f t="shared" si="4"/>
        <v>0</v>
      </c>
      <c r="M30" s="49">
        <f>VLOOKUP(A30,'New template'!A:R,13,FALSE)</f>
        <v>0.050000000000000003</v>
      </c>
      <c r="N30" s="50">
        <f t="shared" si="5"/>
        <v>0</v>
      </c>
      <c r="O30" s="49">
        <v>0.050000000000000003</v>
      </c>
      <c r="P30" s="50">
        <f t="shared" si="6"/>
        <v>0</v>
      </c>
      <c r="Q30" s="51">
        <f t="shared" si="7"/>
        <v>0</v>
      </c>
      <c r="R30" s="52">
        <f t="shared" si="8"/>
        <v>0</v>
      </c>
      <c r="S30" s="69"/>
    </row>
    <row r="31" ht="15" customHeight="1">
      <c r="A31" s="54" t="s">
        <v>44</v>
      </c>
      <c r="B31" s="55" t="str">
        <f>VLOOKUP(A31,'New template'!A:B,2,FALSE)</f>
        <v>E04120</v>
      </c>
      <c r="C31" s="68">
        <v>22</v>
      </c>
      <c r="D31" s="198">
        <v>298</v>
      </c>
      <c r="E31" s="43">
        <v>0.84999999999999998</v>
      </c>
      <c r="F31" s="42">
        <f>ROUNDDOWN(D31*(1-E31),0)</f>
        <v>44</v>
      </c>
      <c r="G31" s="45">
        <f t="shared" si="0"/>
        <v>6.0002800000000001</v>
      </c>
      <c r="H31" s="45">
        <f t="shared" si="1"/>
        <v>132.00615999999999</v>
      </c>
      <c r="I31" s="45">
        <f t="shared" si="2"/>
        <v>0.78003640000000007</v>
      </c>
      <c r="J31" s="46">
        <f t="shared" si="3"/>
        <v>114.84535919999999</v>
      </c>
      <c r="K31" s="47">
        <v>0.20000000000000001</v>
      </c>
      <c r="L31" s="48">
        <f t="shared" si="4"/>
        <v>22.969071839999998</v>
      </c>
      <c r="M31" s="49">
        <v>0.050000000000000003</v>
      </c>
      <c r="N31" s="50">
        <f t="shared" si="5"/>
        <v>5.7422679599999995</v>
      </c>
      <c r="O31" s="49">
        <v>0.050000000000000003</v>
      </c>
      <c r="P31" s="50">
        <f t="shared" si="6"/>
        <v>5.7422679599999995</v>
      </c>
      <c r="Q31" s="51">
        <f t="shared" si="7"/>
        <v>3.6499999999999999</v>
      </c>
      <c r="R31" s="52">
        <f t="shared" si="8"/>
        <v>80.299999999999997</v>
      </c>
      <c r="S31" s="69">
        <f t="shared" si="9"/>
        <v>0.60830494576919747</v>
      </c>
    </row>
    <row r="32" hidden="1" ht="15" customHeight="1">
      <c r="A32" s="54" t="s">
        <v>44</v>
      </c>
      <c r="B32" s="55" t="str">
        <f>VLOOKUP(A32,'New template'!A:B,2,FALSE)</f>
        <v>E04120</v>
      </c>
      <c r="C32" s="68">
        <v>0</v>
      </c>
      <c r="D32" s="198">
        <v>298</v>
      </c>
      <c r="E32" s="43">
        <v>0</v>
      </c>
      <c r="F32" s="42">
        <f t="shared" si="10"/>
        <v>298</v>
      </c>
      <c r="G32" s="45">
        <f t="shared" si="0"/>
        <v>40.638259999999995</v>
      </c>
      <c r="H32" s="45">
        <f t="shared" si="1"/>
        <v>0</v>
      </c>
      <c r="I32" s="45">
        <f t="shared" si="2"/>
        <v>5.2829737999999997</v>
      </c>
      <c r="J32" s="46">
        <f t="shared" si="3"/>
        <v>0</v>
      </c>
      <c r="K32" s="47">
        <v>0.20000000000000001</v>
      </c>
      <c r="L32" s="48">
        <f t="shared" si="4"/>
        <v>0</v>
      </c>
      <c r="M32" s="49">
        <f>VLOOKUP(A32,'New template'!A:R,13,FALSE)</f>
        <v>0.050000000000000003</v>
      </c>
      <c r="N32" s="50">
        <f t="shared" si="5"/>
        <v>0</v>
      </c>
      <c r="O32" s="49">
        <v>0.050000000000000003</v>
      </c>
      <c r="P32" s="50">
        <f t="shared" si="6"/>
        <v>0</v>
      </c>
      <c r="Q32" s="51">
        <f t="shared" si="7"/>
        <v>0</v>
      </c>
      <c r="R32" s="52">
        <f t="shared" si="8"/>
        <v>0</v>
      </c>
      <c r="S32" s="69"/>
    </row>
    <row r="33" ht="15" customHeight="1">
      <c r="A33" s="54" t="s">
        <v>46</v>
      </c>
      <c r="B33" s="55" t="str">
        <f>VLOOKUP(A33,'New template'!A:B,2,FALSE)</f>
        <v>E06275</v>
      </c>
      <c r="C33" s="68">
        <v>55</v>
      </c>
      <c r="D33" s="198">
        <v>398</v>
      </c>
      <c r="E33" s="43">
        <v>0.84999999999999998</v>
      </c>
      <c r="F33" s="42">
        <f>ROUNDDOWN(D33*(1-E33),0)</f>
        <v>59</v>
      </c>
      <c r="G33" s="45">
        <f t="shared" si="0"/>
        <v>8.0458299999999987</v>
      </c>
      <c r="H33" s="45">
        <f t="shared" si="1"/>
        <v>442.52064999999993</v>
      </c>
      <c r="I33" s="45">
        <f t="shared" si="2"/>
        <v>1.0459578999999999</v>
      </c>
      <c r="J33" s="46">
        <f t="shared" si="3"/>
        <v>384.99296549999997</v>
      </c>
      <c r="K33" s="47">
        <v>0.20000000000000001</v>
      </c>
      <c r="L33" s="48">
        <f t="shared" si="4"/>
        <v>76.998593099999994</v>
      </c>
      <c r="M33" s="49">
        <v>0.050000000000000003</v>
      </c>
      <c r="N33" s="50">
        <f t="shared" si="5"/>
        <v>19.249648274999998</v>
      </c>
      <c r="O33" s="49">
        <v>0.050000000000000003</v>
      </c>
      <c r="P33" s="50">
        <f t="shared" si="6"/>
        <v>19.249648274999998</v>
      </c>
      <c r="Q33" s="51">
        <f t="shared" si="7"/>
        <v>4.9000000000000004</v>
      </c>
      <c r="R33" s="52">
        <f t="shared" si="8"/>
        <v>269.5</v>
      </c>
      <c r="S33" s="69">
        <f t="shared" si="9"/>
        <v>0.60901112750331543</v>
      </c>
    </row>
    <row r="34" hidden="1" ht="15" customHeight="1">
      <c r="A34" s="54" t="s">
        <v>46</v>
      </c>
      <c r="B34" s="55" t="str">
        <f>VLOOKUP(A34,'New template'!A:B,2,FALSE)</f>
        <v>E06275</v>
      </c>
      <c r="C34" s="68">
        <v>0</v>
      </c>
      <c r="D34" s="198">
        <v>398</v>
      </c>
      <c r="E34" s="43">
        <v>0</v>
      </c>
      <c r="F34" s="42">
        <f t="shared" si="10"/>
        <v>398</v>
      </c>
      <c r="G34" s="45">
        <f t="shared" si="0"/>
        <v>54.275259999999996</v>
      </c>
      <c r="H34" s="45">
        <f t="shared" si="1"/>
        <v>0</v>
      </c>
      <c r="I34" s="45">
        <f t="shared" si="2"/>
        <v>7.0557837999999995</v>
      </c>
      <c r="J34" s="46">
        <f t="shared" si="3"/>
        <v>0</v>
      </c>
      <c r="K34" s="47">
        <v>0.20000000000000001</v>
      </c>
      <c r="L34" s="193">
        <f t="shared" si="4"/>
        <v>0</v>
      </c>
      <c r="M34" s="49">
        <f>VLOOKUP(A34,'New template'!A:R,13,FALSE)</f>
        <v>0.050000000000000003</v>
      </c>
      <c r="N34" s="50">
        <f t="shared" si="5"/>
        <v>0</v>
      </c>
      <c r="O34" s="49">
        <v>0.050000000000000003</v>
      </c>
      <c r="P34" s="50">
        <f t="shared" si="6"/>
        <v>0</v>
      </c>
      <c r="Q34" s="51">
        <f t="shared" si="7"/>
        <v>0</v>
      </c>
      <c r="R34" s="52">
        <f t="shared" si="8"/>
        <v>0</v>
      </c>
      <c r="S34" s="69"/>
    </row>
    <row r="35" ht="15" customHeight="1">
      <c r="A35" s="54" t="s">
        <v>48</v>
      </c>
      <c r="B35" s="55" t="str">
        <f>VLOOKUP(A35,'New template'!A:B,2,FALSE)</f>
        <v>E03009</v>
      </c>
      <c r="C35" s="68">
        <v>1</v>
      </c>
      <c r="D35" s="198">
        <v>268</v>
      </c>
      <c r="E35" s="43">
        <v>0</v>
      </c>
      <c r="F35" s="42">
        <f t="shared" ref="F35:F37" si="13">ROUNDDOWN(D35*(1-E35),0)</f>
        <v>268</v>
      </c>
      <c r="G35" s="45">
        <f t="shared" si="0"/>
        <v>36.547159999999998</v>
      </c>
      <c r="H35" s="45">
        <f t="shared" si="1"/>
        <v>36.547159999999998</v>
      </c>
      <c r="I35" s="45">
        <f t="shared" si="2"/>
        <v>4.7511308000000003</v>
      </c>
      <c r="J35" s="46">
        <f t="shared" si="3"/>
        <v>31.7960292</v>
      </c>
      <c r="K35" s="47">
        <v>0.20000000000000001</v>
      </c>
      <c r="L35" s="48">
        <f t="shared" si="4"/>
        <v>6.3592058400000004</v>
      </c>
      <c r="M35" s="49">
        <v>0.050000000000000003</v>
      </c>
      <c r="N35" s="50">
        <f t="shared" si="5"/>
        <v>1.5898014600000001</v>
      </c>
      <c r="O35" s="49">
        <v>0.050000000000000003</v>
      </c>
      <c r="P35" s="50">
        <f t="shared" si="6"/>
        <v>1.5898014600000001</v>
      </c>
      <c r="Q35" s="51">
        <f t="shared" si="7"/>
        <v>22.260000000000002</v>
      </c>
      <c r="R35" s="52">
        <f t="shared" si="8"/>
        <v>22.260000000000002</v>
      </c>
      <c r="S35" s="69">
        <f t="shared" si="9"/>
        <v>0.60907605406275078</v>
      </c>
    </row>
    <row r="36" s="1" customFormat="1" ht="15" customHeight="1">
      <c r="A36" s="54" t="s">
        <v>48</v>
      </c>
      <c r="B36" s="55" t="str">
        <f>VLOOKUP(A36,'New template'!A:B,2,FALSE)</f>
        <v>E03009</v>
      </c>
      <c r="C36" s="68">
        <v>57</v>
      </c>
      <c r="D36" s="198">
        <v>268</v>
      </c>
      <c r="E36" s="43">
        <v>0.84999999999999998</v>
      </c>
      <c r="F36" s="42">
        <f t="shared" si="13"/>
        <v>40</v>
      </c>
      <c r="G36" s="45">
        <f t="shared" si="0"/>
        <v>5.4547999999999996</v>
      </c>
      <c r="H36" s="45">
        <f t="shared" si="1"/>
        <v>310.92359999999996</v>
      </c>
      <c r="I36" s="45">
        <f t="shared" si="2"/>
        <v>0.70912399999999998</v>
      </c>
      <c r="J36" s="46">
        <f t="shared" si="3"/>
        <v>270.50353199999995</v>
      </c>
      <c r="K36" s="47">
        <v>0.20000000000000001</v>
      </c>
      <c r="L36" s="48">
        <f t="shared" si="4"/>
        <v>54.100706399999993</v>
      </c>
      <c r="M36" s="49">
        <v>0.050000000000000003</v>
      </c>
      <c r="N36" s="50">
        <f t="shared" si="5"/>
        <v>13.525176599999998</v>
      </c>
      <c r="O36" s="49">
        <v>0.050000000000000003</v>
      </c>
      <c r="P36" s="50">
        <f t="shared" si="6"/>
        <v>13.525176599999998</v>
      </c>
      <c r="Q36" s="51">
        <f t="shared" si="7"/>
        <v>3.3199999999999998</v>
      </c>
      <c r="R36" s="52">
        <f t="shared" si="8"/>
        <v>189.23999999999998</v>
      </c>
      <c r="S36" s="69">
        <f t="shared" si="9"/>
        <v>0.60863826354770112</v>
      </c>
    </row>
    <row r="37" ht="15" customHeight="1">
      <c r="A37" s="56" t="s">
        <v>50</v>
      </c>
      <c r="B37" s="55" t="str">
        <f>VLOOKUP(A37,'New template'!A:B,2,FALSE)</f>
        <v xml:space="preserve">E03483 </v>
      </c>
      <c r="C37" s="68">
        <v>187</v>
      </c>
      <c r="D37" s="198">
        <v>368</v>
      </c>
      <c r="E37" s="43">
        <v>0.84999999999999998</v>
      </c>
      <c r="F37" s="42">
        <f t="shared" si="13"/>
        <v>55</v>
      </c>
      <c r="G37" s="45">
        <f t="shared" si="0"/>
        <v>7.5003499999999992</v>
      </c>
      <c r="H37" s="45">
        <f t="shared" si="1"/>
        <v>1402.5654499999998</v>
      </c>
      <c r="I37" s="45">
        <f t="shared" si="2"/>
        <v>0.9750454999999999</v>
      </c>
      <c r="J37" s="46">
        <f t="shared" si="3"/>
        <v>1220.2319414999997</v>
      </c>
      <c r="K37" s="47">
        <v>0.20000000000000001</v>
      </c>
      <c r="L37" s="48">
        <f t="shared" si="4"/>
        <v>244.04638829999996</v>
      </c>
      <c r="M37" s="49">
        <v>0.050000000000000003</v>
      </c>
      <c r="N37" s="50">
        <f t="shared" si="5"/>
        <v>61.01159707499999</v>
      </c>
      <c r="O37" s="49">
        <v>0.050000000000000003</v>
      </c>
      <c r="P37" s="50">
        <f t="shared" si="6"/>
        <v>61.01159707499999</v>
      </c>
      <c r="Q37" s="51">
        <f t="shared" si="7"/>
        <v>4.5700000000000003</v>
      </c>
      <c r="R37" s="52">
        <f t="shared" si="8"/>
        <v>854.59000000000003</v>
      </c>
      <c r="S37" s="69">
        <f t="shared" si="9"/>
        <v>0.60930489910470853</v>
      </c>
    </row>
    <row r="38" hidden="1" ht="15" customHeight="1">
      <c r="A38" s="57" t="s">
        <v>50</v>
      </c>
      <c r="B38" s="55" t="str">
        <f>VLOOKUP(A38,'New template'!A:B,2,FALSE)</f>
        <v xml:space="preserve">E03483 </v>
      </c>
      <c r="C38" s="68">
        <v>0</v>
      </c>
      <c r="D38" s="198">
        <v>368</v>
      </c>
      <c r="E38" s="43">
        <v>0</v>
      </c>
      <c r="F38" s="42">
        <f t="shared" si="10"/>
        <v>368</v>
      </c>
      <c r="G38" s="45">
        <f t="shared" si="0"/>
        <v>50.184159999999999</v>
      </c>
      <c r="H38" s="45">
        <f t="shared" si="1"/>
        <v>0</v>
      </c>
      <c r="I38" s="45">
        <f t="shared" si="2"/>
        <v>6.5239408000000001</v>
      </c>
      <c r="J38" s="46">
        <f t="shared" si="3"/>
        <v>0</v>
      </c>
      <c r="K38" s="47">
        <v>0.20000000000000001</v>
      </c>
      <c r="L38" s="193">
        <f t="shared" si="4"/>
        <v>0</v>
      </c>
      <c r="M38" s="49">
        <f>VLOOKUP(A38,'New template'!A:R,13,FALSE)</f>
        <v>0.050000000000000003</v>
      </c>
      <c r="N38" s="50">
        <f t="shared" si="5"/>
        <v>0</v>
      </c>
      <c r="O38" s="49">
        <v>0.050000000000000003</v>
      </c>
      <c r="P38" s="50">
        <f t="shared" si="6"/>
        <v>0</v>
      </c>
      <c r="Q38" s="51">
        <f t="shared" si="7"/>
        <v>0</v>
      </c>
      <c r="R38" s="52">
        <f t="shared" si="8"/>
        <v>0</v>
      </c>
      <c r="S38" s="69"/>
    </row>
    <row r="39" s="1" customFormat="1" ht="15" customHeight="1">
      <c r="A39" s="56" t="s">
        <v>56</v>
      </c>
      <c r="B39" s="149" t="s">
        <v>57</v>
      </c>
      <c r="C39" s="68">
        <v>25</v>
      </c>
      <c r="D39" s="198">
        <v>268</v>
      </c>
      <c r="E39" s="43">
        <v>0</v>
      </c>
      <c r="F39" s="42">
        <f t="shared" ref="F39:F54" si="14">ROUNDDOWN(D39*(1-E39),0)</f>
        <v>268</v>
      </c>
      <c r="G39" s="45">
        <f t="shared" si="0"/>
        <v>36.547159999999998</v>
      </c>
      <c r="H39" s="45">
        <f t="shared" si="1"/>
        <v>913.67899999999997</v>
      </c>
      <c r="I39" s="45">
        <f t="shared" si="2"/>
        <v>4.7511308000000003</v>
      </c>
      <c r="J39" s="46">
        <f t="shared" si="3"/>
        <v>794.90072999999995</v>
      </c>
      <c r="K39" s="47">
        <v>0.20000000000000001</v>
      </c>
      <c r="L39" s="48">
        <f t="shared" si="4"/>
        <v>158.98014599999999</v>
      </c>
      <c r="M39" s="49">
        <v>0.050000000000000003</v>
      </c>
      <c r="N39" s="50">
        <f t="shared" si="5"/>
        <v>39.745036499999998</v>
      </c>
      <c r="O39" s="49">
        <v>0.050000000000000003</v>
      </c>
      <c r="P39" s="50">
        <f t="shared" si="6"/>
        <v>39.745036499999998</v>
      </c>
      <c r="Q39" s="51">
        <f t="shared" si="7"/>
        <v>22.260000000000002</v>
      </c>
      <c r="R39" s="52">
        <f t="shared" si="8"/>
        <v>556.5</v>
      </c>
      <c r="S39" s="69">
        <f t="shared" si="9"/>
        <v>0.60907605406275067</v>
      </c>
    </row>
    <row r="40" ht="15" customHeight="1">
      <c r="A40" s="54" t="s">
        <v>56</v>
      </c>
      <c r="B40" s="149" t="s">
        <v>57</v>
      </c>
      <c r="C40" s="68">
        <v>230</v>
      </c>
      <c r="D40" s="198">
        <v>268</v>
      </c>
      <c r="E40" s="43">
        <v>0.5</v>
      </c>
      <c r="F40" s="42">
        <f t="shared" si="14"/>
        <v>134</v>
      </c>
      <c r="G40" s="45">
        <f t="shared" si="0"/>
        <v>18.273579999999999</v>
      </c>
      <c r="H40" s="45">
        <f t="shared" si="1"/>
        <v>4202.9233999999997</v>
      </c>
      <c r="I40" s="45">
        <f t="shared" si="2"/>
        <v>2.3755654000000002</v>
      </c>
      <c r="J40" s="46">
        <f t="shared" si="3"/>
        <v>3656.5433579999999</v>
      </c>
      <c r="K40" s="47">
        <v>0.20000000000000001</v>
      </c>
      <c r="L40" s="48">
        <f t="shared" si="4"/>
        <v>731.30867160000003</v>
      </c>
      <c r="M40" s="49">
        <v>0.050000000000000003</v>
      </c>
      <c r="N40" s="50">
        <f t="shared" si="5"/>
        <v>182.82716790000001</v>
      </c>
      <c r="O40" s="49">
        <v>0.050000000000000003</v>
      </c>
      <c r="P40" s="50">
        <f t="shared" si="6"/>
        <v>182.82716790000001</v>
      </c>
      <c r="Q40" s="51">
        <f t="shared" si="7"/>
        <v>11.130000000000001</v>
      </c>
      <c r="R40" s="52">
        <f t="shared" si="8"/>
        <v>2559.9000000000001</v>
      </c>
      <c r="S40" s="69">
        <f t="shared" si="9"/>
        <v>0.60907605406275078</v>
      </c>
    </row>
    <row r="41" ht="15" customHeight="1">
      <c r="A41" s="54" t="s">
        <v>58</v>
      </c>
      <c r="B41" s="149" t="s">
        <v>59</v>
      </c>
      <c r="C41" s="68">
        <v>33</v>
      </c>
      <c r="D41" s="198">
        <v>138</v>
      </c>
      <c r="E41" s="43">
        <v>0</v>
      </c>
      <c r="F41" s="42">
        <f t="shared" si="14"/>
        <v>138</v>
      </c>
      <c r="G41" s="45">
        <f t="shared" si="0"/>
        <v>18.81906</v>
      </c>
      <c r="H41" s="45">
        <f t="shared" si="1"/>
        <v>621.02898000000005</v>
      </c>
      <c r="I41" s="45">
        <f t="shared" si="2"/>
        <v>2.4464778000000003</v>
      </c>
      <c r="J41" s="46">
        <f t="shared" si="3"/>
        <v>540.29521260000001</v>
      </c>
      <c r="K41" s="47">
        <v>0.20000000000000001</v>
      </c>
      <c r="L41" s="48">
        <f t="shared" si="4"/>
        <v>108.05904252000001</v>
      </c>
      <c r="M41" s="49">
        <v>0.050000000000000003</v>
      </c>
      <c r="N41" s="50">
        <f t="shared" si="5"/>
        <v>27.014760630000001</v>
      </c>
      <c r="O41" s="49">
        <v>0.050000000000000003</v>
      </c>
      <c r="P41" s="50">
        <f t="shared" si="6"/>
        <v>27.014760630000001</v>
      </c>
      <c r="Q41" s="51">
        <f t="shared" si="7"/>
        <v>11.460000000000001</v>
      </c>
      <c r="R41" s="52">
        <f t="shared" si="8"/>
        <v>378.18000000000001</v>
      </c>
      <c r="S41" s="69">
        <f t="shared" si="9"/>
        <v>0.60895708924887848</v>
      </c>
    </row>
    <row r="42" s="1" customFormat="1" ht="15" customHeight="1">
      <c r="A42" s="56" t="s">
        <v>58</v>
      </c>
      <c r="B42" s="149" t="s">
        <v>59</v>
      </c>
      <c r="C42" s="68">
        <v>107</v>
      </c>
      <c r="D42" s="198">
        <v>138</v>
      </c>
      <c r="E42" s="43">
        <v>0.5</v>
      </c>
      <c r="F42" s="42">
        <f t="shared" si="14"/>
        <v>69</v>
      </c>
      <c r="G42" s="45">
        <f t="shared" si="0"/>
        <v>9.4095300000000002</v>
      </c>
      <c r="H42" s="45">
        <f t="shared" si="1"/>
        <v>1006.81971</v>
      </c>
      <c r="I42" s="45">
        <f t="shared" si="2"/>
        <v>1.2232389000000001</v>
      </c>
      <c r="J42" s="46">
        <f t="shared" si="3"/>
        <v>875.93314769999995</v>
      </c>
      <c r="K42" s="47">
        <v>0.20000000000000001</v>
      </c>
      <c r="L42" s="48">
        <f t="shared" si="4"/>
        <v>175.18662954000001</v>
      </c>
      <c r="M42" s="49">
        <v>0.050000000000000003</v>
      </c>
      <c r="N42" s="50">
        <f t="shared" si="5"/>
        <v>43.796657385000003</v>
      </c>
      <c r="O42" s="49">
        <v>0.050000000000000003</v>
      </c>
      <c r="P42" s="50">
        <f t="shared" si="6"/>
        <v>43.796657385000003</v>
      </c>
      <c r="Q42" s="51">
        <f t="shared" si="7"/>
        <v>5.7300000000000004</v>
      </c>
      <c r="R42" s="52">
        <f t="shared" si="8"/>
        <v>613.11000000000001</v>
      </c>
      <c r="S42" s="69">
        <f t="shared" si="9"/>
        <v>0.60895708924887859</v>
      </c>
    </row>
    <row r="43" ht="15" customHeight="1">
      <c r="A43" s="56" t="s">
        <v>60</v>
      </c>
      <c r="B43" s="149" t="s">
        <v>61</v>
      </c>
      <c r="C43" s="68">
        <v>9</v>
      </c>
      <c r="D43" s="198">
        <v>398</v>
      </c>
      <c r="E43" s="43">
        <v>0</v>
      </c>
      <c r="F43" s="42">
        <f t="shared" si="14"/>
        <v>398</v>
      </c>
      <c r="G43" s="45">
        <f t="shared" si="0"/>
        <v>54.275259999999996</v>
      </c>
      <c r="H43" s="45">
        <f t="shared" si="1"/>
        <v>488.47733999999997</v>
      </c>
      <c r="I43" s="45">
        <f t="shared" si="2"/>
        <v>7.0557837999999995</v>
      </c>
      <c r="J43" s="46">
        <f t="shared" si="3"/>
        <v>424.97528579999994</v>
      </c>
      <c r="K43" s="47">
        <v>0.20000000000000001</v>
      </c>
      <c r="L43" s="48">
        <f t="shared" si="4"/>
        <v>84.995057159999988</v>
      </c>
      <c r="M43" s="49">
        <v>0.050000000000000003</v>
      </c>
      <c r="N43" s="50">
        <f t="shared" si="5"/>
        <v>21.248764289999997</v>
      </c>
      <c r="O43" s="49">
        <v>0.050000000000000003</v>
      </c>
      <c r="P43" s="50">
        <f t="shared" si="6"/>
        <v>21.248764289999997</v>
      </c>
      <c r="Q43" s="51">
        <f t="shared" si="7"/>
        <v>33.049999999999997</v>
      </c>
      <c r="R43" s="52">
        <f t="shared" si="8"/>
        <v>297.44999999999999</v>
      </c>
      <c r="S43" s="69">
        <f t="shared" si="9"/>
        <v>0.60893305716085011</v>
      </c>
    </row>
    <row r="44" ht="15" customHeight="1">
      <c r="A44" s="56" t="s">
        <v>60</v>
      </c>
      <c r="B44" s="149" t="s">
        <v>61</v>
      </c>
      <c r="C44" s="68">
        <v>426</v>
      </c>
      <c r="D44" s="198">
        <v>398</v>
      </c>
      <c r="E44" s="43">
        <v>0.5</v>
      </c>
      <c r="F44" s="42">
        <f t="shared" si="14"/>
        <v>199</v>
      </c>
      <c r="G44" s="45">
        <f t="shared" si="0"/>
        <v>27.137629999999998</v>
      </c>
      <c r="H44" s="45">
        <f t="shared" si="1"/>
        <v>11560.630379999999</v>
      </c>
      <c r="I44" s="45">
        <f t="shared" si="2"/>
        <v>3.5278918999999997</v>
      </c>
      <c r="J44" s="46">
        <f t="shared" si="3"/>
        <v>10057.748430599999</v>
      </c>
      <c r="K44" s="47">
        <v>0.20000000000000001</v>
      </c>
      <c r="L44" s="48">
        <f t="shared" si="4"/>
        <v>2011.5496861199999</v>
      </c>
      <c r="M44" s="49">
        <v>0.050000000000000003</v>
      </c>
      <c r="N44" s="50">
        <f t="shared" si="5"/>
        <v>502.88742152999998</v>
      </c>
      <c r="O44" s="49">
        <v>0.050000000000000003</v>
      </c>
      <c r="P44" s="50">
        <f t="shared" si="6"/>
        <v>502.88742152999998</v>
      </c>
      <c r="Q44" s="51">
        <f t="shared" si="7"/>
        <v>16.530000000000001</v>
      </c>
      <c r="R44" s="52">
        <f t="shared" si="8"/>
        <v>7041.7800000000007</v>
      </c>
      <c r="S44" s="69">
        <f t="shared" si="9"/>
        <v>0.60911730316906831</v>
      </c>
    </row>
    <row r="45" ht="15" customHeight="1">
      <c r="A45" s="56" t="s">
        <v>52</v>
      </c>
      <c r="B45" s="55" t="str">
        <f>VLOOKUP(A45,'New template'!A:B,2,FALSE)</f>
        <v>E02716</v>
      </c>
      <c r="C45" s="68">
        <v>31</v>
      </c>
      <c r="D45" s="198">
        <v>198</v>
      </c>
      <c r="E45" s="43">
        <v>0</v>
      </c>
      <c r="F45" s="42">
        <f t="shared" si="14"/>
        <v>198</v>
      </c>
      <c r="G45" s="45">
        <f t="shared" si="0"/>
        <v>27.001259999999998</v>
      </c>
      <c r="H45" s="45">
        <f t="shared" si="1"/>
        <v>837.03905999999995</v>
      </c>
      <c r="I45" s="45">
        <f t="shared" si="2"/>
        <v>3.5101637999999999</v>
      </c>
      <c r="J45" s="46">
        <f t="shared" si="3"/>
        <v>728.22398219999991</v>
      </c>
      <c r="K45" s="47">
        <v>0.20000000000000001</v>
      </c>
      <c r="L45" s="48">
        <f t="shared" si="4"/>
        <v>145.64479643999999</v>
      </c>
      <c r="M45" s="49">
        <v>0.050000000000000003</v>
      </c>
      <c r="N45" s="50">
        <f t="shared" si="5"/>
        <v>36.411199109999998</v>
      </c>
      <c r="O45" s="49">
        <v>0.050000000000000003</v>
      </c>
      <c r="P45" s="50">
        <f t="shared" si="6"/>
        <v>36.411199109999998</v>
      </c>
      <c r="Q45" s="51">
        <f t="shared" si="7"/>
        <v>16.440000000000001</v>
      </c>
      <c r="R45" s="52">
        <f t="shared" si="8"/>
        <v>509.64000000000004</v>
      </c>
      <c r="S45" s="69">
        <f t="shared" si="9"/>
        <v>0.60886047540003696</v>
      </c>
    </row>
    <row r="46" ht="15" customHeight="1">
      <c r="A46" s="54" t="s">
        <v>52</v>
      </c>
      <c r="B46" s="55" t="str">
        <f>VLOOKUP(A46,'New template'!A:B,2,FALSE)</f>
        <v>E02716</v>
      </c>
      <c r="C46" s="68">
        <v>602</v>
      </c>
      <c r="D46" s="198">
        <v>198</v>
      </c>
      <c r="E46" s="43">
        <v>0.5</v>
      </c>
      <c r="F46" s="42">
        <f t="shared" si="14"/>
        <v>99</v>
      </c>
      <c r="G46" s="45">
        <f t="shared" si="0"/>
        <v>13.500629999999999</v>
      </c>
      <c r="H46" s="45">
        <f t="shared" si="1"/>
        <v>8127.3792599999997</v>
      </c>
      <c r="I46" s="45">
        <f t="shared" si="2"/>
        <v>1.7550819</v>
      </c>
      <c r="J46" s="46">
        <f t="shared" si="3"/>
        <v>7070.8199561999991</v>
      </c>
      <c r="K46" s="47">
        <v>0.20000000000000001</v>
      </c>
      <c r="L46" s="48">
        <f t="shared" si="4"/>
        <v>1414.1639912399999</v>
      </c>
      <c r="M46" s="49">
        <v>0.050000000000000003</v>
      </c>
      <c r="N46" s="50">
        <f t="shared" si="5"/>
        <v>353.54099780999996</v>
      </c>
      <c r="O46" s="49">
        <v>0.050000000000000003</v>
      </c>
      <c r="P46" s="50">
        <f t="shared" si="6"/>
        <v>353.54099780999996</v>
      </c>
      <c r="Q46" s="51">
        <f t="shared" si="7"/>
        <v>8.2200000000000006</v>
      </c>
      <c r="R46" s="52">
        <f t="shared" si="8"/>
        <v>4948.4400000000005</v>
      </c>
      <c r="S46" s="69">
        <f t="shared" si="9"/>
        <v>0.60886047540003696</v>
      </c>
    </row>
    <row r="47" s="1" customFormat="1" ht="15" customHeight="1">
      <c r="A47" s="54" t="s">
        <v>405</v>
      </c>
      <c r="B47" s="149" t="s">
        <v>55</v>
      </c>
      <c r="C47" s="68">
        <v>24</v>
      </c>
      <c r="D47" s="198">
        <v>198</v>
      </c>
      <c r="E47" s="43">
        <v>0</v>
      </c>
      <c r="F47" s="42">
        <f t="shared" si="14"/>
        <v>198</v>
      </c>
      <c r="G47" s="45">
        <f t="shared" si="0"/>
        <v>27.001259999999998</v>
      </c>
      <c r="H47" s="45">
        <f t="shared" si="1"/>
        <v>648.03023999999994</v>
      </c>
      <c r="I47" s="45">
        <f t="shared" si="2"/>
        <v>3.5101637999999999</v>
      </c>
      <c r="J47" s="46">
        <f t="shared" si="3"/>
        <v>563.78630879999992</v>
      </c>
      <c r="K47" s="47">
        <v>0.20000000000000001</v>
      </c>
      <c r="L47" s="48">
        <f t="shared" si="4"/>
        <v>112.75726175999999</v>
      </c>
      <c r="M47" s="49">
        <v>0.050000000000000003</v>
      </c>
      <c r="N47" s="50">
        <f t="shared" si="5"/>
        <v>28.189315439999998</v>
      </c>
      <c r="O47" s="49">
        <v>0.050000000000000003</v>
      </c>
      <c r="P47" s="50">
        <f t="shared" si="6"/>
        <v>28.189315439999998</v>
      </c>
      <c r="Q47" s="51">
        <f t="shared" si="7"/>
        <v>16.440000000000001</v>
      </c>
      <c r="R47" s="52">
        <f t="shared" si="8"/>
        <v>394.56000000000006</v>
      </c>
      <c r="S47" s="69">
        <f t="shared" si="9"/>
        <v>0.60886047540003707</v>
      </c>
    </row>
    <row r="48" ht="15" customHeight="1">
      <c r="A48" s="54" t="s">
        <v>405</v>
      </c>
      <c r="B48" s="149" t="s">
        <v>55</v>
      </c>
      <c r="C48" s="68">
        <v>165</v>
      </c>
      <c r="D48" s="198">
        <v>198</v>
      </c>
      <c r="E48" s="43">
        <v>0.5</v>
      </c>
      <c r="F48" s="42">
        <f t="shared" si="14"/>
        <v>99</v>
      </c>
      <c r="G48" s="45">
        <f t="shared" si="0"/>
        <v>13.500629999999999</v>
      </c>
      <c r="H48" s="45">
        <f t="shared" si="1"/>
        <v>2227.6039499999997</v>
      </c>
      <c r="I48" s="45">
        <f t="shared" si="2"/>
        <v>1.7550819</v>
      </c>
      <c r="J48" s="46">
        <f t="shared" si="3"/>
        <v>1938.0154364999999</v>
      </c>
      <c r="K48" s="47">
        <v>0.20000000000000001</v>
      </c>
      <c r="L48" s="48">
        <f t="shared" si="4"/>
        <v>387.60308729999997</v>
      </c>
      <c r="M48" s="49">
        <v>0.050000000000000003</v>
      </c>
      <c r="N48" s="50">
        <f t="shared" si="5"/>
        <v>96.900771824999993</v>
      </c>
      <c r="O48" s="49">
        <v>0.050000000000000003</v>
      </c>
      <c r="P48" s="50">
        <f t="shared" si="6"/>
        <v>96.900771824999993</v>
      </c>
      <c r="Q48" s="51">
        <f t="shared" si="7"/>
        <v>8.2200000000000006</v>
      </c>
      <c r="R48" s="52">
        <f t="shared" si="8"/>
        <v>1356.3000000000002</v>
      </c>
      <c r="S48" s="69">
        <f t="shared" si="9"/>
        <v>0.60886047540003707</v>
      </c>
    </row>
    <row r="49" ht="15" customHeight="1">
      <c r="A49" s="56" t="s">
        <v>400</v>
      </c>
      <c r="B49" s="55" t="s">
        <v>63</v>
      </c>
      <c r="C49" s="68">
        <v>11</v>
      </c>
      <c r="D49" s="198">
        <v>48</v>
      </c>
      <c r="E49" s="43">
        <v>0</v>
      </c>
      <c r="F49" s="42">
        <f t="shared" si="14"/>
        <v>48</v>
      </c>
      <c r="G49" s="45">
        <f t="shared" si="0"/>
        <v>6.5457599999999996</v>
      </c>
      <c r="H49" s="45">
        <f t="shared" si="1"/>
        <v>72.003360000000001</v>
      </c>
      <c r="I49" s="45">
        <f t="shared" si="2"/>
        <v>0.85094879999999995</v>
      </c>
      <c r="J49" s="46">
        <f t="shared" si="3"/>
        <v>62.642923199999991</v>
      </c>
      <c r="K49" s="47">
        <v>0.20000000000000001</v>
      </c>
      <c r="L49" s="48">
        <f t="shared" si="4"/>
        <v>12.528584639999998</v>
      </c>
      <c r="M49" s="49">
        <v>0.050000000000000003</v>
      </c>
      <c r="N49" s="50">
        <f t="shared" si="5"/>
        <v>3.1321461599999996</v>
      </c>
      <c r="O49" s="49">
        <v>0.050000000000000003</v>
      </c>
      <c r="P49" s="50">
        <f t="shared" si="6"/>
        <v>3.1321461599999996</v>
      </c>
      <c r="Q49" s="51">
        <f t="shared" si="7"/>
        <v>3.9900000000000002</v>
      </c>
      <c r="R49" s="52">
        <f t="shared" si="8"/>
        <v>43.890000000000001</v>
      </c>
      <c r="S49" s="69">
        <f t="shared" si="9"/>
        <v>0.60955488743858621</v>
      </c>
    </row>
    <row r="50" ht="15" customHeight="1">
      <c r="A50" s="54" t="s">
        <v>400</v>
      </c>
      <c r="B50" s="55" t="s">
        <v>63</v>
      </c>
      <c r="C50" s="68">
        <v>82</v>
      </c>
      <c r="D50" s="198">
        <v>48</v>
      </c>
      <c r="E50" s="43">
        <v>0.25</v>
      </c>
      <c r="F50" s="42">
        <f t="shared" si="14"/>
        <v>36</v>
      </c>
      <c r="G50" s="45">
        <f t="shared" si="0"/>
        <v>4.9093199999999992</v>
      </c>
      <c r="H50" s="45">
        <f t="shared" si="1"/>
        <v>402.56423999999993</v>
      </c>
      <c r="I50" s="45">
        <f t="shared" si="2"/>
        <v>0.63821159999999988</v>
      </c>
      <c r="J50" s="46">
        <f t="shared" si="3"/>
        <v>350.23088879999995</v>
      </c>
      <c r="K50" s="47">
        <v>0.20000000000000001</v>
      </c>
      <c r="L50" s="48">
        <f t="shared" si="4"/>
        <v>70.046177759999992</v>
      </c>
      <c r="M50" s="49">
        <v>0.050000000000000003</v>
      </c>
      <c r="N50" s="50">
        <f t="shared" si="5"/>
        <v>17.511544439999998</v>
      </c>
      <c r="O50" s="49">
        <v>0.050000000000000003</v>
      </c>
      <c r="P50" s="50">
        <f t="shared" si="6"/>
        <v>17.511544439999998</v>
      </c>
      <c r="Q50" s="51">
        <f t="shared" si="7"/>
        <v>2.9900000000000002</v>
      </c>
      <c r="R50" s="52">
        <f t="shared" si="8"/>
        <v>245.18000000000001</v>
      </c>
      <c r="S50" s="69">
        <f t="shared" si="9"/>
        <v>0.60904565194365012</v>
      </c>
    </row>
    <row r="51" ht="15" customHeight="1">
      <c r="A51" s="54" t="s">
        <v>64</v>
      </c>
      <c r="B51" s="55" t="s">
        <v>65</v>
      </c>
      <c r="C51" s="68">
        <v>6</v>
      </c>
      <c r="D51" s="198">
        <v>98</v>
      </c>
      <c r="E51" s="43">
        <v>0</v>
      </c>
      <c r="F51" s="42">
        <f t="shared" si="14"/>
        <v>98</v>
      </c>
      <c r="G51" s="45">
        <f t="shared" si="0"/>
        <v>13.36426</v>
      </c>
      <c r="H51" s="45">
        <f t="shared" si="1"/>
        <v>80.185559999999995</v>
      </c>
      <c r="I51" s="45">
        <f t="shared" si="2"/>
        <v>1.7373537999999999</v>
      </c>
      <c r="J51" s="46">
        <f t="shared" si="3"/>
        <v>69.761437200000003</v>
      </c>
      <c r="K51" s="47">
        <v>0.20000000000000001</v>
      </c>
      <c r="L51" s="48">
        <f t="shared" si="4"/>
        <v>13.952287440000001</v>
      </c>
      <c r="M51" s="49">
        <v>0.050000000000000003</v>
      </c>
      <c r="N51" s="50">
        <f t="shared" si="5"/>
        <v>3.4880718600000002</v>
      </c>
      <c r="O51" s="49">
        <v>0.050000000000000003</v>
      </c>
      <c r="P51" s="50">
        <f t="shared" si="6"/>
        <v>3.4880718600000002</v>
      </c>
      <c r="Q51" s="51">
        <f t="shared" si="7"/>
        <v>8.1400000000000006</v>
      </c>
      <c r="R51" s="52">
        <f t="shared" si="8"/>
        <v>48.840000000000003</v>
      </c>
      <c r="S51" s="69">
        <f t="shared" si="9"/>
        <v>0.60908722218813471</v>
      </c>
    </row>
    <row r="52" ht="15" customHeight="1">
      <c r="A52" s="54" t="s">
        <v>66</v>
      </c>
      <c r="B52" s="55" t="str">
        <f>VLOOKUP(A52,'New template'!A:B,2,FALSE)</f>
        <v>E05368</v>
      </c>
      <c r="C52" s="68">
        <v>1</v>
      </c>
      <c r="D52" s="198">
        <v>228</v>
      </c>
      <c r="E52" s="43">
        <v>0</v>
      </c>
      <c r="F52" s="42">
        <f t="shared" si="14"/>
        <v>228</v>
      </c>
      <c r="G52" s="45">
        <f t="shared" si="0"/>
        <v>31.092359999999999</v>
      </c>
      <c r="H52" s="45">
        <f t="shared" si="1"/>
        <v>31.092359999999999</v>
      </c>
      <c r="I52" s="45">
        <f t="shared" si="2"/>
        <v>4.0420068000000002</v>
      </c>
      <c r="J52" s="46">
        <f t="shared" si="3"/>
        <v>27.0503532</v>
      </c>
      <c r="K52" s="47">
        <v>0.20000000000000001</v>
      </c>
      <c r="L52" s="48">
        <f t="shared" si="4"/>
        <v>5.4100706400000007</v>
      </c>
      <c r="M52" s="49">
        <v>0.050000000000000003</v>
      </c>
      <c r="N52" s="50">
        <f t="shared" si="5"/>
        <v>1.3525176600000002</v>
      </c>
      <c r="O52" s="49">
        <v>0.050000000000000003</v>
      </c>
      <c r="P52" s="50">
        <f t="shared" si="6"/>
        <v>1.3525176600000002</v>
      </c>
      <c r="Q52" s="51">
        <f t="shared" si="7"/>
        <v>18.940000000000001</v>
      </c>
      <c r="R52" s="52">
        <f t="shared" si="8"/>
        <v>18.940000000000001</v>
      </c>
      <c r="S52" s="69">
        <f t="shared" si="9"/>
        <v>0.60915285941626818</v>
      </c>
    </row>
    <row r="53" ht="15" customHeight="1">
      <c r="A53" s="54" t="s">
        <v>66</v>
      </c>
      <c r="B53" s="55" t="str">
        <f>VLOOKUP(A53,'New template'!A:B,2,FALSE)</f>
        <v>E05368</v>
      </c>
      <c r="C53" s="68">
        <v>5</v>
      </c>
      <c r="D53" s="198">
        <v>228</v>
      </c>
      <c r="E53" s="43">
        <v>0.60999999999999999</v>
      </c>
      <c r="F53" s="42">
        <f t="shared" si="14"/>
        <v>88</v>
      </c>
      <c r="G53" s="45">
        <f t="shared" si="0"/>
        <v>12.00056</v>
      </c>
      <c r="H53" s="45">
        <f t="shared" si="1"/>
        <v>60.002800000000001</v>
      </c>
      <c r="I53" s="45">
        <f t="shared" si="2"/>
        <v>1.5600728000000001</v>
      </c>
      <c r="J53" s="46">
        <f t="shared" si="3"/>
        <v>52.202435999999999</v>
      </c>
      <c r="K53" s="47">
        <v>0.20000000000000001</v>
      </c>
      <c r="L53" s="48">
        <f t="shared" si="4"/>
        <v>10.4404872</v>
      </c>
      <c r="M53" s="49">
        <v>0.050000000000000003</v>
      </c>
      <c r="N53" s="50">
        <f t="shared" si="5"/>
        <v>2.6101217999999999</v>
      </c>
      <c r="O53" s="49">
        <v>0.050000000000000003</v>
      </c>
      <c r="P53" s="50">
        <f t="shared" si="6"/>
        <v>2.6101217999999999</v>
      </c>
      <c r="Q53" s="51">
        <f t="shared" si="7"/>
        <v>7.3099999999999996</v>
      </c>
      <c r="R53" s="52">
        <f t="shared" si="8"/>
        <v>36.549999999999997</v>
      </c>
      <c r="S53" s="69">
        <f t="shared" si="9"/>
        <v>0.60913824021545659</v>
      </c>
    </row>
    <row r="54" ht="15" customHeight="1">
      <c r="A54" s="54" t="s">
        <v>364</v>
      </c>
      <c r="B54" s="55" t="str">
        <f>VLOOKUP(A54,'New template'!A:B,2,FALSE)</f>
        <v>E05471</v>
      </c>
      <c r="C54" s="68">
        <v>1</v>
      </c>
      <c r="D54" s="198">
        <v>298</v>
      </c>
      <c r="E54" s="43">
        <v>0.69999999999999996</v>
      </c>
      <c r="F54" s="42">
        <f t="shared" si="14"/>
        <v>89</v>
      </c>
      <c r="G54" s="45">
        <f t="shared" si="0"/>
        <v>12.13693</v>
      </c>
      <c r="H54" s="45">
        <f t="shared" si="1"/>
        <v>12.13693</v>
      </c>
      <c r="I54" s="45">
        <f t="shared" si="2"/>
        <v>1.5778009</v>
      </c>
      <c r="J54" s="46">
        <f t="shared" si="3"/>
        <v>10.5591291</v>
      </c>
      <c r="K54" s="47">
        <v>0.20000000000000001</v>
      </c>
      <c r="L54" s="48">
        <f t="shared" si="4"/>
        <v>2.11182582</v>
      </c>
      <c r="M54" s="49">
        <v>0.050000000000000003</v>
      </c>
      <c r="N54" s="50">
        <f t="shared" si="5"/>
        <v>0.52795645499999999</v>
      </c>
      <c r="O54" s="49">
        <v>0.050000000000000003</v>
      </c>
      <c r="P54" s="50">
        <f t="shared" si="6"/>
        <v>0.52795645499999999</v>
      </c>
      <c r="Q54" s="51">
        <f t="shared" si="7"/>
        <v>7.3899999999999997</v>
      </c>
      <c r="R54" s="52">
        <f t="shared" si="8"/>
        <v>7.3899999999999997</v>
      </c>
      <c r="S54" s="69">
        <f t="shared" si="9"/>
        <v>0.6088854430238948</v>
      </c>
    </row>
    <row r="55" hidden="1" ht="15" customHeight="1">
      <c r="A55" s="56" t="s">
        <v>364</v>
      </c>
      <c r="B55" s="55" t="str">
        <f>VLOOKUP(A55,'New template'!A:B,2,FALSE)</f>
        <v>E05471</v>
      </c>
      <c r="C55" s="68">
        <v>0</v>
      </c>
      <c r="D55" s="198">
        <v>298</v>
      </c>
      <c r="E55" s="43">
        <v>0</v>
      </c>
      <c r="F55" s="42">
        <f t="shared" si="10"/>
        <v>298</v>
      </c>
      <c r="G55" s="45">
        <f t="shared" si="0"/>
        <v>40.638259999999995</v>
      </c>
      <c r="H55" s="45">
        <f t="shared" si="1"/>
        <v>0</v>
      </c>
      <c r="I55" s="45">
        <f t="shared" si="2"/>
        <v>5.2829737999999997</v>
      </c>
      <c r="J55" s="46">
        <f t="shared" si="3"/>
        <v>0</v>
      </c>
      <c r="K55" s="47">
        <v>0.20000000000000001</v>
      </c>
      <c r="L55" s="48">
        <f t="shared" si="4"/>
        <v>0</v>
      </c>
      <c r="M55" s="49">
        <f>VLOOKUP(A55,'New template'!A:R,13,FALSE)</f>
        <v>0.050000000000000003</v>
      </c>
      <c r="N55" s="50">
        <f t="shared" si="5"/>
        <v>0</v>
      </c>
      <c r="O55" s="49">
        <v>0.050000000000000003</v>
      </c>
      <c r="P55" s="50">
        <f t="shared" si="6"/>
        <v>0</v>
      </c>
      <c r="Q55" s="51">
        <f t="shared" si="7"/>
        <v>0</v>
      </c>
      <c r="R55" s="52">
        <f t="shared" si="8"/>
        <v>0</v>
      </c>
      <c r="S55" s="69"/>
    </row>
    <row r="56" ht="15" customHeight="1">
      <c r="A56" s="56" t="s">
        <v>406</v>
      </c>
      <c r="B56" s="55" t="str">
        <f>VLOOKUP(A56,'New template'!A:B,2,FALSE)</f>
        <v>E03496</v>
      </c>
      <c r="C56" s="68">
        <v>1</v>
      </c>
      <c r="D56" s="198">
        <v>228</v>
      </c>
      <c r="E56" s="43">
        <v>0</v>
      </c>
      <c r="F56" s="42">
        <f t="shared" ref="F56:F58" si="15">ROUNDDOWN(D56*(1-E56),0)</f>
        <v>228</v>
      </c>
      <c r="G56" s="45">
        <f t="shared" si="0"/>
        <v>31.092359999999999</v>
      </c>
      <c r="H56" s="45">
        <f t="shared" si="1"/>
        <v>31.092359999999999</v>
      </c>
      <c r="I56" s="45">
        <f t="shared" si="2"/>
        <v>4.0420068000000002</v>
      </c>
      <c r="J56" s="46">
        <f t="shared" si="3"/>
        <v>27.0503532</v>
      </c>
      <c r="K56" s="47">
        <v>0.20000000000000001</v>
      </c>
      <c r="L56" s="48">
        <f t="shared" si="4"/>
        <v>5.4100706400000007</v>
      </c>
      <c r="M56" s="49">
        <v>0.050000000000000003</v>
      </c>
      <c r="N56" s="50">
        <f t="shared" si="5"/>
        <v>1.3525176600000002</v>
      </c>
      <c r="O56" s="49">
        <v>0.050000000000000003</v>
      </c>
      <c r="P56" s="50">
        <f t="shared" si="6"/>
        <v>1.3525176600000002</v>
      </c>
      <c r="Q56" s="51">
        <f t="shared" si="7"/>
        <v>18.940000000000001</v>
      </c>
      <c r="R56" s="52">
        <f t="shared" si="8"/>
        <v>18.940000000000001</v>
      </c>
      <c r="S56" s="69">
        <f t="shared" si="9"/>
        <v>0.60915285941626818</v>
      </c>
    </row>
    <row r="57" ht="15" customHeight="1">
      <c r="A57" s="56" t="s">
        <v>406</v>
      </c>
      <c r="B57" s="55" t="str">
        <f>VLOOKUP(A57,'New template'!A:B,2,FALSE)</f>
        <v>E03496</v>
      </c>
      <c r="C57" s="68">
        <v>3</v>
      </c>
      <c r="D57" s="198">
        <v>228</v>
      </c>
      <c r="E57" s="43">
        <v>0.5</v>
      </c>
      <c r="F57" s="42">
        <f t="shared" si="15"/>
        <v>114</v>
      </c>
      <c r="G57" s="45">
        <f t="shared" si="0"/>
        <v>15.54618</v>
      </c>
      <c r="H57" s="45">
        <f t="shared" si="1"/>
        <v>46.638539999999999</v>
      </c>
      <c r="I57" s="45">
        <f t="shared" si="2"/>
        <v>2.0210034000000001</v>
      </c>
      <c r="J57" s="46">
        <f t="shared" si="3"/>
        <v>40.575529799999998</v>
      </c>
      <c r="K57" s="47">
        <v>0.20000000000000001</v>
      </c>
      <c r="L57" s="48">
        <f t="shared" si="4"/>
        <v>8.1151059599999993</v>
      </c>
      <c r="M57" s="49">
        <v>0.050000000000000003</v>
      </c>
      <c r="N57" s="50">
        <f t="shared" si="5"/>
        <v>2.0287764899999998</v>
      </c>
      <c r="O57" s="49">
        <v>0.050000000000000003</v>
      </c>
      <c r="P57" s="50">
        <f t="shared" si="6"/>
        <v>2.0287764899999998</v>
      </c>
      <c r="Q57" s="51">
        <f t="shared" si="7"/>
        <v>9.4700000000000006</v>
      </c>
      <c r="R57" s="52">
        <f t="shared" si="8"/>
        <v>28.410000000000004</v>
      </c>
      <c r="S57" s="69">
        <f t="shared" si="9"/>
        <v>0.60915285941626829</v>
      </c>
    </row>
    <row r="58" ht="15" customHeight="1">
      <c r="A58" s="56" t="s">
        <v>74</v>
      </c>
      <c r="B58" s="55" t="str">
        <f>VLOOKUP(A58,'New template'!A:B,2,FALSE)</f>
        <v>E05019</v>
      </c>
      <c r="C58" s="68">
        <v>4</v>
      </c>
      <c r="D58" s="198">
        <v>248</v>
      </c>
      <c r="E58" s="43">
        <v>0.29999999999999999</v>
      </c>
      <c r="F58" s="42">
        <f t="shared" si="15"/>
        <v>173</v>
      </c>
      <c r="G58" s="45">
        <f t="shared" si="0"/>
        <v>23.592009999999998</v>
      </c>
      <c r="H58" s="45">
        <f t="shared" si="1"/>
        <v>94.368039999999993</v>
      </c>
      <c r="I58" s="45">
        <f t="shared" si="2"/>
        <v>3.0669613</v>
      </c>
      <c r="J58" s="46">
        <f t="shared" si="3"/>
        <v>82.100194799999997</v>
      </c>
      <c r="K58" s="47">
        <v>0.20000000000000001</v>
      </c>
      <c r="L58" s="48">
        <f t="shared" si="4"/>
        <v>16.420038959999999</v>
      </c>
      <c r="M58" s="49">
        <v>0.050000000000000003</v>
      </c>
      <c r="N58" s="50">
        <f t="shared" si="5"/>
        <v>4.1050097399999999</v>
      </c>
      <c r="O58" s="49">
        <v>0.050000000000000003</v>
      </c>
      <c r="P58" s="50">
        <f t="shared" si="6"/>
        <v>4.1050097399999999</v>
      </c>
      <c r="Q58" s="51">
        <f t="shared" si="7"/>
        <v>14.369999999999999</v>
      </c>
      <c r="R58" s="52">
        <f t="shared" si="8"/>
        <v>57.479999999999997</v>
      </c>
      <c r="S58" s="69">
        <f t="shared" si="9"/>
        <v>0.60910452309913399</v>
      </c>
    </row>
    <row r="59" hidden="1" ht="15" customHeight="1">
      <c r="A59" s="56" t="s">
        <v>74</v>
      </c>
      <c r="B59" s="55" t="str">
        <f>VLOOKUP(A59,'New template'!A:B,2,FALSE)</f>
        <v>E05019</v>
      </c>
      <c r="C59" s="68">
        <v>0</v>
      </c>
      <c r="D59" s="198">
        <v>248</v>
      </c>
      <c r="E59" s="43">
        <v>0</v>
      </c>
      <c r="F59" s="42">
        <f t="shared" si="10"/>
        <v>248</v>
      </c>
      <c r="G59" s="45">
        <f t="shared" si="0"/>
        <v>33.819759999999995</v>
      </c>
      <c r="H59" s="45">
        <f t="shared" si="1"/>
        <v>0</v>
      </c>
      <c r="I59" s="45">
        <f t="shared" si="2"/>
        <v>4.3965687999999998</v>
      </c>
      <c r="J59" s="46">
        <f t="shared" si="3"/>
        <v>0</v>
      </c>
      <c r="K59" s="47">
        <v>0.20000000000000001</v>
      </c>
      <c r="L59" s="48">
        <f t="shared" si="4"/>
        <v>0</v>
      </c>
      <c r="M59" s="49">
        <f>VLOOKUP(A59,'New template'!A:R,13,FALSE)</f>
        <v>0.050000000000000003</v>
      </c>
      <c r="N59" s="50">
        <f t="shared" si="5"/>
        <v>0</v>
      </c>
      <c r="O59" s="49">
        <v>0.050000000000000003</v>
      </c>
      <c r="P59" s="50">
        <f t="shared" si="6"/>
        <v>0</v>
      </c>
      <c r="Q59" s="51">
        <f t="shared" si="7"/>
        <v>0</v>
      </c>
      <c r="R59" s="52">
        <f t="shared" si="8"/>
        <v>0</v>
      </c>
      <c r="S59" s="69"/>
    </row>
    <row r="60" ht="15" customHeight="1">
      <c r="A60" s="54" t="s">
        <v>76</v>
      </c>
      <c r="B60" s="55" t="str">
        <f>VLOOKUP(A60,'New template'!A:B,2,FALSE)</f>
        <v>E05733</v>
      </c>
      <c r="C60" s="68">
        <v>2</v>
      </c>
      <c r="D60" s="198">
        <v>348</v>
      </c>
      <c r="E60" s="43">
        <v>0</v>
      </c>
      <c r="F60" s="42">
        <f t="shared" ref="F60:F62" si="16">ROUNDDOWN(D60*(1-E60),0)</f>
        <v>348</v>
      </c>
      <c r="G60" s="45">
        <f t="shared" si="0"/>
        <v>47.456759999999996</v>
      </c>
      <c r="H60" s="45">
        <f t="shared" si="1"/>
        <v>94.913519999999991</v>
      </c>
      <c r="I60" s="45">
        <f t="shared" si="2"/>
        <v>6.1693787999999996</v>
      </c>
      <c r="J60" s="46">
        <f t="shared" si="3"/>
        <v>82.574762399999997</v>
      </c>
      <c r="K60" s="47">
        <v>0.20000000000000001</v>
      </c>
      <c r="L60" s="48">
        <f t="shared" si="4"/>
        <v>16.514952480000002</v>
      </c>
      <c r="M60" s="49">
        <v>0.050000000000000003</v>
      </c>
      <c r="N60" s="50">
        <f t="shared" si="5"/>
        <v>4.1287381200000004</v>
      </c>
      <c r="O60" s="49">
        <v>0.050000000000000003</v>
      </c>
      <c r="P60" s="50">
        <f t="shared" si="6"/>
        <v>4.1287381200000004</v>
      </c>
      <c r="Q60" s="51">
        <f t="shared" si="7"/>
        <v>28.899999999999999</v>
      </c>
      <c r="R60" s="52">
        <f t="shared" si="8"/>
        <v>57.799999999999997</v>
      </c>
      <c r="S60" s="69">
        <f t="shared" si="9"/>
        <v>0.60897541256503818</v>
      </c>
    </row>
    <row r="61" ht="15" customHeight="1">
      <c r="A61" s="54" t="s">
        <v>76</v>
      </c>
      <c r="B61" s="55" t="str">
        <f>VLOOKUP(A61,'New template'!A:B,2,FALSE)</f>
        <v>E05733</v>
      </c>
      <c r="C61" s="68">
        <v>5</v>
      </c>
      <c r="D61" s="198">
        <v>348</v>
      </c>
      <c r="E61" s="43">
        <v>0.29999999999999999</v>
      </c>
      <c r="F61" s="42">
        <f t="shared" si="16"/>
        <v>243</v>
      </c>
      <c r="G61" s="45">
        <f t="shared" si="0"/>
        <v>33.137909999999998</v>
      </c>
      <c r="H61" s="45">
        <f t="shared" si="1"/>
        <v>165.68955</v>
      </c>
      <c r="I61" s="45">
        <f t="shared" si="2"/>
        <v>4.3079282999999995</v>
      </c>
      <c r="J61" s="46">
        <f t="shared" si="3"/>
        <v>144.14990849999998</v>
      </c>
      <c r="K61" s="47">
        <v>0.20000000000000001</v>
      </c>
      <c r="L61" s="48">
        <f t="shared" si="4"/>
        <v>28.829981699999998</v>
      </c>
      <c r="M61" s="49">
        <v>0.050000000000000003</v>
      </c>
      <c r="N61" s="50">
        <f t="shared" si="5"/>
        <v>7.2074954249999994</v>
      </c>
      <c r="O61" s="49">
        <v>0.050000000000000003</v>
      </c>
      <c r="P61" s="50">
        <f t="shared" si="6"/>
        <v>7.2074954249999994</v>
      </c>
      <c r="Q61" s="51">
        <f t="shared" si="7"/>
        <v>20.18</v>
      </c>
      <c r="R61" s="52">
        <f t="shared" si="8"/>
        <v>100.90000000000001</v>
      </c>
      <c r="S61" s="69">
        <f t="shared" si="9"/>
        <v>0.608970209648104</v>
      </c>
    </row>
    <row r="62" ht="15" customHeight="1">
      <c r="A62" s="54" t="s">
        <v>80</v>
      </c>
      <c r="B62" s="55" t="str">
        <f>VLOOKUP(A62,'New template'!A:B,2,FALSE)</f>
        <v>E02595</v>
      </c>
      <c r="C62" s="68">
        <v>1</v>
      </c>
      <c r="D62" s="198">
        <v>298</v>
      </c>
      <c r="E62" s="43">
        <v>0.69999999999999996</v>
      </c>
      <c r="F62" s="42">
        <f t="shared" si="16"/>
        <v>89</v>
      </c>
      <c r="G62" s="45">
        <f t="shared" si="0"/>
        <v>12.13693</v>
      </c>
      <c r="H62" s="45">
        <f t="shared" si="1"/>
        <v>12.13693</v>
      </c>
      <c r="I62" s="45">
        <f t="shared" si="2"/>
        <v>1.5778009</v>
      </c>
      <c r="J62" s="46">
        <f t="shared" si="3"/>
        <v>10.5591291</v>
      </c>
      <c r="K62" s="47">
        <v>0.20000000000000001</v>
      </c>
      <c r="L62" s="48">
        <f t="shared" si="4"/>
        <v>2.11182582</v>
      </c>
      <c r="M62" s="49">
        <v>0.050000000000000003</v>
      </c>
      <c r="N62" s="50">
        <f t="shared" si="5"/>
        <v>0.52795645499999999</v>
      </c>
      <c r="O62" s="49">
        <v>0.050000000000000003</v>
      </c>
      <c r="P62" s="50">
        <f t="shared" si="6"/>
        <v>0.52795645499999999</v>
      </c>
      <c r="Q62" s="51">
        <f t="shared" si="7"/>
        <v>7.3899999999999997</v>
      </c>
      <c r="R62" s="52">
        <f t="shared" si="8"/>
        <v>7.3899999999999997</v>
      </c>
      <c r="S62" s="69">
        <f t="shared" si="9"/>
        <v>0.6088854430238948</v>
      </c>
    </row>
    <row r="63" hidden="1" ht="15" customHeight="1">
      <c r="A63" s="54" t="s">
        <v>80</v>
      </c>
      <c r="B63" s="55" t="str">
        <f>VLOOKUP(A63,'New template'!A:B,2,FALSE)</f>
        <v>E02595</v>
      </c>
      <c r="C63" s="68">
        <v>0</v>
      </c>
      <c r="D63" s="198">
        <v>298</v>
      </c>
      <c r="E63" s="43">
        <v>0</v>
      </c>
      <c r="F63" s="42">
        <f t="shared" si="10"/>
        <v>298</v>
      </c>
      <c r="G63" s="45">
        <f t="shared" si="0"/>
        <v>40.638259999999995</v>
      </c>
      <c r="H63" s="45">
        <f t="shared" si="1"/>
        <v>0</v>
      </c>
      <c r="I63" s="45">
        <f t="shared" si="2"/>
        <v>5.2829737999999997</v>
      </c>
      <c r="J63" s="46">
        <f t="shared" si="3"/>
        <v>0</v>
      </c>
      <c r="K63" s="47">
        <v>0.20000000000000001</v>
      </c>
      <c r="L63" s="48">
        <f t="shared" si="4"/>
        <v>0</v>
      </c>
      <c r="M63" s="49">
        <f>VLOOKUP(A63,'New template'!A:R,13,FALSE)</f>
        <v>0.050000000000000003</v>
      </c>
      <c r="N63" s="50">
        <f t="shared" si="5"/>
        <v>0</v>
      </c>
      <c r="O63" s="49">
        <v>0.050000000000000003</v>
      </c>
      <c r="P63" s="50">
        <f t="shared" si="6"/>
        <v>0</v>
      </c>
      <c r="Q63" s="51">
        <f t="shared" si="7"/>
        <v>0</v>
      </c>
      <c r="R63" s="52">
        <f t="shared" si="8"/>
        <v>0</v>
      </c>
      <c r="S63" s="69"/>
    </row>
    <row r="64" ht="15" customHeight="1">
      <c r="A64" s="54" t="s">
        <v>82</v>
      </c>
      <c r="B64" s="55" t="str">
        <f>VLOOKUP(A64,'New template'!A:B,2,FALSE)</f>
        <v>E02596</v>
      </c>
      <c r="C64" s="68">
        <v>24</v>
      </c>
      <c r="D64" s="198">
        <v>398</v>
      </c>
      <c r="E64" s="43">
        <v>0.64000000000000001</v>
      </c>
      <c r="F64" s="42">
        <f>ROUNDDOWN(D64*(1-E64),0)</f>
        <v>143</v>
      </c>
      <c r="G64" s="45">
        <f t="shared" si="0"/>
        <v>19.500909999999998</v>
      </c>
      <c r="H64" s="45">
        <f t="shared" si="1"/>
        <v>468.02183999999994</v>
      </c>
      <c r="I64" s="45">
        <f t="shared" si="2"/>
        <v>2.5351182999999997</v>
      </c>
      <c r="J64" s="46">
        <f t="shared" si="3"/>
        <v>407.17900079999993</v>
      </c>
      <c r="K64" s="47">
        <v>0.20000000000000001</v>
      </c>
      <c r="L64" s="48">
        <f t="shared" si="4"/>
        <v>81.435800159999985</v>
      </c>
      <c r="M64" s="49">
        <v>0.050000000000000003</v>
      </c>
      <c r="N64" s="50">
        <f t="shared" si="5"/>
        <v>20.358950039999996</v>
      </c>
      <c r="O64" s="49">
        <v>0.050000000000000003</v>
      </c>
      <c r="P64" s="50">
        <f t="shared" si="6"/>
        <v>20.358950039999996</v>
      </c>
      <c r="Q64" s="51">
        <f t="shared" si="7"/>
        <v>11.880000000000001</v>
      </c>
      <c r="R64" s="52">
        <f t="shared" si="8"/>
        <v>285.12</v>
      </c>
      <c r="S64" s="69">
        <f t="shared" si="9"/>
        <v>0.60920233978824589</v>
      </c>
    </row>
    <row r="65" hidden="1" ht="15" customHeight="1">
      <c r="A65" s="54" t="s">
        <v>82</v>
      </c>
      <c r="B65" s="55" t="str">
        <f>VLOOKUP(A65,'New template'!A:B,2,FALSE)</f>
        <v>E02596</v>
      </c>
      <c r="C65" s="68">
        <v>0</v>
      </c>
      <c r="D65" s="198">
        <v>398</v>
      </c>
      <c r="E65" s="43">
        <v>0</v>
      </c>
      <c r="F65" s="42">
        <f t="shared" si="10"/>
        <v>398</v>
      </c>
      <c r="G65" s="45">
        <f t="shared" si="0"/>
        <v>54.275259999999996</v>
      </c>
      <c r="H65" s="45">
        <f t="shared" si="1"/>
        <v>0</v>
      </c>
      <c r="I65" s="45">
        <f t="shared" si="2"/>
        <v>7.0557837999999995</v>
      </c>
      <c r="J65" s="46">
        <f t="shared" si="3"/>
        <v>0</v>
      </c>
      <c r="K65" s="47">
        <v>0.20000000000000001</v>
      </c>
      <c r="L65" s="48">
        <f t="shared" si="4"/>
        <v>0</v>
      </c>
      <c r="M65" s="49">
        <f>VLOOKUP(A65,'New template'!A:R,13,FALSE)</f>
        <v>0.050000000000000003</v>
      </c>
      <c r="N65" s="50">
        <f t="shared" si="5"/>
        <v>0</v>
      </c>
      <c r="O65" s="49">
        <v>0.050000000000000003</v>
      </c>
      <c r="P65" s="50">
        <f t="shared" si="6"/>
        <v>0</v>
      </c>
      <c r="Q65" s="51">
        <f t="shared" si="7"/>
        <v>0</v>
      </c>
      <c r="R65" s="52">
        <f t="shared" si="8"/>
        <v>0</v>
      </c>
      <c r="S65" s="69"/>
    </row>
    <row r="66" ht="15" customHeight="1">
      <c r="A66" s="54" t="s">
        <v>365</v>
      </c>
      <c r="B66" s="55" t="str">
        <f>VLOOKUP(A66,'New template'!A:B,2,FALSE)</f>
        <v>E02035</v>
      </c>
      <c r="C66" s="68">
        <v>7</v>
      </c>
      <c r="D66" s="198">
        <v>98</v>
      </c>
      <c r="E66" s="43">
        <v>0</v>
      </c>
      <c r="F66" s="42">
        <f t="shared" ref="F66:F72" si="17">ROUNDDOWN(D66*(1-E66),0)</f>
        <v>98</v>
      </c>
      <c r="G66" s="45">
        <f t="shared" si="0"/>
        <v>13.36426</v>
      </c>
      <c r="H66" s="45">
        <f t="shared" si="1"/>
        <v>93.549819999999997</v>
      </c>
      <c r="I66" s="45">
        <f t="shared" si="2"/>
        <v>1.7373537999999999</v>
      </c>
      <c r="J66" s="46">
        <f t="shared" si="3"/>
        <v>81.388343399999997</v>
      </c>
      <c r="K66" s="47">
        <v>0.20000000000000001</v>
      </c>
      <c r="L66" s="48">
        <f t="shared" si="4"/>
        <v>16.277668680000001</v>
      </c>
      <c r="M66" s="49">
        <v>0.050000000000000003</v>
      </c>
      <c r="N66" s="50">
        <f t="shared" si="5"/>
        <v>4.0694171700000004</v>
      </c>
      <c r="O66" s="49">
        <v>0.050000000000000003</v>
      </c>
      <c r="P66" s="50">
        <f t="shared" si="6"/>
        <v>4.0694171700000004</v>
      </c>
      <c r="Q66" s="51">
        <f t="shared" si="7"/>
        <v>8.1400000000000006</v>
      </c>
      <c r="R66" s="52">
        <f t="shared" si="8"/>
        <v>56.980000000000004</v>
      </c>
      <c r="S66" s="69">
        <f t="shared" si="9"/>
        <v>0.60908722218813471</v>
      </c>
    </row>
    <row r="67" ht="15" customHeight="1">
      <c r="A67" s="54" t="s">
        <v>365</v>
      </c>
      <c r="B67" s="55" t="str">
        <f>VLOOKUP(A67,'New template'!A:B,2,FALSE)</f>
        <v>E02035</v>
      </c>
      <c r="C67" s="68">
        <v>1</v>
      </c>
      <c r="D67" s="198">
        <v>98</v>
      </c>
      <c r="E67" s="43">
        <v>0.099999999999999895</v>
      </c>
      <c r="F67" s="42">
        <f t="shared" si="17"/>
        <v>88</v>
      </c>
      <c r="G67" s="45">
        <f t="shared" si="0"/>
        <v>12.00056</v>
      </c>
      <c r="H67" s="45">
        <f t="shared" si="1"/>
        <v>12.00056</v>
      </c>
      <c r="I67" s="45">
        <f t="shared" si="2"/>
        <v>1.5600728000000001</v>
      </c>
      <c r="J67" s="46">
        <f t="shared" si="3"/>
        <v>10.4404872</v>
      </c>
      <c r="K67" s="47">
        <v>0.20000000000000001</v>
      </c>
      <c r="L67" s="48">
        <f t="shared" si="4"/>
        <v>2.0880974399999999</v>
      </c>
      <c r="M67" s="49">
        <v>0.050000000000000003</v>
      </c>
      <c r="N67" s="50">
        <f t="shared" si="5"/>
        <v>0.52202435999999997</v>
      </c>
      <c r="O67" s="49">
        <v>0.050000000000000003</v>
      </c>
      <c r="P67" s="50">
        <f t="shared" si="6"/>
        <v>0.52202435999999997</v>
      </c>
      <c r="Q67" s="51">
        <f t="shared" si="7"/>
        <v>7.3099999999999996</v>
      </c>
      <c r="R67" s="52">
        <f t="shared" si="8"/>
        <v>7.3099999999999996</v>
      </c>
      <c r="S67" s="69">
        <f t="shared" si="9"/>
        <v>0.60913824021545659</v>
      </c>
    </row>
    <row r="68" ht="15" customHeight="1">
      <c r="A68" s="54" t="s">
        <v>366</v>
      </c>
      <c r="B68" s="55" t="str">
        <f>VLOOKUP(A68,'New template'!A:B,2,FALSE)</f>
        <v>E02036</v>
      </c>
      <c r="C68" s="68">
        <v>3</v>
      </c>
      <c r="D68" s="198">
        <v>198</v>
      </c>
      <c r="E68" s="43">
        <v>0</v>
      </c>
      <c r="F68" s="42">
        <f t="shared" si="17"/>
        <v>198</v>
      </c>
      <c r="G68" s="45">
        <f t="shared" si="0"/>
        <v>27.001259999999998</v>
      </c>
      <c r="H68" s="45">
        <f t="shared" si="1"/>
        <v>81.003779999999992</v>
      </c>
      <c r="I68" s="45">
        <f t="shared" si="2"/>
        <v>3.5101637999999999</v>
      </c>
      <c r="J68" s="46">
        <f t="shared" si="3"/>
        <v>70.473288599999989</v>
      </c>
      <c r="K68" s="47">
        <v>0.20000000000000001</v>
      </c>
      <c r="L68" s="48">
        <f t="shared" si="4"/>
        <v>14.094657719999999</v>
      </c>
      <c r="M68" s="49">
        <v>0.050000000000000003</v>
      </c>
      <c r="N68" s="50">
        <f t="shared" si="5"/>
        <v>3.5236644299999997</v>
      </c>
      <c r="O68" s="49">
        <v>0.050000000000000003</v>
      </c>
      <c r="P68" s="50">
        <f t="shared" si="6"/>
        <v>3.5236644299999997</v>
      </c>
      <c r="Q68" s="51">
        <f t="shared" si="7"/>
        <v>16.440000000000001</v>
      </c>
      <c r="R68" s="52">
        <f t="shared" si="8"/>
        <v>49.320000000000007</v>
      </c>
      <c r="S68" s="69">
        <f t="shared" si="9"/>
        <v>0.60886047540003707</v>
      </c>
    </row>
    <row r="69" ht="15" customHeight="1">
      <c r="A69" s="54" t="s">
        <v>366</v>
      </c>
      <c r="B69" s="55" t="str">
        <f>VLOOKUP(A69,'New template'!A:B,2,FALSE)</f>
        <v>E02036</v>
      </c>
      <c r="C69" s="68">
        <v>2</v>
      </c>
      <c r="D69" s="198">
        <v>198</v>
      </c>
      <c r="E69" s="43">
        <v>0.5</v>
      </c>
      <c r="F69" s="42">
        <f t="shared" si="17"/>
        <v>99</v>
      </c>
      <c r="G69" s="45">
        <f t="shared" si="0"/>
        <v>13.500629999999999</v>
      </c>
      <c r="H69" s="45">
        <f t="shared" si="1"/>
        <v>27.001259999999998</v>
      </c>
      <c r="I69" s="45">
        <f t="shared" si="2"/>
        <v>1.7550819</v>
      </c>
      <c r="J69" s="46">
        <f t="shared" si="3"/>
        <v>23.491096199999998</v>
      </c>
      <c r="K69" s="47">
        <v>0.20000000000000001</v>
      </c>
      <c r="L69" s="48">
        <f t="shared" si="4"/>
        <v>4.6982192399999994</v>
      </c>
      <c r="M69" s="49">
        <v>0.050000000000000003</v>
      </c>
      <c r="N69" s="50">
        <f t="shared" si="5"/>
        <v>1.1745548099999998</v>
      </c>
      <c r="O69" s="49">
        <v>0.050000000000000003</v>
      </c>
      <c r="P69" s="50">
        <f t="shared" si="6"/>
        <v>1.1745548099999998</v>
      </c>
      <c r="Q69" s="51">
        <f t="shared" si="7"/>
        <v>8.2200000000000006</v>
      </c>
      <c r="R69" s="52">
        <f t="shared" si="8"/>
        <v>16.440000000000001</v>
      </c>
      <c r="S69" s="69">
        <f t="shared" si="9"/>
        <v>0.60886047540003696</v>
      </c>
    </row>
    <row r="70" ht="15" customHeight="1">
      <c r="A70" s="54" t="s">
        <v>367</v>
      </c>
      <c r="B70" s="55" t="str">
        <f>VLOOKUP(A70,'New template'!A:B,2,FALSE)</f>
        <v>E06308</v>
      </c>
      <c r="C70" s="68">
        <v>8</v>
      </c>
      <c r="D70" s="198">
        <v>248</v>
      </c>
      <c r="E70" s="43">
        <v>0</v>
      </c>
      <c r="F70" s="42">
        <f t="shared" si="17"/>
        <v>248</v>
      </c>
      <c r="G70" s="45">
        <f t="shared" si="0"/>
        <v>33.819759999999995</v>
      </c>
      <c r="H70" s="45">
        <f t="shared" si="1"/>
        <v>270.55807999999996</v>
      </c>
      <c r="I70" s="45">
        <f t="shared" si="2"/>
        <v>4.3965687999999998</v>
      </c>
      <c r="J70" s="46">
        <f t="shared" si="3"/>
        <v>235.38552959999996</v>
      </c>
      <c r="K70" s="47">
        <v>0.20000000000000001</v>
      </c>
      <c r="L70" s="48">
        <f t="shared" si="4"/>
        <v>47.077105919999994</v>
      </c>
      <c r="M70" s="49">
        <v>0.050000000000000003</v>
      </c>
      <c r="N70" s="50">
        <f t="shared" si="5"/>
        <v>11.769276479999998</v>
      </c>
      <c r="O70" s="49">
        <v>0.050000000000000003</v>
      </c>
      <c r="P70" s="50">
        <f t="shared" si="6"/>
        <v>11.769276479999998</v>
      </c>
      <c r="Q70" s="51">
        <f t="shared" si="7"/>
        <v>20.600000000000001</v>
      </c>
      <c r="R70" s="52">
        <f t="shared" si="8"/>
        <v>164.80000000000001</v>
      </c>
      <c r="S70" s="69">
        <f t="shared" si="9"/>
        <v>0.60911135974944841</v>
      </c>
    </row>
    <row r="71" ht="15" customHeight="1">
      <c r="A71" s="54" t="s">
        <v>367</v>
      </c>
      <c r="B71" s="55" t="str">
        <f>VLOOKUP(A71,'New template'!A:B,2,FALSE)</f>
        <v>E06308</v>
      </c>
      <c r="C71" s="68">
        <v>14</v>
      </c>
      <c r="D71" s="198">
        <v>248</v>
      </c>
      <c r="E71" s="43">
        <v>0.5</v>
      </c>
      <c r="F71" s="42">
        <f t="shared" si="17"/>
        <v>124</v>
      </c>
      <c r="G71" s="45">
        <f t="shared" si="0"/>
        <v>16.909879999999998</v>
      </c>
      <c r="H71" s="45">
        <f t="shared" si="1"/>
        <v>236.73831999999996</v>
      </c>
      <c r="I71" s="45">
        <f t="shared" si="2"/>
        <v>2.1982843999999999</v>
      </c>
      <c r="J71" s="46">
        <f t="shared" si="3"/>
        <v>205.96233839999996</v>
      </c>
      <c r="K71" s="47">
        <v>0.20000000000000001</v>
      </c>
      <c r="L71" s="48">
        <f t="shared" si="4"/>
        <v>41.192467679999993</v>
      </c>
      <c r="M71" s="49">
        <v>0.050000000000000003</v>
      </c>
      <c r="N71" s="50">
        <f t="shared" si="5"/>
        <v>10.298116919999998</v>
      </c>
      <c r="O71" s="49">
        <v>0.050000000000000003</v>
      </c>
      <c r="P71" s="50">
        <f t="shared" si="6"/>
        <v>10.298116919999998</v>
      </c>
      <c r="Q71" s="51">
        <f t="shared" si="7"/>
        <v>10.300000000000001</v>
      </c>
      <c r="R71" s="52">
        <f t="shared" si="8"/>
        <v>144.20000000000002</v>
      </c>
      <c r="S71" s="69">
        <f t="shared" si="9"/>
        <v>0.60911135974944841</v>
      </c>
    </row>
    <row r="72" ht="15" customHeight="1">
      <c r="A72" s="54" t="s">
        <v>90</v>
      </c>
      <c r="B72" s="55" t="str">
        <f>VLOOKUP(A72,'New template'!A:B,2,FALSE)</f>
        <v>E03005</v>
      </c>
      <c r="C72" s="68">
        <v>5</v>
      </c>
      <c r="D72" s="198">
        <v>298</v>
      </c>
      <c r="E72" s="43">
        <v>0.69999999999999996</v>
      </c>
      <c r="F72" s="42">
        <f t="shared" si="17"/>
        <v>89</v>
      </c>
      <c r="G72" s="45">
        <f t="shared" si="0"/>
        <v>12.13693</v>
      </c>
      <c r="H72" s="45">
        <f t="shared" si="1"/>
        <v>60.684649999999998</v>
      </c>
      <c r="I72" s="45">
        <f t="shared" si="2"/>
        <v>1.5778009</v>
      </c>
      <c r="J72" s="46">
        <f t="shared" si="3"/>
        <v>52.795645499999999</v>
      </c>
      <c r="K72" s="47">
        <v>0.20000000000000001</v>
      </c>
      <c r="L72" s="48">
        <f t="shared" si="4"/>
        <v>10.5591291</v>
      </c>
      <c r="M72" s="49">
        <v>0.050000000000000003</v>
      </c>
      <c r="N72" s="50">
        <f t="shared" si="5"/>
        <v>2.639782275</v>
      </c>
      <c r="O72" s="49">
        <v>0.050000000000000003</v>
      </c>
      <c r="P72" s="50">
        <f t="shared" si="6"/>
        <v>2.639782275</v>
      </c>
      <c r="Q72" s="51">
        <f t="shared" si="7"/>
        <v>7.3899999999999997</v>
      </c>
      <c r="R72" s="52">
        <f t="shared" si="8"/>
        <v>36.949999999999996</v>
      </c>
      <c r="S72" s="69">
        <f t="shared" si="9"/>
        <v>0.6088854430238948</v>
      </c>
    </row>
    <row r="73" hidden="1" ht="15" customHeight="1">
      <c r="A73" s="54" t="s">
        <v>90</v>
      </c>
      <c r="B73" s="55" t="str">
        <f>VLOOKUP(A73,'New template'!A:B,2,FALSE)</f>
        <v>E03005</v>
      </c>
      <c r="C73" s="68">
        <v>0</v>
      </c>
      <c r="D73" s="198">
        <v>298</v>
      </c>
      <c r="E73" s="43">
        <v>0</v>
      </c>
      <c r="F73" s="42">
        <f t="shared" ref="F73:F134" si="18">D73*(1-E73)</f>
        <v>298</v>
      </c>
      <c r="G73" s="45">
        <f t="shared" ref="G73:G136" si="19">F73*$B$7</f>
        <v>40.638259999999995</v>
      </c>
      <c r="H73" s="45">
        <f t="shared" ref="H73:H136" si="20">G73*C73</f>
        <v>0</v>
      </c>
      <c r="I73" s="45">
        <f t="shared" ref="I73:I136" si="21">G73*0.13</f>
        <v>5.2829737999999997</v>
      </c>
      <c r="J73" s="46">
        <f t="shared" ref="J73:J136" si="22">(G73-I73)*C73</f>
        <v>0</v>
      </c>
      <c r="K73" s="47">
        <v>0.20000000000000001</v>
      </c>
      <c r="L73" s="48">
        <f t="shared" ref="L73:L136" si="23">J73*K73</f>
        <v>0</v>
      </c>
      <c r="M73" s="49">
        <f>VLOOKUP(A73,'New template'!A:R,13,FALSE)</f>
        <v>0.050000000000000003</v>
      </c>
      <c r="N73" s="50">
        <f t="shared" ref="N73:N136" si="24">J73*M73</f>
        <v>0</v>
      </c>
      <c r="O73" s="49">
        <v>0.050000000000000003</v>
      </c>
      <c r="P73" s="50">
        <f t="shared" ref="P73:P136" si="25">J73*O73</f>
        <v>0</v>
      </c>
      <c r="Q73" s="51">
        <f t="shared" ref="Q73:Q136" si="26">IFERROR(ROUND((J73-L73-N73-P73)/C73,2),0)</f>
        <v>0</v>
      </c>
      <c r="R73" s="52">
        <f t="shared" ref="R73:R136" si="27">C73*Q73</f>
        <v>0</v>
      </c>
      <c r="S73" s="69"/>
    </row>
    <row r="74" ht="15" customHeight="1">
      <c r="A74" s="54" t="s">
        <v>92</v>
      </c>
      <c r="B74" s="149" t="s">
        <v>93</v>
      </c>
      <c r="C74" s="68">
        <v>4</v>
      </c>
      <c r="D74" s="198">
        <v>398</v>
      </c>
      <c r="E74" s="43">
        <v>0</v>
      </c>
      <c r="F74" s="42">
        <f t="shared" ref="F74:F76" si="28">ROUNDDOWN(D74*(1-E74),0)</f>
        <v>398</v>
      </c>
      <c r="G74" s="45">
        <f t="shared" si="19"/>
        <v>54.275259999999996</v>
      </c>
      <c r="H74" s="45">
        <f t="shared" si="1"/>
        <v>217.10103999999998</v>
      </c>
      <c r="I74" s="45">
        <f t="shared" si="2"/>
        <v>7.0557837999999995</v>
      </c>
      <c r="J74" s="46">
        <f t="shared" si="3"/>
        <v>188.87790479999998</v>
      </c>
      <c r="K74" s="47">
        <v>0.20000000000000001</v>
      </c>
      <c r="L74" s="48">
        <f t="shared" si="4"/>
        <v>37.775580959999999</v>
      </c>
      <c r="M74" s="49">
        <v>0.050000000000000003</v>
      </c>
      <c r="N74" s="50">
        <f t="shared" si="24"/>
        <v>9.4438952399999998</v>
      </c>
      <c r="O74" s="49">
        <v>0.050000000000000003</v>
      </c>
      <c r="P74" s="50">
        <f t="shared" si="25"/>
        <v>9.4438952399999998</v>
      </c>
      <c r="Q74" s="51">
        <f t="shared" si="26"/>
        <v>33.049999999999997</v>
      </c>
      <c r="R74" s="52">
        <f t="shared" si="8"/>
        <v>132.19999999999999</v>
      </c>
      <c r="S74" s="69">
        <f t="shared" ref="S74:S136" si="29">R74/H74</f>
        <v>0.60893305716085011</v>
      </c>
    </row>
    <row r="75" ht="15" customHeight="1">
      <c r="A75" s="54" t="s">
        <v>92</v>
      </c>
      <c r="B75" s="149" t="s">
        <v>93</v>
      </c>
      <c r="C75" s="68">
        <v>30</v>
      </c>
      <c r="D75" s="198">
        <v>398</v>
      </c>
      <c r="E75" s="43">
        <v>0.77000000000000002</v>
      </c>
      <c r="F75" s="42">
        <f t="shared" si="28"/>
        <v>91</v>
      </c>
      <c r="G75" s="45">
        <f t="shared" si="19"/>
        <v>12.409669999999998</v>
      </c>
      <c r="H75" s="45">
        <f t="shared" ref="H75:H76" si="30">G75*C75</f>
        <v>372.29009999999994</v>
      </c>
      <c r="I75" s="45">
        <f t="shared" ref="I75:I76" si="31">G75*0.13</f>
        <v>1.6132570999999998</v>
      </c>
      <c r="J75" s="46">
        <f t="shared" ref="J75:J76" si="32">(G75-I75)*C75</f>
        <v>323.89238699999993</v>
      </c>
      <c r="K75" s="47">
        <v>0.20000000000000001</v>
      </c>
      <c r="L75" s="48">
        <f t="shared" ref="L75:L76" si="33">J75*K75</f>
        <v>64.778477399999986</v>
      </c>
      <c r="M75" s="49">
        <v>0.050000000000000003</v>
      </c>
      <c r="N75" s="50">
        <f t="shared" si="24"/>
        <v>16.194619349999996</v>
      </c>
      <c r="O75" s="49">
        <v>0.050000000000000003</v>
      </c>
      <c r="P75" s="50">
        <f t="shared" si="25"/>
        <v>16.194619349999996</v>
      </c>
      <c r="Q75" s="51">
        <f t="shared" si="26"/>
        <v>7.5599999999999996</v>
      </c>
      <c r="R75" s="52">
        <f t="shared" ref="R75:R76" si="34">C75*Q75</f>
        <v>226.79999999999998</v>
      </c>
      <c r="S75" s="69">
        <f t="shared" si="29"/>
        <v>0.60920233978824578</v>
      </c>
    </row>
    <row r="76" ht="15" customHeight="1">
      <c r="A76" s="54" t="s">
        <v>94</v>
      </c>
      <c r="B76" s="149" t="s">
        <v>407</v>
      </c>
      <c r="C76" s="68">
        <v>197</v>
      </c>
      <c r="D76" s="198">
        <v>498</v>
      </c>
      <c r="E76" s="43">
        <v>0.75</v>
      </c>
      <c r="F76" s="42">
        <f t="shared" si="28"/>
        <v>124</v>
      </c>
      <c r="G76" s="45">
        <f t="shared" si="19"/>
        <v>16.909879999999998</v>
      </c>
      <c r="H76" s="45">
        <f t="shared" si="30"/>
        <v>3331.2463599999996</v>
      </c>
      <c r="I76" s="45">
        <f t="shared" si="31"/>
        <v>2.1982843999999999</v>
      </c>
      <c r="J76" s="46">
        <f t="shared" si="32"/>
        <v>2898.1843331999994</v>
      </c>
      <c r="K76" s="47">
        <v>0.20000000000000001</v>
      </c>
      <c r="L76" s="48">
        <f t="shared" si="33"/>
        <v>579.63686663999988</v>
      </c>
      <c r="M76" s="49">
        <v>0.050000000000000003</v>
      </c>
      <c r="N76" s="50">
        <f t="shared" si="24"/>
        <v>144.90921665999997</v>
      </c>
      <c r="O76" s="49">
        <v>0.050000000000000003</v>
      </c>
      <c r="P76" s="50">
        <f t="shared" si="25"/>
        <v>144.90921665999997</v>
      </c>
      <c r="Q76" s="51">
        <f t="shared" si="26"/>
        <v>10.300000000000001</v>
      </c>
      <c r="R76" s="52">
        <f t="shared" si="34"/>
        <v>2029.1000000000001</v>
      </c>
      <c r="S76" s="69">
        <f t="shared" si="29"/>
        <v>0.60911135974944841</v>
      </c>
    </row>
    <row r="77" hidden="1" ht="15" customHeight="1">
      <c r="A77" s="54" t="s">
        <v>94</v>
      </c>
      <c r="B77" s="199" t="s">
        <v>407</v>
      </c>
      <c r="C77" s="68">
        <v>0</v>
      </c>
      <c r="D77" s="198">
        <v>498</v>
      </c>
      <c r="E77" s="43">
        <v>0</v>
      </c>
      <c r="F77" s="42">
        <f t="shared" si="18"/>
        <v>498</v>
      </c>
      <c r="G77" s="45">
        <f t="shared" si="19"/>
        <v>67.912259999999989</v>
      </c>
      <c r="H77" s="45">
        <f t="shared" si="20"/>
        <v>0</v>
      </c>
      <c r="I77" s="45">
        <f t="shared" si="21"/>
        <v>8.8285937999999984</v>
      </c>
      <c r="J77" s="46">
        <f t="shared" si="22"/>
        <v>0</v>
      </c>
      <c r="K77" s="47">
        <v>0.20000000000000001</v>
      </c>
      <c r="L77" s="48">
        <f t="shared" si="23"/>
        <v>0</v>
      </c>
      <c r="M77" s="49">
        <v>0.070000000000000007</v>
      </c>
      <c r="N77" s="50">
        <f t="shared" si="24"/>
        <v>0</v>
      </c>
      <c r="O77" s="49">
        <v>0.050000000000000003</v>
      </c>
      <c r="P77" s="50">
        <f t="shared" si="25"/>
        <v>0</v>
      </c>
      <c r="Q77" s="51">
        <f t="shared" si="26"/>
        <v>0</v>
      </c>
      <c r="R77" s="52">
        <f t="shared" si="27"/>
        <v>0</v>
      </c>
      <c r="S77" s="69"/>
    </row>
    <row r="78" ht="15" customHeight="1">
      <c r="A78" s="54" t="s">
        <v>96</v>
      </c>
      <c r="B78" s="55" t="str">
        <f>VLOOKUP(A78,'New template'!A:B,2,FALSE)</f>
        <v>E06127</v>
      </c>
      <c r="C78" s="68">
        <v>261</v>
      </c>
      <c r="D78" s="198">
        <v>298</v>
      </c>
      <c r="E78" s="43">
        <v>0</v>
      </c>
      <c r="F78" s="42">
        <f t="shared" ref="F78:F98" si="35">ROUNDDOWN(D78*(1-E78),0)</f>
        <v>298</v>
      </c>
      <c r="G78" s="45">
        <f t="shared" si="19"/>
        <v>40.638259999999995</v>
      </c>
      <c r="H78" s="45">
        <f t="shared" si="20"/>
        <v>10606.585859999999</v>
      </c>
      <c r="I78" s="45">
        <f t="shared" si="21"/>
        <v>5.2829737999999997</v>
      </c>
      <c r="J78" s="46">
        <f t="shared" si="22"/>
        <v>9227.7296981999989</v>
      </c>
      <c r="K78" s="47">
        <v>0.20000000000000001</v>
      </c>
      <c r="L78" s="48">
        <f t="shared" si="23"/>
        <v>1845.5459396399999</v>
      </c>
      <c r="M78" s="49">
        <v>0.050000000000000003</v>
      </c>
      <c r="N78" s="50">
        <f t="shared" si="24"/>
        <v>461.38648490999998</v>
      </c>
      <c r="O78" s="49">
        <v>0.050000000000000003</v>
      </c>
      <c r="P78" s="50">
        <f t="shared" si="25"/>
        <v>461.38648490999998</v>
      </c>
      <c r="Q78" s="51">
        <f t="shared" si="26"/>
        <v>24.75</v>
      </c>
      <c r="R78" s="52">
        <f t="shared" si="27"/>
        <v>6459.75</v>
      </c>
      <c r="S78" s="69">
        <f t="shared" si="29"/>
        <v>0.60903198119210822</v>
      </c>
    </row>
    <row r="79" ht="15" customHeight="1">
      <c r="A79" s="54" t="s">
        <v>98</v>
      </c>
      <c r="B79" s="55" t="str">
        <f>VLOOKUP(A79,'New template'!A:B,2,FALSE)</f>
        <v>E06634</v>
      </c>
      <c r="C79" s="68">
        <v>118</v>
      </c>
      <c r="D79" s="198">
        <v>478</v>
      </c>
      <c r="E79" s="43">
        <v>0</v>
      </c>
      <c r="F79" s="42">
        <f t="shared" si="35"/>
        <v>478</v>
      </c>
      <c r="G79" s="45">
        <f t="shared" si="19"/>
        <v>65.18486</v>
      </c>
      <c r="H79" s="45">
        <f t="shared" si="20"/>
        <v>7691.8134799999998</v>
      </c>
      <c r="I79" s="45">
        <f t="shared" si="21"/>
        <v>8.4740318000000006</v>
      </c>
      <c r="J79" s="46">
        <f t="shared" si="22"/>
        <v>6691.8777276000001</v>
      </c>
      <c r="K79" s="47">
        <v>0.20000000000000001</v>
      </c>
      <c r="L79" s="48">
        <f t="shared" si="23"/>
        <v>1338.3755455200001</v>
      </c>
      <c r="M79" s="49">
        <v>0.050000000000000003</v>
      </c>
      <c r="N79" s="50">
        <f t="shared" si="24"/>
        <v>334.59388638000001</v>
      </c>
      <c r="O79" s="49">
        <v>0.050000000000000003</v>
      </c>
      <c r="P79" s="50">
        <f t="shared" si="25"/>
        <v>334.59388638000001</v>
      </c>
      <c r="Q79" s="51">
        <f t="shared" si="26"/>
        <v>39.700000000000003</v>
      </c>
      <c r="R79" s="52">
        <f t="shared" si="27"/>
        <v>4684.6000000000004</v>
      </c>
      <c r="S79" s="69">
        <f t="shared" si="29"/>
        <v>0.60903712917386033</v>
      </c>
    </row>
    <row r="80" ht="15" customHeight="1">
      <c r="A80" s="54" t="s">
        <v>100</v>
      </c>
      <c r="B80" s="55" t="str">
        <f>VLOOKUP(A80,'New template'!A:B,2,FALSE)</f>
        <v>E06655</v>
      </c>
      <c r="C80" s="68">
        <v>71</v>
      </c>
      <c r="D80" s="198">
        <v>538</v>
      </c>
      <c r="E80" s="43">
        <v>0</v>
      </c>
      <c r="F80" s="42">
        <f t="shared" si="35"/>
        <v>538</v>
      </c>
      <c r="G80" s="45">
        <f t="shared" si="19"/>
        <v>73.367059999999995</v>
      </c>
      <c r="H80" s="45">
        <f t="shared" si="20"/>
        <v>5209.0612599999995</v>
      </c>
      <c r="I80" s="45">
        <f t="shared" si="21"/>
        <v>9.5377177999999994</v>
      </c>
      <c r="J80" s="46">
        <f t="shared" si="22"/>
        <v>4531.8832961999997</v>
      </c>
      <c r="K80" s="47">
        <v>0.20000000000000001</v>
      </c>
      <c r="L80" s="48">
        <f t="shared" si="23"/>
        <v>906.37665923999998</v>
      </c>
      <c r="M80" s="49">
        <v>0.050000000000000003</v>
      </c>
      <c r="N80" s="50">
        <f t="shared" si="24"/>
        <v>226.59416481</v>
      </c>
      <c r="O80" s="49">
        <v>0.050000000000000003</v>
      </c>
      <c r="P80" s="50">
        <f t="shared" si="25"/>
        <v>226.59416481</v>
      </c>
      <c r="Q80" s="51">
        <f t="shared" si="26"/>
        <v>44.68</v>
      </c>
      <c r="R80" s="52">
        <f t="shared" si="27"/>
        <v>3172.2800000000002</v>
      </c>
      <c r="S80" s="69">
        <f t="shared" si="29"/>
        <v>0.60899264601852665</v>
      </c>
    </row>
    <row r="81" ht="15" customHeight="1">
      <c r="A81" s="56" t="s">
        <v>108</v>
      </c>
      <c r="B81" s="55" t="str">
        <f>VLOOKUP(A81,'New template'!A:B,2,FALSE)</f>
        <v>E05369</v>
      </c>
      <c r="C81" s="68">
        <v>1</v>
      </c>
      <c r="D81" s="198">
        <v>268</v>
      </c>
      <c r="E81" s="43">
        <v>0</v>
      </c>
      <c r="F81" s="42">
        <f t="shared" si="35"/>
        <v>268</v>
      </c>
      <c r="G81" s="45">
        <f t="shared" si="19"/>
        <v>36.547159999999998</v>
      </c>
      <c r="H81" s="45">
        <f t="shared" si="20"/>
        <v>36.547159999999998</v>
      </c>
      <c r="I81" s="45">
        <f t="shared" si="21"/>
        <v>4.7511308000000003</v>
      </c>
      <c r="J81" s="46">
        <f t="shared" si="22"/>
        <v>31.7960292</v>
      </c>
      <c r="K81" s="47">
        <v>0.20000000000000001</v>
      </c>
      <c r="L81" s="48">
        <f t="shared" si="23"/>
        <v>6.3592058400000004</v>
      </c>
      <c r="M81" s="49">
        <v>0.050000000000000003</v>
      </c>
      <c r="N81" s="50">
        <f t="shared" si="24"/>
        <v>1.5898014600000001</v>
      </c>
      <c r="O81" s="49">
        <v>0.050000000000000003</v>
      </c>
      <c r="P81" s="50">
        <f t="shared" si="25"/>
        <v>1.5898014600000001</v>
      </c>
      <c r="Q81" s="51">
        <f t="shared" si="26"/>
        <v>22.260000000000002</v>
      </c>
      <c r="R81" s="52">
        <f t="shared" si="27"/>
        <v>22.260000000000002</v>
      </c>
      <c r="S81" s="69">
        <f t="shared" si="29"/>
        <v>0.60907605406275078</v>
      </c>
    </row>
    <row r="82" ht="15" customHeight="1">
      <c r="A82" s="54" t="s">
        <v>108</v>
      </c>
      <c r="B82" s="55" t="str">
        <f>VLOOKUP(A82,'New template'!A:B,2,FALSE)</f>
        <v>E05369</v>
      </c>
      <c r="C82" s="68">
        <v>55</v>
      </c>
      <c r="D82" s="198">
        <v>268</v>
      </c>
      <c r="E82" s="43">
        <v>0.90000000000000002</v>
      </c>
      <c r="F82" s="42">
        <f t="shared" si="35"/>
        <v>26</v>
      </c>
      <c r="G82" s="45">
        <f t="shared" si="19"/>
        <v>3.5456199999999995</v>
      </c>
      <c r="H82" s="45">
        <f t="shared" si="20"/>
        <v>195.00909999999999</v>
      </c>
      <c r="I82" s="45">
        <f t="shared" si="21"/>
        <v>0.46093059999999997</v>
      </c>
      <c r="J82" s="46">
        <f t="shared" si="22"/>
        <v>169.65791699999997</v>
      </c>
      <c r="K82" s="47">
        <v>0.20000000000000001</v>
      </c>
      <c r="L82" s="48">
        <f t="shared" si="23"/>
        <v>33.931583399999994</v>
      </c>
      <c r="M82" s="49">
        <v>0.050000000000000003</v>
      </c>
      <c r="N82" s="50">
        <f t="shared" si="24"/>
        <v>8.4828958499999985</v>
      </c>
      <c r="O82" s="49">
        <v>0.050000000000000003</v>
      </c>
      <c r="P82" s="50">
        <f t="shared" si="25"/>
        <v>8.4828958499999985</v>
      </c>
      <c r="Q82" s="51">
        <f t="shared" si="26"/>
        <v>2.1600000000000001</v>
      </c>
      <c r="R82" s="52">
        <f t="shared" si="27"/>
        <v>118.80000000000001</v>
      </c>
      <c r="S82" s="69">
        <f t="shared" si="29"/>
        <v>0.60920233978824589</v>
      </c>
    </row>
    <row r="83" ht="15" customHeight="1">
      <c r="A83" s="54" t="s">
        <v>110</v>
      </c>
      <c r="B83" s="149" t="s">
        <v>111</v>
      </c>
      <c r="C83" s="68">
        <v>3</v>
      </c>
      <c r="D83" s="198">
        <v>268</v>
      </c>
      <c r="E83" s="43">
        <v>0</v>
      </c>
      <c r="F83" s="42">
        <f t="shared" si="35"/>
        <v>268</v>
      </c>
      <c r="G83" s="45">
        <f t="shared" si="19"/>
        <v>36.547159999999998</v>
      </c>
      <c r="H83" s="45">
        <f t="shared" si="20"/>
        <v>109.64148</v>
      </c>
      <c r="I83" s="45">
        <f t="shared" si="21"/>
        <v>4.7511308000000003</v>
      </c>
      <c r="J83" s="46">
        <f t="shared" si="22"/>
        <v>95.388087600000006</v>
      </c>
      <c r="K83" s="47">
        <v>0.20000000000000001</v>
      </c>
      <c r="L83" s="48">
        <f t="shared" si="23"/>
        <v>19.07761752</v>
      </c>
      <c r="M83" s="49">
        <v>0.050000000000000003</v>
      </c>
      <c r="N83" s="50">
        <f t="shared" si="24"/>
        <v>4.7694043800000001</v>
      </c>
      <c r="O83" s="49">
        <v>0.050000000000000003</v>
      </c>
      <c r="P83" s="50">
        <f t="shared" si="25"/>
        <v>4.7694043800000001</v>
      </c>
      <c r="Q83" s="51">
        <f t="shared" si="26"/>
        <v>22.260000000000002</v>
      </c>
      <c r="R83" s="52">
        <f t="shared" si="27"/>
        <v>66.780000000000001</v>
      </c>
      <c r="S83" s="69">
        <f t="shared" si="29"/>
        <v>0.60907605406275067</v>
      </c>
    </row>
    <row r="84" ht="15" customHeight="1">
      <c r="A84" s="54" t="s">
        <v>110</v>
      </c>
      <c r="B84" s="149" t="s">
        <v>111</v>
      </c>
      <c r="C84" s="68">
        <v>64</v>
      </c>
      <c r="D84" s="198">
        <v>268</v>
      </c>
      <c r="E84" s="43">
        <v>0.90000000000000002</v>
      </c>
      <c r="F84" s="42">
        <f t="shared" si="35"/>
        <v>26</v>
      </c>
      <c r="G84" s="45">
        <f t="shared" si="19"/>
        <v>3.5456199999999995</v>
      </c>
      <c r="H84" s="45">
        <f t="shared" si="20"/>
        <v>226.91967999999997</v>
      </c>
      <c r="I84" s="45">
        <f t="shared" si="21"/>
        <v>0.46093059999999997</v>
      </c>
      <c r="J84" s="46">
        <f t="shared" si="22"/>
        <v>197.42012159999996</v>
      </c>
      <c r="K84" s="47">
        <v>0.20000000000000001</v>
      </c>
      <c r="L84" s="48">
        <f t="shared" si="23"/>
        <v>39.484024319999996</v>
      </c>
      <c r="M84" s="49">
        <v>0.050000000000000003</v>
      </c>
      <c r="N84" s="50">
        <f t="shared" si="24"/>
        <v>9.871006079999999</v>
      </c>
      <c r="O84" s="49">
        <v>0.050000000000000003</v>
      </c>
      <c r="P84" s="50">
        <f t="shared" si="25"/>
        <v>9.871006079999999</v>
      </c>
      <c r="Q84" s="51">
        <f t="shared" si="26"/>
        <v>2.1600000000000001</v>
      </c>
      <c r="R84" s="52">
        <f t="shared" si="27"/>
        <v>138.24000000000001</v>
      </c>
      <c r="S84" s="69">
        <f t="shared" si="29"/>
        <v>0.60920233978824589</v>
      </c>
    </row>
    <row r="85" ht="15" customHeight="1">
      <c r="A85" s="54" t="s">
        <v>112</v>
      </c>
      <c r="B85" s="55" t="str">
        <f>VLOOKUP(A85,'New template'!A:B,2,FALSE)</f>
        <v>E04524</v>
      </c>
      <c r="C85" s="68">
        <v>5</v>
      </c>
      <c r="D85" s="198">
        <v>298</v>
      </c>
      <c r="E85" s="43">
        <v>0</v>
      </c>
      <c r="F85" s="42">
        <f t="shared" si="35"/>
        <v>298</v>
      </c>
      <c r="G85" s="45">
        <f t="shared" si="19"/>
        <v>40.638259999999995</v>
      </c>
      <c r="H85" s="45">
        <f t="shared" si="20"/>
        <v>203.19129999999998</v>
      </c>
      <c r="I85" s="45">
        <f t="shared" si="21"/>
        <v>5.2829737999999997</v>
      </c>
      <c r="J85" s="46">
        <f t="shared" si="22"/>
        <v>176.77643099999997</v>
      </c>
      <c r="K85" s="47">
        <v>0.20000000000000001</v>
      </c>
      <c r="L85" s="48">
        <f t="shared" si="23"/>
        <v>35.355286199999995</v>
      </c>
      <c r="M85" s="49">
        <v>0.050000000000000003</v>
      </c>
      <c r="N85" s="50">
        <f t="shared" si="24"/>
        <v>8.8388215499999987</v>
      </c>
      <c r="O85" s="49">
        <v>0.050000000000000003</v>
      </c>
      <c r="P85" s="50">
        <f t="shared" si="25"/>
        <v>8.8388215499999987</v>
      </c>
      <c r="Q85" s="51">
        <f t="shared" si="26"/>
        <v>24.75</v>
      </c>
      <c r="R85" s="52">
        <f t="shared" si="27"/>
        <v>123.75</v>
      </c>
      <c r="S85" s="69">
        <f t="shared" si="29"/>
        <v>0.60903198119210822</v>
      </c>
    </row>
    <row r="86" ht="15" customHeight="1">
      <c r="A86" s="54" t="s">
        <v>114</v>
      </c>
      <c r="B86" s="55" t="str">
        <f>VLOOKUP(A86,'New template'!A:B,2,FALSE)</f>
        <v>E06529</v>
      </c>
      <c r="C86" s="68">
        <v>3</v>
      </c>
      <c r="D86" s="198">
        <v>448</v>
      </c>
      <c r="E86" s="43">
        <v>0</v>
      </c>
      <c r="F86" s="42">
        <f t="shared" si="35"/>
        <v>448</v>
      </c>
      <c r="G86" s="45">
        <f t="shared" si="19"/>
        <v>61.093759999999996</v>
      </c>
      <c r="H86" s="45">
        <f t="shared" si="20"/>
        <v>183.28127999999998</v>
      </c>
      <c r="I86" s="45">
        <f t="shared" si="21"/>
        <v>7.9421887999999994</v>
      </c>
      <c r="J86" s="46">
        <f t="shared" si="22"/>
        <v>159.45471359999999</v>
      </c>
      <c r="K86" s="47">
        <v>0.20000000000000001</v>
      </c>
      <c r="L86" s="48">
        <f t="shared" si="23"/>
        <v>31.890942719999998</v>
      </c>
      <c r="M86" s="49">
        <v>0.050000000000000003</v>
      </c>
      <c r="N86" s="50">
        <f t="shared" si="24"/>
        <v>7.9727356799999995</v>
      </c>
      <c r="O86" s="49">
        <v>0.050000000000000003</v>
      </c>
      <c r="P86" s="50">
        <f t="shared" si="25"/>
        <v>7.9727356799999995</v>
      </c>
      <c r="Q86" s="51">
        <f t="shared" si="26"/>
        <v>37.210000000000001</v>
      </c>
      <c r="R86" s="52">
        <f t="shared" si="27"/>
        <v>111.63</v>
      </c>
      <c r="S86" s="69">
        <f t="shared" si="29"/>
        <v>0.60906383892561211</v>
      </c>
    </row>
    <row r="87" ht="15" customHeight="1">
      <c r="A87" s="54" t="s">
        <v>116</v>
      </c>
      <c r="B87" s="55" t="str">
        <f>VLOOKUP(A87,'New template'!A:B,2,FALSE)</f>
        <v>E06530</v>
      </c>
      <c r="C87" s="68">
        <v>3</v>
      </c>
      <c r="D87" s="198">
        <v>498</v>
      </c>
      <c r="E87" s="43">
        <v>0</v>
      </c>
      <c r="F87" s="42">
        <f t="shared" si="35"/>
        <v>498</v>
      </c>
      <c r="G87" s="45">
        <f t="shared" si="19"/>
        <v>67.912259999999989</v>
      </c>
      <c r="H87" s="45">
        <f t="shared" si="20"/>
        <v>203.73677999999995</v>
      </c>
      <c r="I87" s="45">
        <f t="shared" si="21"/>
        <v>8.8285937999999984</v>
      </c>
      <c r="J87" s="46">
        <f t="shared" si="22"/>
        <v>177.25099859999997</v>
      </c>
      <c r="K87" s="47">
        <v>0.20000000000000001</v>
      </c>
      <c r="L87" s="48">
        <f t="shared" si="23"/>
        <v>35.450199719999993</v>
      </c>
      <c r="M87" s="49">
        <v>0.050000000000000003</v>
      </c>
      <c r="N87" s="50">
        <f t="shared" si="24"/>
        <v>8.8625499299999984</v>
      </c>
      <c r="O87" s="49">
        <v>0.050000000000000003</v>
      </c>
      <c r="P87" s="50">
        <f t="shared" si="25"/>
        <v>8.8625499299999984</v>
      </c>
      <c r="Q87" s="51">
        <f t="shared" si="26"/>
        <v>41.359999999999999</v>
      </c>
      <c r="R87" s="52">
        <f t="shared" si="27"/>
        <v>124.08</v>
      </c>
      <c r="S87" s="69">
        <f t="shared" si="29"/>
        <v>0.60902111047401464</v>
      </c>
    </row>
    <row r="88" ht="15" customHeight="1">
      <c r="A88" s="54" t="s">
        <v>340</v>
      </c>
      <c r="B88" s="55" t="str">
        <f>VLOOKUP(A88,'New template'!A:B,2,FALSE)</f>
        <v>E03528</v>
      </c>
      <c r="C88" s="68">
        <v>2</v>
      </c>
      <c r="D88" s="198">
        <v>248</v>
      </c>
      <c r="E88" s="43">
        <v>0</v>
      </c>
      <c r="F88" s="42">
        <f t="shared" si="35"/>
        <v>248</v>
      </c>
      <c r="G88" s="45">
        <f t="shared" si="19"/>
        <v>33.819759999999995</v>
      </c>
      <c r="H88" s="45">
        <f t="shared" si="20"/>
        <v>67.63951999999999</v>
      </c>
      <c r="I88" s="45">
        <f t="shared" si="21"/>
        <v>4.3965687999999998</v>
      </c>
      <c r="J88" s="46">
        <f t="shared" si="22"/>
        <v>58.846382399999989</v>
      </c>
      <c r="K88" s="47">
        <v>0.20000000000000001</v>
      </c>
      <c r="L88" s="48">
        <f t="shared" si="23"/>
        <v>11.769276479999998</v>
      </c>
      <c r="M88" s="49">
        <v>0.050000000000000003</v>
      </c>
      <c r="N88" s="50">
        <f t="shared" si="24"/>
        <v>2.9423191199999996</v>
      </c>
      <c r="O88" s="49">
        <v>0.050000000000000003</v>
      </c>
      <c r="P88" s="50">
        <f t="shared" si="25"/>
        <v>2.9423191199999996</v>
      </c>
      <c r="Q88" s="51">
        <f t="shared" si="26"/>
        <v>20.600000000000001</v>
      </c>
      <c r="R88" s="52">
        <f t="shared" si="27"/>
        <v>41.200000000000003</v>
      </c>
      <c r="S88" s="69">
        <f t="shared" si="29"/>
        <v>0.60911135974944841</v>
      </c>
    </row>
    <row r="89" ht="15" customHeight="1">
      <c r="A89" s="54" t="s">
        <v>340</v>
      </c>
      <c r="B89" s="55" t="str">
        <f>VLOOKUP(A89,'New template'!A:B,2,FALSE)</f>
        <v>E03528</v>
      </c>
      <c r="C89" s="68">
        <v>8</v>
      </c>
      <c r="D89" s="198">
        <v>248</v>
      </c>
      <c r="E89" s="43">
        <v>0.69999999999999996</v>
      </c>
      <c r="F89" s="42">
        <f t="shared" si="35"/>
        <v>74</v>
      </c>
      <c r="G89" s="45">
        <f t="shared" si="19"/>
        <v>10.091379999999999</v>
      </c>
      <c r="H89" s="45">
        <f t="shared" si="20"/>
        <v>80.731039999999993</v>
      </c>
      <c r="I89" s="45">
        <f t="shared" si="21"/>
        <v>1.3118794</v>
      </c>
      <c r="J89" s="46">
        <f t="shared" si="22"/>
        <v>70.236004799999989</v>
      </c>
      <c r="K89" s="47">
        <v>0.20000000000000001</v>
      </c>
      <c r="L89" s="48">
        <f t="shared" si="23"/>
        <v>14.047200959999998</v>
      </c>
      <c r="M89" s="49">
        <v>0.050000000000000003</v>
      </c>
      <c r="N89" s="50">
        <f t="shared" si="24"/>
        <v>3.5118002399999995</v>
      </c>
      <c r="O89" s="49">
        <v>0.050000000000000003</v>
      </c>
      <c r="P89" s="50">
        <f t="shared" si="25"/>
        <v>3.5118002399999995</v>
      </c>
      <c r="Q89" s="51">
        <f t="shared" si="26"/>
        <v>6.1500000000000004</v>
      </c>
      <c r="R89" s="52">
        <f t="shared" si="27"/>
        <v>49.200000000000003</v>
      </c>
      <c r="S89" s="69">
        <f t="shared" si="29"/>
        <v>0.60943101934522348</v>
      </c>
    </row>
    <row r="90" ht="15" customHeight="1">
      <c r="A90" s="54" t="s">
        <v>120</v>
      </c>
      <c r="B90" s="55" t="str">
        <f>VLOOKUP(A90,'New template'!A:B,2,FALSE)</f>
        <v>E05524</v>
      </c>
      <c r="C90" s="68">
        <v>1</v>
      </c>
      <c r="D90" s="198">
        <v>348</v>
      </c>
      <c r="E90" s="43">
        <v>0</v>
      </c>
      <c r="F90" s="42">
        <f t="shared" si="35"/>
        <v>348</v>
      </c>
      <c r="G90" s="45">
        <f t="shared" si="19"/>
        <v>47.456759999999996</v>
      </c>
      <c r="H90" s="45">
        <f t="shared" si="20"/>
        <v>47.456759999999996</v>
      </c>
      <c r="I90" s="45">
        <f t="shared" si="21"/>
        <v>6.1693787999999996</v>
      </c>
      <c r="J90" s="46">
        <f t="shared" si="22"/>
        <v>41.287381199999999</v>
      </c>
      <c r="K90" s="47">
        <v>0.20000000000000001</v>
      </c>
      <c r="L90" s="48">
        <f t="shared" si="23"/>
        <v>8.2574762400000008</v>
      </c>
      <c r="M90" s="49">
        <v>0.050000000000000003</v>
      </c>
      <c r="N90" s="50">
        <f t="shared" si="24"/>
        <v>2.0643690600000002</v>
      </c>
      <c r="O90" s="49">
        <v>0.050000000000000003</v>
      </c>
      <c r="P90" s="50">
        <f t="shared" si="25"/>
        <v>2.0643690600000002</v>
      </c>
      <c r="Q90" s="51">
        <f t="shared" si="26"/>
        <v>28.899999999999999</v>
      </c>
      <c r="R90" s="52">
        <f t="shared" si="27"/>
        <v>28.899999999999999</v>
      </c>
      <c r="S90" s="69">
        <f t="shared" si="29"/>
        <v>0.60897541256503818</v>
      </c>
    </row>
    <row r="91" ht="15" customHeight="1">
      <c r="A91" s="54" t="s">
        <v>120</v>
      </c>
      <c r="B91" s="55" t="str">
        <f>VLOOKUP(A91,'New template'!A:B,2,FALSE)</f>
        <v>E05524</v>
      </c>
      <c r="C91" s="68">
        <v>5</v>
      </c>
      <c r="D91" s="198">
        <v>348</v>
      </c>
      <c r="E91" s="43">
        <v>0.69999999999999996</v>
      </c>
      <c r="F91" s="42">
        <f t="shared" si="35"/>
        <v>104</v>
      </c>
      <c r="G91" s="45">
        <f t="shared" si="19"/>
        <v>14.182479999999998</v>
      </c>
      <c r="H91" s="45">
        <f t="shared" si="20"/>
        <v>70.912399999999991</v>
      </c>
      <c r="I91" s="45">
        <f t="shared" si="21"/>
        <v>1.8437223999999999</v>
      </c>
      <c r="J91" s="46">
        <f t="shared" si="22"/>
        <v>61.693787999999984</v>
      </c>
      <c r="K91" s="47">
        <v>0.20000000000000001</v>
      </c>
      <c r="L91" s="48">
        <f t="shared" si="23"/>
        <v>12.338757599999997</v>
      </c>
      <c r="M91" s="49">
        <v>0.050000000000000003</v>
      </c>
      <c r="N91" s="50">
        <f t="shared" si="24"/>
        <v>3.0846893999999994</v>
      </c>
      <c r="O91" s="49">
        <v>0.050000000000000003</v>
      </c>
      <c r="P91" s="50">
        <f t="shared" si="25"/>
        <v>3.0846893999999994</v>
      </c>
      <c r="Q91" s="51">
        <f t="shared" si="26"/>
        <v>8.6400000000000006</v>
      </c>
      <c r="R91" s="52">
        <f t="shared" si="27"/>
        <v>43.200000000000003</v>
      </c>
      <c r="S91" s="69">
        <f t="shared" si="29"/>
        <v>0.60920233978824589</v>
      </c>
    </row>
    <row r="92" ht="15" customHeight="1">
      <c r="A92" s="56" t="s">
        <v>368</v>
      </c>
      <c r="B92" s="55" t="str">
        <f>VLOOKUP(A92,'New template'!A:B,2,FALSE)</f>
        <v>E06307</v>
      </c>
      <c r="C92" s="68">
        <v>3</v>
      </c>
      <c r="D92" s="198">
        <v>428</v>
      </c>
      <c r="E92" s="43">
        <v>0</v>
      </c>
      <c r="F92" s="42">
        <f t="shared" si="35"/>
        <v>428</v>
      </c>
      <c r="G92" s="45">
        <f t="shared" si="19"/>
        <v>58.366359999999993</v>
      </c>
      <c r="H92" s="45">
        <f t="shared" si="20"/>
        <v>175.09907999999999</v>
      </c>
      <c r="I92" s="45">
        <f t="shared" si="21"/>
        <v>7.5876267999999998</v>
      </c>
      <c r="J92" s="46">
        <f t="shared" si="22"/>
        <v>152.33619959999999</v>
      </c>
      <c r="K92" s="47">
        <v>0.20000000000000001</v>
      </c>
      <c r="L92" s="48">
        <f t="shared" si="23"/>
        <v>30.467239919999997</v>
      </c>
      <c r="M92" s="49">
        <v>0.050000000000000003</v>
      </c>
      <c r="N92" s="50">
        <f t="shared" si="24"/>
        <v>7.6168099799999993</v>
      </c>
      <c r="O92" s="49">
        <v>0.050000000000000003</v>
      </c>
      <c r="P92" s="50">
        <f t="shared" si="25"/>
        <v>7.6168099799999993</v>
      </c>
      <c r="Q92" s="51">
        <f t="shared" si="26"/>
        <v>35.549999999999997</v>
      </c>
      <c r="R92" s="52">
        <f t="shared" si="27"/>
        <v>106.64999999999999</v>
      </c>
      <c r="S92" s="69">
        <f t="shared" si="29"/>
        <v>0.60908372562551438</v>
      </c>
    </row>
    <row r="93" ht="15" customHeight="1">
      <c r="A93" s="54" t="s">
        <v>368</v>
      </c>
      <c r="B93" s="55" t="str">
        <f>VLOOKUP(A93,'New template'!A:B,2,FALSE)</f>
        <v>E06307</v>
      </c>
      <c r="C93" s="68">
        <v>128</v>
      </c>
      <c r="D93" s="198">
        <v>428</v>
      </c>
      <c r="E93" s="43">
        <v>0.69999999999999996</v>
      </c>
      <c r="F93" s="42">
        <f t="shared" si="35"/>
        <v>128</v>
      </c>
      <c r="G93" s="45">
        <f t="shared" si="19"/>
        <v>17.455359999999999</v>
      </c>
      <c r="H93" s="45">
        <f t="shared" si="20"/>
        <v>2234.2860799999999</v>
      </c>
      <c r="I93" s="45">
        <f t="shared" si="21"/>
        <v>2.2691968</v>
      </c>
      <c r="J93" s="46">
        <f t="shared" si="22"/>
        <v>1943.8288895999999</v>
      </c>
      <c r="K93" s="47">
        <v>0.20000000000000001</v>
      </c>
      <c r="L93" s="48">
        <f t="shared" si="23"/>
        <v>388.76577792</v>
      </c>
      <c r="M93" s="49">
        <v>0.050000000000000003</v>
      </c>
      <c r="N93" s="50">
        <f t="shared" si="24"/>
        <v>97.191444480000001</v>
      </c>
      <c r="O93" s="49">
        <v>0.050000000000000003</v>
      </c>
      <c r="P93" s="50">
        <f t="shared" si="25"/>
        <v>97.191444480000001</v>
      </c>
      <c r="Q93" s="51">
        <f t="shared" si="26"/>
        <v>10.630000000000001</v>
      </c>
      <c r="R93" s="52">
        <f t="shared" si="27"/>
        <v>1360.6400000000001</v>
      </c>
      <c r="S93" s="69">
        <f t="shared" si="29"/>
        <v>0.60898199750678306</v>
      </c>
    </row>
    <row r="94" ht="15" customHeight="1">
      <c r="A94" s="54" t="s">
        <v>370</v>
      </c>
      <c r="B94" s="55" t="str">
        <f>VLOOKUP(A94,'New template'!A:B,2,FALSE)</f>
        <v>E06213</v>
      </c>
      <c r="C94" s="68">
        <v>3</v>
      </c>
      <c r="D94" s="198">
        <v>398</v>
      </c>
      <c r="E94" s="43">
        <v>0</v>
      </c>
      <c r="F94" s="42">
        <f t="shared" si="35"/>
        <v>398</v>
      </c>
      <c r="G94" s="45">
        <f t="shared" si="19"/>
        <v>54.275259999999996</v>
      </c>
      <c r="H94" s="45">
        <f t="shared" si="20"/>
        <v>162.82577999999998</v>
      </c>
      <c r="I94" s="45">
        <f t="shared" si="21"/>
        <v>7.0557837999999995</v>
      </c>
      <c r="J94" s="46">
        <f t="shared" si="22"/>
        <v>141.65842859999998</v>
      </c>
      <c r="K94" s="47">
        <v>0.20000000000000001</v>
      </c>
      <c r="L94" s="48">
        <f t="shared" si="23"/>
        <v>28.331685719999996</v>
      </c>
      <c r="M94" s="49">
        <v>0.050000000000000003</v>
      </c>
      <c r="N94" s="50">
        <f t="shared" si="24"/>
        <v>7.082921429999999</v>
      </c>
      <c r="O94" s="49">
        <v>0.050000000000000003</v>
      </c>
      <c r="P94" s="50">
        <f t="shared" si="25"/>
        <v>7.082921429999999</v>
      </c>
      <c r="Q94" s="51">
        <f t="shared" si="26"/>
        <v>33.049999999999997</v>
      </c>
      <c r="R94" s="52">
        <f t="shared" si="27"/>
        <v>99.149999999999991</v>
      </c>
      <c r="S94" s="69">
        <f t="shared" si="29"/>
        <v>0.60893305716085011</v>
      </c>
    </row>
    <row r="95" ht="15" customHeight="1">
      <c r="A95" s="54" t="s">
        <v>370</v>
      </c>
      <c r="B95" s="55" t="str">
        <f>VLOOKUP(A95,'New template'!A:B,2,FALSE)</f>
        <v>E06213</v>
      </c>
      <c r="C95" s="68">
        <v>1</v>
      </c>
      <c r="D95" s="198">
        <v>398</v>
      </c>
      <c r="E95" s="43">
        <v>0.29999999999999899</v>
      </c>
      <c r="F95" s="42">
        <f t="shared" si="35"/>
        <v>278</v>
      </c>
      <c r="G95" s="45">
        <f t="shared" si="19"/>
        <v>37.91086</v>
      </c>
      <c r="H95" s="45">
        <f t="shared" si="20"/>
        <v>37.91086</v>
      </c>
      <c r="I95" s="45">
        <f t="shared" si="21"/>
        <v>4.9284118000000001</v>
      </c>
      <c r="J95" s="46">
        <f t="shared" si="22"/>
        <v>32.9824482</v>
      </c>
      <c r="K95" s="47">
        <v>0.20000000000000001</v>
      </c>
      <c r="L95" s="48">
        <f t="shared" si="23"/>
        <v>6.5964896400000006</v>
      </c>
      <c r="M95" s="49">
        <v>0.050000000000000003</v>
      </c>
      <c r="N95" s="50">
        <f t="shared" si="24"/>
        <v>1.6491224100000001</v>
      </c>
      <c r="O95" s="49">
        <v>0.050000000000000003</v>
      </c>
      <c r="P95" s="50">
        <f t="shared" si="25"/>
        <v>1.6491224100000001</v>
      </c>
      <c r="Q95" s="51">
        <f t="shared" si="26"/>
        <v>23.09</v>
      </c>
      <c r="R95" s="52">
        <f t="shared" si="27"/>
        <v>23.09</v>
      </c>
      <c r="S95" s="69">
        <f t="shared" si="29"/>
        <v>0.60906030620249707</v>
      </c>
    </row>
    <row r="96" ht="15" customHeight="1">
      <c r="A96" s="54" t="s">
        <v>373</v>
      </c>
      <c r="B96" s="55" t="str">
        <f>VLOOKUP(A96,'New template'!A:B,2,FALSE)</f>
        <v>E01592</v>
      </c>
      <c r="C96" s="68">
        <v>24</v>
      </c>
      <c r="D96" s="198">
        <v>98</v>
      </c>
      <c r="E96" s="43">
        <v>0</v>
      </c>
      <c r="F96" s="42">
        <f t="shared" si="35"/>
        <v>98</v>
      </c>
      <c r="G96" s="45">
        <f t="shared" si="19"/>
        <v>13.36426</v>
      </c>
      <c r="H96" s="45">
        <f t="shared" si="20"/>
        <v>320.74223999999998</v>
      </c>
      <c r="I96" s="45">
        <f t="shared" si="21"/>
        <v>1.7373537999999999</v>
      </c>
      <c r="J96" s="46">
        <f t="shared" si="22"/>
        <v>279.04574880000001</v>
      </c>
      <c r="K96" s="47">
        <v>0.20000000000000001</v>
      </c>
      <c r="L96" s="48">
        <f t="shared" si="23"/>
        <v>55.809149760000004</v>
      </c>
      <c r="M96" s="49">
        <v>0.050000000000000003</v>
      </c>
      <c r="N96" s="50">
        <f t="shared" si="24"/>
        <v>13.952287440000001</v>
      </c>
      <c r="O96" s="49">
        <v>0.050000000000000003</v>
      </c>
      <c r="P96" s="50">
        <f t="shared" si="25"/>
        <v>13.952287440000001</v>
      </c>
      <c r="Q96" s="51">
        <f t="shared" si="26"/>
        <v>8.1400000000000006</v>
      </c>
      <c r="R96" s="52">
        <f t="shared" si="27"/>
        <v>195.36000000000001</v>
      </c>
      <c r="S96" s="69">
        <f t="shared" si="29"/>
        <v>0.60908722218813471</v>
      </c>
    </row>
    <row r="97" ht="15" customHeight="1">
      <c r="A97" s="56" t="s">
        <v>136</v>
      </c>
      <c r="B97" s="55" t="str">
        <f>VLOOKUP(A97,'New template'!A:B,2,FALSE)</f>
        <v>E04555</v>
      </c>
      <c r="C97" s="68">
        <v>2</v>
      </c>
      <c r="D97" s="198">
        <v>266.39999999999998</v>
      </c>
      <c r="E97" s="43">
        <v>0.59999999999999998</v>
      </c>
      <c r="F97" s="42">
        <f t="shared" si="35"/>
        <v>106</v>
      </c>
      <c r="G97" s="45">
        <f t="shared" si="19"/>
        <v>14.455219999999999</v>
      </c>
      <c r="H97" s="45">
        <f t="shared" si="20"/>
        <v>28.910439999999998</v>
      </c>
      <c r="I97" s="45">
        <f t="shared" si="21"/>
        <v>1.8791785999999999</v>
      </c>
      <c r="J97" s="46">
        <f t="shared" si="22"/>
        <v>25.152082799999999</v>
      </c>
      <c r="K97" s="47">
        <v>0.20000000000000001</v>
      </c>
      <c r="L97" s="48">
        <f t="shared" si="23"/>
        <v>5.0304165599999999</v>
      </c>
      <c r="M97" s="49">
        <v>0.050000000000000003</v>
      </c>
      <c r="N97" s="50">
        <f t="shared" si="24"/>
        <v>1.25760414</v>
      </c>
      <c r="O97" s="49">
        <v>0.050000000000000003</v>
      </c>
      <c r="P97" s="50">
        <f t="shared" si="25"/>
        <v>1.25760414</v>
      </c>
      <c r="Q97" s="51">
        <f t="shared" si="26"/>
        <v>8.8000000000000007</v>
      </c>
      <c r="R97" s="52">
        <f t="shared" si="27"/>
        <v>17.600000000000001</v>
      </c>
      <c r="S97" s="69">
        <f t="shared" si="29"/>
        <v>0.60877662187085368</v>
      </c>
    </row>
    <row r="98" ht="15" customHeight="1">
      <c r="A98" s="56" t="s">
        <v>136</v>
      </c>
      <c r="B98" s="55" t="str">
        <f>VLOOKUP(A98,'New template'!A:B,2,FALSE)</f>
        <v>E04555</v>
      </c>
      <c r="C98" s="68">
        <v>19</v>
      </c>
      <c r="D98" s="198">
        <v>266.39999999999998</v>
      </c>
      <c r="E98" s="43">
        <v>0.65011111111111097</v>
      </c>
      <c r="F98" s="42">
        <f t="shared" si="35"/>
        <v>93</v>
      </c>
      <c r="G98" s="45">
        <f t="shared" si="19"/>
        <v>12.682409999999999</v>
      </c>
      <c r="H98" s="45">
        <f t="shared" si="20"/>
        <v>240.96578999999997</v>
      </c>
      <c r="I98" s="45">
        <f t="shared" si="21"/>
        <v>1.6487132999999998</v>
      </c>
      <c r="J98" s="46">
        <f t="shared" si="22"/>
        <v>209.6402373</v>
      </c>
      <c r="K98" s="47">
        <v>0.20000000000000001</v>
      </c>
      <c r="L98" s="48">
        <f t="shared" si="23"/>
        <v>41.928047460000002</v>
      </c>
      <c r="M98" s="49">
        <v>0.050000000000000003</v>
      </c>
      <c r="N98" s="50">
        <f t="shared" si="24"/>
        <v>10.482011865</v>
      </c>
      <c r="O98" s="49">
        <v>0.050000000000000003</v>
      </c>
      <c r="P98" s="50">
        <f t="shared" si="25"/>
        <v>10.482011865</v>
      </c>
      <c r="Q98" s="51">
        <f t="shared" si="26"/>
        <v>7.7199999999999998</v>
      </c>
      <c r="R98" s="52">
        <f t="shared" si="27"/>
        <v>146.68000000000001</v>
      </c>
      <c r="S98" s="69">
        <f t="shared" si="29"/>
        <v>0.60871711291465902</v>
      </c>
    </row>
    <row r="99" hidden="1" ht="15" customHeight="1">
      <c r="A99" s="56" t="s">
        <v>136</v>
      </c>
      <c r="B99" s="55" t="str">
        <f>VLOOKUP(A99,'New template'!A:B,2,FALSE)</f>
        <v>E04555</v>
      </c>
      <c r="C99" s="68">
        <v>0</v>
      </c>
      <c r="D99" s="198">
        <v>266.39999999999998</v>
      </c>
      <c r="E99" s="43">
        <v>0</v>
      </c>
      <c r="F99" s="42">
        <f t="shared" si="18"/>
        <v>266.39999999999998</v>
      </c>
      <c r="G99" s="45">
        <f t="shared" si="19"/>
        <v>36.328967999999996</v>
      </c>
      <c r="H99" s="45">
        <f t="shared" si="20"/>
        <v>0</v>
      </c>
      <c r="I99" s="45">
        <f t="shared" si="21"/>
        <v>4.7227658400000001</v>
      </c>
      <c r="J99" s="46">
        <f t="shared" si="22"/>
        <v>0</v>
      </c>
      <c r="K99" s="47">
        <v>0.20000000000000001</v>
      </c>
      <c r="L99" s="48">
        <f t="shared" si="23"/>
        <v>0</v>
      </c>
      <c r="M99" s="49">
        <f>VLOOKUP(A99,'New template'!A:R,13,FALSE)</f>
        <v>0.050000000000000003</v>
      </c>
      <c r="N99" s="50">
        <f t="shared" si="24"/>
        <v>0</v>
      </c>
      <c r="O99" s="49">
        <v>0.050000000000000003</v>
      </c>
      <c r="P99" s="50">
        <f t="shared" si="25"/>
        <v>0</v>
      </c>
      <c r="Q99" s="51">
        <f t="shared" si="26"/>
        <v>0</v>
      </c>
      <c r="R99" s="52">
        <f t="shared" si="27"/>
        <v>0</v>
      </c>
      <c r="S99" s="69"/>
    </row>
    <row r="100" ht="15" customHeight="1">
      <c r="A100" s="56" t="s">
        <v>138</v>
      </c>
      <c r="B100" s="55" t="str">
        <f>VLOOKUP(A100,'New template'!A:B,2,FALSE)</f>
        <v>E05371</v>
      </c>
      <c r="C100" s="68">
        <v>3</v>
      </c>
      <c r="D100" s="198">
        <v>376.19999999999999</v>
      </c>
      <c r="E100" s="43">
        <v>0.45000000000000001</v>
      </c>
      <c r="F100" s="42">
        <f t="shared" ref="F100:F101" si="36">ROUNDDOWN(D100*(1-E100),0)</f>
        <v>206</v>
      </c>
      <c r="G100" s="45">
        <f t="shared" si="19"/>
        <v>28.092219999999998</v>
      </c>
      <c r="H100" s="45">
        <f t="shared" si="20"/>
        <v>84.276659999999993</v>
      </c>
      <c r="I100" s="45">
        <f t="shared" si="21"/>
        <v>3.6519885999999997</v>
      </c>
      <c r="J100" s="46">
        <f t="shared" si="22"/>
        <v>73.320694199999991</v>
      </c>
      <c r="K100" s="47">
        <v>0.20000000000000001</v>
      </c>
      <c r="L100" s="48">
        <f t="shared" si="23"/>
        <v>14.66413884</v>
      </c>
      <c r="M100" s="49">
        <v>0.050000000000000003</v>
      </c>
      <c r="N100" s="50">
        <f t="shared" si="24"/>
        <v>3.6660347099999999</v>
      </c>
      <c r="O100" s="49">
        <v>0.050000000000000003</v>
      </c>
      <c r="P100" s="50">
        <f t="shared" si="25"/>
        <v>3.6660347099999999</v>
      </c>
      <c r="Q100" s="51">
        <f t="shared" si="26"/>
        <v>17.109999999999999</v>
      </c>
      <c r="R100" s="52">
        <f t="shared" si="27"/>
        <v>51.329999999999998</v>
      </c>
      <c r="S100" s="69">
        <f t="shared" si="29"/>
        <v>0.60906542807937569</v>
      </c>
    </row>
    <row r="101" ht="15" customHeight="1">
      <c r="A101" s="56" t="s">
        <v>138</v>
      </c>
      <c r="B101" s="55" t="str">
        <f>VLOOKUP(A101,'New template'!A:B,2,FALSE)</f>
        <v>E05371</v>
      </c>
      <c r="C101" s="68">
        <v>8</v>
      </c>
      <c r="D101" s="198">
        <v>376.19999999999999</v>
      </c>
      <c r="E101" s="43">
        <v>0.77000000000000002</v>
      </c>
      <c r="F101" s="42">
        <f t="shared" si="36"/>
        <v>86</v>
      </c>
      <c r="G101" s="45">
        <f t="shared" si="19"/>
        <v>11.727819999999999</v>
      </c>
      <c r="H101" s="45">
        <f t="shared" si="20"/>
        <v>93.822559999999996</v>
      </c>
      <c r="I101" s="45">
        <f t="shared" si="21"/>
        <v>1.5246165999999999</v>
      </c>
      <c r="J101" s="46">
        <f t="shared" si="22"/>
        <v>81.625627199999997</v>
      </c>
      <c r="K101" s="47">
        <v>0.20000000000000001</v>
      </c>
      <c r="L101" s="48">
        <f t="shared" si="23"/>
        <v>16.325125440000001</v>
      </c>
      <c r="M101" s="49">
        <v>0.050000000000000003</v>
      </c>
      <c r="N101" s="50">
        <f t="shared" si="24"/>
        <v>4.0812813600000002</v>
      </c>
      <c r="O101" s="49">
        <v>0.050000000000000003</v>
      </c>
      <c r="P101" s="50">
        <f t="shared" si="25"/>
        <v>4.0812813600000002</v>
      </c>
      <c r="Q101" s="51">
        <f t="shared" si="26"/>
        <v>7.1399999999999997</v>
      </c>
      <c r="R101" s="52">
        <f t="shared" si="27"/>
        <v>57.119999999999997</v>
      </c>
      <c r="S101" s="69">
        <f t="shared" si="29"/>
        <v>0.60880879822507505</v>
      </c>
    </row>
    <row r="102" hidden="1" ht="15" customHeight="1">
      <c r="A102" s="56" t="s">
        <v>138</v>
      </c>
      <c r="B102" s="55" t="str">
        <f>VLOOKUP(A102,'New template'!A:B,2,FALSE)</f>
        <v>E05371</v>
      </c>
      <c r="C102" s="68">
        <v>0</v>
      </c>
      <c r="D102" s="198">
        <v>376.19999999999999</v>
      </c>
      <c r="E102" s="43">
        <v>0</v>
      </c>
      <c r="F102" s="42">
        <f t="shared" si="18"/>
        <v>376.19999999999999</v>
      </c>
      <c r="G102" s="45">
        <f t="shared" si="19"/>
        <v>51.302393999999993</v>
      </c>
      <c r="H102" s="45">
        <f t="shared" si="20"/>
        <v>0</v>
      </c>
      <c r="I102" s="45">
        <f t="shared" si="21"/>
        <v>6.6693112199999991</v>
      </c>
      <c r="J102" s="46">
        <f t="shared" si="22"/>
        <v>0</v>
      </c>
      <c r="K102" s="47">
        <v>0.20000000000000001</v>
      </c>
      <c r="L102" s="48">
        <f t="shared" si="23"/>
        <v>0</v>
      </c>
      <c r="M102" s="49">
        <f>VLOOKUP(A102,'New template'!A:R,13,FALSE)</f>
        <v>0.050000000000000003</v>
      </c>
      <c r="N102" s="50">
        <f t="shared" si="24"/>
        <v>0</v>
      </c>
      <c r="O102" s="49">
        <v>0.050000000000000003</v>
      </c>
      <c r="P102" s="50">
        <f t="shared" si="25"/>
        <v>0</v>
      </c>
      <c r="Q102" s="51">
        <f t="shared" si="26"/>
        <v>0</v>
      </c>
      <c r="R102" s="52">
        <f t="shared" si="27"/>
        <v>0</v>
      </c>
      <c r="S102" s="69"/>
    </row>
    <row r="103" ht="15" customHeight="1">
      <c r="A103" s="54" t="s">
        <v>374</v>
      </c>
      <c r="B103" s="55" t="str">
        <f>VLOOKUP(A103,'New template'!A:B,2,FALSE)</f>
        <v>E02855</v>
      </c>
      <c r="C103" s="68">
        <v>1</v>
      </c>
      <c r="D103" s="198">
        <v>98</v>
      </c>
      <c r="E103" s="43">
        <v>0</v>
      </c>
      <c r="F103" s="42">
        <f t="shared" ref="F103:F106" si="37">ROUNDDOWN(D103*(1-E103),0)</f>
        <v>98</v>
      </c>
      <c r="G103" s="45">
        <f t="shared" si="19"/>
        <v>13.36426</v>
      </c>
      <c r="H103" s="45">
        <f t="shared" si="20"/>
        <v>13.36426</v>
      </c>
      <c r="I103" s="45">
        <f t="shared" si="21"/>
        <v>1.7373537999999999</v>
      </c>
      <c r="J103" s="46">
        <f t="shared" si="22"/>
        <v>11.626906200000001</v>
      </c>
      <c r="K103" s="47">
        <v>0.20000000000000001</v>
      </c>
      <c r="L103" s="48">
        <f t="shared" si="23"/>
        <v>2.32538124</v>
      </c>
      <c r="M103" s="49">
        <v>0.050000000000000003</v>
      </c>
      <c r="N103" s="50">
        <f t="shared" si="24"/>
        <v>0.58134531</v>
      </c>
      <c r="O103" s="49">
        <v>0.050000000000000003</v>
      </c>
      <c r="P103" s="50">
        <f t="shared" si="25"/>
        <v>0.58134531</v>
      </c>
      <c r="Q103" s="51">
        <f t="shared" si="26"/>
        <v>8.1400000000000006</v>
      </c>
      <c r="R103" s="52">
        <f t="shared" si="27"/>
        <v>8.1400000000000006</v>
      </c>
      <c r="S103" s="69">
        <f t="shared" si="29"/>
        <v>0.60908722218813471</v>
      </c>
    </row>
    <row r="104" ht="15" customHeight="1">
      <c r="A104" s="54" t="s">
        <v>377</v>
      </c>
      <c r="B104" s="55" t="str">
        <f>VLOOKUP(A104,'New template'!A:B,2,FALSE)</f>
        <v>E03049</v>
      </c>
      <c r="C104" s="68">
        <v>1</v>
      </c>
      <c r="D104" s="198">
        <v>298</v>
      </c>
      <c r="E104" s="43">
        <v>0</v>
      </c>
      <c r="F104" s="42">
        <f t="shared" si="37"/>
        <v>298</v>
      </c>
      <c r="G104" s="45">
        <f t="shared" si="19"/>
        <v>40.638259999999995</v>
      </c>
      <c r="H104" s="45">
        <f t="shared" si="20"/>
        <v>40.638259999999995</v>
      </c>
      <c r="I104" s="45">
        <f t="shared" si="21"/>
        <v>5.2829737999999997</v>
      </c>
      <c r="J104" s="46">
        <f t="shared" si="22"/>
        <v>35.355286199999995</v>
      </c>
      <c r="K104" s="47">
        <v>0.20000000000000001</v>
      </c>
      <c r="L104" s="48">
        <f t="shared" si="23"/>
        <v>7.0710572399999991</v>
      </c>
      <c r="M104" s="49">
        <v>0.050000000000000003</v>
      </c>
      <c r="N104" s="50">
        <f t="shared" si="24"/>
        <v>1.7677643099999998</v>
      </c>
      <c r="O104" s="49">
        <v>0.050000000000000003</v>
      </c>
      <c r="P104" s="50">
        <f t="shared" si="25"/>
        <v>1.7677643099999998</v>
      </c>
      <c r="Q104" s="51">
        <f t="shared" si="26"/>
        <v>24.75</v>
      </c>
      <c r="R104" s="52">
        <f t="shared" si="27"/>
        <v>24.75</v>
      </c>
      <c r="S104" s="69">
        <f t="shared" si="29"/>
        <v>0.60903198119210822</v>
      </c>
    </row>
    <row r="105" ht="15" customHeight="1">
      <c r="A105" s="54" t="s">
        <v>377</v>
      </c>
      <c r="B105" s="55" t="str">
        <f>VLOOKUP(A105,'New template'!A:B,2,FALSE)</f>
        <v>E03049</v>
      </c>
      <c r="C105" s="68">
        <v>23</v>
      </c>
      <c r="D105" s="198">
        <v>298</v>
      </c>
      <c r="E105" s="43">
        <v>0.5</v>
      </c>
      <c r="F105" s="42">
        <f t="shared" si="37"/>
        <v>149</v>
      </c>
      <c r="G105" s="45">
        <f t="shared" si="19"/>
        <v>20.319129999999998</v>
      </c>
      <c r="H105" s="45">
        <f t="shared" si="20"/>
        <v>467.33998999999994</v>
      </c>
      <c r="I105" s="45">
        <f t="shared" si="21"/>
        <v>2.6414868999999999</v>
      </c>
      <c r="J105" s="46">
        <f t="shared" si="22"/>
        <v>406.58579129999993</v>
      </c>
      <c r="K105" s="47">
        <v>0.20000000000000001</v>
      </c>
      <c r="L105" s="48">
        <f t="shared" si="23"/>
        <v>81.317158259999985</v>
      </c>
      <c r="M105" s="49">
        <v>0.050000000000000003</v>
      </c>
      <c r="N105" s="50">
        <f t="shared" si="24"/>
        <v>20.329289564999996</v>
      </c>
      <c r="O105" s="49">
        <v>0.050000000000000003</v>
      </c>
      <c r="P105" s="50">
        <f t="shared" si="25"/>
        <v>20.329289564999996</v>
      </c>
      <c r="Q105" s="51">
        <f t="shared" si="26"/>
        <v>12.369999999999999</v>
      </c>
      <c r="R105" s="52">
        <f t="shared" si="27"/>
        <v>284.50999999999999</v>
      </c>
      <c r="S105" s="69">
        <f t="shared" si="29"/>
        <v>0.60878590766435381</v>
      </c>
    </row>
    <row r="106" ht="15" customHeight="1">
      <c r="A106" s="56" t="s">
        <v>150</v>
      </c>
      <c r="B106" s="55" t="str">
        <f>VLOOKUP(A106,'New template'!A:B,2,FALSE)</f>
        <v>E06164</v>
      </c>
      <c r="C106" s="68">
        <v>9</v>
      </c>
      <c r="D106" s="198">
        <v>428</v>
      </c>
      <c r="E106" s="43">
        <v>0.5</v>
      </c>
      <c r="F106" s="42">
        <f t="shared" si="37"/>
        <v>214</v>
      </c>
      <c r="G106" s="45">
        <f t="shared" si="19"/>
        <v>29.183179999999997</v>
      </c>
      <c r="H106" s="45">
        <f t="shared" si="20"/>
        <v>262.64861999999999</v>
      </c>
      <c r="I106" s="45">
        <f t="shared" si="21"/>
        <v>3.7938133999999999</v>
      </c>
      <c r="J106" s="46">
        <f t="shared" si="22"/>
        <v>228.50429939999995</v>
      </c>
      <c r="K106" s="47">
        <v>0.20000000000000001</v>
      </c>
      <c r="L106" s="48">
        <f t="shared" si="23"/>
        <v>45.700859879999996</v>
      </c>
      <c r="M106" s="49">
        <v>0.050000000000000003</v>
      </c>
      <c r="N106" s="50">
        <f t="shared" si="24"/>
        <v>11.425214969999999</v>
      </c>
      <c r="O106" s="49">
        <v>0.050000000000000003</v>
      </c>
      <c r="P106" s="50">
        <f t="shared" si="25"/>
        <v>11.425214969999999</v>
      </c>
      <c r="Q106" s="51">
        <f t="shared" si="26"/>
        <v>17.77</v>
      </c>
      <c r="R106" s="52">
        <f t="shared" si="27"/>
        <v>159.93000000000001</v>
      </c>
      <c r="S106" s="69">
        <f t="shared" si="29"/>
        <v>0.60891239405712472</v>
      </c>
    </row>
    <row r="107" hidden="1" ht="15" customHeight="1">
      <c r="A107" s="56" t="s">
        <v>150</v>
      </c>
      <c r="B107" s="55" t="str">
        <f>VLOOKUP(A107,'New template'!A:B,2,FALSE)</f>
        <v>E06164</v>
      </c>
      <c r="C107" s="68">
        <v>0</v>
      </c>
      <c r="D107" s="198">
        <v>428</v>
      </c>
      <c r="E107" s="43">
        <v>0</v>
      </c>
      <c r="F107" s="42">
        <f t="shared" si="18"/>
        <v>428</v>
      </c>
      <c r="G107" s="45">
        <f t="shared" si="19"/>
        <v>58.366359999999993</v>
      </c>
      <c r="H107" s="45">
        <f t="shared" si="20"/>
        <v>0</v>
      </c>
      <c r="I107" s="45">
        <f t="shared" si="21"/>
        <v>7.5876267999999998</v>
      </c>
      <c r="J107" s="46">
        <f t="shared" si="22"/>
        <v>0</v>
      </c>
      <c r="K107" s="47">
        <v>0.20000000000000001</v>
      </c>
      <c r="L107" s="48">
        <f t="shared" si="23"/>
        <v>0</v>
      </c>
      <c r="M107" s="49">
        <f>VLOOKUP(A107,'New template'!A:R,13,FALSE)</f>
        <v>0.050000000000000003</v>
      </c>
      <c r="N107" s="50">
        <f t="shared" si="24"/>
        <v>0</v>
      </c>
      <c r="O107" s="49">
        <v>0.050000000000000003</v>
      </c>
      <c r="P107" s="50">
        <f t="shared" si="25"/>
        <v>0</v>
      </c>
      <c r="Q107" s="51">
        <f t="shared" si="26"/>
        <v>0</v>
      </c>
      <c r="R107" s="52">
        <f t="shared" si="27"/>
        <v>0</v>
      </c>
      <c r="S107" s="69"/>
    </row>
    <row r="108" ht="15" customHeight="1">
      <c r="A108" s="54" t="s">
        <v>378</v>
      </c>
      <c r="B108" s="55" t="str">
        <f>VLOOKUP(A108,'New template'!A:B,2,FALSE)</f>
        <v>E06165</v>
      </c>
      <c r="C108" s="68">
        <v>1</v>
      </c>
      <c r="D108" s="198">
        <v>468</v>
      </c>
      <c r="E108" s="43">
        <v>0</v>
      </c>
      <c r="F108" s="42">
        <f t="shared" ref="F108:F110" si="38">ROUNDDOWN(D108*(1-E108),0)</f>
        <v>468</v>
      </c>
      <c r="G108" s="45">
        <f t="shared" si="19"/>
        <v>63.821159999999999</v>
      </c>
      <c r="H108" s="45">
        <f t="shared" si="20"/>
        <v>63.821159999999999</v>
      </c>
      <c r="I108" s="45">
        <f t="shared" si="21"/>
        <v>8.2967507999999999</v>
      </c>
      <c r="J108" s="46">
        <f t="shared" si="22"/>
        <v>55.524409200000001</v>
      </c>
      <c r="K108" s="47">
        <v>0.20000000000000001</v>
      </c>
      <c r="L108" s="48">
        <f t="shared" si="23"/>
        <v>11.104881840000001</v>
      </c>
      <c r="M108" s="49">
        <v>0.050000000000000003</v>
      </c>
      <c r="N108" s="50">
        <f t="shared" si="24"/>
        <v>2.7762204600000002</v>
      </c>
      <c r="O108" s="49">
        <v>0.050000000000000003</v>
      </c>
      <c r="P108" s="50">
        <f t="shared" si="25"/>
        <v>2.7762204600000002</v>
      </c>
      <c r="Q108" s="51">
        <f t="shared" si="26"/>
        <v>38.869999999999997</v>
      </c>
      <c r="R108" s="52">
        <f t="shared" si="27"/>
        <v>38.869999999999997</v>
      </c>
      <c r="S108" s="69">
        <f t="shared" si="29"/>
        <v>0.60904565194365001</v>
      </c>
    </row>
    <row r="109" ht="15" customHeight="1">
      <c r="A109" s="54" t="s">
        <v>378</v>
      </c>
      <c r="B109" s="55" t="str">
        <f>VLOOKUP(A109,'New template'!A:B,2,FALSE)</f>
        <v>E06165</v>
      </c>
      <c r="C109" s="68">
        <v>13</v>
      </c>
      <c r="D109" s="198">
        <v>468</v>
      </c>
      <c r="E109" s="43">
        <v>0.5</v>
      </c>
      <c r="F109" s="42">
        <f t="shared" si="38"/>
        <v>234</v>
      </c>
      <c r="G109" s="45">
        <f t="shared" si="19"/>
        <v>31.91058</v>
      </c>
      <c r="H109" s="45">
        <f t="shared" si="20"/>
        <v>414.83753999999999</v>
      </c>
      <c r="I109" s="45">
        <f t="shared" si="21"/>
        <v>4.1483753999999999</v>
      </c>
      <c r="J109" s="46">
        <f t="shared" si="22"/>
        <v>360.90865980000001</v>
      </c>
      <c r="K109" s="47">
        <v>0.20000000000000001</v>
      </c>
      <c r="L109" s="48">
        <f t="shared" si="23"/>
        <v>72.181731960000008</v>
      </c>
      <c r="M109" s="49">
        <v>0.050000000000000003</v>
      </c>
      <c r="N109" s="50">
        <f t="shared" si="24"/>
        <v>18.045432990000002</v>
      </c>
      <c r="O109" s="49">
        <v>0.050000000000000003</v>
      </c>
      <c r="P109" s="50">
        <f t="shared" si="25"/>
        <v>18.045432990000002</v>
      </c>
      <c r="Q109" s="51">
        <f t="shared" si="26"/>
        <v>19.43</v>
      </c>
      <c r="R109" s="52">
        <f t="shared" si="27"/>
        <v>252.59</v>
      </c>
      <c r="S109" s="69">
        <f t="shared" si="29"/>
        <v>0.60888896409905435</v>
      </c>
    </row>
    <row r="110" ht="15" customHeight="1">
      <c r="A110" s="54" t="s">
        <v>408</v>
      </c>
      <c r="B110" s="55" t="str">
        <f>VLOOKUP(A110,'New template'!A:B,2,FALSE)</f>
        <v>E05642</v>
      </c>
      <c r="C110" s="68">
        <v>1</v>
      </c>
      <c r="D110" s="198">
        <v>402</v>
      </c>
      <c r="E110" s="43">
        <v>0.78000000000000003</v>
      </c>
      <c r="F110" s="42">
        <f t="shared" si="38"/>
        <v>88</v>
      </c>
      <c r="G110" s="45">
        <f t="shared" si="19"/>
        <v>12.00056</v>
      </c>
      <c r="H110" s="45">
        <f t="shared" si="20"/>
        <v>12.00056</v>
      </c>
      <c r="I110" s="45">
        <f t="shared" si="21"/>
        <v>1.5600728000000001</v>
      </c>
      <c r="J110" s="46">
        <f t="shared" si="22"/>
        <v>10.4404872</v>
      </c>
      <c r="K110" s="47">
        <v>0.20000000000000001</v>
      </c>
      <c r="L110" s="48">
        <f t="shared" si="23"/>
        <v>2.0880974399999999</v>
      </c>
      <c r="M110" s="49">
        <v>0.050000000000000003</v>
      </c>
      <c r="N110" s="50">
        <f t="shared" si="24"/>
        <v>0.52202435999999997</v>
      </c>
      <c r="O110" s="49">
        <v>0.050000000000000003</v>
      </c>
      <c r="P110" s="50">
        <f t="shared" si="25"/>
        <v>0.52202435999999997</v>
      </c>
      <c r="Q110" s="51">
        <f t="shared" si="26"/>
        <v>7.3099999999999996</v>
      </c>
      <c r="R110" s="52">
        <f t="shared" si="27"/>
        <v>7.3099999999999996</v>
      </c>
      <c r="S110" s="69">
        <f t="shared" si="29"/>
        <v>0.60913824021545659</v>
      </c>
    </row>
    <row r="111" hidden="1" ht="15" customHeight="1">
      <c r="A111" s="54" t="s">
        <v>408</v>
      </c>
      <c r="B111" s="55" t="str">
        <f>VLOOKUP(A111,'New template'!A:B,2,FALSE)</f>
        <v>E05642</v>
      </c>
      <c r="C111" s="68">
        <v>0</v>
      </c>
      <c r="D111" s="198">
        <v>402</v>
      </c>
      <c r="E111" s="43">
        <v>0</v>
      </c>
      <c r="F111" s="42">
        <f t="shared" si="18"/>
        <v>402</v>
      </c>
      <c r="G111" s="45">
        <f t="shared" si="19"/>
        <v>54.820739999999994</v>
      </c>
      <c r="H111" s="45">
        <f t="shared" si="20"/>
        <v>0</v>
      </c>
      <c r="I111" s="45">
        <f t="shared" si="21"/>
        <v>7.1266961999999996</v>
      </c>
      <c r="J111" s="46">
        <f t="shared" si="22"/>
        <v>0</v>
      </c>
      <c r="K111" s="47">
        <v>0.20000000000000001</v>
      </c>
      <c r="L111" s="48">
        <f t="shared" si="23"/>
        <v>0</v>
      </c>
      <c r="M111" s="49">
        <f>VLOOKUP(A111,'New template'!A:R,13,FALSE)</f>
        <v>0.050000000000000003</v>
      </c>
      <c r="N111" s="50">
        <f t="shared" si="24"/>
        <v>0</v>
      </c>
      <c r="O111" s="49">
        <v>0.050000000000000003</v>
      </c>
      <c r="P111" s="50">
        <f t="shared" si="25"/>
        <v>0</v>
      </c>
      <c r="Q111" s="51">
        <f t="shared" si="26"/>
        <v>0</v>
      </c>
      <c r="R111" s="52">
        <f t="shared" si="27"/>
        <v>0</v>
      </c>
      <c r="S111" s="69"/>
    </row>
    <row r="112" ht="15" customHeight="1">
      <c r="A112" s="56" t="s">
        <v>162</v>
      </c>
      <c r="B112" s="55" t="str">
        <f>VLOOKUP(A112,'New template'!A:B,2,FALSE)</f>
        <v>E05083</v>
      </c>
      <c r="C112" s="68">
        <v>2</v>
      </c>
      <c r="D112" s="198">
        <v>298</v>
      </c>
      <c r="E112" s="43">
        <v>0.5</v>
      </c>
      <c r="F112" s="42">
        <f>ROUNDDOWN(D112*(1-E112),0)</f>
        <v>149</v>
      </c>
      <c r="G112" s="45">
        <f t="shared" si="19"/>
        <v>20.319129999999998</v>
      </c>
      <c r="H112" s="45">
        <f t="shared" si="20"/>
        <v>40.638259999999995</v>
      </c>
      <c r="I112" s="45">
        <f t="shared" si="21"/>
        <v>2.6414868999999999</v>
      </c>
      <c r="J112" s="46">
        <f t="shared" si="22"/>
        <v>35.355286199999995</v>
      </c>
      <c r="K112" s="47">
        <v>0.20000000000000001</v>
      </c>
      <c r="L112" s="48">
        <f t="shared" si="23"/>
        <v>7.0710572399999991</v>
      </c>
      <c r="M112" s="49">
        <v>0.050000000000000003</v>
      </c>
      <c r="N112" s="50">
        <f t="shared" si="24"/>
        <v>1.7677643099999998</v>
      </c>
      <c r="O112" s="49">
        <v>0.050000000000000003</v>
      </c>
      <c r="P112" s="50">
        <f t="shared" si="25"/>
        <v>1.7677643099999998</v>
      </c>
      <c r="Q112" s="51">
        <f t="shared" si="26"/>
        <v>12.369999999999999</v>
      </c>
      <c r="R112" s="52">
        <f t="shared" si="27"/>
        <v>24.739999999999998</v>
      </c>
      <c r="S112" s="69">
        <f t="shared" si="29"/>
        <v>0.60878590766435381</v>
      </c>
    </row>
    <row r="113" hidden="1" ht="15" customHeight="1">
      <c r="A113" s="56" t="s">
        <v>162</v>
      </c>
      <c r="B113" s="55" t="str">
        <f>VLOOKUP(A113,'New template'!A:B,2,FALSE)</f>
        <v>E05083</v>
      </c>
      <c r="C113" s="68">
        <v>0</v>
      </c>
      <c r="D113" s="198">
        <v>298</v>
      </c>
      <c r="E113" s="43">
        <v>0</v>
      </c>
      <c r="F113" s="42">
        <f t="shared" si="18"/>
        <v>298</v>
      </c>
      <c r="G113" s="45">
        <f t="shared" si="19"/>
        <v>40.638259999999995</v>
      </c>
      <c r="H113" s="45">
        <f t="shared" si="20"/>
        <v>0</v>
      </c>
      <c r="I113" s="45">
        <f t="shared" si="21"/>
        <v>5.2829737999999997</v>
      </c>
      <c r="J113" s="46">
        <f t="shared" si="22"/>
        <v>0</v>
      </c>
      <c r="K113" s="47">
        <v>0.20000000000000001</v>
      </c>
      <c r="L113" s="48">
        <f t="shared" si="23"/>
        <v>0</v>
      </c>
      <c r="M113" s="49">
        <f>VLOOKUP(A113,'New template'!A:R,13,FALSE)</f>
        <v>0.050000000000000003</v>
      </c>
      <c r="N113" s="50">
        <f t="shared" si="24"/>
        <v>0</v>
      </c>
      <c r="O113" s="49">
        <v>0.050000000000000003</v>
      </c>
      <c r="P113" s="50">
        <f t="shared" si="25"/>
        <v>0</v>
      </c>
      <c r="Q113" s="51">
        <f t="shared" si="26"/>
        <v>0</v>
      </c>
      <c r="R113" s="52">
        <f t="shared" si="27"/>
        <v>0</v>
      </c>
      <c r="S113" s="69"/>
    </row>
    <row r="114" ht="15" customHeight="1">
      <c r="A114" s="56" t="s">
        <v>380</v>
      </c>
      <c r="B114" s="55" t="str">
        <f>VLOOKUP(A114,'New template'!A:B,2,FALSE)</f>
        <v>E05788</v>
      </c>
      <c r="C114" s="68">
        <v>1</v>
      </c>
      <c r="D114" s="198">
        <v>428</v>
      </c>
      <c r="E114" s="43">
        <v>0.5</v>
      </c>
      <c r="F114" s="42">
        <f>ROUNDDOWN(D114*(1-E114),0)</f>
        <v>214</v>
      </c>
      <c r="G114" s="45">
        <f t="shared" si="19"/>
        <v>29.183179999999997</v>
      </c>
      <c r="H114" s="45">
        <f t="shared" si="20"/>
        <v>29.183179999999997</v>
      </c>
      <c r="I114" s="45">
        <f t="shared" si="21"/>
        <v>3.7938133999999999</v>
      </c>
      <c r="J114" s="46">
        <f t="shared" si="22"/>
        <v>25.389366599999995</v>
      </c>
      <c r="K114" s="47">
        <v>0.20000000000000001</v>
      </c>
      <c r="L114" s="48">
        <f t="shared" si="23"/>
        <v>5.0778733199999992</v>
      </c>
      <c r="M114" s="49">
        <v>0.050000000000000003</v>
      </c>
      <c r="N114" s="50">
        <f t="shared" si="24"/>
        <v>1.2694683299999998</v>
      </c>
      <c r="O114" s="49">
        <v>0.050000000000000003</v>
      </c>
      <c r="P114" s="50">
        <f t="shared" si="25"/>
        <v>1.2694683299999998</v>
      </c>
      <c r="Q114" s="51">
        <f t="shared" si="26"/>
        <v>17.77</v>
      </c>
      <c r="R114" s="52">
        <f t="shared" si="27"/>
        <v>17.77</v>
      </c>
      <c r="S114" s="69">
        <f t="shared" si="29"/>
        <v>0.60891239405712472</v>
      </c>
    </row>
    <row r="115" hidden="1" ht="15" customHeight="1">
      <c r="A115" s="56" t="s">
        <v>380</v>
      </c>
      <c r="B115" s="55" t="str">
        <f>VLOOKUP(A115,'New template'!A:B,2,FALSE)</f>
        <v>E05788</v>
      </c>
      <c r="C115" s="68">
        <v>0</v>
      </c>
      <c r="D115" s="198">
        <v>428</v>
      </c>
      <c r="E115" s="43">
        <v>0</v>
      </c>
      <c r="F115" s="42">
        <f t="shared" si="18"/>
        <v>428</v>
      </c>
      <c r="G115" s="45">
        <f t="shared" si="19"/>
        <v>58.366359999999993</v>
      </c>
      <c r="H115" s="45">
        <f t="shared" si="20"/>
        <v>0</v>
      </c>
      <c r="I115" s="45">
        <f t="shared" si="21"/>
        <v>7.5876267999999998</v>
      </c>
      <c r="J115" s="46">
        <f t="shared" si="22"/>
        <v>0</v>
      </c>
      <c r="K115" s="47">
        <v>0.20000000000000001</v>
      </c>
      <c r="L115" s="48">
        <f t="shared" si="23"/>
        <v>0</v>
      </c>
      <c r="M115" s="49">
        <f>VLOOKUP(A115,'New template'!A:R,13,FALSE)</f>
        <v>0.050000000000000003</v>
      </c>
      <c r="N115" s="50">
        <f t="shared" si="24"/>
        <v>0</v>
      </c>
      <c r="O115" s="49">
        <v>0.050000000000000003</v>
      </c>
      <c r="P115" s="50">
        <f t="shared" si="25"/>
        <v>0</v>
      </c>
      <c r="Q115" s="51">
        <f t="shared" si="26"/>
        <v>0</v>
      </c>
      <c r="R115" s="52">
        <f t="shared" si="27"/>
        <v>0</v>
      </c>
      <c r="S115" s="69"/>
    </row>
    <row r="116" ht="15" customHeight="1">
      <c r="A116" s="56" t="s">
        <v>172</v>
      </c>
      <c r="B116" s="55" t="str">
        <f>VLOOKUP(A116,'New template'!A:B,2,FALSE)</f>
        <v>E03825</v>
      </c>
      <c r="C116" s="68">
        <v>1</v>
      </c>
      <c r="D116" s="198">
        <v>348</v>
      </c>
      <c r="E116" s="43">
        <v>0.75</v>
      </c>
      <c r="F116" s="42">
        <f>ROUNDDOWN(D116*(1-E116),0)</f>
        <v>87</v>
      </c>
      <c r="G116" s="45">
        <f t="shared" si="19"/>
        <v>11.864189999999999</v>
      </c>
      <c r="H116" s="45">
        <f t="shared" si="20"/>
        <v>11.864189999999999</v>
      </c>
      <c r="I116" s="45">
        <f t="shared" si="21"/>
        <v>1.5423446999999999</v>
      </c>
      <c r="J116" s="46">
        <f t="shared" si="22"/>
        <v>10.3218453</v>
      </c>
      <c r="K116" s="47">
        <v>0.20000000000000001</v>
      </c>
      <c r="L116" s="48">
        <f t="shared" si="23"/>
        <v>2.0643690600000002</v>
      </c>
      <c r="M116" s="49">
        <v>0.050000000000000003</v>
      </c>
      <c r="N116" s="50">
        <f t="shared" si="24"/>
        <v>0.51609226500000005</v>
      </c>
      <c r="O116" s="49">
        <v>0.050000000000000003</v>
      </c>
      <c r="P116" s="50">
        <f t="shared" si="25"/>
        <v>0.51609226500000005</v>
      </c>
      <c r="Q116" s="51">
        <f t="shared" si="26"/>
        <v>7.2300000000000004</v>
      </c>
      <c r="R116" s="52">
        <f t="shared" si="27"/>
        <v>7.2300000000000004</v>
      </c>
      <c r="S116" s="69">
        <f t="shared" si="29"/>
        <v>0.60939684883670953</v>
      </c>
    </row>
    <row r="117" hidden="1" ht="15" customHeight="1">
      <c r="A117" s="54" t="s">
        <v>172</v>
      </c>
      <c r="B117" s="55" t="str">
        <f>VLOOKUP(A117,'New template'!A:B,2,FALSE)</f>
        <v>E03825</v>
      </c>
      <c r="C117" s="68">
        <v>0</v>
      </c>
      <c r="D117" s="198">
        <v>348</v>
      </c>
      <c r="E117" s="43">
        <v>0</v>
      </c>
      <c r="F117" s="42">
        <f t="shared" si="18"/>
        <v>348</v>
      </c>
      <c r="G117" s="45">
        <f t="shared" si="19"/>
        <v>47.456759999999996</v>
      </c>
      <c r="H117" s="45">
        <f t="shared" si="20"/>
        <v>0</v>
      </c>
      <c r="I117" s="45">
        <f t="shared" si="21"/>
        <v>6.1693787999999996</v>
      </c>
      <c r="J117" s="46">
        <f t="shared" si="22"/>
        <v>0</v>
      </c>
      <c r="K117" s="47">
        <v>0.20000000000000001</v>
      </c>
      <c r="L117" s="48">
        <f t="shared" si="23"/>
        <v>0</v>
      </c>
      <c r="M117" s="49">
        <f>VLOOKUP(A117,'New template'!A:R,13,FALSE)</f>
        <v>0.050000000000000003</v>
      </c>
      <c r="N117" s="50">
        <f t="shared" si="24"/>
        <v>0</v>
      </c>
      <c r="O117" s="49">
        <v>0.050000000000000003</v>
      </c>
      <c r="P117" s="50">
        <f t="shared" si="25"/>
        <v>0</v>
      </c>
      <c r="Q117" s="51">
        <f t="shared" si="26"/>
        <v>0</v>
      </c>
      <c r="R117" s="52">
        <f t="shared" si="27"/>
        <v>0</v>
      </c>
      <c r="S117" s="69"/>
    </row>
    <row r="118" ht="15" customHeight="1">
      <c r="A118" s="54" t="s">
        <v>382</v>
      </c>
      <c r="B118" s="55" t="str">
        <f>VLOOKUP(A118,'New template'!A:B,2,FALSE)</f>
        <v>E06098</v>
      </c>
      <c r="C118" s="68">
        <v>2</v>
      </c>
      <c r="D118" s="198">
        <v>448</v>
      </c>
      <c r="E118" s="43">
        <v>0</v>
      </c>
      <c r="F118" s="42">
        <f t="shared" ref="F118:F120" si="39">ROUNDDOWN(D118*(1-E118),0)</f>
        <v>448</v>
      </c>
      <c r="G118" s="45">
        <f t="shared" si="19"/>
        <v>61.093759999999996</v>
      </c>
      <c r="H118" s="45">
        <f t="shared" si="20"/>
        <v>122.18751999999999</v>
      </c>
      <c r="I118" s="45">
        <f t="shared" si="21"/>
        <v>7.9421887999999994</v>
      </c>
      <c r="J118" s="46">
        <f t="shared" si="22"/>
        <v>106.3031424</v>
      </c>
      <c r="K118" s="47">
        <v>0.20000000000000001</v>
      </c>
      <c r="L118" s="48">
        <f t="shared" si="23"/>
        <v>21.260628480000001</v>
      </c>
      <c r="M118" s="49">
        <v>0.050000000000000003</v>
      </c>
      <c r="N118" s="50">
        <f t="shared" si="24"/>
        <v>5.3151571200000003</v>
      </c>
      <c r="O118" s="49">
        <v>0.050000000000000003</v>
      </c>
      <c r="P118" s="50">
        <f t="shared" si="25"/>
        <v>5.3151571200000003</v>
      </c>
      <c r="Q118" s="51">
        <f t="shared" si="26"/>
        <v>37.210000000000001</v>
      </c>
      <c r="R118" s="52">
        <f t="shared" si="27"/>
        <v>74.420000000000002</v>
      </c>
      <c r="S118" s="69">
        <f t="shared" si="29"/>
        <v>0.60906383892561211</v>
      </c>
    </row>
    <row r="119" ht="15" customHeight="1">
      <c r="A119" s="54" t="s">
        <v>382</v>
      </c>
      <c r="B119" s="55" t="str">
        <f>VLOOKUP(A119,'New template'!A:B,2,FALSE)</f>
        <v>E06098</v>
      </c>
      <c r="C119" s="68">
        <v>201</v>
      </c>
      <c r="D119" s="198">
        <v>448</v>
      </c>
      <c r="E119" s="43">
        <v>0.69999999999999996</v>
      </c>
      <c r="F119" s="42">
        <f t="shared" si="39"/>
        <v>134</v>
      </c>
      <c r="G119" s="45">
        <f t="shared" si="19"/>
        <v>18.273579999999999</v>
      </c>
      <c r="H119" s="45">
        <f t="shared" si="20"/>
        <v>3672.9895799999999</v>
      </c>
      <c r="I119" s="45">
        <f t="shared" si="21"/>
        <v>2.3755654000000002</v>
      </c>
      <c r="J119" s="46">
        <f t="shared" si="22"/>
        <v>3195.5009346000002</v>
      </c>
      <c r="K119" s="47">
        <v>0.20000000000000001</v>
      </c>
      <c r="L119" s="48">
        <f t="shared" si="23"/>
        <v>639.10018692000006</v>
      </c>
      <c r="M119" s="49">
        <v>0.050000000000000003</v>
      </c>
      <c r="N119" s="50">
        <f t="shared" si="24"/>
        <v>159.77504673000001</v>
      </c>
      <c r="O119" s="49">
        <v>0.050000000000000003</v>
      </c>
      <c r="P119" s="50">
        <f t="shared" si="25"/>
        <v>159.77504673000001</v>
      </c>
      <c r="Q119" s="51">
        <f t="shared" si="26"/>
        <v>11.130000000000001</v>
      </c>
      <c r="R119" s="52">
        <f t="shared" si="27"/>
        <v>2237.1300000000001</v>
      </c>
      <c r="S119" s="69">
        <f t="shared" si="29"/>
        <v>0.60907605406275078</v>
      </c>
    </row>
    <row r="120" ht="15" customHeight="1">
      <c r="A120" s="54" t="s">
        <v>176</v>
      </c>
      <c r="B120" s="55" t="str">
        <f>VLOOKUP(A120,'New template'!A:B,2,FALSE)</f>
        <v>E02997</v>
      </c>
      <c r="C120" s="68">
        <v>5</v>
      </c>
      <c r="D120" s="198">
        <v>268</v>
      </c>
      <c r="E120" s="43">
        <v>0.90000000000000002</v>
      </c>
      <c r="F120" s="42">
        <f t="shared" si="39"/>
        <v>26</v>
      </c>
      <c r="G120" s="45">
        <f t="shared" si="19"/>
        <v>3.5456199999999995</v>
      </c>
      <c r="H120" s="45">
        <f t="shared" si="20"/>
        <v>17.728099999999998</v>
      </c>
      <c r="I120" s="45">
        <f t="shared" si="21"/>
        <v>0.46093059999999997</v>
      </c>
      <c r="J120" s="46">
        <f t="shared" si="22"/>
        <v>15.423446999999996</v>
      </c>
      <c r="K120" s="47">
        <v>0.20000000000000001</v>
      </c>
      <c r="L120" s="48">
        <f t="shared" si="23"/>
        <v>3.0846893999999994</v>
      </c>
      <c r="M120" s="49">
        <v>0.050000000000000003</v>
      </c>
      <c r="N120" s="50">
        <f t="shared" si="24"/>
        <v>0.77117234999999984</v>
      </c>
      <c r="O120" s="49">
        <v>0.050000000000000003</v>
      </c>
      <c r="P120" s="50">
        <f t="shared" si="25"/>
        <v>0.77117234999999984</v>
      </c>
      <c r="Q120" s="51">
        <f t="shared" si="26"/>
        <v>2.1600000000000001</v>
      </c>
      <c r="R120" s="52">
        <f t="shared" si="27"/>
        <v>10.800000000000001</v>
      </c>
      <c r="S120" s="69">
        <f t="shared" si="29"/>
        <v>0.60920233978824589</v>
      </c>
    </row>
    <row r="121" hidden="1" ht="15" customHeight="1">
      <c r="A121" s="54" t="s">
        <v>176</v>
      </c>
      <c r="B121" s="55" t="str">
        <f>VLOOKUP(A121,'New template'!A:B,2,FALSE)</f>
        <v>E02997</v>
      </c>
      <c r="C121" s="68">
        <v>0</v>
      </c>
      <c r="D121" s="198">
        <v>268</v>
      </c>
      <c r="E121" s="43">
        <v>0</v>
      </c>
      <c r="F121" s="42">
        <f t="shared" si="18"/>
        <v>268</v>
      </c>
      <c r="G121" s="45">
        <f t="shared" si="19"/>
        <v>36.547159999999998</v>
      </c>
      <c r="H121" s="45">
        <f t="shared" si="20"/>
        <v>0</v>
      </c>
      <c r="I121" s="45">
        <f t="shared" si="21"/>
        <v>4.7511308000000003</v>
      </c>
      <c r="J121" s="46">
        <f t="shared" si="22"/>
        <v>0</v>
      </c>
      <c r="K121" s="47">
        <v>0.20000000000000001</v>
      </c>
      <c r="L121" s="48">
        <f t="shared" si="23"/>
        <v>0</v>
      </c>
      <c r="M121" s="49">
        <f>VLOOKUP(A121,'New template'!A:R,13,FALSE)</f>
        <v>0.050000000000000003</v>
      </c>
      <c r="N121" s="50">
        <f t="shared" si="24"/>
        <v>0</v>
      </c>
      <c r="O121" s="49">
        <v>0.050000000000000003</v>
      </c>
      <c r="P121" s="50">
        <f t="shared" si="25"/>
        <v>0</v>
      </c>
      <c r="Q121" s="51">
        <f t="shared" si="26"/>
        <v>0</v>
      </c>
      <c r="R121" s="52">
        <f t="shared" si="27"/>
        <v>0</v>
      </c>
      <c r="S121" s="69"/>
    </row>
    <row r="122" ht="15" customHeight="1">
      <c r="A122" s="56" t="s">
        <v>184</v>
      </c>
      <c r="B122" s="55" t="str">
        <f>VLOOKUP(A122,'New template'!A:B,2,FALSE)</f>
        <v>E06114</v>
      </c>
      <c r="C122" s="68">
        <v>1</v>
      </c>
      <c r="D122" s="198">
        <v>298</v>
      </c>
      <c r="E122" s="43">
        <v>0.33999999999999903</v>
      </c>
      <c r="F122" s="42">
        <f>ROUNDDOWN(D122*(1-E122),0)</f>
        <v>196</v>
      </c>
      <c r="G122" s="45">
        <f t="shared" si="19"/>
        <v>26.72852</v>
      </c>
      <c r="H122" s="45">
        <f t="shared" si="20"/>
        <v>26.72852</v>
      </c>
      <c r="I122" s="45">
        <f t="shared" si="21"/>
        <v>3.4747075999999999</v>
      </c>
      <c r="J122" s="46">
        <f t="shared" si="22"/>
        <v>23.253812400000001</v>
      </c>
      <c r="K122" s="47">
        <v>0.20000000000000001</v>
      </c>
      <c r="L122" s="48">
        <f t="shared" si="23"/>
        <v>4.65076248</v>
      </c>
      <c r="M122" s="49">
        <v>0.050000000000000003</v>
      </c>
      <c r="N122" s="50">
        <f t="shared" si="24"/>
        <v>1.16269062</v>
      </c>
      <c r="O122" s="49">
        <v>0.050000000000000003</v>
      </c>
      <c r="P122" s="50">
        <f t="shared" si="25"/>
        <v>1.16269062</v>
      </c>
      <c r="Q122" s="51">
        <f t="shared" si="26"/>
        <v>16.280000000000001</v>
      </c>
      <c r="R122" s="52">
        <f t="shared" si="27"/>
        <v>16.280000000000001</v>
      </c>
      <c r="S122" s="69">
        <f t="shared" si="29"/>
        <v>0.60908722218813471</v>
      </c>
    </row>
    <row r="123" hidden="1" ht="15" customHeight="1">
      <c r="A123" s="56" t="s">
        <v>184</v>
      </c>
      <c r="B123" s="55" t="str">
        <f>VLOOKUP(A123,'New template'!A:B,2,FALSE)</f>
        <v>E06114</v>
      </c>
      <c r="C123" s="68">
        <v>0</v>
      </c>
      <c r="D123" s="198">
        <v>298</v>
      </c>
      <c r="E123" s="43">
        <v>0</v>
      </c>
      <c r="F123" s="42">
        <f t="shared" si="18"/>
        <v>298</v>
      </c>
      <c r="G123" s="45">
        <f t="shared" si="19"/>
        <v>40.638259999999995</v>
      </c>
      <c r="H123" s="45">
        <f t="shared" si="20"/>
        <v>0</v>
      </c>
      <c r="I123" s="45">
        <f t="shared" si="21"/>
        <v>5.2829737999999997</v>
      </c>
      <c r="J123" s="46">
        <f t="shared" si="22"/>
        <v>0</v>
      </c>
      <c r="K123" s="47">
        <v>0.20000000000000001</v>
      </c>
      <c r="L123" s="48">
        <f t="shared" si="23"/>
        <v>0</v>
      </c>
      <c r="M123" s="49">
        <f>VLOOKUP(A123,'New template'!A:R,13,FALSE)</f>
        <v>0.050000000000000003</v>
      </c>
      <c r="N123" s="50">
        <f t="shared" si="24"/>
        <v>0</v>
      </c>
      <c r="O123" s="49">
        <v>0.050000000000000003</v>
      </c>
      <c r="P123" s="50">
        <f t="shared" si="25"/>
        <v>0</v>
      </c>
      <c r="Q123" s="51">
        <f t="shared" si="26"/>
        <v>0</v>
      </c>
      <c r="R123" s="52">
        <f t="shared" si="27"/>
        <v>0</v>
      </c>
      <c r="S123" s="69"/>
    </row>
    <row r="124" ht="15" customHeight="1">
      <c r="A124" s="56" t="s">
        <v>186</v>
      </c>
      <c r="B124" s="55" t="str">
        <f>VLOOKUP(A124,'New template'!A:B,2,FALSE)</f>
        <v>E06272</v>
      </c>
      <c r="C124" s="68">
        <v>1</v>
      </c>
      <c r="D124" s="198">
        <v>348</v>
      </c>
      <c r="E124" s="43">
        <v>0</v>
      </c>
      <c r="F124" s="42">
        <f t="shared" ref="F124:F125" si="40">ROUNDDOWN(D124*(1-E124),0)</f>
        <v>348</v>
      </c>
      <c r="G124" s="45">
        <f t="shared" si="19"/>
        <v>47.456759999999996</v>
      </c>
      <c r="H124" s="45">
        <f t="shared" si="20"/>
        <v>47.456759999999996</v>
      </c>
      <c r="I124" s="45">
        <f t="shared" si="21"/>
        <v>6.1693787999999996</v>
      </c>
      <c r="J124" s="46">
        <f t="shared" si="22"/>
        <v>41.287381199999999</v>
      </c>
      <c r="K124" s="47">
        <v>0.20000000000000001</v>
      </c>
      <c r="L124" s="48">
        <f t="shared" si="23"/>
        <v>8.2574762400000008</v>
      </c>
      <c r="M124" s="49">
        <v>0.050000000000000003</v>
      </c>
      <c r="N124" s="50">
        <f t="shared" si="24"/>
        <v>2.0643690600000002</v>
      </c>
      <c r="O124" s="49">
        <v>0.050000000000000003</v>
      </c>
      <c r="P124" s="50">
        <f t="shared" si="25"/>
        <v>2.0643690600000002</v>
      </c>
      <c r="Q124" s="51">
        <f t="shared" si="26"/>
        <v>28.899999999999999</v>
      </c>
      <c r="R124" s="52">
        <f t="shared" si="27"/>
        <v>28.899999999999999</v>
      </c>
      <c r="S124" s="69">
        <f t="shared" si="29"/>
        <v>0.60897541256503818</v>
      </c>
    </row>
    <row r="125" ht="15" customHeight="1">
      <c r="A125" s="54" t="s">
        <v>188</v>
      </c>
      <c r="B125" s="55" t="str">
        <f>VLOOKUP(A125,'New template'!A:B,2,FALSE)</f>
        <v>E03557</v>
      </c>
      <c r="C125" s="68">
        <v>136</v>
      </c>
      <c r="D125" s="198">
        <v>328</v>
      </c>
      <c r="E125" s="43">
        <v>0.84999999999999998</v>
      </c>
      <c r="F125" s="42">
        <f t="shared" si="40"/>
        <v>49</v>
      </c>
      <c r="G125" s="45">
        <f t="shared" si="19"/>
        <v>6.6821299999999999</v>
      </c>
      <c r="H125" s="45">
        <f t="shared" si="20"/>
        <v>908.76967999999999</v>
      </c>
      <c r="I125" s="45">
        <f t="shared" si="21"/>
        <v>0.86867689999999997</v>
      </c>
      <c r="J125" s="46">
        <f t="shared" si="22"/>
        <v>790.62962160000006</v>
      </c>
      <c r="K125" s="47">
        <v>0.20000000000000001</v>
      </c>
      <c r="L125" s="48">
        <f t="shared" si="23"/>
        <v>158.12592432000002</v>
      </c>
      <c r="M125" s="49">
        <v>0.050000000000000003</v>
      </c>
      <c r="N125" s="50">
        <f t="shared" si="24"/>
        <v>39.531481080000006</v>
      </c>
      <c r="O125" s="49">
        <v>0.050000000000000003</v>
      </c>
      <c r="P125" s="50">
        <f t="shared" si="25"/>
        <v>39.531481080000006</v>
      </c>
      <c r="Q125" s="51">
        <f t="shared" si="26"/>
        <v>4.0700000000000003</v>
      </c>
      <c r="R125" s="52">
        <f t="shared" si="27"/>
        <v>553.51999999999998</v>
      </c>
      <c r="S125" s="69">
        <f t="shared" si="29"/>
        <v>0.6090872221881346</v>
      </c>
    </row>
    <row r="126" hidden="1" ht="15" customHeight="1">
      <c r="A126" s="54" t="s">
        <v>188</v>
      </c>
      <c r="B126" s="55" t="str">
        <f>VLOOKUP(A126,'New template'!A:B,2,FALSE)</f>
        <v>E03557</v>
      </c>
      <c r="C126" s="68">
        <v>0</v>
      </c>
      <c r="D126" s="198">
        <v>328</v>
      </c>
      <c r="E126" s="43">
        <v>0</v>
      </c>
      <c r="F126" s="42">
        <f t="shared" si="18"/>
        <v>328</v>
      </c>
      <c r="G126" s="45">
        <f t="shared" si="19"/>
        <v>44.72936</v>
      </c>
      <c r="H126" s="45">
        <f t="shared" si="20"/>
        <v>0</v>
      </c>
      <c r="I126" s="45">
        <f t="shared" si="21"/>
        <v>5.8148168</v>
      </c>
      <c r="J126" s="46">
        <f t="shared" si="22"/>
        <v>0</v>
      </c>
      <c r="K126" s="47">
        <v>0.20000000000000001</v>
      </c>
      <c r="L126" s="48">
        <f t="shared" si="23"/>
        <v>0</v>
      </c>
      <c r="M126" s="49">
        <f>VLOOKUP(A126,'New template'!A:R,13,FALSE)</f>
        <v>0.050000000000000003</v>
      </c>
      <c r="N126" s="50">
        <f t="shared" si="24"/>
        <v>0</v>
      </c>
      <c r="O126" s="49">
        <v>0.050000000000000003</v>
      </c>
      <c r="P126" s="50">
        <f t="shared" si="25"/>
        <v>0</v>
      </c>
      <c r="Q126" s="51">
        <f t="shared" si="26"/>
        <v>0</v>
      </c>
      <c r="R126" s="52">
        <f t="shared" si="27"/>
        <v>0</v>
      </c>
      <c r="S126" s="69"/>
    </row>
    <row r="127" ht="15" customHeight="1">
      <c r="A127" s="54" t="s">
        <v>190</v>
      </c>
      <c r="B127" s="149" t="s">
        <v>191</v>
      </c>
      <c r="C127" s="68">
        <v>11</v>
      </c>
      <c r="D127" s="198">
        <v>398</v>
      </c>
      <c r="E127" s="43">
        <v>0.84999999999999998</v>
      </c>
      <c r="F127" s="42">
        <f>ROUNDDOWN(D127*(1-E127),0)</f>
        <v>59</v>
      </c>
      <c r="G127" s="45">
        <f t="shared" si="19"/>
        <v>8.0458299999999987</v>
      </c>
      <c r="H127" s="45">
        <f t="shared" si="20"/>
        <v>88.504129999999989</v>
      </c>
      <c r="I127" s="45">
        <f t="shared" si="21"/>
        <v>1.0459578999999999</v>
      </c>
      <c r="J127" s="46">
        <f t="shared" si="22"/>
        <v>76.998593099999994</v>
      </c>
      <c r="K127" s="47">
        <v>0.20000000000000001</v>
      </c>
      <c r="L127" s="48">
        <f t="shared" si="23"/>
        <v>15.39971862</v>
      </c>
      <c r="M127" s="49">
        <v>0.050000000000000003</v>
      </c>
      <c r="N127" s="50">
        <f t="shared" si="24"/>
        <v>3.849929655</v>
      </c>
      <c r="O127" s="49">
        <v>0.050000000000000003</v>
      </c>
      <c r="P127" s="50">
        <f t="shared" si="25"/>
        <v>3.849929655</v>
      </c>
      <c r="Q127" s="51">
        <f t="shared" si="26"/>
        <v>4.9000000000000004</v>
      </c>
      <c r="R127" s="52">
        <f t="shared" si="27"/>
        <v>53.900000000000006</v>
      </c>
      <c r="S127" s="69">
        <f t="shared" si="29"/>
        <v>0.60901112750331554</v>
      </c>
    </row>
    <row r="128" hidden="1" ht="15" customHeight="1">
      <c r="A128" s="54" t="s">
        <v>190</v>
      </c>
      <c r="B128" s="199" t="s">
        <v>191</v>
      </c>
      <c r="C128" s="68">
        <v>0</v>
      </c>
      <c r="D128" s="198">
        <v>398</v>
      </c>
      <c r="E128" s="43">
        <v>0</v>
      </c>
      <c r="F128" s="42">
        <f t="shared" si="18"/>
        <v>398</v>
      </c>
      <c r="G128" s="45">
        <f t="shared" si="19"/>
        <v>54.275259999999996</v>
      </c>
      <c r="H128" s="45">
        <f t="shared" si="20"/>
        <v>0</v>
      </c>
      <c r="I128" s="45">
        <f t="shared" si="21"/>
        <v>7.0557837999999995</v>
      </c>
      <c r="J128" s="46">
        <f t="shared" si="22"/>
        <v>0</v>
      </c>
      <c r="K128" s="47">
        <v>0.20000000000000001</v>
      </c>
      <c r="L128" s="48">
        <f t="shared" si="23"/>
        <v>0</v>
      </c>
      <c r="M128" s="49">
        <v>0.070000000000000007</v>
      </c>
      <c r="N128" s="50">
        <f t="shared" si="24"/>
        <v>0</v>
      </c>
      <c r="O128" s="49">
        <v>0.050000000000000003</v>
      </c>
      <c r="P128" s="50">
        <f t="shared" si="25"/>
        <v>0</v>
      </c>
      <c r="Q128" s="51">
        <f t="shared" si="26"/>
        <v>0</v>
      </c>
      <c r="R128" s="52">
        <f t="shared" si="27"/>
        <v>0</v>
      </c>
      <c r="S128" s="69"/>
    </row>
    <row r="129" ht="15" customHeight="1">
      <c r="A129" s="54" t="s">
        <v>192</v>
      </c>
      <c r="B129" s="55" t="str">
        <f>VLOOKUP(A129,'New template'!A:B,2,FALSE)</f>
        <v>E05643</v>
      </c>
      <c r="C129" s="68">
        <v>214</v>
      </c>
      <c r="D129" s="198">
        <v>518</v>
      </c>
      <c r="E129" s="43">
        <v>0.84999999999999998</v>
      </c>
      <c r="F129" s="42">
        <f>ROUNDDOWN(D129*(1-E129),0)</f>
        <v>77</v>
      </c>
      <c r="G129" s="45">
        <f t="shared" si="19"/>
        <v>10.500489999999999</v>
      </c>
      <c r="H129" s="45">
        <f t="shared" si="20"/>
        <v>2247.1048599999999</v>
      </c>
      <c r="I129" s="45">
        <f t="shared" si="21"/>
        <v>1.3650636999999999</v>
      </c>
      <c r="J129" s="46">
        <f t="shared" si="22"/>
        <v>1954.9812281999998</v>
      </c>
      <c r="K129" s="47">
        <v>0.20000000000000001</v>
      </c>
      <c r="L129" s="48">
        <f t="shared" si="23"/>
        <v>390.99624563999998</v>
      </c>
      <c r="M129" s="49">
        <v>0.050000000000000003</v>
      </c>
      <c r="N129" s="50">
        <f t="shared" si="24"/>
        <v>97.749061409999996</v>
      </c>
      <c r="O129" s="49">
        <v>0.050000000000000003</v>
      </c>
      <c r="P129" s="50">
        <f t="shared" si="25"/>
        <v>97.749061409999996</v>
      </c>
      <c r="Q129" s="51">
        <f t="shared" si="26"/>
        <v>6.3899999999999997</v>
      </c>
      <c r="R129" s="52">
        <f t="shared" si="27"/>
        <v>1367.46</v>
      </c>
      <c r="S129" s="69">
        <f t="shared" si="29"/>
        <v>0.60854302989670006</v>
      </c>
    </row>
    <row r="130" hidden="1" ht="15" customHeight="1">
      <c r="A130" s="56" t="s">
        <v>192</v>
      </c>
      <c r="B130" s="55" t="str">
        <f>VLOOKUP(A130,'New template'!A:B,2,FALSE)</f>
        <v>E05643</v>
      </c>
      <c r="C130" s="68">
        <v>0</v>
      </c>
      <c r="D130" s="198">
        <v>518</v>
      </c>
      <c r="E130" s="43">
        <v>0</v>
      </c>
      <c r="F130" s="42">
        <f t="shared" si="18"/>
        <v>518</v>
      </c>
      <c r="G130" s="45">
        <f t="shared" si="19"/>
        <v>70.639659999999992</v>
      </c>
      <c r="H130" s="45">
        <f t="shared" si="20"/>
        <v>0</v>
      </c>
      <c r="I130" s="45">
        <f t="shared" si="21"/>
        <v>9.1831557999999998</v>
      </c>
      <c r="J130" s="46">
        <f t="shared" si="22"/>
        <v>0</v>
      </c>
      <c r="K130" s="47">
        <v>0.20000000000000001</v>
      </c>
      <c r="L130" s="48">
        <f t="shared" si="23"/>
        <v>0</v>
      </c>
      <c r="M130" s="49">
        <f>VLOOKUP(A130,'New template'!A:R,13,FALSE)</f>
        <v>0.050000000000000003</v>
      </c>
      <c r="N130" s="50">
        <f t="shared" si="24"/>
        <v>0</v>
      </c>
      <c r="O130" s="49">
        <v>0.050000000000000003</v>
      </c>
      <c r="P130" s="50">
        <f t="shared" si="25"/>
        <v>0</v>
      </c>
      <c r="Q130" s="51">
        <f t="shared" si="26"/>
        <v>0</v>
      </c>
      <c r="R130" s="52">
        <f t="shared" si="27"/>
        <v>0</v>
      </c>
      <c r="S130" s="194"/>
    </row>
    <row r="131" ht="15" customHeight="1">
      <c r="A131" s="200" t="s">
        <v>194</v>
      </c>
      <c r="B131" s="55" t="str">
        <f>VLOOKUP(A131,'New template'!A:B,2,FALSE)</f>
        <v>E03559</v>
      </c>
      <c r="C131" s="68">
        <v>1</v>
      </c>
      <c r="D131" s="198">
        <v>348</v>
      </c>
      <c r="E131" s="43">
        <v>0</v>
      </c>
      <c r="F131" s="42">
        <f t="shared" ref="F131:F133" si="41">ROUNDDOWN(D131*(1-E131),0)</f>
        <v>348</v>
      </c>
      <c r="G131" s="45">
        <f t="shared" si="19"/>
        <v>47.456759999999996</v>
      </c>
      <c r="H131" s="45">
        <f t="shared" si="20"/>
        <v>47.456759999999996</v>
      </c>
      <c r="I131" s="45">
        <f t="shared" si="21"/>
        <v>6.1693787999999996</v>
      </c>
      <c r="J131" s="46">
        <f t="shared" si="22"/>
        <v>41.287381199999999</v>
      </c>
      <c r="K131" s="47">
        <v>0.20000000000000001</v>
      </c>
      <c r="L131" s="48">
        <f t="shared" si="23"/>
        <v>8.2574762400000008</v>
      </c>
      <c r="M131" s="49">
        <v>0.050000000000000003</v>
      </c>
      <c r="N131" s="50">
        <f t="shared" si="24"/>
        <v>2.0643690600000002</v>
      </c>
      <c r="O131" s="49">
        <v>0.050000000000000003</v>
      </c>
      <c r="P131" s="50">
        <f t="shared" si="25"/>
        <v>2.0643690600000002</v>
      </c>
      <c r="Q131" s="51">
        <f t="shared" si="26"/>
        <v>28.899999999999999</v>
      </c>
      <c r="R131" s="52">
        <f t="shared" si="27"/>
        <v>28.899999999999999</v>
      </c>
      <c r="S131" s="194">
        <f t="shared" si="29"/>
        <v>0.60897541256503818</v>
      </c>
    </row>
    <row r="132" ht="15" customHeight="1">
      <c r="A132" s="200" t="s">
        <v>194</v>
      </c>
      <c r="B132" s="55" t="str">
        <f>VLOOKUP(A132,'New template'!A:B,2,FALSE)</f>
        <v>E03559</v>
      </c>
      <c r="C132" s="68">
        <v>1</v>
      </c>
      <c r="D132" s="198">
        <v>348</v>
      </c>
      <c r="E132" s="43">
        <v>0.66999999999999904</v>
      </c>
      <c r="F132" s="42">
        <f t="shared" si="41"/>
        <v>114</v>
      </c>
      <c r="G132" s="45">
        <f t="shared" si="19"/>
        <v>15.54618</v>
      </c>
      <c r="H132" s="45">
        <f t="shared" si="20"/>
        <v>15.54618</v>
      </c>
      <c r="I132" s="45">
        <f t="shared" si="21"/>
        <v>2.0210034000000001</v>
      </c>
      <c r="J132" s="46">
        <f t="shared" si="22"/>
        <v>13.5251766</v>
      </c>
      <c r="K132" s="47">
        <v>0.20000000000000001</v>
      </c>
      <c r="L132" s="48">
        <f t="shared" si="23"/>
        <v>2.7050353200000004</v>
      </c>
      <c r="M132" s="49">
        <v>0.050000000000000003</v>
      </c>
      <c r="N132" s="50">
        <f t="shared" si="24"/>
        <v>0.67625883000000009</v>
      </c>
      <c r="O132" s="49">
        <v>0.050000000000000003</v>
      </c>
      <c r="P132" s="50">
        <f t="shared" si="25"/>
        <v>0.67625883000000009</v>
      </c>
      <c r="Q132" s="51">
        <f t="shared" si="26"/>
        <v>9.4700000000000006</v>
      </c>
      <c r="R132" s="52">
        <f t="shared" si="27"/>
        <v>9.4700000000000006</v>
      </c>
      <c r="S132" s="194">
        <f t="shared" si="29"/>
        <v>0.60915285941626818</v>
      </c>
    </row>
    <row r="133" ht="15" customHeight="1">
      <c r="A133" s="200" t="s">
        <v>196</v>
      </c>
      <c r="B133" s="55" t="str">
        <f>VLOOKUP(A133,'New template'!A:B,2,FALSE)</f>
        <v>E05472</v>
      </c>
      <c r="C133" s="68">
        <v>6</v>
      </c>
      <c r="D133" s="198">
        <v>498</v>
      </c>
      <c r="E133" s="43">
        <v>0.66999999999999904</v>
      </c>
      <c r="F133" s="42">
        <f t="shared" si="41"/>
        <v>164</v>
      </c>
      <c r="G133" s="45">
        <f t="shared" si="19"/>
        <v>22.36468</v>
      </c>
      <c r="H133" s="45">
        <f t="shared" si="20"/>
        <v>134.18808000000001</v>
      </c>
      <c r="I133" s="45">
        <f t="shared" si="21"/>
        <v>2.9074084</v>
      </c>
      <c r="J133" s="46">
        <f t="shared" si="22"/>
        <v>116.74362959999999</v>
      </c>
      <c r="K133" s="47">
        <v>0.20000000000000001</v>
      </c>
      <c r="L133" s="48">
        <f t="shared" si="23"/>
        <v>23.34872592</v>
      </c>
      <c r="M133" s="49">
        <v>0.050000000000000003</v>
      </c>
      <c r="N133" s="50">
        <f t="shared" si="24"/>
        <v>5.8371814799999999</v>
      </c>
      <c r="O133" s="49">
        <v>0.050000000000000003</v>
      </c>
      <c r="P133" s="50">
        <f t="shared" si="25"/>
        <v>5.8371814799999999</v>
      </c>
      <c r="Q133" s="51">
        <f t="shared" si="26"/>
        <v>13.619999999999999</v>
      </c>
      <c r="R133" s="52">
        <f t="shared" si="27"/>
        <v>81.719999999999999</v>
      </c>
      <c r="S133" s="194">
        <f t="shared" si="29"/>
        <v>0.60899597043194886</v>
      </c>
    </row>
    <row r="134" hidden="1" ht="15" customHeight="1">
      <c r="A134" s="201" t="s">
        <v>196</v>
      </c>
      <c r="B134" s="55" t="str">
        <f>VLOOKUP(A134,'New template'!A:B,2,FALSE)</f>
        <v>E05472</v>
      </c>
      <c r="C134" s="68">
        <v>0</v>
      </c>
      <c r="D134" s="198">
        <v>498</v>
      </c>
      <c r="E134" s="43">
        <v>0</v>
      </c>
      <c r="F134" s="42">
        <f t="shared" si="18"/>
        <v>498</v>
      </c>
      <c r="G134" s="45">
        <f t="shared" si="19"/>
        <v>67.912259999999989</v>
      </c>
      <c r="H134" s="45">
        <f t="shared" si="20"/>
        <v>0</v>
      </c>
      <c r="I134" s="45">
        <f t="shared" si="21"/>
        <v>8.8285937999999984</v>
      </c>
      <c r="J134" s="46">
        <f t="shared" si="22"/>
        <v>0</v>
      </c>
      <c r="K134" s="47">
        <v>0.20000000000000001</v>
      </c>
      <c r="L134" s="48">
        <f t="shared" si="23"/>
        <v>0</v>
      </c>
      <c r="M134" s="49">
        <f>VLOOKUP(A134,'New template'!A:R,13,FALSE)</f>
        <v>0.050000000000000003</v>
      </c>
      <c r="N134" s="50">
        <f t="shared" si="24"/>
        <v>0</v>
      </c>
      <c r="O134" s="49">
        <v>0.050000000000000003</v>
      </c>
      <c r="P134" s="50">
        <f t="shared" si="25"/>
        <v>0</v>
      </c>
      <c r="Q134" s="51">
        <f t="shared" si="26"/>
        <v>0</v>
      </c>
      <c r="R134" s="52">
        <f t="shared" si="27"/>
        <v>0</v>
      </c>
      <c r="S134" s="194"/>
    </row>
    <row r="135" ht="15" customHeight="1">
      <c r="A135" s="200" t="s">
        <v>198</v>
      </c>
      <c r="B135" s="149" t="s">
        <v>199</v>
      </c>
      <c r="C135" s="68">
        <v>4</v>
      </c>
      <c r="D135" s="198">
        <v>198</v>
      </c>
      <c r="E135" s="43">
        <v>0</v>
      </c>
      <c r="F135" s="42">
        <f t="shared" ref="F135:F137" si="42">ROUNDDOWN(D135*(1-E135),0)</f>
        <v>198</v>
      </c>
      <c r="G135" s="45">
        <f t="shared" si="19"/>
        <v>27.001259999999998</v>
      </c>
      <c r="H135" s="45">
        <f t="shared" si="20"/>
        <v>108.00503999999999</v>
      </c>
      <c r="I135" s="45">
        <f t="shared" si="21"/>
        <v>3.5101637999999999</v>
      </c>
      <c r="J135" s="46">
        <f t="shared" si="22"/>
        <v>93.964384799999991</v>
      </c>
      <c r="K135" s="47">
        <v>0.20000000000000001</v>
      </c>
      <c r="L135" s="48">
        <f t="shared" si="23"/>
        <v>18.792876959999997</v>
      </c>
      <c r="M135" s="49">
        <v>0.050000000000000003</v>
      </c>
      <c r="N135" s="50">
        <f t="shared" si="24"/>
        <v>4.6982192399999994</v>
      </c>
      <c r="O135" s="49">
        <v>0.050000000000000003</v>
      </c>
      <c r="P135" s="50">
        <f t="shared" si="25"/>
        <v>4.6982192399999994</v>
      </c>
      <c r="Q135" s="51">
        <f t="shared" si="26"/>
        <v>16.440000000000001</v>
      </c>
      <c r="R135" s="52">
        <f t="shared" si="27"/>
        <v>65.760000000000005</v>
      </c>
      <c r="S135" s="194">
        <f t="shared" si="29"/>
        <v>0.60886047540003696</v>
      </c>
    </row>
    <row r="136" ht="15" customHeight="1">
      <c r="A136" s="200" t="s">
        <v>198</v>
      </c>
      <c r="B136" s="149" t="s">
        <v>199</v>
      </c>
      <c r="C136" s="68">
        <v>26</v>
      </c>
      <c r="D136" s="198">
        <v>198</v>
      </c>
      <c r="E136" s="43">
        <v>0.75</v>
      </c>
      <c r="F136" s="42">
        <f t="shared" si="42"/>
        <v>49</v>
      </c>
      <c r="G136" s="45">
        <f t="shared" si="19"/>
        <v>6.6821299999999999</v>
      </c>
      <c r="H136" s="45">
        <f t="shared" si="20"/>
        <v>173.73537999999999</v>
      </c>
      <c r="I136" s="45">
        <f t="shared" si="21"/>
        <v>0.86867689999999997</v>
      </c>
      <c r="J136" s="46">
        <f t="shared" si="22"/>
        <v>151.14978060000001</v>
      </c>
      <c r="K136" s="47">
        <v>0.20000000000000001</v>
      </c>
      <c r="L136" s="48">
        <f t="shared" si="23"/>
        <v>30.229956120000004</v>
      </c>
      <c r="M136" s="49">
        <v>0.050000000000000003</v>
      </c>
      <c r="N136" s="50">
        <f t="shared" si="24"/>
        <v>7.5574890300000011</v>
      </c>
      <c r="O136" s="49">
        <v>0.050000000000000003</v>
      </c>
      <c r="P136" s="50">
        <f t="shared" si="25"/>
        <v>7.5574890300000011</v>
      </c>
      <c r="Q136" s="51">
        <f t="shared" si="26"/>
        <v>4.0700000000000003</v>
      </c>
      <c r="R136" s="52">
        <f t="shared" si="27"/>
        <v>105.82000000000001</v>
      </c>
      <c r="S136" s="194">
        <f t="shared" si="29"/>
        <v>0.60908722218813471</v>
      </c>
    </row>
    <row r="137" ht="15" customHeight="1">
      <c r="A137" s="200" t="s">
        <v>200</v>
      </c>
      <c r="B137" s="55" t="str">
        <f>VLOOKUP(A137,'New template'!A:B,2,FALSE)</f>
        <v>E06306</v>
      </c>
      <c r="C137" s="68">
        <v>12</v>
      </c>
      <c r="D137" s="198">
        <v>298</v>
      </c>
      <c r="E137" s="43">
        <v>0.5</v>
      </c>
      <c r="F137" s="42">
        <f t="shared" si="42"/>
        <v>149</v>
      </c>
      <c r="G137" s="45">
        <f t="shared" ref="G137:G200" si="43">F137*$B$7</f>
        <v>20.319129999999998</v>
      </c>
      <c r="H137" s="45">
        <f t="shared" ref="H137" si="44">G137*C137</f>
        <v>243.82955999999996</v>
      </c>
      <c r="I137" s="45">
        <f t="shared" ref="I137" si="45">G137*0.13</f>
        <v>2.6414868999999999</v>
      </c>
      <c r="J137" s="46">
        <f t="shared" ref="J137" si="46">(G137-I137)*C137</f>
        <v>212.13171719999997</v>
      </c>
      <c r="K137" s="47">
        <v>0.20000000000000001</v>
      </c>
      <c r="L137" s="48">
        <f t="shared" ref="L137" si="47">J137*K137</f>
        <v>42.426343439999997</v>
      </c>
      <c r="M137" s="49">
        <v>0.050000000000000003</v>
      </c>
      <c r="N137" s="50">
        <f t="shared" ref="N137:N200" si="48">J137*M137</f>
        <v>10.606585859999999</v>
      </c>
      <c r="O137" s="49">
        <v>0.050000000000000003</v>
      </c>
      <c r="P137" s="50">
        <f t="shared" ref="P137:P200" si="49">J137*O137</f>
        <v>10.606585859999999</v>
      </c>
      <c r="Q137" s="51">
        <f t="shared" ref="Q137:Q200" si="50">IFERROR(ROUND((J137-L137-N137-P137)/C137,2),0)</f>
        <v>12.369999999999999</v>
      </c>
      <c r="R137" s="52">
        <f t="shared" ref="R137" si="51">C137*Q137</f>
        <v>148.44</v>
      </c>
      <c r="S137" s="194">
        <f t="shared" ref="S137:S200" si="52">R137/H137</f>
        <v>0.60878590766435381</v>
      </c>
    </row>
    <row r="138" hidden="1" ht="15" customHeight="1">
      <c r="A138" s="201" t="s">
        <v>200</v>
      </c>
      <c r="B138" s="55" t="str">
        <f>VLOOKUP(A138,'New template'!A:B,2,FALSE)</f>
        <v>E06306</v>
      </c>
      <c r="C138" s="68">
        <v>0</v>
      </c>
      <c r="D138" s="198">
        <v>298</v>
      </c>
      <c r="E138" s="43">
        <v>0</v>
      </c>
      <c r="F138" s="42">
        <f t="shared" ref="F138:F198" si="53">D138*(1-E138)</f>
        <v>298</v>
      </c>
      <c r="G138" s="45">
        <f t="shared" si="43"/>
        <v>40.638259999999995</v>
      </c>
      <c r="H138" s="45">
        <f t="shared" ref="H138:H200" si="54">G138*C138</f>
        <v>0</v>
      </c>
      <c r="I138" s="45">
        <f t="shared" ref="I138:I200" si="55">G138*0.13</f>
        <v>5.2829737999999997</v>
      </c>
      <c r="J138" s="46">
        <f t="shared" ref="J138:J200" si="56">(G138-I138)*C138</f>
        <v>0</v>
      </c>
      <c r="K138" s="47">
        <v>0.20000000000000001</v>
      </c>
      <c r="L138" s="48">
        <f t="shared" ref="L138:L200" si="57">J138*K138</f>
        <v>0</v>
      </c>
      <c r="M138" s="49">
        <f>VLOOKUP(A138,'New template'!A:R,13,FALSE)</f>
        <v>0.050000000000000003</v>
      </c>
      <c r="N138" s="50">
        <f t="shared" si="48"/>
        <v>0</v>
      </c>
      <c r="O138" s="49">
        <v>0.050000000000000003</v>
      </c>
      <c r="P138" s="50">
        <f t="shared" si="49"/>
        <v>0</v>
      </c>
      <c r="Q138" s="51">
        <f t="shared" si="50"/>
        <v>0</v>
      </c>
      <c r="R138" s="52">
        <f t="shared" ref="R138:R200" si="58">C138*Q138</f>
        <v>0</v>
      </c>
      <c r="S138" s="194"/>
    </row>
    <row r="139" ht="15" customHeight="1">
      <c r="A139" s="200" t="s">
        <v>202</v>
      </c>
      <c r="B139" s="55" t="str">
        <f>VLOOKUP(A139,'New template'!A:B,2,FALSE)</f>
        <v>E02875</v>
      </c>
      <c r="C139" s="68">
        <v>49</v>
      </c>
      <c r="D139" s="198">
        <v>298</v>
      </c>
      <c r="E139" s="43">
        <v>0.90000000000000002</v>
      </c>
      <c r="F139" s="42">
        <f>ROUNDDOWN(D139*(1-E139),0)</f>
        <v>29</v>
      </c>
      <c r="G139" s="45">
        <f t="shared" si="43"/>
        <v>3.9547299999999996</v>
      </c>
      <c r="H139" s="45">
        <f t="shared" si="54"/>
        <v>193.78176999999999</v>
      </c>
      <c r="I139" s="45">
        <f t="shared" si="55"/>
        <v>0.51411489999999993</v>
      </c>
      <c r="J139" s="46">
        <f t="shared" si="56"/>
        <v>168.59013989999997</v>
      </c>
      <c r="K139" s="47">
        <v>0.20000000000000001</v>
      </c>
      <c r="L139" s="48">
        <f t="shared" si="57"/>
        <v>33.718027979999995</v>
      </c>
      <c r="M139" s="49">
        <v>0.050000000000000003</v>
      </c>
      <c r="N139" s="50">
        <f t="shared" si="48"/>
        <v>8.4295069949999988</v>
      </c>
      <c r="O139" s="49">
        <v>0.050000000000000003</v>
      </c>
      <c r="P139" s="50">
        <f t="shared" si="49"/>
        <v>8.4295069949999988</v>
      </c>
      <c r="Q139" s="51">
        <f t="shared" si="50"/>
        <v>2.4100000000000001</v>
      </c>
      <c r="R139" s="52">
        <f t="shared" si="58"/>
        <v>118.09</v>
      </c>
      <c r="S139" s="194">
        <f t="shared" si="52"/>
        <v>0.60939684883670953</v>
      </c>
    </row>
    <row r="140" hidden="1" ht="15" customHeight="1">
      <c r="A140" s="201" t="s">
        <v>202</v>
      </c>
      <c r="B140" s="55" t="str">
        <f>VLOOKUP(A140,'New template'!A:B,2,FALSE)</f>
        <v>E02875</v>
      </c>
      <c r="C140" s="68">
        <v>0</v>
      </c>
      <c r="D140" s="198">
        <v>298</v>
      </c>
      <c r="E140" s="43">
        <v>0</v>
      </c>
      <c r="F140" s="42">
        <f t="shared" si="53"/>
        <v>298</v>
      </c>
      <c r="G140" s="45">
        <f t="shared" si="43"/>
        <v>40.638259999999995</v>
      </c>
      <c r="H140" s="45">
        <f t="shared" si="54"/>
        <v>0</v>
      </c>
      <c r="I140" s="45">
        <f t="shared" si="55"/>
        <v>5.2829737999999997</v>
      </c>
      <c r="J140" s="46">
        <f t="shared" si="56"/>
        <v>0</v>
      </c>
      <c r="K140" s="47">
        <v>0.20000000000000001</v>
      </c>
      <c r="L140" s="48">
        <f t="shared" si="57"/>
        <v>0</v>
      </c>
      <c r="M140" s="49">
        <f>VLOOKUP(A140,'New template'!A:R,13,FALSE)</f>
        <v>0.050000000000000003</v>
      </c>
      <c r="N140" s="50">
        <f t="shared" si="48"/>
        <v>0</v>
      </c>
      <c r="O140" s="49">
        <v>0.050000000000000003</v>
      </c>
      <c r="P140" s="50">
        <f t="shared" si="49"/>
        <v>0</v>
      </c>
      <c r="Q140" s="51">
        <f t="shared" si="50"/>
        <v>0</v>
      </c>
      <c r="R140" s="52">
        <f t="shared" si="58"/>
        <v>0</v>
      </c>
      <c r="S140" s="194"/>
    </row>
    <row r="141" ht="15" customHeight="1">
      <c r="A141" s="200" t="s">
        <v>204</v>
      </c>
      <c r="B141" s="55" t="str">
        <f>VLOOKUP(A141,'New template'!A:B,2,FALSE)</f>
        <v>E03123</v>
      </c>
      <c r="C141" s="68">
        <v>110</v>
      </c>
      <c r="D141" s="198">
        <v>448</v>
      </c>
      <c r="E141" s="43">
        <v>0.90000000000000002</v>
      </c>
      <c r="F141" s="42">
        <f>ROUNDDOWN(D141*(1-E141),0)</f>
        <v>44</v>
      </c>
      <c r="G141" s="45">
        <f t="shared" si="43"/>
        <v>6.0002800000000001</v>
      </c>
      <c r="H141" s="45">
        <f t="shared" si="54"/>
        <v>660.0308</v>
      </c>
      <c r="I141" s="45">
        <f t="shared" si="55"/>
        <v>0.78003640000000007</v>
      </c>
      <c r="J141" s="46">
        <f t="shared" si="56"/>
        <v>574.22679600000004</v>
      </c>
      <c r="K141" s="47">
        <v>0.20000000000000001</v>
      </c>
      <c r="L141" s="48">
        <f t="shared" si="57"/>
        <v>114.84535920000002</v>
      </c>
      <c r="M141" s="49">
        <v>0.050000000000000003</v>
      </c>
      <c r="N141" s="50">
        <f t="shared" si="48"/>
        <v>28.711339800000005</v>
      </c>
      <c r="O141" s="49">
        <v>0.050000000000000003</v>
      </c>
      <c r="P141" s="50">
        <f t="shared" si="49"/>
        <v>28.711339800000005</v>
      </c>
      <c r="Q141" s="51">
        <f t="shared" si="50"/>
        <v>3.6499999999999999</v>
      </c>
      <c r="R141" s="52">
        <f t="shared" si="58"/>
        <v>401.5</v>
      </c>
      <c r="S141" s="194">
        <f t="shared" si="52"/>
        <v>0.60830494576919747</v>
      </c>
    </row>
    <row r="142" hidden="1" ht="15" customHeight="1">
      <c r="A142" s="201" t="s">
        <v>204</v>
      </c>
      <c r="B142" s="55" t="str">
        <f>VLOOKUP(A142,'New template'!A:B,2,FALSE)</f>
        <v>E03123</v>
      </c>
      <c r="C142" s="68">
        <v>0</v>
      </c>
      <c r="D142" s="198">
        <v>448</v>
      </c>
      <c r="E142" s="43">
        <v>0</v>
      </c>
      <c r="F142" s="42">
        <f t="shared" si="53"/>
        <v>448</v>
      </c>
      <c r="G142" s="45">
        <f t="shared" si="43"/>
        <v>61.093759999999996</v>
      </c>
      <c r="H142" s="45">
        <f t="shared" si="54"/>
        <v>0</v>
      </c>
      <c r="I142" s="45">
        <f t="shared" si="55"/>
        <v>7.9421887999999994</v>
      </c>
      <c r="J142" s="46">
        <f t="shared" si="56"/>
        <v>0</v>
      </c>
      <c r="K142" s="47">
        <v>0.20000000000000001</v>
      </c>
      <c r="L142" s="48">
        <f t="shared" si="57"/>
        <v>0</v>
      </c>
      <c r="M142" s="49">
        <f>VLOOKUP(A142,'New template'!A:R,13,FALSE)</f>
        <v>0.050000000000000003</v>
      </c>
      <c r="N142" s="50">
        <f t="shared" si="48"/>
        <v>0</v>
      </c>
      <c r="O142" s="49">
        <v>0.050000000000000003</v>
      </c>
      <c r="P142" s="50">
        <f t="shared" si="49"/>
        <v>0</v>
      </c>
      <c r="Q142" s="51">
        <f t="shared" si="50"/>
        <v>0</v>
      </c>
      <c r="R142" s="52">
        <f t="shared" si="58"/>
        <v>0</v>
      </c>
      <c r="S142" s="194"/>
    </row>
    <row r="143" ht="15" customHeight="1">
      <c r="A143" s="200" t="s">
        <v>206</v>
      </c>
      <c r="B143" s="55" t="str">
        <f>VLOOKUP(A143,'New template'!A:B,2,FALSE)</f>
        <v>E05697</v>
      </c>
      <c r="C143" s="68">
        <v>1</v>
      </c>
      <c r="D143" s="198">
        <v>248</v>
      </c>
      <c r="E143" s="43">
        <v>0.29999999999999999</v>
      </c>
      <c r="F143" s="42">
        <f>ROUNDDOWN(D143*(1-E143),0)</f>
        <v>173</v>
      </c>
      <c r="G143" s="45">
        <f t="shared" si="43"/>
        <v>23.592009999999998</v>
      </c>
      <c r="H143" s="45">
        <f t="shared" si="54"/>
        <v>23.592009999999998</v>
      </c>
      <c r="I143" s="45">
        <f t="shared" si="55"/>
        <v>3.0669613</v>
      </c>
      <c r="J143" s="46">
        <f t="shared" si="56"/>
        <v>20.525048699999999</v>
      </c>
      <c r="K143" s="47">
        <v>0.20000000000000001</v>
      </c>
      <c r="L143" s="48">
        <f t="shared" si="57"/>
        <v>4.1050097399999999</v>
      </c>
      <c r="M143" s="49">
        <v>0.050000000000000003</v>
      </c>
      <c r="N143" s="50">
        <f t="shared" si="48"/>
        <v>1.026252435</v>
      </c>
      <c r="O143" s="49">
        <v>0.050000000000000003</v>
      </c>
      <c r="P143" s="50">
        <f t="shared" si="49"/>
        <v>1.026252435</v>
      </c>
      <c r="Q143" s="51">
        <f t="shared" si="50"/>
        <v>14.369999999999999</v>
      </c>
      <c r="R143" s="52">
        <f t="shared" si="58"/>
        <v>14.369999999999999</v>
      </c>
      <c r="S143" s="194">
        <f t="shared" si="52"/>
        <v>0.60910452309913399</v>
      </c>
    </row>
    <row r="144" hidden="1" ht="15" customHeight="1">
      <c r="A144" s="201" t="s">
        <v>206</v>
      </c>
      <c r="B144" s="55" t="str">
        <f>VLOOKUP(A144,'New template'!A:B,2,FALSE)</f>
        <v>E05697</v>
      </c>
      <c r="C144" s="68">
        <v>0</v>
      </c>
      <c r="D144" s="198">
        <v>248</v>
      </c>
      <c r="E144" s="43">
        <v>0</v>
      </c>
      <c r="F144" s="42">
        <f t="shared" si="53"/>
        <v>248</v>
      </c>
      <c r="G144" s="45">
        <f t="shared" si="43"/>
        <v>33.819759999999995</v>
      </c>
      <c r="H144" s="45">
        <f t="shared" si="54"/>
        <v>0</v>
      </c>
      <c r="I144" s="45">
        <f t="shared" si="55"/>
        <v>4.3965687999999998</v>
      </c>
      <c r="J144" s="46">
        <f t="shared" si="56"/>
        <v>0</v>
      </c>
      <c r="K144" s="47">
        <v>0.20000000000000001</v>
      </c>
      <c r="L144" s="48">
        <f t="shared" si="57"/>
        <v>0</v>
      </c>
      <c r="M144" s="49">
        <f>VLOOKUP(A144,'New template'!A:R,13,FALSE)</f>
        <v>0.050000000000000003</v>
      </c>
      <c r="N144" s="50">
        <f t="shared" si="48"/>
        <v>0</v>
      </c>
      <c r="O144" s="49">
        <v>0.050000000000000003</v>
      </c>
      <c r="P144" s="50">
        <f t="shared" si="49"/>
        <v>0</v>
      </c>
      <c r="Q144" s="51">
        <f t="shared" si="50"/>
        <v>0</v>
      </c>
      <c r="R144" s="52">
        <f t="shared" si="58"/>
        <v>0</v>
      </c>
      <c r="S144" s="194"/>
    </row>
    <row r="145" ht="15" customHeight="1">
      <c r="A145" s="200" t="s">
        <v>384</v>
      </c>
      <c r="B145" s="55" t="str">
        <f>VLOOKUP(A145,'New template'!A:B,2,FALSE)</f>
        <v>E04508</v>
      </c>
      <c r="C145" s="68">
        <v>28</v>
      </c>
      <c r="D145" s="198">
        <v>368</v>
      </c>
      <c r="E145" s="43">
        <v>0.66999999999999904</v>
      </c>
      <c r="F145" s="42">
        <f>ROUNDDOWN(D145*(1-E145),0)</f>
        <v>121</v>
      </c>
      <c r="G145" s="45">
        <f t="shared" si="43"/>
        <v>16.500769999999999</v>
      </c>
      <c r="H145" s="45">
        <f t="shared" si="54"/>
        <v>462.02155999999997</v>
      </c>
      <c r="I145" s="45">
        <f t="shared" si="55"/>
        <v>2.1451001000000001</v>
      </c>
      <c r="J145" s="46">
        <f t="shared" si="56"/>
        <v>401.95875719999998</v>
      </c>
      <c r="K145" s="47">
        <v>0.20000000000000001</v>
      </c>
      <c r="L145" s="48">
        <f t="shared" si="57"/>
        <v>80.391751440000007</v>
      </c>
      <c r="M145" s="49">
        <v>0.050000000000000003</v>
      </c>
      <c r="N145" s="50">
        <f t="shared" si="48"/>
        <v>20.097937860000002</v>
      </c>
      <c r="O145" s="49">
        <v>0.050000000000000003</v>
      </c>
      <c r="P145" s="50">
        <f t="shared" si="49"/>
        <v>20.097937860000002</v>
      </c>
      <c r="Q145" s="51">
        <f t="shared" si="50"/>
        <v>10.050000000000001</v>
      </c>
      <c r="R145" s="52">
        <f t="shared" si="58"/>
        <v>281.40000000000003</v>
      </c>
      <c r="S145" s="194">
        <f t="shared" si="52"/>
        <v>0.60906248617488767</v>
      </c>
    </row>
    <row r="146" hidden="1" ht="15" customHeight="1">
      <c r="A146" s="201" t="s">
        <v>384</v>
      </c>
      <c r="B146" s="55" t="str">
        <f>VLOOKUP(A146,'New template'!A:B,2,FALSE)</f>
        <v>E04508</v>
      </c>
      <c r="C146" s="68">
        <v>0</v>
      </c>
      <c r="D146" s="198">
        <v>368</v>
      </c>
      <c r="E146" s="43">
        <v>0</v>
      </c>
      <c r="F146" s="42">
        <f t="shared" si="53"/>
        <v>368</v>
      </c>
      <c r="G146" s="45">
        <f t="shared" si="43"/>
        <v>50.184159999999999</v>
      </c>
      <c r="H146" s="45">
        <f t="shared" si="54"/>
        <v>0</v>
      </c>
      <c r="I146" s="45">
        <f t="shared" si="55"/>
        <v>6.5239408000000001</v>
      </c>
      <c r="J146" s="46">
        <f t="shared" si="56"/>
        <v>0</v>
      </c>
      <c r="K146" s="47">
        <v>0.20000000000000001</v>
      </c>
      <c r="L146" s="48">
        <f t="shared" si="57"/>
        <v>0</v>
      </c>
      <c r="M146" s="49">
        <f>VLOOKUP(A146,'New template'!A:R,13,FALSE)</f>
        <v>0.050000000000000003</v>
      </c>
      <c r="N146" s="50">
        <f t="shared" si="48"/>
        <v>0</v>
      </c>
      <c r="O146" s="49">
        <v>0.050000000000000003</v>
      </c>
      <c r="P146" s="50">
        <f t="shared" si="49"/>
        <v>0</v>
      </c>
      <c r="Q146" s="51">
        <f t="shared" si="50"/>
        <v>0</v>
      </c>
      <c r="R146" s="52">
        <f t="shared" si="58"/>
        <v>0</v>
      </c>
      <c r="S146" s="194"/>
    </row>
    <row r="147" ht="15" customHeight="1">
      <c r="A147" s="200" t="s">
        <v>385</v>
      </c>
      <c r="B147" s="55" t="str">
        <f>VLOOKUP(A147,'New template'!A:B,2,FALSE)</f>
        <v>E05097</v>
      </c>
      <c r="C147" s="68">
        <v>10</v>
      </c>
      <c r="D147" s="198">
        <v>528</v>
      </c>
      <c r="E147" s="43">
        <v>0.66999999999999904</v>
      </c>
      <c r="F147" s="42">
        <f>ROUNDDOWN(D147*(1-E147),0)</f>
        <v>174</v>
      </c>
      <c r="G147" s="45">
        <f t="shared" si="43"/>
        <v>23.728379999999998</v>
      </c>
      <c r="H147" s="45">
        <f t="shared" si="54"/>
        <v>237.28379999999999</v>
      </c>
      <c r="I147" s="45">
        <f t="shared" si="55"/>
        <v>3.0846893999999998</v>
      </c>
      <c r="J147" s="46">
        <f t="shared" si="56"/>
        <v>206.43690599999999</v>
      </c>
      <c r="K147" s="47">
        <v>0.20000000000000001</v>
      </c>
      <c r="L147" s="48">
        <f t="shared" si="57"/>
        <v>41.287381199999999</v>
      </c>
      <c r="M147" s="49">
        <v>0.050000000000000003</v>
      </c>
      <c r="N147" s="50">
        <f t="shared" si="48"/>
        <v>10.3218453</v>
      </c>
      <c r="O147" s="49">
        <v>0.050000000000000003</v>
      </c>
      <c r="P147" s="50">
        <f t="shared" si="49"/>
        <v>10.3218453</v>
      </c>
      <c r="Q147" s="51">
        <f t="shared" si="50"/>
        <v>14.449999999999999</v>
      </c>
      <c r="R147" s="52">
        <f t="shared" si="58"/>
        <v>144.5</v>
      </c>
      <c r="S147" s="194">
        <f t="shared" si="52"/>
        <v>0.60897541256503818</v>
      </c>
    </row>
    <row r="148" hidden="1" ht="15" customHeight="1">
      <c r="A148" s="201" t="s">
        <v>385</v>
      </c>
      <c r="B148" s="55" t="str">
        <f>VLOOKUP(A148,'New template'!A:B,2,FALSE)</f>
        <v>E05097</v>
      </c>
      <c r="C148" s="68">
        <v>0</v>
      </c>
      <c r="D148" s="198">
        <v>528</v>
      </c>
      <c r="E148" s="43">
        <v>0</v>
      </c>
      <c r="F148" s="42">
        <f t="shared" si="53"/>
        <v>528</v>
      </c>
      <c r="G148" s="45">
        <f t="shared" si="43"/>
        <v>72.003360000000001</v>
      </c>
      <c r="H148" s="45">
        <f t="shared" si="54"/>
        <v>0</v>
      </c>
      <c r="I148" s="45">
        <f t="shared" si="55"/>
        <v>9.3604368000000004</v>
      </c>
      <c r="J148" s="46">
        <f t="shared" si="56"/>
        <v>0</v>
      </c>
      <c r="K148" s="47">
        <v>0.20000000000000001</v>
      </c>
      <c r="L148" s="48">
        <f t="shared" si="57"/>
        <v>0</v>
      </c>
      <c r="M148" s="49">
        <f>VLOOKUP(A148,'New template'!A:R,13,FALSE)</f>
        <v>0.050000000000000003</v>
      </c>
      <c r="N148" s="50">
        <f t="shared" si="48"/>
        <v>0</v>
      </c>
      <c r="O148" s="49">
        <v>0.050000000000000003</v>
      </c>
      <c r="P148" s="50">
        <f t="shared" si="49"/>
        <v>0</v>
      </c>
      <c r="Q148" s="51">
        <f t="shared" si="50"/>
        <v>0</v>
      </c>
      <c r="R148" s="52">
        <f t="shared" si="58"/>
        <v>0</v>
      </c>
      <c r="S148" s="194"/>
    </row>
    <row r="149" ht="15" customHeight="1">
      <c r="A149" s="200" t="s">
        <v>386</v>
      </c>
      <c r="B149" s="55" t="str">
        <f>VLOOKUP(A149,'New template'!A:B,2,FALSE)</f>
        <v>E05098</v>
      </c>
      <c r="C149" s="68">
        <v>7</v>
      </c>
      <c r="D149" s="198">
        <v>678</v>
      </c>
      <c r="E149" s="43">
        <v>0.66999999999999904</v>
      </c>
      <c r="F149" s="42">
        <f>ROUNDDOWN(D149*(1-E149),0)</f>
        <v>223</v>
      </c>
      <c r="G149" s="45">
        <f t="shared" si="43"/>
        <v>30.410509999999999</v>
      </c>
      <c r="H149" s="45">
        <f t="shared" si="54"/>
        <v>212.87357</v>
      </c>
      <c r="I149" s="45">
        <f t="shared" si="55"/>
        <v>3.9533662999999999</v>
      </c>
      <c r="J149" s="46">
        <f t="shared" si="56"/>
        <v>185.20000590000001</v>
      </c>
      <c r="K149" s="47">
        <v>0.20000000000000001</v>
      </c>
      <c r="L149" s="48">
        <f t="shared" si="57"/>
        <v>37.040001180000004</v>
      </c>
      <c r="M149" s="49">
        <v>0.050000000000000003</v>
      </c>
      <c r="N149" s="50">
        <f t="shared" si="48"/>
        <v>9.2600002950000011</v>
      </c>
      <c r="O149" s="49">
        <v>0.050000000000000003</v>
      </c>
      <c r="P149" s="50">
        <f t="shared" si="49"/>
        <v>9.2600002950000011</v>
      </c>
      <c r="Q149" s="51">
        <f t="shared" si="50"/>
        <v>18.52</v>
      </c>
      <c r="R149" s="52">
        <f t="shared" si="58"/>
        <v>129.63999999999999</v>
      </c>
      <c r="S149" s="194">
        <f t="shared" si="52"/>
        <v>0.60899998059881266</v>
      </c>
    </row>
    <row r="150" hidden="1" ht="15" customHeight="1">
      <c r="A150" s="201" t="s">
        <v>386</v>
      </c>
      <c r="B150" s="55" t="str">
        <f>VLOOKUP(A150,'New template'!A:B,2,FALSE)</f>
        <v>E05098</v>
      </c>
      <c r="C150" s="68">
        <v>0</v>
      </c>
      <c r="D150" s="198">
        <v>678</v>
      </c>
      <c r="E150" s="43">
        <v>0</v>
      </c>
      <c r="F150" s="42">
        <f t="shared" si="53"/>
        <v>678</v>
      </c>
      <c r="G150" s="45">
        <f t="shared" si="43"/>
        <v>92.458859999999987</v>
      </c>
      <c r="H150" s="45">
        <f t="shared" si="54"/>
        <v>0</v>
      </c>
      <c r="I150" s="45">
        <f t="shared" si="55"/>
        <v>12.019651799999998</v>
      </c>
      <c r="J150" s="46">
        <f t="shared" si="56"/>
        <v>0</v>
      </c>
      <c r="K150" s="47">
        <v>0.20000000000000001</v>
      </c>
      <c r="L150" s="48">
        <f t="shared" si="57"/>
        <v>0</v>
      </c>
      <c r="M150" s="49">
        <f>VLOOKUP(A150,'New template'!A:R,13,FALSE)</f>
        <v>0.050000000000000003</v>
      </c>
      <c r="N150" s="50">
        <f t="shared" si="48"/>
        <v>0</v>
      </c>
      <c r="O150" s="49">
        <v>0.050000000000000003</v>
      </c>
      <c r="P150" s="50">
        <f t="shared" si="49"/>
        <v>0</v>
      </c>
      <c r="Q150" s="51">
        <f t="shared" si="50"/>
        <v>0</v>
      </c>
      <c r="R150" s="52">
        <f t="shared" si="58"/>
        <v>0</v>
      </c>
      <c r="S150" s="194"/>
    </row>
    <row r="151" ht="15" customHeight="1">
      <c r="A151" s="200" t="s">
        <v>216</v>
      </c>
      <c r="B151" s="55" t="str">
        <f>VLOOKUP(A151,'New template'!A:B,2,FALSE)</f>
        <v>E03632</v>
      </c>
      <c r="C151" s="68">
        <v>3</v>
      </c>
      <c r="D151" s="198">
        <v>248</v>
      </c>
      <c r="E151" s="43">
        <v>0.65000000000000002</v>
      </c>
      <c r="F151" s="42">
        <f>ROUNDDOWN(D151*(1-E151),0)</f>
        <v>86</v>
      </c>
      <c r="G151" s="45">
        <f t="shared" si="43"/>
        <v>11.727819999999999</v>
      </c>
      <c r="H151" s="45">
        <f t="shared" si="54"/>
        <v>35.183459999999997</v>
      </c>
      <c r="I151" s="45">
        <f t="shared" si="55"/>
        <v>1.5246165999999999</v>
      </c>
      <c r="J151" s="46">
        <f t="shared" si="56"/>
        <v>30.609610199999999</v>
      </c>
      <c r="K151" s="47">
        <v>0.20000000000000001</v>
      </c>
      <c r="L151" s="48">
        <f t="shared" si="57"/>
        <v>6.1219220400000003</v>
      </c>
      <c r="M151" s="49">
        <v>0.050000000000000003</v>
      </c>
      <c r="N151" s="50">
        <f t="shared" si="48"/>
        <v>1.5304805100000001</v>
      </c>
      <c r="O151" s="49">
        <v>0.050000000000000003</v>
      </c>
      <c r="P151" s="50">
        <f t="shared" si="49"/>
        <v>1.5304805100000001</v>
      </c>
      <c r="Q151" s="51">
        <f t="shared" si="50"/>
        <v>7.1399999999999997</v>
      </c>
      <c r="R151" s="52">
        <f t="shared" si="58"/>
        <v>21.419999999999998</v>
      </c>
      <c r="S151" s="194">
        <f t="shared" si="52"/>
        <v>0.60880879822507505</v>
      </c>
    </row>
    <row r="152" hidden="1" ht="15" customHeight="1">
      <c r="A152" s="201" t="s">
        <v>216</v>
      </c>
      <c r="B152" s="55" t="str">
        <f>VLOOKUP(A152,'New template'!A:B,2,FALSE)</f>
        <v>E03632</v>
      </c>
      <c r="C152" s="68">
        <v>0</v>
      </c>
      <c r="D152" s="198">
        <v>248</v>
      </c>
      <c r="E152" s="43">
        <v>0</v>
      </c>
      <c r="F152" s="42">
        <f t="shared" si="53"/>
        <v>248</v>
      </c>
      <c r="G152" s="45">
        <f t="shared" si="43"/>
        <v>33.819759999999995</v>
      </c>
      <c r="H152" s="45">
        <f t="shared" si="54"/>
        <v>0</v>
      </c>
      <c r="I152" s="45">
        <f t="shared" si="55"/>
        <v>4.3965687999999998</v>
      </c>
      <c r="J152" s="46">
        <f t="shared" si="56"/>
        <v>0</v>
      </c>
      <c r="K152" s="47">
        <v>0.20000000000000001</v>
      </c>
      <c r="L152" s="48">
        <f t="shared" si="57"/>
        <v>0</v>
      </c>
      <c r="M152" s="49">
        <f>VLOOKUP(A152,'New template'!A:R,13,FALSE)</f>
        <v>0.050000000000000003</v>
      </c>
      <c r="N152" s="50">
        <f t="shared" si="48"/>
        <v>0</v>
      </c>
      <c r="O152" s="49">
        <v>0.050000000000000003</v>
      </c>
      <c r="P152" s="50">
        <f t="shared" si="49"/>
        <v>0</v>
      </c>
      <c r="Q152" s="51">
        <f t="shared" si="50"/>
        <v>0</v>
      </c>
      <c r="R152" s="52">
        <f t="shared" si="58"/>
        <v>0</v>
      </c>
      <c r="S152" s="194"/>
    </row>
    <row r="153" ht="15" customHeight="1">
      <c r="A153" s="200" t="s">
        <v>218</v>
      </c>
      <c r="B153" s="55" t="str">
        <f>VLOOKUP(A153,'New template'!A:B,2,FALSE)</f>
        <v>E03060</v>
      </c>
      <c r="C153" s="68">
        <v>6</v>
      </c>
      <c r="D153" s="198">
        <v>298</v>
      </c>
      <c r="E153" s="43">
        <v>0.83999999999999997</v>
      </c>
      <c r="F153" s="42">
        <f>ROUNDDOWN(D153*(1-E153),0)</f>
        <v>47</v>
      </c>
      <c r="G153" s="45">
        <f t="shared" si="43"/>
        <v>6.4093899999999993</v>
      </c>
      <c r="H153" s="45">
        <f t="shared" si="54"/>
        <v>38.456339999999997</v>
      </c>
      <c r="I153" s="45">
        <f t="shared" si="55"/>
        <v>0.83322069999999993</v>
      </c>
      <c r="J153" s="46">
        <f t="shared" si="56"/>
        <v>33.457015799999994</v>
      </c>
      <c r="K153" s="47">
        <v>0.20000000000000001</v>
      </c>
      <c r="L153" s="48">
        <f t="shared" si="57"/>
        <v>6.6914031599999992</v>
      </c>
      <c r="M153" s="49">
        <v>0.050000000000000003</v>
      </c>
      <c r="N153" s="50">
        <f t="shared" si="48"/>
        <v>1.6728507899999998</v>
      </c>
      <c r="O153" s="49">
        <v>0.050000000000000003</v>
      </c>
      <c r="P153" s="50">
        <f t="shared" si="49"/>
        <v>1.6728507899999998</v>
      </c>
      <c r="Q153" s="51">
        <f t="shared" si="50"/>
        <v>3.8999999999999999</v>
      </c>
      <c r="R153" s="52">
        <f t="shared" si="58"/>
        <v>23.399999999999999</v>
      </c>
      <c r="S153" s="194">
        <f t="shared" si="52"/>
        <v>0.60848224245989091</v>
      </c>
    </row>
    <row r="154" hidden="1" ht="15" customHeight="1">
      <c r="A154" s="201" t="s">
        <v>218</v>
      </c>
      <c r="B154" s="55" t="str">
        <f>VLOOKUP(A154,'New template'!A:B,2,FALSE)</f>
        <v>E03060</v>
      </c>
      <c r="C154" s="68">
        <v>0</v>
      </c>
      <c r="D154" s="198">
        <v>298</v>
      </c>
      <c r="E154" s="43">
        <v>0</v>
      </c>
      <c r="F154" s="42">
        <f t="shared" si="53"/>
        <v>298</v>
      </c>
      <c r="G154" s="45">
        <f t="shared" si="43"/>
        <v>40.638259999999995</v>
      </c>
      <c r="H154" s="45">
        <f t="shared" si="54"/>
        <v>0</v>
      </c>
      <c r="I154" s="45">
        <f t="shared" si="55"/>
        <v>5.2829737999999997</v>
      </c>
      <c r="J154" s="46">
        <f t="shared" si="56"/>
        <v>0</v>
      </c>
      <c r="K154" s="47">
        <v>0.20000000000000001</v>
      </c>
      <c r="L154" s="48">
        <f t="shared" si="57"/>
        <v>0</v>
      </c>
      <c r="M154" s="49">
        <f>VLOOKUP(A154,'New template'!A:R,13,FALSE)</f>
        <v>0.050000000000000003</v>
      </c>
      <c r="N154" s="50">
        <f t="shared" si="48"/>
        <v>0</v>
      </c>
      <c r="O154" s="49">
        <v>0.050000000000000003</v>
      </c>
      <c r="P154" s="50">
        <f t="shared" si="49"/>
        <v>0</v>
      </c>
      <c r="Q154" s="51">
        <f t="shared" si="50"/>
        <v>0</v>
      </c>
      <c r="R154" s="52">
        <f t="shared" si="58"/>
        <v>0</v>
      </c>
      <c r="S154" s="194"/>
    </row>
    <row r="155" ht="15" customHeight="1">
      <c r="A155" s="200" t="s">
        <v>220</v>
      </c>
      <c r="B155" s="149" t="s">
        <v>221</v>
      </c>
      <c r="C155" s="68">
        <v>3</v>
      </c>
      <c r="D155" s="198">
        <v>498</v>
      </c>
      <c r="E155" s="43">
        <v>0.81000000000000005</v>
      </c>
      <c r="F155" s="42">
        <f>ROUNDDOWN(D155*(1-E155),0)</f>
        <v>94</v>
      </c>
      <c r="G155" s="45">
        <f t="shared" si="43"/>
        <v>12.818779999999999</v>
      </c>
      <c r="H155" s="45">
        <f t="shared" si="54"/>
        <v>38.456339999999997</v>
      </c>
      <c r="I155" s="45">
        <f t="shared" si="55"/>
        <v>1.6664413999999999</v>
      </c>
      <c r="J155" s="46">
        <f t="shared" si="56"/>
        <v>33.457015799999994</v>
      </c>
      <c r="K155" s="47">
        <v>0.20000000000000001</v>
      </c>
      <c r="L155" s="48">
        <f t="shared" si="57"/>
        <v>6.6914031599999992</v>
      </c>
      <c r="M155" s="49">
        <v>0.050000000000000003</v>
      </c>
      <c r="N155" s="50">
        <f t="shared" si="48"/>
        <v>1.6728507899999998</v>
      </c>
      <c r="O155" s="49">
        <v>0.050000000000000003</v>
      </c>
      <c r="P155" s="50">
        <f t="shared" si="49"/>
        <v>1.6728507899999998</v>
      </c>
      <c r="Q155" s="51">
        <f t="shared" si="50"/>
        <v>7.8099999999999996</v>
      </c>
      <c r="R155" s="52">
        <f t="shared" si="58"/>
        <v>23.43</v>
      </c>
      <c r="S155" s="194">
        <f t="shared" si="52"/>
        <v>0.60926234789894207</v>
      </c>
    </row>
    <row r="156" hidden="1" ht="15" customHeight="1">
      <c r="A156" s="201" t="s">
        <v>220</v>
      </c>
      <c r="B156" s="199" t="s">
        <v>221</v>
      </c>
      <c r="C156" s="68">
        <v>0</v>
      </c>
      <c r="D156" s="198">
        <v>498</v>
      </c>
      <c r="E156" s="43">
        <v>0</v>
      </c>
      <c r="F156" s="42">
        <f t="shared" si="53"/>
        <v>498</v>
      </c>
      <c r="G156" s="45">
        <f t="shared" si="43"/>
        <v>67.912259999999989</v>
      </c>
      <c r="H156" s="45">
        <f t="shared" si="54"/>
        <v>0</v>
      </c>
      <c r="I156" s="45">
        <f t="shared" si="55"/>
        <v>8.8285937999999984</v>
      </c>
      <c r="J156" s="46">
        <f t="shared" si="56"/>
        <v>0</v>
      </c>
      <c r="K156" s="47">
        <v>0.20000000000000001</v>
      </c>
      <c r="L156" s="48">
        <f t="shared" si="57"/>
        <v>0</v>
      </c>
      <c r="M156" s="49">
        <v>0.070000000000000007</v>
      </c>
      <c r="N156" s="50">
        <f t="shared" si="48"/>
        <v>0</v>
      </c>
      <c r="O156" s="49">
        <v>0.050000000000000003</v>
      </c>
      <c r="P156" s="50">
        <f t="shared" si="49"/>
        <v>0</v>
      </c>
      <c r="Q156" s="51">
        <f t="shared" si="50"/>
        <v>0</v>
      </c>
      <c r="R156" s="52">
        <f t="shared" si="58"/>
        <v>0</v>
      </c>
      <c r="S156" s="194"/>
    </row>
    <row r="157" ht="15" customHeight="1">
      <c r="A157" s="200" t="s">
        <v>222</v>
      </c>
      <c r="B157" s="55" t="str">
        <f>VLOOKUP(A157,'New template'!A:B,2,FALSE)</f>
        <v>E06120</v>
      </c>
      <c r="C157" s="68">
        <v>22</v>
      </c>
      <c r="D157" s="198">
        <v>298</v>
      </c>
      <c r="E157" s="43">
        <v>0</v>
      </c>
      <c r="F157" s="42">
        <f t="shared" ref="F157:F160" si="59">ROUNDDOWN(D157*(1-E157),0)</f>
        <v>298</v>
      </c>
      <c r="G157" s="45">
        <f t="shared" si="43"/>
        <v>40.638259999999995</v>
      </c>
      <c r="H157" s="45">
        <f t="shared" si="54"/>
        <v>894.04171999999994</v>
      </c>
      <c r="I157" s="45">
        <f t="shared" si="55"/>
        <v>5.2829737999999997</v>
      </c>
      <c r="J157" s="46">
        <f t="shared" si="56"/>
        <v>777.81629639999983</v>
      </c>
      <c r="K157" s="47">
        <v>0.20000000000000001</v>
      </c>
      <c r="L157" s="48">
        <f t="shared" si="57"/>
        <v>155.56325927999998</v>
      </c>
      <c r="M157" s="49">
        <v>0.050000000000000003</v>
      </c>
      <c r="N157" s="50">
        <f t="shared" si="48"/>
        <v>38.890814819999996</v>
      </c>
      <c r="O157" s="49">
        <v>0.050000000000000003</v>
      </c>
      <c r="P157" s="50">
        <f t="shared" si="49"/>
        <v>38.890814819999996</v>
      </c>
      <c r="Q157" s="51">
        <f t="shared" si="50"/>
        <v>24.75</v>
      </c>
      <c r="R157" s="52">
        <f t="shared" si="58"/>
        <v>544.5</v>
      </c>
      <c r="S157" s="194">
        <f t="shared" si="52"/>
        <v>0.60903198119210822</v>
      </c>
    </row>
    <row r="158" ht="15" customHeight="1">
      <c r="A158" s="200" t="s">
        <v>224</v>
      </c>
      <c r="B158" s="55" t="str">
        <f>VLOOKUP(A158,'New template'!A:B,2,FALSE)</f>
        <v>E06531</v>
      </c>
      <c r="C158" s="68">
        <v>4</v>
      </c>
      <c r="D158" s="198">
        <v>428</v>
      </c>
      <c r="E158" s="43">
        <v>0</v>
      </c>
      <c r="F158" s="42">
        <f t="shared" si="59"/>
        <v>428</v>
      </c>
      <c r="G158" s="45">
        <f t="shared" si="43"/>
        <v>58.366359999999993</v>
      </c>
      <c r="H158" s="45">
        <f t="shared" si="54"/>
        <v>233.46543999999997</v>
      </c>
      <c r="I158" s="45">
        <f t="shared" si="55"/>
        <v>7.5876267999999998</v>
      </c>
      <c r="J158" s="46">
        <f t="shared" si="56"/>
        <v>203.11493279999996</v>
      </c>
      <c r="K158" s="47">
        <v>0.20000000000000001</v>
      </c>
      <c r="L158" s="48">
        <f t="shared" si="57"/>
        <v>40.622986559999994</v>
      </c>
      <c r="M158" s="49">
        <v>0.050000000000000003</v>
      </c>
      <c r="N158" s="50">
        <f t="shared" si="48"/>
        <v>10.155746639999998</v>
      </c>
      <c r="O158" s="49">
        <v>0.050000000000000003</v>
      </c>
      <c r="P158" s="50">
        <f t="shared" si="49"/>
        <v>10.155746639999998</v>
      </c>
      <c r="Q158" s="51">
        <f t="shared" si="50"/>
        <v>35.549999999999997</v>
      </c>
      <c r="R158" s="52">
        <f t="shared" si="58"/>
        <v>142.19999999999999</v>
      </c>
      <c r="S158" s="194">
        <f t="shared" si="52"/>
        <v>0.60908372562551449</v>
      </c>
    </row>
    <row r="159" ht="15" customHeight="1">
      <c r="A159" s="200" t="s">
        <v>226</v>
      </c>
      <c r="B159" s="55" t="str">
        <f>VLOOKUP(A159,'New template'!A:B,2,FALSE)</f>
        <v>E06532</v>
      </c>
      <c r="C159" s="68">
        <v>8</v>
      </c>
      <c r="D159" s="198">
        <v>498</v>
      </c>
      <c r="E159" s="43">
        <v>0</v>
      </c>
      <c r="F159" s="42">
        <f t="shared" si="59"/>
        <v>498</v>
      </c>
      <c r="G159" s="45">
        <f t="shared" si="43"/>
        <v>67.912259999999989</v>
      </c>
      <c r="H159" s="45">
        <f t="shared" si="54"/>
        <v>543.29807999999991</v>
      </c>
      <c r="I159" s="45">
        <f t="shared" si="55"/>
        <v>8.8285937999999984</v>
      </c>
      <c r="J159" s="46">
        <f t="shared" si="56"/>
        <v>472.66932959999991</v>
      </c>
      <c r="K159" s="47">
        <v>0.20000000000000001</v>
      </c>
      <c r="L159" s="48">
        <f t="shared" si="57"/>
        <v>94.533865919999982</v>
      </c>
      <c r="M159" s="49">
        <v>0.050000000000000003</v>
      </c>
      <c r="N159" s="50">
        <f t="shared" si="48"/>
        <v>23.633466479999996</v>
      </c>
      <c r="O159" s="49">
        <v>0.050000000000000003</v>
      </c>
      <c r="P159" s="50">
        <f t="shared" si="49"/>
        <v>23.633466479999996</v>
      </c>
      <c r="Q159" s="51">
        <f t="shared" si="50"/>
        <v>41.359999999999999</v>
      </c>
      <c r="R159" s="52">
        <f t="shared" si="58"/>
        <v>330.88</v>
      </c>
      <c r="S159" s="194">
        <f t="shared" si="52"/>
        <v>0.60902111047401464</v>
      </c>
    </row>
    <row r="160" ht="15" customHeight="1">
      <c r="A160" s="200" t="s">
        <v>228</v>
      </c>
      <c r="B160" s="55" t="str">
        <f>VLOOKUP(A160,'New template'!A:B,2,FALSE)</f>
        <v>E05687</v>
      </c>
      <c r="C160" s="68">
        <v>1</v>
      </c>
      <c r="D160" s="198">
        <v>298</v>
      </c>
      <c r="E160" s="43">
        <v>0.65000000000000002</v>
      </c>
      <c r="F160" s="42">
        <f t="shared" si="59"/>
        <v>104</v>
      </c>
      <c r="G160" s="45">
        <f t="shared" si="43"/>
        <v>14.182479999999998</v>
      </c>
      <c r="H160" s="45">
        <f t="shared" si="54"/>
        <v>14.182479999999998</v>
      </c>
      <c r="I160" s="45">
        <f t="shared" si="55"/>
        <v>1.8437223999999999</v>
      </c>
      <c r="J160" s="46">
        <f t="shared" si="56"/>
        <v>12.338757599999997</v>
      </c>
      <c r="K160" s="47">
        <v>0.20000000000000001</v>
      </c>
      <c r="L160" s="48">
        <f t="shared" si="57"/>
        <v>2.4677515199999998</v>
      </c>
      <c r="M160" s="49">
        <v>0.050000000000000003</v>
      </c>
      <c r="N160" s="50">
        <f t="shared" si="48"/>
        <v>0.61693787999999994</v>
      </c>
      <c r="O160" s="49">
        <v>0.050000000000000003</v>
      </c>
      <c r="P160" s="50">
        <f t="shared" si="49"/>
        <v>0.61693787999999994</v>
      </c>
      <c r="Q160" s="51">
        <f t="shared" si="50"/>
        <v>8.6400000000000006</v>
      </c>
      <c r="R160" s="52">
        <f t="shared" si="58"/>
        <v>8.6400000000000006</v>
      </c>
      <c r="S160" s="194">
        <f t="shared" si="52"/>
        <v>0.60920233978824589</v>
      </c>
    </row>
    <row r="161" hidden="1" ht="15" customHeight="1">
      <c r="A161" s="201" t="s">
        <v>228</v>
      </c>
      <c r="B161" s="55" t="str">
        <f>VLOOKUP(A161,'New template'!A:B,2,FALSE)</f>
        <v>E05687</v>
      </c>
      <c r="C161" s="68">
        <v>0</v>
      </c>
      <c r="D161" s="198">
        <v>298</v>
      </c>
      <c r="E161" s="43">
        <v>0</v>
      </c>
      <c r="F161" s="42">
        <f t="shared" si="53"/>
        <v>298</v>
      </c>
      <c r="G161" s="45">
        <f t="shared" si="43"/>
        <v>40.638259999999995</v>
      </c>
      <c r="H161" s="45">
        <f t="shared" si="54"/>
        <v>0</v>
      </c>
      <c r="I161" s="45">
        <f t="shared" si="55"/>
        <v>5.2829737999999997</v>
      </c>
      <c r="J161" s="46">
        <f t="shared" si="56"/>
        <v>0</v>
      </c>
      <c r="K161" s="47">
        <v>0.20000000000000001</v>
      </c>
      <c r="L161" s="48">
        <f t="shared" si="57"/>
        <v>0</v>
      </c>
      <c r="M161" s="49">
        <f>VLOOKUP(A161,'New template'!A:R,13,FALSE)</f>
        <v>0.050000000000000003</v>
      </c>
      <c r="N161" s="50">
        <f t="shared" si="48"/>
        <v>0</v>
      </c>
      <c r="O161" s="49">
        <v>0.050000000000000003</v>
      </c>
      <c r="P161" s="50">
        <f t="shared" si="49"/>
        <v>0</v>
      </c>
      <c r="Q161" s="51">
        <f t="shared" si="50"/>
        <v>0</v>
      </c>
      <c r="R161" s="52">
        <f t="shared" si="58"/>
        <v>0</v>
      </c>
      <c r="S161" s="194"/>
    </row>
    <row r="162" ht="15" customHeight="1">
      <c r="A162" s="200" t="s">
        <v>387</v>
      </c>
      <c r="B162" s="55" t="str">
        <f>VLOOKUP(A162,'New template'!A:B,2,FALSE)</f>
        <v>E06096</v>
      </c>
      <c r="C162" s="68">
        <v>1</v>
      </c>
      <c r="D162" s="198">
        <v>428</v>
      </c>
      <c r="E162" s="43">
        <v>0.64999999999999902</v>
      </c>
      <c r="F162" s="42">
        <f>ROUNDDOWN(D162*(1-E162),0)</f>
        <v>149</v>
      </c>
      <c r="G162" s="45">
        <f t="shared" si="43"/>
        <v>20.319129999999998</v>
      </c>
      <c r="H162" s="45">
        <f t="shared" si="54"/>
        <v>20.319129999999998</v>
      </c>
      <c r="I162" s="45">
        <f t="shared" si="55"/>
        <v>2.6414868999999999</v>
      </c>
      <c r="J162" s="46">
        <f t="shared" si="56"/>
        <v>17.677643099999997</v>
      </c>
      <c r="K162" s="47">
        <v>0.20000000000000001</v>
      </c>
      <c r="L162" s="48">
        <f t="shared" si="57"/>
        <v>3.5355286199999996</v>
      </c>
      <c r="M162" s="49">
        <v>0.050000000000000003</v>
      </c>
      <c r="N162" s="50">
        <f t="shared" si="48"/>
        <v>0.88388215499999989</v>
      </c>
      <c r="O162" s="49">
        <v>0.050000000000000003</v>
      </c>
      <c r="P162" s="50">
        <f t="shared" si="49"/>
        <v>0.88388215499999989</v>
      </c>
      <c r="Q162" s="51">
        <f t="shared" si="50"/>
        <v>12.369999999999999</v>
      </c>
      <c r="R162" s="52">
        <f t="shared" si="58"/>
        <v>12.369999999999999</v>
      </c>
      <c r="S162" s="194">
        <f t="shared" si="52"/>
        <v>0.60878590766435381</v>
      </c>
    </row>
    <row r="163" hidden="1" ht="15" customHeight="1">
      <c r="A163" s="201" t="s">
        <v>387</v>
      </c>
      <c r="B163" s="55" t="str">
        <f>VLOOKUP(A163,'New template'!A:B,2,FALSE)</f>
        <v>E06096</v>
      </c>
      <c r="C163" s="68">
        <v>0</v>
      </c>
      <c r="D163" s="198">
        <v>428</v>
      </c>
      <c r="E163" s="43">
        <v>0</v>
      </c>
      <c r="F163" s="42">
        <f t="shared" si="53"/>
        <v>428</v>
      </c>
      <c r="G163" s="45">
        <f t="shared" si="43"/>
        <v>58.366359999999993</v>
      </c>
      <c r="H163" s="45">
        <f t="shared" si="54"/>
        <v>0</v>
      </c>
      <c r="I163" s="45">
        <f t="shared" si="55"/>
        <v>7.5876267999999998</v>
      </c>
      <c r="J163" s="46">
        <f t="shared" si="56"/>
        <v>0</v>
      </c>
      <c r="K163" s="47">
        <v>0.20000000000000001</v>
      </c>
      <c r="L163" s="48">
        <f t="shared" si="57"/>
        <v>0</v>
      </c>
      <c r="M163" s="49">
        <f>VLOOKUP(A163,'New template'!A:R,13,FALSE)</f>
        <v>0.050000000000000003</v>
      </c>
      <c r="N163" s="50">
        <f t="shared" si="48"/>
        <v>0</v>
      </c>
      <c r="O163" s="49">
        <v>0.050000000000000003</v>
      </c>
      <c r="P163" s="50">
        <f t="shared" si="49"/>
        <v>0</v>
      </c>
      <c r="Q163" s="51">
        <f t="shared" si="50"/>
        <v>0</v>
      </c>
      <c r="R163" s="52">
        <f t="shared" si="58"/>
        <v>0</v>
      </c>
      <c r="S163" s="194"/>
    </row>
    <row r="164" ht="15" customHeight="1">
      <c r="A164" s="200" t="s">
        <v>232</v>
      </c>
      <c r="B164" s="55" t="str">
        <f>VLOOKUP(A164,'New template'!A:B,2,FALSE)</f>
        <v>E02540</v>
      </c>
      <c r="C164" s="68">
        <v>40</v>
      </c>
      <c r="D164" s="198">
        <v>158</v>
      </c>
      <c r="E164" s="43">
        <v>0.84999999999999998</v>
      </c>
      <c r="F164" s="42">
        <f>ROUNDDOWN(D164*(1-E164),0)</f>
        <v>23</v>
      </c>
      <c r="G164" s="45">
        <f t="shared" si="43"/>
        <v>3.1365099999999999</v>
      </c>
      <c r="H164" s="45">
        <f t="shared" si="54"/>
        <v>125.46039999999999</v>
      </c>
      <c r="I164" s="45">
        <f t="shared" si="55"/>
        <v>0.40774630000000001</v>
      </c>
      <c r="J164" s="46">
        <f t="shared" si="56"/>
        <v>109.150548</v>
      </c>
      <c r="K164" s="47">
        <v>0.20000000000000001</v>
      </c>
      <c r="L164" s="48">
        <f t="shared" si="57"/>
        <v>21.8301096</v>
      </c>
      <c r="M164" s="49">
        <v>0.050000000000000003</v>
      </c>
      <c r="N164" s="50">
        <f t="shared" si="48"/>
        <v>5.4575274</v>
      </c>
      <c r="O164" s="49">
        <v>0.050000000000000003</v>
      </c>
      <c r="P164" s="50">
        <f t="shared" si="49"/>
        <v>5.4575274</v>
      </c>
      <c r="Q164" s="51">
        <f t="shared" si="50"/>
        <v>1.9099999999999999</v>
      </c>
      <c r="R164" s="52">
        <f t="shared" si="58"/>
        <v>76.399999999999991</v>
      </c>
      <c r="S164" s="194">
        <f t="shared" si="52"/>
        <v>0.60895708924887848</v>
      </c>
    </row>
    <row r="165" hidden="1" ht="15" customHeight="1">
      <c r="A165" s="201" t="s">
        <v>232</v>
      </c>
      <c r="B165" s="55" t="str">
        <f>VLOOKUP(A165,'New template'!A:B,2,FALSE)</f>
        <v>E02540</v>
      </c>
      <c r="C165" s="68">
        <v>0</v>
      </c>
      <c r="D165" s="198">
        <v>158</v>
      </c>
      <c r="E165" s="43">
        <v>0</v>
      </c>
      <c r="F165" s="42">
        <f t="shared" si="53"/>
        <v>158</v>
      </c>
      <c r="G165" s="45">
        <f t="shared" si="43"/>
        <v>21.54646</v>
      </c>
      <c r="H165" s="45">
        <f t="shared" si="54"/>
        <v>0</v>
      </c>
      <c r="I165" s="45">
        <f t="shared" si="55"/>
        <v>2.8010397999999999</v>
      </c>
      <c r="J165" s="46">
        <f t="shared" si="56"/>
        <v>0</v>
      </c>
      <c r="K165" s="47">
        <v>0.20000000000000001</v>
      </c>
      <c r="L165" s="48">
        <f t="shared" si="57"/>
        <v>0</v>
      </c>
      <c r="M165" s="49">
        <f>VLOOKUP(A165,'New template'!A:R,13,FALSE)</f>
        <v>0.050000000000000003</v>
      </c>
      <c r="N165" s="50">
        <f t="shared" si="48"/>
        <v>0</v>
      </c>
      <c r="O165" s="49">
        <v>0.050000000000000003</v>
      </c>
      <c r="P165" s="50">
        <f t="shared" si="49"/>
        <v>0</v>
      </c>
      <c r="Q165" s="51">
        <f t="shared" si="50"/>
        <v>0</v>
      </c>
      <c r="R165" s="52">
        <f t="shared" si="58"/>
        <v>0</v>
      </c>
      <c r="S165" s="194"/>
    </row>
    <row r="166" ht="15" customHeight="1">
      <c r="A166" s="200" t="s">
        <v>234</v>
      </c>
      <c r="B166" s="149" t="s">
        <v>235</v>
      </c>
      <c r="C166" s="68">
        <v>34</v>
      </c>
      <c r="D166" s="198">
        <v>301.5</v>
      </c>
      <c r="E166" s="43">
        <v>0.84999999999999998</v>
      </c>
      <c r="F166" s="42">
        <f>ROUNDDOWN(D166*(1-E166),0)</f>
        <v>45</v>
      </c>
      <c r="G166" s="45">
        <f t="shared" si="43"/>
        <v>6.1366499999999995</v>
      </c>
      <c r="H166" s="45">
        <f t="shared" si="54"/>
        <v>208.64609999999999</v>
      </c>
      <c r="I166" s="45">
        <f t="shared" si="55"/>
        <v>0.79776449999999999</v>
      </c>
      <c r="J166" s="46">
        <f t="shared" si="56"/>
        <v>181.52210700000001</v>
      </c>
      <c r="K166" s="47">
        <v>0.20000000000000001</v>
      </c>
      <c r="L166" s="48">
        <f t="shared" si="57"/>
        <v>36.304421400000003</v>
      </c>
      <c r="M166" s="49">
        <v>0.050000000000000003</v>
      </c>
      <c r="N166" s="50">
        <f t="shared" si="48"/>
        <v>9.0761053500000006</v>
      </c>
      <c r="O166" s="49">
        <v>0.050000000000000003</v>
      </c>
      <c r="P166" s="50">
        <f t="shared" si="49"/>
        <v>9.0761053500000006</v>
      </c>
      <c r="Q166" s="51">
        <f t="shared" si="50"/>
        <v>3.7400000000000002</v>
      </c>
      <c r="R166" s="52">
        <f t="shared" si="58"/>
        <v>127.16000000000001</v>
      </c>
      <c r="S166" s="194">
        <f t="shared" si="52"/>
        <v>0.60945304033959902</v>
      </c>
    </row>
    <row r="167" hidden="1" ht="15" customHeight="1">
      <c r="A167" s="201" t="s">
        <v>234</v>
      </c>
      <c r="B167" s="199" t="s">
        <v>235</v>
      </c>
      <c r="C167" s="68">
        <v>0</v>
      </c>
      <c r="D167" s="198">
        <v>301.5</v>
      </c>
      <c r="E167" s="43">
        <v>0</v>
      </c>
      <c r="F167" s="42">
        <f t="shared" si="53"/>
        <v>301.5</v>
      </c>
      <c r="G167" s="45">
        <f t="shared" si="43"/>
        <v>41.115555000000001</v>
      </c>
      <c r="H167" s="45">
        <f t="shared" si="54"/>
        <v>0</v>
      </c>
      <c r="I167" s="45">
        <f t="shared" si="55"/>
        <v>5.3450221500000001</v>
      </c>
      <c r="J167" s="46">
        <f t="shared" si="56"/>
        <v>0</v>
      </c>
      <c r="K167" s="47">
        <v>0.20000000000000001</v>
      </c>
      <c r="L167" s="48">
        <f t="shared" si="57"/>
        <v>0</v>
      </c>
      <c r="M167" s="49">
        <v>0.070000000000000007</v>
      </c>
      <c r="N167" s="50">
        <f t="shared" si="48"/>
        <v>0</v>
      </c>
      <c r="O167" s="49">
        <v>0.050000000000000003</v>
      </c>
      <c r="P167" s="50">
        <f t="shared" si="49"/>
        <v>0</v>
      </c>
      <c r="Q167" s="51">
        <f t="shared" si="50"/>
        <v>0</v>
      </c>
      <c r="R167" s="52">
        <f t="shared" si="58"/>
        <v>0</v>
      </c>
      <c r="S167" s="194"/>
    </row>
    <row r="168" ht="15" customHeight="1">
      <c r="A168" s="200" t="s">
        <v>236</v>
      </c>
      <c r="B168" s="55" t="str">
        <f>VLOOKUP(A168,'New template'!A:B,2,FALSE)</f>
        <v>E02310</v>
      </c>
      <c r="C168" s="68">
        <v>1</v>
      </c>
      <c r="D168" s="198">
        <v>278</v>
      </c>
      <c r="E168" s="43">
        <v>0</v>
      </c>
      <c r="F168" s="42">
        <f t="shared" ref="F168:F175" si="60">ROUNDDOWN(D168*(1-E168),0)</f>
        <v>278</v>
      </c>
      <c r="G168" s="45">
        <f t="shared" si="43"/>
        <v>37.91086</v>
      </c>
      <c r="H168" s="45">
        <f t="shared" si="54"/>
        <v>37.91086</v>
      </c>
      <c r="I168" s="45">
        <f t="shared" si="55"/>
        <v>4.9284118000000001</v>
      </c>
      <c r="J168" s="46">
        <f t="shared" si="56"/>
        <v>32.9824482</v>
      </c>
      <c r="K168" s="47">
        <v>0.20000000000000001</v>
      </c>
      <c r="L168" s="48">
        <f t="shared" si="57"/>
        <v>6.5964896400000006</v>
      </c>
      <c r="M168" s="49">
        <v>0.050000000000000003</v>
      </c>
      <c r="N168" s="50">
        <f t="shared" si="48"/>
        <v>1.6491224100000001</v>
      </c>
      <c r="O168" s="49">
        <v>0.050000000000000003</v>
      </c>
      <c r="P168" s="50">
        <f t="shared" si="49"/>
        <v>1.6491224100000001</v>
      </c>
      <c r="Q168" s="51">
        <f t="shared" si="50"/>
        <v>23.09</v>
      </c>
      <c r="R168" s="52">
        <f t="shared" si="58"/>
        <v>23.09</v>
      </c>
      <c r="S168" s="194">
        <f t="shared" si="52"/>
        <v>0.60906030620249707</v>
      </c>
    </row>
    <row r="169" ht="15" customHeight="1">
      <c r="A169" s="200" t="s">
        <v>236</v>
      </c>
      <c r="B169" s="55" t="str">
        <f>VLOOKUP(A169,'New template'!A:B,2,FALSE)</f>
        <v>E02310</v>
      </c>
      <c r="C169" s="68">
        <v>95</v>
      </c>
      <c r="D169" s="198">
        <v>278</v>
      </c>
      <c r="E169" s="43">
        <v>0.84999999999999998</v>
      </c>
      <c r="F169" s="42">
        <f t="shared" si="60"/>
        <v>41</v>
      </c>
      <c r="G169" s="45">
        <f t="shared" si="43"/>
        <v>5.59117</v>
      </c>
      <c r="H169" s="45">
        <f t="shared" si="54"/>
        <v>531.16115000000002</v>
      </c>
      <c r="I169" s="45">
        <f t="shared" si="55"/>
        <v>0.7268521</v>
      </c>
      <c r="J169" s="46">
        <f t="shared" si="56"/>
        <v>462.11020049999996</v>
      </c>
      <c r="K169" s="47">
        <v>0.20000000000000001</v>
      </c>
      <c r="L169" s="48">
        <f t="shared" si="57"/>
        <v>92.422040100000004</v>
      </c>
      <c r="M169" s="49">
        <v>0.050000000000000003</v>
      </c>
      <c r="N169" s="50">
        <f t="shared" si="48"/>
        <v>23.105510025000001</v>
      </c>
      <c r="O169" s="49">
        <v>0.050000000000000003</v>
      </c>
      <c r="P169" s="50">
        <f t="shared" si="49"/>
        <v>23.105510025000001</v>
      </c>
      <c r="Q169" s="51">
        <f t="shared" si="50"/>
        <v>3.4100000000000001</v>
      </c>
      <c r="R169" s="52">
        <f t="shared" si="58"/>
        <v>323.94999999999999</v>
      </c>
      <c r="S169" s="194">
        <f t="shared" si="52"/>
        <v>0.60989023764256856</v>
      </c>
    </row>
    <row r="170" ht="15" customHeight="1">
      <c r="A170" s="200" t="s">
        <v>238</v>
      </c>
      <c r="B170" s="55" t="str">
        <f>VLOOKUP(A170,'New template'!A:B,2,FALSE)</f>
        <v>E05372</v>
      </c>
      <c r="C170" s="68">
        <v>1</v>
      </c>
      <c r="D170" s="198">
        <v>88</v>
      </c>
      <c r="E170" s="43">
        <v>0</v>
      </c>
      <c r="F170" s="42">
        <f t="shared" si="60"/>
        <v>88</v>
      </c>
      <c r="G170" s="45">
        <f t="shared" si="43"/>
        <v>12.00056</v>
      </c>
      <c r="H170" s="45">
        <f t="shared" si="54"/>
        <v>12.00056</v>
      </c>
      <c r="I170" s="45">
        <f t="shared" si="55"/>
        <v>1.5600728000000001</v>
      </c>
      <c r="J170" s="46">
        <f t="shared" si="56"/>
        <v>10.4404872</v>
      </c>
      <c r="K170" s="47">
        <v>0.20000000000000001</v>
      </c>
      <c r="L170" s="48">
        <f t="shared" si="57"/>
        <v>2.0880974399999999</v>
      </c>
      <c r="M170" s="49">
        <v>0.050000000000000003</v>
      </c>
      <c r="N170" s="50">
        <f t="shared" si="48"/>
        <v>0.52202435999999997</v>
      </c>
      <c r="O170" s="49">
        <v>0.050000000000000003</v>
      </c>
      <c r="P170" s="50">
        <f t="shared" si="49"/>
        <v>0.52202435999999997</v>
      </c>
      <c r="Q170" s="51">
        <f t="shared" si="50"/>
        <v>7.3099999999999996</v>
      </c>
      <c r="R170" s="52">
        <f t="shared" si="58"/>
        <v>7.3099999999999996</v>
      </c>
      <c r="S170" s="194">
        <f t="shared" si="52"/>
        <v>0.60913824021545659</v>
      </c>
    </row>
    <row r="171" ht="15" customHeight="1">
      <c r="A171" s="200" t="s">
        <v>238</v>
      </c>
      <c r="B171" s="55" t="str">
        <f>VLOOKUP(A171,'New template'!A:B,2,FALSE)</f>
        <v>E05372</v>
      </c>
      <c r="C171" s="68">
        <v>58</v>
      </c>
      <c r="D171" s="198">
        <v>88</v>
      </c>
      <c r="E171" s="43">
        <v>0.84999999999999998</v>
      </c>
      <c r="F171" s="42">
        <f t="shared" si="60"/>
        <v>13</v>
      </c>
      <c r="G171" s="45">
        <f t="shared" si="43"/>
        <v>1.7728099999999998</v>
      </c>
      <c r="H171" s="45">
        <f t="shared" si="54"/>
        <v>102.82297999999999</v>
      </c>
      <c r="I171" s="45">
        <f t="shared" si="55"/>
        <v>0.23046529999999998</v>
      </c>
      <c r="J171" s="46">
        <f t="shared" si="56"/>
        <v>89.455992599999988</v>
      </c>
      <c r="K171" s="47">
        <v>0.20000000000000001</v>
      </c>
      <c r="L171" s="48">
        <f t="shared" si="57"/>
        <v>17.89119852</v>
      </c>
      <c r="M171" s="49">
        <v>0.050000000000000003</v>
      </c>
      <c r="N171" s="50">
        <f t="shared" si="48"/>
        <v>4.4727996299999999</v>
      </c>
      <c r="O171" s="49">
        <v>0.050000000000000003</v>
      </c>
      <c r="P171" s="50">
        <f t="shared" si="49"/>
        <v>4.4727996299999999</v>
      </c>
      <c r="Q171" s="51">
        <f t="shared" si="50"/>
        <v>1.0800000000000001</v>
      </c>
      <c r="R171" s="52">
        <f t="shared" si="58"/>
        <v>62.640000000000001</v>
      </c>
      <c r="S171" s="194">
        <f t="shared" si="52"/>
        <v>0.60920233978824589</v>
      </c>
    </row>
    <row r="172" ht="15" customHeight="1">
      <c r="A172" s="200" t="s">
        <v>409</v>
      </c>
      <c r="B172" s="55" t="s">
        <v>243</v>
      </c>
      <c r="C172" s="68">
        <v>1</v>
      </c>
      <c r="D172" s="198">
        <v>348</v>
      </c>
      <c r="E172" s="43">
        <v>0</v>
      </c>
      <c r="F172" s="42">
        <f t="shared" si="60"/>
        <v>348</v>
      </c>
      <c r="G172" s="45">
        <f t="shared" si="43"/>
        <v>47.456759999999996</v>
      </c>
      <c r="H172" s="45">
        <f t="shared" si="54"/>
        <v>47.456759999999996</v>
      </c>
      <c r="I172" s="45">
        <f t="shared" si="55"/>
        <v>6.1693787999999996</v>
      </c>
      <c r="J172" s="46">
        <f t="shared" si="56"/>
        <v>41.287381199999999</v>
      </c>
      <c r="K172" s="47">
        <v>0.20000000000000001</v>
      </c>
      <c r="L172" s="48">
        <f t="shared" si="57"/>
        <v>8.2574762400000008</v>
      </c>
      <c r="M172" s="49">
        <v>0.050000000000000003</v>
      </c>
      <c r="N172" s="50">
        <f t="shared" si="48"/>
        <v>2.0643690600000002</v>
      </c>
      <c r="O172" s="49">
        <v>0.050000000000000003</v>
      </c>
      <c r="P172" s="50">
        <f t="shared" si="49"/>
        <v>2.0643690600000002</v>
      </c>
      <c r="Q172" s="51">
        <f t="shared" si="50"/>
        <v>28.899999999999999</v>
      </c>
      <c r="R172" s="52">
        <f t="shared" si="58"/>
        <v>28.899999999999999</v>
      </c>
      <c r="S172" s="194">
        <f t="shared" si="52"/>
        <v>0.60897541256503818</v>
      </c>
    </row>
    <row r="173" ht="15" customHeight="1">
      <c r="A173" s="200" t="s">
        <v>398</v>
      </c>
      <c r="B173" s="55" t="s">
        <v>247</v>
      </c>
      <c r="C173" s="68">
        <v>42</v>
      </c>
      <c r="D173" s="198">
        <v>248</v>
      </c>
      <c r="E173" s="43">
        <v>0</v>
      </c>
      <c r="F173" s="42">
        <f t="shared" si="60"/>
        <v>248</v>
      </c>
      <c r="G173" s="45">
        <f t="shared" si="43"/>
        <v>33.819759999999995</v>
      </c>
      <c r="H173" s="45">
        <f t="shared" si="54"/>
        <v>1420.4299199999998</v>
      </c>
      <c r="I173" s="45">
        <f t="shared" si="55"/>
        <v>4.3965687999999998</v>
      </c>
      <c r="J173" s="46">
        <f t="shared" si="56"/>
        <v>1235.7740303999997</v>
      </c>
      <c r="K173" s="47">
        <v>0.20000000000000001</v>
      </c>
      <c r="L173" s="48">
        <f t="shared" si="57"/>
        <v>247.15480607999996</v>
      </c>
      <c r="M173" s="49">
        <v>0.050000000000000003</v>
      </c>
      <c r="N173" s="50">
        <f t="shared" si="48"/>
        <v>61.788701519999989</v>
      </c>
      <c r="O173" s="49">
        <v>0.050000000000000003</v>
      </c>
      <c r="P173" s="50">
        <f t="shared" si="49"/>
        <v>61.788701519999989</v>
      </c>
      <c r="Q173" s="51">
        <f t="shared" si="50"/>
        <v>20.600000000000001</v>
      </c>
      <c r="R173" s="52">
        <f t="shared" si="58"/>
        <v>865.20000000000005</v>
      </c>
      <c r="S173" s="194">
        <f t="shared" si="52"/>
        <v>0.60911135974944841</v>
      </c>
    </row>
    <row r="174" ht="15" customHeight="1">
      <c r="A174" s="200" t="s">
        <v>399</v>
      </c>
      <c r="B174" s="55" t="s">
        <v>249</v>
      </c>
      <c r="C174" s="68">
        <v>17</v>
      </c>
      <c r="D174" s="198">
        <v>348</v>
      </c>
      <c r="E174" s="43">
        <v>0</v>
      </c>
      <c r="F174" s="42">
        <f t="shared" si="60"/>
        <v>348</v>
      </c>
      <c r="G174" s="45">
        <f t="shared" si="43"/>
        <v>47.456759999999996</v>
      </c>
      <c r="H174" s="45">
        <f t="shared" si="54"/>
        <v>806.76491999999996</v>
      </c>
      <c r="I174" s="45">
        <f t="shared" si="55"/>
        <v>6.1693787999999996</v>
      </c>
      <c r="J174" s="46">
        <f t="shared" si="56"/>
        <v>701.88548040000001</v>
      </c>
      <c r="K174" s="47">
        <v>0.20000000000000001</v>
      </c>
      <c r="L174" s="48">
        <f t="shared" si="57"/>
        <v>140.37709608</v>
      </c>
      <c r="M174" s="49">
        <v>0.050000000000000003</v>
      </c>
      <c r="N174" s="50">
        <f t="shared" si="48"/>
        <v>35.09427402</v>
      </c>
      <c r="O174" s="49">
        <v>0.050000000000000003</v>
      </c>
      <c r="P174" s="50">
        <f t="shared" si="49"/>
        <v>35.09427402</v>
      </c>
      <c r="Q174" s="51">
        <f t="shared" si="50"/>
        <v>28.899999999999999</v>
      </c>
      <c r="R174" s="52">
        <f t="shared" si="58"/>
        <v>491.29999999999995</v>
      </c>
      <c r="S174" s="194">
        <f t="shared" si="52"/>
        <v>0.60897541256503818</v>
      </c>
    </row>
    <row r="175" ht="15" customHeight="1">
      <c r="A175" s="200" t="s">
        <v>250</v>
      </c>
      <c r="B175" s="55" t="str">
        <f>VLOOKUP(A175,'New template'!A:B,2,FALSE)</f>
        <v>E03024</v>
      </c>
      <c r="C175" s="68">
        <v>21</v>
      </c>
      <c r="D175" s="198">
        <v>198</v>
      </c>
      <c r="E175" s="43">
        <v>0.62999999999999901</v>
      </c>
      <c r="F175" s="42">
        <f t="shared" si="60"/>
        <v>73</v>
      </c>
      <c r="G175" s="45">
        <f t="shared" si="43"/>
        <v>9.9550099999999997</v>
      </c>
      <c r="H175" s="45">
        <f t="shared" si="54"/>
        <v>209.05520999999999</v>
      </c>
      <c r="I175" s="45">
        <f t="shared" si="55"/>
        <v>1.2941513</v>
      </c>
      <c r="J175" s="46">
        <f t="shared" si="56"/>
        <v>181.87803270000001</v>
      </c>
      <c r="K175" s="47">
        <v>0.20000000000000001</v>
      </c>
      <c r="L175" s="48">
        <f t="shared" si="57"/>
        <v>36.37560654</v>
      </c>
      <c r="M175" s="49">
        <v>0.050000000000000003</v>
      </c>
      <c r="N175" s="50">
        <f t="shared" si="48"/>
        <v>9.0939016349999999</v>
      </c>
      <c r="O175" s="49">
        <v>0.050000000000000003</v>
      </c>
      <c r="P175" s="50">
        <f t="shared" si="49"/>
        <v>9.0939016349999999</v>
      </c>
      <c r="Q175" s="51">
        <f t="shared" si="50"/>
        <v>6.0599999999999996</v>
      </c>
      <c r="R175" s="52">
        <f t="shared" si="58"/>
        <v>127.25999999999999</v>
      </c>
      <c r="S175" s="194">
        <f t="shared" si="52"/>
        <v>0.60873871548094882</v>
      </c>
    </row>
    <row r="176" hidden="1" ht="15" customHeight="1">
      <c r="A176" s="201" t="s">
        <v>250</v>
      </c>
      <c r="B176" s="55" t="str">
        <f>VLOOKUP(A176,'New template'!A:B,2,FALSE)</f>
        <v>E03024</v>
      </c>
      <c r="C176" s="68">
        <v>0</v>
      </c>
      <c r="D176" s="198">
        <v>198</v>
      </c>
      <c r="E176" s="43">
        <v>0</v>
      </c>
      <c r="F176" s="42">
        <f t="shared" si="53"/>
        <v>198</v>
      </c>
      <c r="G176" s="45">
        <f t="shared" si="43"/>
        <v>27.001259999999998</v>
      </c>
      <c r="H176" s="45">
        <f t="shared" si="54"/>
        <v>0</v>
      </c>
      <c r="I176" s="45">
        <f t="shared" si="55"/>
        <v>3.5101637999999999</v>
      </c>
      <c r="J176" s="46">
        <f t="shared" si="56"/>
        <v>0</v>
      </c>
      <c r="K176" s="47">
        <v>0.20000000000000001</v>
      </c>
      <c r="L176" s="48">
        <f t="shared" si="57"/>
        <v>0</v>
      </c>
      <c r="M176" s="49">
        <f>VLOOKUP(A176,'New template'!A:R,13,FALSE)</f>
        <v>0.050000000000000003</v>
      </c>
      <c r="N176" s="50">
        <f t="shared" si="48"/>
        <v>0</v>
      </c>
      <c r="O176" s="49">
        <v>0.050000000000000003</v>
      </c>
      <c r="P176" s="50">
        <f t="shared" si="49"/>
        <v>0</v>
      </c>
      <c r="Q176" s="51">
        <f t="shared" si="50"/>
        <v>0</v>
      </c>
      <c r="R176" s="52">
        <f t="shared" si="58"/>
        <v>0</v>
      </c>
      <c r="S176" s="194"/>
    </row>
    <row r="177" ht="15" customHeight="1">
      <c r="A177" s="200" t="s">
        <v>388</v>
      </c>
      <c r="B177" s="55" t="str">
        <f>VLOOKUP(A177,'New template'!A:B,2,FALSE)</f>
        <v>E06161</v>
      </c>
      <c r="C177" s="68">
        <v>2</v>
      </c>
      <c r="D177" s="198">
        <v>398</v>
      </c>
      <c r="E177" s="43">
        <v>0.5</v>
      </c>
      <c r="F177" s="42">
        <f>ROUNDDOWN(D177*(1-E177),0)</f>
        <v>199</v>
      </c>
      <c r="G177" s="45">
        <f t="shared" si="43"/>
        <v>27.137629999999998</v>
      </c>
      <c r="H177" s="45">
        <f t="shared" si="54"/>
        <v>54.275259999999996</v>
      </c>
      <c r="I177" s="45">
        <f t="shared" si="55"/>
        <v>3.5278918999999997</v>
      </c>
      <c r="J177" s="46">
        <f t="shared" si="56"/>
        <v>47.219476199999995</v>
      </c>
      <c r="K177" s="47">
        <v>0.20000000000000001</v>
      </c>
      <c r="L177" s="48">
        <f t="shared" si="57"/>
        <v>9.4438952399999998</v>
      </c>
      <c r="M177" s="49">
        <v>0.050000000000000003</v>
      </c>
      <c r="N177" s="50">
        <f t="shared" si="48"/>
        <v>2.36097381</v>
      </c>
      <c r="O177" s="49">
        <v>0.050000000000000003</v>
      </c>
      <c r="P177" s="50">
        <f t="shared" si="49"/>
        <v>2.36097381</v>
      </c>
      <c r="Q177" s="51">
        <f t="shared" si="50"/>
        <v>16.530000000000001</v>
      </c>
      <c r="R177" s="52">
        <f t="shared" si="58"/>
        <v>33.060000000000002</v>
      </c>
      <c r="S177" s="194">
        <f t="shared" si="52"/>
        <v>0.60911730316906831</v>
      </c>
    </row>
    <row r="178" hidden="1" ht="15" customHeight="1">
      <c r="A178" s="201" t="s">
        <v>388</v>
      </c>
      <c r="B178" s="55" t="str">
        <f>VLOOKUP(A178,'New template'!A:B,2,FALSE)</f>
        <v>E06161</v>
      </c>
      <c r="C178" s="68">
        <v>0</v>
      </c>
      <c r="D178" s="198">
        <v>398</v>
      </c>
      <c r="E178" s="43">
        <v>0</v>
      </c>
      <c r="F178" s="42">
        <f t="shared" si="53"/>
        <v>398</v>
      </c>
      <c r="G178" s="45">
        <f t="shared" si="43"/>
        <v>54.275259999999996</v>
      </c>
      <c r="H178" s="45">
        <f t="shared" si="54"/>
        <v>0</v>
      </c>
      <c r="I178" s="45">
        <f t="shared" si="55"/>
        <v>7.0557837999999995</v>
      </c>
      <c r="J178" s="46">
        <f t="shared" si="56"/>
        <v>0</v>
      </c>
      <c r="K178" s="47">
        <v>0.20000000000000001</v>
      </c>
      <c r="L178" s="48">
        <f t="shared" si="57"/>
        <v>0</v>
      </c>
      <c r="M178" s="49">
        <f>VLOOKUP(A178,'New template'!A:R,13,FALSE)</f>
        <v>0.050000000000000003</v>
      </c>
      <c r="N178" s="50">
        <f t="shared" si="48"/>
        <v>0</v>
      </c>
      <c r="O178" s="49">
        <v>0.050000000000000003</v>
      </c>
      <c r="P178" s="50">
        <f t="shared" si="49"/>
        <v>0</v>
      </c>
      <c r="Q178" s="51">
        <f t="shared" si="50"/>
        <v>0</v>
      </c>
      <c r="R178" s="52">
        <f t="shared" si="58"/>
        <v>0</v>
      </c>
      <c r="S178" s="194"/>
    </row>
    <row r="179" ht="15" customHeight="1">
      <c r="A179" s="200" t="s">
        <v>389</v>
      </c>
      <c r="B179" s="55" t="str">
        <f>VLOOKUP(A179,'New template'!A:B,2,FALSE)</f>
        <v>E06160</v>
      </c>
      <c r="C179" s="68">
        <v>10</v>
      </c>
      <c r="D179" s="198">
        <v>298</v>
      </c>
      <c r="E179" s="43">
        <v>0.5</v>
      </c>
      <c r="F179" s="42">
        <f>ROUNDDOWN(D179*(1-E179),0)</f>
        <v>149</v>
      </c>
      <c r="G179" s="45">
        <f t="shared" si="43"/>
        <v>20.319129999999998</v>
      </c>
      <c r="H179" s="45">
        <f t="shared" si="54"/>
        <v>203.19129999999998</v>
      </c>
      <c r="I179" s="45">
        <f t="shared" si="55"/>
        <v>2.6414868999999999</v>
      </c>
      <c r="J179" s="46">
        <f t="shared" si="56"/>
        <v>176.77643099999997</v>
      </c>
      <c r="K179" s="47">
        <v>0.20000000000000001</v>
      </c>
      <c r="L179" s="48">
        <f t="shared" si="57"/>
        <v>35.355286199999995</v>
      </c>
      <c r="M179" s="49">
        <v>0.050000000000000003</v>
      </c>
      <c r="N179" s="50">
        <f t="shared" si="48"/>
        <v>8.8388215499999987</v>
      </c>
      <c r="O179" s="49">
        <v>0.050000000000000003</v>
      </c>
      <c r="P179" s="50">
        <f t="shared" si="49"/>
        <v>8.8388215499999987</v>
      </c>
      <c r="Q179" s="51">
        <f t="shared" si="50"/>
        <v>12.369999999999999</v>
      </c>
      <c r="R179" s="52">
        <f t="shared" si="58"/>
        <v>123.69999999999999</v>
      </c>
      <c r="S179" s="194">
        <f t="shared" si="52"/>
        <v>0.6087859076643537</v>
      </c>
    </row>
    <row r="180" hidden="1" ht="15" customHeight="1">
      <c r="A180" s="201" t="s">
        <v>389</v>
      </c>
      <c r="B180" s="55" t="str">
        <f>VLOOKUP(A180,'New template'!A:B,2,FALSE)</f>
        <v>E06160</v>
      </c>
      <c r="C180" s="68">
        <v>0</v>
      </c>
      <c r="D180" s="198">
        <v>298</v>
      </c>
      <c r="E180" s="43">
        <v>0</v>
      </c>
      <c r="F180" s="42">
        <f t="shared" si="53"/>
        <v>298</v>
      </c>
      <c r="G180" s="45">
        <f t="shared" si="43"/>
        <v>40.638259999999995</v>
      </c>
      <c r="H180" s="45">
        <f t="shared" si="54"/>
        <v>0</v>
      </c>
      <c r="I180" s="45">
        <f t="shared" si="55"/>
        <v>5.2829737999999997</v>
      </c>
      <c r="J180" s="46">
        <f t="shared" si="56"/>
        <v>0</v>
      </c>
      <c r="K180" s="47">
        <v>0.20000000000000001</v>
      </c>
      <c r="L180" s="48">
        <f t="shared" si="57"/>
        <v>0</v>
      </c>
      <c r="M180" s="49">
        <f>VLOOKUP(A180,'New template'!A:R,13,FALSE)</f>
        <v>0.050000000000000003</v>
      </c>
      <c r="N180" s="50">
        <f t="shared" si="48"/>
        <v>0</v>
      </c>
      <c r="O180" s="49">
        <v>0.050000000000000003</v>
      </c>
      <c r="P180" s="50">
        <f t="shared" si="49"/>
        <v>0</v>
      </c>
      <c r="Q180" s="51">
        <f t="shared" si="50"/>
        <v>0</v>
      </c>
      <c r="R180" s="52">
        <f t="shared" si="58"/>
        <v>0</v>
      </c>
      <c r="S180" s="194"/>
    </row>
    <row r="181" ht="15" customHeight="1">
      <c r="A181" s="200" t="s">
        <v>390</v>
      </c>
      <c r="B181" s="55" t="str">
        <f>VLOOKUP(A181,'New template'!A:B,2,FALSE)</f>
        <v>E06168</v>
      </c>
      <c r="C181" s="68">
        <v>1</v>
      </c>
      <c r="D181" s="198">
        <v>178</v>
      </c>
      <c r="E181" s="43">
        <v>0</v>
      </c>
      <c r="F181" s="42">
        <f t="shared" ref="F181:F183" si="61">ROUNDDOWN(D181*(1-E181),0)</f>
        <v>178</v>
      </c>
      <c r="G181" s="45">
        <f t="shared" si="43"/>
        <v>24.273859999999999</v>
      </c>
      <c r="H181" s="45">
        <f t="shared" si="54"/>
        <v>24.273859999999999</v>
      </c>
      <c r="I181" s="45">
        <f t="shared" si="55"/>
        <v>3.1556017999999999</v>
      </c>
      <c r="J181" s="46">
        <f t="shared" si="56"/>
        <v>21.1182582</v>
      </c>
      <c r="K181" s="47">
        <v>0.20000000000000001</v>
      </c>
      <c r="L181" s="48">
        <f t="shared" si="57"/>
        <v>4.2236516399999999</v>
      </c>
      <c r="M181" s="49">
        <v>0.050000000000000003</v>
      </c>
      <c r="N181" s="50">
        <f t="shared" si="48"/>
        <v>1.05591291</v>
      </c>
      <c r="O181" s="49">
        <v>0.050000000000000003</v>
      </c>
      <c r="P181" s="50">
        <f t="shared" si="49"/>
        <v>1.05591291</v>
      </c>
      <c r="Q181" s="51">
        <f t="shared" si="50"/>
        <v>14.779999999999999</v>
      </c>
      <c r="R181" s="52">
        <f t="shared" si="58"/>
        <v>14.779999999999999</v>
      </c>
      <c r="S181" s="194">
        <f t="shared" si="52"/>
        <v>0.6088854430238948</v>
      </c>
    </row>
    <row r="182" ht="15" customHeight="1">
      <c r="A182" s="200" t="s">
        <v>390</v>
      </c>
      <c r="B182" s="55" t="str">
        <f>VLOOKUP(A182,'New template'!A:B,2,FALSE)</f>
        <v>E06168</v>
      </c>
      <c r="C182" s="68">
        <v>1</v>
      </c>
      <c r="D182" s="198">
        <v>178</v>
      </c>
      <c r="E182" s="43">
        <v>0.33999999999999903</v>
      </c>
      <c r="F182" s="42">
        <f t="shared" si="61"/>
        <v>117</v>
      </c>
      <c r="G182" s="45">
        <f t="shared" si="43"/>
        <v>15.95529</v>
      </c>
      <c r="H182" s="45">
        <f t="shared" si="54"/>
        <v>15.95529</v>
      </c>
      <c r="I182" s="45">
        <f t="shared" si="55"/>
        <v>2.0741877</v>
      </c>
      <c r="J182" s="46">
        <f t="shared" si="56"/>
        <v>13.8811023</v>
      </c>
      <c r="K182" s="47">
        <v>0.20000000000000001</v>
      </c>
      <c r="L182" s="48">
        <f t="shared" si="57"/>
        <v>2.7762204600000002</v>
      </c>
      <c r="M182" s="49">
        <v>0.050000000000000003</v>
      </c>
      <c r="N182" s="50">
        <f t="shared" si="48"/>
        <v>0.69405511500000006</v>
      </c>
      <c r="O182" s="49">
        <v>0.050000000000000003</v>
      </c>
      <c r="P182" s="50">
        <f t="shared" si="49"/>
        <v>0.69405511500000006</v>
      </c>
      <c r="Q182" s="51">
        <f t="shared" si="50"/>
        <v>9.7200000000000006</v>
      </c>
      <c r="R182" s="52">
        <f t="shared" si="58"/>
        <v>9.7200000000000006</v>
      </c>
      <c r="S182" s="194">
        <f t="shared" si="52"/>
        <v>0.60920233978824578</v>
      </c>
    </row>
    <row r="183" ht="15" customHeight="1">
      <c r="A183" s="200" t="s">
        <v>391</v>
      </c>
      <c r="B183" s="55" t="str">
        <f>VLOOKUP(A183,'New template'!A:B,2,FALSE)</f>
        <v>E06162</v>
      </c>
      <c r="C183" s="68">
        <v>7</v>
      </c>
      <c r="D183" s="198">
        <v>498</v>
      </c>
      <c r="E183" s="43">
        <v>0.5</v>
      </c>
      <c r="F183" s="42">
        <f t="shared" si="61"/>
        <v>249</v>
      </c>
      <c r="G183" s="45">
        <f t="shared" si="43"/>
        <v>33.956129999999995</v>
      </c>
      <c r="H183" s="45">
        <f t="shared" si="54"/>
        <v>237.69290999999996</v>
      </c>
      <c r="I183" s="45">
        <f t="shared" si="55"/>
        <v>4.4142968999999992</v>
      </c>
      <c r="J183" s="46">
        <f t="shared" si="56"/>
        <v>206.79283169999997</v>
      </c>
      <c r="K183" s="47">
        <v>0.20000000000000001</v>
      </c>
      <c r="L183" s="48">
        <f t="shared" si="57"/>
        <v>41.358566339999996</v>
      </c>
      <c r="M183" s="49">
        <v>0.050000000000000003</v>
      </c>
      <c r="N183" s="50">
        <f t="shared" si="48"/>
        <v>10.339641584999999</v>
      </c>
      <c r="O183" s="49">
        <v>0.050000000000000003</v>
      </c>
      <c r="P183" s="50">
        <f t="shared" si="49"/>
        <v>10.339641584999999</v>
      </c>
      <c r="Q183" s="51">
        <f t="shared" si="50"/>
        <v>20.68</v>
      </c>
      <c r="R183" s="52">
        <f t="shared" si="58"/>
        <v>144.75999999999999</v>
      </c>
      <c r="S183" s="194">
        <f t="shared" si="52"/>
        <v>0.60902111047401464</v>
      </c>
    </row>
    <row r="184" hidden="1" ht="15" customHeight="1">
      <c r="A184" s="201" t="s">
        <v>391</v>
      </c>
      <c r="B184" s="55" t="str">
        <f>VLOOKUP(A184,'New template'!A:B,2,FALSE)</f>
        <v>E06162</v>
      </c>
      <c r="C184" s="68">
        <v>0</v>
      </c>
      <c r="D184" s="198">
        <v>498</v>
      </c>
      <c r="E184" s="43">
        <v>0</v>
      </c>
      <c r="F184" s="42">
        <f t="shared" si="53"/>
        <v>498</v>
      </c>
      <c r="G184" s="45">
        <f t="shared" si="43"/>
        <v>67.912259999999989</v>
      </c>
      <c r="H184" s="45">
        <f t="shared" si="54"/>
        <v>0</v>
      </c>
      <c r="I184" s="45">
        <f t="shared" si="55"/>
        <v>8.8285937999999984</v>
      </c>
      <c r="J184" s="46">
        <f t="shared" si="56"/>
        <v>0</v>
      </c>
      <c r="K184" s="47">
        <v>0.20000000000000001</v>
      </c>
      <c r="L184" s="48">
        <f t="shared" si="57"/>
        <v>0</v>
      </c>
      <c r="M184" s="49">
        <f>VLOOKUP(A184,'New template'!A:R,13,FALSE)</f>
        <v>0.050000000000000003</v>
      </c>
      <c r="N184" s="50">
        <f t="shared" si="48"/>
        <v>0</v>
      </c>
      <c r="O184" s="49">
        <v>0.050000000000000003</v>
      </c>
      <c r="P184" s="50">
        <f t="shared" si="49"/>
        <v>0</v>
      </c>
      <c r="Q184" s="51">
        <f t="shared" si="50"/>
        <v>0</v>
      </c>
      <c r="R184" s="52">
        <f t="shared" si="58"/>
        <v>0</v>
      </c>
      <c r="S184" s="194"/>
    </row>
    <row r="185" ht="15" customHeight="1">
      <c r="A185" s="200" t="s">
        <v>392</v>
      </c>
      <c r="B185" s="55" t="str">
        <f>VLOOKUP(A185,'New template'!A:B,2,FALSE)</f>
        <v>E02174</v>
      </c>
      <c r="C185" s="68">
        <v>4</v>
      </c>
      <c r="D185" s="198">
        <v>268</v>
      </c>
      <c r="E185" s="43">
        <v>0</v>
      </c>
      <c r="F185" s="42">
        <f t="shared" ref="F185:F187" si="62">ROUNDDOWN(D185*(1-E185),0)</f>
        <v>268</v>
      </c>
      <c r="G185" s="45">
        <f t="shared" si="43"/>
        <v>36.547159999999998</v>
      </c>
      <c r="H185" s="45">
        <f t="shared" si="54"/>
        <v>146.18863999999999</v>
      </c>
      <c r="I185" s="45">
        <f t="shared" si="55"/>
        <v>4.7511308000000003</v>
      </c>
      <c r="J185" s="46">
        <f t="shared" si="56"/>
        <v>127.1841168</v>
      </c>
      <c r="K185" s="47">
        <v>0.20000000000000001</v>
      </c>
      <c r="L185" s="48">
        <f t="shared" si="57"/>
        <v>25.436823360000002</v>
      </c>
      <c r="M185" s="49">
        <v>0.050000000000000003</v>
      </c>
      <c r="N185" s="50">
        <f t="shared" si="48"/>
        <v>6.3592058400000004</v>
      </c>
      <c r="O185" s="49">
        <v>0.050000000000000003</v>
      </c>
      <c r="P185" s="50">
        <f t="shared" si="49"/>
        <v>6.3592058400000004</v>
      </c>
      <c r="Q185" s="51">
        <f t="shared" si="50"/>
        <v>22.260000000000002</v>
      </c>
      <c r="R185" s="52">
        <f t="shared" si="58"/>
        <v>89.040000000000006</v>
      </c>
      <c r="S185" s="194">
        <f t="shared" si="52"/>
        <v>0.60907605406275078</v>
      </c>
    </row>
    <row r="186" ht="15" customHeight="1">
      <c r="A186" s="200" t="s">
        <v>392</v>
      </c>
      <c r="B186" s="55" t="str">
        <f>VLOOKUP(A186,'New template'!A:B,2,FALSE)</f>
        <v>E02174</v>
      </c>
      <c r="C186" s="68">
        <v>258</v>
      </c>
      <c r="D186" s="198">
        <v>268</v>
      </c>
      <c r="E186" s="43">
        <v>0.90000000000000002</v>
      </c>
      <c r="F186" s="42">
        <f t="shared" si="62"/>
        <v>26</v>
      </c>
      <c r="G186" s="45">
        <f t="shared" si="43"/>
        <v>3.5456199999999995</v>
      </c>
      <c r="H186" s="45">
        <f t="shared" si="54"/>
        <v>914.76995999999986</v>
      </c>
      <c r="I186" s="45">
        <f t="shared" si="55"/>
        <v>0.46093059999999997</v>
      </c>
      <c r="J186" s="46">
        <f t="shared" si="56"/>
        <v>795.84986519999984</v>
      </c>
      <c r="K186" s="47">
        <v>0.20000000000000001</v>
      </c>
      <c r="L186" s="48">
        <f t="shared" si="57"/>
        <v>159.16997303999997</v>
      </c>
      <c r="M186" s="49">
        <v>0.050000000000000003</v>
      </c>
      <c r="N186" s="50">
        <f t="shared" si="48"/>
        <v>39.792493259999993</v>
      </c>
      <c r="O186" s="49">
        <v>0.050000000000000003</v>
      </c>
      <c r="P186" s="50">
        <f t="shared" si="49"/>
        <v>39.792493259999993</v>
      </c>
      <c r="Q186" s="51">
        <f t="shared" si="50"/>
        <v>2.1600000000000001</v>
      </c>
      <c r="R186" s="52">
        <f t="shared" si="58"/>
        <v>557.28000000000009</v>
      </c>
      <c r="S186" s="194">
        <f t="shared" si="52"/>
        <v>0.60920233978824601</v>
      </c>
    </row>
    <row r="187" ht="15" customHeight="1">
      <c r="A187" s="200" t="s">
        <v>262</v>
      </c>
      <c r="B187" s="149" t="s">
        <v>263</v>
      </c>
      <c r="C187" s="68">
        <v>8</v>
      </c>
      <c r="D187" s="198">
        <v>258</v>
      </c>
      <c r="E187" s="43">
        <v>0.80000000000000004</v>
      </c>
      <c r="F187" s="42">
        <f t="shared" si="62"/>
        <v>51</v>
      </c>
      <c r="G187" s="45">
        <f t="shared" si="43"/>
        <v>6.9548699999999997</v>
      </c>
      <c r="H187" s="45">
        <f t="shared" si="54"/>
        <v>55.638959999999997</v>
      </c>
      <c r="I187" s="45">
        <f t="shared" si="55"/>
        <v>0.90413310000000002</v>
      </c>
      <c r="J187" s="46">
        <f t="shared" si="56"/>
        <v>48.405895199999996</v>
      </c>
      <c r="K187" s="47">
        <v>0.20000000000000001</v>
      </c>
      <c r="L187" s="48">
        <f t="shared" si="57"/>
        <v>9.68117904</v>
      </c>
      <c r="M187" s="49">
        <v>0.050000000000000003</v>
      </c>
      <c r="N187" s="50">
        <f t="shared" si="48"/>
        <v>2.42029476</v>
      </c>
      <c r="O187" s="49">
        <v>0.050000000000000003</v>
      </c>
      <c r="P187" s="50">
        <f t="shared" si="49"/>
        <v>2.42029476</v>
      </c>
      <c r="Q187" s="51">
        <f t="shared" si="50"/>
        <v>4.2400000000000002</v>
      </c>
      <c r="R187" s="52">
        <f t="shared" si="58"/>
        <v>33.920000000000002</v>
      </c>
      <c r="S187" s="194">
        <f t="shared" si="52"/>
        <v>0.60964475252592798</v>
      </c>
    </row>
    <row r="188" hidden="1" ht="15" customHeight="1">
      <c r="A188" s="201" t="s">
        <v>262</v>
      </c>
      <c r="B188" s="199" t="s">
        <v>263</v>
      </c>
      <c r="C188" s="68">
        <v>0</v>
      </c>
      <c r="D188" s="198">
        <v>258</v>
      </c>
      <c r="E188" s="43">
        <v>0</v>
      </c>
      <c r="F188" s="42">
        <f t="shared" si="53"/>
        <v>258</v>
      </c>
      <c r="G188" s="45">
        <f t="shared" si="43"/>
        <v>35.183459999999997</v>
      </c>
      <c r="H188" s="45">
        <f t="shared" si="54"/>
        <v>0</v>
      </c>
      <c r="I188" s="45">
        <f t="shared" si="55"/>
        <v>4.5738497999999996</v>
      </c>
      <c r="J188" s="46">
        <f t="shared" si="56"/>
        <v>0</v>
      </c>
      <c r="K188" s="47">
        <v>0.20000000000000001</v>
      </c>
      <c r="L188" s="48">
        <f t="shared" si="57"/>
        <v>0</v>
      </c>
      <c r="M188" s="49">
        <v>0.070000000000000007</v>
      </c>
      <c r="N188" s="50">
        <f t="shared" si="48"/>
        <v>0</v>
      </c>
      <c r="O188" s="49">
        <v>0.050000000000000003</v>
      </c>
      <c r="P188" s="50">
        <f t="shared" si="49"/>
        <v>0</v>
      </c>
      <c r="Q188" s="51">
        <f t="shared" si="50"/>
        <v>0</v>
      </c>
      <c r="R188" s="52">
        <f t="shared" si="58"/>
        <v>0</v>
      </c>
      <c r="S188" s="194"/>
    </row>
    <row r="189" ht="15" customHeight="1">
      <c r="A189" s="200" t="s">
        <v>264</v>
      </c>
      <c r="B189" s="55" t="str">
        <f>VLOOKUP(A189,'New template'!A:B,2,FALSE)</f>
        <v>E01607</v>
      </c>
      <c r="C189" s="68">
        <v>1</v>
      </c>
      <c r="D189" s="198">
        <v>314</v>
      </c>
      <c r="E189" s="43">
        <v>0.59999999999999998</v>
      </c>
      <c r="F189" s="42">
        <f>ROUNDDOWN(D189*(1-E189),0)</f>
        <v>125</v>
      </c>
      <c r="G189" s="45">
        <f t="shared" si="43"/>
        <v>17.046250000000001</v>
      </c>
      <c r="H189" s="45">
        <f t="shared" si="54"/>
        <v>17.046250000000001</v>
      </c>
      <c r="I189" s="45">
        <f t="shared" si="55"/>
        <v>2.2160125000000002</v>
      </c>
      <c r="J189" s="46">
        <f t="shared" si="56"/>
        <v>14.830237500000001</v>
      </c>
      <c r="K189" s="47">
        <v>0.20000000000000001</v>
      </c>
      <c r="L189" s="48">
        <f t="shared" si="57"/>
        <v>2.9660475000000002</v>
      </c>
      <c r="M189" s="49">
        <v>0.050000000000000003</v>
      </c>
      <c r="N189" s="50">
        <f t="shared" si="48"/>
        <v>0.74151187500000004</v>
      </c>
      <c r="O189" s="49">
        <v>0.050000000000000003</v>
      </c>
      <c r="P189" s="50">
        <f t="shared" si="49"/>
        <v>0.74151187500000004</v>
      </c>
      <c r="Q189" s="51">
        <f t="shared" si="50"/>
        <v>10.380000000000001</v>
      </c>
      <c r="R189" s="52">
        <f t="shared" si="58"/>
        <v>10.380000000000001</v>
      </c>
      <c r="S189" s="194">
        <f t="shared" si="52"/>
        <v>0.6089315831927844</v>
      </c>
    </row>
    <row r="190" hidden="1" ht="15" customHeight="1">
      <c r="A190" s="201" t="s">
        <v>264</v>
      </c>
      <c r="B190" s="55" t="str">
        <f>VLOOKUP(A190,'New template'!A:B,2,FALSE)</f>
        <v>E01607</v>
      </c>
      <c r="C190" s="68">
        <v>0</v>
      </c>
      <c r="D190" s="198">
        <v>314</v>
      </c>
      <c r="E190" s="43">
        <v>0</v>
      </c>
      <c r="F190" s="42">
        <f t="shared" si="53"/>
        <v>314</v>
      </c>
      <c r="G190" s="45">
        <f t="shared" si="43"/>
        <v>42.820180000000001</v>
      </c>
      <c r="H190" s="45">
        <f t="shared" si="54"/>
        <v>0</v>
      </c>
      <c r="I190" s="45">
        <f t="shared" si="55"/>
        <v>5.5666234000000001</v>
      </c>
      <c r="J190" s="46">
        <f t="shared" si="56"/>
        <v>0</v>
      </c>
      <c r="K190" s="47">
        <v>0.20000000000000001</v>
      </c>
      <c r="L190" s="48">
        <f t="shared" si="57"/>
        <v>0</v>
      </c>
      <c r="M190" s="49">
        <f>VLOOKUP(A190,'New template'!A:R,13,FALSE)</f>
        <v>0.050000000000000003</v>
      </c>
      <c r="N190" s="50">
        <f t="shared" si="48"/>
        <v>0</v>
      </c>
      <c r="O190" s="49">
        <v>0.050000000000000003</v>
      </c>
      <c r="P190" s="50">
        <f t="shared" si="49"/>
        <v>0</v>
      </c>
      <c r="Q190" s="51">
        <f t="shared" si="50"/>
        <v>0</v>
      </c>
      <c r="R190" s="52">
        <f t="shared" si="58"/>
        <v>0</v>
      </c>
      <c r="S190" s="194"/>
    </row>
    <row r="191" ht="15" customHeight="1">
      <c r="A191" s="200" t="s">
        <v>266</v>
      </c>
      <c r="B191" s="55" t="str">
        <f>VLOOKUP(A191,'New template'!A:B,2,FALSE)</f>
        <v>E02278</v>
      </c>
      <c r="C191" s="68">
        <v>10</v>
      </c>
      <c r="D191" s="198">
        <v>198</v>
      </c>
      <c r="E191" s="43">
        <v>0.75</v>
      </c>
      <c r="F191" s="42">
        <f>ROUNDDOWN(D191*(1-E191),0)</f>
        <v>49</v>
      </c>
      <c r="G191" s="45">
        <f t="shared" si="43"/>
        <v>6.6821299999999999</v>
      </c>
      <c r="H191" s="45">
        <f t="shared" si="54"/>
        <v>66.821299999999994</v>
      </c>
      <c r="I191" s="45">
        <f t="shared" si="55"/>
        <v>0.86867689999999997</v>
      </c>
      <c r="J191" s="46">
        <f t="shared" si="56"/>
        <v>58.134531000000003</v>
      </c>
      <c r="K191" s="47">
        <v>0.20000000000000001</v>
      </c>
      <c r="L191" s="48">
        <f t="shared" si="57"/>
        <v>11.626906200000001</v>
      </c>
      <c r="M191" s="49">
        <v>0.050000000000000003</v>
      </c>
      <c r="N191" s="50">
        <f t="shared" si="48"/>
        <v>2.9067265500000001</v>
      </c>
      <c r="O191" s="49">
        <v>0.050000000000000003</v>
      </c>
      <c r="P191" s="50">
        <f t="shared" si="49"/>
        <v>2.9067265500000001</v>
      </c>
      <c r="Q191" s="51">
        <f t="shared" si="50"/>
        <v>4.0700000000000003</v>
      </c>
      <c r="R191" s="52">
        <f t="shared" si="58"/>
        <v>40.700000000000003</v>
      </c>
      <c r="S191" s="194">
        <f t="shared" si="52"/>
        <v>0.60908722218813471</v>
      </c>
    </row>
    <row r="192" hidden="1" ht="15" customHeight="1">
      <c r="A192" s="201" t="s">
        <v>266</v>
      </c>
      <c r="B192" s="55" t="str">
        <f>VLOOKUP(A192,'New template'!A:B,2,FALSE)</f>
        <v>E02278</v>
      </c>
      <c r="C192" s="68">
        <v>0</v>
      </c>
      <c r="D192" s="198">
        <v>198</v>
      </c>
      <c r="E192" s="43">
        <v>0</v>
      </c>
      <c r="F192" s="42">
        <f t="shared" si="53"/>
        <v>198</v>
      </c>
      <c r="G192" s="45">
        <f t="shared" si="43"/>
        <v>27.001259999999998</v>
      </c>
      <c r="H192" s="45">
        <f t="shared" si="54"/>
        <v>0</v>
      </c>
      <c r="I192" s="45">
        <f t="shared" si="55"/>
        <v>3.5101637999999999</v>
      </c>
      <c r="J192" s="46">
        <f t="shared" si="56"/>
        <v>0</v>
      </c>
      <c r="K192" s="47">
        <v>0.20000000000000001</v>
      </c>
      <c r="L192" s="48">
        <f t="shared" si="57"/>
        <v>0</v>
      </c>
      <c r="M192" s="49">
        <f>VLOOKUP(A192,'New template'!A:R,13,FALSE)</f>
        <v>0.050000000000000003</v>
      </c>
      <c r="N192" s="50">
        <f t="shared" si="48"/>
        <v>0</v>
      </c>
      <c r="O192" s="49">
        <v>0.050000000000000003</v>
      </c>
      <c r="P192" s="50">
        <f t="shared" si="49"/>
        <v>0</v>
      </c>
      <c r="Q192" s="51">
        <f t="shared" si="50"/>
        <v>0</v>
      </c>
      <c r="R192" s="52">
        <f t="shared" si="58"/>
        <v>0</v>
      </c>
      <c r="S192" s="194"/>
    </row>
    <row r="193" ht="15" customHeight="1">
      <c r="A193" s="200" t="s">
        <v>268</v>
      </c>
      <c r="B193" s="55" t="str">
        <f>VLOOKUP(A193,'New template'!A:B,2,FALSE)</f>
        <v>E05647</v>
      </c>
      <c r="C193" s="68">
        <v>4</v>
      </c>
      <c r="D193" s="198">
        <v>398</v>
      </c>
      <c r="E193" s="43">
        <v>0.75</v>
      </c>
      <c r="F193" s="42">
        <f>ROUNDDOWN(D193*(1-E193),0)</f>
        <v>99</v>
      </c>
      <c r="G193" s="45">
        <f t="shared" si="43"/>
        <v>13.500629999999999</v>
      </c>
      <c r="H193" s="45">
        <f t="shared" si="54"/>
        <v>54.002519999999997</v>
      </c>
      <c r="I193" s="45">
        <f t="shared" si="55"/>
        <v>1.7550819</v>
      </c>
      <c r="J193" s="46">
        <f t="shared" si="56"/>
        <v>46.982192399999995</v>
      </c>
      <c r="K193" s="47">
        <v>0.20000000000000001</v>
      </c>
      <c r="L193" s="48">
        <f t="shared" si="57"/>
        <v>9.3964384799999987</v>
      </c>
      <c r="M193" s="49">
        <v>0.050000000000000003</v>
      </c>
      <c r="N193" s="50">
        <f t="shared" si="48"/>
        <v>2.3491096199999997</v>
      </c>
      <c r="O193" s="49">
        <v>0.050000000000000003</v>
      </c>
      <c r="P193" s="50">
        <f t="shared" si="49"/>
        <v>2.3491096199999997</v>
      </c>
      <c r="Q193" s="51">
        <f t="shared" si="50"/>
        <v>8.2200000000000006</v>
      </c>
      <c r="R193" s="52">
        <f t="shared" si="58"/>
        <v>32.880000000000003</v>
      </c>
      <c r="S193" s="194">
        <f t="shared" si="52"/>
        <v>0.60886047540003696</v>
      </c>
    </row>
    <row r="194" hidden="1" ht="15" customHeight="1">
      <c r="A194" s="201" t="s">
        <v>268</v>
      </c>
      <c r="B194" s="55" t="str">
        <f>VLOOKUP(A194,'New template'!A:B,2,FALSE)</f>
        <v>E05647</v>
      </c>
      <c r="C194" s="68">
        <v>0</v>
      </c>
      <c r="D194" s="198">
        <v>398</v>
      </c>
      <c r="E194" s="43">
        <v>0</v>
      </c>
      <c r="F194" s="42">
        <f t="shared" si="53"/>
        <v>398</v>
      </c>
      <c r="G194" s="45">
        <f t="shared" si="43"/>
        <v>54.275259999999996</v>
      </c>
      <c r="H194" s="45">
        <f t="shared" si="54"/>
        <v>0</v>
      </c>
      <c r="I194" s="45">
        <f t="shared" si="55"/>
        <v>7.0557837999999995</v>
      </c>
      <c r="J194" s="46">
        <f t="shared" si="56"/>
        <v>0</v>
      </c>
      <c r="K194" s="47">
        <v>0.20000000000000001</v>
      </c>
      <c r="L194" s="48">
        <f t="shared" si="57"/>
        <v>0</v>
      </c>
      <c r="M194" s="49">
        <f>VLOOKUP(A194,'New template'!A:R,13,FALSE)</f>
        <v>0.050000000000000003</v>
      </c>
      <c r="N194" s="50">
        <f t="shared" si="48"/>
        <v>0</v>
      </c>
      <c r="O194" s="49">
        <v>0.050000000000000003</v>
      </c>
      <c r="P194" s="50">
        <f t="shared" si="49"/>
        <v>0</v>
      </c>
      <c r="Q194" s="51">
        <f t="shared" si="50"/>
        <v>0</v>
      </c>
      <c r="R194" s="52">
        <f t="shared" si="58"/>
        <v>0</v>
      </c>
      <c r="S194" s="194"/>
    </row>
    <row r="195" ht="15" customHeight="1">
      <c r="A195" s="200" t="s">
        <v>396</v>
      </c>
      <c r="B195" s="55" t="str">
        <f>VLOOKUP(A195,'New template'!A:B,2,FALSE)</f>
        <v>E05700</v>
      </c>
      <c r="C195" s="68">
        <v>2</v>
      </c>
      <c r="D195" s="198">
        <v>348</v>
      </c>
      <c r="E195" s="43">
        <v>0</v>
      </c>
      <c r="F195" s="42">
        <f t="shared" ref="F195:F197" si="63">ROUNDDOWN(D195*(1-E195),0)</f>
        <v>348</v>
      </c>
      <c r="G195" s="45">
        <f t="shared" si="43"/>
        <v>47.456759999999996</v>
      </c>
      <c r="H195" s="45">
        <f t="shared" si="54"/>
        <v>94.913519999999991</v>
      </c>
      <c r="I195" s="45">
        <f t="shared" si="55"/>
        <v>6.1693787999999996</v>
      </c>
      <c r="J195" s="46">
        <f t="shared" si="56"/>
        <v>82.574762399999997</v>
      </c>
      <c r="K195" s="47">
        <v>0.20000000000000001</v>
      </c>
      <c r="L195" s="48">
        <f t="shared" si="57"/>
        <v>16.514952480000002</v>
      </c>
      <c r="M195" s="49">
        <v>0.050000000000000003</v>
      </c>
      <c r="N195" s="50">
        <f t="shared" si="48"/>
        <v>4.1287381200000004</v>
      </c>
      <c r="O195" s="49">
        <v>0.050000000000000003</v>
      </c>
      <c r="P195" s="50">
        <f t="shared" si="49"/>
        <v>4.1287381200000004</v>
      </c>
      <c r="Q195" s="51">
        <f t="shared" si="50"/>
        <v>28.899999999999999</v>
      </c>
      <c r="R195" s="52">
        <f t="shared" si="58"/>
        <v>57.799999999999997</v>
      </c>
      <c r="S195" s="194">
        <f t="shared" si="52"/>
        <v>0.60897541256503818</v>
      </c>
    </row>
    <row r="196" ht="15" customHeight="1">
      <c r="A196" s="200" t="s">
        <v>396</v>
      </c>
      <c r="B196" s="55" t="str">
        <f>VLOOKUP(A196,'New template'!A:B,2,FALSE)</f>
        <v>E05700</v>
      </c>
      <c r="C196" s="68">
        <v>34</v>
      </c>
      <c r="D196" s="198">
        <v>348</v>
      </c>
      <c r="E196" s="43">
        <v>0.5</v>
      </c>
      <c r="F196" s="42">
        <f t="shared" si="63"/>
        <v>174</v>
      </c>
      <c r="G196" s="45">
        <f t="shared" si="43"/>
        <v>23.728379999999998</v>
      </c>
      <c r="H196" s="45">
        <f t="shared" si="54"/>
        <v>806.76491999999996</v>
      </c>
      <c r="I196" s="45">
        <f t="shared" si="55"/>
        <v>3.0846893999999998</v>
      </c>
      <c r="J196" s="46">
        <f t="shared" si="56"/>
        <v>701.88548040000001</v>
      </c>
      <c r="K196" s="47">
        <v>0.20000000000000001</v>
      </c>
      <c r="L196" s="48">
        <f t="shared" si="57"/>
        <v>140.37709608</v>
      </c>
      <c r="M196" s="49">
        <v>0.050000000000000003</v>
      </c>
      <c r="N196" s="50">
        <f t="shared" si="48"/>
        <v>35.09427402</v>
      </c>
      <c r="O196" s="49">
        <v>0.050000000000000003</v>
      </c>
      <c r="P196" s="50">
        <f t="shared" si="49"/>
        <v>35.09427402</v>
      </c>
      <c r="Q196" s="51">
        <f t="shared" si="50"/>
        <v>14.449999999999999</v>
      </c>
      <c r="R196" s="52">
        <f t="shared" si="58"/>
        <v>491.29999999999995</v>
      </c>
      <c r="S196" s="194">
        <f t="shared" si="52"/>
        <v>0.60897541256503818</v>
      </c>
    </row>
    <row r="197" ht="15" customHeight="1">
      <c r="A197" s="200" t="s">
        <v>397</v>
      </c>
      <c r="B197" s="62" t="s">
        <v>273</v>
      </c>
      <c r="C197" s="68">
        <v>11</v>
      </c>
      <c r="D197" s="198">
        <v>498</v>
      </c>
      <c r="E197" s="43">
        <v>0.40000000000000002</v>
      </c>
      <c r="F197" s="42">
        <f t="shared" si="63"/>
        <v>298</v>
      </c>
      <c r="G197" s="45">
        <f t="shared" si="43"/>
        <v>40.638259999999995</v>
      </c>
      <c r="H197" s="45">
        <f t="shared" si="54"/>
        <v>447.02085999999997</v>
      </c>
      <c r="I197" s="45">
        <f t="shared" si="55"/>
        <v>5.2829737999999997</v>
      </c>
      <c r="J197" s="46">
        <f t="shared" si="56"/>
        <v>388.90814819999991</v>
      </c>
      <c r="K197" s="47">
        <v>0.20000000000000001</v>
      </c>
      <c r="L197" s="48">
        <f t="shared" si="57"/>
        <v>77.781629639999991</v>
      </c>
      <c r="M197" s="49">
        <v>0.050000000000000003</v>
      </c>
      <c r="N197" s="50">
        <f t="shared" si="48"/>
        <v>19.445407409999998</v>
      </c>
      <c r="O197" s="49">
        <v>0.050000000000000003</v>
      </c>
      <c r="P197" s="50">
        <f t="shared" si="49"/>
        <v>19.445407409999998</v>
      </c>
      <c r="Q197" s="51">
        <f t="shared" si="50"/>
        <v>24.75</v>
      </c>
      <c r="R197" s="52">
        <f t="shared" si="58"/>
        <v>272.25</v>
      </c>
      <c r="S197" s="194">
        <f t="shared" si="52"/>
        <v>0.60903198119210822</v>
      </c>
    </row>
    <row r="198" hidden="1" ht="15" customHeight="1">
      <c r="A198" s="201" t="s">
        <v>397</v>
      </c>
      <c r="B198" s="62" t="s">
        <v>275</v>
      </c>
      <c r="C198" s="68">
        <v>0</v>
      </c>
      <c r="D198" s="198">
        <v>498</v>
      </c>
      <c r="E198" s="43">
        <v>0</v>
      </c>
      <c r="F198" s="42">
        <f t="shared" si="53"/>
        <v>498</v>
      </c>
      <c r="G198" s="45">
        <f t="shared" si="43"/>
        <v>67.912259999999989</v>
      </c>
      <c r="H198" s="45">
        <f t="shared" si="54"/>
        <v>0</v>
      </c>
      <c r="I198" s="45">
        <f t="shared" si="55"/>
        <v>8.8285937999999984</v>
      </c>
      <c r="J198" s="46">
        <f t="shared" si="56"/>
        <v>0</v>
      </c>
      <c r="K198" s="47">
        <v>0.20000000000000001</v>
      </c>
      <c r="L198" s="48">
        <f t="shared" si="57"/>
        <v>0</v>
      </c>
      <c r="M198" s="49">
        <v>0.070000000000000007</v>
      </c>
      <c r="N198" s="50">
        <f t="shared" si="48"/>
        <v>0</v>
      </c>
      <c r="O198" s="49">
        <v>0.050000000000000003</v>
      </c>
      <c r="P198" s="50">
        <f t="shared" si="49"/>
        <v>0</v>
      </c>
      <c r="Q198" s="51">
        <f t="shared" si="50"/>
        <v>0</v>
      </c>
      <c r="R198" s="52">
        <f t="shared" si="58"/>
        <v>0</v>
      </c>
      <c r="S198" s="194"/>
    </row>
    <row r="199" ht="15" customHeight="1">
      <c r="A199" s="200" t="s">
        <v>274</v>
      </c>
      <c r="B199" s="62" t="s">
        <v>410</v>
      </c>
      <c r="C199" s="68">
        <v>1</v>
      </c>
      <c r="D199" s="198">
        <v>548</v>
      </c>
      <c r="E199" s="43">
        <v>0</v>
      </c>
      <c r="F199" s="42">
        <f t="shared" ref="F199:F201" si="64">ROUNDDOWN(D199*(1-E199),0)</f>
        <v>548</v>
      </c>
      <c r="G199" s="45">
        <f t="shared" si="43"/>
        <v>74.730759999999989</v>
      </c>
      <c r="H199" s="45">
        <f t="shared" si="54"/>
        <v>74.730759999999989</v>
      </c>
      <c r="I199" s="45">
        <f t="shared" si="55"/>
        <v>9.7149987999999983</v>
      </c>
      <c r="J199" s="46">
        <f t="shared" si="56"/>
        <v>65.015761199999986</v>
      </c>
      <c r="K199" s="47">
        <v>0.20000000000000001</v>
      </c>
      <c r="L199" s="48">
        <f t="shared" si="57"/>
        <v>13.003152239999999</v>
      </c>
      <c r="M199" s="49">
        <v>0.050000000000000003</v>
      </c>
      <c r="N199" s="50">
        <f t="shared" si="48"/>
        <v>3.2507880599999996</v>
      </c>
      <c r="O199" s="49">
        <v>0.050000000000000003</v>
      </c>
      <c r="P199" s="50">
        <f t="shared" si="49"/>
        <v>3.2507880599999996</v>
      </c>
      <c r="Q199" s="51">
        <f t="shared" si="50"/>
        <v>45.509999999999998</v>
      </c>
      <c r="R199" s="52">
        <f t="shared" si="58"/>
        <v>45.509999999999998</v>
      </c>
      <c r="S199" s="194">
        <f t="shared" si="52"/>
        <v>0.60898617918511744</v>
      </c>
    </row>
    <row r="200" ht="15" customHeight="1">
      <c r="A200" s="200" t="s">
        <v>274</v>
      </c>
      <c r="B200" s="62" t="s">
        <v>410</v>
      </c>
      <c r="C200" s="68">
        <v>13</v>
      </c>
      <c r="D200" s="198">
        <v>548</v>
      </c>
      <c r="E200" s="43">
        <v>0.40000000000000002</v>
      </c>
      <c r="F200" s="42">
        <f t="shared" si="64"/>
        <v>328</v>
      </c>
      <c r="G200" s="45">
        <f t="shared" si="43"/>
        <v>44.72936</v>
      </c>
      <c r="H200" s="45">
        <f t="shared" si="54"/>
        <v>581.48167999999998</v>
      </c>
      <c r="I200" s="45">
        <f t="shared" si="55"/>
        <v>5.8148168</v>
      </c>
      <c r="J200" s="46">
        <f t="shared" si="56"/>
        <v>505.88906159999999</v>
      </c>
      <c r="K200" s="47">
        <v>0.20000000000000001</v>
      </c>
      <c r="L200" s="48">
        <f t="shared" si="57"/>
        <v>101.17781232</v>
      </c>
      <c r="M200" s="49">
        <v>0.050000000000000003</v>
      </c>
      <c r="N200" s="50">
        <f t="shared" si="48"/>
        <v>25.29445308</v>
      </c>
      <c r="O200" s="49">
        <v>0.050000000000000003</v>
      </c>
      <c r="P200" s="50">
        <f t="shared" si="49"/>
        <v>25.29445308</v>
      </c>
      <c r="Q200" s="51">
        <f t="shared" si="50"/>
        <v>27.239999999999998</v>
      </c>
      <c r="R200" s="52">
        <f t="shared" si="58"/>
        <v>354.12</v>
      </c>
      <c r="S200" s="194">
        <f t="shared" si="52"/>
        <v>0.60899597043194897</v>
      </c>
    </row>
    <row r="201" ht="15" customHeight="1">
      <c r="A201" s="133" t="s">
        <v>350</v>
      </c>
      <c r="B201" s="55" t="e">
        <f>VLOOKUP(A201,'New template'!A:B,2,FALSE)</f>
        <v>#N/A</v>
      </c>
      <c r="C201" s="68">
        <v>1</v>
      </c>
      <c r="D201" s="198">
        <v>348</v>
      </c>
      <c r="E201" s="43">
        <v>0.25</v>
      </c>
      <c r="F201" s="42">
        <f t="shared" si="64"/>
        <v>261</v>
      </c>
      <c r="G201" s="45">
        <f t="shared" ref="G201:G210" si="65">F201*$B$7</f>
        <v>35.592569999999995</v>
      </c>
      <c r="H201" s="45">
        <f t="shared" ref="H201" si="66">G201*C201</f>
        <v>35.592569999999995</v>
      </c>
      <c r="I201" s="45">
        <f t="shared" ref="I201" si="67">G201*0.13</f>
        <v>4.6270340999999995</v>
      </c>
      <c r="J201" s="46">
        <f t="shared" ref="J201" si="68">(G201-I201)*C201</f>
        <v>30.965535899999995</v>
      </c>
      <c r="K201" s="47">
        <v>0.20000000000000001</v>
      </c>
      <c r="L201" s="48">
        <f t="shared" ref="L201" si="69">J201*K201</f>
        <v>6.1931071799999993</v>
      </c>
      <c r="M201" s="49">
        <v>0.050000000000000003</v>
      </c>
      <c r="N201" s="50">
        <f t="shared" ref="N201:N210" si="70">J201*M201</f>
        <v>1.5482767949999998</v>
      </c>
      <c r="O201" s="49">
        <v>0.050000000000000003</v>
      </c>
      <c r="P201" s="50">
        <f t="shared" ref="P201:P210" si="71">J201*O201</f>
        <v>1.5482767949999998</v>
      </c>
      <c r="Q201" s="51">
        <f t="shared" ref="Q201:Q210" si="72">IFERROR(ROUND((J201-L201-N201-P201)/C201,2),0)</f>
        <v>21.68</v>
      </c>
      <c r="R201" s="52">
        <f t="shared" ref="R201" si="73">C201*Q201</f>
        <v>21.68</v>
      </c>
      <c r="S201" s="194">
        <f t="shared" ref="S201:S209" si="74">R201/H201</f>
        <v>0.60911589132226196</v>
      </c>
    </row>
    <row r="202" hidden="1" ht="15" customHeight="1">
      <c r="A202" s="133" t="s">
        <v>350</v>
      </c>
      <c r="B202" s="55" t="e">
        <f>VLOOKUP(A202,'New template'!A:B,2,FALSE)</f>
        <v>#N/A</v>
      </c>
      <c r="C202" s="68">
        <v>0</v>
      </c>
      <c r="D202" s="198">
        <v>348</v>
      </c>
      <c r="E202" s="43">
        <v>0</v>
      </c>
      <c r="F202" s="42">
        <f t="shared" ref="F202:F210" si="75">D202*(1-E202)</f>
        <v>348</v>
      </c>
      <c r="G202" s="45">
        <f t="shared" si="65"/>
        <v>47.456759999999996</v>
      </c>
      <c r="H202" s="45">
        <f t="shared" ref="H202:H210" si="76">G202*C202</f>
        <v>0</v>
      </c>
      <c r="I202" s="45">
        <f t="shared" ref="I202:I210" si="77">G202*0.13</f>
        <v>6.1693787999999996</v>
      </c>
      <c r="J202" s="46">
        <f t="shared" ref="J202:J210" si="78">(G202-I202)*C202</f>
        <v>0</v>
      </c>
      <c r="K202" s="47">
        <v>0.20000000000000001</v>
      </c>
      <c r="L202" s="48">
        <f t="shared" ref="L202:L210" si="79">J202*K202</f>
        <v>0</v>
      </c>
      <c r="M202" s="49" t="e">
        <f>VLOOKUP(A202,'New template'!A:R,13,FALSE)</f>
        <v>#N/A</v>
      </c>
      <c r="N202" s="50" t="e">
        <f t="shared" si="70"/>
        <v>#N/A</v>
      </c>
      <c r="O202" s="49">
        <v>0.050000000000000003</v>
      </c>
      <c r="P202" s="50">
        <f t="shared" si="71"/>
        <v>0</v>
      </c>
      <c r="Q202" s="51">
        <f t="shared" si="72"/>
        <v>0</v>
      </c>
      <c r="R202" s="52">
        <f t="shared" ref="R202:R210" si="80">C202*Q202</f>
        <v>0</v>
      </c>
      <c r="S202" s="194"/>
    </row>
    <row r="203" ht="15" customHeight="1">
      <c r="A203" s="200" t="s">
        <v>280</v>
      </c>
      <c r="B203" s="55" t="str">
        <f>VLOOKUP(A203,'New template'!A:B,2,FALSE)</f>
        <v>E03045</v>
      </c>
      <c r="C203" s="68">
        <v>39</v>
      </c>
      <c r="D203" s="198">
        <v>348</v>
      </c>
      <c r="E203" s="43">
        <v>0.59999999999999998</v>
      </c>
      <c r="F203" s="42">
        <f>ROUNDDOWN(D203*(1-E203),0)</f>
        <v>139</v>
      </c>
      <c r="G203" s="45">
        <f t="shared" si="65"/>
        <v>18.95543</v>
      </c>
      <c r="H203" s="45">
        <f t="shared" si="76"/>
        <v>739.26176999999996</v>
      </c>
      <c r="I203" s="45">
        <f t="shared" si="77"/>
        <v>2.4642059000000001</v>
      </c>
      <c r="J203" s="46">
        <f t="shared" si="78"/>
        <v>643.15773990000002</v>
      </c>
      <c r="K203" s="47">
        <v>0.20000000000000001</v>
      </c>
      <c r="L203" s="48">
        <f t="shared" si="79"/>
        <v>128.63154798000002</v>
      </c>
      <c r="M203" s="49">
        <v>0.050000000000000003</v>
      </c>
      <c r="N203" s="50">
        <f t="shared" si="70"/>
        <v>32.157886995000005</v>
      </c>
      <c r="O203" s="49">
        <v>0.050000000000000003</v>
      </c>
      <c r="P203" s="50">
        <f t="shared" si="71"/>
        <v>32.157886995000005</v>
      </c>
      <c r="Q203" s="51">
        <f t="shared" si="72"/>
        <v>11.539999999999999</v>
      </c>
      <c r="R203" s="52">
        <f t="shared" si="80"/>
        <v>450.05999999999995</v>
      </c>
      <c r="S203" s="194">
        <f t="shared" si="74"/>
        <v>0.60879652954324959</v>
      </c>
    </row>
    <row r="204" hidden="1" ht="15" customHeight="1">
      <c r="A204" s="201" t="s">
        <v>280</v>
      </c>
      <c r="B204" s="55" t="str">
        <f>VLOOKUP(A204,'New template'!A:B,2,FALSE)</f>
        <v>E03045</v>
      </c>
      <c r="C204" s="68">
        <v>0</v>
      </c>
      <c r="D204" s="198">
        <v>348</v>
      </c>
      <c r="E204" s="43">
        <v>0</v>
      </c>
      <c r="F204" s="42">
        <f t="shared" si="75"/>
        <v>348</v>
      </c>
      <c r="G204" s="45">
        <f t="shared" si="65"/>
        <v>47.456759999999996</v>
      </c>
      <c r="H204" s="45">
        <f t="shared" si="76"/>
        <v>0</v>
      </c>
      <c r="I204" s="45">
        <f t="shared" si="77"/>
        <v>6.1693787999999996</v>
      </c>
      <c r="J204" s="46">
        <f t="shared" si="78"/>
        <v>0</v>
      </c>
      <c r="K204" s="47">
        <v>0.20000000000000001</v>
      </c>
      <c r="L204" s="48">
        <f t="shared" si="79"/>
        <v>0</v>
      </c>
      <c r="M204" s="49">
        <f>VLOOKUP(A204,'New template'!A:R,13,FALSE)</f>
        <v>0.050000000000000003</v>
      </c>
      <c r="N204" s="50">
        <f t="shared" si="70"/>
        <v>0</v>
      </c>
      <c r="O204" s="49">
        <v>0.050000000000000003</v>
      </c>
      <c r="P204" s="50">
        <f t="shared" si="71"/>
        <v>0</v>
      </c>
      <c r="Q204" s="51">
        <f t="shared" si="72"/>
        <v>0</v>
      </c>
      <c r="R204" s="52">
        <f t="shared" si="80"/>
        <v>0</v>
      </c>
      <c r="S204" s="194"/>
    </row>
    <row r="205" ht="15" customHeight="1">
      <c r="A205" s="200" t="s">
        <v>282</v>
      </c>
      <c r="B205" s="55" t="str">
        <f>VLOOKUP(A205,'New template'!A:B,2,FALSE)</f>
        <v>E05096</v>
      </c>
      <c r="C205" s="68">
        <v>21</v>
      </c>
      <c r="D205" s="198">
        <v>498</v>
      </c>
      <c r="E205" s="43">
        <v>0.59999999999999998</v>
      </c>
      <c r="F205" s="42">
        <f>ROUNDDOWN(D205*(1-E205),0)</f>
        <v>199</v>
      </c>
      <c r="G205" s="45">
        <f t="shared" si="65"/>
        <v>27.137629999999998</v>
      </c>
      <c r="H205" s="45">
        <f t="shared" si="76"/>
        <v>569.89022999999997</v>
      </c>
      <c r="I205" s="45">
        <f t="shared" si="77"/>
        <v>3.5278918999999997</v>
      </c>
      <c r="J205" s="46">
        <f t="shared" si="78"/>
        <v>495.80450009999993</v>
      </c>
      <c r="K205" s="47">
        <v>0.20000000000000001</v>
      </c>
      <c r="L205" s="48">
        <f t="shared" si="79"/>
        <v>99.160900019999985</v>
      </c>
      <c r="M205" s="49">
        <v>0.050000000000000003</v>
      </c>
      <c r="N205" s="50">
        <f t="shared" si="70"/>
        <v>24.790225004999996</v>
      </c>
      <c r="O205" s="49">
        <v>0.050000000000000003</v>
      </c>
      <c r="P205" s="50">
        <f t="shared" si="71"/>
        <v>24.790225004999996</v>
      </c>
      <c r="Q205" s="51">
        <f t="shared" si="72"/>
        <v>16.530000000000001</v>
      </c>
      <c r="R205" s="52">
        <f t="shared" si="80"/>
        <v>347.13</v>
      </c>
      <c r="S205" s="194">
        <f t="shared" si="74"/>
        <v>0.6091173031690682</v>
      </c>
    </row>
    <row r="206" hidden="1" ht="15" customHeight="1">
      <c r="A206" s="201" t="s">
        <v>282</v>
      </c>
      <c r="B206" s="55" t="str">
        <f>VLOOKUP(A206,'New template'!A:B,2,FALSE)</f>
        <v>E05096</v>
      </c>
      <c r="C206" s="68">
        <v>0</v>
      </c>
      <c r="D206" s="198">
        <v>498</v>
      </c>
      <c r="E206" s="43">
        <v>0</v>
      </c>
      <c r="F206" s="42">
        <f t="shared" si="75"/>
        <v>498</v>
      </c>
      <c r="G206" s="45">
        <f t="shared" si="65"/>
        <v>67.912259999999989</v>
      </c>
      <c r="H206" s="45">
        <f t="shared" si="76"/>
        <v>0</v>
      </c>
      <c r="I206" s="45">
        <f t="shared" si="77"/>
        <v>8.8285937999999984</v>
      </c>
      <c r="J206" s="46">
        <f t="shared" si="78"/>
        <v>0</v>
      </c>
      <c r="K206" s="47">
        <v>0.20000000000000001</v>
      </c>
      <c r="L206" s="48">
        <f t="shared" si="79"/>
        <v>0</v>
      </c>
      <c r="M206" s="49">
        <f>VLOOKUP(A206,'New template'!A:R,13,FALSE)</f>
        <v>0.050000000000000003</v>
      </c>
      <c r="N206" s="50">
        <f t="shared" si="70"/>
        <v>0</v>
      </c>
      <c r="O206" s="49">
        <v>0.050000000000000003</v>
      </c>
      <c r="P206" s="50">
        <f t="shared" si="71"/>
        <v>0</v>
      </c>
      <c r="Q206" s="51">
        <f t="shared" si="72"/>
        <v>0</v>
      </c>
      <c r="R206" s="52">
        <f t="shared" si="80"/>
        <v>0</v>
      </c>
      <c r="S206" s="194"/>
    </row>
    <row r="207" ht="15" customHeight="1">
      <c r="A207" s="200" t="s">
        <v>394</v>
      </c>
      <c r="B207" s="55" t="str">
        <f>VLOOKUP(A207,'New template'!A:B,2,FALSE)</f>
        <v>E05071</v>
      </c>
      <c r="C207" s="68">
        <v>1</v>
      </c>
      <c r="D207" s="198">
        <v>148</v>
      </c>
      <c r="E207" s="43">
        <v>0.75</v>
      </c>
      <c r="F207" s="42">
        <f>ROUNDDOWN(D207*(1-E207),0)</f>
        <v>37</v>
      </c>
      <c r="G207" s="45">
        <f t="shared" si="65"/>
        <v>5.0456899999999996</v>
      </c>
      <c r="H207" s="45">
        <f t="shared" si="76"/>
        <v>5.0456899999999996</v>
      </c>
      <c r="I207" s="45">
        <f t="shared" si="77"/>
        <v>0.65593970000000001</v>
      </c>
      <c r="J207" s="46">
        <f t="shared" si="78"/>
        <v>4.3897502999999993</v>
      </c>
      <c r="K207" s="47">
        <v>0.20000000000000001</v>
      </c>
      <c r="L207" s="48">
        <f t="shared" si="79"/>
        <v>0.87795005999999987</v>
      </c>
      <c r="M207" s="49">
        <v>0.050000000000000003</v>
      </c>
      <c r="N207" s="50">
        <f t="shared" si="70"/>
        <v>0.21948751499999997</v>
      </c>
      <c r="O207" s="49">
        <v>0.050000000000000003</v>
      </c>
      <c r="P207" s="50">
        <f t="shared" si="71"/>
        <v>0.21948751499999997</v>
      </c>
      <c r="Q207" s="51">
        <f t="shared" si="72"/>
        <v>3.0699999999999998</v>
      </c>
      <c r="R207" s="52">
        <f t="shared" si="80"/>
        <v>3.0699999999999998</v>
      </c>
      <c r="S207" s="194">
        <f t="shared" si="74"/>
        <v>0.60844007459832061</v>
      </c>
    </row>
    <row r="208" hidden="1" ht="15" customHeight="1">
      <c r="A208" s="201" t="s">
        <v>394</v>
      </c>
      <c r="B208" s="55" t="str">
        <f>VLOOKUP(A208,'New template'!A:B,2,FALSE)</f>
        <v>E05071</v>
      </c>
      <c r="C208" s="68">
        <v>0</v>
      </c>
      <c r="D208" s="198">
        <v>148</v>
      </c>
      <c r="E208" s="43">
        <v>0</v>
      </c>
      <c r="F208" s="42">
        <f t="shared" si="75"/>
        <v>148</v>
      </c>
      <c r="G208" s="45">
        <f t="shared" si="65"/>
        <v>20.182759999999998</v>
      </c>
      <c r="H208" s="45">
        <f t="shared" si="76"/>
        <v>0</v>
      </c>
      <c r="I208" s="45">
        <f t="shared" si="77"/>
        <v>2.6237588000000001</v>
      </c>
      <c r="J208" s="46">
        <f t="shared" si="78"/>
        <v>0</v>
      </c>
      <c r="K208" s="47">
        <v>0.20000000000000001</v>
      </c>
      <c r="L208" s="48">
        <f t="shared" si="79"/>
        <v>0</v>
      </c>
      <c r="M208" s="49">
        <f>VLOOKUP(A208,'New template'!A:R,13,FALSE)</f>
        <v>0.050000000000000003</v>
      </c>
      <c r="N208" s="50">
        <f t="shared" si="70"/>
        <v>0</v>
      </c>
      <c r="O208" s="49">
        <v>0.050000000000000003</v>
      </c>
      <c r="P208" s="50">
        <f t="shared" si="71"/>
        <v>0</v>
      </c>
      <c r="Q208" s="51">
        <f t="shared" si="72"/>
        <v>0</v>
      </c>
      <c r="R208" s="52">
        <f t="shared" si="80"/>
        <v>0</v>
      </c>
      <c r="S208" s="194"/>
    </row>
    <row r="209" ht="15" customHeight="1">
      <c r="A209" s="200" t="s">
        <v>395</v>
      </c>
      <c r="B209" s="55" t="str">
        <f>VLOOKUP(A209,'New template'!A:B,2,FALSE)</f>
        <v>E06305</v>
      </c>
      <c r="C209" s="68">
        <v>1</v>
      </c>
      <c r="D209" s="198">
        <v>198</v>
      </c>
      <c r="E209" s="43">
        <v>0.75</v>
      </c>
      <c r="F209" s="42">
        <f>ROUNDDOWN(D209*(1-E209),0)</f>
        <v>49</v>
      </c>
      <c r="G209" s="45">
        <f t="shared" si="65"/>
        <v>6.6821299999999999</v>
      </c>
      <c r="H209" s="45">
        <f t="shared" si="76"/>
        <v>6.6821299999999999</v>
      </c>
      <c r="I209" s="45">
        <f t="shared" si="77"/>
        <v>0.86867689999999997</v>
      </c>
      <c r="J209" s="46">
        <f t="shared" si="78"/>
        <v>5.8134531000000003</v>
      </c>
      <c r="K209" s="47">
        <v>0.20000000000000001</v>
      </c>
      <c r="L209" s="48">
        <f t="shared" si="79"/>
        <v>1.16269062</v>
      </c>
      <c r="M209" s="49">
        <v>0.050000000000000003</v>
      </c>
      <c r="N209" s="50">
        <f t="shared" si="70"/>
        <v>0.290672655</v>
      </c>
      <c r="O209" s="49">
        <v>0.050000000000000003</v>
      </c>
      <c r="P209" s="50">
        <f t="shared" si="71"/>
        <v>0.290672655</v>
      </c>
      <c r="Q209" s="51">
        <f t="shared" si="72"/>
        <v>4.0700000000000003</v>
      </c>
      <c r="R209" s="52">
        <f t="shared" si="80"/>
        <v>4.0700000000000003</v>
      </c>
      <c r="S209" s="194">
        <f t="shared" si="74"/>
        <v>0.60908722218813471</v>
      </c>
    </row>
    <row r="210" hidden="1" ht="15" customHeight="1">
      <c r="A210" s="201" t="s">
        <v>395</v>
      </c>
      <c r="B210" s="55" t="str">
        <f>VLOOKUP(A210,'New template'!A:B,2,FALSE)</f>
        <v>E06305</v>
      </c>
      <c r="C210" s="68">
        <v>0</v>
      </c>
      <c r="D210" s="198">
        <v>198</v>
      </c>
      <c r="E210" s="43">
        <v>0</v>
      </c>
      <c r="F210" s="42">
        <f t="shared" si="75"/>
        <v>198</v>
      </c>
      <c r="G210" s="45">
        <f t="shared" si="65"/>
        <v>27.001259999999998</v>
      </c>
      <c r="H210" s="45">
        <f t="shared" si="76"/>
        <v>0</v>
      </c>
      <c r="I210" s="45">
        <f t="shared" si="77"/>
        <v>3.5101637999999999</v>
      </c>
      <c r="J210" s="46">
        <f t="shared" si="78"/>
        <v>0</v>
      </c>
      <c r="K210" s="47">
        <v>0.20000000000000001</v>
      </c>
      <c r="L210" s="48">
        <f t="shared" si="79"/>
        <v>0</v>
      </c>
      <c r="M210" s="49">
        <f>VLOOKUP(A210,'New template'!A:R,13,FALSE)</f>
        <v>0.050000000000000003</v>
      </c>
      <c r="N210" s="50">
        <f t="shared" si="70"/>
        <v>0</v>
      </c>
      <c r="O210" s="49">
        <v>0.050000000000000003</v>
      </c>
      <c r="P210" s="50">
        <f t="shared" si="71"/>
        <v>0</v>
      </c>
      <c r="Q210" s="51">
        <f t="shared" si="72"/>
        <v>0</v>
      </c>
      <c r="R210" s="52">
        <f t="shared" si="80"/>
        <v>0</v>
      </c>
      <c r="S210" s="194"/>
    </row>
    <row r="211" ht="15" customHeight="1">
      <c r="A211" s="196"/>
      <c r="B211" s="196"/>
      <c r="C211" s="159">
        <f>SUM(C9:C210)</f>
        <v>10053</v>
      </c>
      <c r="D211" s="160"/>
      <c r="E211" s="161"/>
      <c r="F211" s="162"/>
      <c r="G211" s="163"/>
      <c r="H211" s="163">
        <f>SUM(H9:H210)</f>
        <v>171650.41907</v>
      </c>
      <c r="I211" s="163">
        <f>SUM(I9:I210)</f>
        <v>808.36767660999976</v>
      </c>
      <c r="J211" s="163">
        <f>SUM(J9:J210)</f>
        <v>149335.86459089999</v>
      </c>
      <c r="K211" s="165">
        <v>0.20000000000000001</v>
      </c>
      <c r="L211" s="166">
        <f>SUM(L9:L210)</f>
        <v>29867.172918179989</v>
      </c>
      <c r="M211" s="167"/>
      <c r="N211" s="168" t="e">
        <f>SUM(N9:N210)</f>
        <v>#N/A</v>
      </c>
      <c r="O211" s="167">
        <f>P211/J211</f>
        <v>0.049999999999999982</v>
      </c>
      <c r="P211" s="169">
        <f>SUM(P9:P210)</f>
        <v>7466.7932295449973</v>
      </c>
      <c r="Q211" s="197"/>
      <c r="R211" s="170">
        <f>SUM(R9:R210)</f>
        <v>104530.14999999989</v>
      </c>
      <c r="S211" s="171"/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autoFilter ref="A8:S211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ref="A9:S130">
      <sortCondition ref="A8:A130"/>
    </sortState>
  </autoFilter>
  <mergeCells count="5">
    <mergeCell ref="C2:K2"/>
    <mergeCell ref="A3:A4"/>
    <mergeCell ref="M4:R4"/>
    <mergeCell ref="M5:R6"/>
    <mergeCell ref="M7:R7"/>
  </mergeCells>
  <conditionalFormatting sqref="A122:A123">
    <cfRule priority="13" dxfId="0" type="duplicateValues"/>
  </conditionalFormatting>
  <conditionalFormatting sqref="A98">
    <cfRule priority="34" dxfId="0" type="duplicateValues"/>
  </conditionalFormatting>
  <pageMargins left="0.7" right="0.7" top="0.75" bottom="0.75" header="0" footer="0"/>
  <pageSetup r:id="rId1"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 codeName="Sheet6" filterMode="1">
    <pageSetUpPr fitToPage="1"/>
  </sheetPr>
  <sheetViews>
    <sheetView zoomScale="80" zoomScaleNormal="80" workbookViewId="0">
      <pane activePane="bottomLeft" state="frozen" topLeftCell="A9" ySplit="8"/>
      <selection pane="bottomLeft" activeCell="K114" sqref="K114"/>
    </sheetView>
  </sheetViews>
  <sheetFormatPr defaultColWidth="14.42578" defaultRowHeight="15" customHeight="1"/>
  <cols>
    <col min="1" max="1" width="73.42578" style="12" bestFit="1" customWidth="1"/>
    <col min="2" max="2" width="12.85547" style="12" customWidth="1"/>
    <col min="3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5" width="12.85547" style="12" customWidth="1"/>
    <col min="16" max="16" width="14.42578" style="12" bestFit="1" customWidth="1"/>
    <col min="17" max="17" width="14.42578" style="12" customWidth="1"/>
    <col min="18" max="18" width="13.57031" style="12" bestFit="1" customWidth="1"/>
    <col min="19" max="19" width="13.42578" style="12" customWidth="1"/>
    <col min="20" max="27" width="8.570313" style="12" customWidth="1"/>
    <col min="28" max="16384" width="14.42578" style="12"/>
  </cols>
  <sheetData>
    <row r="1" ht="35.25" customHeight="1"/>
    <row r="2" ht="27" customHeight="1">
      <c r="B2" s="174"/>
      <c r="C2" s="175" t="s">
        <v>357</v>
      </c>
      <c r="D2" s="175"/>
      <c r="E2" s="175"/>
      <c r="F2" s="175"/>
      <c r="G2" s="175"/>
      <c r="H2" s="175"/>
      <c r="I2" s="175"/>
      <c r="J2" s="175"/>
      <c r="K2" s="175"/>
      <c r="L2" s="174"/>
    </row>
    <row r="3" ht="18" customHeight="1">
      <c r="A3" s="176" t="s">
        <v>326</v>
      </c>
      <c r="B3" s="177">
        <v>45658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178"/>
      <c r="R3" s="179"/>
    </row>
    <row r="4" thickBot="1" ht="25.5" customHeight="1">
      <c r="A4" s="180"/>
      <c r="B4" s="177">
        <f>EOMONTH(B3,0)</f>
        <v>45688</v>
      </c>
      <c r="H4" s="15"/>
      <c r="L4" s="15"/>
      <c r="M4" s="181" t="s">
        <v>0</v>
      </c>
      <c r="N4" s="181"/>
      <c r="O4" s="181"/>
      <c r="P4" s="181"/>
      <c r="Q4" s="181"/>
      <c r="R4" s="181"/>
    </row>
    <row r="5" ht="16.5" customHeight="1">
      <c r="A5" s="182"/>
      <c r="L5" s="21"/>
      <c r="M5" s="17">
        <f>R185</f>
        <v>177731.15999999992</v>
      </c>
      <c r="N5" s="18"/>
      <c r="O5" s="18"/>
      <c r="P5" s="18"/>
      <c r="Q5" s="18"/>
      <c r="R5" s="19"/>
    </row>
    <row r="6" thickBot="1" ht="23.25" customHeight="1">
      <c r="A6" s="185" t="s">
        <v>1</v>
      </c>
      <c r="I6" s="178"/>
      <c r="J6" s="178"/>
      <c r="L6" s="21"/>
      <c r="M6" s="22"/>
      <c r="N6" s="23"/>
      <c r="O6" s="23"/>
      <c r="P6" s="23"/>
      <c r="Q6" s="23"/>
      <c r="R6" s="24"/>
    </row>
    <row r="7" ht="14.25" customHeight="1">
      <c r="B7" s="189">
        <v>0.13636999999999999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190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ht="15" customHeight="1">
      <c r="A9" s="191" t="s">
        <v>22</v>
      </c>
      <c r="B9" s="55" t="s">
        <v>23</v>
      </c>
      <c r="C9" s="68">
        <v>91</v>
      </c>
      <c r="D9" s="198">
        <v>278</v>
      </c>
      <c r="E9" s="43">
        <v>0.90000000000000002</v>
      </c>
      <c r="F9" s="42">
        <f>ROUNDDOWN(D9*(1-E9),0)</f>
        <v>27</v>
      </c>
      <c r="G9" s="45">
        <f t="shared" ref="G9:G40" si="0">F9*$B$7</f>
        <v>3.6819899999999999</v>
      </c>
      <c r="H9" s="45">
        <f t="shared" ref="H9:H40" si="1">G9*C9</f>
        <v>335.06108999999998</v>
      </c>
      <c r="I9" s="45">
        <f t="shared" ref="I9:I40" si="2">G9*0.13</f>
        <v>0.47865869999999999</v>
      </c>
      <c r="J9" s="46">
        <f t="shared" ref="J9:J40" si="3">(G9-I9)*C9</f>
        <v>291.50314829999996</v>
      </c>
      <c r="K9" s="47">
        <v>0.20000000000000001</v>
      </c>
      <c r="L9" s="48">
        <f t="shared" ref="L9:L40" si="4">J9*K9</f>
        <v>58.300629659999998</v>
      </c>
      <c r="M9" s="49">
        <v>0.050000000000000003</v>
      </c>
      <c r="N9" s="50">
        <f t="shared" ref="N9:N40" si="5">J9*M9</f>
        <v>14.575157415</v>
      </c>
      <c r="O9" s="49">
        <v>0.050000000000000003</v>
      </c>
      <c r="P9" s="50">
        <f t="shared" ref="P9:P40" si="6">J9*O9</f>
        <v>14.575157415</v>
      </c>
      <c r="Q9" s="51">
        <f t="shared" ref="Q9:Q40" si="7">IFERROR(ROUND((J9-L9-N9-P9)/C9,2),0)</f>
        <v>2.2400000000000002</v>
      </c>
      <c r="R9" s="52">
        <f t="shared" ref="R9:R40" si="8">C9*Q9</f>
        <v>203.84000000000003</v>
      </c>
      <c r="S9" s="69">
        <f t="shared" ref="S9:S40" si="9">R9/H9</f>
        <v>0.60836667128373534</v>
      </c>
    </row>
    <row r="10" ht="15" customHeight="1">
      <c r="A10" s="54" t="s">
        <v>359</v>
      </c>
      <c r="B10" s="55" t="s">
        <v>25</v>
      </c>
      <c r="C10" s="68">
        <v>110</v>
      </c>
      <c r="D10" s="198">
        <v>278</v>
      </c>
      <c r="E10" s="43">
        <v>0.90000000000000002</v>
      </c>
      <c r="F10" s="42">
        <f>D10*(1-E10)</f>
        <v>27.799999999999994</v>
      </c>
      <c r="G10" s="45">
        <f t="shared" si="0"/>
        <v>3.7910859999999991</v>
      </c>
      <c r="H10" s="45">
        <f t="shared" si="1"/>
        <v>417.01945999999992</v>
      </c>
      <c r="I10" s="45">
        <f t="shared" si="2"/>
        <v>0.49284117999999988</v>
      </c>
      <c r="J10" s="46">
        <f t="shared" si="3"/>
        <v>362.8069301999999</v>
      </c>
      <c r="K10" s="47">
        <v>0.20000000000000001</v>
      </c>
      <c r="L10" s="48">
        <f t="shared" si="4"/>
        <v>72.561386039999988</v>
      </c>
      <c r="M10" s="49">
        <f>VLOOKUP(A10,'New template'!A:R,13,FALSE)</f>
        <v>0.050000000000000003</v>
      </c>
      <c r="N10" s="50">
        <f t="shared" si="5"/>
        <v>18.140346509999997</v>
      </c>
      <c r="O10" s="49">
        <v>0.050000000000000003</v>
      </c>
      <c r="P10" s="50">
        <f t="shared" si="6"/>
        <v>18.140346509999997</v>
      </c>
      <c r="Q10" s="51">
        <f t="shared" si="7"/>
        <v>2.3100000000000001</v>
      </c>
      <c r="R10" s="52">
        <f t="shared" si="8"/>
        <v>254.09999999999999</v>
      </c>
      <c r="S10" s="69">
        <f t="shared" si="9"/>
        <v>0.60932408286174478</v>
      </c>
    </row>
    <row r="11" ht="15" customHeight="1">
      <c r="A11" s="54" t="s">
        <v>402</v>
      </c>
      <c r="B11" s="55" t="s">
        <v>27</v>
      </c>
      <c r="C11" s="68">
        <v>2</v>
      </c>
      <c r="D11" s="198">
        <v>268</v>
      </c>
      <c r="E11" s="43">
        <v>0</v>
      </c>
      <c r="F11" s="42">
        <f>ROUNDDOWN(D11*(1-E11),0)</f>
        <v>268</v>
      </c>
      <c r="G11" s="45">
        <f t="shared" si="0"/>
        <v>36.547159999999998</v>
      </c>
      <c r="H11" s="45">
        <f t="shared" si="1"/>
        <v>73.094319999999996</v>
      </c>
      <c r="I11" s="45">
        <f t="shared" si="2"/>
        <v>4.7511308000000003</v>
      </c>
      <c r="J11" s="46">
        <f t="shared" si="3"/>
        <v>63.592058399999999</v>
      </c>
      <c r="K11" s="47">
        <v>0.20000000000000001</v>
      </c>
      <c r="L11" s="48">
        <f t="shared" si="4"/>
        <v>12.718411680000001</v>
      </c>
      <c r="M11" s="49">
        <v>0.050000000000000003</v>
      </c>
      <c r="N11" s="50">
        <f t="shared" si="5"/>
        <v>3.1796029200000002</v>
      </c>
      <c r="O11" s="49">
        <v>0.050000000000000003</v>
      </c>
      <c r="P11" s="50">
        <f t="shared" si="6"/>
        <v>3.1796029200000002</v>
      </c>
      <c r="Q11" s="51">
        <f t="shared" si="7"/>
        <v>22.260000000000002</v>
      </c>
      <c r="R11" s="52">
        <f t="shared" si="8"/>
        <v>44.520000000000003</v>
      </c>
      <c r="S11" s="69">
        <f t="shared" si="9"/>
        <v>0.60907605406275078</v>
      </c>
    </row>
    <row r="12" ht="15" customHeight="1">
      <c r="A12" s="54" t="s">
        <v>402</v>
      </c>
      <c r="B12" s="55" t="s">
        <v>27</v>
      </c>
      <c r="C12" s="68">
        <v>140</v>
      </c>
      <c r="D12" s="198">
        <v>268</v>
      </c>
      <c r="E12" s="43">
        <v>0.80000000000000004</v>
      </c>
      <c r="F12" s="42">
        <f>D12*(1-E12)</f>
        <v>53.599999999999987</v>
      </c>
      <c r="G12" s="45">
        <f t="shared" si="0"/>
        <v>7.3094319999999975</v>
      </c>
      <c r="H12" s="45">
        <f t="shared" si="1"/>
        <v>1023.3204799999996</v>
      </c>
      <c r="I12" s="45">
        <f t="shared" si="2"/>
        <v>0.95022615999999971</v>
      </c>
      <c r="J12" s="46">
        <f t="shared" si="3"/>
        <v>890.28881759999967</v>
      </c>
      <c r="K12" s="47">
        <v>0.20000000000000001</v>
      </c>
      <c r="L12" s="48">
        <f t="shared" si="4"/>
        <v>178.05776351999995</v>
      </c>
      <c r="M12" s="49">
        <v>0.070000000000000007</v>
      </c>
      <c r="N12" s="50">
        <f t="shared" si="5"/>
        <v>62.320217231999983</v>
      </c>
      <c r="O12" s="49">
        <v>0.050000000000000003</v>
      </c>
      <c r="P12" s="50">
        <f t="shared" si="6"/>
        <v>44.514440879999988</v>
      </c>
      <c r="Q12" s="51">
        <f t="shared" si="7"/>
        <v>4.3200000000000003</v>
      </c>
      <c r="R12" s="52">
        <f t="shared" si="8"/>
        <v>604.80000000000007</v>
      </c>
      <c r="S12" s="69">
        <f t="shared" si="9"/>
        <v>0.59101719531695518</v>
      </c>
    </row>
    <row r="13" ht="15" customHeight="1">
      <c r="A13" s="54" t="s">
        <v>28</v>
      </c>
      <c r="B13" s="40" t="s">
        <v>29</v>
      </c>
      <c r="C13" s="68">
        <v>56</v>
      </c>
      <c r="D13" s="198">
        <v>368</v>
      </c>
      <c r="E13" s="43">
        <v>0.80000000000000004</v>
      </c>
      <c r="F13" s="42">
        <f>ROUNDDOWN(D13*(1-E13),0)</f>
        <v>73</v>
      </c>
      <c r="G13" s="45">
        <f t="shared" si="0"/>
        <v>9.9550099999999997</v>
      </c>
      <c r="H13" s="45">
        <f t="shared" si="1"/>
        <v>557.48055999999997</v>
      </c>
      <c r="I13" s="45">
        <f t="shared" si="2"/>
        <v>1.2941513</v>
      </c>
      <c r="J13" s="46">
        <f t="shared" si="3"/>
        <v>485.00808720000003</v>
      </c>
      <c r="K13" s="47">
        <v>0.20000000000000001</v>
      </c>
      <c r="L13" s="48">
        <f t="shared" si="4"/>
        <v>97.001617440000018</v>
      </c>
      <c r="M13" s="49">
        <v>0.050000000000000003</v>
      </c>
      <c r="N13" s="50">
        <f t="shared" si="5"/>
        <v>24.250404360000005</v>
      </c>
      <c r="O13" s="49">
        <v>0.050000000000000003</v>
      </c>
      <c r="P13" s="50">
        <f t="shared" si="6"/>
        <v>24.250404360000005</v>
      </c>
      <c r="Q13" s="51">
        <f t="shared" si="7"/>
        <v>6.0599999999999996</v>
      </c>
      <c r="R13" s="52">
        <f t="shared" si="8"/>
        <v>339.35999999999996</v>
      </c>
      <c r="S13" s="69">
        <f t="shared" si="9"/>
        <v>0.60873871548094871</v>
      </c>
    </row>
    <row r="14" ht="15" customHeight="1">
      <c r="A14" s="54" t="s">
        <v>30</v>
      </c>
      <c r="B14" s="40" t="s">
        <v>31</v>
      </c>
      <c r="C14" s="68">
        <v>349</v>
      </c>
      <c r="D14" s="198">
        <v>498</v>
      </c>
      <c r="E14" s="43">
        <v>0.80000000000000004</v>
      </c>
      <c r="F14" s="42">
        <f>ROUNDDOWN(D14*(1-E14),0)</f>
        <v>99</v>
      </c>
      <c r="G14" s="45">
        <f t="shared" si="0"/>
        <v>13.500629999999999</v>
      </c>
      <c r="H14" s="45">
        <f t="shared" si="1"/>
        <v>4711.7198699999999</v>
      </c>
      <c r="I14" s="45">
        <f t="shared" si="2"/>
        <v>1.7550819</v>
      </c>
      <c r="J14" s="46">
        <f t="shared" si="3"/>
        <v>4099.1962868999999</v>
      </c>
      <c r="K14" s="47">
        <v>0.20000000000000001</v>
      </c>
      <c r="L14" s="48">
        <f t="shared" si="4"/>
        <v>819.83925738000005</v>
      </c>
      <c r="M14" s="49">
        <v>0.050000000000000003</v>
      </c>
      <c r="N14" s="50">
        <f t="shared" si="5"/>
        <v>204.95981434500001</v>
      </c>
      <c r="O14" s="49">
        <v>0.050000000000000003</v>
      </c>
      <c r="P14" s="50">
        <f t="shared" si="6"/>
        <v>204.95981434500001</v>
      </c>
      <c r="Q14" s="51">
        <f t="shared" si="7"/>
        <v>8.2200000000000006</v>
      </c>
      <c r="R14" s="52">
        <f t="shared" si="8"/>
        <v>2868.7800000000002</v>
      </c>
      <c r="S14" s="69">
        <f t="shared" si="9"/>
        <v>0.60886047540003696</v>
      </c>
    </row>
    <row r="15" ht="15" customHeight="1">
      <c r="A15" s="54" t="s">
        <v>30</v>
      </c>
      <c r="B15" s="40" t="s">
        <v>31</v>
      </c>
      <c r="C15" s="68">
        <v>1037</v>
      </c>
      <c r="D15" s="198">
        <v>498</v>
      </c>
      <c r="E15" s="43">
        <v>0.90000000000000002</v>
      </c>
      <c r="F15" s="42">
        <f>ROUNDDOWN(D15*(1-E15),0)</f>
        <v>49</v>
      </c>
      <c r="G15" s="45">
        <f t="shared" si="0"/>
        <v>6.6821299999999999</v>
      </c>
      <c r="H15" s="45">
        <f t="shared" si="1"/>
        <v>6929.3688099999999</v>
      </c>
      <c r="I15" s="45">
        <f t="shared" si="2"/>
        <v>0.86867689999999997</v>
      </c>
      <c r="J15" s="46">
        <f t="shared" si="3"/>
        <v>6028.5508647000006</v>
      </c>
      <c r="K15" s="47">
        <v>0.20000000000000001</v>
      </c>
      <c r="L15" s="48">
        <f t="shared" si="4"/>
        <v>1205.7101729400001</v>
      </c>
      <c r="M15" s="49">
        <v>0.050000000000000003</v>
      </c>
      <c r="N15" s="50">
        <f t="shared" si="5"/>
        <v>301.42754323500003</v>
      </c>
      <c r="O15" s="49">
        <v>0.050000000000000003</v>
      </c>
      <c r="P15" s="50">
        <f t="shared" si="6"/>
        <v>301.42754323500003</v>
      </c>
      <c r="Q15" s="51">
        <f t="shared" si="7"/>
        <v>4.0700000000000003</v>
      </c>
      <c r="R15" s="52">
        <f t="shared" si="8"/>
        <v>4220.5900000000001</v>
      </c>
      <c r="S15" s="69">
        <f t="shared" si="9"/>
        <v>0.6090872221881346</v>
      </c>
    </row>
    <row r="16" ht="15" customHeight="1">
      <c r="A16" s="200" t="s">
        <v>331</v>
      </c>
      <c r="B16" s="55" t="s">
        <v>411</v>
      </c>
      <c r="C16" s="68">
        <v>7</v>
      </c>
      <c r="D16" s="198">
        <v>348</v>
      </c>
      <c r="E16" s="43">
        <v>0</v>
      </c>
      <c r="F16" s="42">
        <f>ROUNDDOWN(D16*(1-E16),0)</f>
        <v>348</v>
      </c>
      <c r="G16" s="45">
        <f t="shared" si="0"/>
        <v>47.456759999999996</v>
      </c>
      <c r="H16" s="45">
        <f t="shared" si="1"/>
        <v>332.19731999999999</v>
      </c>
      <c r="I16" s="45">
        <f t="shared" si="2"/>
        <v>6.1693787999999996</v>
      </c>
      <c r="J16" s="46">
        <f t="shared" si="3"/>
        <v>289.01166839999996</v>
      </c>
      <c r="K16" s="47">
        <v>0.20000000000000001</v>
      </c>
      <c r="L16" s="48">
        <f t="shared" si="4"/>
        <v>57.802333679999997</v>
      </c>
      <c r="M16" s="49">
        <v>0.050000000000000003</v>
      </c>
      <c r="N16" s="50">
        <f t="shared" si="5"/>
        <v>14.450583419999999</v>
      </c>
      <c r="O16" s="49">
        <v>0.050000000000000003</v>
      </c>
      <c r="P16" s="50">
        <f t="shared" si="6"/>
        <v>14.450583419999999</v>
      </c>
      <c r="Q16" s="51">
        <f t="shared" si="7"/>
        <v>28.899999999999999</v>
      </c>
      <c r="R16" s="52">
        <f t="shared" si="8"/>
        <v>202.29999999999998</v>
      </c>
      <c r="S16" s="69">
        <f t="shared" si="9"/>
        <v>0.60897541256503807</v>
      </c>
    </row>
    <row r="17" ht="15" customHeight="1">
      <c r="A17" s="200" t="s">
        <v>331</v>
      </c>
      <c r="B17" s="55" t="s">
        <v>411</v>
      </c>
      <c r="C17" s="68">
        <v>19</v>
      </c>
      <c r="D17" s="198">
        <v>348</v>
      </c>
      <c r="E17" s="43">
        <v>0.40000000000000002</v>
      </c>
      <c r="F17" s="42">
        <f>ROUNDDOWN(D17*(1-E17),0)</f>
        <v>208</v>
      </c>
      <c r="G17" s="45">
        <f t="shared" si="0"/>
        <v>28.364959999999996</v>
      </c>
      <c r="H17" s="45">
        <f t="shared" si="1"/>
        <v>538.93423999999993</v>
      </c>
      <c r="I17" s="45">
        <f t="shared" si="2"/>
        <v>3.6874447999999997</v>
      </c>
      <c r="J17" s="46">
        <f t="shared" si="3"/>
        <v>468.87278879999991</v>
      </c>
      <c r="K17" s="47">
        <v>0.20000000000000001</v>
      </c>
      <c r="L17" s="48">
        <f t="shared" si="4"/>
        <v>93.774557759999993</v>
      </c>
      <c r="M17" s="49">
        <v>0.050000000000000003</v>
      </c>
      <c r="N17" s="50">
        <f t="shared" si="5"/>
        <v>23.443639439999998</v>
      </c>
      <c r="O17" s="49">
        <v>0.050000000000000003</v>
      </c>
      <c r="P17" s="50">
        <f t="shared" si="6"/>
        <v>23.443639439999998</v>
      </c>
      <c r="Q17" s="51">
        <f t="shared" si="7"/>
        <v>17.27</v>
      </c>
      <c r="R17" s="52">
        <f t="shared" si="8"/>
        <v>328.13</v>
      </c>
      <c r="S17" s="69">
        <f t="shared" si="9"/>
        <v>0.60884979213790547</v>
      </c>
    </row>
    <row r="18" ht="15" customHeight="1">
      <c r="A18" s="200" t="s">
        <v>32</v>
      </c>
      <c r="B18" s="40" t="s">
        <v>33</v>
      </c>
      <c r="C18" s="68">
        <v>45</v>
      </c>
      <c r="D18" s="198">
        <v>298</v>
      </c>
      <c r="E18" s="43">
        <v>0</v>
      </c>
      <c r="F18" s="42">
        <f>D18*(1-E18)</f>
        <v>298</v>
      </c>
      <c r="G18" s="45">
        <f t="shared" si="0"/>
        <v>40.638259999999995</v>
      </c>
      <c r="H18" s="45">
        <f t="shared" si="1"/>
        <v>1828.7216999999998</v>
      </c>
      <c r="I18" s="45">
        <f t="shared" si="2"/>
        <v>5.2829737999999997</v>
      </c>
      <c r="J18" s="46">
        <f t="shared" si="3"/>
        <v>1590.9878789999998</v>
      </c>
      <c r="K18" s="47">
        <v>0.20000000000000001</v>
      </c>
      <c r="L18" s="48">
        <f t="shared" si="4"/>
        <v>318.19757579999998</v>
      </c>
      <c r="M18" s="49">
        <v>0.070000000000000007</v>
      </c>
      <c r="N18" s="50">
        <f t="shared" si="5"/>
        <v>111.36915153</v>
      </c>
      <c r="O18" s="49">
        <v>0.050000000000000003</v>
      </c>
      <c r="P18" s="50">
        <f t="shared" si="6"/>
        <v>79.549393949999995</v>
      </c>
      <c r="Q18" s="51">
        <f t="shared" si="7"/>
        <v>24.039999999999999</v>
      </c>
      <c r="R18" s="52">
        <f t="shared" si="8"/>
        <v>1081.8</v>
      </c>
      <c r="S18" s="69">
        <f t="shared" si="9"/>
        <v>0.59156076072154662</v>
      </c>
    </row>
    <row r="19" ht="15" customHeight="1">
      <c r="A19" s="200" t="s">
        <v>32</v>
      </c>
      <c r="B19" s="40" t="s">
        <v>33</v>
      </c>
      <c r="C19" s="68">
        <v>476</v>
      </c>
      <c r="D19" s="198">
        <v>298</v>
      </c>
      <c r="E19" s="43">
        <v>0.40000000000000002</v>
      </c>
      <c r="F19" s="42">
        <f>ROUNDDOWN(D19*(1-E19),0)</f>
        <v>178</v>
      </c>
      <c r="G19" s="45">
        <f t="shared" si="0"/>
        <v>24.273859999999999</v>
      </c>
      <c r="H19" s="45">
        <f t="shared" si="1"/>
        <v>11554.35736</v>
      </c>
      <c r="I19" s="45">
        <f t="shared" si="2"/>
        <v>3.1556017999999999</v>
      </c>
      <c r="J19" s="46">
        <f t="shared" si="3"/>
        <v>10052.290903200001</v>
      </c>
      <c r="K19" s="47">
        <v>0.20000000000000001</v>
      </c>
      <c r="L19" s="48">
        <f t="shared" si="4"/>
        <v>2010.4581806400001</v>
      </c>
      <c r="M19" s="49">
        <v>0.050000000000000003</v>
      </c>
      <c r="N19" s="50">
        <f t="shared" si="5"/>
        <v>502.61454516000003</v>
      </c>
      <c r="O19" s="49">
        <v>0.050000000000000003</v>
      </c>
      <c r="P19" s="50">
        <f t="shared" si="6"/>
        <v>502.61454516000003</v>
      </c>
      <c r="Q19" s="51">
        <f t="shared" si="7"/>
        <v>14.779999999999999</v>
      </c>
      <c r="R19" s="52">
        <f t="shared" si="8"/>
        <v>7035.2799999999997</v>
      </c>
      <c r="S19" s="69">
        <f t="shared" si="9"/>
        <v>0.6088854430238948</v>
      </c>
    </row>
    <row r="20" ht="15" customHeight="1">
      <c r="A20" s="56" t="s">
        <v>361</v>
      </c>
      <c r="B20" s="55" t="s">
        <v>39</v>
      </c>
      <c r="C20" s="68">
        <v>41</v>
      </c>
      <c r="D20" s="198">
        <v>268</v>
      </c>
      <c r="E20" s="43">
        <v>0.90000000000000002</v>
      </c>
      <c r="F20" s="42">
        <f>D20*(1-E20)</f>
        <v>26.799999999999994</v>
      </c>
      <c r="G20" s="45">
        <f t="shared" si="0"/>
        <v>3.6547159999999987</v>
      </c>
      <c r="H20" s="45">
        <f t="shared" si="1"/>
        <v>149.84335599999994</v>
      </c>
      <c r="I20" s="45">
        <f t="shared" si="2"/>
        <v>0.47511307999999985</v>
      </c>
      <c r="J20" s="46">
        <f t="shared" si="3"/>
        <v>130.36371971999995</v>
      </c>
      <c r="K20" s="47">
        <v>0.20000000000000001</v>
      </c>
      <c r="L20" s="48">
        <f t="shared" si="4"/>
        <v>26.072743943999992</v>
      </c>
      <c r="M20" s="49">
        <f>VLOOKUP(A20,'New template'!A:R,13,FALSE)</f>
        <v>0.050000000000000003</v>
      </c>
      <c r="N20" s="50">
        <f t="shared" si="5"/>
        <v>6.518185985999998</v>
      </c>
      <c r="O20" s="49">
        <v>0.050000000000000003</v>
      </c>
      <c r="P20" s="50">
        <f t="shared" si="6"/>
        <v>6.518185985999998</v>
      </c>
      <c r="Q20" s="51">
        <f t="shared" si="7"/>
        <v>2.23</v>
      </c>
      <c r="R20" s="52">
        <f t="shared" si="8"/>
        <v>91.429999999999993</v>
      </c>
      <c r="S20" s="69">
        <f t="shared" si="9"/>
        <v>0.61017053035037483</v>
      </c>
    </row>
    <row r="21" ht="15" customHeight="1">
      <c r="A21" s="56" t="s">
        <v>362</v>
      </c>
      <c r="B21" s="55" t="s">
        <v>41</v>
      </c>
      <c r="C21" s="68">
        <v>19</v>
      </c>
      <c r="D21" s="198">
        <v>288</v>
      </c>
      <c r="E21" s="43">
        <v>0.84999999999999998</v>
      </c>
      <c r="F21" s="42">
        <f t="shared" ref="F21:F28" si="10">ROUNDDOWN(D21*(1-E21),0)</f>
        <v>43</v>
      </c>
      <c r="G21" s="45">
        <f t="shared" si="0"/>
        <v>5.8639099999999997</v>
      </c>
      <c r="H21" s="45">
        <f t="shared" si="1"/>
        <v>111.41428999999999</v>
      </c>
      <c r="I21" s="45">
        <f t="shared" si="2"/>
        <v>0.76230829999999994</v>
      </c>
      <c r="J21" s="46">
        <f t="shared" si="3"/>
        <v>96.930432299999993</v>
      </c>
      <c r="K21" s="47">
        <v>0.20000000000000001</v>
      </c>
      <c r="L21" s="48">
        <f t="shared" si="4"/>
        <v>19.386086460000001</v>
      </c>
      <c r="M21" s="49">
        <v>0.050000000000000003</v>
      </c>
      <c r="N21" s="50">
        <f t="shared" si="5"/>
        <v>4.8465216150000003</v>
      </c>
      <c r="O21" s="49">
        <v>0.050000000000000003</v>
      </c>
      <c r="P21" s="50">
        <f t="shared" si="6"/>
        <v>4.8465216150000003</v>
      </c>
      <c r="Q21" s="51">
        <f t="shared" si="7"/>
        <v>3.5699999999999998</v>
      </c>
      <c r="R21" s="52">
        <f t="shared" si="8"/>
        <v>67.829999999999998</v>
      </c>
      <c r="S21" s="69">
        <f t="shared" si="9"/>
        <v>0.60880879822507505</v>
      </c>
    </row>
    <row r="22" ht="15" customHeight="1">
      <c r="A22" s="56" t="s">
        <v>42</v>
      </c>
      <c r="B22" s="55" t="s">
        <v>43</v>
      </c>
      <c r="C22" s="68">
        <v>59</v>
      </c>
      <c r="D22" s="198">
        <v>198</v>
      </c>
      <c r="E22" s="43">
        <v>0.84999999999999998</v>
      </c>
      <c r="F22" s="42">
        <f t="shared" si="10"/>
        <v>29</v>
      </c>
      <c r="G22" s="45">
        <f t="shared" si="0"/>
        <v>3.9547299999999996</v>
      </c>
      <c r="H22" s="45">
        <f t="shared" si="1"/>
        <v>233.32906999999997</v>
      </c>
      <c r="I22" s="45">
        <f t="shared" si="2"/>
        <v>0.51411489999999993</v>
      </c>
      <c r="J22" s="46">
        <f t="shared" si="3"/>
        <v>202.99629089999996</v>
      </c>
      <c r="K22" s="47">
        <v>0.20000000000000001</v>
      </c>
      <c r="L22" s="48">
        <f t="shared" si="4"/>
        <v>40.599258179999993</v>
      </c>
      <c r="M22" s="49">
        <v>0.050000000000000003</v>
      </c>
      <c r="N22" s="50">
        <f t="shared" si="5"/>
        <v>10.149814544999998</v>
      </c>
      <c r="O22" s="49">
        <v>0.050000000000000003</v>
      </c>
      <c r="P22" s="50">
        <f t="shared" si="6"/>
        <v>10.149814544999998</v>
      </c>
      <c r="Q22" s="51">
        <f t="shared" si="7"/>
        <v>2.4100000000000001</v>
      </c>
      <c r="R22" s="52">
        <f t="shared" si="8"/>
        <v>142.19</v>
      </c>
      <c r="S22" s="69">
        <f t="shared" si="9"/>
        <v>0.60939684883670953</v>
      </c>
    </row>
    <row r="23" ht="15" customHeight="1">
      <c r="A23" s="56" t="s">
        <v>44</v>
      </c>
      <c r="B23" s="55" t="s">
        <v>45</v>
      </c>
      <c r="C23" s="68">
        <v>37</v>
      </c>
      <c r="D23" s="198">
        <v>298</v>
      </c>
      <c r="E23" s="43">
        <v>0.84999999999999998</v>
      </c>
      <c r="F23" s="42">
        <f t="shared" si="10"/>
        <v>44</v>
      </c>
      <c r="G23" s="45">
        <f t="shared" si="0"/>
        <v>6.0002800000000001</v>
      </c>
      <c r="H23" s="45">
        <f t="shared" si="1"/>
        <v>222.01035999999999</v>
      </c>
      <c r="I23" s="45">
        <f t="shared" si="2"/>
        <v>0.78003640000000007</v>
      </c>
      <c r="J23" s="46">
        <f t="shared" si="3"/>
        <v>193.14901319999998</v>
      </c>
      <c r="K23" s="47">
        <v>0.20000000000000001</v>
      </c>
      <c r="L23" s="48">
        <f t="shared" si="4"/>
        <v>38.629802640000001</v>
      </c>
      <c r="M23" s="49">
        <v>0.050000000000000003</v>
      </c>
      <c r="N23" s="50">
        <f t="shared" si="5"/>
        <v>9.6574506600000003</v>
      </c>
      <c r="O23" s="49">
        <v>0.050000000000000003</v>
      </c>
      <c r="P23" s="50">
        <f t="shared" si="6"/>
        <v>9.6574506600000003</v>
      </c>
      <c r="Q23" s="51">
        <f t="shared" si="7"/>
        <v>3.6499999999999999</v>
      </c>
      <c r="R23" s="52">
        <f t="shared" si="8"/>
        <v>135.04999999999998</v>
      </c>
      <c r="S23" s="69">
        <f t="shared" si="9"/>
        <v>0.60830494576919736</v>
      </c>
    </row>
    <row r="24" ht="15" customHeight="1">
      <c r="A24" s="56" t="s">
        <v>46</v>
      </c>
      <c r="B24" s="55" t="s">
        <v>47</v>
      </c>
      <c r="C24" s="68">
        <v>133</v>
      </c>
      <c r="D24" s="198">
        <v>398</v>
      </c>
      <c r="E24" s="43">
        <v>0.84999999999999998</v>
      </c>
      <c r="F24" s="42">
        <f t="shared" si="10"/>
        <v>59</v>
      </c>
      <c r="G24" s="45">
        <f t="shared" si="0"/>
        <v>8.0458299999999987</v>
      </c>
      <c r="H24" s="45">
        <f t="shared" si="1"/>
        <v>1070.0953899999997</v>
      </c>
      <c r="I24" s="45">
        <f t="shared" si="2"/>
        <v>1.0459578999999999</v>
      </c>
      <c r="J24" s="46">
        <f t="shared" si="3"/>
        <v>930.98298929999987</v>
      </c>
      <c r="K24" s="47">
        <v>0.20000000000000001</v>
      </c>
      <c r="L24" s="48">
        <f t="shared" si="4"/>
        <v>186.19659786</v>
      </c>
      <c r="M24" s="49">
        <v>0.050000000000000003</v>
      </c>
      <c r="N24" s="50">
        <f t="shared" si="5"/>
        <v>46.549149464999999</v>
      </c>
      <c r="O24" s="49">
        <v>0.050000000000000003</v>
      </c>
      <c r="P24" s="50">
        <f t="shared" si="6"/>
        <v>46.549149464999999</v>
      </c>
      <c r="Q24" s="51">
        <f t="shared" si="7"/>
        <v>4.9000000000000004</v>
      </c>
      <c r="R24" s="52">
        <f t="shared" si="8"/>
        <v>651.70000000000005</v>
      </c>
      <c r="S24" s="69">
        <f t="shared" si="9"/>
        <v>0.60901112750331554</v>
      </c>
    </row>
    <row r="25" ht="15" customHeight="1">
      <c r="A25" s="54" t="s">
        <v>48</v>
      </c>
      <c r="B25" s="55" t="s">
        <v>49</v>
      </c>
      <c r="C25" s="68">
        <v>401</v>
      </c>
      <c r="D25" s="198">
        <v>268</v>
      </c>
      <c r="E25" s="43">
        <v>0.84999999999999998</v>
      </c>
      <c r="F25" s="42">
        <f t="shared" si="10"/>
        <v>40</v>
      </c>
      <c r="G25" s="45">
        <f t="shared" si="0"/>
        <v>5.4547999999999996</v>
      </c>
      <c r="H25" s="45">
        <f t="shared" si="1"/>
        <v>2187.3748000000001</v>
      </c>
      <c r="I25" s="45">
        <f t="shared" si="2"/>
        <v>0.70912399999999998</v>
      </c>
      <c r="J25" s="46">
        <f t="shared" si="3"/>
        <v>1903.0160759999999</v>
      </c>
      <c r="K25" s="47">
        <v>0.20000000000000001</v>
      </c>
      <c r="L25" s="48">
        <f t="shared" si="4"/>
        <v>380.60321520000002</v>
      </c>
      <c r="M25" s="49">
        <v>0.050000000000000003</v>
      </c>
      <c r="N25" s="50">
        <f t="shared" si="5"/>
        <v>95.150803800000006</v>
      </c>
      <c r="O25" s="49">
        <v>0.050000000000000003</v>
      </c>
      <c r="P25" s="50">
        <f t="shared" si="6"/>
        <v>95.150803800000006</v>
      </c>
      <c r="Q25" s="51">
        <f t="shared" si="7"/>
        <v>3.3199999999999998</v>
      </c>
      <c r="R25" s="52">
        <f t="shared" si="8"/>
        <v>1331.3199999999999</v>
      </c>
      <c r="S25" s="69">
        <f t="shared" si="9"/>
        <v>0.60863826354770112</v>
      </c>
    </row>
    <row r="26" ht="15" customHeight="1">
      <c r="A26" s="54" t="s">
        <v>50</v>
      </c>
      <c r="B26" s="55" t="s">
        <v>51</v>
      </c>
      <c r="C26" s="68">
        <v>803</v>
      </c>
      <c r="D26" s="198">
        <v>368</v>
      </c>
      <c r="E26" s="43">
        <v>0.84999999999999998</v>
      </c>
      <c r="F26" s="42">
        <f t="shared" si="10"/>
        <v>55</v>
      </c>
      <c r="G26" s="45">
        <f t="shared" si="0"/>
        <v>7.5003499999999992</v>
      </c>
      <c r="H26" s="45">
        <f t="shared" si="1"/>
        <v>6022.7810499999996</v>
      </c>
      <c r="I26" s="45">
        <f t="shared" si="2"/>
        <v>0.9750454999999999</v>
      </c>
      <c r="J26" s="46">
        <f t="shared" si="3"/>
        <v>5239.8195134999987</v>
      </c>
      <c r="K26" s="47">
        <v>0.20000000000000001</v>
      </c>
      <c r="L26" s="48">
        <f t="shared" si="4"/>
        <v>1047.9639026999998</v>
      </c>
      <c r="M26" s="49">
        <v>0.050000000000000003</v>
      </c>
      <c r="N26" s="50">
        <f t="shared" si="5"/>
        <v>261.99097567499996</v>
      </c>
      <c r="O26" s="49">
        <v>0.050000000000000003</v>
      </c>
      <c r="P26" s="50">
        <f t="shared" si="6"/>
        <v>261.99097567499996</v>
      </c>
      <c r="Q26" s="51">
        <f t="shared" si="7"/>
        <v>4.5700000000000003</v>
      </c>
      <c r="R26" s="52">
        <f t="shared" si="8"/>
        <v>3669.71</v>
      </c>
      <c r="S26" s="69">
        <f t="shared" si="9"/>
        <v>0.60930489910470853</v>
      </c>
    </row>
    <row r="27" ht="15" customHeight="1">
      <c r="A27" s="200" t="s">
        <v>405</v>
      </c>
      <c r="B27" s="40" t="s">
        <v>55</v>
      </c>
      <c r="C27" s="68">
        <v>19</v>
      </c>
      <c r="D27" s="198">
        <v>198</v>
      </c>
      <c r="E27" s="43">
        <v>0</v>
      </c>
      <c r="F27" s="42">
        <f t="shared" si="10"/>
        <v>198</v>
      </c>
      <c r="G27" s="45">
        <f t="shared" si="0"/>
        <v>27.001259999999998</v>
      </c>
      <c r="H27" s="45">
        <f t="shared" si="1"/>
        <v>513.02393999999993</v>
      </c>
      <c r="I27" s="45">
        <f t="shared" si="2"/>
        <v>3.5101637999999999</v>
      </c>
      <c r="J27" s="46">
        <f t="shared" si="3"/>
        <v>446.33082779999995</v>
      </c>
      <c r="K27" s="47">
        <v>0.20000000000000001</v>
      </c>
      <c r="L27" s="48">
        <f t="shared" si="4"/>
        <v>89.26616555999999</v>
      </c>
      <c r="M27" s="49">
        <v>0.050000000000000003</v>
      </c>
      <c r="N27" s="50">
        <f t="shared" si="5"/>
        <v>22.316541389999998</v>
      </c>
      <c r="O27" s="49">
        <v>0.050000000000000003</v>
      </c>
      <c r="P27" s="50">
        <f t="shared" si="6"/>
        <v>22.316541389999998</v>
      </c>
      <c r="Q27" s="51">
        <f t="shared" si="7"/>
        <v>16.440000000000001</v>
      </c>
      <c r="R27" s="52">
        <f t="shared" si="8"/>
        <v>312.36000000000001</v>
      </c>
      <c r="S27" s="69">
        <f t="shared" si="9"/>
        <v>0.60886047540003696</v>
      </c>
    </row>
    <row r="28" ht="15" customHeight="1">
      <c r="A28" s="200" t="s">
        <v>405</v>
      </c>
      <c r="B28" s="40" t="s">
        <v>55</v>
      </c>
      <c r="C28" s="68">
        <v>1047</v>
      </c>
      <c r="D28" s="198">
        <v>198</v>
      </c>
      <c r="E28" s="43">
        <v>0.5</v>
      </c>
      <c r="F28" s="42">
        <f t="shared" si="10"/>
        <v>99</v>
      </c>
      <c r="G28" s="45">
        <f t="shared" si="0"/>
        <v>13.500629999999999</v>
      </c>
      <c r="H28" s="45">
        <f t="shared" si="1"/>
        <v>14135.159609999999</v>
      </c>
      <c r="I28" s="45">
        <f t="shared" si="2"/>
        <v>1.7550819</v>
      </c>
      <c r="J28" s="46">
        <f t="shared" si="3"/>
        <v>12297.588860699998</v>
      </c>
      <c r="K28" s="47">
        <v>0.20000000000000001</v>
      </c>
      <c r="L28" s="48">
        <f t="shared" si="4"/>
        <v>2459.5177721399996</v>
      </c>
      <c r="M28" s="49">
        <v>0.050000000000000003</v>
      </c>
      <c r="N28" s="50">
        <f t="shared" si="5"/>
        <v>614.87944303499989</v>
      </c>
      <c r="O28" s="49">
        <v>0.050000000000000003</v>
      </c>
      <c r="P28" s="50">
        <f t="shared" si="6"/>
        <v>614.87944303499989</v>
      </c>
      <c r="Q28" s="51">
        <f t="shared" si="7"/>
        <v>8.2200000000000006</v>
      </c>
      <c r="R28" s="52">
        <f t="shared" si="8"/>
        <v>8606.3400000000001</v>
      </c>
      <c r="S28" s="69">
        <f t="shared" si="9"/>
        <v>0.60886047540003696</v>
      </c>
    </row>
    <row r="29" ht="15" customHeight="1">
      <c r="A29" s="201" t="s">
        <v>56</v>
      </c>
      <c r="B29" s="40" t="s">
        <v>57</v>
      </c>
      <c r="C29" s="68">
        <v>42</v>
      </c>
      <c r="D29" s="198">
        <v>268</v>
      </c>
      <c r="E29" s="43">
        <v>0</v>
      </c>
      <c r="F29" s="42">
        <f>D29*(1-E29)</f>
        <v>268</v>
      </c>
      <c r="G29" s="45">
        <f t="shared" si="0"/>
        <v>36.547159999999998</v>
      </c>
      <c r="H29" s="45">
        <f t="shared" si="1"/>
        <v>1534.98072</v>
      </c>
      <c r="I29" s="45">
        <f t="shared" si="2"/>
        <v>4.7511308000000003</v>
      </c>
      <c r="J29" s="46">
        <f t="shared" si="3"/>
        <v>1335.4332264</v>
      </c>
      <c r="K29" s="47">
        <v>0.20000000000000001</v>
      </c>
      <c r="L29" s="48">
        <f t="shared" si="4"/>
        <v>267.08664528000003</v>
      </c>
      <c r="M29" s="49">
        <v>0.050000000000000003</v>
      </c>
      <c r="N29" s="50">
        <f t="shared" si="5"/>
        <v>66.771661320000007</v>
      </c>
      <c r="O29" s="49">
        <v>0.050000000000000003</v>
      </c>
      <c r="P29" s="50">
        <f t="shared" si="6"/>
        <v>66.771661320000007</v>
      </c>
      <c r="Q29" s="51">
        <f t="shared" si="7"/>
        <v>22.260000000000002</v>
      </c>
      <c r="R29" s="52">
        <f t="shared" si="8"/>
        <v>934.92000000000007</v>
      </c>
      <c r="S29" s="69">
        <f t="shared" si="9"/>
        <v>0.60907605406275078</v>
      </c>
    </row>
    <row r="30" ht="15" customHeight="1">
      <c r="A30" s="200" t="s">
        <v>56</v>
      </c>
      <c r="B30" s="40" t="s">
        <v>57</v>
      </c>
      <c r="C30" s="68">
        <v>1039</v>
      </c>
      <c r="D30" s="198">
        <v>268</v>
      </c>
      <c r="E30" s="43">
        <v>0.5</v>
      </c>
      <c r="F30" s="42">
        <f>ROUNDDOWN(D30*(1-E30),0)</f>
        <v>134</v>
      </c>
      <c r="G30" s="45">
        <f t="shared" si="0"/>
        <v>18.273579999999999</v>
      </c>
      <c r="H30" s="45">
        <f t="shared" si="1"/>
        <v>18986.249619999999</v>
      </c>
      <c r="I30" s="45">
        <f t="shared" si="2"/>
        <v>2.3755654000000002</v>
      </c>
      <c r="J30" s="46">
        <f t="shared" si="3"/>
        <v>16518.037169399999</v>
      </c>
      <c r="K30" s="47">
        <v>0.20000000000000001</v>
      </c>
      <c r="L30" s="48">
        <f t="shared" si="4"/>
        <v>3303.6074338799999</v>
      </c>
      <c r="M30" s="49">
        <v>0.050000000000000003</v>
      </c>
      <c r="N30" s="50">
        <f t="shared" si="5"/>
        <v>825.90185846999998</v>
      </c>
      <c r="O30" s="49">
        <v>0.050000000000000003</v>
      </c>
      <c r="P30" s="50">
        <f t="shared" si="6"/>
        <v>825.90185846999998</v>
      </c>
      <c r="Q30" s="51">
        <f t="shared" si="7"/>
        <v>11.130000000000001</v>
      </c>
      <c r="R30" s="52">
        <f t="shared" si="8"/>
        <v>11564.070000000002</v>
      </c>
      <c r="S30" s="69">
        <f t="shared" si="9"/>
        <v>0.60907605406275078</v>
      </c>
    </row>
    <row r="31" ht="15" customHeight="1">
      <c r="A31" s="201" t="s">
        <v>58</v>
      </c>
      <c r="B31" s="40" t="s">
        <v>59</v>
      </c>
      <c r="C31" s="68">
        <v>37</v>
      </c>
      <c r="D31" s="198">
        <v>138</v>
      </c>
      <c r="E31" s="43">
        <v>0</v>
      </c>
      <c r="F31" s="42">
        <f>D31*(1-E31)</f>
        <v>138</v>
      </c>
      <c r="G31" s="45">
        <f t="shared" si="0"/>
        <v>18.81906</v>
      </c>
      <c r="H31" s="45">
        <f t="shared" si="1"/>
        <v>696.30521999999996</v>
      </c>
      <c r="I31" s="45">
        <f t="shared" si="2"/>
        <v>2.4464778000000003</v>
      </c>
      <c r="J31" s="46">
        <f t="shared" si="3"/>
        <v>605.78554140000006</v>
      </c>
      <c r="K31" s="47">
        <v>0.20000000000000001</v>
      </c>
      <c r="L31" s="48">
        <f t="shared" si="4"/>
        <v>121.15710828000002</v>
      </c>
      <c r="M31" s="49">
        <v>0.050000000000000003</v>
      </c>
      <c r="N31" s="50">
        <f t="shared" si="5"/>
        <v>30.289277070000004</v>
      </c>
      <c r="O31" s="49">
        <v>0.050000000000000003</v>
      </c>
      <c r="P31" s="50">
        <f t="shared" si="6"/>
        <v>30.289277070000004</v>
      </c>
      <c r="Q31" s="51">
        <f t="shared" si="7"/>
        <v>11.460000000000001</v>
      </c>
      <c r="R31" s="52">
        <f t="shared" si="8"/>
        <v>424.02000000000004</v>
      </c>
      <c r="S31" s="69">
        <f t="shared" si="9"/>
        <v>0.60895708924887859</v>
      </c>
    </row>
    <row r="32" ht="15" customHeight="1">
      <c r="A32" s="200" t="s">
        <v>58</v>
      </c>
      <c r="B32" s="40" t="s">
        <v>59</v>
      </c>
      <c r="C32" s="68">
        <v>233</v>
      </c>
      <c r="D32" s="198">
        <v>138</v>
      </c>
      <c r="E32" s="43">
        <v>0.5</v>
      </c>
      <c r="F32" s="42">
        <f>ROUNDDOWN(D32*(1-E32),0)</f>
        <v>69</v>
      </c>
      <c r="G32" s="45">
        <f t="shared" si="0"/>
        <v>9.4095300000000002</v>
      </c>
      <c r="H32" s="45">
        <f t="shared" si="1"/>
        <v>2192.42049</v>
      </c>
      <c r="I32" s="45">
        <f t="shared" si="2"/>
        <v>1.2232389000000001</v>
      </c>
      <c r="J32" s="46">
        <f t="shared" si="3"/>
        <v>1907.4058262999999</v>
      </c>
      <c r="K32" s="47">
        <v>0.20000000000000001</v>
      </c>
      <c r="L32" s="48">
        <f t="shared" si="4"/>
        <v>381.48116526000001</v>
      </c>
      <c r="M32" s="49">
        <v>0.050000000000000003</v>
      </c>
      <c r="N32" s="50">
        <f t="shared" si="5"/>
        <v>95.370291315000003</v>
      </c>
      <c r="O32" s="49">
        <v>0.050000000000000003</v>
      </c>
      <c r="P32" s="50">
        <f t="shared" si="6"/>
        <v>95.370291315000003</v>
      </c>
      <c r="Q32" s="51">
        <f t="shared" si="7"/>
        <v>5.7300000000000004</v>
      </c>
      <c r="R32" s="52">
        <f t="shared" si="8"/>
        <v>1335.0900000000001</v>
      </c>
      <c r="S32" s="69">
        <f t="shared" si="9"/>
        <v>0.60895708924887859</v>
      </c>
    </row>
    <row r="33" ht="15" customHeight="1">
      <c r="A33" s="201" t="s">
        <v>60</v>
      </c>
      <c r="B33" s="40" t="s">
        <v>61</v>
      </c>
      <c r="C33" s="68">
        <v>30</v>
      </c>
      <c r="D33" s="198">
        <v>398</v>
      </c>
      <c r="E33" s="43">
        <v>0</v>
      </c>
      <c r="F33" s="42">
        <f>D33*(1-E33)</f>
        <v>398</v>
      </c>
      <c r="G33" s="45">
        <f t="shared" si="0"/>
        <v>54.275259999999996</v>
      </c>
      <c r="H33" s="45">
        <f t="shared" si="1"/>
        <v>1628.2577999999999</v>
      </c>
      <c r="I33" s="45">
        <f t="shared" si="2"/>
        <v>7.0557837999999995</v>
      </c>
      <c r="J33" s="46">
        <f t="shared" si="3"/>
        <v>1416.5842859999998</v>
      </c>
      <c r="K33" s="47">
        <v>0.20000000000000001</v>
      </c>
      <c r="L33" s="48">
        <f t="shared" si="4"/>
        <v>283.31685719999996</v>
      </c>
      <c r="M33" s="49">
        <v>0.050000000000000003</v>
      </c>
      <c r="N33" s="50">
        <f t="shared" si="5"/>
        <v>70.82921429999999</v>
      </c>
      <c r="O33" s="49">
        <v>0.050000000000000003</v>
      </c>
      <c r="P33" s="50">
        <f t="shared" si="6"/>
        <v>70.82921429999999</v>
      </c>
      <c r="Q33" s="51">
        <f t="shared" si="7"/>
        <v>33.049999999999997</v>
      </c>
      <c r="R33" s="52">
        <f t="shared" si="8"/>
        <v>991.49999999999989</v>
      </c>
      <c r="S33" s="69">
        <f t="shared" si="9"/>
        <v>0.60893305716085011</v>
      </c>
    </row>
    <row r="34" ht="15" customHeight="1">
      <c r="A34" s="200" t="s">
        <v>60</v>
      </c>
      <c r="B34" s="40" t="s">
        <v>61</v>
      </c>
      <c r="C34" s="68">
        <v>2222</v>
      </c>
      <c r="D34" s="198">
        <v>398</v>
      </c>
      <c r="E34" s="43">
        <v>0.5</v>
      </c>
      <c r="F34" s="42">
        <f>ROUNDDOWN(D34*(1-E34),0)</f>
        <v>199</v>
      </c>
      <c r="G34" s="45">
        <f t="shared" si="0"/>
        <v>27.137629999999998</v>
      </c>
      <c r="H34" s="45">
        <f t="shared" si="1"/>
        <v>60299.813859999995</v>
      </c>
      <c r="I34" s="45">
        <f t="shared" si="2"/>
        <v>3.5278918999999997</v>
      </c>
      <c r="J34" s="46">
        <f t="shared" si="3"/>
        <v>52460.838058199995</v>
      </c>
      <c r="K34" s="47">
        <v>0.20000000000000001</v>
      </c>
      <c r="L34" s="48">
        <f t="shared" si="4"/>
        <v>10492.167611639999</v>
      </c>
      <c r="M34" s="49">
        <v>0.050000000000000003</v>
      </c>
      <c r="N34" s="50">
        <f t="shared" si="5"/>
        <v>2623.0419029099999</v>
      </c>
      <c r="O34" s="49">
        <v>0.050000000000000003</v>
      </c>
      <c r="P34" s="50">
        <f t="shared" si="6"/>
        <v>2623.0419029099999</v>
      </c>
      <c r="Q34" s="51">
        <f t="shared" si="7"/>
        <v>16.530000000000001</v>
      </c>
      <c r="R34" s="52">
        <f t="shared" si="8"/>
        <v>36729.660000000003</v>
      </c>
      <c r="S34" s="69">
        <f t="shared" si="9"/>
        <v>0.60911730316906831</v>
      </c>
    </row>
    <row r="35" ht="15" customHeight="1">
      <c r="A35" s="200" t="s">
        <v>52</v>
      </c>
      <c r="B35" s="55" t="s">
        <v>53</v>
      </c>
      <c r="C35" s="68">
        <v>54</v>
      </c>
      <c r="D35" s="198">
        <v>198</v>
      </c>
      <c r="E35" s="43">
        <v>0</v>
      </c>
      <c r="F35" s="42">
        <f>ROUNDDOWN(D35*(1-E35),0)</f>
        <v>198</v>
      </c>
      <c r="G35" s="45">
        <f t="shared" si="0"/>
        <v>27.001259999999998</v>
      </c>
      <c r="H35" s="45">
        <f t="shared" si="1"/>
        <v>1458.0680399999999</v>
      </c>
      <c r="I35" s="45">
        <f t="shared" si="2"/>
        <v>3.5101637999999999</v>
      </c>
      <c r="J35" s="46">
        <f t="shared" si="3"/>
        <v>1268.5191947999999</v>
      </c>
      <c r="K35" s="47">
        <v>0.20000000000000001</v>
      </c>
      <c r="L35" s="48">
        <f t="shared" si="4"/>
        <v>253.70383895999998</v>
      </c>
      <c r="M35" s="49">
        <v>0.050000000000000003</v>
      </c>
      <c r="N35" s="50">
        <f t="shared" si="5"/>
        <v>63.425959739999996</v>
      </c>
      <c r="O35" s="49">
        <v>0.050000000000000003</v>
      </c>
      <c r="P35" s="50">
        <f t="shared" si="6"/>
        <v>63.425959739999996</v>
      </c>
      <c r="Q35" s="51">
        <f t="shared" si="7"/>
        <v>16.440000000000001</v>
      </c>
      <c r="R35" s="52">
        <f t="shared" si="8"/>
        <v>887.7600000000001</v>
      </c>
      <c r="S35" s="69">
        <f t="shared" si="9"/>
        <v>0.60886047540003696</v>
      </c>
    </row>
    <row r="36" s="1" customFormat="1" ht="15" customHeight="1">
      <c r="A36" s="200" t="s">
        <v>52</v>
      </c>
      <c r="B36" s="55" t="s">
        <v>53</v>
      </c>
      <c r="C36" s="68">
        <v>1806</v>
      </c>
      <c r="D36" s="198">
        <v>198</v>
      </c>
      <c r="E36" s="43">
        <v>0.5</v>
      </c>
      <c r="F36" s="42">
        <f>ROUNDDOWN(D36*(1-E36),0)</f>
        <v>99</v>
      </c>
      <c r="G36" s="45">
        <f t="shared" si="0"/>
        <v>13.500629999999999</v>
      </c>
      <c r="H36" s="45">
        <f t="shared" si="1"/>
        <v>24382.137779999997</v>
      </c>
      <c r="I36" s="45">
        <f t="shared" si="2"/>
        <v>1.7550819</v>
      </c>
      <c r="J36" s="46">
        <f t="shared" si="3"/>
        <v>21212.459868599999</v>
      </c>
      <c r="K36" s="47">
        <v>0.20000000000000001</v>
      </c>
      <c r="L36" s="48">
        <f t="shared" si="4"/>
        <v>4242.4919737199998</v>
      </c>
      <c r="M36" s="49">
        <v>0.050000000000000003</v>
      </c>
      <c r="N36" s="50">
        <f t="shared" si="5"/>
        <v>1060.62299343</v>
      </c>
      <c r="O36" s="49">
        <v>0.050000000000000003</v>
      </c>
      <c r="P36" s="50">
        <f t="shared" si="6"/>
        <v>1060.62299343</v>
      </c>
      <c r="Q36" s="51">
        <f t="shared" si="7"/>
        <v>8.2200000000000006</v>
      </c>
      <c r="R36" s="52">
        <f t="shared" si="8"/>
        <v>14845.320000000002</v>
      </c>
      <c r="S36" s="69">
        <f t="shared" si="9"/>
        <v>0.60886047540003707</v>
      </c>
    </row>
    <row r="37" ht="15" customHeight="1">
      <c r="A37" s="54" t="s">
        <v>400</v>
      </c>
      <c r="B37" s="55" t="s">
        <v>412</v>
      </c>
      <c r="C37" s="68">
        <v>3</v>
      </c>
      <c r="D37" s="198">
        <v>48</v>
      </c>
      <c r="E37" s="43">
        <v>0</v>
      </c>
      <c r="F37" s="42">
        <f>ROUNDDOWN(D37*(1-E37),0)</f>
        <v>48</v>
      </c>
      <c r="G37" s="45">
        <f t="shared" si="0"/>
        <v>6.5457599999999996</v>
      </c>
      <c r="H37" s="45">
        <f t="shared" si="1"/>
        <v>19.637279999999997</v>
      </c>
      <c r="I37" s="45">
        <f t="shared" si="2"/>
        <v>0.85094879999999995</v>
      </c>
      <c r="J37" s="46">
        <f t="shared" si="3"/>
        <v>17.084433599999997</v>
      </c>
      <c r="K37" s="47">
        <v>0.20000000000000001</v>
      </c>
      <c r="L37" s="48">
        <f t="shared" si="4"/>
        <v>3.4168867199999995</v>
      </c>
      <c r="M37" s="49">
        <v>0.050000000000000003</v>
      </c>
      <c r="N37" s="50">
        <f t="shared" si="5"/>
        <v>0.85422167999999987</v>
      </c>
      <c r="O37" s="49">
        <v>0.050000000000000003</v>
      </c>
      <c r="P37" s="50">
        <f t="shared" si="6"/>
        <v>0.85422167999999987</v>
      </c>
      <c r="Q37" s="51">
        <f t="shared" si="7"/>
        <v>3.9900000000000002</v>
      </c>
      <c r="R37" s="52">
        <f t="shared" si="8"/>
        <v>11.970000000000001</v>
      </c>
      <c r="S37" s="69">
        <f t="shared" si="9"/>
        <v>0.60955488743858632</v>
      </c>
    </row>
    <row r="38" ht="15" customHeight="1">
      <c r="A38" s="54" t="s">
        <v>400</v>
      </c>
      <c r="B38" s="55" t="s">
        <v>412</v>
      </c>
      <c r="C38" s="68">
        <v>7</v>
      </c>
      <c r="D38" s="198">
        <v>48</v>
      </c>
      <c r="E38" s="43">
        <v>0.20000000000000001</v>
      </c>
      <c r="F38" s="42">
        <f>D38*(1-E38)</f>
        <v>38.400000000000006</v>
      </c>
      <c r="G38" s="45">
        <f t="shared" si="0"/>
        <v>5.2366080000000004</v>
      </c>
      <c r="H38" s="45">
        <f t="shared" si="1"/>
        <v>36.656255999999999</v>
      </c>
      <c r="I38" s="45">
        <f t="shared" si="2"/>
        <v>0.68075904000000009</v>
      </c>
      <c r="J38" s="46">
        <f t="shared" si="3"/>
        <v>31.890942720000005</v>
      </c>
      <c r="K38" s="47">
        <v>0.20000000000000001</v>
      </c>
      <c r="L38" s="48">
        <f t="shared" si="4"/>
        <v>6.3781885440000012</v>
      </c>
      <c r="M38" s="49">
        <v>0.070000000000000007</v>
      </c>
      <c r="N38" s="50">
        <f t="shared" si="5"/>
        <v>2.2323659904000004</v>
      </c>
      <c r="O38" s="49">
        <v>0.050000000000000003</v>
      </c>
      <c r="P38" s="50">
        <f t="shared" si="6"/>
        <v>1.5945471360000003</v>
      </c>
      <c r="Q38" s="51">
        <f t="shared" si="7"/>
        <v>3.1000000000000001</v>
      </c>
      <c r="R38" s="52">
        <f t="shared" si="8"/>
        <v>21.699999999999999</v>
      </c>
      <c r="S38" s="69">
        <f t="shared" si="9"/>
        <v>0.59198626286328859</v>
      </c>
    </row>
    <row r="39" s="1" customFormat="1" ht="15" customHeight="1">
      <c r="A39" s="54" t="s">
        <v>400</v>
      </c>
      <c r="B39" s="55" t="s">
        <v>412</v>
      </c>
      <c r="C39" s="68">
        <v>18</v>
      </c>
      <c r="D39" s="198">
        <v>48</v>
      </c>
      <c r="E39" s="43">
        <v>0.25</v>
      </c>
      <c r="F39" s="42">
        <f>ROUNDDOWN(D39*(1-E39),0)</f>
        <v>36</v>
      </c>
      <c r="G39" s="45">
        <f t="shared" si="0"/>
        <v>4.9093199999999992</v>
      </c>
      <c r="H39" s="45">
        <f t="shared" si="1"/>
        <v>88.36775999999999</v>
      </c>
      <c r="I39" s="45">
        <f t="shared" si="2"/>
        <v>0.63821159999999988</v>
      </c>
      <c r="J39" s="46">
        <f t="shared" si="3"/>
        <v>76.879951199999994</v>
      </c>
      <c r="K39" s="47">
        <v>0.20000000000000001</v>
      </c>
      <c r="L39" s="48">
        <f t="shared" si="4"/>
        <v>15.37599024</v>
      </c>
      <c r="M39" s="49">
        <v>0.050000000000000003</v>
      </c>
      <c r="N39" s="50">
        <f t="shared" si="5"/>
        <v>3.84399756</v>
      </c>
      <c r="O39" s="49">
        <v>0.050000000000000003</v>
      </c>
      <c r="P39" s="50">
        <f t="shared" si="6"/>
        <v>3.84399756</v>
      </c>
      <c r="Q39" s="51">
        <f t="shared" si="7"/>
        <v>2.9900000000000002</v>
      </c>
      <c r="R39" s="52">
        <f t="shared" si="8"/>
        <v>53.820000000000007</v>
      </c>
      <c r="S39" s="69">
        <f t="shared" si="9"/>
        <v>0.60904565194365023</v>
      </c>
    </row>
    <row r="40" ht="15" customHeight="1">
      <c r="A40" s="54" t="s">
        <v>64</v>
      </c>
      <c r="B40" s="55" t="s">
        <v>413</v>
      </c>
      <c r="C40" s="68">
        <v>2</v>
      </c>
      <c r="D40" s="198">
        <v>98</v>
      </c>
      <c r="E40" s="43">
        <v>0.25</v>
      </c>
      <c r="F40" s="42">
        <f>D40*(1-E40)</f>
        <v>73.5</v>
      </c>
      <c r="G40" s="45">
        <f t="shared" si="0"/>
        <v>10.023194999999999</v>
      </c>
      <c r="H40" s="45">
        <f t="shared" si="1"/>
        <v>20.046389999999999</v>
      </c>
      <c r="I40" s="45">
        <f t="shared" si="2"/>
        <v>1.3030153499999999</v>
      </c>
      <c r="J40" s="46">
        <f t="shared" si="3"/>
        <v>17.440359299999997</v>
      </c>
      <c r="K40" s="47">
        <v>0.20000000000000001</v>
      </c>
      <c r="L40" s="48">
        <f t="shared" si="4"/>
        <v>3.4880718599999998</v>
      </c>
      <c r="M40" s="49">
        <f>VLOOKUP(A40,'New template'!A:R,13,FALSE)</f>
        <v>0.050000000000000003</v>
      </c>
      <c r="N40" s="50">
        <f t="shared" si="5"/>
        <v>0.87201796499999995</v>
      </c>
      <c r="O40" s="49">
        <v>0.050000000000000003</v>
      </c>
      <c r="P40" s="50">
        <f t="shared" si="6"/>
        <v>0.87201796499999995</v>
      </c>
      <c r="Q40" s="51">
        <f t="shared" si="7"/>
        <v>6.0999999999999996</v>
      </c>
      <c r="R40" s="52">
        <f t="shared" si="8"/>
        <v>12.199999999999999</v>
      </c>
      <c r="S40" s="69">
        <f t="shared" si="9"/>
        <v>0.60858837925431963</v>
      </c>
    </row>
    <row r="41" ht="15" customHeight="1">
      <c r="A41" s="54" t="s">
        <v>66</v>
      </c>
      <c r="B41" s="55" t="s">
        <v>67</v>
      </c>
      <c r="C41" s="68">
        <v>41</v>
      </c>
      <c r="D41" s="198">
        <v>228</v>
      </c>
      <c r="E41" s="43">
        <v>0.60999999999999999</v>
      </c>
      <c r="F41" s="42">
        <f>ROUNDDOWN(D41*(1-E41),0)</f>
        <v>88</v>
      </c>
      <c r="G41" s="45">
        <f t="shared" ref="G41:G72" si="11">F41*$B$7</f>
        <v>12.00056</v>
      </c>
      <c r="H41" s="45">
        <f t="shared" ref="H41:H72" si="12">G41*C41</f>
        <v>492.02296000000001</v>
      </c>
      <c r="I41" s="45">
        <f t="shared" ref="I41:I72" si="13">G41*0.13</f>
        <v>1.5600728000000001</v>
      </c>
      <c r="J41" s="46">
        <f t="shared" ref="J41:J72" si="14">(G41-I41)*C41</f>
        <v>428.0599752</v>
      </c>
      <c r="K41" s="47">
        <v>0.20000000000000001</v>
      </c>
      <c r="L41" s="48">
        <f t="shared" ref="L41:L72" si="15">J41*K41</f>
        <v>85.611995040000011</v>
      </c>
      <c r="M41" s="49">
        <v>0.050000000000000003</v>
      </c>
      <c r="N41" s="50">
        <f t="shared" ref="N41:N72" si="16">J41*M41</f>
        <v>21.402998760000003</v>
      </c>
      <c r="O41" s="49">
        <v>0.050000000000000003</v>
      </c>
      <c r="P41" s="50">
        <f t="shared" ref="P41:P72" si="17">J41*O41</f>
        <v>21.402998760000003</v>
      </c>
      <c r="Q41" s="51">
        <f t="shared" ref="Q41:Q72" si="18">IFERROR(ROUND((J41-L41-N41-P41)/C41,2),0)</f>
        <v>7.3099999999999996</v>
      </c>
      <c r="R41" s="52">
        <f t="shared" ref="R41:R72" si="19">C41*Q41</f>
        <v>299.70999999999998</v>
      </c>
      <c r="S41" s="69">
        <f t="shared" ref="S41:S72" si="20">R41/H41</f>
        <v>0.60913824021545659</v>
      </c>
    </row>
    <row r="42" s="1" customFormat="1" ht="15" customHeight="1">
      <c r="A42" s="54" t="s">
        <v>364</v>
      </c>
      <c r="B42" s="55" t="s">
        <v>69</v>
      </c>
      <c r="C42" s="68">
        <v>11</v>
      </c>
      <c r="D42" s="198">
        <v>298</v>
      </c>
      <c r="E42" s="43">
        <v>0.69999999999999996</v>
      </c>
      <c r="F42" s="42">
        <f>D42*(1-E42)</f>
        <v>89.40000000000002</v>
      </c>
      <c r="G42" s="45">
        <f t="shared" si="11"/>
        <v>12.191478000000002</v>
      </c>
      <c r="H42" s="45">
        <f t="shared" si="12"/>
        <v>134.10625800000003</v>
      </c>
      <c r="I42" s="45">
        <f t="shared" si="13"/>
        <v>1.5848921400000002</v>
      </c>
      <c r="J42" s="46">
        <f t="shared" si="14"/>
        <v>116.67244446000001</v>
      </c>
      <c r="K42" s="47">
        <v>0.20000000000000001</v>
      </c>
      <c r="L42" s="48">
        <f t="shared" si="15"/>
        <v>23.334488892000003</v>
      </c>
      <c r="M42" s="49">
        <f>VLOOKUP(A42,'New template'!A:R,13,FALSE)</f>
        <v>0.050000000000000003</v>
      </c>
      <c r="N42" s="50">
        <f t="shared" si="16"/>
        <v>5.8336222230000008</v>
      </c>
      <c r="O42" s="49">
        <v>0.050000000000000003</v>
      </c>
      <c r="P42" s="50">
        <f t="shared" si="17"/>
        <v>5.8336222230000008</v>
      </c>
      <c r="Q42" s="51">
        <f t="shared" si="18"/>
        <v>7.4199999999999999</v>
      </c>
      <c r="R42" s="52">
        <f t="shared" si="19"/>
        <v>81.620000000000005</v>
      </c>
      <c r="S42" s="69">
        <f t="shared" si="20"/>
        <v>0.60862185864585072</v>
      </c>
    </row>
    <row r="43" ht="15" customHeight="1">
      <c r="A43" s="54" t="s">
        <v>363</v>
      </c>
      <c r="B43" s="55" t="s">
        <v>414</v>
      </c>
      <c r="C43" s="68">
        <v>2</v>
      </c>
      <c r="D43" s="198">
        <v>248</v>
      </c>
      <c r="E43" s="43">
        <v>0.64000000000000001</v>
      </c>
      <c r="F43" s="42">
        <f>ROUNDDOWN(D43*(1-E43),0)</f>
        <v>89</v>
      </c>
      <c r="G43" s="45">
        <f t="shared" si="11"/>
        <v>12.13693</v>
      </c>
      <c r="H43" s="45">
        <f t="shared" si="12"/>
        <v>24.273859999999999</v>
      </c>
      <c r="I43" s="45">
        <f t="shared" si="13"/>
        <v>1.5778009</v>
      </c>
      <c r="J43" s="46">
        <f t="shared" si="14"/>
        <v>21.1182582</v>
      </c>
      <c r="K43" s="47">
        <v>0.20000000000000001</v>
      </c>
      <c r="L43" s="48">
        <f t="shared" si="15"/>
        <v>4.2236516399999999</v>
      </c>
      <c r="M43" s="49">
        <v>0.050000000000000003</v>
      </c>
      <c r="N43" s="50">
        <f t="shared" si="16"/>
        <v>1.05591291</v>
      </c>
      <c r="O43" s="49">
        <v>0.050000000000000003</v>
      </c>
      <c r="P43" s="50">
        <f t="shared" si="17"/>
        <v>1.05591291</v>
      </c>
      <c r="Q43" s="51">
        <f t="shared" si="18"/>
        <v>7.3899999999999997</v>
      </c>
      <c r="R43" s="52">
        <f t="shared" si="19"/>
        <v>14.779999999999999</v>
      </c>
      <c r="S43" s="69">
        <f t="shared" si="20"/>
        <v>0.6088854430238948</v>
      </c>
    </row>
    <row r="44" ht="15" customHeight="1">
      <c r="A44" s="56" t="s">
        <v>406</v>
      </c>
      <c r="B44" s="55" t="s">
        <v>73</v>
      </c>
      <c r="C44" s="68">
        <v>8</v>
      </c>
      <c r="D44" s="198">
        <v>228</v>
      </c>
      <c r="E44" s="43">
        <v>0.5</v>
      </c>
      <c r="F44" s="42">
        <f>D44*(1-E44)</f>
        <v>114</v>
      </c>
      <c r="G44" s="45">
        <f t="shared" si="11"/>
        <v>15.54618</v>
      </c>
      <c r="H44" s="45">
        <f t="shared" si="12"/>
        <v>124.36944</v>
      </c>
      <c r="I44" s="45">
        <f t="shared" si="13"/>
        <v>2.0210034000000001</v>
      </c>
      <c r="J44" s="46">
        <f t="shared" si="14"/>
        <v>108.2014128</v>
      </c>
      <c r="K44" s="47">
        <v>0.20000000000000001</v>
      </c>
      <c r="L44" s="48">
        <f t="shared" si="15"/>
        <v>21.640282560000003</v>
      </c>
      <c r="M44" s="49">
        <f>VLOOKUP(A44,'New template'!A:R,13,FALSE)</f>
        <v>0.050000000000000003</v>
      </c>
      <c r="N44" s="50">
        <f t="shared" si="16"/>
        <v>5.4100706400000007</v>
      </c>
      <c r="O44" s="49">
        <v>0.050000000000000003</v>
      </c>
      <c r="P44" s="50">
        <f t="shared" si="17"/>
        <v>5.4100706400000007</v>
      </c>
      <c r="Q44" s="51">
        <f t="shared" si="18"/>
        <v>9.4700000000000006</v>
      </c>
      <c r="R44" s="52">
        <f t="shared" si="19"/>
        <v>75.760000000000005</v>
      </c>
      <c r="S44" s="69">
        <f t="shared" si="20"/>
        <v>0.60915285941626818</v>
      </c>
    </row>
    <row r="45" ht="15" customHeight="1">
      <c r="A45" s="54" t="s">
        <v>74</v>
      </c>
      <c r="B45" s="55" t="s">
        <v>75</v>
      </c>
      <c r="C45" s="68">
        <v>15</v>
      </c>
      <c r="D45" s="198">
        <v>248</v>
      </c>
      <c r="E45" s="43">
        <v>0.29999999999999999</v>
      </c>
      <c r="F45" s="42">
        <f>ROUNDDOWN(D45*(1-E45),0)</f>
        <v>173</v>
      </c>
      <c r="G45" s="45">
        <f t="shared" si="11"/>
        <v>23.592009999999998</v>
      </c>
      <c r="H45" s="45">
        <f t="shared" si="12"/>
        <v>353.88014999999996</v>
      </c>
      <c r="I45" s="45">
        <f t="shared" si="13"/>
        <v>3.0669613</v>
      </c>
      <c r="J45" s="46">
        <f t="shared" si="14"/>
        <v>307.87573049999997</v>
      </c>
      <c r="K45" s="47">
        <v>0.20000000000000001</v>
      </c>
      <c r="L45" s="48">
        <f t="shared" si="15"/>
        <v>61.575146099999998</v>
      </c>
      <c r="M45" s="49">
        <v>0.050000000000000003</v>
      </c>
      <c r="N45" s="50">
        <f t="shared" si="16"/>
        <v>15.393786524999999</v>
      </c>
      <c r="O45" s="49">
        <v>0.050000000000000003</v>
      </c>
      <c r="P45" s="50">
        <f t="shared" si="17"/>
        <v>15.393786524999999</v>
      </c>
      <c r="Q45" s="51">
        <f t="shared" si="18"/>
        <v>14.369999999999999</v>
      </c>
      <c r="R45" s="52">
        <f t="shared" si="19"/>
        <v>215.54999999999998</v>
      </c>
      <c r="S45" s="69">
        <f t="shared" si="20"/>
        <v>0.60910452309913399</v>
      </c>
    </row>
    <row r="46" ht="15" customHeight="1">
      <c r="A46" s="54" t="s">
        <v>76</v>
      </c>
      <c r="B46" s="55" t="s">
        <v>77</v>
      </c>
      <c r="C46" s="68">
        <v>11</v>
      </c>
      <c r="D46" s="198">
        <v>348</v>
      </c>
      <c r="E46" s="43">
        <v>0.29999999999999999</v>
      </c>
      <c r="F46" s="42">
        <f>D46*(1-E46)</f>
        <v>243.59999999999999</v>
      </c>
      <c r="G46" s="45">
        <f t="shared" si="11"/>
        <v>33.219732</v>
      </c>
      <c r="H46" s="45">
        <f t="shared" si="12"/>
        <v>365.41705200000001</v>
      </c>
      <c r="I46" s="45">
        <f t="shared" si="13"/>
        <v>4.3185651600000003</v>
      </c>
      <c r="J46" s="46">
        <f t="shared" si="14"/>
        <v>317.91283524000005</v>
      </c>
      <c r="K46" s="47">
        <v>0.20000000000000001</v>
      </c>
      <c r="L46" s="48">
        <f t="shared" si="15"/>
        <v>63.582567048000016</v>
      </c>
      <c r="M46" s="49">
        <f>VLOOKUP(A46,'New template'!A:R,13,FALSE)</f>
        <v>0.050000000000000003</v>
      </c>
      <c r="N46" s="50">
        <f t="shared" si="16"/>
        <v>15.895641762000004</v>
      </c>
      <c r="O46" s="49">
        <v>0.050000000000000003</v>
      </c>
      <c r="P46" s="50">
        <f t="shared" si="17"/>
        <v>15.895641762000004</v>
      </c>
      <c r="Q46" s="51">
        <f t="shared" si="18"/>
        <v>20.23</v>
      </c>
      <c r="R46" s="52">
        <f t="shared" si="19"/>
        <v>222.53</v>
      </c>
      <c r="S46" s="69">
        <f t="shared" si="20"/>
        <v>0.60897541256503818</v>
      </c>
    </row>
    <row r="47" s="1" customFormat="1" ht="15" customHeight="1">
      <c r="A47" s="54" t="s">
        <v>78</v>
      </c>
      <c r="B47" s="55" t="s">
        <v>79</v>
      </c>
      <c r="C47" s="68">
        <v>1</v>
      </c>
      <c r="D47" s="198">
        <v>198</v>
      </c>
      <c r="E47" s="43">
        <v>0</v>
      </c>
      <c r="F47" s="42">
        <f>ROUNDDOWN(D47*(1-E47),0)</f>
        <v>198</v>
      </c>
      <c r="G47" s="45">
        <f t="shared" si="11"/>
        <v>27.001259999999998</v>
      </c>
      <c r="H47" s="45">
        <f t="shared" si="12"/>
        <v>27.001259999999998</v>
      </c>
      <c r="I47" s="45">
        <f t="shared" si="13"/>
        <v>3.5101637999999999</v>
      </c>
      <c r="J47" s="46">
        <f t="shared" si="14"/>
        <v>23.491096199999998</v>
      </c>
      <c r="K47" s="47">
        <v>0.20000000000000001</v>
      </c>
      <c r="L47" s="48">
        <f t="shared" si="15"/>
        <v>4.6982192399999994</v>
      </c>
      <c r="M47" s="49">
        <v>0.050000000000000003</v>
      </c>
      <c r="N47" s="50">
        <f t="shared" si="16"/>
        <v>1.1745548099999998</v>
      </c>
      <c r="O47" s="49">
        <v>0.050000000000000003</v>
      </c>
      <c r="P47" s="50">
        <f t="shared" si="17"/>
        <v>1.1745548099999998</v>
      </c>
      <c r="Q47" s="51">
        <f t="shared" si="18"/>
        <v>16.440000000000001</v>
      </c>
      <c r="R47" s="52">
        <f t="shared" si="19"/>
        <v>16.440000000000001</v>
      </c>
      <c r="S47" s="69">
        <f t="shared" si="20"/>
        <v>0.60886047540003696</v>
      </c>
    </row>
    <row r="48" ht="15" customHeight="1">
      <c r="A48" s="54" t="s">
        <v>78</v>
      </c>
      <c r="B48" s="55" t="s">
        <v>79</v>
      </c>
      <c r="C48" s="68">
        <v>8</v>
      </c>
      <c r="D48" s="198">
        <v>198</v>
      </c>
      <c r="E48" s="43">
        <v>0.56000000000000005</v>
      </c>
      <c r="F48" s="42">
        <f>D48*(1-E48)</f>
        <v>87.11999999999999</v>
      </c>
      <c r="G48" s="45">
        <f t="shared" si="11"/>
        <v>11.880554399999998</v>
      </c>
      <c r="H48" s="45">
        <f t="shared" si="12"/>
        <v>95.044435199999981</v>
      </c>
      <c r="I48" s="45">
        <f t="shared" si="13"/>
        <v>1.5444720719999998</v>
      </c>
      <c r="J48" s="46">
        <f t="shared" si="14"/>
        <v>82.688658623999984</v>
      </c>
      <c r="K48" s="47">
        <v>0.20000000000000001</v>
      </c>
      <c r="L48" s="193">
        <f t="shared" si="15"/>
        <v>16.537731724799997</v>
      </c>
      <c r="M48" s="49">
        <f>VLOOKUP(A48,'New template'!A:R,13,FALSE)</f>
        <v>0.050000000000000003</v>
      </c>
      <c r="N48" s="50">
        <f t="shared" si="16"/>
        <v>4.1344329311999992</v>
      </c>
      <c r="O48" s="49">
        <v>0.050000000000000003</v>
      </c>
      <c r="P48" s="50">
        <f t="shared" si="17"/>
        <v>4.1344329311999992</v>
      </c>
      <c r="Q48" s="51">
        <f t="shared" si="18"/>
        <v>7.2400000000000002</v>
      </c>
      <c r="R48" s="52">
        <f t="shared" si="19"/>
        <v>57.920000000000002</v>
      </c>
      <c r="S48" s="69">
        <f t="shared" si="20"/>
        <v>0.6093991707996389</v>
      </c>
    </row>
    <row r="49" ht="15" customHeight="1">
      <c r="A49" s="54" t="s">
        <v>80</v>
      </c>
      <c r="B49" s="55" t="s">
        <v>81</v>
      </c>
      <c r="C49" s="68">
        <v>5</v>
      </c>
      <c r="D49" s="198">
        <v>298</v>
      </c>
      <c r="E49" s="43">
        <v>0.69999999999999996</v>
      </c>
      <c r="F49" s="42">
        <f>ROUNDDOWN(D49*(1-E49),0)</f>
        <v>89</v>
      </c>
      <c r="G49" s="45">
        <f t="shared" si="11"/>
        <v>12.13693</v>
      </c>
      <c r="H49" s="45">
        <f t="shared" si="12"/>
        <v>60.684649999999998</v>
      </c>
      <c r="I49" s="45">
        <f t="shared" si="13"/>
        <v>1.5778009</v>
      </c>
      <c r="J49" s="46">
        <f t="shared" si="14"/>
        <v>52.795645499999999</v>
      </c>
      <c r="K49" s="47">
        <v>0.20000000000000001</v>
      </c>
      <c r="L49" s="48">
        <f t="shared" si="15"/>
        <v>10.5591291</v>
      </c>
      <c r="M49" s="49">
        <v>0.050000000000000003</v>
      </c>
      <c r="N49" s="50">
        <f t="shared" si="16"/>
        <v>2.639782275</v>
      </c>
      <c r="O49" s="49">
        <v>0.050000000000000003</v>
      </c>
      <c r="P49" s="50">
        <f t="shared" si="17"/>
        <v>2.639782275</v>
      </c>
      <c r="Q49" s="51">
        <f t="shared" si="18"/>
        <v>7.3899999999999997</v>
      </c>
      <c r="R49" s="52">
        <f t="shared" si="19"/>
        <v>36.949999999999996</v>
      </c>
      <c r="S49" s="69">
        <f t="shared" si="20"/>
        <v>0.6088854430238948</v>
      </c>
    </row>
    <row r="50" ht="15" customHeight="1">
      <c r="A50" s="54" t="s">
        <v>82</v>
      </c>
      <c r="B50" s="55" t="s">
        <v>83</v>
      </c>
      <c r="C50" s="68">
        <v>1</v>
      </c>
      <c r="D50" s="198">
        <v>398</v>
      </c>
      <c r="E50" s="43">
        <v>0</v>
      </c>
      <c r="F50" s="42">
        <f>ROUNDDOWN(D50*(1-E50),0)</f>
        <v>398</v>
      </c>
      <c r="G50" s="45">
        <f t="shared" si="11"/>
        <v>54.275259999999996</v>
      </c>
      <c r="H50" s="45">
        <f t="shared" si="12"/>
        <v>54.275259999999996</v>
      </c>
      <c r="I50" s="45">
        <f t="shared" si="13"/>
        <v>7.0557837999999995</v>
      </c>
      <c r="J50" s="46">
        <f t="shared" si="14"/>
        <v>47.219476199999995</v>
      </c>
      <c r="K50" s="47">
        <v>0.20000000000000001</v>
      </c>
      <c r="L50" s="48">
        <f t="shared" si="15"/>
        <v>9.4438952399999998</v>
      </c>
      <c r="M50" s="49">
        <v>0.050000000000000003</v>
      </c>
      <c r="N50" s="50">
        <f t="shared" si="16"/>
        <v>2.36097381</v>
      </c>
      <c r="O50" s="49">
        <v>0.050000000000000003</v>
      </c>
      <c r="P50" s="50">
        <f t="shared" si="17"/>
        <v>2.36097381</v>
      </c>
      <c r="Q50" s="51">
        <f t="shared" si="18"/>
        <v>33.049999999999997</v>
      </c>
      <c r="R50" s="52">
        <f t="shared" si="19"/>
        <v>33.049999999999997</v>
      </c>
      <c r="S50" s="69">
        <f t="shared" si="20"/>
        <v>0.60893305716085011</v>
      </c>
    </row>
    <row r="51" ht="15" customHeight="1">
      <c r="A51" s="56" t="s">
        <v>82</v>
      </c>
      <c r="B51" s="55" t="s">
        <v>83</v>
      </c>
      <c r="C51" s="68">
        <v>96</v>
      </c>
      <c r="D51" s="198">
        <v>398</v>
      </c>
      <c r="E51" s="43">
        <v>0.64000000000000001</v>
      </c>
      <c r="F51" s="42">
        <f>ROUNDDOWN(D51*(1-E51),0)</f>
        <v>143</v>
      </c>
      <c r="G51" s="45">
        <f t="shared" si="11"/>
        <v>19.500909999999998</v>
      </c>
      <c r="H51" s="45">
        <f t="shared" si="12"/>
        <v>1872.0873599999998</v>
      </c>
      <c r="I51" s="45">
        <f t="shared" si="13"/>
        <v>2.5351182999999997</v>
      </c>
      <c r="J51" s="46">
        <f t="shared" si="14"/>
        <v>1628.7160031999997</v>
      </c>
      <c r="K51" s="47">
        <v>0.20000000000000001</v>
      </c>
      <c r="L51" s="48">
        <f t="shared" si="15"/>
        <v>325.74320063999994</v>
      </c>
      <c r="M51" s="49">
        <v>0.050000000000000003</v>
      </c>
      <c r="N51" s="50">
        <f t="shared" si="16"/>
        <v>81.435800159999985</v>
      </c>
      <c r="O51" s="49">
        <v>0.050000000000000003</v>
      </c>
      <c r="P51" s="50">
        <f t="shared" si="17"/>
        <v>81.435800159999985</v>
      </c>
      <c r="Q51" s="51">
        <f t="shared" si="18"/>
        <v>11.880000000000001</v>
      </c>
      <c r="R51" s="52">
        <f t="shared" si="19"/>
        <v>1140.48</v>
      </c>
      <c r="S51" s="69">
        <f t="shared" si="20"/>
        <v>0.60920233978824589</v>
      </c>
    </row>
    <row r="52" ht="15" customHeight="1">
      <c r="A52" s="57" t="s">
        <v>365</v>
      </c>
      <c r="B52" s="55" t="s">
        <v>85</v>
      </c>
      <c r="C52" s="68">
        <v>7</v>
      </c>
      <c r="D52" s="198">
        <v>98</v>
      </c>
      <c r="E52" s="43">
        <v>0</v>
      </c>
      <c r="F52" s="42">
        <f>D52*(1-E52)</f>
        <v>98</v>
      </c>
      <c r="G52" s="45">
        <f t="shared" si="11"/>
        <v>13.36426</v>
      </c>
      <c r="H52" s="45">
        <f t="shared" si="12"/>
        <v>93.549819999999997</v>
      </c>
      <c r="I52" s="45">
        <f t="shared" si="13"/>
        <v>1.7373537999999999</v>
      </c>
      <c r="J52" s="46">
        <f t="shared" si="14"/>
        <v>81.388343399999997</v>
      </c>
      <c r="K52" s="47">
        <v>0.20000000000000001</v>
      </c>
      <c r="L52" s="193">
        <f t="shared" si="15"/>
        <v>16.277668680000001</v>
      </c>
      <c r="M52" s="49">
        <f>VLOOKUP(A52,'New template'!A:R,13,FALSE)</f>
        <v>0.050000000000000003</v>
      </c>
      <c r="N52" s="50">
        <f t="shared" si="16"/>
        <v>4.0694171700000004</v>
      </c>
      <c r="O52" s="49">
        <v>0.050000000000000003</v>
      </c>
      <c r="P52" s="50">
        <f t="shared" si="17"/>
        <v>4.0694171700000004</v>
      </c>
      <c r="Q52" s="51">
        <f t="shared" si="18"/>
        <v>8.1400000000000006</v>
      </c>
      <c r="R52" s="52">
        <f t="shared" si="19"/>
        <v>56.980000000000004</v>
      </c>
      <c r="S52" s="69">
        <f t="shared" si="20"/>
        <v>0.60908722218813471</v>
      </c>
    </row>
    <row r="53" ht="15" customHeight="1">
      <c r="A53" s="56" t="s">
        <v>365</v>
      </c>
      <c r="B53" s="55" t="s">
        <v>85</v>
      </c>
      <c r="C53" s="68">
        <v>9</v>
      </c>
      <c r="D53" s="198">
        <v>98</v>
      </c>
      <c r="E53" s="43">
        <v>0.099999999999999895</v>
      </c>
      <c r="F53" s="42">
        <f t="shared" ref="F53:F68" si="21">ROUNDDOWN(D53*(1-E53),0)</f>
        <v>88</v>
      </c>
      <c r="G53" s="45">
        <f t="shared" si="11"/>
        <v>12.00056</v>
      </c>
      <c r="H53" s="45">
        <f t="shared" si="12"/>
        <v>108.00504000000001</v>
      </c>
      <c r="I53" s="45">
        <f t="shared" si="13"/>
        <v>1.5600728000000001</v>
      </c>
      <c r="J53" s="46">
        <f t="shared" si="14"/>
        <v>93.964384800000005</v>
      </c>
      <c r="K53" s="47">
        <v>0.20000000000000001</v>
      </c>
      <c r="L53" s="48">
        <f t="shared" si="15"/>
        <v>18.792876960000001</v>
      </c>
      <c r="M53" s="49">
        <v>0.050000000000000003</v>
      </c>
      <c r="N53" s="50">
        <f t="shared" si="16"/>
        <v>4.6982192400000002</v>
      </c>
      <c r="O53" s="49">
        <v>0.050000000000000003</v>
      </c>
      <c r="P53" s="50">
        <f t="shared" si="17"/>
        <v>4.6982192400000002</v>
      </c>
      <c r="Q53" s="51">
        <f t="shared" si="18"/>
        <v>7.3099999999999996</v>
      </c>
      <c r="R53" s="52">
        <f t="shared" si="19"/>
        <v>65.789999999999992</v>
      </c>
      <c r="S53" s="69">
        <f t="shared" si="20"/>
        <v>0.60913824021545648</v>
      </c>
    </row>
    <row r="54" ht="15" customHeight="1">
      <c r="A54" s="54" t="s">
        <v>366</v>
      </c>
      <c r="B54" s="55" t="s">
        <v>87</v>
      </c>
      <c r="C54" s="68">
        <v>1</v>
      </c>
      <c r="D54" s="198">
        <v>198</v>
      </c>
      <c r="E54" s="43">
        <v>0</v>
      </c>
      <c r="F54" s="42">
        <f t="shared" si="21"/>
        <v>198</v>
      </c>
      <c r="G54" s="45">
        <f t="shared" si="11"/>
        <v>27.001259999999998</v>
      </c>
      <c r="H54" s="45">
        <f t="shared" si="12"/>
        <v>27.001259999999998</v>
      </c>
      <c r="I54" s="45">
        <f t="shared" si="13"/>
        <v>3.5101637999999999</v>
      </c>
      <c r="J54" s="46">
        <f t="shared" si="14"/>
        <v>23.491096199999998</v>
      </c>
      <c r="K54" s="47">
        <v>0.20000000000000001</v>
      </c>
      <c r="L54" s="48">
        <f t="shared" si="15"/>
        <v>4.6982192399999994</v>
      </c>
      <c r="M54" s="49">
        <v>0.050000000000000003</v>
      </c>
      <c r="N54" s="50">
        <f t="shared" si="16"/>
        <v>1.1745548099999998</v>
      </c>
      <c r="O54" s="49">
        <v>0.050000000000000003</v>
      </c>
      <c r="P54" s="50">
        <f t="shared" si="17"/>
        <v>1.1745548099999998</v>
      </c>
      <c r="Q54" s="51">
        <f t="shared" si="18"/>
        <v>16.440000000000001</v>
      </c>
      <c r="R54" s="52">
        <f t="shared" si="19"/>
        <v>16.440000000000001</v>
      </c>
      <c r="S54" s="69">
        <f t="shared" si="20"/>
        <v>0.60886047540003696</v>
      </c>
    </row>
    <row r="55" ht="15" customHeight="1">
      <c r="A55" s="54" t="s">
        <v>366</v>
      </c>
      <c r="B55" s="55" t="s">
        <v>87</v>
      </c>
      <c r="C55" s="68">
        <v>13</v>
      </c>
      <c r="D55" s="198">
        <v>198</v>
      </c>
      <c r="E55" s="43">
        <v>0.5</v>
      </c>
      <c r="F55" s="42">
        <f t="shared" si="21"/>
        <v>99</v>
      </c>
      <c r="G55" s="45">
        <f t="shared" si="11"/>
        <v>13.500629999999999</v>
      </c>
      <c r="H55" s="45">
        <f t="shared" si="12"/>
        <v>175.50818999999998</v>
      </c>
      <c r="I55" s="45">
        <f t="shared" si="13"/>
        <v>1.7550819</v>
      </c>
      <c r="J55" s="46">
        <f t="shared" si="14"/>
        <v>152.69212529999999</v>
      </c>
      <c r="K55" s="47">
        <v>0.20000000000000001</v>
      </c>
      <c r="L55" s="48">
        <f t="shared" si="15"/>
        <v>30.538425059999998</v>
      </c>
      <c r="M55" s="49">
        <v>0.050000000000000003</v>
      </c>
      <c r="N55" s="50">
        <f t="shared" si="16"/>
        <v>7.6346062649999995</v>
      </c>
      <c r="O55" s="49">
        <v>0.050000000000000003</v>
      </c>
      <c r="P55" s="50">
        <f t="shared" si="17"/>
        <v>7.6346062649999995</v>
      </c>
      <c r="Q55" s="51">
        <f t="shared" si="18"/>
        <v>8.2200000000000006</v>
      </c>
      <c r="R55" s="52">
        <f t="shared" si="19"/>
        <v>106.86000000000001</v>
      </c>
      <c r="S55" s="69">
        <f t="shared" si="20"/>
        <v>0.60886047540003707</v>
      </c>
    </row>
    <row r="56" ht="15" customHeight="1">
      <c r="A56" s="56" t="s">
        <v>367</v>
      </c>
      <c r="B56" s="55" t="s">
        <v>415</v>
      </c>
      <c r="C56" s="68">
        <v>42</v>
      </c>
      <c r="D56" s="198">
        <v>248</v>
      </c>
      <c r="E56" s="43">
        <v>0.5</v>
      </c>
      <c r="F56" s="42">
        <f t="shared" si="21"/>
        <v>124</v>
      </c>
      <c r="G56" s="45">
        <f t="shared" si="11"/>
        <v>16.909879999999998</v>
      </c>
      <c r="H56" s="45">
        <f t="shared" si="12"/>
        <v>710.21495999999991</v>
      </c>
      <c r="I56" s="45">
        <f t="shared" si="13"/>
        <v>2.1982843999999999</v>
      </c>
      <c r="J56" s="46">
        <f t="shared" si="14"/>
        <v>617.88701519999984</v>
      </c>
      <c r="K56" s="47">
        <v>0.20000000000000001</v>
      </c>
      <c r="L56" s="48">
        <f t="shared" si="15"/>
        <v>123.57740303999998</v>
      </c>
      <c r="M56" s="49">
        <v>0.050000000000000003</v>
      </c>
      <c r="N56" s="50">
        <f t="shared" si="16"/>
        <v>30.894350759999995</v>
      </c>
      <c r="O56" s="49">
        <v>0.050000000000000003</v>
      </c>
      <c r="P56" s="50">
        <f t="shared" si="17"/>
        <v>30.894350759999995</v>
      </c>
      <c r="Q56" s="51">
        <f t="shared" si="18"/>
        <v>10.300000000000001</v>
      </c>
      <c r="R56" s="52">
        <f t="shared" si="19"/>
        <v>432.60000000000002</v>
      </c>
      <c r="S56" s="69">
        <f t="shared" si="20"/>
        <v>0.60911135974944841</v>
      </c>
    </row>
    <row r="57" ht="15" customHeight="1">
      <c r="A57" s="56" t="s">
        <v>90</v>
      </c>
      <c r="B57" s="55" t="s">
        <v>91</v>
      </c>
      <c r="C57" s="68">
        <v>38</v>
      </c>
      <c r="D57" s="198">
        <v>298</v>
      </c>
      <c r="E57" s="43">
        <v>0.69999999999999996</v>
      </c>
      <c r="F57" s="42">
        <f t="shared" si="21"/>
        <v>89</v>
      </c>
      <c r="G57" s="45">
        <f t="shared" si="11"/>
        <v>12.13693</v>
      </c>
      <c r="H57" s="45">
        <f t="shared" si="12"/>
        <v>461.20333999999997</v>
      </c>
      <c r="I57" s="45">
        <f t="shared" si="13"/>
        <v>1.5778009</v>
      </c>
      <c r="J57" s="46">
        <f t="shared" si="14"/>
        <v>401.24690579999998</v>
      </c>
      <c r="K57" s="47">
        <v>0.20000000000000001</v>
      </c>
      <c r="L57" s="48">
        <f t="shared" si="15"/>
        <v>80.249381159999999</v>
      </c>
      <c r="M57" s="49">
        <v>0.050000000000000003</v>
      </c>
      <c r="N57" s="50">
        <f t="shared" si="16"/>
        <v>20.06234529</v>
      </c>
      <c r="O57" s="49">
        <v>0.050000000000000003</v>
      </c>
      <c r="P57" s="50">
        <f t="shared" si="17"/>
        <v>20.06234529</v>
      </c>
      <c r="Q57" s="51">
        <f t="shared" si="18"/>
        <v>7.3899999999999997</v>
      </c>
      <c r="R57" s="52">
        <f t="shared" si="19"/>
        <v>280.81999999999999</v>
      </c>
      <c r="S57" s="69">
        <f t="shared" si="20"/>
        <v>0.60888544302389491</v>
      </c>
    </row>
    <row r="58" ht="15" customHeight="1">
      <c r="A58" s="56" t="s">
        <v>92</v>
      </c>
      <c r="B58" s="40" t="s">
        <v>93</v>
      </c>
      <c r="C58" s="68">
        <v>97</v>
      </c>
      <c r="D58" s="198">
        <v>398</v>
      </c>
      <c r="E58" s="43">
        <v>0.77000000000000002</v>
      </c>
      <c r="F58" s="42">
        <f t="shared" si="21"/>
        <v>91</v>
      </c>
      <c r="G58" s="45">
        <f t="shared" si="11"/>
        <v>12.409669999999998</v>
      </c>
      <c r="H58" s="45">
        <f t="shared" si="12"/>
        <v>1203.7379899999999</v>
      </c>
      <c r="I58" s="45">
        <f t="shared" si="13"/>
        <v>1.6132570999999998</v>
      </c>
      <c r="J58" s="46">
        <f t="shared" si="14"/>
        <v>1047.2520512999997</v>
      </c>
      <c r="K58" s="47">
        <v>0.20000000000000001</v>
      </c>
      <c r="L58" s="48">
        <f t="shared" si="15"/>
        <v>209.45041025999996</v>
      </c>
      <c r="M58" s="49">
        <v>0.050000000000000003</v>
      </c>
      <c r="N58" s="50">
        <f t="shared" si="16"/>
        <v>52.362602564999989</v>
      </c>
      <c r="O58" s="49">
        <v>0.050000000000000003</v>
      </c>
      <c r="P58" s="50">
        <f t="shared" si="17"/>
        <v>52.362602564999989</v>
      </c>
      <c r="Q58" s="51">
        <f t="shared" si="18"/>
        <v>7.5599999999999996</v>
      </c>
      <c r="R58" s="52">
        <f t="shared" si="19"/>
        <v>733.31999999999994</v>
      </c>
      <c r="S58" s="69">
        <f t="shared" si="20"/>
        <v>0.60920233978824578</v>
      </c>
    </row>
    <row r="59" ht="15" customHeight="1">
      <c r="A59" s="56" t="s">
        <v>94</v>
      </c>
      <c r="B59" s="40" t="s">
        <v>95</v>
      </c>
      <c r="C59" s="68">
        <v>386</v>
      </c>
      <c r="D59" s="198">
        <v>498</v>
      </c>
      <c r="E59" s="43">
        <v>0.75</v>
      </c>
      <c r="F59" s="42">
        <f t="shared" si="21"/>
        <v>124</v>
      </c>
      <c r="G59" s="45">
        <f t="shared" si="11"/>
        <v>16.909879999999998</v>
      </c>
      <c r="H59" s="45">
        <f t="shared" si="12"/>
        <v>6527.2136799999989</v>
      </c>
      <c r="I59" s="45">
        <f t="shared" si="13"/>
        <v>2.1982843999999999</v>
      </c>
      <c r="J59" s="46">
        <f t="shared" si="14"/>
        <v>5678.6759015999987</v>
      </c>
      <c r="K59" s="47">
        <v>0.20000000000000001</v>
      </c>
      <c r="L59" s="48">
        <f t="shared" si="15"/>
        <v>1135.7351803199997</v>
      </c>
      <c r="M59" s="49">
        <v>0.050000000000000003</v>
      </c>
      <c r="N59" s="50">
        <f t="shared" si="16"/>
        <v>283.93379507999992</v>
      </c>
      <c r="O59" s="49">
        <v>0.050000000000000003</v>
      </c>
      <c r="P59" s="50">
        <f t="shared" si="17"/>
        <v>283.93379507999992</v>
      </c>
      <c r="Q59" s="51">
        <f t="shared" si="18"/>
        <v>10.300000000000001</v>
      </c>
      <c r="R59" s="52">
        <f t="shared" si="19"/>
        <v>3975.8000000000002</v>
      </c>
      <c r="S59" s="69">
        <f t="shared" si="20"/>
        <v>0.60911135974944841</v>
      </c>
    </row>
    <row r="60" ht="15" customHeight="1">
      <c r="A60" s="54" t="s">
        <v>96</v>
      </c>
      <c r="B60" s="55" t="s">
        <v>97</v>
      </c>
      <c r="C60" s="68">
        <v>255</v>
      </c>
      <c r="D60" s="198">
        <v>298</v>
      </c>
      <c r="E60" s="43">
        <v>0</v>
      </c>
      <c r="F60" s="42">
        <f t="shared" si="21"/>
        <v>298</v>
      </c>
      <c r="G60" s="45">
        <f t="shared" si="11"/>
        <v>40.638259999999995</v>
      </c>
      <c r="H60" s="45">
        <f t="shared" si="12"/>
        <v>10362.756299999999</v>
      </c>
      <c r="I60" s="45">
        <f t="shared" si="13"/>
        <v>5.2829737999999997</v>
      </c>
      <c r="J60" s="46">
        <f t="shared" si="14"/>
        <v>9015.597980999999</v>
      </c>
      <c r="K60" s="47">
        <v>0.20000000000000001</v>
      </c>
      <c r="L60" s="48">
        <f t="shared" si="15"/>
        <v>1803.1195961999999</v>
      </c>
      <c r="M60" s="49">
        <v>0.050000000000000003</v>
      </c>
      <c r="N60" s="50">
        <f t="shared" si="16"/>
        <v>450.77989904999998</v>
      </c>
      <c r="O60" s="49">
        <v>0.050000000000000003</v>
      </c>
      <c r="P60" s="50">
        <f t="shared" si="17"/>
        <v>450.77989904999998</v>
      </c>
      <c r="Q60" s="51">
        <f t="shared" si="18"/>
        <v>24.75</v>
      </c>
      <c r="R60" s="52">
        <f t="shared" si="19"/>
        <v>6311.25</v>
      </c>
      <c r="S60" s="69">
        <f t="shared" si="20"/>
        <v>0.60903198119210822</v>
      </c>
    </row>
    <row r="61" ht="15" customHeight="1">
      <c r="A61" s="54" t="s">
        <v>98</v>
      </c>
      <c r="B61" s="55" t="s">
        <v>99</v>
      </c>
      <c r="C61" s="68">
        <v>123</v>
      </c>
      <c r="D61" s="198">
        <v>478</v>
      </c>
      <c r="E61" s="43">
        <v>0</v>
      </c>
      <c r="F61" s="42">
        <f t="shared" si="21"/>
        <v>478</v>
      </c>
      <c r="G61" s="45">
        <f t="shared" si="11"/>
        <v>65.18486</v>
      </c>
      <c r="H61" s="45">
        <f t="shared" si="12"/>
        <v>8017.7377800000004</v>
      </c>
      <c r="I61" s="45">
        <f t="shared" si="13"/>
        <v>8.4740318000000006</v>
      </c>
      <c r="J61" s="46">
        <f t="shared" si="14"/>
        <v>6975.4318686000006</v>
      </c>
      <c r="K61" s="47">
        <v>0.20000000000000001</v>
      </c>
      <c r="L61" s="48">
        <f t="shared" si="15"/>
        <v>1395.0863737200002</v>
      </c>
      <c r="M61" s="49">
        <v>0.050000000000000003</v>
      </c>
      <c r="N61" s="50">
        <f t="shared" si="16"/>
        <v>348.77159343000005</v>
      </c>
      <c r="O61" s="49">
        <v>0.050000000000000003</v>
      </c>
      <c r="P61" s="50">
        <f t="shared" si="17"/>
        <v>348.77159343000005</v>
      </c>
      <c r="Q61" s="51">
        <f t="shared" si="18"/>
        <v>39.700000000000003</v>
      </c>
      <c r="R61" s="52">
        <f t="shared" si="19"/>
        <v>4883.1000000000004</v>
      </c>
      <c r="S61" s="69">
        <f t="shared" si="20"/>
        <v>0.60903712917386033</v>
      </c>
    </row>
    <row r="62" ht="15" customHeight="1">
      <c r="A62" s="54" t="s">
        <v>100</v>
      </c>
      <c r="B62" s="55" t="s">
        <v>416</v>
      </c>
      <c r="C62" s="68">
        <v>82</v>
      </c>
      <c r="D62" s="198">
        <v>538</v>
      </c>
      <c r="E62" s="43">
        <v>0</v>
      </c>
      <c r="F62" s="42">
        <f t="shared" si="21"/>
        <v>538</v>
      </c>
      <c r="G62" s="45">
        <f t="shared" si="11"/>
        <v>73.367059999999995</v>
      </c>
      <c r="H62" s="45">
        <f t="shared" si="12"/>
        <v>6016.0989199999995</v>
      </c>
      <c r="I62" s="45">
        <f t="shared" si="13"/>
        <v>9.5377177999999994</v>
      </c>
      <c r="J62" s="46">
        <f t="shared" si="14"/>
        <v>5234.0060604</v>
      </c>
      <c r="K62" s="47">
        <v>0.20000000000000001</v>
      </c>
      <c r="L62" s="48">
        <f t="shared" si="15"/>
        <v>1046.8012120800001</v>
      </c>
      <c r="M62" s="49">
        <v>0.050000000000000003</v>
      </c>
      <c r="N62" s="50">
        <f t="shared" si="16"/>
        <v>261.70030302000004</v>
      </c>
      <c r="O62" s="49">
        <v>0.050000000000000003</v>
      </c>
      <c r="P62" s="50">
        <f t="shared" si="17"/>
        <v>261.70030302000004</v>
      </c>
      <c r="Q62" s="51">
        <f t="shared" si="18"/>
        <v>44.68</v>
      </c>
      <c r="R62" s="52">
        <f t="shared" si="19"/>
        <v>3663.7599999999998</v>
      </c>
      <c r="S62" s="69">
        <f t="shared" si="20"/>
        <v>0.60899264601852654</v>
      </c>
    </row>
    <row r="63" ht="15" customHeight="1">
      <c r="A63" s="56" t="s">
        <v>102</v>
      </c>
      <c r="B63" s="55" t="s">
        <v>103</v>
      </c>
      <c r="C63" s="68">
        <v>2</v>
      </c>
      <c r="D63" s="198">
        <v>98</v>
      </c>
      <c r="E63" s="43">
        <v>0</v>
      </c>
      <c r="F63" s="42">
        <f t="shared" si="21"/>
        <v>98</v>
      </c>
      <c r="G63" s="45">
        <f t="shared" si="11"/>
        <v>13.36426</v>
      </c>
      <c r="H63" s="45">
        <f t="shared" si="12"/>
        <v>26.72852</v>
      </c>
      <c r="I63" s="45">
        <f t="shared" si="13"/>
        <v>1.7373537999999999</v>
      </c>
      <c r="J63" s="46">
        <f t="shared" si="14"/>
        <v>23.253812400000001</v>
      </c>
      <c r="K63" s="47">
        <v>0.20000000000000001</v>
      </c>
      <c r="L63" s="48">
        <f t="shared" si="15"/>
        <v>4.65076248</v>
      </c>
      <c r="M63" s="49">
        <v>0.050000000000000003</v>
      </c>
      <c r="N63" s="50">
        <f t="shared" si="16"/>
        <v>1.16269062</v>
      </c>
      <c r="O63" s="49">
        <v>0.050000000000000003</v>
      </c>
      <c r="P63" s="50">
        <f t="shared" si="17"/>
        <v>1.16269062</v>
      </c>
      <c r="Q63" s="51">
        <f t="shared" si="18"/>
        <v>8.1400000000000006</v>
      </c>
      <c r="R63" s="52">
        <f t="shared" si="19"/>
        <v>16.280000000000001</v>
      </c>
      <c r="S63" s="69">
        <f t="shared" si="20"/>
        <v>0.60908722218813471</v>
      </c>
    </row>
    <row r="64" ht="15" customHeight="1">
      <c r="A64" s="54" t="s">
        <v>102</v>
      </c>
      <c r="B64" s="55" t="s">
        <v>103</v>
      </c>
      <c r="C64" s="68">
        <v>1</v>
      </c>
      <c r="D64" s="198">
        <v>98</v>
      </c>
      <c r="E64" s="43">
        <v>0.099999999999999895</v>
      </c>
      <c r="F64" s="42">
        <f t="shared" si="21"/>
        <v>88</v>
      </c>
      <c r="G64" s="45">
        <f t="shared" si="11"/>
        <v>12.00056</v>
      </c>
      <c r="H64" s="45">
        <f t="shared" si="12"/>
        <v>12.00056</v>
      </c>
      <c r="I64" s="45">
        <f t="shared" si="13"/>
        <v>1.5600728000000001</v>
      </c>
      <c r="J64" s="46">
        <f t="shared" si="14"/>
        <v>10.4404872</v>
      </c>
      <c r="K64" s="47">
        <v>0.20000000000000001</v>
      </c>
      <c r="L64" s="48">
        <f t="shared" si="15"/>
        <v>2.0880974399999999</v>
      </c>
      <c r="M64" s="49">
        <v>0.050000000000000003</v>
      </c>
      <c r="N64" s="50">
        <f t="shared" si="16"/>
        <v>0.52202435999999997</v>
      </c>
      <c r="O64" s="49">
        <v>0.050000000000000003</v>
      </c>
      <c r="P64" s="50">
        <f t="shared" si="17"/>
        <v>0.52202435999999997</v>
      </c>
      <c r="Q64" s="51">
        <f t="shared" si="18"/>
        <v>7.3099999999999996</v>
      </c>
      <c r="R64" s="52">
        <f t="shared" si="19"/>
        <v>7.3099999999999996</v>
      </c>
      <c r="S64" s="69">
        <f t="shared" si="20"/>
        <v>0.60913824021545659</v>
      </c>
    </row>
    <row r="65" ht="15" customHeight="1">
      <c r="A65" s="54" t="s">
        <v>108</v>
      </c>
      <c r="B65" s="55" t="s">
        <v>109</v>
      </c>
      <c r="C65" s="68">
        <v>1</v>
      </c>
      <c r="D65" s="198">
        <v>268</v>
      </c>
      <c r="E65" s="43">
        <v>0</v>
      </c>
      <c r="F65" s="42">
        <f t="shared" si="21"/>
        <v>268</v>
      </c>
      <c r="G65" s="45">
        <f t="shared" si="11"/>
        <v>36.547159999999998</v>
      </c>
      <c r="H65" s="45">
        <f t="shared" si="12"/>
        <v>36.547159999999998</v>
      </c>
      <c r="I65" s="45">
        <f t="shared" si="13"/>
        <v>4.7511308000000003</v>
      </c>
      <c r="J65" s="46">
        <f t="shared" si="14"/>
        <v>31.7960292</v>
      </c>
      <c r="K65" s="47">
        <v>0.20000000000000001</v>
      </c>
      <c r="L65" s="48">
        <f t="shared" si="15"/>
        <v>6.3592058400000004</v>
      </c>
      <c r="M65" s="49">
        <v>0.050000000000000003</v>
      </c>
      <c r="N65" s="50">
        <f t="shared" si="16"/>
        <v>1.5898014600000001</v>
      </c>
      <c r="O65" s="49">
        <v>0.050000000000000003</v>
      </c>
      <c r="P65" s="50">
        <f t="shared" si="17"/>
        <v>1.5898014600000001</v>
      </c>
      <c r="Q65" s="51">
        <f t="shared" si="18"/>
        <v>22.260000000000002</v>
      </c>
      <c r="R65" s="52">
        <f t="shared" si="19"/>
        <v>22.260000000000002</v>
      </c>
      <c r="S65" s="69">
        <f t="shared" si="20"/>
        <v>0.60907605406275078</v>
      </c>
    </row>
    <row r="66" ht="15" customHeight="1">
      <c r="A66" s="54" t="s">
        <v>108</v>
      </c>
      <c r="B66" s="55" t="s">
        <v>109</v>
      </c>
      <c r="C66" s="68">
        <v>197</v>
      </c>
      <c r="D66" s="198">
        <v>268</v>
      </c>
      <c r="E66" s="43">
        <v>0.90000000000000002</v>
      </c>
      <c r="F66" s="42">
        <f t="shared" si="21"/>
        <v>26</v>
      </c>
      <c r="G66" s="45">
        <f t="shared" si="11"/>
        <v>3.5456199999999995</v>
      </c>
      <c r="H66" s="45">
        <f t="shared" si="12"/>
        <v>698.48713999999995</v>
      </c>
      <c r="I66" s="45">
        <f t="shared" si="13"/>
        <v>0.46093059999999997</v>
      </c>
      <c r="J66" s="46">
        <f t="shared" si="14"/>
        <v>607.68381179999983</v>
      </c>
      <c r="K66" s="47">
        <v>0.20000000000000001</v>
      </c>
      <c r="L66" s="48">
        <f t="shared" si="15"/>
        <v>121.53676235999997</v>
      </c>
      <c r="M66" s="49">
        <v>0.050000000000000003</v>
      </c>
      <c r="N66" s="50">
        <f t="shared" si="16"/>
        <v>30.384190589999992</v>
      </c>
      <c r="O66" s="49">
        <v>0.050000000000000003</v>
      </c>
      <c r="P66" s="50">
        <f t="shared" si="17"/>
        <v>30.384190589999992</v>
      </c>
      <c r="Q66" s="51">
        <f t="shared" si="18"/>
        <v>2.1600000000000001</v>
      </c>
      <c r="R66" s="52">
        <f t="shared" si="19"/>
        <v>425.52000000000004</v>
      </c>
      <c r="S66" s="69">
        <f t="shared" si="20"/>
        <v>0.60920233978824589</v>
      </c>
    </row>
    <row r="67" ht="15" customHeight="1">
      <c r="A67" s="54" t="s">
        <v>110</v>
      </c>
      <c r="B67" s="40" t="s">
        <v>111</v>
      </c>
      <c r="C67" s="68">
        <v>2429</v>
      </c>
      <c r="D67" s="198">
        <v>268</v>
      </c>
      <c r="E67" s="43">
        <v>0.90000000000000002</v>
      </c>
      <c r="F67" s="42">
        <f t="shared" si="21"/>
        <v>26</v>
      </c>
      <c r="G67" s="45">
        <f t="shared" si="11"/>
        <v>3.5456199999999995</v>
      </c>
      <c r="H67" s="45">
        <f t="shared" si="12"/>
        <v>8612.3109799999984</v>
      </c>
      <c r="I67" s="45">
        <f t="shared" si="13"/>
        <v>0.46093059999999997</v>
      </c>
      <c r="J67" s="46">
        <f t="shared" si="14"/>
        <v>7492.7105525999987</v>
      </c>
      <c r="K67" s="47">
        <v>0.20000000000000001</v>
      </c>
      <c r="L67" s="48">
        <f t="shared" si="15"/>
        <v>1498.5421105199998</v>
      </c>
      <c r="M67" s="49">
        <v>0.050000000000000003</v>
      </c>
      <c r="N67" s="50">
        <f t="shared" si="16"/>
        <v>374.63552762999996</v>
      </c>
      <c r="O67" s="49">
        <v>0.050000000000000003</v>
      </c>
      <c r="P67" s="50">
        <f t="shared" si="17"/>
        <v>374.63552762999996</v>
      </c>
      <c r="Q67" s="51">
        <f t="shared" si="18"/>
        <v>2.1600000000000001</v>
      </c>
      <c r="R67" s="52">
        <f t="shared" si="19"/>
        <v>5246.6400000000003</v>
      </c>
      <c r="S67" s="69">
        <f t="shared" si="20"/>
        <v>0.60920233978824589</v>
      </c>
    </row>
    <row r="68" ht="15" customHeight="1">
      <c r="A68" s="54" t="s">
        <v>112</v>
      </c>
      <c r="B68" s="55" t="s">
        <v>113</v>
      </c>
      <c r="C68" s="68">
        <v>9</v>
      </c>
      <c r="D68" s="198">
        <v>298</v>
      </c>
      <c r="E68" s="43">
        <v>0</v>
      </c>
      <c r="F68" s="42">
        <f t="shared" si="21"/>
        <v>298</v>
      </c>
      <c r="G68" s="45">
        <f t="shared" si="11"/>
        <v>40.638259999999995</v>
      </c>
      <c r="H68" s="45">
        <f t="shared" si="12"/>
        <v>365.74433999999997</v>
      </c>
      <c r="I68" s="45">
        <f t="shared" si="13"/>
        <v>5.2829737999999997</v>
      </c>
      <c r="J68" s="46">
        <f t="shared" si="14"/>
        <v>318.19757579999998</v>
      </c>
      <c r="K68" s="47">
        <v>0.20000000000000001</v>
      </c>
      <c r="L68" s="48">
        <f t="shared" si="15"/>
        <v>63.639515160000002</v>
      </c>
      <c r="M68" s="49">
        <v>0.050000000000000003</v>
      </c>
      <c r="N68" s="50">
        <f t="shared" si="16"/>
        <v>15.90987879</v>
      </c>
      <c r="O68" s="49">
        <v>0.050000000000000003</v>
      </c>
      <c r="P68" s="50">
        <f t="shared" si="17"/>
        <v>15.90987879</v>
      </c>
      <c r="Q68" s="51">
        <f t="shared" si="18"/>
        <v>24.75</v>
      </c>
      <c r="R68" s="52">
        <f t="shared" si="19"/>
        <v>222.75</v>
      </c>
      <c r="S68" s="69">
        <f t="shared" si="20"/>
        <v>0.60903198119210822</v>
      </c>
    </row>
    <row r="69" ht="15" customHeight="1">
      <c r="A69" s="56" t="s">
        <v>114</v>
      </c>
      <c r="B69" s="55" t="s">
        <v>115</v>
      </c>
      <c r="C69" s="68">
        <v>1</v>
      </c>
      <c r="D69" s="198">
        <v>448</v>
      </c>
      <c r="E69" s="43">
        <v>0</v>
      </c>
      <c r="F69" s="42">
        <f>D69*(1-E69)</f>
        <v>448</v>
      </c>
      <c r="G69" s="45">
        <f t="shared" si="11"/>
        <v>61.093759999999996</v>
      </c>
      <c r="H69" s="45">
        <f t="shared" si="12"/>
        <v>61.093759999999996</v>
      </c>
      <c r="I69" s="45">
        <f t="shared" si="13"/>
        <v>7.9421887999999994</v>
      </c>
      <c r="J69" s="46">
        <f t="shared" si="14"/>
        <v>53.151571199999999</v>
      </c>
      <c r="K69" s="47">
        <v>0.20000000000000001</v>
      </c>
      <c r="L69" s="48">
        <f t="shared" si="15"/>
        <v>10.630314240000001</v>
      </c>
      <c r="M69" s="49">
        <f>VLOOKUP(A69,'New template'!A:R,13,FALSE)</f>
        <v>0.050000000000000003</v>
      </c>
      <c r="N69" s="50">
        <f t="shared" si="16"/>
        <v>2.6575785600000001</v>
      </c>
      <c r="O69" s="49">
        <v>0.050000000000000003</v>
      </c>
      <c r="P69" s="50">
        <f t="shared" si="17"/>
        <v>2.6575785600000001</v>
      </c>
      <c r="Q69" s="51">
        <f t="shared" si="18"/>
        <v>37.210000000000001</v>
      </c>
      <c r="R69" s="52">
        <f t="shared" si="19"/>
        <v>37.210000000000001</v>
      </c>
      <c r="S69" s="69">
        <f t="shared" si="20"/>
        <v>0.60906383892561211</v>
      </c>
    </row>
    <row r="70" ht="15" customHeight="1">
      <c r="A70" s="56" t="s">
        <v>116</v>
      </c>
      <c r="B70" s="55" t="s">
        <v>117</v>
      </c>
      <c r="C70" s="68">
        <v>2</v>
      </c>
      <c r="D70" s="198">
        <v>498</v>
      </c>
      <c r="E70" s="43">
        <v>0</v>
      </c>
      <c r="F70" s="42">
        <f>ROUNDDOWN(D70*(1-E70),0)</f>
        <v>498</v>
      </c>
      <c r="G70" s="45">
        <f t="shared" si="11"/>
        <v>67.912259999999989</v>
      </c>
      <c r="H70" s="45">
        <f t="shared" si="12"/>
        <v>135.82451999999998</v>
      </c>
      <c r="I70" s="45">
        <f t="shared" si="13"/>
        <v>8.8285937999999984</v>
      </c>
      <c r="J70" s="46">
        <f t="shared" si="14"/>
        <v>118.16733239999998</v>
      </c>
      <c r="K70" s="47">
        <v>0.20000000000000001</v>
      </c>
      <c r="L70" s="48">
        <f t="shared" si="15"/>
        <v>23.633466479999996</v>
      </c>
      <c r="M70" s="49">
        <v>0.050000000000000003</v>
      </c>
      <c r="N70" s="50">
        <f t="shared" si="16"/>
        <v>5.9083666199999989</v>
      </c>
      <c r="O70" s="49">
        <v>0.050000000000000003</v>
      </c>
      <c r="P70" s="50">
        <f t="shared" si="17"/>
        <v>5.9083666199999989</v>
      </c>
      <c r="Q70" s="51">
        <f t="shared" si="18"/>
        <v>41.359999999999999</v>
      </c>
      <c r="R70" s="52">
        <f t="shared" si="19"/>
        <v>82.719999999999999</v>
      </c>
      <c r="S70" s="69">
        <f t="shared" si="20"/>
        <v>0.60902111047401464</v>
      </c>
    </row>
    <row r="71" ht="15" customHeight="1">
      <c r="A71" s="56" t="s">
        <v>340</v>
      </c>
      <c r="B71" s="55" t="s">
        <v>119</v>
      </c>
      <c r="C71" s="68">
        <v>1</v>
      </c>
      <c r="D71" s="198">
        <v>248</v>
      </c>
      <c r="E71" s="43">
        <v>0</v>
      </c>
      <c r="F71" s="42">
        <f>ROUNDDOWN(D71*(1-E71),0)</f>
        <v>248</v>
      </c>
      <c r="G71" s="45">
        <f t="shared" si="11"/>
        <v>33.819759999999995</v>
      </c>
      <c r="H71" s="45">
        <f t="shared" si="12"/>
        <v>33.819759999999995</v>
      </c>
      <c r="I71" s="45">
        <f t="shared" si="13"/>
        <v>4.3965687999999998</v>
      </c>
      <c r="J71" s="46">
        <f t="shared" si="14"/>
        <v>29.423191199999994</v>
      </c>
      <c r="K71" s="47">
        <v>0.20000000000000001</v>
      </c>
      <c r="L71" s="48">
        <f t="shared" si="15"/>
        <v>5.8846382399999992</v>
      </c>
      <c r="M71" s="49">
        <v>0.050000000000000003</v>
      </c>
      <c r="N71" s="50">
        <f t="shared" si="16"/>
        <v>1.4711595599999998</v>
      </c>
      <c r="O71" s="49">
        <v>0.050000000000000003</v>
      </c>
      <c r="P71" s="50">
        <f t="shared" si="17"/>
        <v>1.4711595599999998</v>
      </c>
      <c r="Q71" s="51">
        <f t="shared" si="18"/>
        <v>20.600000000000001</v>
      </c>
      <c r="R71" s="52">
        <f t="shared" si="19"/>
        <v>20.600000000000001</v>
      </c>
      <c r="S71" s="69">
        <f t="shared" si="20"/>
        <v>0.60911135974944841</v>
      </c>
    </row>
    <row r="72" ht="15" customHeight="1">
      <c r="A72" s="56" t="s">
        <v>340</v>
      </c>
      <c r="B72" s="55" t="s">
        <v>119</v>
      </c>
      <c r="C72" s="68">
        <v>40</v>
      </c>
      <c r="D72" s="198">
        <v>248</v>
      </c>
      <c r="E72" s="43">
        <v>0.69999999999999996</v>
      </c>
      <c r="F72" s="42">
        <f>ROUNDDOWN(D72*(1-E72),0)</f>
        <v>74</v>
      </c>
      <c r="G72" s="45">
        <f t="shared" si="11"/>
        <v>10.091379999999999</v>
      </c>
      <c r="H72" s="45">
        <f t="shared" si="12"/>
        <v>403.65519999999998</v>
      </c>
      <c r="I72" s="45">
        <f t="shared" si="13"/>
        <v>1.3118794</v>
      </c>
      <c r="J72" s="46">
        <f t="shared" si="14"/>
        <v>351.18002399999995</v>
      </c>
      <c r="K72" s="47">
        <v>0.20000000000000001</v>
      </c>
      <c r="L72" s="48">
        <f t="shared" si="15"/>
        <v>70.236004799999989</v>
      </c>
      <c r="M72" s="49">
        <v>0.050000000000000003</v>
      </c>
      <c r="N72" s="50">
        <f t="shared" si="16"/>
        <v>17.559001199999997</v>
      </c>
      <c r="O72" s="49">
        <v>0.050000000000000003</v>
      </c>
      <c r="P72" s="50">
        <f t="shared" si="17"/>
        <v>17.559001199999997</v>
      </c>
      <c r="Q72" s="51">
        <f t="shared" si="18"/>
        <v>6.1500000000000004</v>
      </c>
      <c r="R72" s="52">
        <f t="shared" si="19"/>
        <v>246</v>
      </c>
      <c r="S72" s="69">
        <f t="shared" si="20"/>
        <v>0.60943101934522337</v>
      </c>
    </row>
    <row r="73" ht="15" customHeight="1">
      <c r="A73" s="56" t="s">
        <v>340</v>
      </c>
      <c r="B73" s="55" t="s">
        <v>119</v>
      </c>
      <c r="C73" s="68">
        <v>830</v>
      </c>
      <c r="D73" s="198">
        <v>248</v>
      </c>
      <c r="E73" s="43">
        <v>0.80000000000000004</v>
      </c>
      <c r="F73" s="42">
        <f>D73*(1-E73)</f>
        <v>49.599999999999987</v>
      </c>
      <c r="G73" s="45">
        <f t="shared" ref="G73:G104" si="22">F73*$B$7</f>
        <v>6.763951999999998</v>
      </c>
      <c r="H73" s="45">
        <f t="shared" ref="H73:H104" si="23">G73*C73</f>
        <v>5614.0801599999986</v>
      </c>
      <c r="I73" s="45">
        <f t="shared" ref="I73:I104" si="24">G73*0.13</f>
        <v>0.87931375999999972</v>
      </c>
      <c r="J73" s="46">
        <f t="shared" ref="J73:J104" si="25">(G73-I73)*C73</f>
        <v>4884.2497391999987</v>
      </c>
      <c r="K73" s="47">
        <v>0.20000000000000001</v>
      </c>
      <c r="L73" s="48">
        <f t="shared" ref="L73:L104" si="26">J73*K73</f>
        <v>976.8499478399998</v>
      </c>
      <c r="M73" s="49">
        <f>VLOOKUP(A73,'New template'!A:R,13,FALSE)</f>
        <v>0.050000000000000003</v>
      </c>
      <c r="N73" s="50">
        <f t="shared" ref="N73:N104" si="27">J73*M73</f>
        <v>244.21248695999995</v>
      </c>
      <c r="O73" s="49">
        <v>0.050000000000000003</v>
      </c>
      <c r="P73" s="50">
        <f t="shared" ref="P73:P104" si="28">J73*O73</f>
        <v>244.21248695999995</v>
      </c>
      <c r="Q73" s="51">
        <f t="shared" ref="Q73:Q104" si="29">IFERROR(ROUND((J73-L73-N73-P73)/C73,2),0)</f>
        <v>4.1200000000000001</v>
      </c>
      <c r="R73" s="52">
        <f t="shared" ref="R73:R104" si="30">C73*Q73</f>
        <v>3419.5999999999999</v>
      </c>
      <c r="S73" s="69">
        <f t="shared" ref="S73:S104" si="31">R73/H73</f>
        <v>0.60911135974944841</v>
      </c>
    </row>
    <row r="74" ht="15" customHeight="1">
      <c r="A74" s="54" t="s">
        <v>120</v>
      </c>
      <c r="B74" s="55" t="s">
        <v>121</v>
      </c>
      <c r="C74" s="68">
        <v>4</v>
      </c>
      <c r="D74" s="198">
        <v>348</v>
      </c>
      <c r="E74" s="43">
        <v>0.69999999999999996</v>
      </c>
      <c r="F74" s="42">
        <f>ROUNDDOWN(D74*(1-E74),0)</f>
        <v>104</v>
      </c>
      <c r="G74" s="45">
        <f t="shared" si="22"/>
        <v>14.182479999999998</v>
      </c>
      <c r="H74" s="45">
        <f t="shared" si="23"/>
        <v>56.729919999999993</v>
      </c>
      <c r="I74" s="45">
        <f t="shared" si="24"/>
        <v>1.8437223999999999</v>
      </c>
      <c r="J74" s="46">
        <f t="shared" si="25"/>
        <v>49.35503039999999</v>
      </c>
      <c r="K74" s="47">
        <v>0.20000000000000001</v>
      </c>
      <c r="L74" s="48">
        <f t="shared" si="26"/>
        <v>9.871006079999999</v>
      </c>
      <c r="M74" s="49">
        <v>0.050000000000000003</v>
      </c>
      <c r="N74" s="50">
        <f t="shared" si="27"/>
        <v>2.4677515199999998</v>
      </c>
      <c r="O74" s="49">
        <v>0.050000000000000003</v>
      </c>
      <c r="P74" s="50">
        <f t="shared" si="28"/>
        <v>2.4677515199999998</v>
      </c>
      <c r="Q74" s="51">
        <f t="shared" si="29"/>
        <v>8.6400000000000006</v>
      </c>
      <c r="R74" s="52">
        <f t="shared" si="30"/>
        <v>34.560000000000002</v>
      </c>
      <c r="S74" s="69">
        <f t="shared" si="31"/>
        <v>0.60920233978824589</v>
      </c>
    </row>
    <row r="75" ht="15" customHeight="1">
      <c r="A75" s="54" t="s">
        <v>120</v>
      </c>
      <c r="B75" s="55" t="s">
        <v>121</v>
      </c>
      <c r="C75" s="68">
        <v>62</v>
      </c>
      <c r="D75" s="198">
        <v>348</v>
      </c>
      <c r="E75" s="43">
        <v>0.71999999999999997</v>
      </c>
      <c r="F75" s="42">
        <f>ROUNDDOWN(D75*(1-E75),0)</f>
        <v>97</v>
      </c>
      <c r="G75" s="45">
        <f t="shared" si="22"/>
        <v>13.227889999999999</v>
      </c>
      <c r="H75" s="45">
        <f t="shared" si="23"/>
        <v>820.12917999999991</v>
      </c>
      <c r="I75" s="45">
        <f t="shared" si="24"/>
        <v>1.7196256999999999</v>
      </c>
      <c r="J75" s="46">
        <f t="shared" si="25"/>
        <v>713.5123865999999</v>
      </c>
      <c r="K75" s="47">
        <v>0.20000000000000001</v>
      </c>
      <c r="L75" s="48">
        <f t="shared" si="26"/>
        <v>142.70247731999999</v>
      </c>
      <c r="M75" s="49">
        <v>0.050000000000000003</v>
      </c>
      <c r="N75" s="50">
        <f t="shared" si="27"/>
        <v>35.675619329999996</v>
      </c>
      <c r="O75" s="49">
        <v>0.050000000000000003</v>
      </c>
      <c r="P75" s="50">
        <f t="shared" si="28"/>
        <v>35.675619329999996</v>
      </c>
      <c r="Q75" s="51">
        <f t="shared" si="29"/>
        <v>8.0600000000000005</v>
      </c>
      <c r="R75" s="52">
        <f t="shared" si="30"/>
        <v>499.72000000000003</v>
      </c>
      <c r="S75" s="69">
        <f t="shared" si="31"/>
        <v>0.60931864416773962</v>
      </c>
    </row>
    <row r="76" ht="15" customHeight="1">
      <c r="A76" s="54" t="s">
        <v>368</v>
      </c>
      <c r="B76" s="55" t="s">
        <v>417</v>
      </c>
      <c r="C76" s="68">
        <v>2</v>
      </c>
      <c r="D76" s="198">
        <v>428</v>
      </c>
      <c r="E76" s="43">
        <v>0</v>
      </c>
      <c r="F76" s="42">
        <f>ROUNDDOWN(D76*(1-E76),0)</f>
        <v>428</v>
      </c>
      <c r="G76" s="45">
        <f t="shared" si="22"/>
        <v>58.366359999999993</v>
      </c>
      <c r="H76" s="45">
        <f t="shared" si="23"/>
        <v>116.73271999999999</v>
      </c>
      <c r="I76" s="45">
        <f t="shared" si="24"/>
        <v>7.5876267999999998</v>
      </c>
      <c r="J76" s="46">
        <f t="shared" si="25"/>
        <v>101.55746639999998</v>
      </c>
      <c r="K76" s="47">
        <v>0.20000000000000001</v>
      </c>
      <c r="L76" s="48">
        <f t="shared" si="26"/>
        <v>20.311493279999997</v>
      </c>
      <c r="M76" s="49">
        <v>0.050000000000000003</v>
      </c>
      <c r="N76" s="50">
        <f t="shared" si="27"/>
        <v>5.0778733199999992</v>
      </c>
      <c r="O76" s="49">
        <v>0.050000000000000003</v>
      </c>
      <c r="P76" s="50">
        <f t="shared" si="28"/>
        <v>5.0778733199999992</v>
      </c>
      <c r="Q76" s="51">
        <f t="shared" si="29"/>
        <v>35.549999999999997</v>
      </c>
      <c r="R76" s="52">
        <f t="shared" si="30"/>
        <v>71.099999999999994</v>
      </c>
      <c r="S76" s="69">
        <f t="shared" si="31"/>
        <v>0.60908372562551449</v>
      </c>
    </row>
    <row r="77" ht="15" customHeight="1">
      <c r="A77" s="54" t="s">
        <v>368</v>
      </c>
      <c r="B77" s="55" t="s">
        <v>417</v>
      </c>
      <c r="C77" s="68">
        <v>547</v>
      </c>
      <c r="D77" s="198">
        <v>428</v>
      </c>
      <c r="E77" s="43">
        <v>0.69999999999999996</v>
      </c>
      <c r="F77" s="42">
        <f>D77*(1-E77)</f>
        <v>128.40000000000001</v>
      </c>
      <c r="G77" s="45">
        <f t="shared" si="22"/>
        <v>17.509907999999999</v>
      </c>
      <c r="H77" s="45">
        <f t="shared" si="23"/>
        <v>9577.9196759999995</v>
      </c>
      <c r="I77" s="45">
        <f t="shared" si="24"/>
        <v>2.2762880399999998</v>
      </c>
      <c r="J77" s="46">
        <f t="shared" si="25"/>
        <v>8332.7901181199995</v>
      </c>
      <c r="K77" s="47">
        <v>0.20000000000000001</v>
      </c>
      <c r="L77" s="48">
        <f t="shared" si="26"/>
        <v>1666.558023624</v>
      </c>
      <c r="M77" s="49">
        <f>VLOOKUP(A77,'New template'!A:R,13,FALSE)</f>
        <v>0.050000000000000003</v>
      </c>
      <c r="N77" s="50">
        <f t="shared" si="27"/>
        <v>416.63950590600001</v>
      </c>
      <c r="O77" s="49">
        <v>0.050000000000000003</v>
      </c>
      <c r="P77" s="50">
        <f t="shared" si="28"/>
        <v>416.63950590600001</v>
      </c>
      <c r="Q77" s="51">
        <f t="shared" si="29"/>
        <v>10.66</v>
      </c>
      <c r="R77" s="52">
        <f t="shared" si="30"/>
        <v>5831.0200000000004</v>
      </c>
      <c r="S77" s="69">
        <f t="shared" si="31"/>
        <v>0.60879817301153161</v>
      </c>
    </row>
    <row r="78" ht="15" customHeight="1">
      <c r="A78" s="54" t="s">
        <v>370</v>
      </c>
      <c r="B78" s="55" t="s">
        <v>418</v>
      </c>
      <c r="C78" s="68">
        <v>2</v>
      </c>
      <c r="D78" s="198">
        <v>398</v>
      </c>
      <c r="E78" s="43">
        <v>0.34999999999999998</v>
      </c>
      <c r="F78" s="42">
        <f>ROUNDDOWN(D78*(1-E78),0)</f>
        <v>258</v>
      </c>
      <c r="G78" s="45">
        <f t="shared" si="22"/>
        <v>35.183459999999997</v>
      </c>
      <c r="H78" s="45">
        <f t="shared" si="23"/>
        <v>70.366919999999993</v>
      </c>
      <c r="I78" s="45">
        <f t="shared" si="24"/>
        <v>4.5738497999999996</v>
      </c>
      <c r="J78" s="46">
        <f t="shared" si="25"/>
        <v>61.219220399999998</v>
      </c>
      <c r="K78" s="47">
        <v>0.20000000000000001</v>
      </c>
      <c r="L78" s="48">
        <f t="shared" si="26"/>
        <v>12.243844080000001</v>
      </c>
      <c r="M78" s="49">
        <v>0.050000000000000003</v>
      </c>
      <c r="N78" s="50">
        <f t="shared" si="27"/>
        <v>3.0609610200000001</v>
      </c>
      <c r="O78" s="49">
        <v>0.050000000000000003</v>
      </c>
      <c r="P78" s="50">
        <f t="shared" si="28"/>
        <v>3.0609610200000001</v>
      </c>
      <c r="Q78" s="51">
        <f t="shared" si="29"/>
        <v>21.43</v>
      </c>
      <c r="R78" s="52">
        <f t="shared" si="30"/>
        <v>42.859999999999999</v>
      </c>
      <c r="S78" s="69">
        <f t="shared" si="31"/>
        <v>0.60909302268736509</v>
      </c>
    </row>
    <row r="79" ht="15" customHeight="1">
      <c r="A79" s="54" t="s">
        <v>371</v>
      </c>
      <c r="B79" s="55" t="s">
        <v>419</v>
      </c>
      <c r="C79" s="68">
        <v>3</v>
      </c>
      <c r="D79" s="198">
        <v>498</v>
      </c>
      <c r="E79" s="43">
        <v>0.34999999999999998</v>
      </c>
      <c r="F79" s="42">
        <f>D79*(1-E79)</f>
        <v>323.69999999999999</v>
      </c>
      <c r="G79" s="45">
        <f t="shared" si="22"/>
        <v>44.142968999999994</v>
      </c>
      <c r="H79" s="45">
        <f t="shared" si="23"/>
        <v>132.42890699999998</v>
      </c>
      <c r="I79" s="45">
        <f t="shared" si="24"/>
        <v>5.738585969999999</v>
      </c>
      <c r="J79" s="46">
        <f t="shared" si="25"/>
        <v>115.21314908999997</v>
      </c>
      <c r="K79" s="47">
        <v>0.20000000000000001</v>
      </c>
      <c r="L79" s="48">
        <f t="shared" si="26"/>
        <v>23.042629817999995</v>
      </c>
      <c r="M79" s="49">
        <f>VLOOKUP(A79,'New template'!A:R,13,FALSE)</f>
        <v>0.050000000000000003</v>
      </c>
      <c r="N79" s="50">
        <f t="shared" si="27"/>
        <v>5.7606574544999987</v>
      </c>
      <c r="O79" s="49">
        <v>0.050000000000000003</v>
      </c>
      <c r="P79" s="50">
        <f t="shared" si="28"/>
        <v>5.7606574544999987</v>
      </c>
      <c r="Q79" s="51">
        <f t="shared" si="29"/>
        <v>26.879999999999999</v>
      </c>
      <c r="R79" s="52">
        <f t="shared" si="30"/>
        <v>80.640000000000001</v>
      </c>
      <c r="S79" s="69">
        <f t="shared" si="31"/>
        <v>0.60893049581689906</v>
      </c>
    </row>
    <row r="80" ht="15" customHeight="1">
      <c r="A80" s="54" t="s">
        <v>372</v>
      </c>
      <c r="B80" s="55" t="s">
        <v>131</v>
      </c>
      <c r="C80" s="68">
        <v>10</v>
      </c>
      <c r="D80" s="198">
        <v>198</v>
      </c>
      <c r="E80" s="43">
        <v>0.75</v>
      </c>
      <c r="F80" s="42">
        <f t="shared" ref="F80:F86" si="32">ROUNDDOWN(D80*(1-E80),0)</f>
        <v>49</v>
      </c>
      <c r="G80" s="45">
        <f t="shared" si="22"/>
        <v>6.6821299999999999</v>
      </c>
      <c r="H80" s="45">
        <f t="shared" si="23"/>
        <v>66.821299999999994</v>
      </c>
      <c r="I80" s="45">
        <f t="shared" si="24"/>
        <v>0.86867689999999997</v>
      </c>
      <c r="J80" s="46">
        <f t="shared" si="25"/>
        <v>58.134531000000003</v>
      </c>
      <c r="K80" s="47">
        <v>0.20000000000000001</v>
      </c>
      <c r="L80" s="48">
        <f t="shared" si="26"/>
        <v>11.626906200000001</v>
      </c>
      <c r="M80" s="49">
        <v>0.050000000000000003</v>
      </c>
      <c r="N80" s="50">
        <f t="shared" si="27"/>
        <v>2.9067265500000001</v>
      </c>
      <c r="O80" s="49">
        <v>0.050000000000000003</v>
      </c>
      <c r="P80" s="50">
        <f t="shared" si="28"/>
        <v>2.9067265500000001</v>
      </c>
      <c r="Q80" s="51">
        <f t="shared" si="29"/>
        <v>4.0700000000000003</v>
      </c>
      <c r="R80" s="52">
        <f t="shared" si="30"/>
        <v>40.700000000000003</v>
      </c>
      <c r="S80" s="69">
        <f t="shared" si="31"/>
        <v>0.60908722218813471</v>
      </c>
    </row>
    <row r="81" ht="15" customHeight="1">
      <c r="A81" s="54" t="s">
        <v>373</v>
      </c>
      <c r="B81" s="55" t="s">
        <v>135</v>
      </c>
      <c r="C81" s="68">
        <v>45</v>
      </c>
      <c r="D81" s="198">
        <v>98</v>
      </c>
      <c r="E81" s="43">
        <v>0</v>
      </c>
      <c r="F81" s="42">
        <f t="shared" si="32"/>
        <v>98</v>
      </c>
      <c r="G81" s="45">
        <f t="shared" si="22"/>
        <v>13.36426</v>
      </c>
      <c r="H81" s="45">
        <f t="shared" si="23"/>
        <v>601.39170000000001</v>
      </c>
      <c r="I81" s="45">
        <f t="shared" si="24"/>
        <v>1.7373537999999999</v>
      </c>
      <c r="J81" s="46">
        <f t="shared" si="25"/>
        <v>523.210779</v>
      </c>
      <c r="K81" s="47">
        <v>0.20000000000000001</v>
      </c>
      <c r="L81" s="48">
        <f t="shared" si="26"/>
        <v>104.64215580000001</v>
      </c>
      <c r="M81" s="49">
        <v>0.050000000000000003</v>
      </c>
      <c r="N81" s="50">
        <f t="shared" si="27"/>
        <v>26.160538950000003</v>
      </c>
      <c r="O81" s="49">
        <v>0.050000000000000003</v>
      </c>
      <c r="P81" s="50">
        <f t="shared" si="28"/>
        <v>26.160538950000003</v>
      </c>
      <c r="Q81" s="51">
        <f t="shared" si="29"/>
        <v>8.1400000000000006</v>
      </c>
      <c r="R81" s="52">
        <f t="shared" si="30"/>
        <v>366.30000000000001</v>
      </c>
      <c r="S81" s="69">
        <f t="shared" si="31"/>
        <v>0.6090872221881346</v>
      </c>
    </row>
    <row r="82" ht="15" customHeight="1">
      <c r="A82" s="54" t="s">
        <v>373</v>
      </c>
      <c r="B82" s="55" t="s">
        <v>135</v>
      </c>
      <c r="C82" s="68">
        <v>196</v>
      </c>
      <c r="D82" s="198">
        <v>98</v>
      </c>
      <c r="E82" s="43">
        <v>0.099999999999999895</v>
      </c>
      <c r="F82" s="42">
        <f t="shared" si="32"/>
        <v>88</v>
      </c>
      <c r="G82" s="45">
        <f t="shared" si="22"/>
        <v>12.00056</v>
      </c>
      <c r="H82" s="45">
        <f t="shared" si="23"/>
        <v>2352.1097599999998</v>
      </c>
      <c r="I82" s="45">
        <f t="shared" si="24"/>
        <v>1.5600728000000001</v>
      </c>
      <c r="J82" s="46">
        <f t="shared" si="25"/>
        <v>2046.3354912</v>
      </c>
      <c r="K82" s="47">
        <v>0.20000000000000001</v>
      </c>
      <c r="L82" s="48">
        <f t="shared" si="26"/>
        <v>409.26709824</v>
      </c>
      <c r="M82" s="49">
        <v>0.050000000000000003</v>
      </c>
      <c r="N82" s="50">
        <f t="shared" si="27"/>
        <v>102.31677456</v>
      </c>
      <c r="O82" s="49">
        <v>0.050000000000000003</v>
      </c>
      <c r="P82" s="50">
        <f t="shared" si="28"/>
        <v>102.31677456</v>
      </c>
      <c r="Q82" s="51">
        <f t="shared" si="29"/>
        <v>7.3099999999999996</v>
      </c>
      <c r="R82" s="52">
        <f t="shared" si="30"/>
        <v>1432.76</v>
      </c>
      <c r="S82" s="69">
        <f t="shared" si="31"/>
        <v>0.60913824021545671</v>
      </c>
    </row>
    <row r="83" ht="15" customHeight="1">
      <c r="A83" s="54" t="s">
        <v>136</v>
      </c>
      <c r="B83" s="55" t="s">
        <v>137</v>
      </c>
      <c r="C83" s="68">
        <v>2</v>
      </c>
      <c r="D83" s="198">
        <v>360</v>
      </c>
      <c r="E83" s="43">
        <v>0.26000000000000001</v>
      </c>
      <c r="F83" s="42">
        <f t="shared" si="32"/>
        <v>266</v>
      </c>
      <c r="G83" s="45">
        <f t="shared" si="22"/>
        <v>36.274419999999999</v>
      </c>
      <c r="H83" s="45">
        <f t="shared" si="23"/>
        <v>72.548839999999998</v>
      </c>
      <c r="I83" s="45">
        <f t="shared" si="24"/>
        <v>4.7156745999999998</v>
      </c>
      <c r="J83" s="46">
        <f t="shared" si="25"/>
        <v>63.117490799999999</v>
      </c>
      <c r="K83" s="47">
        <v>0.20000000000000001</v>
      </c>
      <c r="L83" s="48">
        <f t="shared" si="26"/>
        <v>12.62349816</v>
      </c>
      <c r="M83" s="49">
        <v>0.050000000000000003</v>
      </c>
      <c r="N83" s="50">
        <f t="shared" si="27"/>
        <v>3.1558745400000001</v>
      </c>
      <c r="O83" s="49">
        <v>0.050000000000000003</v>
      </c>
      <c r="P83" s="50">
        <f t="shared" si="28"/>
        <v>3.1558745400000001</v>
      </c>
      <c r="Q83" s="51">
        <f t="shared" si="29"/>
        <v>22.09</v>
      </c>
      <c r="R83" s="52">
        <f t="shared" si="30"/>
        <v>44.18</v>
      </c>
      <c r="S83" s="69">
        <f t="shared" si="31"/>
        <v>0.60896907517749421</v>
      </c>
    </row>
    <row r="84" ht="15" customHeight="1">
      <c r="A84" s="54" t="s">
        <v>136</v>
      </c>
      <c r="B84" s="55" t="s">
        <v>137</v>
      </c>
      <c r="C84" s="68">
        <v>16</v>
      </c>
      <c r="D84" s="198">
        <v>360</v>
      </c>
      <c r="E84" s="43">
        <v>0.5</v>
      </c>
      <c r="F84" s="42">
        <f t="shared" si="32"/>
        <v>180</v>
      </c>
      <c r="G84" s="45">
        <f t="shared" si="22"/>
        <v>24.546599999999998</v>
      </c>
      <c r="H84" s="45">
        <f t="shared" si="23"/>
        <v>392.74559999999997</v>
      </c>
      <c r="I84" s="45">
        <f t="shared" si="24"/>
        <v>3.191058</v>
      </c>
      <c r="J84" s="46">
        <f t="shared" si="25"/>
        <v>341.688672</v>
      </c>
      <c r="K84" s="47">
        <v>0.20000000000000001</v>
      </c>
      <c r="L84" s="48">
        <f t="shared" si="26"/>
        <v>68.337734400000002</v>
      </c>
      <c r="M84" s="49">
        <v>0.050000000000000003</v>
      </c>
      <c r="N84" s="50">
        <f t="shared" si="27"/>
        <v>17.084433600000001</v>
      </c>
      <c r="O84" s="49">
        <v>0.050000000000000003</v>
      </c>
      <c r="P84" s="50">
        <f t="shared" si="28"/>
        <v>17.084433600000001</v>
      </c>
      <c r="Q84" s="51">
        <f t="shared" si="29"/>
        <v>14.949999999999999</v>
      </c>
      <c r="R84" s="52">
        <f t="shared" si="30"/>
        <v>239.19999999999999</v>
      </c>
      <c r="S84" s="69">
        <f t="shared" si="31"/>
        <v>0.60904565194365001</v>
      </c>
    </row>
    <row r="85" ht="15" customHeight="1">
      <c r="A85" s="54" t="s">
        <v>136</v>
      </c>
      <c r="B85" s="55" t="s">
        <v>137</v>
      </c>
      <c r="C85" s="68">
        <v>2</v>
      </c>
      <c r="D85" s="198">
        <v>360</v>
      </c>
      <c r="E85" s="43">
        <v>0.59999999999999998</v>
      </c>
      <c r="F85" s="42">
        <f t="shared" si="32"/>
        <v>144</v>
      </c>
      <c r="G85" s="45">
        <f t="shared" si="22"/>
        <v>19.637279999999997</v>
      </c>
      <c r="H85" s="45">
        <f t="shared" si="23"/>
        <v>39.274559999999994</v>
      </c>
      <c r="I85" s="45">
        <f t="shared" si="24"/>
        <v>2.5528463999999995</v>
      </c>
      <c r="J85" s="46">
        <f t="shared" si="25"/>
        <v>34.168867199999994</v>
      </c>
      <c r="K85" s="47">
        <v>0.20000000000000001</v>
      </c>
      <c r="L85" s="48">
        <f t="shared" si="26"/>
        <v>6.833773439999999</v>
      </c>
      <c r="M85" s="49">
        <v>0.050000000000000003</v>
      </c>
      <c r="N85" s="50">
        <f t="shared" si="27"/>
        <v>1.7084433599999997</v>
      </c>
      <c r="O85" s="49">
        <v>0.050000000000000003</v>
      </c>
      <c r="P85" s="50">
        <f t="shared" si="28"/>
        <v>1.7084433599999997</v>
      </c>
      <c r="Q85" s="51">
        <f t="shared" si="29"/>
        <v>11.960000000000001</v>
      </c>
      <c r="R85" s="52">
        <f t="shared" si="30"/>
        <v>23.920000000000002</v>
      </c>
      <c r="S85" s="69">
        <f t="shared" si="31"/>
        <v>0.60904565194365012</v>
      </c>
    </row>
    <row r="86" ht="15" customHeight="1">
      <c r="A86" s="54" t="s">
        <v>138</v>
      </c>
      <c r="B86" s="55" t="s">
        <v>139</v>
      </c>
      <c r="C86" s="68">
        <v>2</v>
      </c>
      <c r="D86" s="198">
        <v>684</v>
      </c>
      <c r="E86" s="43">
        <v>0.45000000000000001</v>
      </c>
      <c r="F86" s="42">
        <f t="shared" si="32"/>
        <v>376</v>
      </c>
      <c r="G86" s="45">
        <f t="shared" si="22"/>
        <v>51.275119999999994</v>
      </c>
      <c r="H86" s="45">
        <f t="shared" si="23"/>
        <v>102.55023999999999</v>
      </c>
      <c r="I86" s="45">
        <f t="shared" si="24"/>
        <v>6.6657655999999994</v>
      </c>
      <c r="J86" s="46">
        <f t="shared" si="25"/>
        <v>89.218708799999987</v>
      </c>
      <c r="K86" s="47">
        <v>0.20000000000000001</v>
      </c>
      <c r="L86" s="48">
        <f t="shared" si="26"/>
        <v>17.843741759999997</v>
      </c>
      <c r="M86" s="49">
        <v>0.050000000000000003</v>
      </c>
      <c r="N86" s="50">
        <f t="shared" si="27"/>
        <v>4.4609354399999992</v>
      </c>
      <c r="O86" s="49">
        <v>0.050000000000000003</v>
      </c>
      <c r="P86" s="50">
        <f t="shared" si="28"/>
        <v>4.4609354399999992</v>
      </c>
      <c r="Q86" s="51">
        <f t="shared" si="29"/>
        <v>31.23</v>
      </c>
      <c r="R86" s="52">
        <f t="shared" si="30"/>
        <v>62.460000000000001</v>
      </c>
      <c r="S86" s="69">
        <f t="shared" si="31"/>
        <v>0.60906732153917931</v>
      </c>
    </row>
    <row r="87" ht="15" customHeight="1">
      <c r="A87" s="54" t="s">
        <v>138</v>
      </c>
      <c r="B87" s="55" t="s">
        <v>139</v>
      </c>
      <c r="C87" s="68">
        <v>2</v>
      </c>
      <c r="D87" s="198">
        <v>684</v>
      </c>
      <c r="E87" s="43">
        <v>0.5</v>
      </c>
      <c r="F87" s="42">
        <f>D87*(1-E87)</f>
        <v>342</v>
      </c>
      <c r="G87" s="45">
        <f t="shared" si="22"/>
        <v>46.638539999999999</v>
      </c>
      <c r="H87" s="45">
        <f t="shared" si="23"/>
        <v>93.277079999999998</v>
      </c>
      <c r="I87" s="45">
        <f t="shared" si="24"/>
        <v>6.0630101999999999</v>
      </c>
      <c r="J87" s="46">
        <f t="shared" si="25"/>
        <v>81.151059599999996</v>
      </c>
      <c r="K87" s="47">
        <v>0.20000000000000001</v>
      </c>
      <c r="L87" s="48">
        <f t="shared" si="26"/>
        <v>16.230211919999999</v>
      </c>
      <c r="M87" s="49">
        <f>VLOOKUP(A87,'New template'!A:R,13,FALSE)</f>
        <v>0.050000000000000003</v>
      </c>
      <c r="N87" s="50">
        <f t="shared" si="27"/>
        <v>4.0575529799999996</v>
      </c>
      <c r="O87" s="49">
        <v>0.050000000000000003</v>
      </c>
      <c r="P87" s="50">
        <f t="shared" si="28"/>
        <v>4.0575529799999996</v>
      </c>
      <c r="Q87" s="51">
        <f t="shared" si="29"/>
        <v>28.399999999999999</v>
      </c>
      <c r="R87" s="52">
        <f t="shared" si="30"/>
        <v>56.799999999999997</v>
      </c>
      <c r="S87" s="69">
        <f t="shared" si="31"/>
        <v>0.60893844447103185</v>
      </c>
    </row>
    <row r="88" ht="15" customHeight="1">
      <c r="A88" s="54" t="s">
        <v>138</v>
      </c>
      <c r="B88" s="55" t="s">
        <v>139</v>
      </c>
      <c r="C88" s="68">
        <v>18</v>
      </c>
      <c r="D88" s="198">
        <v>684</v>
      </c>
      <c r="E88" s="43">
        <v>0.77000000000000002</v>
      </c>
      <c r="F88" s="42">
        <f>ROUNDDOWN(D88*(1-E88),0)</f>
        <v>157</v>
      </c>
      <c r="G88" s="45">
        <f t="shared" si="22"/>
        <v>21.41009</v>
      </c>
      <c r="H88" s="45">
        <f t="shared" si="23"/>
        <v>385.38162</v>
      </c>
      <c r="I88" s="45">
        <f t="shared" si="24"/>
        <v>2.7833117000000001</v>
      </c>
      <c r="J88" s="46">
        <f t="shared" si="25"/>
        <v>335.28200940000005</v>
      </c>
      <c r="K88" s="47">
        <v>0.20000000000000001</v>
      </c>
      <c r="L88" s="48">
        <f t="shared" si="26"/>
        <v>67.05640188000001</v>
      </c>
      <c r="M88" s="49">
        <v>0.050000000000000003</v>
      </c>
      <c r="N88" s="50">
        <f t="shared" si="27"/>
        <v>16.764100470000002</v>
      </c>
      <c r="O88" s="49">
        <v>0.050000000000000003</v>
      </c>
      <c r="P88" s="50">
        <f t="shared" si="28"/>
        <v>16.764100470000002</v>
      </c>
      <c r="Q88" s="51">
        <f t="shared" si="29"/>
        <v>13.039999999999999</v>
      </c>
      <c r="R88" s="52">
        <f t="shared" si="30"/>
        <v>234.71999999999997</v>
      </c>
      <c r="S88" s="69">
        <f t="shared" si="31"/>
        <v>0.60905862609638717</v>
      </c>
    </row>
    <row r="89" ht="15" customHeight="1">
      <c r="A89" s="54" t="s">
        <v>140</v>
      </c>
      <c r="B89" s="55" t="s">
        <v>141</v>
      </c>
      <c r="C89" s="68">
        <v>1</v>
      </c>
      <c r="D89" s="198">
        <v>324</v>
      </c>
      <c r="E89" s="43">
        <v>0.5</v>
      </c>
      <c r="F89" s="42">
        <f>ROUNDDOWN(D89*(1-E89),0)</f>
        <v>162</v>
      </c>
      <c r="G89" s="45">
        <f t="shared" si="22"/>
        <v>22.091939999999997</v>
      </c>
      <c r="H89" s="45">
        <f t="shared" si="23"/>
        <v>22.091939999999997</v>
      </c>
      <c r="I89" s="45">
        <f t="shared" si="24"/>
        <v>2.8719522</v>
      </c>
      <c r="J89" s="46">
        <f t="shared" si="25"/>
        <v>19.219987799999998</v>
      </c>
      <c r="K89" s="47">
        <v>0.20000000000000001</v>
      </c>
      <c r="L89" s="48">
        <f t="shared" si="26"/>
        <v>3.84399756</v>
      </c>
      <c r="M89" s="49">
        <v>0.050000000000000003</v>
      </c>
      <c r="N89" s="50">
        <f t="shared" si="27"/>
        <v>0.96099939000000001</v>
      </c>
      <c r="O89" s="49">
        <v>0.050000000000000003</v>
      </c>
      <c r="P89" s="50">
        <f t="shared" si="28"/>
        <v>0.96099939000000001</v>
      </c>
      <c r="Q89" s="51">
        <f t="shared" si="29"/>
        <v>13.449999999999999</v>
      </c>
      <c r="R89" s="52">
        <f t="shared" si="30"/>
        <v>13.449999999999999</v>
      </c>
      <c r="S89" s="69">
        <f t="shared" si="31"/>
        <v>0.60881932505701175</v>
      </c>
    </row>
    <row r="90" ht="15" customHeight="1">
      <c r="A90" s="54" t="s">
        <v>375</v>
      </c>
      <c r="B90" s="55" t="s">
        <v>145</v>
      </c>
      <c r="C90" s="68">
        <v>1</v>
      </c>
      <c r="D90" s="198">
        <v>198</v>
      </c>
      <c r="E90" s="43">
        <v>0.56000000000000005</v>
      </c>
      <c r="F90" s="42">
        <f>ROUNDDOWN(D90*(1-E90),0)</f>
        <v>87</v>
      </c>
      <c r="G90" s="45">
        <f t="shared" si="22"/>
        <v>11.864189999999999</v>
      </c>
      <c r="H90" s="45">
        <f t="shared" si="23"/>
        <v>11.864189999999999</v>
      </c>
      <c r="I90" s="45">
        <f t="shared" si="24"/>
        <v>1.5423446999999999</v>
      </c>
      <c r="J90" s="46">
        <f t="shared" si="25"/>
        <v>10.3218453</v>
      </c>
      <c r="K90" s="47">
        <v>0.20000000000000001</v>
      </c>
      <c r="L90" s="48">
        <f t="shared" si="26"/>
        <v>2.0643690600000002</v>
      </c>
      <c r="M90" s="49">
        <v>0.050000000000000003</v>
      </c>
      <c r="N90" s="50">
        <f t="shared" si="27"/>
        <v>0.51609226500000005</v>
      </c>
      <c r="O90" s="49">
        <v>0.050000000000000003</v>
      </c>
      <c r="P90" s="50">
        <f t="shared" si="28"/>
        <v>0.51609226500000005</v>
      </c>
      <c r="Q90" s="51">
        <f t="shared" si="29"/>
        <v>7.2300000000000004</v>
      </c>
      <c r="R90" s="52">
        <f t="shared" si="30"/>
        <v>7.2300000000000004</v>
      </c>
      <c r="S90" s="69">
        <f t="shared" si="31"/>
        <v>0.60939684883670953</v>
      </c>
    </row>
    <row r="91" ht="15" customHeight="1">
      <c r="A91" s="54" t="s">
        <v>376</v>
      </c>
      <c r="B91" s="55" t="s">
        <v>420</v>
      </c>
      <c r="C91" s="68">
        <v>10</v>
      </c>
      <c r="D91" s="198">
        <v>398</v>
      </c>
      <c r="E91" s="43">
        <v>0.77000000000000002</v>
      </c>
      <c r="F91" s="42">
        <f>D91*(1-E91)</f>
        <v>91.539999999999992</v>
      </c>
      <c r="G91" s="45">
        <f t="shared" si="22"/>
        <v>12.483309799999999</v>
      </c>
      <c r="H91" s="45">
        <f t="shared" si="23"/>
        <v>124.83309799999999</v>
      </c>
      <c r="I91" s="45">
        <f t="shared" si="24"/>
        <v>1.622830274</v>
      </c>
      <c r="J91" s="46">
        <f t="shared" si="25"/>
        <v>108.60479525999999</v>
      </c>
      <c r="K91" s="47">
        <v>0.20000000000000001</v>
      </c>
      <c r="L91" s="48">
        <f t="shared" si="26"/>
        <v>21.720959051999998</v>
      </c>
      <c r="M91" s="49">
        <v>0.070000000000000007</v>
      </c>
      <c r="N91" s="50">
        <f t="shared" si="27"/>
        <v>7.6023356682000003</v>
      </c>
      <c r="O91" s="49">
        <v>0.050000000000000003</v>
      </c>
      <c r="P91" s="50">
        <f t="shared" si="28"/>
        <v>5.4302397629999994</v>
      </c>
      <c r="Q91" s="51">
        <f t="shared" si="29"/>
        <v>7.3899999999999997</v>
      </c>
      <c r="R91" s="52">
        <f t="shared" si="30"/>
        <v>73.899999999999991</v>
      </c>
      <c r="S91" s="69">
        <f t="shared" si="31"/>
        <v>0.59199043510079352</v>
      </c>
    </row>
    <row r="92" ht="15" customHeight="1">
      <c r="A92" s="54" t="s">
        <v>377</v>
      </c>
      <c r="B92" s="55" t="s">
        <v>421</v>
      </c>
      <c r="C92" s="68">
        <v>63</v>
      </c>
      <c r="D92" s="198">
        <v>298</v>
      </c>
      <c r="E92" s="43">
        <v>0.5</v>
      </c>
      <c r="F92" s="42">
        <f t="shared" ref="F92:F112" si="33">ROUNDDOWN(D92*(1-E92),0)</f>
        <v>149</v>
      </c>
      <c r="G92" s="45">
        <f t="shared" si="22"/>
        <v>20.319129999999998</v>
      </c>
      <c r="H92" s="45">
        <f t="shared" si="23"/>
        <v>1280.1051899999998</v>
      </c>
      <c r="I92" s="45">
        <f t="shared" si="24"/>
        <v>2.6414868999999999</v>
      </c>
      <c r="J92" s="46">
        <f t="shared" si="25"/>
        <v>1113.6915152999998</v>
      </c>
      <c r="K92" s="47">
        <v>0.20000000000000001</v>
      </c>
      <c r="L92" s="48">
        <f t="shared" si="26"/>
        <v>222.73830305999996</v>
      </c>
      <c r="M92" s="49">
        <v>0.050000000000000003</v>
      </c>
      <c r="N92" s="50">
        <f t="shared" si="27"/>
        <v>55.684575764999991</v>
      </c>
      <c r="O92" s="49">
        <v>0.050000000000000003</v>
      </c>
      <c r="P92" s="50">
        <f t="shared" si="28"/>
        <v>55.684575764999991</v>
      </c>
      <c r="Q92" s="51">
        <f t="shared" si="29"/>
        <v>12.369999999999999</v>
      </c>
      <c r="R92" s="52">
        <f t="shared" si="30"/>
        <v>779.30999999999995</v>
      </c>
      <c r="S92" s="69">
        <f t="shared" si="31"/>
        <v>0.60878590766435381</v>
      </c>
    </row>
    <row r="93" ht="15" customHeight="1">
      <c r="A93" s="54" t="s">
        <v>150</v>
      </c>
      <c r="B93" s="55" t="s">
        <v>151</v>
      </c>
      <c r="C93" s="68">
        <v>38</v>
      </c>
      <c r="D93" s="198">
        <v>428</v>
      </c>
      <c r="E93" s="43">
        <v>0.5</v>
      </c>
      <c r="F93" s="42">
        <f t="shared" si="33"/>
        <v>214</v>
      </c>
      <c r="G93" s="45">
        <f t="shared" si="22"/>
        <v>29.183179999999997</v>
      </c>
      <c r="H93" s="45">
        <f t="shared" si="23"/>
        <v>1108.96084</v>
      </c>
      <c r="I93" s="45">
        <f t="shared" si="24"/>
        <v>3.7938133999999999</v>
      </c>
      <c r="J93" s="46">
        <f t="shared" si="25"/>
        <v>964.79593079999984</v>
      </c>
      <c r="K93" s="47">
        <v>0.20000000000000001</v>
      </c>
      <c r="L93" s="48">
        <f t="shared" si="26"/>
        <v>192.95918615999997</v>
      </c>
      <c r="M93" s="49">
        <v>0.050000000000000003</v>
      </c>
      <c r="N93" s="50">
        <f t="shared" si="27"/>
        <v>48.239796539999993</v>
      </c>
      <c r="O93" s="49">
        <v>0.050000000000000003</v>
      </c>
      <c r="P93" s="50">
        <f t="shared" si="28"/>
        <v>48.239796539999993</v>
      </c>
      <c r="Q93" s="51">
        <f t="shared" si="29"/>
        <v>17.77</v>
      </c>
      <c r="R93" s="52">
        <f t="shared" si="30"/>
        <v>675.25999999999999</v>
      </c>
      <c r="S93" s="69">
        <f t="shared" si="31"/>
        <v>0.60891239405712472</v>
      </c>
    </row>
    <row r="94" ht="15" customHeight="1">
      <c r="A94" s="54" t="s">
        <v>378</v>
      </c>
      <c r="B94" s="55" t="s">
        <v>153</v>
      </c>
      <c r="C94" s="68">
        <v>1</v>
      </c>
      <c r="D94" s="198">
        <v>468</v>
      </c>
      <c r="E94" s="43">
        <v>0</v>
      </c>
      <c r="F94" s="42">
        <f t="shared" si="33"/>
        <v>468</v>
      </c>
      <c r="G94" s="45">
        <f t="shared" si="22"/>
        <v>63.821159999999999</v>
      </c>
      <c r="H94" s="45">
        <f t="shared" si="23"/>
        <v>63.821159999999999</v>
      </c>
      <c r="I94" s="45">
        <f t="shared" si="24"/>
        <v>8.2967507999999999</v>
      </c>
      <c r="J94" s="46">
        <f t="shared" si="25"/>
        <v>55.524409200000001</v>
      </c>
      <c r="K94" s="47">
        <v>0.20000000000000001</v>
      </c>
      <c r="L94" s="48">
        <f t="shared" si="26"/>
        <v>11.104881840000001</v>
      </c>
      <c r="M94" s="49">
        <v>0.050000000000000003</v>
      </c>
      <c r="N94" s="50">
        <f t="shared" si="27"/>
        <v>2.7762204600000002</v>
      </c>
      <c r="O94" s="49">
        <v>0.050000000000000003</v>
      </c>
      <c r="P94" s="50">
        <f t="shared" si="28"/>
        <v>2.7762204600000002</v>
      </c>
      <c r="Q94" s="51">
        <f t="shared" si="29"/>
        <v>38.869999999999997</v>
      </c>
      <c r="R94" s="52">
        <f t="shared" si="30"/>
        <v>38.869999999999997</v>
      </c>
      <c r="S94" s="69">
        <f t="shared" si="31"/>
        <v>0.60904565194365001</v>
      </c>
    </row>
    <row r="95" ht="15" customHeight="1">
      <c r="A95" s="56" t="s">
        <v>378</v>
      </c>
      <c r="B95" s="55" t="s">
        <v>153</v>
      </c>
      <c r="C95" s="68">
        <v>83</v>
      </c>
      <c r="D95" s="198">
        <v>468</v>
      </c>
      <c r="E95" s="43">
        <v>0.5</v>
      </c>
      <c r="F95" s="42">
        <f t="shared" si="33"/>
        <v>234</v>
      </c>
      <c r="G95" s="45">
        <f t="shared" si="22"/>
        <v>31.91058</v>
      </c>
      <c r="H95" s="45">
        <f t="shared" si="23"/>
        <v>2648.5781400000001</v>
      </c>
      <c r="I95" s="45">
        <f t="shared" si="24"/>
        <v>4.1483753999999999</v>
      </c>
      <c r="J95" s="46">
        <f t="shared" si="25"/>
        <v>2304.2629818</v>
      </c>
      <c r="K95" s="47">
        <v>0.20000000000000001</v>
      </c>
      <c r="L95" s="48">
        <f t="shared" si="26"/>
        <v>460.85259636000001</v>
      </c>
      <c r="M95" s="49">
        <v>0.050000000000000003</v>
      </c>
      <c r="N95" s="50">
        <f t="shared" si="27"/>
        <v>115.21314909</v>
      </c>
      <c r="O95" s="49">
        <v>0.050000000000000003</v>
      </c>
      <c r="P95" s="50">
        <f t="shared" si="28"/>
        <v>115.21314909</v>
      </c>
      <c r="Q95" s="51">
        <f t="shared" si="29"/>
        <v>19.43</v>
      </c>
      <c r="R95" s="52">
        <f t="shared" si="30"/>
        <v>1612.6900000000001</v>
      </c>
      <c r="S95" s="69">
        <f t="shared" si="31"/>
        <v>0.60888896409905435</v>
      </c>
    </row>
    <row r="96" ht="15" customHeight="1">
      <c r="A96" s="54" t="s">
        <v>156</v>
      </c>
      <c r="B96" s="55" t="s">
        <v>157</v>
      </c>
      <c r="C96" s="68">
        <v>2</v>
      </c>
      <c r="D96" s="198">
        <v>268</v>
      </c>
      <c r="E96" s="43">
        <v>0.69999999999999996</v>
      </c>
      <c r="F96" s="42">
        <f t="shared" si="33"/>
        <v>80</v>
      </c>
      <c r="G96" s="45">
        <f t="shared" si="22"/>
        <v>10.909599999999999</v>
      </c>
      <c r="H96" s="45">
        <f t="shared" si="23"/>
        <v>21.819199999999999</v>
      </c>
      <c r="I96" s="45">
        <f t="shared" si="24"/>
        <v>1.418248</v>
      </c>
      <c r="J96" s="46">
        <f t="shared" si="25"/>
        <v>18.982703999999998</v>
      </c>
      <c r="K96" s="47">
        <v>0.20000000000000001</v>
      </c>
      <c r="L96" s="48">
        <f t="shared" si="26"/>
        <v>3.7965407999999998</v>
      </c>
      <c r="M96" s="49">
        <v>0.050000000000000003</v>
      </c>
      <c r="N96" s="50">
        <f t="shared" si="27"/>
        <v>0.94913519999999996</v>
      </c>
      <c r="O96" s="49">
        <v>0.050000000000000003</v>
      </c>
      <c r="P96" s="50">
        <f t="shared" si="28"/>
        <v>0.94913519999999996</v>
      </c>
      <c r="Q96" s="51">
        <f t="shared" si="29"/>
        <v>6.6399999999999997</v>
      </c>
      <c r="R96" s="52">
        <f t="shared" si="30"/>
        <v>13.279999999999999</v>
      </c>
      <c r="S96" s="69">
        <f t="shared" si="31"/>
        <v>0.60863826354770112</v>
      </c>
    </row>
    <row r="97" ht="15" customHeight="1">
      <c r="A97" s="54" t="s">
        <v>408</v>
      </c>
      <c r="B97" s="55" t="s">
        <v>161</v>
      </c>
      <c r="C97" s="68">
        <v>7</v>
      </c>
      <c r="D97" s="198">
        <v>402</v>
      </c>
      <c r="E97" s="43">
        <v>0.78000000000000003</v>
      </c>
      <c r="F97" s="42">
        <f t="shared" si="33"/>
        <v>88</v>
      </c>
      <c r="G97" s="45">
        <f t="shared" si="22"/>
        <v>12.00056</v>
      </c>
      <c r="H97" s="45">
        <f t="shared" si="23"/>
        <v>84.003919999999994</v>
      </c>
      <c r="I97" s="45">
        <f t="shared" si="24"/>
        <v>1.5600728000000001</v>
      </c>
      <c r="J97" s="46">
        <f t="shared" si="25"/>
        <v>73.083410399999991</v>
      </c>
      <c r="K97" s="47">
        <v>0.20000000000000001</v>
      </c>
      <c r="L97" s="48">
        <f t="shared" si="26"/>
        <v>14.616682079999999</v>
      </c>
      <c r="M97" s="49">
        <v>0.050000000000000003</v>
      </c>
      <c r="N97" s="50">
        <f t="shared" si="27"/>
        <v>3.6541705199999996</v>
      </c>
      <c r="O97" s="49">
        <v>0.050000000000000003</v>
      </c>
      <c r="P97" s="50">
        <f t="shared" si="28"/>
        <v>3.6541705199999996</v>
      </c>
      <c r="Q97" s="51">
        <f t="shared" si="29"/>
        <v>7.3099999999999996</v>
      </c>
      <c r="R97" s="52">
        <f t="shared" si="30"/>
        <v>51.169999999999995</v>
      </c>
      <c r="S97" s="69">
        <f t="shared" si="31"/>
        <v>0.60913824021545659</v>
      </c>
    </row>
    <row r="98" ht="15" customHeight="1">
      <c r="A98" s="54" t="s">
        <v>162</v>
      </c>
      <c r="B98" s="55" t="s">
        <v>163</v>
      </c>
      <c r="C98" s="68">
        <v>1</v>
      </c>
      <c r="D98" s="198">
        <v>298</v>
      </c>
      <c r="E98" s="43">
        <v>0</v>
      </c>
      <c r="F98" s="42">
        <f t="shared" si="33"/>
        <v>298</v>
      </c>
      <c r="G98" s="45">
        <f t="shared" si="22"/>
        <v>40.638259999999995</v>
      </c>
      <c r="H98" s="45">
        <f t="shared" si="23"/>
        <v>40.638259999999995</v>
      </c>
      <c r="I98" s="45">
        <f t="shared" si="24"/>
        <v>5.2829737999999997</v>
      </c>
      <c r="J98" s="46">
        <f t="shared" si="25"/>
        <v>35.355286199999995</v>
      </c>
      <c r="K98" s="47">
        <v>0.20000000000000001</v>
      </c>
      <c r="L98" s="48">
        <f t="shared" si="26"/>
        <v>7.0710572399999991</v>
      </c>
      <c r="M98" s="49">
        <v>0.050000000000000003</v>
      </c>
      <c r="N98" s="50">
        <f t="shared" si="27"/>
        <v>1.7677643099999998</v>
      </c>
      <c r="O98" s="49">
        <v>0.050000000000000003</v>
      </c>
      <c r="P98" s="50">
        <f t="shared" si="28"/>
        <v>1.7677643099999998</v>
      </c>
      <c r="Q98" s="51">
        <f t="shared" si="29"/>
        <v>24.75</v>
      </c>
      <c r="R98" s="52">
        <f t="shared" si="30"/>
        <v>24.75</v>
      </c>
      <c r="S98" s="69">
        <f t="shared" si="31"/>
        <v>0.60903198119210822</v>
      </c>
    </row>
    <row r="99" ht="15" customHeight="1">
      <c r="A99" s="54" t="s">
        <v>162</v>
      </c>
      <c r="B99" s="55" t="s">
        <v>163</v>
      </c>
      <c r="C99" s="68">
        <v>1</v>
      </c>
      <c r="D99" s="198">
        <v>298</v>
      </c>
      <c r="E99" s="43">
        <v>0.5</v>
      </c>
      <c r="F99" s="42">
        <f t="shared" si="33"/>
        <v>149</v>
      </c>
      <c r="G99" s="45">
        <f t="shared" si="22"/>
        <v>20.319129999999998</v>
      </c>
      <c r="H99" s="45">
        <f t="shared" si="23"/>
        <v>20.319129999999998</v>
      </c>
      <c r="I99" s="45">
        <f t="shared" si="24"/>
        <v>2.6414868999999999</v>
      </c>
      <c r="J99" s="46">
        <f t="shared" si="25"/>
        <v>17.677643099999997</v>
      </c>
      <c r="K99" s="47">
        <v>0.20000000000000001</v>
      </c>
      <c r="L99" s="48">
        <f t="shared" si="26"/>
        <v>3.5355286199999996</v>
      </c>
      <c r="M99" s="49">
        <v>0.050000000000000003</v>
      </c>
      <c r="N99" s="50">
        <f t="shared" si="27"/>
        <v>0.88388215499999989</v>
      </c>
      <c r="O99" s="49">
        <v>0.050000000000000003</v>
      </c>
      <c r="P99" s="50">
        <f t="shared" si="28"/>
        <v>0.88388215499999989</v>
      </c>
      <c r="Q99" s="51">
        <f t="shared" si="29"/>
        <v>12.369999999999999</v>
      </c>
      <c r="R99" s="52">
        <f t="shared" si="30"/>
        <v>12.369999999999999</v>
      </c>
      <c r="S99" s="69">
        <f t="shared" si="31"/>
        <v>0.60878590766435381</v>
      </c>
    </row>
    <row r="100" ht="15" customHeight="1">
      <c r="A100" s="54" t="s">
        <v>422</v>
      </c>
      <c r="B100" s="55" t="s">
        <v>167</v>
      </c>
      <c r="C100" s="68">
        <v>1</v>
      </c>
      <c r="D100" s="198">
        <v>268</v>
      </c>
      <c r="E100" s="43">
        <v>0.66999999999999904</v>
      </c>
      <c r="F100" s="42">
        <f t="shared" si="33"/>
        <v>88</v>
      </c>
      <c r="G100" s="45">
        <f t="shared" si="22"/>
        <v>12.00056</v>
      </c>
      <c r="H100" s="45">
        <f t="shared" si="23"/>
        <v>12.00056</v>
      </c>
      <c r="I100" s="45">
        <f t="shared" si="24"/>
        <v>1.5600728000000001</v>
      </c>
      <c r="J100" s="46">
        <f t="shared" si="25"/>
        <v>10.4404872</v>
      </c>
      <c r="K100" s="47">
        <v>0.20000000000000001</v>
      </c>
      <c r="L100" s="48">
        <f t="shared" si="26"/>
        <v>2.0880974399999999</v>
      </c>
      <c r="M100" s="49">
        <v>0.050000000000000003</v>
      </c>
      <c r="N100" s="50">
        <f t="shared" si="27"/>
        <v>0.52202435999999997</v>
      </c>
      <c r="O100" s="49">
        <v>0.050000000000000003</v>
      </c>
      <c r="P100" s="50">
        <f t="shared" si="28"/>
        <v>0.52202435999999997</v>
      </c>
      <c r="Q100" s="51">
        <f t="shared" si="29"/>
        <v>7.3099999999999996</v>
      </c>
      <c r="R100" s="52">
        <f t="shared" si="30"/>
        <v>7.3099999999999996</v>
      </c>
      <c r="S100" s="69">
        <f t="shared" si="31"/>
        <v>0.60913824021545659</v>
      </c>
    </row>
    <row r="101" ht="15" customHeight="1">
      <c r="A101" s="54" t="s">
        <v>423</v>
      </c>
      <c r="B101" s="55" t="s">
        <v>169</v>
      </c>
      <c r="C101" s="68">
        <v>2</v>
      </c>
      <c r="D101" s="198">
        <v>328</v>
      </c>
      <c r="E101" s="43">
        <v>0.72999999999999998</v>
      </c>
      <c r="F101" s="42">
        <f t="shared" si="33"/>
        <v>88</v>
      </c>
      <c r="G101" s="45">
        <f t="shared" si="22"/>
        <v>12.00056</v>
      </c>
      <c r="H101" s="45">
        <f t="shared" si="23"/>
        <v>24.00112</v>
      </c>
      <c r="I101" s="45">
        <f t="shared" si="24"/>
        <v>1.5600728000000001</v>
      </c>
      <c r="J101" s="46">
        <f t="shared" si="25"/>
        <v>20.880974399999999</v>
      </c>
      <c r="K101" s="47">
        <v>0.20000000000000001</v>
      </c>
      <c r="L101" s="48">
        <f t="shared" si="26"/>
        <v>4.1761948799999997</v>
      </c>
      <c r="M101" s="49">
        <v>0.050000000000000003</v>
      </c>
      <c r="N101" s="50">
        <f t="shared" si="27"/>
        <v>1.0440487199999999</v>
      </c>
      <c r="O101" s="49">
        <v>0.050000000000000003</v>
      </c>
      <c r="P101" s="50">
        <f t="shared" si="28"/>
        <v>1.0440487199999999</v>
      </c>
      <c r="Q101" s="51">
        <f t="shared" si="29"/>
        <v>7.3099999999999996</v>
      </c>
      <c r="R101" s="52">
        <f t="shared" si="30"/>
        <v>14.619999999999999</v>
      </c>
      <c r="S101" s="69">
        <f t="shared" si="31"/>
        <v>0.60913824021545659</v>
      </c>
    </row>
    <row r="102" ht="15" customHeight="1">
      <c r="A102" s="54" t="s">
        <v>381</v>
      </c>
      <c r="B102" s="55" t="s">
        <v>171</v>
      </c>
      <c r="C102" s="68">
        <v>13</v>
      </c>
      <c r="D102" s="198">
        <v>198</v>
      </c>
      <c r="E102" s="43">
        <v>0.56000000000000005</v>
      </c>
      <c r="F102" s="42">
        <f t="shared" si="33"/>
        <v>87</v>
      </c>
      <c r="G102" s="45">
        <f t="shared" si="22"/>
        <v>11.864189999999999</v>
      </c>
      <c r="H102" s="45">
        <f t="shared" si="23"/>
        <v>154.23446999999999</v>
      </c>
      <c r="I102" s="45">
        <f t="shared" si="24"/>
        <v>1.5423446999999999</v>
      </c>
      <c r="J102" s="46">
        <f t="shared" si="25"/>
        <v>134.1839889</v>
      </c>
      <c r="K102" s="47">
        <v>0.20000000000000001</v>
      </c>
      <c r="L102" s="48">
        <f t="shared" si="26"/>
        <v>26.836797780000001</v>
      </c>
      <c r="M102" s="49">
        <v>0.050000000000000003</v>
      </c>
      <c r="N102" s="50">
        <f t="shared" si="27"/>
        <v>6.7091994450000003</v>
      </c>
      <c r="O102" s="49">
        <v>0.050000000000000003</v>
      </c>
      <c r="P102" s="50">
        <f t="shared" si="28"/>
        <v>6.7091994450000003</v>
      </c>
      <c r="Q102" s="51">
        <f t="shared" si="29"/>
        <v>7.2300000000000004</v>
      </c>
      <c r="R102" s="52">
        <f t="shared" si="30"/>
        <v>93.990000000000009</v>
      </c>
      <c r="S102" s="69">
        <f t="shared" si="31"/>
        <v>0.60939684883670953</v>
      </c>
    </row>
    <row r="103" ht="15" customHeight="1">
      <c r="A103" s="54" t="s">
        <v>172</v>
      </c>
      <c r="B103" s="55" t="s">
        <v>173</v>
      </c>
      <c r="C103" s="68">
        <v>41</v>
      </c>
      <c r="D103" s="198">
        <v>348</v>
      </c>
      <c r="E103" s="43">
        <v>0.75</v>
      </c>
      <c r="F103" s="42">
        <f t="shared" si="33"/>
        <v>87</v>
      </c>
      <c r="G103" s="45">
        <f t="shared" si="22"/>
        <v>11.864189999999999</v>
      </c>
      <c r="H103" s="45">
        <f t="shared" si="23"/>
        <v>486.43178999999998</v>
      </c>
      <c r="I103" s="45">
        <f t="shared" si="24"/>
        <v>1.5423446999999999</v>
      </c>
      <c r="J103" s="46">
        <f t="shared" si="25"/>
        <v>423.19565729999999</v>
      </c>
      <c r="K103" s="47">
        <v>0.20000000000000001</v>
      </c>
      <c r="L103" s="48">
        <f t="shared" si="26"/>
        <v>84.639131460000002</v>
      </c>
      <c r="M103" s="49">
        <v>0.050000000000000003</v>
      </c>
      <c r="N103" s="50">
        <f t="shared" si="27"/>
        <v>21.159782865</v>
      </c>
      <c r="O103" s="49">
        <v>0.050000000000000003</v>
      </c>
      <c r="P103" s="50">
        <f t="shared" si="28"/>
        <v>21.159782865</v>
      </c>
      <c r="Q103" s="51">
        <f t="shared" si="29"/>
        <v>7.2300000000000004</v>
      </c>
      <c r="R103" s="52">
        <f t="shared" si="30"/>
        <v>296.43000000000001</v>
      </c>
      <c r="S103" s="69">
        <f t="shared" si="31"/>
        <v>0.60939684883670953</v>
      </c>
    </row>
    <row r="104" ht="15" customHeight="1">
      <c r="A104" s="54" t="s">
        <v>382</v>
      </c>
      <c r="B104" s="55" t="s">
        <v>175</v>
      </c>
      <c r="C104" s="68">
        <v>1</v>
      </c>
      <c r="D104" s="198">
        <v>448</v>
      </c>
      <c r="E104" s="43">
        <v>0</v>
      </c>
      <c r="F104" s="42">
        <f t="shared" si="33"/>
        <v>448</v>
      </c>
      <c r="G104" s="45">
        <f t="shared" si="22"/>
        <v>61.093759999999996</v>
      </c>
      <c r="H104" s="45">
        <f t="shared" si="23"/>
        <v>61.093759999999996</v>
      </c>
      <c r="I104" s="45">
        <f t="shared" si="24"/>
        <v>7.9421887999999994</v>
      </c>
      <c r="J104" s="46">
        <f t="shared" si="25"/>
        <v>53.151571199999999</v>
      </c>
      <c r="K104" s="47">
        <v>0.20000000000000001</v>
      </c>
      <c r="L104" s="48">
        <f t="shared" si="26"/>
        <v>10.630314240000001</v>
      </c>
      <c r="M104" s="49">
        <v>0.050000000000000003</v>
      </c>
      <c r="N104" s="50">
        <f t="shared" si="27"/>
        <v>2.6575785600000001</v>
      </c>
      <c r="O104" s="49">
        <v>0.050000000000000003</v>
      </c>
      <c r="P104" s="50">
        <f t="shared" si="28"/>
        <v>2.6575785600000001</v>
      </c>
      <c r="Q104" s="51">
        <f t="shared" si="29"/>
        <v>37.210000000000001</v>
      </c>
      <c r="R104" s="52">
        <f t="shared" si="30"/>
        <v>37.210000000000001</v>
      </c>
      <c r="S104" s="69">
        <f t="shared" si="31"/>
        <v>0.60906383892561211</v>
      </c>
    </row>
    <row r="105" ht="15" customHeight="1">
      <c r="A105" s="54" t="s">
        <v>382</v>
      </c>
      <c r="B105" s="55" t="s">
        <v>175</v>
      </c>
      <c r="C105" s="68">
        <v>416</v>
      </c>
      <c r="D105" s="198">
        <v>448</v>
      </c>
      <c r="E105" s="43">
        <v>0.69999999999999996</v>
      </c>
      <c r="F105" s="42">
        <f t="shared" si="33"/>
        <v>134</v>
      </c>
      <c r="G105" s="45">
        <f t="shared" ref="G105:G136" si="34">F105*$B$7</f>
        <v>18.273579999999999</v>
      </c>
      <c r="H105" s="45">
        <f t="shared" ref="H105:H136" si="35">G105*C105</f>
        <v>7601.8092799999995</v>
      </c>
      <c r="I105" s="45">
        <f t="shared" ref="I105:I136" si="36">G105*0.13</f>
        <v>2.3755654000000002</v>
      </c>
      <c r="J105" s="46">
        <f t="shared" ref="J105:J136" si="37">(G105-I105)*C105</f>
        <v>6613.5740735999998</v>
      </c>
      <c r="K105" s="47">
        <v>0.20000000000000001</v>
      </c>
      <c r="L105" s="48">
        <f t="shared" ref="L105:L136" si="38">J105*K105</f>
        <v>1322.71481472</v>
      </c>
      <c r="M105" s="49">
        <v>0.050000000000000003</v>
      </c>
      <c r="N105" s="50">
        <f t="shared" ref="N105:N136" si="39">J105*M105</f>
        <v>330.67870368000001</v>
      </c>
      <c r="O105" s="49">
        <v>0.050000000000000003</v>
      </c>
      <c r="P105" s="50">
        <f t="shared" ref="P105:P136" si="40">J105*O105</f>
        <v>330.67870368000001</v>
      </c>
      <c r="Q105" s="51">
        <f t="shared" ref="Q105:Q136" si="41">IFERROR(ROUND((J105-L105-N105-P105)/C105,2),0)</f>
        <v>11.130000000000001</v>
      </c>
      <c r="R105" s="52">
        <f t="shared" ref="R105:R136" si="42">C105*Q105</f>
        <v>4630.0799999999999</v>
      </c>
      <c r="S105" s="69">
        <f t="shared" ref="S105:S136" si="43">R105/H105</f>
        <v>0.60907605406275078</v>
      </c>
    </row>
    <row r="106" ht="15" customHeight="1">
      <c r="A106" s="56" t="s">
        <v>176</v>
      </c>
      <c r="B106" s="55" t="s">
        <v>177</v>
      </c>
      <c r="C106" s="68">
        <v>89</v>
      </c>
      <c r="D106" s="198">
        <v>268</v>
      </c>
      <c r="E106" s="43">
        <v>0.90000000000000002</v>
      </c>
      <c r="F106" s="42">
        <f t="shared" si="33"/>
        <v>26</v>
      </c>
      <c r="G106" s="45">
        <f t="shared" si="34"/>
        <v>3.5456199999999995</v>
      </c>
      <c r="H106" s="45">
        <f t="shared" si="35"/>
        <v>315.56017999999995</v>
      </c>
      <c r="I106" s="45">
        <f t="shared" si="36"/>
        <v>0.46093059999999997</v>
      </c>
      <c r="J106" s="46">
        <f t="shared" si="37"/>
        <v>274.53735659999995</v>
      </c>
      <c r="K106" s="47">
        <v>0.20000000000000001</v>
      </c>
      <c r="L106" s="48">
        <f t="shared" si="38"/>
        <v>54.907471319999992</v>
      </c>
      <c r="M106" s="49">
        <v>0.050000000000000003</v>
      </c>
      <c r="N106" s="50">
        <f t="shared" si="39"/>
        <v>13.726867829999998</v>
      </c>
      <c r="O106" s="49">
        <v>0.050000000000000003</v>
      </c>
      <c r="P106" s="50">
        <f t="shared" si="40"/>
        <v>13.726867829999998</v>
      </c>
      <c r="Q106" s="51">
        <f t="shared" si="41"/>
        <v>2.1600000000000001</v>
      </c>
      <c r="R106" s="52">
        <f t="shared" si="42"/>
        <v>192.24000000000001</v>
      </c>
      <c r="S106" s="69">
        <f t="shared" si="43"/>
        <v>0.60920233978824589</v>
      </c>
    </row>
    <row r="107" ht="15" customHeight="1">
      <c r="A107" s="54" t="s">
        <v>424</v>
      </c>
      <c r="B107" s="55" t="s">
        <v>425</v>
      </c>
      <c r="C107" s="68">
        <v>1</v>
      </c>
      <c r="D107" s="198">
        <v>148</v>
      </c>
      <c r="E107" s="43">
        <v>0.5</v>
      </c>
      <c r="F107" s="42">
        <f t="shared" si="33"/>
        <v>74</v>
      </c>
      <c r="G107" s="45">
        <f t="shared" si="34"/>
        <v>10.091379999999999</v>
      </c>
      <c r="H107" s="45">
        <f t="shared" si="35"/>
        <v>10.091379999999999</v>
      </c>
      <c r="I107" s="45">
        <f t="shared" si="36"/>
        <v>1.3118794</v>
      </c>
      <c r="J107" s="46">
        <f t="shared" si="37"/>
        <v>8.7795005999999987</v>
      </c>
      <c r="K107" s="47">
        <v>0.20000000000000001</v>
      </c>
      <c r="L107" s="48">
        <f t="shared" si="38"/>
        <v>1.7559001199999997</v>
      </c>
      <c r="M107" s="49">
        <v>0.050000000000000003</v>
      </c>
      <c r="N107" s="50">
        <f t="shared" si="39"/>
        <v>0.43897502999999993</v>
      </c>
      <c r="O107" s="49">
        <v>0.050000000000000003</v>
      </c>
      <c r="P107" s="50">
        <f t="shared" si="40"/>
        <v>0.43897502999999993</v>
      </c>
      <c r="Q107" s="51">
        <f t="shared" si="41"/>
        <v>6.1500000000000004</v>
      </c>
      <c r="R107" s="52">
        <f t="shared" si="42"/>
        <v>6.1500000000000004</v>
      </c>
      <c r="S107" s="69">
        <f t="shared" si="43"/>
        <v>0.60943101934522348</v>
      </c>
    </row>
    <row r="108" ht="15" customHeight="1">
      <c r="A108" s="54" t="s">
        <v>184</v>
      </c>
      <c r="B108" s="55" t="s">
        <v>426</v>
      </c>
      <c r="C108" s="68">
        <v>3</v>
      </c>
      <c r="D108" s="198">
        <v>298</v>
      </c>
      <c r="E108" s="43">
        <v>0.33999999999999903</v>
      </c>
      <c r="F108" s="42">
        <f t="shared" si="33"/>
        <v>196</v>
      </c>
      <c r="G108" s="45">
        <f t="shared" si="34"/>
        <v>26.72852</v>
      </c>
      <c r="H108" s="45">
        <f t="shared" si="35"/>
        <v>80.185559999999995</v>
      </c>
      <c r="I108" s="45">
        <f t="shared" si="36"/>
        <v>3.4747075999999999</v>
      </c>
      <c r="J108" s="46">
        <f t="shared" si="37"/>
        <v>69.761437200000003</v>
      </c>
      <c r="K108" s="47">
        <v>0.20000000000000001</v>
      </c>
      <c r="L108" s="48">
        <f t="shared" si="38"/>
        <v>13.952287440000001</v>
      </c>
      <c r="M108" s="49">
        <v>0.050000000000000003</v>
      </c>
      <c r="N108" s="50">
        <f t="shared" si="39"/>
        <v>3.4880718600000002</v>
      </c>
      <c r="O108" s="49">
        <v>0.050000000000000003</v>
      </c>
      <c r="P108" s="50">
        <f t="shared" si="40"/>
        <v>3.4880718600000002</v>
      </c>
      <c r="Q108" s="51">
        <f t="shared" si="41"/>
        <v>16.280000000000001</v>
      </c>
      <c r="R108" s="52">
        <f t="shared" si="42"/>
        <v>48.840000000000003</v>
      </c>
      <c r="S108" s="69">
        <f t="shared" si="43"/>
        <v>0.60908722218813471</v>
      </c>
    </row>
    <row r="109" ht="15" customHeight="1">
      <c r="A109" s="54" t="s">
        <v>186</v>
      </c>
      <c r="B109" s="55" t="s">
        <v>187</v>
      </c>
      <c r="C109" s="68">
        <v>1</v>
      </c>
      <c r="D109" s="198">
        <v>348</v>
      </c>
      <c r="E109" s="43">
        <v>0</v>
      </c>
      <c r="F109" s="42">
        <f t="shared" si="33"/>
        <v>348</v>
      </c>
      <c r="G109" s="45">
        <f t="shared" si="34"/>
        <v>47.456759999999996</v>
      </c>
      <c r="H109" s="45">
        <f t="shared" si="35"/>
        <v>47.456759999999996</v>
      </c>
      <c r="I109" s="45">
        <f t="shared" si="36"/>
        <v>6.1693787999999996</v>
      </c>
      <c r="J109" s="46">
        <f t="shared" si="37"/>
        <v>41.287381199999999</v>
      </c>
      <c r="K109" s="47">
        <v>0.20000000000000001</v>
      </c>
      <c r="L109" s="48">
        <f t="shared" si="38"/>
        <v>8.2574762400000008</v>
      </c>
      <c r="M109" s="49">
        <v>0.050000000000000003</v>
      </c>
      <c r="N109" s="50">
        <f t="shared" si="39"/>
        <v>2.0643690600000002</v>
      </c>
      <c r="O109" s="49">
        <v>0.050000000000000003</v>
      </c>
      <c r="P109" s="50">
        <f t="shared" si="40"/>
        <v>2.0643690600000002</v>
      </c>
      <c r="Q109" s="51">
        <f t="shared" si="41"/>
        <v>28.899999999999999</v>
      </c>
      <c r="R109" s="52">
        <f t="shared" si="42"/>
        <v>28.899999999999999</v>
      </c>
      <c r="S109" s="69">
        <f t="shared" si="43"/>
        <v>0.60897541256503818</v>
      </c>
    </row>
    <row r="110" ht="15" customHeight="1">
      <c r="A110" s="54" t="s">
        <v>188</v>
      </c>
      <c r="B110" s="55" t="s">
        <v>189</v>
      </c>
      <c r="C110" s="68">
        <v>378</v>
      </c>
      <c r="D110" s="198">
        <v>328</v>
      </c>
      <c r="E110" s="43">
        <v>0.84999999999999998</v>
      </c>
      <c r="F110" s="42">
        <f t="shared" si="33"/>
        <v>49</v>
      </c>
      <c r="G110" s="45">
        <f t="shared" si="34"/>
        <v>6.6821299999999999</v>
      </c>
      <c r="H110" s="45">
        <f t="shared" si="35"/>
        <v>2525.8451399999999</v>
      </c>
      <c r="I110" s="45">
        <f t="shared" si="36"/>
        <v>0.86867689999999997</v>
      </c>
      <c r="J110" s="46">
        <f t="shared" si="37"/>
        <v>2197.4852718000002</v>
      </c>
      <c r="K110" s="47">
        <v>0.20000000000000001</v>
      </c>
      <c r="L110" s="48">
        <f t="shared" si="38"/>
        <v>439.49705436000005</v>
      </c>
      <c r="M110" s="49">
        <v>0.050000000000000003</v>
      </c>
      <c r="N110" s="50">
        <f t="shared" si="39"/>
        <v>109.87426359000001</v>
      </c>
      <c r="O110" s="49">
        <v>0.050000000000000003</v>
      </c>
      <c r="P110" s="50">
        <f t="shared" si="40"/>
        <v>109.87426359000001</v>
      </c>
      <c r="Q110" s="51">
        <f t="shared" si="41"/>
        <v>4.0700000000000003</v>
      </c>
      <c r="R110" s="52">
        <f t="shared" si="42"/>
        <v>1538.46</v>
      </c>
      <c r="S110" s="69">
        <f t="shared" si="43"/>
        <v>0.60908722218813471</v>
      </c>
    </row>
    <row r="111" ht="15" customHeight="1">
      <c r="A111" s="56" t="s">
        <v>190</v>
      </c>
      <c r="B111" s="40" t="s">
        <v>191</v>
      </c>
      <c r="C111" s="68">
        <v>73</v>
      </c>
      <c r="D111" s="198">
        <v>398</v>
      </c>
      <c r="E111" s="43">
        <v>0.84999999999999998</v>
      </c>
      <c r="F111" s="42">
        <f t="shared" si="33"/>
        <v>59</v>
      </c>
      <c r="G111" s="45">
        <f t="shared" si="34"/>
        <v>8.0458299999999987</v>
      </c>
      <c r="H111" s="45">
        <f t="shared" si="35"/>
        <v>587.3455899999999</v>
      </c>
      <c r="I111" s="45">
        <f t="shared" si="36"/>
        <v>1.0459578999999999</v>
      </c>
      <c r="J111" s="46">
        <f t="shared" si="37"/>
        <v>510.99066329999994</v>
      </c>
      <c r="K111" s="47">
        <v>0.20000000000000001</v>
      </c>
      <c r="L111" s="48">
        <f t="shared" si="38"/>
        <v>102.19813266</v>
      </c>
      <c r="M111" s="49">
        <v>0.050000000000000003</v>
      </c>
      <c r="N111" s="50">
        <f t="shared" si="39"/>
        <v>25.549533165</v>
      </c>
      <c r="O111" s="49">
        <v>0.050000000000000003</v>
      </c>
      <c r="P111" s="50">
        <f t="shared" si="40"/>
        <v>25.549533165</v>
      </c>
      <c r="Q111" s="51">
        <f t="shared" si="41"/>
        <v>4.9000000000000004</v>
      </c>
      <c r="R111" s="52">
        <f t="shared" si="42"/>
        <v>357.70000000000005</v>
      </c>
      <c r="S111" s="69">
        <f t="shared" si="43"/>
        <v>0.60901112750331554</v>
      </c>
    </row>
    <row r="112" ht="15" customHeight="1">
      <c r="A112" s="56" t="s">
        <v>192</v>
      </c>
      <c r="B112" s="55" t="s">
        <v>193</v>
      </c>
      <c r="C112" s="68">
        <v>658</v>
      </c>
      <c r="D112" s="198">
        <v>518</v>
      </c>
      <c r="E112" s="43">
        <v>0.84999999999999998</v>
      </c>
      <c r="F112" s="42">
        <f t="shared" si="33"/>
        <v>77</v>
      </c>
      <c r="G112" s="45">
        <f t="shared" si="34"/>
        <v>10.500489999999999</v>
      </c>
      <c r="H112" s="45">
        <f t="shared" si="35"/>
        <v>6909.3224199999995</v>
      </c>
      <c r="I112" s="45">
        <f t="shared" si="36"/>
        <v>1.3650636999999999</v>
      </c>
      <c r="J112" s="46">
        <f t="shared" si="37"/>
        <v>6011.1105053999991</v>
      </c>
      <c r="K112" s="47">
        <v>0.20000000000000001</v>
      </c>
      <c r="L112" s="48">
        <f t="shared" si="38"/>
        <v>1202.2221010799999</v>
      </c>
      <c r="M112" s="49">
        <v>0.050000000000000003</v>
      </c>
      <c r="N112" s="50">
        <f t="shared" si="39"/>
        <v>300.55552526999998</v>
      </c>
      <c r="O112" s="49">
        <v>0.050000000000000003</v>
      </c>
      <c r="P112" s="50">
        <f t="shared" si="40"/>
        <v>300.55552526999998</v>
      </c>
      <c r="Q112" s="51">
        <f t="shared" si="41"/>
        <v>6.3899999999999997</v>
      </c>
      <c r="R112" s="52">
        <f t="shared" si="42"/>
        <v>4204.6199999999999</v>
      </c>
      <c r="S112" s="69">
        <f t="shared" si="43"/>
        <v>0.60854302989670006</v>
      </c>
    </row>
    <row r="113" ht="15" customHeight="1">
      <c r="A113" s="56" t="s">
        <v>194</v>
      </c>
      <c r="B113" s="55" t="s">
        <v>195</v>
      </c>
      <c r="C113" s="68">
        <v>1</v>
      </c>
      <c r="D113" s="198">
        <v>348</v>
      </c>
      <c r="E113" s="43">
        <v>0</v>
      </c>
      <c r="F113" s="42">
        <f>D113*(1-E113)</f>
        <v>348</v>
      </c>
      <c r="G113" s="45">
        <f t="shared" si="34"/>
        <v>47.456759999999996</v>
      </c>
      <c r="H113" s="45">
        <f t="shared" si="35"/>
        <v>47.456759999999996</v>
      </c>
      <c r="I113" s="45">
        <f t="shared" si="36"/>
        <v>6.1693787999999996</v>
      </c>
      <c r="J113" s="46">
        <f t="shared" si="37"/>
        <v>41.287381199999999</v>
      </c>
      <c r="K113" s="47">
        <v>0.20000000000000001</v>
      </c>
      <c r="L113" s="48">
        <f t="shared" si="38"/>
        <v>8.2574762400000008</v>
      </c>
      <c r="M113" s="49">
        <f>VLOOKUP(A113,'New template'!A:R,13,FALSE)</f>
        <v>0.050000000000000003</v>
      </c>
      <c r="N113" s="50">
        <f t="shared" si="39"/>
        <v>2.0643690600000002</v>
      </c>
      <c r="O113" s="49">
        <v>0.050000000000000003</v>
      </c>
      <c r="P113" s="50">
        <f t="shared" si="40"/>
        <v>2.0643690600000002</v>
      </c>
      <c r="Q113" s="51">
        <f t="shared" si="41"/>
        <v>28.899999999999999</v>
      </c>
      <c r="R113" s="52">
        <f t="shared" si="42"/>
        <v>28.899999999999999</v>
      </c>
      <c r="S113" s="69">
        <f t="shared" si="43"/>
        <v>0.60897541256503818</v>
      </c>
    </row>
    <row r="114" ht="15" customHeight="1">
      <c r="A114" s="56" t="s">
        <v>194</v>
      </c>
      <c r="B114" s="55" t="s">
        <v>195</v>
      </c>
      <c r="C114" s="68">
        <v>3</v>
      </c>
      <c r="D114" s="198">
        <v>348</v>
      </c>
      <c r="E114" s="43">
        <v>0.66999999999999904</v>
      </c>
      <c r="F114" s="42">
        <f>ROUNDDOWN(D114*(1-E114),0)</f>
        <v>114</v>
      </c>
      <c r="G114" s="45">
        <f t="shared" si="34"/>
        <v>15.54618</v>
      </c>
      <c r="H114" s="45">
        <f t="shared" si="35"/>
        <v>46.638539999999999</v>
      </c>
      <c r="I114" s="45">
        <f t="shared" si="36"/>
        <v>2.0210034000000001</v>
      </c>
      <c r="J114" s="46">
        <f t="shared" si="37"/>
        <v>40.575529799999998</v>
      </c>
      <c r="K114" s="47">
        <v>0.20000000000000001</v>
      </c>
      <c r="L114" s="48">
        <f t="shared" si="38"/>
        <v>8.1151059599999993</v>
      </c>
      <c r="M114" s="49">
        <v>0.050000000000000003</v>
      </c>
      <c r="N114" s="50">
        <f t="shared" si="39"/>
        <v>2.0287764899999998</v>
      </c>
      <c r="O114" s="49">
        <v>0.050000000000000003</v>
      </c>
      <c r="P114" s="50">
        <f t="shared" si="40"/>
        <v>2.0287764899999998</v>
      </c>
      <c r="Q114" s="51">
        <f t="shared" si="41"/>
        <v>9.4700000000000006</v>
      </c>
      <c r="R114" s="52">
        <f t="shared" si="42"/>
        <v>28.410000000000004</v>
      </c>
      <c r="S114" s="69">
        <f t="shared" si="43"/>
        <v>0.60915285941626829</v>
      </c>
    </row>
    <row r="115" ht="15" customHeight="1">
      <c r="A115" s="56" t="s">
        <v>196</v>
      </c>
      <c r="B115" s="55" t="s">
        <v>197</v>
      </c>
      <c r="C115" s="68">
        <v>32</v>
      </c>
      <c r="D115" s="198">
        <v>498</v>
      </c>
      <c r="E115" s="43">
        <v>0.66999999999999904</v>
      </c>
      <c r="F115" s="42">
        <f>ROUNDDOWN(D115*(1-E115),0)</f>
        <v>164</v>
      </c>
      <c r="G115" s="45">
        <f t="shared" si="34"/>
        <v>22.36468</v>
      </c>
      <c r="H115" s="45">
        <f t="shared" si="35"/>
        <v>715.66976</v>
      </c>
      <c r="I115" s="45">
        <f t="shared" si="36"/>
        <v>2.9074084</v>
      </c>
      <c r="J115" s="46">
        <f t="shared" si="37"/>
        <v>622.63269119999995</v>
      </c>
      <c r="K115" s="47">
        <v>0.20000000000000001</v>
      </c>
      <c r="L115" s="48">
        <f t="shared" si="38"/>
        <v>124.52653823999999</v>
      </c>
      <c r="M115" s="49">
        <v>0.050000000000000003</v>
      </c>
      <c r="N115" s="50">
        <f t="shared" si="39"/>
        <v>31.131634559999998</v>
      </c>
      <c r="O115" s="49">
        <v>0.050000000000000003</v>
      </c>
      <c r="P115" s="50">
        <f t="shared" si="40"/>
        <v>31.131634559999998</v>
      </c>
      <c r="Q115" s="51">
        <f t="shared" si="41"/>
        <v>13.619999999999999</v>
      </c>
      <c r="R115" s="52">
        <f t="shared" si="42"/>
        <v>435.83999999999997</v>
      </c>
      <c r="S115" s="69">
        <f t="shared" si="43"/>
        <v>0.60899597043194886</v>
      </c>
    </row>
    <row r="116" ht="15" customHeight="1">
      <c r="A116" s="56" t="s">
        <v>198</v>
      </c>
      <c r="B116" s="40" t="s">
        <v>199</v>
      </c>
      <c r="C116" s="68">
        <v>4</v>
      </c>
      <c r="D116" s="198">
        <v>198</v>
      </c>
      <c r="E116" s="43">
        <v>0.5</v>
      </c>
      <c r="F116" s="42">
        <f>D116*(1-E116)</f>
        <v>99</v>
      </c>
      <c r="G116" s="45">
        <f t="shared" si="34"/>
        <v>13.500629999999999</v>
      </c>
      <c r="H116" s="45">
        <f t="shared" si="35"/>
        <v>54.002519999999997</v>
      </c>
      <c r="I116" s="45">
        <f t="shared" si="36"/>
        <v>1.7550819</v>
      </c>
      <c r="J116" s="46">
        <f t="shared" si="37"/>
        <v>46.982192399999995</v>
      </c>
      <c r="K116" s="47">
        <v>0.20000000000000001</v>
      </c>
      <c r="L116" s="48">
        <f t="shared" si="38"/>
        <v>9.3964384799999987</v>
      </c>
      <c r="M116" s="49">
        <v>0.050000000000000003</v>
      </c>
      <c r="N116" s="50">
        <f t="shared" si="39"/>
        <v>2.3491096199999997</v>
      </c>
      <c r="O116" s="49">
        <v>0.050000000000000003</v>
      </c>
      <c r="P116" s="50">
        <f t="shared" si="40"/>
        <v>2.3491096199999997</v>
      </c>
      <c r="Q116" s="51">
        <f t="shared" si="41"/>
        <v>8.2200000000000006</v>
      </c>
      <c r="R116" s="52">
        <f t="shared" si="42"/>
        <v>32.880000000000003</v>
      </c>
      <c r="S116" s="69">
        <f t="shared" si="43"/>
        <v>0.60886047540003696</v>
      </c>
    </row>
    <row r="117" ht="15" customHeight="1">
      <c r="A117" s="54" t="s">
        <v>198</v>
      </c>
      <c r="B117" s="40" t="s">
        <v>199</v>
      </c>
      <c r="C117" s="68">
        <v>30</v>
      </c>
      <c r="D117" s="198">
        <v>198</v>
      </c>
      <c r="E117" s="43">
        <v>0.75</v>
      </c>
      <c r="F117" s="42">
        <f>ROUNDDOWN(D117*(1-E117),0)</f>
        <v>49</v>
      </c>
      <c r="G117" s="45">
        <f t="shared" si="34"/>
        <v>6.6821299999999999</v>
      </c>
      <c r="H117" s="45">
        <f t="shared" si="35"/>
        <v>200.4639</v>
      </c>
      <c r="I117" s="45">
        <f t="shared" si="36"/>
        <v>0.86867689999999997</v>
      </c>
      <c r="J117" s="46">
        <f t="shared" si="37"/>
        <v>174.403593</v>
      </c>
      <c r="K117" s="47">
        <v>0.20000000000000001</v>
      </c>
      <c r="L117" s="48">
        <f t="shared" si="38"/>
        <v>34.880718600000002</v>
      </c>
      <c r="M117" s="49">
        <v>0.050000000000000003</v>
      </c>
      <c r="N117" s="50">
        <f t="shared" si="39"/>
        <v>8.7201796500000004</v>
      </c>
      <c r="O117" s="49">
        <v>0.050000000000000003</v>
      </c>
      <c r="P117" s="50">
        <f t="shared" si="40"/>
        <v>8.7201796500000004</v>
      </c>
      <c r="Q117" s="51">
        <f t="shared" si="41"/>
        <v>4.0700000000000003</v>
      </c>
      <c r="R117" s="52">
        <f t="shared" si="42"/>
        <v>122.10000000000001</v>
      </c>
      <c r="S117" s="69">
        <f t="shared" si="43"/>
        <v>0.60908722218813471</v>
      </c>
    </row>
    <row r="118" ht="15" customHeight="1">
      <c r="A118" s="54" t="s">
        <v>200</v>
      </c>
      <c r="B118" s="55" t="s">
        <v>201</v>
      </c>
      <c r="C118" s="68">
        <v>1</v>
      </c>
      <c r="D118" s="198">
        <v>298</v>
      </c>
      <c r="E118" s="43">
        <v>0</v>
      </c>
      <c r="F118" s="42">
        <f>ROUNDDOWN(D118*(1-E118),0)</f>
        <v>298</v>
      </c>
      <c r="G118" s="45">
        <f t="shared" si="34"/>
        <v>40.638259999999995</v>
      </c>
      <c r="H118" s="45">
        <f t="shared" si="35"/>
        <v>40.638259999999995</v>
      </c>
      <c r="I118" s="45">
        <f t="shared" si="36"/>
        <v>5.2829737999999997</v>
      </c>
      <c r="J118" s="46">
        <f t="shared" si="37"/>
        <v>35.355286199999995</v>
      </c>
      <c r="K118" s="47">
        <v>0.20000000000000001</v>
      </c>
      <c r="L118" s="48">
        <f t="shared" si="38"/>
        <v>7.0710572399999991</v>
      </c>
      <c r="M118" s="49">
        <v>0.050000000000000003</v>
      </c>
      <c r="N118" s="50">
        <f t="shared" si="39"/>
        <v>1.7677643099999998</v>
      </c>
      <c r="O118" s="49">
        <v>0.050000000000000003</v>
      </c>
      <c r="P118" s="50">
        <f t="shared" si="40"/>
        <v>1.7677643099999998</v>
      </c>
      <c r="Q118" s="51">
        <f t="shared" si="41"/>
        <v>24.75</v>
      </c>
      <c r="R118" s="52">
        <f t="shared" si="42"/>
        <v>24.75</v>
      </c>
      <c r="S118" s="69">
        <f t="shared" si="43"/>
        <v>0.60903198119210822</v>
      </c>
    </row>
    <row r="119" ht="15" customHeight="1">
      <c r="A119" s="54" t="s">
        <v>200</v>
      </c>
      <c r="B119" s="55" t="s">
        <v>201</v>
      </c>
      <c r="C119" s="68">
        <v>31</v>
      </c>
      <c r="D119" s="198">
        <v>298</v>
      </c>
      <c r="E119" s="43">
        <v>0.5</v>
      </c>
      <c r="F119" s="42">
        <f>ROUNDDOWN(D119*(1-E119),0)</f>
        <v>149</v>
      </c>
      <c r="G119" s="45">
        <f t="shared" si="34"/>
        <v>20.319129999999998</v>
      </c>
      <c r="H119" s="45">
        <f t="shared" si="35"/>
        <v>629.89302999999995</v>
      </c>
      <c r="I119" s="45">
        <f t="shared" si="36"/>
        <v>2.6414868999999999</v>
      </c>
      <c r="J119" s="46">
        <f t="shared" si="37"/>
        <v>548.00693609999996</v>
      </c>
      <c r="K119" s="47">
        <v>0.20000000000000001</v>
      </c>
      <c r="L119" s="48">
        <f t="shared" si="38"/>
        <v>109.60138721999999</v>
      </c>
      <c r="M119" s="49">
        <v>0.050000000000000003</v>
      </c>
      <c r="N119" s="50">
        <f t="shared" si="39"/>
        <v>27.400346804999998</v>
      </c>
      <c r="O119" s="49">
        <v>0.050000000000000003</v>
      </c>
      <c r="P119" s="50">
        <f t="shared" si="40"/>
        <v>27.400346804999998</v>
      </c>
      <c r="Q119" s="51">
        <f t="shared" si="41"/>
        <v>12.369999999999999</v>
      </c>
      <c r="R119" s="52">
        <f t="shared" si="42"/>
        <v>383.46999999999997</v>
      </c>
      <c r="S119" s="69">
        <f t="shared" si="43"/>
        <v>0.6087859076643537</v>
      </c>
    </row>
    <row r="120" ht="15" customHeight="1">
      <c r="A120" s="56" t="s">
        <v>202</v>
      </c>
      <c r="B120" s="55" t="s">
        <v>203</v>
      </c>
      <c r="C120" s="68">
        <v>102</v>
      </c>
      <c r="D120" s="198">
        <v>298</v>
      </c>
      <c r="E120" s="43">
        <v>0.90000000000000002</v>
      </c>
      <c r="F120" s="42">
        <f>ROUNDDOWN(D120*(1-E120),0)</f>
        <v>29</v>
      </c>
      <c r="G120" s="45">
        <f t="shared" si="34"/>
        <v>3.9547299999999996</v>
      </c>
      <c r="H120" s="45">
        <f t="shared" si="35"/>
        <v>403.38245999999998</v>
      </c>
      <c r="I120" s="45">
        <f t="shared" si="36"/>
        <v>0.51411489999999993</v>
      </c>
      <c r="J120" s="46">
        <f t="shared" si="37"/>
        <v>350.94274019999995</v>
      </c>
      <c r="K120" s="47">
        <v>0.20000000000000001</v>
      </c>
      <c r="L120" s="48">
        <f t="shared" si="38"/>
        <v>70.188548039999986</v>
      </c>
      <c r="M120" s="49">
        <v>0.050000000000000003</v>
      </c>
      <c r="N120" s="50">
        <f t="shared" si="39"/>
        <v>17.547137009999997</v>
      </c>
      <c r="O120" s="49">
        <v>0.050000000000000003</v>
      </c>
      <c r="P120" s="50">
        <f t="shared" si="40"/>
        <v>17.547137009999997</v>
      </c>
      <c r="Q120" s="51">
        <f t="shared" si="41"/>
        <v>2.4100000000000001</v>
      </c>
      <c r="R120" s="52">
        <f t="shared" si="42"/>
        <v>245.82000000000002</v>
      </c>
      <c r="S120" s="69">
        <f t="shared" si="43"/>
        <v>0.60939684883670953</v>
      </c>
    </row>
    <row r="121" ht="15" customHeight="1">
      <c r="A121" s="56" t="s">
        <v>204</v>
      </c>
      <c r="B121" s="55" t="s">
        <v>205</v>
      </c>
      <c r="C121" s="68">
        <v>176</v>
      </c>
      <c r="D121" s="198">
        <v>448</v>
      </c>
      <c r="E121" s="43">
        <v>0.90000000000000002</v>
      </c>
      <c r="F121" s="42">
        <f>D121*(1-E121)</f>
        <v>44.79999999999999</v>
      </c>
      <c r="G121" s="45">
        <f t="shared" si="34"/>
        <v>6.1093759999999984</v>
      </c>
      <c r="H121" s="45">
        <f t="shared" si="35"/>
        <v>1075.2501759999998</v>
      </c>
      <c r="I121" s="45">
        <f t="shared" si="36"/>
        <v>0.79421887999999985</v>
      </c>
      <c r="J121" s="46">
        <f t="shared" si="37"/>
        <v>935.4676531199998</v>
      </c>
      <c r="K121" s="47">
        <v>0.20000000000000001</v>
      </c>
      <c r="L121" s="48">
        <f t="shared" si="38"/>
        <v>187.09353062399998</v>
      </c>
      <c r="M121" s="49">
        <f>VLOOKUP(A121,'New template'!A:R,13,FALSE)</f>
        <v>0.050000000000000003</v>
      </c>
      <c r="N121" s="50">
        <f t="shared" si="39"/>
        <v>46.773382655999995</v>
      </c>
      <c r="O121" s="49">
        <v>0.050000000000000003</v>
      </c>
      <c r="P121" s="50">
        <f t="shared" si="40"/>
        <v>46.773382655999995</v>
      </c>
      <c r="Q121" s="51">
        <f t="shared" si="41"/>
        <v>3.7200000000000002</v>
      </c>
      <c r="R121" s="52">
        <f t="shared" si="42"/>
        <v>654.72000000000003</v>
      </c>
      <c r="S121" s="69">
        <f t="shared" si="43"/>
        <v>0.60890015608795411</v>
      </c>
    </row>
    <row r="122" ht="15" customHeight="1">
      <c r="A122" s="54" t="s">
        <v>206</v>
      </c>
      <c r="B122" s="55" t="s">
        <v>207</v>
      </c>
      <c r="C122" s="68">
        <v>1</v>
      </c>
      <c r="D122" s="198">
        <v>248</v>
      </c>
      <c r="E122" s="43">
        <v>0</v>
      </c>
      <c r="F122" s="42">
        <f>ROUNDDOWN(D122*(1-E122),0)</f>
        <v>248</v>
      </c>
      <c r="G122" s="45">
        <f t="shared" si="34"/>
        <v>33.819759999999995</v>
      </c>
      <c r="H122" s="45">
        <f t="shared" si="35"/>
        <v>33.819759999999995</v>
      </c>
      <c r="I122" s="45">
        <f t="shared" si="36"/>
        <v>4.3965687999999998</v>
      </c>
      <c r="J122" s="46">
        <f t="shared" si="37"/>
        <v>29.423191199999994</v>
      </c>
      <c r="K122" s="47">
        <v>0.20000000000000001</v>
      </c>
      <c r="L122" s="48">
        <f t="shared" si="38"/>
        <v>5.8846382399999992</v>
      </c>
      <c r="M122" s="49">
        <v>0.050000000000000003</v>
      </c>
      <c r="N122" s="50">
        <f t="shared" si="39"/>
        <v>1.4711595599999998</v>
      </c>
      <c r="O122" s="49">
        <v>0.050000000000000003</v>
      </c>
      <c r="P122" s="50">
        <f t="shared" si="40"/>
        <v>1.4711595599999998</v>
      </c>
      <c r="Q122" s="51">
        <f t="shared" si="41"/>
        <v>20.600000000000001</v>
      </c>
      <c r="R122" s="52">
        <f t="shared" si="42"/>
        <v>20.600000000000001</v>
      </c>
      <c r="S122" s="69">
        <f t="shared" si="43"/>
        <v>0.60911135974944841</v>
      </c>
    </row>
    <row r="123" ht="15" customHeight="1">
      <c r="A123" s="54" t="s">
        <v>206</v>
      </c>
      <c r="B123" s="55" t="s">
        <v>207</v>
      </c>
      <c r="C123" s="68">
        <v>7</v>
      </c>
      <c r="D123" s="198">
        <v>248</v>
      </c>
      <c r="E123" s="43">
        <v>0.29999999999999999</v>
      </c>
      <c r="F123" s="42">
        <f>ROUNDDOWN(D123*(1-E123),0)</f>
        <v>173</v>
      </c>
      <c r="G123" s="45">
        <f t="shared" si="34"/>
        <v>23.592009999999998</v>
      </c>
      <c r="H123" s="45">
        <f t="shared" si="35"/>
        <v>165.14407</v>
      </c>
      <c r="I123" s="45">
        <f t="shared" si="36"/>
        <v>3.0669613</v>
      </c>
      <c r="J123" s="46">
        <f t="shared" si="37"/>
        <v>143.67534089999998</v>
      </c>
      <c r="K123" s="47">
        <v>0.20000000000000001</v>
      </c>
      <c r="L123" s="48">
        <f t="shared" si="38"/>
        <v>28.735068179999999</v>
      </c>
      <c r="M123" s="49">
        <v>0.050000000000000003</v>
      </c>
      <c r="N123" s="50">
        <f t="shared" si="39"/>
        <v>7.1837670449999997</v>
      </c>
      <c r="O123" s="49">
        <v>0.050000000000000003</v>
      </c>
      <c r="P123" s="50">
        <f t="shared" si="40"/>
        <v>7.1837670449999997</v>
      </c>
      <c r="Q123" s="51">
        <f t="shared" si="41"/>
        <v>14.369999999999999</v>
      </c>
      <c r="R123" s="52">
        <f t="shared" si="42"/>
        <v>100.58999999999999</v>
      </c>
      <c r="S123" s="69">
        <f t="shared" si="43"/>
        <v>0.60910452309913388</v>
      </c>
    </row>
    <row r="124" ht="15" customHeight="1">
      <c r="A124" s="54" t="s">
        <v>208</v>
      </c>
      <c r="B124" s="55" t="s">
        <v>344</v>
      </c>
      <c r="C124" s="68">
        <v>2</v>
      </c>
      <c r="D124" s="198">
        <v>348</v>
      </c>
      <c r="E124" s="43">
        <v>0.29999999999999999</v>
      </c>
      <c r="F124" s="42">
        <f>ROUNDDOWN(D124*(1-E124),0)</f>
        <v>243</v>
      </c>
      <c r="G124" s="45">
        <f t="shared" si="34"/>
        <v>33.137909999999998</v>
      </c>
      <c r="H124" s="45">
        <f t="shared" si="35"/>
        <v>66.275819999999996</v>
      </c>
      <c r="I124" s="45">
        <f t="shared" si="36"/>
        <v>4.3079282999999995</v>
      </c>
      <c r="J124" s="46">
        <f t="shared" si="37"/>
        <v>57.659963399999995</v>
      </c>
      <c r="K124" s="47">
        <v>0.20000000000000001</v>
      </c>
      <c r="L124" s="48">
        <f t="shared" si="38"/>
        <v>11.53199268</v>
      </c>
      <c r="M124" s="49">
        <v>0.050000000000000003</v>
      </c>
      <c r="N124" s="50">
        <f t="shared" si="39"/>
        <v>2.88299817</v>
      </c>
      <c r="O124" s="49">
        <v>0.050000000000000003</v>
      </c>
      <c r="P124" s="50">
        <f t="shared" si="40"/>
        <v>2.88299817</v>
      </c>
      <c r="Q124" s="51">
        <f t="shared" si="41"/>
        <v>20.18</v>
      </c>
      <c r="R124" s="52">
        <f t="shared" si="42"/>
        <v>40.359999999999999</v>
      </c>
      <c r="S124" s="69">
        <f t="shared" si="43"/>
        <v>0.608970209648104</v>
      </c>
    </row>
    <row r="125" ht="15" customHeight="1">
      <c r="A125" s="54" t="s">
        <v>384</v>
      </c>
      <c r="B125" s="55" t="s">
        <v>211</v>
      </c>
      <c r="C125" s="68">
        <v>18</v>
      </c>
      <c r="D125" s="198">
        <v>368</v>
      </c>
      <c r="E125" s="43">
        <v>0.66999999999999904</v>
      </c>
      <c r="F125" s="42">
        <f>D125*(1-E125)</f>
        <v>121.44000000000035</v>
      </c>
      <c r="G125" s="45">
        <f t="shared" si="34"/>
        <v>16.560772800000048</v>
      </c>
      <c r="H125" s="45">
        <f t="shared" si="35"/>
        <v>298.09391040000088</v>
      </c>
      <c r="I125" s="45">
        <f t="shared" si="36"/>
        <v>2.1529004640000062</v>
      </c>
      <c r="J125" s="46">
        <f t="shared" si="37"/>
        <v>259.3417020480008</v>
      </c>
      <c r="K125" s="47">
        <v>0.20000000000000001</v>
      </c>
      <c r="L125" s="48">
        <f t="shared" si="38"/>
        <v>51.868340409600165</v>
      </c>
      <c r="M125" s="49">
        <f>VLOOKUP(A125,'New template'!A:R,13,FALSE)</f>
        <v>0.050000000000000003</v>
      </c>
      <c r="N125" s="50">
        <f t="shared" si="39"/>
        <v>12.967085102400041</v>
      </c>
      <c r="O125" s="49">
        <v>0.050000000000000003</v>
      </c>
      <c r="P125" s="50">
        <f t="shared" si="40"/>
        <v>12.967085102400041</v>
      </c>
      <c r="Q125" s="51">
        <f t="shared" si="41"/>
        <v>10.09</v>
      </c>
      <c r="R125" s="52">
        <f t="shared" si="42"/>
        <v>181.62</v>
      </c>
      <c r="S125" s="69">
        <f t="shared" si="43"/>
        <v>0.60927108425761212</v>
      </c>
    </row>
    <row r="126" ht="15" customHeight="1">
      <c r="A126" s="56" t="s">
        <v>385</v>
      </c>
      <c r="B126" s="55" t="s">
        <v>427</v>
      </c>
      <c r="C126" s="68">
        <v>24</v>
      </c>
      <c r="D126" s="198">
        <v>528</v>
      </c>
      <c r="E126" s="43">
        <v>0.66999999999999904</v>
      </c>
      <c r="F126" s="42">
        <f>ROUNDDOWN(D126*(1-E126),0)</f>
        <v>174</v>
      </c>
      <c r="G126" s="45">
        <f t="shared" si="34"/>
        <v>23.728379999999998</v>
      </c>
      <c r="H126" s="45">
        <f t="shared" si="35"/>
        <v>569.48111999999992</v>
      </c>
      <c r="I126" s="45">
        <f t="shared" si="36"/>
        <v>3.0846893999999998</v>
      </c>
      <c r="J126" s="46">
        <f t="shared" si="37"/>
        <v>495.44857439999998</v>
      </c>
      <c r="K126" s="47">
        <v>0.20000000000000001</v>
      </c>
      <c r="L126" s="48">
        <f t="shared" si="38"/>
        <v>99.089714880000002</v>
      </c>
      <c r="M126" s="49">
        <v>0.050000000000000003</v>
      </c>
      <c r="N126" s="50">
        <f t="shared" si="39"/>
        <v>24.772428720000001</v>
      </c>
      <c r="O126" s="49">
        <v>0.050000000000000003</v>
      </c>
      <c r="P126" s="50">
        <f t="shared" si="40"/>
        <v>24.772428720000001</v>
      </c>
      <c r="Q126" s="51">
        <f t="shared" si="41"/>
        <v>14.449999999999999</v>
      </c>
      <c r="R126" s="52">
        <f t="shared" si="42"/>
        <v>346.79999999999995</v>
      </c>
      <c r="S126" s="69">
        <f t="shared" si="43"/>
        <v>0.60897541256503818</v>
      </c>
    </row>
    <row r="127" ht="15" customHeight="1">
      <c r="A127" s="56" t="s">
        <v>386</v>
      </c>
      <c r="B127" s="55" t="s">
        <v>428</v>
      </c>
      <c r="C127" s="68">
        <v>30</v>
      </c>
      <c r="D127" s="198">
        <v>678</v>
      </c>
      <c r="E127" s="43">
        <v>0.66999999999999904</v>
      </c>
      <c r="F127" s="42">
        <f>D127*(1-E127)</f>
        <v>223.74000000000066</v>
      </c>
      <c r="G127" s="45">
        <f t="shared" si="34"/>
        <v>30.511423800000088</v>
      </c>
      <c r="H127" s="45">
        <f t="shared" si="35"/>
        <v>915.34271400000262</v>
      </c>
      <c r="I127" s="45">
        <f t="shared" si="36"/>
        <v>3.9664850940000118</v>
      </c>
      <c r="J127" s="46">
        <f t="shared" si="37"/>
        <v>796.34816118000219</v>
      </c>
      <c r="K127" s="47">
        <v>0.20000000000000001</v>
      </c>
      <c r="L127" s="48">
        <f t="shared" si="38"/>
        <v>159.26963223600046</v>
      </c>
      <c r="M127" s="49">
        <f>VLOOKUP(A127,'New template'!A:R,13,FALSE)</f>
        <v>0.050000000000000003</v>
      </c>
      <c r="N127" s="50">
        <f t="shared" si="39"/>
        <v>39.817408059000115</v>
      </c>
      <c r="O127" s="49">
        <v>0.050000000000000003</v>
      </c>
      <c r="P127" s="50">
        <f t="shared" si="40"/>
        <v>39.817408059000115</v>
      </c>
      <c r="Q127" s="51">
        <f t="shared" si="41"/>
        <v>18.579999999999998</v>
      </c>
      <c r="R127" s="52">
        <f t="shared" si="42"/>
        <v>557.39999999999998</v>
      </c>
      <c r="S127" s="69">
        <f t="shared" si="43"/>
        <v>0.60895224430660444</v>
      </c>
    </row>
    <row r="128" ht="15" customHeight="1">
      <c r="A128" s="56" t="s">
        <v>216</v>
      </c>
      <c r="B128" s="55" t="s">
        <v>217</v>
      </c>
      <c r="C128" s="68">
        <v>37</v>
      </c>
      <c r="D128" s="198">
        <v>248</v>
      </c>
      <c r="E128" s="43">
        <v>0.65000000000000002</v>
      </c>
      <c r="F128" s="42">
        <f>ROUNDDOWN(D128*(1-E128),0)</f>
        <v>86</v>
      </c>
      <c r="G128" s="45">
        <f t="shared" si="34"/>
        <v>11.727819999999999</v>
      </c>
      <c r="H128" s="45">
        <f t="shared" si="35"/>
        <v>433.92933999999997</v>
      </c>
      <c r="I128" s="45">
        <f t="shared" si="36"/>
        <v>1.5246165999999999</v>
      </c>
      <c r="J128" s="46">
        <f t="shared" si="37"/>
        <v>377.51852579999996</v>
      </c>
      <c r="K128" s="47">
        <v>0.20000000000000001</v>
      </c>
      <c r="L128" s="48">
        <f t="shared" si="38"/>
        <v>75.503705159999996</v>
      </c>
      <c r="M128" s="49">
        <v>0.050000000000000003</v>
      </c>
      <c r="N128" s="50">
        <f t="shared" si="39"/>
        <v>18.875926289999999</v>
      </c>
      <c r="O128" s="49">
        <v>0.050000000000000003</v>
      </c>
      <c r="P128" s="50">
        <f t="shared" si="40"/>
        <v>18.875926289999999</v>
      </c>
      <c r="Q128" s="51">
        <f t="shared" si="41"/>
        <v>7.1399999999999997</v>
      </c>
      <c r="R128" s="52">
        <f t="shared" si="42"/>
        <v>264.18000000000001</v>
      </c>
      <c r="S128" s="69">
        <f t="shared" si="43"/>
        <v>0.60880879822507517</v>
      </c>
    </row>
    <row r="129" ht="15" customHeight="1">
      <c r="A129" s="56" t="s">
        <v>218</v>
      </c>
      <c r="B129" s="55" t="s">
        <v>219</v>
      </c>
      <c r="C129" s="68">
        <v>28</v>
      </c>
      <c r="D129" s="198">
        <v>298</v>
      </c>
      <c r="E129" s="43">
        <v>0.83999999999999997</v>
      </c>
      <c r="F129" s="42">
        <f>D129*(1-E129)</f>
        <v>47.680000000000007</v>
      </c>
      <c r="G129" s="45">
        <f t="shared" si="34"/>
        <v>6.5021216000000006</v>
      </c>
      <c r="H129" s="45">
        <f t="shared" si="35"/>
        <v>182.05940480000001</v>
      </c>
      <c r="I129" s="45">
        <f t="shared" si="36"/>
        <v>0.84527580800000013</v>
      </c>
      <c r="J129" s="46">
        <f t="shared" si="37"/>
        <v>158.39168217600002</v>
      </c>
      <c r="K129" s="47">
        <v>0.20000000000000001</v>
      </c>
      <c r="L129" s="48">
        <f t="shared" si="38"/>
        <v>31.678336435200006</v>
      </c>
      <c r="M129" s="49">
        <f>VLOOKUP(A129,'New template'!A:R,13,FALSE)</f>
        <v>0.050000000000000003</v>
      </c>
      <c r="N129" s="50">
        <f t="shared" si="39"/>
        <v>7.9195841088000014</v>
      </c>
      <c r="O129" s="49">
        <v>0.050000000000000003</v>
      </c>
      <c r="P129" s="50">
        <f t="shared" si="40"/>
        <v>7.9195841088000014</v>
      </c>
      <c r="Q129" s="51">
        <f t="shared" si="41"/>
        <v>3.96</v>
      </c>
      <c r="R129" s="52">
        <f t="shared" si="42"/>
        <v>110.88</v>
      </c>
      <c r="S129" s="69">
        <f t="shared" si="43"/>
        <v>0.60903198119210811</v>
      </c>
    </row>
    <row r="130" ht="15" customHeight="1">
      <c r="A130" s="56" t="s">
        <v>220</v>
      </c>
      <c r="B130" s="40" t="s">
        <v>221</v>
      </c>
      <c r="C130" s="68">
        <v>14</v>
      </c>
      <c r="D130" s="198">
        <v>498</v>
      </c>
      <c r="E130" s="43">
        <v>0.81000000000000005</v>
      </c>
      <c r="F130" s="42">
        <f>ROUNDDOWN(D130*(1-E130),0)</f>
        <v>94</v>
      </c>
      <c r="G130" s="45">
        <f t="shared" si="34"/>
        <v>12.818779999999999</v>
      </c>
      <c r="H130" s="45">
        <f t="shared" si="35"/>
        <v>179.46291999999997</v>
      </c>
      <c r="I130" s="45">
        <f t="shared" si="36"/>
        <v>1.6664413999999999</v>
      </c>
      <c r="J130" s="46">
        <f t="shared" si="37"/>
        <v>156.13274039999999</v>
      </c>
      <c r="K130" s="47">
        <v>0.20000000000000001</v>
      </c>
      <c r="L130" s="48">
        <f t="shared" si="38"/>
        <v>31.226548080000001</v>
      </c>
      <c r="M130" s="49">
        <v>0.050000000000000003</v>
      </c>
      <c r="N130" s="50">
        <f t="shared" si="39"/>
        <v>7.8066370200000001</v>
      </c>
      <c r="O130" s="49">
        <v>0.050000000000000003</v>
      </c>
      <c r="P130" s="50">
        <f t="shared" si="40"/>
        <v>7.8066370200000001</v>
      </c>
      <c r="Q130" s="51">
        <f t="shared" si="41"/>
        <v>7.8099999999999996</v>
      </c>
      <c r="R130" s="52">
        <f t="shared" si="42"/>
        <v>109.33999999999999</v>
      </c>
      <c r="S130" s="69">
        <f t="shared" si="43"/>
        <v>0.60926234789894207</v>
      </c>
    </row>
    <row r="131" ht="15" customHeight="1">
      <c r="A131" s="54" t="s">
        <v>222</v>
      </c>
      <c r="B131" s="55" t="s">
        <v>223</v>
      </c>
      <c r="C131" s="68">
        <v>6</v>
      </c>
      <c r="D131" s="198">
        <v>298</v>
      </c>
      <c r="E131" s="43">
        <v>0</v>
      </c>
      <c r="F131" s="42">
        <f>D131*(1-E131)</f>
        <v>298</v>
      </c>
      <c r="G131" s="45">
        <f t="shared" si="34"/>
        <v>40.638259999999995</v>
      </c>
      <c r="H131" s="45">
        <f t="shared" si="35"/>
        <v>243.82955999999996</v>
      </c>
      <c r="I131" s="45">
        <f t="shared" si="36"/>
        <v>5.2829737999999997</v>
      </c>
      <c r="J131" s="46">
        <f t="shared" si="37"/>
        <v>212.13171719999997</v>
      </c>
      <c r="K131" s="47">
        <v>0.20000000000000001</v>
      </c>
      <c r="L131" s="48">
        <f t="shared" si="38"/>
        <v>42.426343439999997</v>
      </c>
      <c r="M131" s="49">
        <f>VLOOKUP(A131,'New template'!A:R,13,FALSE)</f>
        <v>0.050000000000000003</v>
      </c>
      <c r="N131" s="50">
        <f t="shared" si="39"/>
        <v>10.606585859999999</v>
      </c>
      <c r="O131" s="49">
        <v>0.050000000000000003</v>
      </c>
      <c r="P131" s="50">
        <f t="shared" si="40"/>
        <v>10.606585859999999</v>
      </c>
      <c r="Q131" s="51">
        <f t="shared" si="41"/>
        <v>24.75</v>
      </c>
      <c r="R131" s="52">
        <f t="shared" si="42"/>
        <v>148.5</v>
      </c>
      <c r="S131" s="69">
        <f t="shared" si="43"/>
        <v>0.60903198119210822</v>
      </c>
    </row>
    <row r="132" ht="15" customHeight="1">
      <c r="A132" s="54" t="s">
        <v>222</v>
      </c>
      <c r="B132" s="55" t="s">
        <v>223</v>
      </c>
      <c r="C132" s="68">
        <v>23</v>
      </c>
      <c r="D132" s="198">
        <v>298</v>
      </c>
      <c r="E132" s="43">
        <v>0.19999999999999901</v>
      </c>
      <c r="F132" s="42">
        <f>ROUNDDOWN(D132*(1-E132),0)</f>
        <v>238</v>
      </c>
      <c r="G132" s="45">
        <f t="shared" si="34"/>
        <v>32.456060000000001</v>
      </c>
      <c r="H132" s="45">
        <f t="shared" si="35"/>
        <v>746.48937999999998</v>
      </c>
      <c r="I132" s="45">
        <f t="shared" si="36"/>
        <v>4.2192878</v>
      </c>
      <c r="J132" s="46">
        <f t="shared" si="37"/>
        <v>649.44576059999997</v>
      </c>
      <c r="K132" s="47">
        <v>0.20000000000000001</v>
      </c>
      <c r="L132" s="48">
        <f t="shared" si="38"/>
        <v>129.88915212000001</v>
      </c>
      <c r="M132" s="49">
        <v>0.050000000000000003</v>
      </c>
      <c r="N132" s="50">
        <f t="shared" si="39"/>
        <v>32.472288030000001</v>
      </c>
      <c r="O132" s="49">
        <v>0.050000000000000003</v>
      </c>
      <c r="P132" s="50">
        <f t="shared" si="40"/>
        <v>32.472288030000001</v>
      </c>
      <c r="Q132" s="51">
        <f t="shared" si="41"/>
        <v>19.77</v>
      </c>
      <c r="R132" s="52">
        <f t="shared" si="42"/>
        <v>454.70999999999998</v>
      </c>
      <c r="S132" s="69">
        <f t="shared" si="43"/>
        <v>0.60913123774111833</v>
      </c>
    </row>
    <row r="133" ht="15" customHeight="1">
      <c r="A133" s="54" t="s">
        <v>224</v>
      </c>
      <c r="B133" s="55" t="s">
        <v>225</v>
      </c>
      <c r="C133" s="68">
        <v>4</v>
      </c>
      <c r="D133" s="198">
        <v>428</v>
      </c>
      <c r="E133" s="43">
        <v>0</v>
      </c>
      <c r="F133" s="42">
        <f>ROUNDDOWN(D133*(1-E133),0)</f>
        <v>428</v>
      </c>
      <c r="G133" s="45">
        <f t="shared" si="34"/>
        <v>58.366359999999993</v>
      </c>
      <c r="H133" s="45">
        <f t="shared" si="35"/>
        <v>233.46543999999997</v>
      </c>
      <c r="I133" s="45">
        <f t="shared" si="36"/>
        <v>7.5876267999999998</v>
      </c>
      <c r="J133" s="46">
        <f t="shared" si="37"/>
        <v>203.11493279999996</v>
      </c>
      <c r="K133" s="47">
        <v>0.20000000000000001</v>
      </c>
      <c r="L133" s="48">
        <f t="shared" si="38"/>
        <v>40.622986559999994</v>
      </c>
      <c r="M133" s="49">
        <v>0.050000000000000003</v>
      </c>
      <c r="N133" s="50">
        <f t="shared" si="39"/>
        <v>10.155746639999998</v>
      </c>
      <c r="O133" s="49">
        <v>0.050000000000000003</v>
      </c>
      <c r="P133" s="50">
        <f t="shared" si="40"/>
        <v>10.155746639999998</v>
      </c>
      <c r="Q133" s="51">
        <f t="shared" si="41"/>
        <v>35.549999999999997</v>
      </c>
      <c r="R133" s="52">
        <f t="shared" si="42"/>
        <v>142.19999999999999</v>
      </c>
      <c r="S133" s="69">
        <f t="shared" si="43"/>
        <v>0.60908372562551449</v>
      </c>
    </row>
    <row r="134" ht="15" customHeight="1">
      <c r="A134" s="54" t="s">
        <v>224</v>
      </c>
      <c r="B134" s="55" t="s">
        <v>225</v>
      </c>
      <c r="C134" s="68">
        <v>6</v>
      </c>
      <c r="D134" s="198">
        <v>428</v>
      </c>
      <c r="E134" s="43">
        <v>0.20000000000000001</v>
      </c>
      <c r="F134" s="42">
        <f>ROUNDDOWN(D134*(1-E134),0)</f>
        <v>342</v>
      </c>
      <c r="G134" s="45">
        <f t="shared" si="34"/>
        <v>46.638539999999999</v>
      </c>
      <c r="H134" s="45">
        <f t="shared" si="35"/>
        <v>279.83123999999998</v>
      </c>
      <c r="I134" s="45">
        <f t="shared" si="36"/>
        <v>6.0630101999999999</v>
      </c>
      <c r="J134" s="46">
        <f t="shared" si="37"/>
        <v>243.45317879999999</v>
      </c>
      <c r="K134" s="47">
        <v>0.20000000000000001</v>
      </c>
      <c r="L134" s="48">
        <f t="shared" si="38"/>
        <v>48.690635759999999</v>
      </c>
      <c r="M134" s="49">
        <v>0.050000000000000003</v>
      </c>
      <c r="N134" s="50">
        <f t="shared" si="39"/>
        <v>12.17265894</v>
      </c>
      <c r="O134" s="49">
        <v>0.050000000000000003</v>
      </c>
      <c r="P134" s="50">
        <f t="shared" si="40"/>
        <v>12.17265894</v>
      </c>
      <c r="Q134" s="51">
        <f t="shared" si="41"/>
        <v>28.399999999999999</v>
      </c>
      <c r="R134" s="52">
        <f t="shared" si="42"/>
        <v>170.39999999999998</v>
      </c>
      <c r="S134" s="69">
        <f t="shared" si="43"/>
        <v>0.60893844447103185</v>
      </c>
    </row>
    <row r="135" ht="15" customHeight="1">
      <c r="A135" s="54" t="s">
        <v>226</v>
      </c>
      <c r="B135" s="55" t="s">
        <v>227</v>
      </c>
      <c r="C135" s="68">
        <v>7</v>
      </c>
      <c r="D135" s="198">
        <v>498</v>
      </c>
      <c r="E135" s="43">
        <v>0</v>
      </c>
      <c r="F135" s="42">
        <f>D135*(1-E135)</f>
        <v>498</v>
      </c>
      <c r="G135" s="45">
        <f t="shared" si="34"/>
        <v>67.912259999999989</v>
      </c>
      <c r="H135" s="45">
        <f t="shared" si="35"/>
        <v>475.38581999999991</v>
      </c>
      <c r="I135" s="45">
        <f t="shared" si="36"/>
        <v>8.8285937999999984</v>
      </c>
      <c r="J135" s="46">
        <f t="shared" si="37"/>
        <v>413.58566339999993</v>
      </c>
      <c r="K135" s="47">
        <v>0.20000000000000001</v>
      </c>
      <c r="L135" s="48">
        <f t="shared" si="38"/>
        <v>82.717132679999992</v>
      </c>
      <c r="M135" s="49">
        <f>VLOOKUP(A135,'New template'!A:R,13,FALSE)</f>
        <v>0.050000000000000003</v>
      </c>
      <c r="N135" s="50">
        <f t="shared" si="39"/>
        <v>20.679283169999998</v>
      </c>
      <c r="O135" s="49">
        <v>0.050000000000000003</v>
      </c>
      <c r="P135" s="50">
        <f t="shared" si="40"/>
        <v>20.679283169999998</v>
      </c>
      <c r="Q135" s="51">
        <f t="shared" si="41"/>
        <v>41.359999999999999</v>
      </c>
      <c r="R135" s="52">
        <f t="shared" si="42"/>
        <v>289.51999999999998</v>
      </c>
      <c r="S135" s="69">
        <f t="shared" si="43"/>
        <v>0.60902111047401464</v>
      </c>
    </row>
    <row r="136" ht="15" customHeight="1">
      <c r="A136" s="56" t="s">
        <v>226</v>
      </c>
      <c r="B136" s="55" t="s">
        <v>227</v>
      </c>
      <c r="C136" s="68">
        <v>8</v>
      </c>
      <c r="D136" s="198">
        <v>498</v>
      </c>
      <c r="E136" s="43">
        <v>0.20000000000000001</v>
      </c>
      <c r="F136" s="42">
        <f>ROUNDDOWN(D136*(1-E136),0)</f>
        <v>398</v>
      </c>
      <c r="G136" s="45">
        <f t="shared" si="34"/>
        <v>54.275259999999996</v>
      </c>
      <c r="H136" s="45">
        <f t="shared" si="35"/>
        <v>434.20207999999997</v>
      </c>
      <c r="I136" s="45">
        <f t="shared" si="36"/>
        <v>7.0557837999999995</v>
      </c>
      <c r="J136" s="46">
        <f t="shared" si="37"/>
        <v>377.75580959999996</v>
      </c>
      <c r="K136" s="47">
        <v>0.20000000000000001</v>
      </c>
      <c r="L136" s="48">
        <f t="shared" si="38"/>
        <v>75.551161919999998</v>
      </c>
      <c r="M136" s="49">
        <v>0.050000000000000003</v>
      </c>
      <c r="N136" s="50">
        <f t="shared" si="39"/>
        <v>18.88779048</v>
      </c>
      <c r="O136" s="49">
        <v>0.050000000000000003</v>
      </c>
      <c r="P136" s="50">
        <f t="shared" si="40"/>
        <v>18.88779048</v>
      </c>
      <c r="Q136" s="51">
        <f t="shared" si="41"/>
        <v>33.049999999999997</v>
      </c>
      <c r="R136" s="52">
        <f t="shared" si="42"/>
        <v>264.39999999999998</v>
      </c>
      <c r="S136" s="69">
        <f t="shared" si="43"/>
        <v>0.60893305716085011</v>
      </c>
    </row>
    <row r="137" ht="15" customHeight="1">
      <c r="A137" s="56" t="s">
        <v>228</v>
      </c>
      <c r="B137" s="55" t="s">
        <v>429</v>
      </c>
      <c r="C137" s="68">
        <v>7</v>
      </c>
      <c r="D137" s="198">
        <v>298</v>
      </c>
      <c r="E137" s="43">
        <v>0.65000000000000002</v>
      </c>
      <c r="F137" s="42">
        <f>D137*(1-E137)</f>
        <v>104.3</v>
      </c>
      <c r="G137" s="45">
        <f t="shared" ref="G137:G168" si="44">F137*$B$7</f>
        <v>14.223390999999999</v>
      </c>
      <c r="H137" s="45">
        <f t="shared" ref="H137:H168" si="45">G137*C137</f>
        <v>99.563737000000003</v>
      </c>
      <c r="I137" s="45">
        <f t="shared" ref="I137:I168" si="46">G137*0.13</f>
        <v>1.8490408300000001</v>
      </c>
      <c r="J137" s="46">
        <f t="shared" ref="J137:J168" si="47">(G137-I137)*C137</f>
        <v>86.620451189999997</v>
      </c>
      <c r="K137" s="47">
        <v>0.20000000000000001</v>
      </c>
      <c r="L137" s="48">
        <f t="shared" ref="L137:L168" si="48">J137*K137</f>
        <v>17.324090238</v>
      </c>
      <c r="M137" s="49">
        <f>VLOOKUP(A137,'New template'!A:R,13,FALSE)</f>
        <v>0.050000000000000003</v>
      </c>
      <c r="N137" s="50">
        <f t="shared" ref="N137:N168" si="49">J137*M137</f>
        <v>4.3310225595</v>
      </c>
      <c r="O137" s="49">
        <v>0.050000000000000003</v>
      </c>
      <c r="P137" s="50">
        <f t="shared" ref="P137:P168" si="50">J137*O137</f>
        <v>4.3310225595</v>
      </c>
      <c r="Q137" s="51">
        <f t="shared" ref="Q137:Q168" si="51">IFERROR(ROUND((J137-L137-N137-P137)/C137,2),0)</f>
        <v>8.6600000000000001</v>
      </c>
      <c r="R137" s="52">
        <f t="shared" ref="R137:R168" si="52">C137*Q137</f>
        <v>60.620000000000005</v>
      </c>
      <c r="S137" s="69">
        <f t="shared" ref="S137:S168" si="53">R137/H137</f>
        <v>0.60885621438656934</v>
      </c>
    </row>
    <row r="138" ht="15" customHeight="1">
      <c r="A138" s="56" t="s">
        <v>387</v>
      </c>
      <c r="B138" s="55" t="s">
        <v>231</v>
      </c>
      <c r="C138" s="68">
        <v>13</v>
      </c>
      <c r="D138" s="198">
        <v>428</v>
      </c>
      <c r="E138" s="43">
        <v>0.64999999999999902</v>
      </c>
      <c r="F138" s="42">
        <f>ROUNDDOWN(D138*(1-E138),0)</f>
        <v>149</v>
      </c>
      <c r="G138" s="45">
        <f t="shared" si="44"/>
        <v>20.319129999999998</v>
      </c>
      <c r="H138" s="45">
        <f t="shared" si="45"/>
        <v>264.14868999999999</v>
      </c>
      <c r="I138" s="45">
        <f t="shared" si="46"/>
        <v>2.6414868999999999</v>
      </c>
      <c r="J138" s="46">
        <f t="shared" si="47"/>
        <v>229.80936029999998</v>
      </c>
      <c r="K138" s="47">
        <v>0.20000000000000001</v>
      </c>
      <c r="L138" s="48">
        <f t="shared" si="48"/>
        <v>45.961872059999997</v>
      </c>
      <c r="M138" s="49">
        <v>0.050000000000000003</v>
      </c>
      <c r="N138" s="50">
        <f t="shared" si="49"/>
        <v>11.490468014999999</v>
      </c>
      <c r="O138" s="49">
        <v>0.050000000000000003</v>
      </c>
      <c r="P138" s="50">
        <f t="shared" si="50"/>
        <v>11.490468014999999</v>
      </c>
      <c r="Q138" s="51">
        <f t="shared" si="51"/>
        <v>12.369999999999999</v>
      </c>
      <c r="R138" s="52">
        <f t="shared" si="52"/>
        <v>160.81</v>
      </c>
      <c r="S138" s="69">
        <f t="shared" si="53"/>
        <v>0.60878590766435381</v>
      </c>
    </row>
    <row r="139" ht="15" customHeight="1">
      <c r="A139" s="54" t="s">
        <v>232</v>
      </c>
      <c r="B139" s="55" t="s">
        <v>233</v>
      </c>
      <c r="C139" s="68">
        <v>86</v>
      </c>
      <c r="D139" s="198">
        <v>158</v>
      </c>
      <c r="E139" s="43">
        <v>0.84999999999999998</v>
      </c>
      <c r="F139" s="42">
        <f>ROUNDDOWN(D139*(1-E139),0)</f>
        <v>23</v>
      </c>
      <c r="G139" s="45">
        <f t="shared" si="44"/>
        <v>3.1365099999999999</v>
      </c>
      <c r="H139" s="45">
        <f t="shared" si="45"/>
        <v>269.73985999999996</v>
      </c>
      <c r="I139" s="45">
        <f t="shared" si="46"/>
        <v>0.40774630000000001</v>
      </c>
      <c r="J139" s="46">
        <f t="shared" si="47"/>
        <v>234.67367820000001</v>
      </c>
      <c r="K139" s="47">
        <v>0.20000000000000001</v>
      </c>
      <c r="L139" s="48">
        <f t="shared" si="48"/>
        <v>46.934735640000007</v>
      </c>
      <c r="M139" s="49">
        <v>0.050000000000000003</v>
      </c>
      <c r="N139" s="50">
        <f t="shared" si="49"/>
        <v>11.733683910000002</v>
      </c>
      <c r="O139" s="49">
        <v>0.050000000000000003</v>
      </c>
      <c r="P139" s="50">
        <f t="shared" si="50"/>
        <v>11.733683910000002</v>
      </c>
      <c r="Q139" s="51">
        <f t="shared" si="51"/>
        <v>1.9099999999999999</v>
      </c>
      <c r="R139" s="52">
        <f t="shared" si="52"/>
        <v>164.25999999999999</v>
      </c>
      <c r="S139" s="69">
        <f t="shared" si="53"/>
        <v>0.60895708924887859</v>
      </c>
    </row>
    <row r="140" ht="15" customHeight="1">
      <c r="A140" s="54" t="s">
        <v>234</v>
      </c>
      <c r="B140" s="40" t="s">
        <v>235</v>
      </c>
      <c r="C140" s="68">
        <v>140</v>
      </c>
      <c r="D140" s="198">
        <v>450</v>
      </c>
      <c r="E140" s="43">
        <v>0.84999999999999998</v>
      </c>
      <c r="F140" s="42">
        <f>D140*(1-E140)</f>
        <v>67.500000000000014</v>
      </c>
      <c r="G140" s="45">
        <f t="shared" si="44"/>
        <v>9.204975000000001</v>
      </c>
      <c r="H140" s="45">
        <f t="shared" si="45"/>
        <v>1288.6965000000002</v>
      </c>
      <c r="I140" s="45">
        <f t="shared" si="46"/>
        <v>1.1966467500000002</v>
      </c>
      <c r="J140" s="46">
        <f t="shared" si="47"/>
        <v>1121.1659550000002</v>
      </c>
      <c r="K140" s="47">
        <v>0.20000000000000001</v>
      </c>
      <c r="L140" s="48">
        <f t="shared" si="48"/>
        <v>224.23319100000003</v>
      </c>
      <c r="M140" s="49">
        <v>0.050000000000000003</v>
      </c>
      <c r="N140" s="50">
        <f t="shared" si="49"/>
        <v>56.058297750000008</v>
      </c>
      <c r="O140" s="49">
        <v>0.050000000000000003</v>
      </c>
      <c r="P140" s="50">
        <f t="shared" si="50"/>
        <v>56.058297750000008</v>
      </c>
      <c r="Q140" s="51">
        <f t="shared" si="51"/>
        <v>5.6100000000000003</v>
      </c>
      <c r="R140" s="52">
        <f t="shared" si="52"/>
        <v>785.40000000000009</v>
      </c>
      <c r="S140" s="69">
        <f t="shared" si="53"/>
        <v>0.60945304033959891</v>
      </c>
    </row>
    <row r="141" ht="15" customHeight="1">
      <c r="A141" s="54" t="s">
        <v>236</v>
      </c>
      <c r="B141" s="55" t="s">
        <v>237</v>
      </c>
      <c r="C141" s="68">
        <v>182</v>
      </c>
      <c r="D141" s="198">
        <v>278</v>
      </c>
      <c r="E141" s="43">
        <v>0.84999999999999998</v>
      </c>
      <c r="F141" s="42">
        <f>ROUNDDOWN(D141*(1-E141),0)</f>
        <v>41</v>
      </c>
      <c r="G141" s="45">
        <f t="shared" si="44"/>
        <v>5.59117</v>
      </c>
      <c r="H141" s="45">
        <f t="shared" si="45"/>
        <v>1017.59294</v>
      </c>
      <c r="I141" s="45">
        <f t="shared" si="46"/>
        <v>0.7268521</v>
      </c>
      <c r="J141" s="46">
        <f t="shared" si="47"/>
        <v>885.3058577999999</v>
      </c>
      <c r="K141" s="47">
        <v>0.20000000000000001</v>
      </c>
      <c r="L141" s="48">
        <f t="shared" si="48"/>
        <v>177.06117155999999</v>
      </c>
      <c r="M141" s="49">
        <v>0.050000000000000003</v>
      </c>
      <c r="N141" s="50">
        <f t="shared" si="49"/>
        <v>44.265292889999998</v>
      </c>
      <c r="O141" s="49">
        <v>0.050000000000000003</v>
      </c>
      <c r="P141" s="50">
        <f t="shared" si="50"/>
        <v>44.265292889999998</v>
      </c>
      <c r="Q141" s="51">
        <f t="shared" si="51"/>
        <v>3.4100000000000001</v>
      </c>
      <c r="R141" s="52">
        <f t="shared" si="52"/>
        <v>620.62</v>
      </c>
      <c r="S141" s="69">
        <f t="shared" si="53"/>
        <v>0.60989023764256856</v>
      </c>
    </row>
    <row r="142" ht="15" customHeight="1">
      <c r="A142" s="54" t="s">
        <v>238</v>
      </c>
      <c r="B142" s="55" t="s">
        <v>239</v>
      </c>
      <c r="C142" s="68">
        <v>1</v>
      </c>
      <c r="D142" s="198">
        <v>88</v>
      </c>
      <c r="E142" s="43">
        <v>0</v>
      </c>
      <c r="F142" s="42">
        <f>D142*(1-E142)</f>
        <v>88</v>
      </c>
      <c r="G142" s="45">
        <f t="shared" si="44"/>
        <v>12.00056</v>
      </c>
      <c r="H142" s="45">
        <f t="shared" si="45"/>
        <v>12.00056</v>
      </c>
      <c r="I142" s="45">
        <f t="shared" si="46"/>
        <v>1.5600728000000001</v>
      </c>
      <c r="J142" s="46">
        <f t="shared" si="47"/>
        <v>10.4404872</v>
      </c>
      <c r="K142" s="47">
        <v>0.20000000000000001</v>
      </c>
      <c r="L142" s="48">
        <f t="shared" si="48"/>
        <v>2.0880974399999999</v>
      </c>
      <c r="M142" s="49">
        <v>0.070000000000000007</v>
      </c>
      <c r="N142" s="50">
        <f t="shared" si="49"/>
        <v>0.73083410400000004</v>
      </c>
      <c r="O142" s="49">
        <v>0.050000000000000003</v>
      </c>
      <c r="P142" s="50">
        <f t="shared" si="50"/>
        <v>0.52202435999999997</v>
      </c>
      <c r="Q142" s="51">
        <f t="shared" si="51"/>
        <v>7.0999999999999996</v>
      </c>
      <c r="R142" s="52">
        <f t="shared" si="52"/>
        <v>7.0999999999999996</v>
      </c>
      <c r="S142" s="69">
        <f t="shared" si="53"/>
        <v>0.59163905684401386</v>
      </c>
    </row>
    <row r="143" ht="15" customHeight="1">
      <c r="A143" s="54" t="s">
        <v>238</v>
      </c>
      <c r="B143" s="55" t="s">
        <v>239</v>
      </c>
      <c r="C143" s="68">
        <v>224</v>
      </c>
      <c r="D143" s="198">
        <v>88</v>
      </c>
      <c r="E143" s="43">
        <v>0.84999999999999998</v>
      </c>
      <c r="F143" s="42">
        <f>ROUNDDOWN(D143*(1-E143),0)</f>
        <v>13</v>
      </c>
      <c r="G143" s="45">
        <f t="shared" si="44"/>
        <v>1.7728099999999998</v>
      </c>
      <c r="H143" s="45">
        <f t="shared" si="45"/>
        <v>397.10943999999995</v>
      </c>
      <c r="I143" s="45">
        <f t="shared" si="46"/>
        <v>0.23046529999999998</v>
      </c>
      <c r="J143" s="46">
        <f t="shared" si="47"/>
        <v>345.48521279999994</v>
      </c>
      <c r="K143" s="47">
        <v>0.20000000000000001</v>
      </c>
      <c r="L143" s="48">
        <f t="shared" si="48"/>
        <v>69.097042559999991</v>
      </c>
      <c r="M143" s="49">
        <v>0.050000000000000003</v>
      </c>
      <c r="N143" s="50">
        <f t="shared" si="49"/>
        <v>17.274260639999998</v>
      </c>
      <c r="O143" s="49">
        <v>0.050000000000000003</v>
      </c>
      <c r="P143" s="50">
        <f t="shared" si="50"/>
        <v>17.274260639999998</v>
      </c>
      <c r="Q143" s="51">
        <f t="shared" si="51"/>
        <v>1.0800000000000001</v>
      </c>
      <c r="R143" s="52">
        <f t="shared" si="52"/>
        <v>241.92000000000002</v>
      </c>
      <c r="S143" s="69">
        <f t="shared" si="53"/>
        <v>0.60920233978824589</v>
      </c>
    </row>
    <row r="144" ht="15" customHeight="1">
      <c r="A144" s="56" t="s">
        <v>430</v>
      </c>
      <c r="B144" s="55" t="s">
        <v>431</v>
      </c>
      <c r="C144" s="68">
        <v>91</v>
      </c>
      <c r="D144" s="198">
        <v>198</v>
      </c>
      <c r="E144" s="43">
        <v>0</v>
      </c>
      <c r="F144" s="42">
        <f>D144*(1-E144)</f>
        <v>198</v>
      </c>
      <c r="G144" s="45">
        <f t="shared" si="44"/>
        <v>27.001259999999998</v>
      </c>
      <c r="H144" s="45">
        <f t="shared" si="45"/>
        <v>2457.1146599999997</v>
      </c>
      <c r="I144" s="45">
        <f t="shared" si="46"/>
        <v>3.5101637999999999</v>
      </c>
      <c r="J144" s="46">
        <f t="shared" si="47"/>
        <v>2137.6897541999997</v>
      </c>
      <c r="K144" s="47">
        <v>0.20000000000000001</v>
      </c>
      <c r="L144" s="48">
        <f t="shared" si="48"/>
        <v>427.53795083999995</v>
      </c>
      <c r="M144" s="49">
        <f>VLOOKUP(A144,'New template'!A:R,13,FALSE)</f>
        <v>0.050000000000000003</v>
      </c>
      <c r="N144" s="50">
        <f t="shared" si="49"/>
        <v>106.88448770999999</v>
      </c>
      <c r="O144" s="49">
        <v>0.050000000000000003</v>
      </c>
      <c r="P144" s="50">
        <f t="shared" si="50"/>
        <v>106.88448770999999</v>
      </c>
      <c r="Q144" s="51">
        <f t="shared" si="51"/>
        <v>16.440000000000001</v>
      </c>
      <c r="R144" s="52">
        <f t="shared" si="52"/>
        <v>1496.0400000000002</v>
      </c>
      <c r="S144" s="69">
        <f t="shared" si="53"/>
        <v>0.60886047540003707</v>
      </c>
    </row>
    <row r="145" ht="15" customHeight="1">
      <c r="A145" s="200" t="s">
        <v>409</v>
      </c>
      <c r="B145" s="55" t="s">
        <v>432</v>
      </c>
      <c r="C145" s="68">
        <v>23</v>
      </c>
      <c r="D145" s="198">
        <v>348</v>
      </c>
      <c r="E145" s="43">
        <v>0</v>
      </c>
      <c r="F145" s="42">
        <f>ROUNDDOWN(D145*(1-E145),0)</f>
        <v>348</v>
      </c>
      <c r="G145" s="45">
        <f t="shared" si="44"/>
        <v>47.456759999999996</v>
      </c>
      <c r="H145" s="45">
        <f t="shared" si="45"/>
        <v>1091.5054799999998</v>
      </c>
      <c r="I145" s="45">
        <f t="shared" si="46"/>
        <v>6.1693787999999996</v>
      </c>
      <c r="J145" s="46">
        <f t="shared" si="47"/>
        <v>949.60976759999994</v>
      </c>
      <c r="K145" s="47">
        <v>0.20000000000000001</v>
      </c>
      <c r="L145" s="48">
        <f t="shared" si="48"/>
        <v>189.92195351999999</v>
      </c>
      <c r="M145" s="49">
        <v>0.050000000000000003</v>
      </c>
      <c r="N145" s="50">
        <f t="shared" si="49"/>
        <v>47.480488379999997</v>
      </c>
      <c r="O145" s="49">
        <v>0.050000000000000003</v>
      </c>
      <c r="P145" s="50">
        <f t="shared" si="50"/>
        <v>47.480488379999997</v>
      </c>
      <c r="Q145" s="51">
        <f t="shared" si="51"/>
        <v>28.899999999999999</v>
      </c>
      <c r="R145" s="52">
        <f t="shared" si="52"/>
        <v>664.69999999999993</v>
      </c>
      <c r="S145" s="69">
        <f t="shared" si="53"/>
        <v>0.60897541256503818</v>
      </c>
    </row>
    <row r="146" ht="15" customHeight="1">
      <c r="A146" s="200" t="s">
        <v>433</v>
      </c>
      <c r="B146" s="55" t="s">
        <v>434</v>
      </c>
      <c r="C146" s="68">
        <v>23</v>
      </c>
      <c r="D146" s="198">
        <v>498</v>
      </c>
      <c r="E146" s="43">
        <v>0</v>
      </c>
      <c r="F146" s="42">
        <f>ROUNDDOWN(D146*(1-E146),0)</f>
        <v>498</v>
      </c>
      <c r="G146" s="45">
        <f t="shared" si="44"/>
        <v>67.912259999999989</v>
      </c>
      <c r="H146" s="45">
        <f t="shared" si="45"/>
        <v>1561.9819799999998</v>
      </c>
      <c r="I146" s="45">
        <f t="shared" si="46"/>
        <v>8.8285937999999984</v>
      </c>
      <c r="J146" s="46">
        <f t="shared" si="47"/>
        <v>1358.9243225999996</v>
      </c>
      <c r="K146" s="47">
        <v>0.20000000000000001</v>
      </c>
      <c r="L146" s="48">
        <f t="shared" si="48"/>
        <v>271.78486451999993</v>
      </c>
      <c r="M146" s="49">
        <v>0.050000000000000003</v>
      </c>
      <c r="N146" s="50">
        <f t="shared" si="49"/>
        <v>67.946216129999982</v>
      </c>
      <c r="O146" s="49">
        <v>0.050000000000000003</v>
      </c>
      <c r="P146" s="50">
        <f t="shared" si="50"/>
        <v>67.946216129999982</v>
      </c>
      <c r="Q146" s="51">
        <f t="shared" si="51"/>
        <v>41.359999999999999</v>
      </c>
      <c r="R146" s="52">
        <f t="shared" si="52"/>
        <v>951.27999999999997</v>
      </c>
      <c r="S146" s="69">
        <f t="shared" si="53"/>
        <v>0.60902111047401464</v>
      </c>
    </row>
    <row r="147" ht="15" customHeight="1">
      <c r="A147" s="200" t="s">
        <v>398</v>
      </c>
      <c r="B147" s="55" t="s">
        <v>435</v>
      </c>
      <c r="C147" s="68">
        <v>51</v>
      </c>
      <c r="D147" s="198">
        <v>248</v>
      </c>
      <c r="E147" s="43">
        <v>0</v>
      </c>
      <c r="F147" s="42">
        <f>ROUNDDOWN(D147*(1-E147),0)</f>
        <v>248</v>
      </c>
      <c r="G147" s="45">
        <f t="shared" si="44"/>
        <v>33.819759999999995</v>
      </c>
      <c r="H147" s="45">
        <f t="shared" si="45"/>
        <v>1724.8077599999997</v>
      </c>
      <c r="I147" s="45">
        <f t="shared" si="46"/>
        <v>4.3965687999999998</v>
      </c>
      <c r="J147" s="46">
        <f t="shared" si="47"/>
        <v>1500.5827511999996</v>
      </c>
      <c r="K147" s="47">
        <v>0.20000000000000001</v>
      </c>
      <c r="L147" s="48">
        <f t="shared" si="48"/>
        <v>300.11655023999992</v>
      </c>
      <c r="M147" s="49">
        <v>0.050000000000000003</v>
      </c>
      <c r="N147" s="50">
        <f t="shared" si="49"/>
        <v>75.029137559999981</v>
      </c>
      <c r="O147" s="49">
        <v>0.050000000000000003</v>
      </c>
      <c r="P147" s="50">
        <f t="shared" si="50"/>
        <v>75.029137559999981</v>
      </c>
      <c r="Q147" s="51">
        <f t="shared" si="51"/>
        <v>20.600000000000001</v>
      </c>
      <c r="R147" s="52">
        <f t="shared" si="52"/>
        <v>1050.6000000000001</v>
      </c>
      <c r="S147" s="69">
        <f t="shared" si="53"/>
        <v>0.60911135974944841</v>
      </c>
    </row>
    <row r="148" ht="15" customHeight="1">
      <c r="A148" s="201" t="s">
        <v>399</v>
      </c>
      <c r="B148" s="55" t="s">
        <v>436</v>
      </c>
      <c r="C148" s="68">
        <v>20</v>
      </c>
      <c r="D148" s="198">
        <v>348</v>
      </c>
      <c r="E148" s="43">
        <v>0</v>
      </c>
      <c r="F148" s="42">
        <f>D148*(1-E148)</f>
        <v>348</v>
      </c>
      <c r="G148" s="45">
        <f t="shared" si="44"/>
        <v>47.456759999999996</v>
      </c>
      <c r="H148" s="45">
        <f t="shared" si="45"/>
        <v>949.13519999999994</v>
      </c>
      <c r="I148" s="45">
        <f t="shared" si="46"/>
        <v>6.1693787999999996</v>
      </c>
      <c r="J148" s="46">
        <f t="shared" si="47"/>
        <v>825.74762399999997</v>
      </c>
      <c r="K148" s="47">
        <v>0.20000000000000001</v>
      </c>
      <c r="L148" s="48">
        <f t="shared" si="48"/>
        <v>165.14952479999999</v>
      </c>
      <c r="M148" s="49">
        <f>VLOOKUP(A148,'New template'!A:R,13,FALSE)</f>
        <v>0.050000000000000003</v>
      </c>
      <c r="N148" s="50">
        <f t="shared" si="49"/>
        <v>41.287381199999999</v>
      </c>
      <c r="O148" s="49">
        <v>0.050000000000000003</v>
      </c>
      <c r="P148" s="50">
        <f t="shared" si="50"/>
        <v>41.287381199999999</v>
      </c>
      <c r="Q148" s="51">
        <f t="shared" si="51"/>
        <v>28.899999999999999</v>
      </c>
      <c r="R148" s="52">
        <f t="shared" si="52"/>
        <v>578</v>
      </c>
      <c r="S148" s="69">
        <f t="shared" si="53"/>
        <v>0.60897541256503818</v>
      </c>
    </row>
    <row r="149" ht="15" customHeight="1">
      <c r="A149" s="200" t="s">
        <v>250</v>
      </c>
      <c r="B149" s="55" t="s">
        <v>437</v>
      </c>
      <c r="C149" s="68">
        <v>1</v>
      </c>
      <c r="D149" s="198">
        <v>198</v>
      </c>
      <c r="E149" s="43">
        <v>0</v>
      </c>
      <c r="F149" s="42">
        <f>ROUNDDOWN(D149*(1-E149),0)</f>
        <v>198</v>
      </c>
      <c r="G149" s="45">
        <f t="shared" si="44"/>
        <v>27.001259999999998</v>
      </c>
      <c r="H149" s="45">
        <f t="shared" si="45"/>
        <v>27.001259999999998</v>
      </c>
      <c r="I149" s="45">
        <f t="shared" si="46"/>
        <v>3.5101637999999999</v>
      </c>
      <c r="J149" s="46">
        <f t="shared" si="47"/>
        <v>23.491096199999998</v>
      </c>
      <c r="K149" s="47">
        <v>0.20000000000000001</v>
      </c>
      <c r="L149" s="48">
        <f t="shared" si="48"/>
        <v>4.6982192399999994</v>
      </c>
      <c r="M149" s="49">
        <v>0.050000000000000003</v>
      </c>
      <c r="N149" s="50">
        <f t="shared" si="49"/>
        <v>1.1745548099999998</v>
      </c>
      <c r="O149" s="49">
        <v>0.050000000000000003</v>
      </c>
      <c r="P149" s="50">
        <f t="shared" si="50"/>
        <v>1.1745548099999998</v>
      </c>
      <c r="Q149" s="51">
        <f t="shared" si="51"/>
        <v>16.440000000000001</v>
      </c>
      <c r="R149" s="52">
        <f t="shared" si="52"/>
        <v>16.440000000000001</v>
      </c>
      <c r="S149" s="69">
        <f t="shared" si="53"/>
        <v>0.60886047540003696</v>
      </c>
    </row>
    <row r="150" ht="15" customHeight="1">
      <c r="A150" s="200" t="s">
        <v>250</v>
      </c>
      <c r="B150" s="55" t="s">
        <v>437</v>
      </c>
      <c r="C150" s="68">
        <v>86</v>
      </c>
      <c r="D150" s="198">
        <v>198</v>
      </c>
      <c r="E150" s="43">
        <v>0.62999999999999901</v>
      </c>
      <c r="F150" s="42">
        <f>ROUNDDOWN(D150*(1-E150),0)</f>
        <v>73</v>
      </c>
      <c r="G150" s="45">
        <f t="shared" si="44"/>
        <v>9.9550099999999997</v>
      </c>
      <c r="H150" s="45">
        <f t="shared" si="45"/>
        <v>856.13085999999998</v>
      </c>
      <c r="I150" s="45">
        <f t="shared" si="46"/>
        <v>1.2941513</v>
      </c>
      <c r="J150" s="46">
        <f t="shared" si="47"/>
        <v>744.83384820000003</v>
      </c>
      <c r="K150" s="47">
        <v>0.20000000000000001</v>
      </c>
      <c r="L150" s="48">
        <f t="shared" si="48"/>
        <v>148.96676964000002</v>
      </c>
      <c r="M150" s="49">
        <v>0.050000000000000003</v>
      </c>
      <c r="N150" s="50">
        <f t="shared" si="49"/>
        <v>37.241692410000006</v>
      </c>
      <c r="O150" s="49">
        <v>0.050000000000000003</v>
      </c>
      <c r="P150" s="50">
        <f t="shared" si="50"/>
        <v>37.241692410000006</v>
      </c>
      <c r="Q150" s="51">
        <f t="shared" si="51"/>
        <v>6.0599999999999996</v>
      </c>
      <c r="R150" s="52">
        <f t="shared" si="52"/>
        <v>521.15999999999997</v>
      </c>
      <c r="S150" s="69">
        <f t="shared" si="53"/>
        <v>0.60873871548094871</v>
      </c>
    </row>
    <row r="151" ht="15" customHeight="1">
      <c r="A151" s="200" t="s">
        <v>388</v>
      </c>
      <c r="B151" s="55" t="s">
        <v>438</v>
      </c>
      <c r="C151" s="68">
        <v>2</v>
      </c>
      <c r="D151" s="198">
        <v>398</v>
      </c>
      <c r="E151" s="43">
        <v>0.5</v>
      </c>
      <c r="F151" s="42">
        <f>ROUNDDOWN(D151*(1-E151),0)</f>
        <v>199</v>
      </c>
      <c r="G151" s="45">
        <f t="shared" si="44"/>
        <v>27.137629999999998</v>
      </c>
      <c r="H151" s="45">
        <f t="shared" si="45"/>
        <v>54.275259999999996</v>
      </c>
      <c r="I151" s="45">
        <f t="shared" si="46"/>
        <v>3.5278918999999997</v>
      </c>
      <c r="J151" s="46">
        <f t="shared" si="47"/>
        <v>47.219476199999995</v>
      </c>
      <c r="K151" s="47">
        <v>0.20000000000000001</v>
      </c>
      <c r="L151" s="48">
        <f t="shared" si="48"/>
        <v>9.4438952399999998</v>
      </c>
      <c r="M151" s="49">
        <v>0.050000000000000003</v>
      </c>
      <c r="N151" s="50">
        <f t="shared" si="49"/>
        <v>2.36097381</v>
      </c>
      <c r="O151" s="49">
        <v>0.050000000000000003</v>
      </c>
      <c r="P151" s="50">
        <f t="shared" si="50"/>
        <v>2.36097381</v>
      </c>
      <c r="Q151" s="51">
        <f t="shared" si="51"/>
        <v>16.530000000000001</v>
      </c>
      <c r="R151" s="52">
        <f t="shared" si="52"/>
        <v>33.060000000000002</v>
      </c>
      <c r="S151" s="69">
        <f t="shared" si="53"/>
        <v>0.60911730316906831</v>
      </c>
    </row>
    <row r="152" ht="15" customHeight="1">
      <c r="A152" s="201" t="s">
        <v>389</v>
      </c>
      <c r="B152" s="55" t="s">
        <v>439</v>
      </c>
      <c r="C152" s="68">
        <v>2</v>
      </c>
      <c r="D152" s="198">
        <v>298</v>
      </c>
      <c r="E152" s="43">
        <v>0</v>
      </c>
      <c r="F152" s="42">
        <f>D152*(1-E152)</f>
        <v>298</v>
      </c>
      <c r="G152" s="45">
        <f t="shared" si="44"/>
        <v>40.638259999999995</v>
      </c>
      <c r="H152" s="45">
        <f t="shared" si="45"/>
        <v>81.276519999999991</v>
      </c>
      <c r="I152" s="45">
        <f t="shared" si="46"/>
        <v>5.2829737999999997</v>
      </c>
      <c r="J152" s="46">
        <f t="shared" si="47"/>
        <v>70.71057239999999</v>
      </c>
      <c r="K152" s="47">
        <v>0.20000000000000001</v>
      </c>
      <c r="L152" s="48">
        <f t="shared" si="48"/>
        <v>14.142114479999998</v>
      </c>
      <c r="M152" s="49">
        <f>VLOOKUP(A152,'New template'!A:R,13,FALSE)</f>
        <v>0.050000000000000003</v>
      </c>
      <c r="N152" s="50">
        <f t="shared" si="49"/>
        <v>3.5355286199999996</v>
      </c>
      <c r="O152" s="49">
        <v>0.050000000000000003</v>
      </c>
      <c r="P152" s="50">
        <f t="shared" si="50"/>
        <v>3.5355286199999996</v>
      </c>
      <c r="Q152" s="51">
        <f t="shared" si="51"/>
        <v>24.75</v>
      </c>
      <c r="R152" s="52">
        <f t="shared" si="52"/>
        <v>49.5</v>
      </c>
      <c r="S152" s="69">
        <f t="shared" si="53"/>
        <v>0.60903198119210822</v>
      </c>
    </row>
    <row r="153" ht="15" customHeight="1">
      <c r="A153" s="200" t="s">
        <v>389</v>
      </c>
      <c r="B153" s="55" t="s">
        <v>439</v>
      </c>
      <c r="C153" s="68">
        <v>20</v>
      </c>
      <c r="D153" s="198">
        <v>298</v>
      </c>
      <c r="E153" s="43">
        <v>0.5</v>
      </c>
      <c r="F153" s="42">
        <f>ROUNDDOWN(D153*(1-E153),0)</f>
        <v>149</v>
      </c>
      <c r="G153" s="45">
        <f t="shared" si="44"/>
        <v>20.319129999999998</v>
      </c>
      <c r="H153" s="45">
        <f t="shared" si="45"/>
        <v>406.38259999999997</v>
      </c>
      <c r="I153" s="45">
        <f t="shared" si="46"/>
        <v>2.6414868999999999</v>
      </c>
      <c r="J153" s="46">
        <f t="shared" si="47"/>
        <v>353.55286199999995</v>
      </c>
      <c r="K153" s="47">
        <v>0.20000000000000001</v>
      </c>
      <c r="L153" s="48">
        <f t="shared" si="48"/>
        <v>70.71057239999999</v>
      </c>
      <c r="M153" s="49">
        <v>0.050000000000000003</v>
      </c>
      <c r="N153" s="50">
        <f t="shared" si="49"/>
        <v>17.677643099999997</v>
      </c>
      <c r="O153" s="49">
        <v>0.050000000000000003</v>
      </c>
      <c r="P153" s="50">
        <f t="shared" si="50"/>
        <v>17.677643099999997</v>
      </c>
      <c r="Q153" s="51">
        <f t="shared" si="51"/>
        <v>12.369999999999999</v>
      </c>
      <c r="R153" s="52">
        <f t="shared" si="52"/>
        <v>247.39999999999998</v>
      </c>
      <c r="S153" s="69">
        <f t="shared" si="53"/>
        <v>0.6087859076643537</v>
      </c>
    </row>
    <row r="154" ht="15" customHeight="1">
      <c r="A154" s="201" t="s">
        <v>390</v>
      </c>
      <c r="B154" s="55" t="s">
        <v>257</v>
      </c>
      <c r="C154" s="68">
        <v>3</v>
      </c>
      <c r="D154" s="198">
        <v>178</v>
      </c>
      <c r="E154" s="43">
        <v>0.33999999999999903</v>
      </c>
      <c r="F154" s="42">
        <f>D154*(1-E154)</f>
        <v>117.48000000000019</v>
      </c>
      <c r="G154" s="45">
        <f t="shared" si="44"/>
        <v>16.020747600000025</v>
      </c>
      <c r="H154" s="45">
        <f t="shared" si="45"/>
        <v>48.062242800000078</v>
      </c>
      <c r="I154" s="45">
        <f t="shared" si="46"/>
        <v>2.0826971880000031</v>
      </c>
      <c r="J154" s="46">
        <f t="shared" si="47"/>
        <v>41.814151236000065</v>
      </c>
      <c r="K154" s="47">
        <v>0.20000000000000001</v>
      </c>
      <c r="L154" s="48">
        <f t="shared" si="48"/>
        <v>8.362830247200014</v>
      </c>
      <c r="M154" s="49">
        <f>VLOOKUP(A154,'New template'!A:R,13,FALSE)</f>
        <v>0.050000000000000003</v>
      </c>
      <c r="N154" s="50">
        <f t="shared" si="49"/>
        <v>2.0907075618000035</v>
      </c>
      <c r="O154" s="49">
        <v>0.050000000000000003</v>
      </c>
      <c r="P154" s="50">
        <f t="shared" si="50"/>
        <v>2.0907075618000035</v>
      </c>
      <c r="Q154" s="51">
        <f t="shared" si="51"/>
        <v>9.7599999999999998</v>
      </c>
      <c r="R154" s="52">
        <f t="shared" si="52"/>
        <v>29.280000000000001</v>
      </c>
      <c r="S154" s="69">
        <f t="shared" si="53"/>
        <v>0.60921002213404729</v>
      </c>
    </row>
    <row r="155" ht="15" customHeight="1">
      <c r="A155" s="200" t="s">
        <v>391</v>
      </c>
      <c r="B155" s="55" t="s">
        <v>440</v>
      </c>
      <c r="C155" s="68">
        <v>12</v>
      </c>
      <c r="D155" s="198">
        <v>498</v>
      </c>
      <c r="E155" s="43">
        <v>0.5</v>
      </c>
      <c r="F155" s="42">
        <f>ROUNDDOWN(D155*(1-E155),0)</f>
        <v>249</v>
      </c>
      <c r="G155" s="45">
        <f t="shared" si="44"/>
        <v>33.956129999999995</v>
      </c>
      <c r="H155" s="45">
        <f t="shared" si="45"/>
        <v>407.47355999999991</v>
      </c>
      <c r="I155" s="45">
        <f t="shared" si="46"/>
        <v>4.4142968999999992</v>
      </c>
      <c r="J155" s="46">
        <f t="shared" si="47"/>
        <v>354.50199719999995</v>
      </c>
      <c r="K155" s="47">
        <v>0.20000000000000001</v>
      </c>
      <c r="L155" s="48">
        <f t="shared" si="48"/>
        <v>70.900399439999987</v>
      </c>
      <c r="M155" s="49">
        <v>0.050000000000000003</v>
      </c>
      <c r="N155" s="50">
        <f t="shared" si="49"/>
        <v>17.725099859999997</v>
      </c>
      <c r="O155" s="49">
        <v>0.050000000000000003</v>
      </c>
      <c r="P155" s="50">
        <f t="shared" si="50"/>
        <v>17.725099859999997</v>
      </c>
      <c r="Q155" s="51">
        <f t="shared" si="51"/>
        <v>20.68</v>
      </c>
      <c r="R155" s="52">
        <f t="shared" si="52"/>
        <v>248.16</v>
      </c>
      <c r="S155" s="69">
        <f t="shared" si="53"/>
        <v>0.60902111047401464</v>
      </c>
    </row>
    <row r="156" ht="15" customHeight="1">
      <c r="A156" s="201" t="s">
        <v>392</v>
      </c>
      <c r="B156" s="55" t="s">
        <v>261</v>
      </c>
      <c r="C156" s="68">
        <v>232</v>
      </c>
      <c r="D156" s="198">
        <v>268</v>
      </c>
      <c r="E156" s="43">
        <v>0.90000000000000002</v>
      </c>
      <c r="F156" s="42">
        <f>D156*(1-E156)</f>
        <v>26.799999999999994</v>
      </c>
      <c r="G156" s="45">
        <f t="shared" si="44"/>
        <v>3.6547159999999987</v>
      </c>
      <c r="H156" s="45">
        <f t="shared" si="45"/>
        <v>847.89411199999972</v>
      </c>
      <c r="I156" s="45">
        <f t="shared" si="46"/>
        <v>0.47511307999999985</v>
      </c>
      <c r="J156" s="46">
        <f t="shared" si="47"/>
        <v>737.66787743999976</v>
      </c>
      <c r="K156" s="47">
        <v>0.20000000000000001</v>
      </c>
      <c r="L156" s="48">
        <f t="shared" si="48"/>
        <v>147.53357548799997</v>
      </c>
      <c r="M156" s="49">
        <f>VLOOKUP(A156,'New template'!A:R,13,FALSE)</f>
        <v>0.050000000000000003</v>
      </c>
      <c r="N156" s="50">
        <f t="shared" si="49"/>
        <v>36.883393871999992</v>
      </c>
      <c r="O156" s="49">
        <v>0.050000000000000003</v>
      </c>
      <c r="P156" s="50">
        <f t="shared" si="50"/>
        <v>36.883393871999992</v>
      </c>
      <c r="Q156" s="51">
        <f t="shared" si="51"/>
        <v>2.23</v>
      </c>
      <c r="R156" s="52">
        <f t="shared" si="52"/>
        <v>517.36000000000001</v>
      </c>
      <c r="S156" s="69">
        <f t="shared" si="53"/>
        <v>0.61017053035037494</v>
      </c>
    </row>
    <row r="157" ht="15" customHeight="1">
      <c r="A157" s="200" t="s">
        <v>441</v>
      </c>
      <c r="B157" s="55" t="s">
        <v>442</v>
      </c>
      <c r="C157" s="68">
        <v>73</v>
      </c>
      <c r="D157" s="198">
        <v>198</v>
      </c>
      <c r="E157" s="43">
        <v>0</v>
      </c>
      <c r="F157" s="42">
        <f>ROUNDDOWN(D157*(1-E157),0)</f>
        <v>198</v>
      </c>
      <c r="G157" s="45">
        <f t="shared" si="44"/>
        <v>27.001259999999998</v>
      </c>
      <c r="H157" s="45">
        <f t="shared" si="45"/>
        <v>1971.0919799999999</v>
      </c>
      <c r="I157" s="45">
        <f t="shared" si="46"/>
        <v>3.5101637999999999</v>
      </c>
      <c r="J157" s="46">
        <f t="shared" si="47"/>
        <v>1714.8500225999999</v>
      </c>
      <c r="K157" s="47">
        <v>0.20000000000000001</v>
      </c>
      <c r="L157" s="48">
        <f t="shared" si="48"/>
        <v>342.97000451999997</v>
      </c>
      <c r="M157" s="49">
        <v>0.050000000000000003</v>
      </c>
      <c r="N157" s="50">
        <f t="shared" si="49"/>
        <v>85.742501129999994</v>
      </c>
      <c r="O157" s="49">
        <v>0.050000000000000003</v>
      </c>
      <c r="P157" s="50">
        <f t="shared" si="50"/>
        <v>85.742501129999994</v>
      </c>
      <c r="Q157" s="51">
        <f t="shared" si="51"/>
        <v>16.440000000000001</v>
      </c>
      <c r="R157" s="52">
        <f t="shared" si="52"/>
        <v>1200.1200000000001</v>
      </c>
      <c r="S157" s="69">
        <f t="shared" si="53"/>
        <v>0.60886047540003696</v>
      </c>
    </row>
    <row r="158" ht="15" customHeight="1">
      <c r="A158" s="201" t="s">
        <v>443</v>
      </c>
      <c r="B158" s="55" t="s">
        <v>444</v>
      </c>
      <c r="C158" s="68">
        <v>5</v>
      </c>
      <c r="D158" s="198">
        <v>298</v>
      </c>
      <c r="E158" s="43">
        <v>0</v>
      </c>
      <c r="F158" s="42">
        <f>D158*(1-E158)</f>
        <v>298</v>
      </c>
      <c r="G158" s="45">
        <f t="shared" si="44"/>
        <v>40.638259999999995</v>
      </c>
      <c r="H158" s="45">
        <f t="shared" si="45"/>
        <v>203.19129999999998</v>
      </c>
      <c r="I158" s="45">
        <f t="shared" si="46"/>
        <v>5.2829737999999997</v>
      </c>
      <c r="J158" s="46">
        <f t="shared" si="47"/>
        <v>176.77643099999997</v>
      </c>
      <c r="K158" s="47">
        <v>0.20000000000000001</v>
      </c>
      <c r="L158" s="48">
        <f t="shared" si="48"/>
        <v>35.355286199999995</v>
      </c>
      <c r="M158" s="49">
        <f>VLOOKUP(A158,'New template'!A:R,13,FALSE)</f>
        <v>0.050000000000000003</v>
      </c>
      <c r="N158" s="50">
        <f t="shared" si="49"/>
        <v>8.8388215499999987</v>
      </c>
      <c r="O158" s="49">
        <v>0.050000000000000003</v>
      </c>
      <c r="P158" s="50">
        <f t="shared" si="50"/>
        <v>8.8388215499999987</v>
      </c>
      <c r="Q158" s="51">
        <f t="shared" si="51"/>
        <v>24.75</v>
      </c>
      <c r="R158" s="52">
        <f t="shared" si="52"/>
        <v>123.75</v>
      </c>
      <c r="S158" s="69">
        <f t="shared" si="53"/>
        <v>0.60903198119210822</v>
      </c>
    </row>
    <row r="159" ht="15" customHeight="1">
      <c r="A159" s="200" t="s">
        <v>262</v>
      </c>
      <c r="B159" s="40" t="s">
        <v>263</v>
      </c>
      <c r="C159" s="68">
        <v>23</v>
      </c>
      <c r="D159" s="198">
        <v>258</v>
      </c>
      <c r="E159" s="43">
        <v>0.80000000000000004</v>
      </c>
      <c r="F159" s="42">
        <f>ROUNDDOWN(D159*(1-E159),0)</f>
        <v>51</v>
      </c>
      <c r="G159" s="45">
        <f t="shared" si="44"/>
        <v>6.9548699999999997</v>
      </c>
      <c r="H159" s="45">
        <f t="shared" si="45"/>
        <v>159.96200999999999</v>
      </c>
      <c r="I159" s="45">
        <f t="shared" si="46"/>
        <v>0.90413310000000002</v>
      </c>
      <c r="J159" s="46">
        <f t="shared" si="47"/>
        <v>139.16694869999998</v>
      </c>
      <c r="K159" s="47">
        <v>0.20000000000000001</v>
      </c>
      <c r="L159" s="48">
        <f t="shared" si="48"/>
        <v>27.833389739999998</v>
      </c>
      <c r="M159" s="49">
        <v>0.050000000000000003</v>
      </c>
      <c r="N159" s="50">
        <f t="shared" si="49"/>
        <v>6.9583474349999994</v>
      </c>
      <c r="O159" s="49">
        <v>0.050000000000000003</v>
      </c>
      <c r="P159" s="50">
        <f t="shared" si="50"/>
        <v>6.9583474349999994</v>
      </c>
      <c r="Q159" s="51">
        <f t="shared" si="51"/>
        <v>4.2400000000000002</v>
      </c>
      <c r="R159" s="52">
        <f t="shared" si="52"/>
        <v>97.52000000000001</v>
      </c>
      <c r="S159" s="69">
        <f t="shared" si="53"/>
        <v>0.60964475252592798</v>
      </c>
    </row>
    <row r="160" ht="15" customHeight="1">
      <c r="A160" s="201" t="s">
        <v>266</v>
      </c>
      <c r="B160" s="55" t="s">
        <v>267</v>
      </c>
      <c r="C160" s="68">
        <v>36</v>
      </c>
      <c r="D160" s="198">
        <v>198</v>
      </c>
      <c r="E160" s="43">
        <v>0.75</v>
      </c>
      <c r="F160" s="42">
        <f>D160*(1-E160)</f>
        <v>49.5</v>
      </c>
      <c r="G160" s="45">
        <f t="shared" si="44"/>
        <v>6.7503149999999996</v>
      </c>
      <c r="H160" s="45">
        <f t="shared" si="45"/>
        <v>243.01133999999999</v>
      </c>
      <c r="I160" s="45">
        <f t="shared" si="46"/>
        <v>0.87754094999999999</v>
      </c>
      <c r="J160" s="46">
        <f t="shared" si="47"/>
        <v>211.41986579999997</v>
      </c>
      <c r="K160" s="47">
        <v>0.20000000000000001</v>
      </c>
      <c r="L160" s="48">
        <f t="shared" si="48"/>
        <v>42.283973159999995</v>
      </c>
      <c r="M160" s="49">
        <f>VLOOKUP(A160,'New template'!A:R,13,FALSE)</f>
        <v>0.050000000000000003</v>
      </c>
      <c r="N160" s="50">
        <f t="shared" si="49"/>
        <v>10.570993289999999</v>
      </c>
      <c r="O160" s="49">
        <v>0.050000000000000003</v>
      </c>
      <c r="P160" s="50">
        <f t="shared" si="50"/>
        <v>10.570993289999999</v>
      </c>
      <c r="Q160" s="51">
        <f t="shared" si="51"/>
        <v>4.1100000000000003</v>
      </c>
      <c r="R160" s="52">
        <f t="shared" si="52"/>
        <v>147.96000000000001</v>
      </c>
      <c r="S160" s="69">
        <f t="shared" si="53"/>
        <v>0.60886047540003696</v>
      </c>
    </row>
    <row r="161" ht="15" customHeight="1">
      <c r="A161" s="200" t="s">
        <v>268</v>
      </c>
      <c r="B161" s="55" t="s">
        <v>269</v>
      </c>
      <c r="C161" s="68">
        <v>11</v>
      </c>
      <c r="D161" s="198">
        <v>398</v>
      </c>
      <c r="E161" s="43">
        <v>0.75</v>
      </c>
      <c r="F161" s="42">
        <f>ROUNDDOWN(D161*(1-E161),0)</f>
        <v>99</v>
      </c>
      <c r="G161" s="45">
        <f t="shared" si="44"/>
        <v>13.500629999999999</v>
      </c>
      <c r="H161" s="45">
        <f t="shared" si="45"/>
        <v>148.50692999999998</v>
      </c>
      <c r="I161" s="45">
        <f t="shared" si="46"/>
        <v>1.7550819</v>
      </c>
      <c r="J161" s="46">
        <f t="shared" si="47"/>
        <v>129.2010291</v>
      </c>
      <c r="K161" s="47">
        <v>0.20000000000000001</v>
      </c>
      <c r="L161" s="48">
        <f t="shared" si="48"/>
        <v>25.840205820000001</v>
      </c>
      <c r="M161" s="49">
        <v>0.050000000000000003</v>
      </c>
      <c r="N161" s="50">
        <f t="shared" si="49"/>
        <v>6.4600514550000003</v>
      </c>
      <c r="O161" s="49">
        <v>0.050000000000000003</v>
      </c>
      <c r="P161" s="50">
        <f t="shared" si="50"/>
        <v>6.4600514550000003</v>
      </c>
      <c r="Q161" s="51">
        <f t="shared" si="51"/>
        <v>8.2200000000000006</v>
      </c>
      <c r="R161" s="52">
        <f t="shared" si="52"/>
        <v>90.420000000000002</v>
      </c>
      <c r="S161" s="69">
        <f t="shared" si="53"/>
        <v>0.60886047540003696</v>
      </c>
    </row>
    <row r="162" ht="15" customHeight="1">
      <c r="A162" s="201" t="s">
        <v>396</v>
      </c>
      <c r="B162" s="55" t="s">
        <v>271</v>
      </c>
      <c r="C162" s="68">
        <v>1</v>
      </c>
      <c r="D162" s="198">
        <v>348</v>
      </c>
      <c r="E162" s="43">
        <v>0</v>
      </c>
      <c r="F162" s="42">
        <f>D162*(1-E162)</f>
        <v>348</v>
      </c>
      <c r="G162" s="45">
        <f t="shared" si="44"/>
        <v>47.456759999999996</v>
      </c>
      <c r="H162" s="45">
        <f t="shared" si="45"/>
        <v>47.456759999999996</v>
      </c>
      <c r="I162" s="45">
        <f t="shared" si="46"/>
        <v>6.1693787999999996</v>
      </c>
      <c r="J162" s="46">
        <f t="shared" si="47"/>
        <v>41.287381199999999</v>
      </c>
      <c r="K162" s="47">
        <v>0.20000000000000001</v>
      </c>
      <c r="L162" s="48">
        <f t="shared" si="48"/>
        <v>8.2574762400000008</v>
      </c>
      <c r="M162" s="49">
        <f>VLOOKUP(A162,'New template'!A:R,13,FALSE)</f>
        <v>0.050000000000000003</v>
      </c>
      <c r="N162" s="50">
        <f t="shared" si="49"/>
        <v>2.0643690600000002</v>
      </c>
      <c r="O162" s="49">
        <v>0.050000000000000003</v>
      </c>
      <c r="P162" s="50">
        <f t="shared" si="50"/>
        <v>2.0643690600000002</v>
      </c>
      <c r="Q162" s="51">
        <f t="shared" si="51"/>
        <v>28.899999999999999</v>
      </c>
      <c r="R162" s="52">
        <f t="shared" si="52"/>
        <v>28.899999999999999</v>
      </c>
      <c r="S162" s="69">
        <f t="shared" si="53"/>
        <v>0.60897541256503818</v>
      </c>
    </row>
    <row r="163" ht="15" customHeight="1">
      <c r="A163" s="200" t="s">
        <v>396</v>
      </c>
      <c r="B163" s="55" t="s">
        <v>271</v>
      </c>
      <c r="C163" s="68">
        <v>127</v>
      </c>
      <c r="D163" s="198">
        <v>348</v>
      </c>
      <c r="E163" s="43">
        <v>0.5</v>
      </c>
      <c r="F163" s="42">
        <f>ROUNDDOWN(D163*(1-E163),0)</f>
        <v>174</v>
      </c>
      <c r="G163" s="45">
        <f t="shared" si="44"/>
        <v>23.728379999999998</v>
      </c>
      <c r="H163" s="45">
        <f t="shared" si="45"/>
        <v>3013.5042599999997</v>
      </c>
      <c r="I163" s="45">
        <f t="shared" si="46"/>
        <v>3.0846893999999998</v>
      </c>
      <c r="J163" s="46">
        <f t="shared" si="47"/>
        <v>2621.7487062</v>
      </c>
      <c r="K163" s="47">
        <v>0.20000000000000001</v>
      </c>
      <c r="L163" s="48">
        <f t="shared" si="48"/>
        <v>524.34974124000007</v>
      </c>
      <c r="M163" s="49">
        <v>0.050000000000000003</v>
      </c>
      <c r="N163" s="50">
        <f t="shared" si="49"/>
        <v>131.08743531000002</v>
      </c>
      <c r="O163" s="49">
        <v>0.050000000000000003</v>
      </c>
      <c r="P163" s="50">
        <f t="shared" si="50"/>
        <v>131.08743531000002</v>
      </c>
      <c r="Q163" s="51">
        <f t="shared" si="51"/>
        <v>14.449999999999999</v>
      </c>
      <c r="R163" s="52">
        <f t="shared" si="52"/>
        <v>1835.1499999999999</v>
      </c>
      <c r="S163" s="69">
        <f t="shared" si="53"/>
        <v>0.60897541256503818</v>
      </c>
    </row>
    <row r="164" ht="15" customHeight="1">
      <c r="A164" s="201" t="s">
        <v>397</v>
      </c>
      <c r="B164" s="62" t="s">
        <v>273</v>
      </c>
      <c r="C164" s="68">
        <v>28</v>
      </c>
      <c r="D164" s="198">
        <v>498</v>
      </c>
      <c r="E164" s="43">
        <v>0.40000000000000002</v>
      </c>
      <c r="F164" s="42">
        <f>D164*(1-E164)</f>
        <v>298.80000000000001</v>
      </c>
      <c r="G164" s="45">
        <f t="shared" si="44"/>
        <v>40.747355999999996</v>
      </c>
      <c r="H164" s="45">
        <f t="shared" si="45"/>
        <v>1140.925968</v>
      </c>
      <c r="I164" s="45">
        <f t="shared" si="46"/>
        <v>5.2971562799999994</v>
      </c>
      <c r="J164" s="46">
        <f t="shared" si="47"/>
        <v>992.60559216000001</v>
      </c>
      <c r="K164" s="47">
        <v>0.20000000000000001</v>
      </c>
      <c r="L164" s="48">
        <f t="shared" si="48"/>
        <v>198.52111843200001</v>
      </c>
      <c r="M164" s="49">
        <v>0.050000000000000003</v>
      </c>
      <c r="N164" s="50">
        <f t="shared" si="49"/>
        <v>49.630279608000002</v>
      </c>
      <c r="O164" s="49">
        <v>0.050000000000000003</v>
      </c>
      <c r="P164" s="50">
        <f t="shared" si="50"/>
        <v>49.630279608000002</v>
      </c>
      <c r="Q164" s="51">
        <f t="shared" si="51"/>
        <v>24.82</v>
      </c>
      <c r="R164" s="52">
        <f t="shared" si="52"/>
        <v>694.96000000000004</v>
      </c>
      <c r="S164" s="69">
        <f t="shared" si="53"/>
        <v>0.60911927635255647</v>
      </c>
    </row>
    <row r="165" ht="15" customHeight="1">
      <c r="A165" s="200" t="s">
        <v>274</v>
      </c>
      <c r="B165" s="62" t="s">
        <v>275</v>
      </c>
      <c r="C165" s="68">
        <v>23</v>
      </c>
      <c r="D165" s="198">
        <v>548</v>
      </c>
      <c r="E165" s="43">
        <v>0.40000000000000002</v>
      </c>
      <c r="F165" s="42">
        <f>ROUNDDOWN(D165*(1-E165),0)</f>
        <v>328</v>
      </c>
      <c r="G165" s="45">
        <f t="shared" si="44"/>
        <v>44.72936</v>
      </c>
      <c r="H165" s="45">
        <f t="shared" si="45"/>
        <v>1028.7752800000001</v>
      </c>
      <c r="I165" s="45">
        <f t="shared" si="46"/>
        <v>5.8148168</v>
      </c>
      <c r="J165" s="46">
        <f t="shared" si="47"/>
        <v>895.03449359999991</v>
      </c>
      <c r="K165" s="47">
        <v>0.20000000000000001</v>
      </c>
      <c r="L165" s="48">
        <f t="shared" si="48"/>
        <v>179.00689871999998</v>
      </c>
      <c r="M165" s="49">
        <v>0.050000000000000003</v>
      </c>
      <c r="N165" s="50">
        <f t="shared" si="49"/>
        <v>44.751724679999995</v>
      </c>
      <c r="O165" s="49">
        <v>0.050000000000000003</v>
      </c>
      <c r="P165" s="50">
        <f t="shared" si="50"/>
        <v>44.751724679999995</v>
      </c>
      <c r="Q165" s="51">
        <f t="shared" si="51"/>
        <v>27.239999999999998</v>
      </c>
      <c r="R165" s="52">
        <f t="shared" si="52"/>
        <v>626.51999999999998</v>
      </c>
      <c r="S165" s="69">
        <f t="shared" si="53"/>
        <v>0.60899597043194886</v>
      </c>
    </row>
    <row r="166" ht="15" customHeight="1">
      <c r="A166" s="201" t="s">
        <v>278</v>
      </c>
      <c r="B166" s="59" t="s">
        <v>279</v>
      </c>
      <c r="C166" s="68">
        <v>1</v>
      </c>
      <c r="D166" s="198">
        <v>348</v>
      </c>
      <c r="E166" s="43">
        <v>0.25</v>
      </c>
      <c r="F166" s="42">
        <f>D166*(1-E166)</f>
        <v>261</v>
      </c>
      <c r="G166" s="45">
        <f t="shared" si="44"/>
        <v>35.592569999999995</v>
      </c>
      <c r="H166" s="45">
        <f t="shared" si="45"/>
        <v>35.592569999999995</v>
      </c>
      <c r="I166" s="45">
        <f t="shared" si="46"/>
        <v>4.6270340999999995</v>
      </c>
      <c r="J166" s="46">
        <f t="shared" si="47"/>
        <v>30.965535899999995</v>
      </c>
      <c r="K166" s="47">
        <v>0.20000000000000001</v>
      </c>
      <c r="L166" s="48">
        <f t="shared" si="48"/>
        <v>6.1931071799999993</v>
      </c>
      <c r="M166" s="49">
        <v>0.050000000000000003</v>
      </c>
      <c r="N166" s="50">
        <f t="shared" si="49"/>
        <v>1.5482767949999998</v>
      </c>
      <c r="O166" s="49">
        <v>0.050000000000000003</v>
      </c>
      <c r="P166" s="50">
        <f t="shared" si="50"/>
        <v>1.5482767949999998</v>
      </c>
      <c r="Q166" s="51">
        <f t="shared" si="51"/>
        <v>21.68</v>
      </c>
      <c r="R166" s="52">
        <f t="shared" si="52"/>
        <v>21.68</v>
      </c>
      <c r="S166" s="69">
        <f t="shared" si="53"/>
        <v>0.60911589132226196</v>
      </c>
    </row>
    <row r="167" ht="15" customHeight="1">
      <c r="A167" s="200" t="s">
        <v>280</v>
      </c>
      <c r="B167" s="55" t="s">
        <v>445</v>
      </c>
      <c r="C167" s="68">
        <v>158</v>
      </c>
      <c r="D167" s="198">
        <v>348</v>
      </c>
      <c r="E167" s="43">
        <v>0.59999999999999998</v>
      </c>
      <c r="F167" s="42">
        <f>ROUNDDOWN(D167*(1-E167),0)</f>
        <v>139</v>
      </c>
      <c r="G167" s="45">
        <f t="shared" si="44"/>
        <v>18.95543</v>
      </c>
      <c r="H167" s="45">
        <f t="shared" si="45"/>
        <v>2994.9579399999998</v>
      </c>
      <c r="I167" s="45">
        <f t="shared" si="46"/>
        <v>2.4642059000000001</v>
      </c>
      <c r="J167" s="46">
        <f t="shared" si="47"/>
        <v>2605.6134078</v>
      </c>
      <c r="K167" s="47">
        <v>0.20000000000000001</v>
      </c>
      <c r="L167" s="48">
        <f t="shared" si="48"/>
        <v>521.12268156000005</v>
      </c>
      <c r="M167" s="49">
        <v>0.050000000000000003</v>
      </c>
      <c r="N167" s="50">
        <f t="shared" si="49"/>
        <v>130.28067039000001</v>
      </c>
      <c r="O167" s="49">
        <v>0.050000000000000003</v>
      </c>
      <c r="P167" s="50">
        <f t="shared" si="50"/>
        <v>130.28067039000001</v>
      </c>
      <c r="Q167" s="51">
        <f t="shared" si="51"/>
        <v>11.539999999999999</v>
      </c>
      <c r="R167" s="52">
        <f t="shared" si="52"/>
        <v>1823.3199999999999</v>
      </c>
      <c r="S167" s="69">
        <f t="shared" si="53"/>
        <v>0.60879652954324959</v>
      </c>
    </row>
    <row r="168" ht="15" customHeight="1">
      <c r="A168" s="201" t="s">
        <v>282</v>
      </c>
      <c r="B168" s="55" t="s">
        <v>446</v>
      </c>
      <c r="C168" s="68">
        <v>68</v>
      </c>
      <c r="D168" s="198">
        <v>498</v>
      </c>
      <c r="E168" s="43">
        <v>0.59999999999999998</v>
      </c>
      <c r="F168" s="42">
        <f>D168*(1-E168)</f>
        <v>199.20000000000002</v>
      </c>
      <c r="G168" s="45">
        <f t="shared" si="44"/>
        <v>27.164904</v>
      </c>
      <c r="H168" s="45">
        <f t="shared" si="45"/>
        <v>1847.2134719999999</v>
      </c>
      <c r="I168" s="45">
        <f t="shared" si="46"/>
        <v>3.5314375200000003</v>
      </c>
      <c r="J168" s="46">
        <f t="shared" si="47"/>
        <v>1607.0757206399999</v>
      </c>
      <c r="K168" s="47">
        <v>0.20000000000000001</v>
      </c>
      <c r="L168" s="48">
        <f t="shared" si="48"/>
        <v>321.41514412800001</v>
      </c>
      <c r="M168" s="49">
        <f>VLOOKUP(A168,'New template'!A:R,13,FALSE)</f>
        <v>0.050000000000000003</v>
      </c>
      <c r="N168" s="50">
        <f t="shared" si="49"/>
        <v>80.353786032000002</v>
      </c>
      <c r="O168" s="49">
        <v>0.050000000000000003</v>
      </c>
      <c r="P168" s="50">
        <f t="shared" si="50"/>
        <v>80.353786032000002</v>
      </c>
      <c r="Q168" s="51">
        <f t="shared" si="51"/>
        <v>16.539999999999999</v>
      </c>
      <c r="R168" s="52">
        <f t="shared" si="52"/>
        <v>1124.72</v>
      </c>
      <c r="S168" s="69">
        <f t="shared" si="53"/>
        <v>0.60887386165620172</v>
      </c>
    </row>
    <row r="169" ht="15" customHeight="1">
      <c r="A169" s="200" t="s">
        <v>394</v>
      </c>
      <c r="B169" s="55" t="s">
        <v>285</v>
      </c>
      <c r="C169" s="68">
        <v>6</v>
      </c>
      <c r="D169" s="198">
        <v>148</v>
      </c>
      <c r="E169" s="43">
        <v>0.75</v>
      </c>
      <c r="F169" s="42">
        <f>ROUNDDOWN(D169*(1-E169),0)</f>
        <v>37</v>
      </c>
      <c r="G169" s="45">
        <f t="shared" ref="G169:G184" si="54">F169*$B$7</f>
        <v>5.0456899999999996</v>
      </c>
      <c r="H169" s="45">
        <f t="shared" ref="H169:H184" si="55">G169*C169</f>
        <v>30.274139999999996</v>
      </c>
      <c r="I169" s="45">
        <f t="shared" ref="I169:I184" si="56">G169*0.13</f>
        <v>0.65593970000000001</v>
      </c>
      <c r="J169" s="46">
        <f t="shared" ref="J169:J184" si="57">(G169-I169)*C169</f>
        <v>26.338501799999996</v>
      </c>
      <c r="K169" s="47">
        <v>0.20000000000000001</v>
      </c>
      <c r="L169" s="48">
        <f t="shared" ref="L169:L184" si="58">J169*K169</f>
        <v>5.2677003599999992</v>
      </c>
      <c r="M169" s="49">
        <v>0.050000000000000003</v>
      </c>
      <c r="N169" s="50">
        <f t="shared" ref="N169:N184" si="59">J169*M169</f>
        <v>1.3169250899999998</v>
      </c>
      <c r="O169" s="49">
        <v>0.050000000000000003</v>
      </c>
      <c r="P169" s="50">
        <f t="shared" ref="P169:P184" si="60">J169*O169</f>
        <v>1.3169250899999998</v>
      </c>
      <c r="Q169" s="51">
        <f t="shared" ref="Q169:Q184" si="61">IFERROR(ROUND((J169-L169-N169-P169)/C169,2),0)</f>
        <v>3.0699999999999998</v>
      </c>
      <c r="R169" s="52">
        <f t="shared" ref="R169:R184" si="62">C169*Q169</f>
        <v>18.419999999999998</v>
      </c>
      <c r="S169" s="69">
        <f t="shared" ref="S169:S170" si="63">R169/H169</f>
        <v>0.60844007459832061</v>
      </c>
    </row>
    <row r="170" ht="15" customHeight="1">
      <c r="A170" s="201" t="s">
        <v>395</v>
      </c>
      <c r="B170" s="55" t="s">
        <v>287</v>
      </c>
      <c r="C170" s="68">
        <v>1</v>
      </c>
      <c r="D170" s="198">
        <v>198</v>
      </c>
      <c r="E170" s="43">
        <v>0.75</v>
      </c>
      <c r="F170" s="42">
        <f t="shared" ref="F170:F184" si="64">D170*(1-E170)</f>
        <v>49.5</v>
      </c>
      <c r="G170" s="45">
        <f t="shared" si="54"/>
        <v>6.7503149999999996</v>
      </c>
      <c r="H170" s="45">
        <f t="shared" si="55"/>
        <v>6.7503149999999996</v>
      </c>
      <c r="I170" s="45">
        <f t="shared" si="56"/>
        <v>0.87754094999999999</v>
      </c>
      <c r="J170" s="46">
        <f t="shared" si="57"/>
        <v>5.8727740499999994</v>
      </c>
      <c r="K170" s="47">
        <v>0.20000000000000001</v>
      </c>
      <c r="L170" s="48">
        <f t="shared" si="58"/>
        <v>1.1745548099999998</v>
      </c>
      <c r="M170" s="49">
        <v>0.070000000000000007</v>
      </c>
      <c r="N170" s="50">
        <f t="shared" si="59"/>
        <v>0.41109418349999999</v>
      </c>
      <c r="O170" s="49">
        <v>0.050000000000000003</v>
      </c>
      <c r="P170" s="50">
        <f t="shared" si="60"/>
        <v>0.29363870249999996</v>
      </c>
      <c r="Q170" s="51">
        <f t="shared" si="61"/>
        <v>3.9900000000000002</v>
      </c>
      <c r="R170" s="52">
        <f t="shared" si="62"/>
        <v>3.9900000000000002</v>
      </c>
      <c r="S170" s="69">
        <f t="shared" si="63"/>
        <v>0.59108352721317459</v>
      </c>
    </row>
    <row r="171" hidden="1" ht="15" customHeight="1">
      <c r="A171" s="201" t="s">
        <v>250</v>
      </c>
      <c r="B171" s="55" t="str">
        <f>VLOOKUP(A171,'New template'!A:B,2,FALSE)</f>
        <v>E03024</v>
      </c>
      <c r="C171" s="68">
        <v>0</v>
      </c>
      <c r="D171" s="198">
        <v>198</v>
      </c>
      <c r="E171" s="43">
        <v>0</v>
      </c>
      <c r="F171" s="42">
        <f t="shared" si="64"/>
        <v>198</v>
      </c>
      <c r="G171" s="45">
        <f t="shared" si="54"/>
        <v>27.001259999999998</v>
      </c>
      <c r="H171" s="45">
        <f t="shared" si="55"/>
        <v>0</v>
      </c>
      <c r="I171" s="45">
        <f t="shared" si="56"/>
        <v>3.5101637999999999</v>
      </c>
      <c r="J171" s="46">
        <f t="shared" si="57"/>
        <v>0</v>
      </c>
      <c r="K171" s="47">
        <v>0.20000000000000001</v>
      </c>
      <c r="L171" s="48">
        <f t="shared" si="58"/>
        <v>0</v>
      </c>
      <c r="M171" s="49">
        <f>VLOOKUP(A171,'New template'!A:R,13,FALSE)</f>
        <v>0.050000000000000003</v>
      </c>
      <c r="N171" s="50">
        <f t="shared" si="59"/>
        <v>0</v>
      </c>
      <c r="O171" s="49">
        <v>0.050000000000000003</v>
      </c>
      <c r="P171" s="50">
        <f t="shared" si="60"/>
        <v>0</v>
      </c>
      <c r="Q171" s="51">
        <f t="shared" si="61"/>
        <v>0</v>
      </c>
      <c r="R171" s="52">
        <f t="shared" si="62"/>
        <v>0</v>
      </c>
      <c r="S171" s="194"/>
    </row>
    <row r="172" hidden="1" ht="15" customHeight="1">
      <c r="A172" s="201" t="s">
        <v>388</v>
      </c>
      <c r="B172" s="55" t="str">
        <f>VLOOKUP(A172,'New template'!A:B,2,FALSE)</f>
        <v>E06161</v>
      </c>
      <c r="C172" s="68">
        <v>0</v>
      </c>
      <c r="D172" s="198">
        <v>398</v>
      </c>
      <c r="E172" s="43">
        <v>0</v>
      </c>
      <c r="F172" s="42">
        <f t="shared" si="64"/>
        <v>398</v>
      </c>
      <c r="G172" s="45">
        <f t="shared" si="54"/>
        <v>54.275259999999996</v>
      </c>
      <c r="H172" s="45">
        <f t="shared" si="55"/>
        <v>0</v>
      </c>
      <c r="I172" s="45">
        <f t="shared" si="56"/>
        <v>7.0557837999999995</v>
      </c>
      <c r="J172" s="46">
        <f t="shared" si="57"/>
        <v>0</v>
      </c>
      <c r="K172" s="47">
        <v>0.20000000000000001</v>
      </c>
      <c r="L172" s="48">
        <f t="shared" si="58"/>
        <v>0</v>
      </c>
      <c r="M172" s="49">
        <f>VLOOKUP(A172,'New template'!A:R,13,FALSE)</f>
        <v>0.050000000000000003</v>
      </c>
      <c r="N172" s="50">
        <f t="shared" si="59"/>
        <v>0</v>
      </c>
      <c r="O172" s="49">
        <v>0.050000000000000003</v>
      </c>
      <c r="P172" s="50">
        <f t="shared" si="60"/>
        <v>0</v>
      </c>
      <c r="Q172" s="51">
        <f t="shared" si="61"/>
        <v>0</v>
      </c>
      <c r="R172" s="52">
        <f t="shared" si="62"/>
        <v>0</v>
      </c>
      <c r="S172" s="194"/>
    </row>
    <row r="173" hidden="1" ht="15" customHeight="1">
      <c r="A173" s="201" t="s">
        <v>389</v>
      </c>
      <c r="B173" s="55" t="str">
        <f>VLOOKUP(A173,'New template'!A:B,2,FALSE)</f>
        <v>E06160</v>
      </c>
      <c r="C173" s="68">
        <v>0</v>
      </c>
      <c r="D173" s="198">
        <v>298</v>
      </c>
      <c r="E173" s="43">
        <v>0</v>
      </c>
      <c r="F173" s="42">
        <f t="shared" si="64"/>
        <v>298</v>
      </c>
      <c r="G173" s="45">
        <f t="shared" si="54"/>
        <v>40.638259999999995</v>
      </c>
      <c r="H173" s="45">
        <f t="shared" si="55"/>
        <v>0</v>
      </c>
      <c r="I173" s="45">
        <f t="shared" si="56"/>
        <v>5.2829737999999997</v>
      </c>
      <c r="J173" s="46">
        <f t="shared" si="57"/>
        <v>0</v>
      </c>
      <c r="K173" s="47">
        <v>0.20000000000000001</v>
      </c>
      <c r="L173" s="48">
        <f t="shared" si="58"/>
        <v>0</v>
      </c>
      <c r="M173" s="49">
        <f>VLOOKUP(A173,'New template'!A:R,13,FALSE)</f>
        <v>0.050000000000000003</v>
      </c>
      <c r="N173" s="50">
        <f t="shared" si="59"/>
        <v>0</v>
      </c>
      <c r="O173" s="49">
        <v>0.050000000000000003</v>
      </c>
      <c r="P173" s="50">
        <f t="shared" si="60"/>
        <v>0</v>
      </c>
      <c r="Q173" s="51">
        <f t="shared" si="61"/>
        <v>0</v>
      </c>
      <c r="R173" s="52">
        <f t="shared" si="62"/>
        <v>0</v>
      </c>
      <c r="S173" s="194"/>
    </row>
    <row r="174" hidden="1" ht="15" customHeight="1">
      <c r="A174" s="201" t="s">
        <v>391</v>
      </c>
      <c r="B174" s="55" t="str">
        <f>VLOOKUP(A174,'New template'!A:B,2,FALSE)</f>
        <v>E06162</v>
      </c>
      <c r="C174" s="68">
        <v>0</v>
      </c>
      <c r="D174" s="198">
        <v>498</v>
      </c>
      <c r="E174" s="43">
        <v>0</v>
      </c>
      <c r="F174" s="42">
        <f t="shared" si="64"/>
        <v>498</v>
      </c>
      <c r="G174" s="45">
        <f t="shared" si="54"/>
        <v>67.912259999999989</v>
      </c>
      <c r="H174" s="45">
        <f t="shared" si="55"/>
        <v>0</v>
      </c>
      <c r="I174" s="45">
        <f t="shared" si="56"/>
        <v>8.8285937999999984</v>
      </c>
      <c r="J174" s="46">
        <f t="shared" si="57"/>
        <v>0</v>
      </c>
      <c r="K174" s="47">
        <v>0.20000000000000001</v>
      </c>
      <c r="L174" s="48">
        <f t="shared" si="58"/>
        <v>0</v>
      </c>
      <c r="M174" s="49">
        <f>VLOOKUP(A174,'New template'!A:R,13,FALSE)</f>
        <v>0.050000000000000003</v>
      </c>
      <c r="N174" s="50">
        <f t="shared" si="59"/>
        <v>0</v>
      </c>
      <c r="O174" s="49">
        <v>0.050000000000000003</v>
      </c>
      <c r="P174" s="50">
        <f t="shared" si="60"/>
        <v>0</v>
      </c>
      <c r="Q174" s="51">
        <f t="shared" si="61"/>
        <v>0</v>
      </c>
      <c r="R174" s="52">
        <f t="shared" si="62"/>
        <v>0</v>
      </c>
      <c r="S174" s="194"/>
    </row>
    <row r="175" hidden="1" ht="15" customHeight="1">
      <c r="A175" s="201" t="s">
        <v>262</v>
      </c>
      <c r="B175" s="199" t="s">
        <v>263</v>
      </c>
      <c r="C175" s="68">
        <v>0</v>
      </c>
      <c r="D175" s="198">
        <v>258</v>
      </c>
      <c r="E175" s="43">
        <v>0</v>
      </c>
      <c r="F175" s="42">
        <f t="shared" si="64"/>
        <v>258</v>
      </c>
      <c r="G175" s="45">
        <f t="shared" si="54"/>
        <v>35.183459999999997</v>
      </c>
      <c r="H175" s="45">
        <f t="shared" si="55"/>
        <v>0</v>
      </c>
      <c r="I175" s="45">
        <f t="shared" si="56"/>
        <v>4.5738497999999996</v>
      </c>
      <c r="J175" s="46">
        <f t="shared" si="57"/>
        <v>0</v>
      </c>
      <c r="K175" s="47">
        <v>0.20000000000000001</v>
      </c>
      <c r="L175" s="48">
        <f t="shared" si="58"/>
        <v>0</v>
      </c>
      <c r="M175" s="49">
        <v>0.070000000000000007</v>
      </c>
      <c r="N175" s="50">
        <f t="shared" si="59"/>
        <v>0</v>
      </c>
      <c r="O175" s="49">
        <v>0.050000000000000003</v>
      </c>
      <c r="P175" s="50">
        <f t="shared" si="60"/>
        <v>0</v>
      </c>
      <c r="Q175" s="51">
        <f t="shared" si="61"/>
        <v>0</v>
      </c>
      <c r="R175" s="52">
        <f t="shared" si="62"/>
        <v>0</v>
      </c>
      <c r="S175" s="194"/>
    </row>
    <row r="176" hidden="1" ht="15" customHeight="1">
      <c r="A176" s="201" t="s">
        <v>264</v>
      </c>
      <c r="B176" s="55" t="str">
        <f>VLOOKUP(A176,'New template'!A:B,2,FALSE)</f>
        <v>E01607</v>
      </c>
      <c r="C176" s="68">
        <v>0</v>
      </c>
      <c r="D176" s="198">
        <v>314</v>
      </c>
      <c r="E176" s="43">
        <v>0</v>
      </c>
      <c r="F176" s="42">
        <f t="shared" si="64"/>
        <v>314</v>
      </c>
      <c r="G176" s="45">
        <f t="shared" si="54"/>
        <v>42.820180000000001</v>
      </c>
      <c r="H176" s="45">
        <f t="shared" si="55"/>
        <v>0</v>
      </c>
      <c r="I176" s="45">
        <f t="shared" si="56"/>
        <v>5.5666234000000001</v>
      </c>
      <c r="J176" s="46">
        <f t="shared" si="57"/>
        <v>0</v>
      </c>
      <c r="K176" s="47">
        <v>0.20000000000000001</v>
      </c>
      <c r="L176" s="48">
        <f t="shared" si="58"/>
        <v>0</v>
      </c>
      <c r="M176" s="49">
        <f>VLOOKUP(A176,'New template'!A:R,13,FALSE)</f>
        <v>0.050000000000000003</v>
      </c>
      <c r="N176" s="50">
        <f t="shared" si="59"/>
        <v>0</v>
      </c>
      <c r="O176" s="49">
        <v>0.050000000000000003</v>
      </c>
      <c r="P176" s="50">
        <f t="shared" si="60"/>
        <v>0</v>
      </c>
      <c r="Q176" s="51">
        <f t="shared" si="61"/>
        <v>0</v>
      </c>
      <c r="R176" s="52">
        <f t="shared" si="62"/>
        <v>0</v>
      </c>
      <c r="S176" s="194"/>
    </row>
    <row r="177" hidden="1" ht="15" customHeight="1">
      <c r="A177" s="201" t="s">
        <v>266</v>
      </c>
      <c r="B177" s="55" t="str">
        <f>VLOOKUP(A177,'New template'!A:B,2,FALSE)</f>
        <v>E02278</v>
      </c>
      <c r="C177" s="68">
        <v>0</v>
      </c>
      <c r="D177" s="198">
        <v>198</v>
      </c>
      <c r="E177" s="43">
        <v>0</v>
      </c>
      <c r="F177" s="42">
        <f t="shared" si="64"/>
        <v>198</v>
      </c>
      <c r="G177" s="45">
        <f t="shared" si="54"/>
        <v>27.001259999999998</v>
      </c>
      <c r="H177" s="45">
        <f t="shared" si="55"/>
        <v>0</v>
      </c>
      <c r="I177" s="45">
        <f t="shared" si="56"/>
        <v>3.5101637999999999</v>
      </c>
      <c r="J177" s="46">
        <f t="shared" si="57"/>
        <v>0</v>
      </c>
      <c r="K177" s="47">
        <v>0.20000000000000001</v>
      </c>
      <c r="L177" s="48">
        <f t="shared" si="58"/>
        <v>0</v>
      </c>
      <c r="M177" s="49">
        <f>VLOOKUP(A177,'New template'!A:R,13,FALSE)</f>
        <v>0.050000000000000003</v>
      </c>
      <c r="N177" s="50">
        <f t="shared" si="59"/>
        <v>0</v>
      </c>
      <c r="O177" s="49">
        <v>0.050000000000000003</v>
      </c>
      <c r="P177" s="50">
        <f t="shared" si="60"/>
        <v>0</v>
      </c>
      <c r="Q177" s="51">
        <f t="shared" si="61"/>
        <v>0</v>
      </c>
      <c r="R177" s="52">
        <f t="shared" si="62"/>
        <v>0</v>
      </c>
      <c r="S177" s="194"/>
    </row>
    <row r="178" hidden="1" ht="15" customHeight="1">
      <c r="A178" s="201" t="s">
        <v>268</v>
      </c>
      <c r="B178" s="55" t="str">
        <f>VLOOKUP(A178,'New template'!A:B,2,FALSE)</f>
        <v>E05647</v>
      </c>
      <c r="C178" s="68">
        <v>0</v>
      </c>
      <c r="D178" s="198">
        <v>398</v>
      </c>
      <c r="E178" s="43">
        <v>0</v>
      </c>
      <c r="F178" s="42">
        <f t="shared" si="64"/>
        <v>398</v>
      </c>
      <c r="G178" s="45">
        <f t="shared" si="54"/>
        <v>54.275259999999996</v>
      </c>
      <c r="H178" s="45">
        <f t="shared" si="55"/>
        <v>0</v>
      </c>
      <c r="I178" s="45">
        <f t="shared" si="56"/>
        <v>7.0557837999999995</v>
      </c>
      <c r="J178" s="46">
        <f t="shared" si="57"/>
        <v>0</v>
      </c>
      <c r="K178" s="47">
        <v>0.20000000000000001</v>
      </c>
      <c r="L178" s="48">
        <f t="shared" si="58"/>
        <v>0</v>
      </c>
      <c r="M178" s="49">
        <f>VLOOKUP(A178,'New template'!A:R,13,FALSE)</f>
        <v>0.050000000000000003</v>
      </c>
      <c r="N178" s="50">
        <f t="shared" si="59"/>
        <v>0</v>
      </c>
      <c r="O178" s="49">
        <v>0.050000000000000003</v>
      </c>
      <c r="P178" s="50">
        <f t="shared" si="60"/>
        <v>0</v>
      </c>
      <c r="Q178" s="51">
        <f t="shared" si="61"/>
        <v>0</v>
      </c>
      <c r="R178" s="52">
        <f t="shared" si="62"/>
        <v>0</v>
      </c>
      <c r="S178" s="194"/>
    </row>
    <row r="179" hidden="1" ht="15" customHeight="1">
      <c r="A179" s="201" t="s">
        <v>397</v>
      </c>
      <c r="B179" s="62" t="s">
        <v>275</v>
      </c>
      <c r="C179" s="68">
        <v>0</v>
      </c>
      <c r="D179" s="198">
        <v>498</v>
      </c>
      <c r="E179" s="43">
        <v>0</v>
      </c>
      <c r="F179" s="42">
        <f t="shared" si="64"/>
        <v>498</v>
      </c>
      <c r="G179" s="45">
        <f t="shared" si="54"/>
        <v>67.912259999999989</v>
      </c>
      <c r="H179" s="45">
        <f t="shared" si="55"/>
        <v>0</v>
      </c>
      <c r="I179" s="45">
        <f t="shared" si="56"/>
        <v>8.8285937999999984</v>
      </c>
      <c r="J179" s="46">
        <f t="shared" si="57"/>
        <v>0</v>
      </c>
      <c r="K179" s="47">
        <v>0.20000000000000001</v>
      </c>
      <c r="L179" s="48">
        <f t="shared" si="58"/>
        <v>0</v>
      </c>
      <c r="M179" s="49">
        <v>0.070000000000000007</v>
      </c>
      <c r="N179" s="50">
        <f t="shared" si="59"/>
        <v>0</v>
      </c>
      <c r="O179" s="49">
        <v>0.050000000000000003</v>
      </c>
      <c r="P179" s="50">
        <f t="shared" si="60"/>
        <v>0</v>
      </c>
      <c r="Q179" s="51">
        <f t="shared" si="61"/>
        <v>0</v>
      </c>
      <c r="R179" s="52">
        <f t="shared" si="62"/>
        <v>0</v>
      </c>
      <c r="S179" s="194"/>
    </row>
    <row r="180" hidden="1" ht="15" customHeight="1">
      <c r="A180" s="133" t="s">
        <v>350</v>
      </c>
      <c r="B180" s="55" t="e">
        <f>VLOOKUP(A180,'New template'!A:B,2,FALSE)</f>
        <v>#N/A</v>
      </c>
      <c r="C180" s="68">
        <v>0</v>
      </c>
      <c r="D180" s="198">
        <v>348</v>
      </c>
      <c r="E180" s="43">
        <v>0</v>
      </c>
      <c r="F180" s="42">
        <f t="shared" si="64"/>
        <v>348</v>
      </c>
      <c r="G180" s="45">
        <f t="shared" si="54"/>
        <v>47.456759999999996</v>
      </c>
      <c r="H180" s="45">
        <f t="shared" si="55"/>
        <v>0</v>
      </c>
      <c r="I180" s="45">
        <f t="shared" si="56"/>
        <v>6.1693787999999996</v>
      </c>
      <c r="J180" s="46">
        <f t="shared" si="57"/>
        <v>0</v>
      </c>
      <c r="K180" s="47">
        <v>0.20000000000000001</v>
      </c>
      <c r="L180" s="48">
        <f t="shared" si="58"/>
        <v>0</v>
      </c>
      <c r="M180" s="49" t="e">
        <f>VLOOKUP(A180,'New template'!A:R,13,FALSE)</f>
        <v>#N/A</v>
      </c>
      <c r="N180" s="50" t="e">
        <f t="shared" si="59"/>
        <v>#N/A</v>
      </c>
      <c r="O180" s="49">
        <v>0.050000000000000003</v>
      </c>
      <c r="P180" s="50">
        <f t="shared" si="60"/>
        <v>0</v>
      </c>
      <c r="Q180" s="51">
        <f t="shared" si="61"/>
        <v>0</v>
      </c>
      <c r="R180" s="52">
        <f t="shared" si="62"/>
        <v>0</v>
      </c>
      <c r="S180" s="194"/>
    </row>
    <row r="181" hidden="1" ht="15" customHeight="1">
      <c r="A181" s="201" t="s">
        <v>280</v>
      </c>
      <c r="B181" s="55" t="str">
        <f>VLOOKUP(A181,'New template'!A:B,2,FALSE)</f>
        <v>E03045</v>
      </c>
      <c r="C181" s="68">
        <v>0</v>
      </c>
      <c r="D181" s="198">
        <v>348</v>
      </c>
      <c r="E181" s="43">
        <v>0</v>
      </c>
      <c r="F181" s="42">
        <f t="shared" si="64"/>
        <v>348</v>
      </c>
      <c r="G181" s="45">
        <f t="shared" si="54"/>
        <v>47.456759999999996</v>
      </c>
      <c r="H181" s="45">
        <f t="shared" si="55"/>
        <v>0</v>
      </c>
      <c r="I181" s="45">
        <f t="shared" si="56"/>
        <v>6.1693787999999996</v>
      </c>
      <c r="J181" s="46">
        <f t="shared" si="57"/>
        <v>0</v>
      </c>
      <c r="K181" s="47">
        <v>0.20000000000000001</v>
      </c>
      <c r="L181" s="48">
        <f t="shared" si="58"/>
        <v>0</v>
      </c>
      <c r="M181" s="49">
        <f>VLOOKUP(A181,'New template'!A:R,13,FALSE)</f>
        <v>0.050000000000000003</v>
      </c>
      <c r="N181" s="50">
        <f t="shared" si="59"/>
        <v>0</v>
      </c>
      <c r="O181" s="49">
        <v>0.050000000000000003</v>
      </c>
      <c r="P181" s="50">
        <f t="shared" si="60"/>
        <v>0</v>
      </c>
      <c r="Q181" s="51">
        <f t="shared" si="61"/>
        <v>0</v>
      </c>
      <c r="R181" s="52">
        <f t="shared" si="62"/>
        <v>0</v>
      </c>
      <c r="S181" s="194"/>
    </row>
    <row r="182" hidden="1" ht="15" customHeight="1">
      <c r="A182" s="201" t="s">
        <v>282</v>
      </c>
      <c r="B182" s="55" t="str">
        <f>VLOOKUP(A182,'New template'!A:B,2,FALSE)</f>
        <v>E05096</v>
      </c>
      <c r="C182" s="68">
        <v>0</v>
      </c>
      <c r="D182" s="198">
        <v>498</v>
      </c>
      <c r="E182" s="43">
        <v>0</v>
      </c>
      <c r="F182" s="42">
        <f t="shared" si="64"/>
        <v>498</v>
      </c>
      <c r="G182" s="45">
        <f t="shared" si="54"/>
        <v>67.912259999999989</v>
      </c>
      <c r="H182" s="45">
        <f t="shared" si="55"/>
        <v>0</v>
      </c>
      <c r="I182" s="45">
        <f t="shared" si="56"/>
        <v>8.8285937999999984</v>
      </c>
      <c r="J182" s="46">
        <f t="shared" si="57"/>
        <v>0</v>
      </c>
      <c r="K182" s="47">
        <v>0.20000000000000001</v>
      </c>
      <c r="L182" s="48">
        <f t="shared" si="58"/>
        <v>0</v>
      </c>
      <c r="M182" s="49">
        <f>VLOOKUP(A182,'New template'!A:R,13,FALSE)</f>
        <v>0.050000000000000003</v>
      </c>
      <c r="N182" s="50">
        <f t="shared" si="59"/>
        <v>0</v>
      </c>
      <c r="O182" s="49">
        <v>0.050000000000000003</v>
      </c>
      <c r="P182" s="50">
        <f t="shared" si="60"/>
        <v>0</v>
      </c>
      <c r="Q182" s="51">
        <f t="shared" si="61"/>
        <v>0</v>
      </c>
      <c r="R182" s="52">
        <f t="shared" si="62"/>
        <v>0</v>
      </c>
      <c r="S182" s="194"/>
    </row>
    <row r="183" hidden="1" ht="15" customHeight="1">
      <c r="A183" s="201" t="s">
        <v>394</v>
      </c>
      <c r="B183" s="55" t="str">
        <f>VLOOKUP(A183,'New template'!A:B,2,FALSE)</f>
        <v>E05071</v>
      </c>
      <c r="C183" s="68">
        <v>0</v>
      </c>
      <c r="D183" s="198">
        <v>148</v>
      </c>
      <c r="E183" s="43">
        <v>0</v>
      </c>
      <c r="F183" s="42">
        <f t="shared" si="64"/>
        <v>148</v>
      </c>
      <c r="G183" s="45">
        <f t="shared" si="54"/>
        <v>20.182759999999998</v>
      </c>
      <c r="H183" s="45">
        <f t="shared" si="55"/>
        <v>0</v>
      </c>
      <c r="I183" s="45">
        <f t="shared" si="56"/>
        <v>2.6237588000000001</v>
      </c>
      <c r="J183" s="46">
        <f t="shared" si="57"/>
        <v>0</v>
      </c>
      <c r="K183" s="47">
        <v>0.20000000000000001</v>
      </c>
      <c r="L183" s="48">
        <f t="shared" si="58"/>
        <v>0</v>
      </c>
      <c r="M183" s="49">
        <f>VLOOKUP(A183,'New template'!A:R,13,FALSE)</f>
        <v>0.050000000000000003</v>
      </c>
      <c r="N183" s="50">
        <f t="shared" si="59"/>
        <v>0</v>
      </c>
      <c r="O183" s="49">
        <v>0.050000000000000003</v>
      </c>
      <c r="P183" s="50">
        <f t="shared" si="60"/>
        <v>0</v>
      </c>
      <c r="Q183" s="51">
        <f t="shared" si="61"/>
        <v>0</v>
      </c>
      <c r="R183" s="52">
        <f t="shared" si="62"/>
        <v>0</v>
      </c>
      <c r="S183" s="194"/>
    </row>
    <row r="184" hidden="1" ht="15" customHeight="1">
      <c r="A184" s="201" t="s">
        <v>395</v>
      </c>
      <c r="B184" s="55" t="str">
        <f>VLOOKUP(A184,'New template'!A:B,2,FALSE)</f>
        <v>E06305</v>
      </c>
      <c r="C184" s="68">
        <v>0</v>
      </c>
      <c r="D184" s="198">
        <v>198</v>
      </c>
      <c r="E184" s="43">
        <v>0</v>
      </c>
      <c r="F184" s="42">
        <f t="shared" si="64"/>
        <v>198</v>
      </c>
      <c r="G184" s="45">
        <f t="shared" si="54"/>
        <v>27.001259999999998</v>
      </c>
      <c r="H184" s="45">
        <f t="shared" si="55"/>
        <v>0</v>
      </c>
      <c r="I184" s="45">
        <f t="shared" si="56"/>
        <v>3.5101637999999999</v>
      </c>
      <c r="J184" s="46">
        <f t="shared" si="57"/>
        <v>0</v>
      </c>
      <c r="K184" s="47">
        <v>0.20000000000000001</v>
      </c>
      <c r="L184" s="48">
        <f t="shared" si="58"/>
        <v>0</v>
      </c>
      <c r="M184" s="49">
        <f>VLOOKUP(A184,'New template'!A:R,13,FALSE)</f>
        <v>0.050000000000000003</v>
      </c>
      <c r="N184" s="50">
        <f t="shared" si="59"/>
        <v>0</v>
      </c>
      <c r="O184" s="49">
        <v>0.050000000000000003</v>
      </c>
      <c r="P184" s="50">
        <f t="shared" si="60"/>
        <v>0</v>
      </c>
      <c r="Q184" s="51">
        <f t="shared" si="61"/>
        <v>0</v>
      </c>
      <c r="R184" s="52">
        <f t="shared" si="62"/>
        <v>0</v>
      </c>
      <c r="S184" s="194"/>
    </row>
    <row r="185" ht="15" customHeight="1">
      <c r="A185" s="196"/>
      <c r="B185" s="196"/>
      <c r="C185" s="159">
        <f>SUM(C9:C184)</f>
        <v>20322</v>
      </c>
      <c r="D185" s="160"/>
      <c r="E185" s="161"/>
      <c r="F185" s="162"/>
      <c r="G185" s="163"/>
      <c r="H185" s="163">
        <f>SUM(H9:H184)</f>
        <v>291921.86693020014</v>
      </c>
      <c r="I185" s="163">
        <f>SUM(I9:I184)</f>
        <v>572.14251692000005</v>
      </c>
      <c r="J185" s="163">
        <f>SUM(J9:J184)</f>
        <v>253972.02422927407</v>
      </c>
      <c r="K185" s="165">
        <v>0.20000000000000001</v>
      </c>
      <c r="L185" s="166">
        <f>SUM(L9:L184)</f>
        <v>50794.404845854799</v>
      </c>
      <c r="M185" s="167"/>
      <c r="N185" s="168" t="e">
        <f>SUM(N9:N184)</f>
        <v>#N/A</v>
      </c>
      <c r="O185" s="167">
        <f>P185/J185</f>
        <v>0.049999999999999982</v>
      </c>
      <c r="P185" s="169">
        <f>SUM(P9:P184)</f>
        <v>12698.6012114637</v>
      </c>
      <c r="Q185" s="197"/>
      <c r="R185" s="170">
        <f>SUM(R9:R184)</f>
        <v>177731.15999999992</v>
      </c>
      <c r="S185" s="171"/>
    </row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</sheetData>
  <autoFilter ref="A8:S185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ref="A9:S185">
      <sortCondition ref="A8:A185"/>
    </sortState>
  </autoFilter>
  <mergeCells count="5">
    <mergeCell ref="C2:K2"/>
    <mergeCell ref="A3:A4"/>
    <mergeCell ref="M4:R4"/>
    <mergeCell ref="M5:R6"/>
    <mergeCell ref="M7:R7"/>
  </mergeCells>
  <conditionalFormatting sqref="A122:A123">
    <cfRule priority="11" dxfId="0" type="duplicateValues"/>
  </conditionalFormatting>
  <conditionalFormatting sqref="A98">
    <cfRule priority="33" dxfId="0" type="duplicateValues"/>
  </conditionalFormatting>
  <pageMargins left="0.7" right="0.7" top="0.75" bottom="0.75" header="0" footer="0"/>
  <pageSetup r:id="rId1" paperSize="9"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7" filterMode="1">
    <pageSetUpPr fitToPage="1"/>
  </sheetPr>
  <sheetViews>
    <sheetView zoomScale="80" zoomScaleNormal="80" workbookViewId="0">
      <pane activePane="bottomLeft" state="frozen" topLeftCell="A123" ySplit="8"/>
      <selection pane="bottomLeft" activeCell="K114" sqref="K114"/>
    </sheetView>
  </sheetViews>
  <sheetFormatPr defaultColWidth="14.42578" defaultRowHeight="15" customHeight="1"/>
  <cols>
    <col min="1" max="1" width="70.85547" style="12" customWidth="1"/>
    <col min="2" max="2" width="13.57031" style="12" customWidth="1"/>
    <col min="3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5" width="12.85547" style="12" customWidth="1"/>
    <col min="16" max="16" width="14.42578" style="12" bestFit="1" customWidth="1"/>
    <col min="17" max="17" width="14.42578" style="12" customWidth="1"/>
    <col min="18" max="18" width="13.57031" style="12" bestFit="1" customWidth="1"/>
    <col min="19" max="19" width="13.42578" style="12" customWidth="1"/>
    <col min="20" max="27" width="8.570313" style="12" customWidth="1"/>
    <col min="28" max="16384" width="14.42578" style="12"/>
  </cols>
  <sheetData>
    <row r="1" ht="35.25" customHeight="1"/>
    <row r="2" ht="27" customHeight="1">
      <c r="B2" s="174"/>
      <c r="C2" s="175" t="s">
        <v>357</v>
      </c>
      <c r="D2" s="175"/>
      <c r="E2" s="175"/>
      <c r="F2" s="175"/>
      <c r="G2" s="175"/>
      <c r="H2" s="175"/>
      <c r="I2" s="175"/>
      <c r="J2" s="175"/>
      <c r="K2" s="175"/>
      <c r="L2" s="174"/>
    </row>
    <row r="3" ht="18" customHeight="1">
      <c r="A3" s="176" t="s">
        <v>326</v>
      </c>
      <c r="B3" s="177">
        <v>45689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178"/>
      <c r="R3" s="179"/>
    </row>
    <row r="4" thickBot="1" ht="25.5" customHeight="1">
      <c r="A4" s="180"/>
      <c r="B4" s="177">
        <f>EOMONTH(B3,0)</f>
        <v>45716</v>
      </c>
      <c r="H4" s="15"/>
      <c r="L4" s="15"/>
      <c r="M4" s="181" t="s">
        <v>0</v>
      </c>
      <c r="N4" s="181"/>
      <c r="O4" s="181"/>
      <c r="P4" s="181"/>
      <c r="Q4" s="181"/>
      <c r="R4" s="181"/>
    </row>
    <row r="5" ht="16.5" customHeight="1">
      <c r="A5" s="182"/>
      <c r="L5" s="21"/>
      <c r="M5" s="17">
        <f>R171</f>
        <v>74818.979332164658</v>
      </c>
      <c r="N5" s="18"/>
      <c r="O5" s="18"/>
      <c r="P5" s="18"/>
      <c r="Q5" s="18"/>
      <c r="R5" s="19"/>
    </row>
    <row r="6" thickBot="1" ht="23.25" customHeight="1">
      <c r="A6" s="185" t="s">
        <v>1</v>
      </c>
      <c r="I6" s="178"/>
      <c r="J6" s="178"/>
      <c r="L6" s="21"/>
      <c r="M6" s="22"/>
      <c r="N6" s="23"/>
      <c r="O6" s="23"/>
      <c r="P6" s="23"/>
      <c r="Q6" s="23"/>
      <c r="R6" s="24"/>
    </row>
    <row r="7" ht="14.25" customHeight="1">
      <c r="B7" s="189">
        <v>0.13636999999999999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190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ht="15" customHeight="1">
      <c r="A9" s="191" t="s">
        <v>22</v>
      </c>
      <c r="B9" s="55" t="s">
        <v>23</v>
      </c>
      <c r="C9" s="68">
        <v>20</v>
      </c>
      <c r="D9" s="198">
        <v>278</v>
      </c>
      <c r="E9" s="43">
        <v>0.90000000000000002</v>
      </c>
      <c r="F9" s="42">
        <f>ROUNDDOWN(D9*(1-E9),0)</f>
        <v>27</v>
      </c>
      <c r="G9" s="45">
        <f t="shared" ref="G9:G72" si="0">F9*$B$7</f>
        <v>3.6819899999999999</v>
      </c>
      <c r="H9" s="45">
        <f t="shared" ref="H9:H72" si="1">G9*C9</f>
        <v>73.639799999999994</v>
      </c>
      <c r="I9" s="45">
        <f t="shared" ref="I9:I72" si="2">G9*0.13</f>
        <v>0.47865869999999999</v>
      </c>
      <c r="J9" s="46">
        <f t="shared" ref="J9:J72" si="3">(G9-I9)*C9</f>
        <v>64.066625999999999</v>
      </c>
      <c r="K9" s="47">
        <v>0.20000000000000001</v>
      </c>
      <c r="L9" s="48">
        <f t="shared" ref="L9:L72" si="4">J9*K9</f>
        <v>12.813325200000001</v>
      </c>
      <c r="M9" s="49">
        <v>0.050000000000000003</v>
      </c>
      <c r="N9" s="50">
        <f t="shared" ref="N9:N72" si="5">J9*M9</f>
        <v>3.2033313000000003</v>
      </c>
      <c r="O9" s="49">
        <v>0.050000000000000003</v>
      </c>
      <c r="P9" s="50">
        <f t="shared" ref="P9:P72" si="6">J9*O9</f>
        <v>3.2033313000000003</v>
      </c>
      <c r="Q9" s="51">
        <f t="shared" ref="Q9:Q72" si="7">IFERROR(ROUND((J9-L9-N9-P9)/C9,2),0)</f>
        <v>2.2400000000000002</v>
      </c>
      <c r="R9" s="52">
        <f>J9-L9-N9-P9</f>
        <v>44.846638199999994</v>
      </c>
      <c r="S9" s="69">
        <f>R9/H9</f>
        <v>0.60899999999999999</v>
      </c>
    </row>
    <row r="10" ht="15" customHeight="1">
      <c r="A10" s="54" t="s">
        <v>359</v>
      </c>
      <c r="B10" s="55" t="s">
        <v>25</v>
      </c>
      <c r="C10" s="68">
        <v>22</v>
      </c>
      <c r="D10" s="198">
        <v>278</v>
      </c>
      <c r="E10" s="43">
        <v>0.90000000000000002</v>
      </c>
      <c r="F10" s="42">
        <f>D10*(1-E10)</f>
        <v>27.799999999999994</v>
      </c>
      <c r="G10" s="45">
        <f t="shared" si="0"/>
        <v>3.7910859999999991</v>
      </c>
      <c r="H10" s="45">
        <f t="shared" si="1"/>
        <v>83.403891999999985</v>
      </c>
      <c r="I10" s="45">
        <f t="shared" si="2"/>
        <v>0.49284117999999988</v>
      </c>
      <c r="J10" s="46">
        <f t="shared" si="3"/>
        <v>72.561386039999974</v>
      </c>
      <c r="K10" s="47">
        <v>0.20000000000000001</v>
      </c>
      <c r="L10" s="48">
        <f t="shared" si="4"/>
        <v>14.512277207999995</v>
      </c>
      <c r="M10" s="49">
        <f>VLOOKUP(A10,'New template'!A:R,13,FALSE)</f>
        <v>0.050000000000000003</v>
      </c>
      <c r="N10" s="50">
        <f t="shared" si="5"/>
        <v>3.6280693019999988</v>
      </c>
      <c r="O10" s="49">
        <v>0.050000000000000003</v>
      </c>
      <c r="P10" s="50">
        <f t="shared" si="6"/>
        <v>3.6280693019999988</v>
      </c>
      <c r="Q10" s="51">
        <f t="shared" si="7"/>
        <v>2.3100000000000001</v>
      </c>
      <c r="R10" s="52">
        <f t="shared" ref="R10:R73" si="8">J10-L10-N10-P10</f>
        <v>50.79297022799998</v>
      </c>
      <c r="S10" s="69">
        <f t="shared" ref="S10:S73" si="9">R10/H10</f>
        <v>0.60899999999999987</v>
      </c>
    </row>
    <row r="11" ht="15" customHeight="1">
      <c r="A11" s="54" t="s">
        <v>402</v>
      </c>
      <c r="B11" s="55" t="s">
        <v>27</v>
      </c>
      <c r="C11" s="68">
        <v>1</v>
      </c>
      <c r="D11" s="198">
        <v>268</v>
      </c>
      <c r="E11" s="43">
        <v>0</v>
      </c>
      <c r="F11" s="42">
        <f>ROUNDDOWN(D11*(1-E11),0)</f>
        <v>268</v>
      </c>
      <c r="G11" s="45">
        <f t="shared" si="0"/>
        <v>36.547159999999998</v>
      </c>
      <c r="H11" s="45">
        <f t="shared" si="1"/>
        <v>36.547159999999998</v>
      </c>
      <c r="I11" s="45">
        <f t="shared" si="2"/>
        <v>4.7511308000000003</v>
      </c>
      <c r="J11" s="46">
        <f t="shared" si="3"/>
        <v>31.7960292</v>
      </c>
      <c r="K11" s="47">
        <v>0.20000000000000001</v>
      </c>
      <c r="L11" s="48">
        <f t="shared" si="4"/>
        <v>6.3592058400000004</v>
      </c>
      <c r="M11" s="49">
        <v>0.050000000000000003</v>
      </c>
      <c r="N11" s="50">
        <f t="shared" si="5"/>
        <v>1.5898014600000001</v>
      </c>
      <c r="O11" s="49">
        <v>0.050000000000000003</v>
      </c>
      <c r="P11" s="50">
        <f t="shared" si="6"/>
        <v>1.5898014600000001</v>
      </c>
      <c r="Q11" s="51">
        <f t="shared" si="7"/>
        <v>22.260000000000002</v>
      </c>
      <c r="R11" s="52">
        <f t="shared" si="8"/>
        <v>22.257220439999998</v>
      </c>
      <c r="S11" s="69">
        <f t="shared" si="9"/>
        <v>0.60899999999999999</v>
      </c>
    </row>
    <row r="12" ht="15" customHeight="1">
      <c r="A12" s="54" t="s">
        <v>402</v>
      </c>
      <c r="B12" s="55" t="s">
        <v>27</v>
      </c>
      <c r="C12" s="68">
        <v>4</v>
      </c>
      <c r="D12" s="198">
        <v>268</v>
      </c>
      <c r="E12" s="43">
        <v>0.80000000000000004</v>
      </c>
      <c r="F12" s="42">
        <f>D12*(1-E12)</f>
        <v>53.599999999999987</v>
      </c>
      <c r="G12" s="45">
        <f t="shared" si="0"/>
        <v>7.3094319999999975</v>
      </c>
      <c r="H12" s="45">
        <f t="shared" si="1"/>
        <v>29.23772799999999</v>
      </c>
      <c r="I12" s="45">
        <f t="shared" si="2"/>
        <v>0.95022615999999971</v>
      </c>
      <c r="J12" s="46">
        <f t="shared" si="3"/>
        <v>25.436823359999991</v>
      </c>
      <c r="K12" s="47">
        <v>0.20000000000000001</v>
      </c>
      <c r="L12" s="48">
        <f t="shared" si="4"/>
        <v>5.0873646719999988</v>
      </c>
      <c r="M12" s="49">
        <v>0.070000000000000007</v>
      </c>
      <c r="N12" s="50">
        <f t="shared" si="5"/>
        <v>1.7805776351999996</v>
      </c>
      <c r="O12" s="49">
        <v>0.050000000000000003</v>
      </c>
      <c r="P12" s="50">
        <f t="shared" si="6"/>
        <v>1.2718411679999997</v>
      </c>
      <c r="Q12" s="51">
        <f t="shared" si="7"/>
        <v>4.3200000000000003</v>
      </c>
      <c r="R12" s="52">
        <f t="shared" si="8"/>
        <v>17.297039884799993</v>
      </c>
      <c r="S12" s="69">
        <f t="shared" si="9"/>
        <v>0.59160000000000001</v>
      </c>
    </row>
    <row r="13" ht="15" customHeight="1">
      <c r="A13" s="54" t="s">
        <v>28</v>
      </c>
      <c r="B13" s="40" t="s">
        <v>29</v>
      </c>
      <c r="C13" s="68">
        <v>6</v>
      </c>
      <c r="D13" s="198">
        <v>368</v>
      </c>
      <c r="E13" s="43">
        <v>0.80000000000000004</v>
      </c>
      <c r="F13" s="42">
        <f>ROUNDDOWN(D13*(1-E13),0)</f>
        <v>73</v>
      </c>
      <c r="G13" s="45">
        <f t="shared" si="0"/>
        <v>9.9550099999999997</v>
      </c>
      <c r="H13" s="45">
        <f t="shared" si="1"/>
        <v>59.730059999999995</v>
      </c>
      <c r="I13" s="45">
        <f t="shared" si="2"/>
        <v>1.2941513</v>
      </c>
      <c r="J13" s="46">
        <f t="shared" si="3"/>
        <v>51.965152200000006</v>
      </c>
      <c r="K13" s="47">
        <v>0.20000000000000001</v>
      </c>
      <c r="L13" s="48">
        <f t="shared" si="4"/>
        <v>10.393030440000002</v>
      </c>
      <c r="M13" s="49">
        <v>0.050000000000000003</v>
      </c>
      <c r="N13" s="50">
        <f t="shared" si="5"/>
        <v>2.5982576100000006</v>
      </c>
      <c r="O13" s="49">
        <v>0.050000000000000003</v>
      </c>
      <c r="P13" s="50">
        <f t="shared" si="6"/>
        <v>2.5982576100000006</v>
      </c>
      <c r="Q13" s="51">
        <f t="shared" si="7"/>
        <v>6.0599999999999996</v>
      </c>
      <c r="R13" s="52">
        <f t="shared" si="8"/>
        <v>36.375606540000007</v>
      </c>
      <c r="S13" s="69">
        <f t="shared" si="9"/>
        <v>0.60900000000000021</v>
      </c>
    </row>
    <row r="14" ht="15" customHeight="1">
      <c r="A14" s="54" t="s">
        <v>30</v>
      </c>
      <c r="B14" s="40" t="s">
        <v>31</v>
      </c>
      <c r="C14" s="68">
        <v>1</v>
      </c>
      <c r="D14" s="198">
        <v>498</v>
      </c>
      <c r="E14" s="43">
        <v>0</v>
      </c>
      <c r="F14" s="42">
        <f>ROUNDDOWN(D14*(1-E14),0)</f>
        <v>498</v>
      </c>
      <c r="G14" s="45">
        <f t="shared" si="0"/>
        <v>67.912259999999989</v>
      </c>
      <c r="H14" s="45">
        <f t="shared" si="1"/>
        <v>67.912259999999989</v>
      </c>
      <c r="I14" s="45">
        <f t="shared" si="2"/>
        <v>8.8285937999999984</v>
      </c>
      <c r="J14" s="46">
        <f t="shared" si="3"/>
        <v>59.083666199999989</v>
      </c>
      <c r="K14" s="47">
        <v>0.20000000000000001</v>
      </c>
      <c r="L14" s="48">
        <f t="shared" si="4"/>
        <v>11.816733239999998</v>
      </c>
      <c r="M14" s="49">
        <v>0.050000000000000003</v>
      </c>
      <c r="N14" s="50">
        <f t="shared" si="5"/>
        <v>2.9541833099999995</v>
      </c>
      <c r="O14" s="49">
        <v>0.050000000000000003</v>
      </c>
      <c r="P14" s="50">
        <f t="shared" si="6"/>
        <v>2.9541833099999995</v>
      </c>
      <c r="Q14" s="51">
        <f t="shared" si="7"/>
        <v>41.359999999999999</v>
      </c>
      <c r="R14" s="52">
        <f t="shared" si="8"/>
        <v>41.358566339999996</v>
      </c>
      <c r="S14" s="69">
        <f t="shared" si="9"/>
        <v>0.60899999999999999</v>
      </c>
    </row>
    <row r="15" ht="15" customHeight="1">
      <c r="A15" s="54" t="s">
        <v>30</v>
      </c>
      <c r="B15" s="40" t="s">
        <v>31</v>
      </c>
      <c r="C15" s="68">
        <v>156</v>
      </c>
      <c r="D15" s="198">
        <v>498</v>
      </c>
      <c r="E15" s="43">
        <v>0.80000000000000004</v>
      </c>
      <c r="F15" s="42">
        <f>ROUNDDOWN(D15*(1-E15),0)</f>
        <v>99</v>
      </c>
      <c r="G15" s="45">
        <f t="shared" si="0"/>
        <v>13.500629999999999</v>
      </c>
      <c r="H15" s="45">
        <f t="shared" si="1"/>
        <v>2106.0982799999997</v>
      </c>
      <c r="I15" s="45">
        <f t="shared" si="2"/>
        <v>1.7550819</v>
      </c>
      <c r="J15" s="46">
        <f t="shared" si="3"/>
        <v>1832.3055035999998</v>
      </c>
      <c r="K15" s="47">
        <v>0.20000000000000001</v>
      </c>
      <c r="L15" s="48">
        <f t="shared" si="4"/>
        <v>366.46110071999999</v>
      </c>
      <c r="M15" s="49">
        <v>0.050000000000000003</v>
      </c>
      <c r="N15" s="50">
        <f t="shared" si="5"/>
        <v>91.615275179999998</v>
      </c>
      <c r="O15" s="49">
        <v>0.050000000000000003</v>
      </c>
      <c r="P15" s="50">
        <f t="shared" si="6"/>
        <v>91.615275179999998</v>
      </c>
      <c r="Q15" s="51">
        <f t="shared" si="7"/>
        <v>8.2200000000000006</v>
      </c>
      <c r="R15" s="52">
        <f t="shared" si="8"/>
        <v>1282.6138525199999</v>
      </c>
      <c r="S15" s="69">
        <f t="shared" si="9"/>
        <v>0.6090000000000001</v>
      </c>
    </row>
    <row r="16" ht="15" customHeight="1">
      <c r="A16" s="56" t="s">
        <v>331</v>
      </c>
      <c r="B16" s="55" t="s">
        <v>411</v>
      </c>
      <c r="C16" s="68">
        <v>4</v>
      </c>
      <c r="D16" s="198">
        <v>348</v>
      </c>
      <c r="E16" s="43">
        <v>0</v>
      </c>
      <c r="F16" s="42">
        <f>D16*(1-E16)</f>
        <v>348</v>
      </c>
      <c r="G16" s="45">
        <f t="shared" si="0"/>
        <v>47.456759999999996</v>
      </c>
      <c r="H16" s="45">
        <f t="shared" si="1"/>
        <v>189.82703999999998</v>
      </c>
      <c r="I16" s="45">
        <f t="shared" si="2"/>
        <v>6.1693787999999996</v>
      </c>
      <c r="J16" s="46">
        <f t="shared" si="3"/>
        <v>165.14952479999999</v>
      </c>
      <c r="K16" s="47">
        <v>0.20000000000000001</v>
      </c>
      <c r="L16" s="48">
        <f t="shared" si="4"/>
        <v>33.029904960000003</v>
      </c>
      <c r="M16" s="49">
        <f>VLOOKUP(A16,'New template'!A:R,13,FALSE)</f>
        <v>0.050000000000000003</v>
      </c>
      <c r="N16" s="50">
        <f t="shared" si="5"/>
        <v>8.2574762400000008</v>
      </c>
      <c r="O16" s="49">
        <v>0.050000000000000003</v>
      </c>
      <c r="P16" s="50">
        <f t="shared" si="6"/>
        <v>8.2574762400000008</v>
      </c>
      <c r="Q16" s="51">
        <f t="shared" si="7"/>
        <v>28.899999999999999</v>
      </c>
      <c r="R16" s="52">
        <f t="shared" si="8"/>
        <v>115.60466735999998</v>
      </c>
      <c r="S16" s="69">
        <f t="shared" si="9"/>
        <v>0.60899999999999999</v>
      </c>
    </row>
    <row r="17" ht="15" customHeight="1">
      <c r="A17" s="56" t="s">
        <v>32</v>
      </c>
      <c r="B17" s="40" t="s">
        <v>33</v>
      </c>
      <c r="C17" s="68">
        <v>49</v>
      </c>
      <c r="D17" s="198">
        <v>298</v>
      </c>
      <c r="E17" s="43">
        <v>0</v>
      </c>
      <c r="F17" s="42">
        <f t="shared" ref="F17:F23" si="10">ROUNDDOWN(D17*(1-E17),0)</f>
        <v>298</v>
      </c>
      <c r="G17" s="45">
        <f t="shared" si="0"/>
        <v>40.638259999999995</v>
      </c>
      <c r="H17" s="45">
        <f t="shared" si="1"/>
        <v>1991.2747399999998</v>
      </c>
      <c r="I17" s="45">
        <f t="shared" si="2"/>
        <v>5.2829737999999997</v>
      </c>
      <c r="J17" s="46">
        <f t="shared" si="3"/>
        <v>1732.4090237999997</v>
      </c>
      <c r="K17" s="47">
        <v>0.20000000000000001</v>
      </c>
      <c r="L17" s="48">
        <f t="shared" si="4"/>
        <v>346.48180475999993</v>
      </c>
      <c r="M17" s="49">
        <v>0.050000000000000003</v>
      </c>
      <c r="N17" s="50">
        <f t="shared" si="5"/>
        <v>86.620451189999983</v>
      </c>
      <c r="O17" s="49">
        <v>0.050000000000000003</v>
      </c>
      <c r="P17" s="50">
        <f t="shared" si="6"/>
        <v>86.620451189999983</v>
      </c>
      <c r="Q17" s="51">
        <f t="shared" si="7"/>
        <v>24.75</v>
      </c>
      <c r="R17" s="52">
        <f t="shared" si="8"/>
        <v>1212.6863166599996</v>
      </c>
      <c r="S17" s="69">
        <f t="shared" si="9"/>
        <v>0.60899999999999987</v>
      </c>
    </row>
    <row r="18" ht="15" customHeight="1">
      <c r="A18" s="56" t="s">
        <v>404</v>
      </c>
      <c r="B18" s="55" t="s">
        <v>447</v>
      </c>
      <c r="C18" s="68">
        <v>1</v>
      </c>
      <c r="D18" s="198">
        <v>248</v>
      </c>
      <c r="E18" s="43">
        <v>0</v>
      </c>
      <c r="F18" s="42">
        <f t="shared" si="10"/>
        <v>248</v>
      </c>
      <c r="G18" s="45">
        <f t="shared" si="0"/>
        <v>33.819759999999995</v>
      </c>
      <c r="H18" s="45">
        <f t="shared" si="1"/>
        <v>33.819759999999995</v>
      </c>
      <c r="I18" s="45">
        <f t="shared" si="2"/>
        <v>4.3965687999999998</v>
      </c>
      <c r="J18" s="46">
        <f t="shared" si="3"/>
        <v>29.423191199999994</v>
      </c>
      <c r="K18" s="47">
        <v>0.20000000000000001</v>
      </c>
      <c r="L18" s="48">
        <f t="shared" si="4"/>
        <v>5.8846382399999992</v>
      </c>
      <c r="M18" s="49">
        <v>0.050000000000000003</v>
      </c>
      <c r="N18" s="50">
        <f t="shared" si="5"/>
        <v>1.4711595599999998</v>
      </c>
      <c r="O18" s="49">
        <v>0.050000000000000003</v>
      </c>
      <c r="P18" s="50">
        <f t="shared" si="6"/>
        <v>1.4711595599999998</v>
      </c>
      <c r="Q18" s="51">
        <f t="shared" si="7"/>
        <v>20.600000000000001</v>
      </c>
      <c r="R18" s="52">
        <f t="shared" si="8"/>
        <v>20.596233839999996</v>
      </c>
      <c r="S18" s="69">
        <f t="shared" si="9"/>
        <v>0.60899999999999999</v>
      </c>
    </row>
    <row r="19" ht="15" customHeight="1">
      <c r="A19" s="56" t="s">
        <v>404</v>
      </c>
      <c r="B19" s="55" t="s">
        <v>447</v>
      </c>
      <c r="C19" s="68">
        <v>1</v>
      </c>
      <c r="D19" s="198">
        <v>248</v>
      </c>
      <c r="E19" s="43">
        <v>0.29999999999999999</v>
      </c>
      <c r="F19" s="42">
        <f t="shared" si="10"/>
        <v>173</v>
      </c>
      <c r="G19" s="45">
        <f t="shared" si="0"/>
        <v>23.592009999999998</v>
      </c>
      <c r="H19" s="45">
        <f t="shared" si="1"/>
        <v>23.592009999999998</v>
      </c>
      <c r="I19" s="45">
        <f t="shared" si="2"/>
        <v>3.0669613</v>
      </c>
      <c r="J19" s="46">
        <f t="shared" si="3"/>
        <v>20.525048699999999</v>
      </c>
      <c r="K19" s="47">
        <v>0.20000000000000001</v>
      </c>
      <c r="L19" s="48">
        <f t="shared" si="4"/>
        <v>4.1050097399999999</v>
      </c>
      <c r="M19" s="49">
        <v>0.050000000000000003</v>
      </c>
      <c r="N19" s="50">
        <f t="shared" si="5"/>
        <v>1.026252435</v>
      </c>
      <c r="O19" s="49">
        <v>0.050000000000000003</v>
      </c>
      <c r="P19" s="50">
        <f t="shared" si="6"/>
        <v>1.026252435</v>
      </c>
      <c r="Q19" s="51">
        <f t="shared" si="7"/>
        <v>14.369999999999999</v>
      </c>
      <c r="R19" s="52">
        <f t="shared" si="8"/>
        <v>14.367534089999999</v>
      </c>
      <c r="S19" s="69">
        <f t="shared" si="9"/>
        <v>0.60899999999999999</v>
      </c>
    </row>
    <row r="20" ht="15" customHeight="1">
      <c r="A20" s="56" t="s">
        <v>361</v>
      </c>
      <c r="B20" s="55" t="s">
        <v>39</v>
      </c>
      <c r="C20" s="68">
        <v>9</v>
      </c>
      <c r="D20" s="198">
        <v>268</v>
      </c>
      <c r="E20" s="43">
        <v>0.90000000000000002</v>
      </c>
      <c r="F20" s="42">
        <f t="shared" si="10"/>
        <v>26</v>
      </c>
      <c r="G20" s="45">
        <f t="shared" si="0"/>
        <v>3.5456199999999995</v>
      </c>
      <c r="H20" s="45">
        <f t="shared" si="1"/>
        <v>31.910579999999996</v>
      </c>
      <c r="I20" s="45">
        <f t="shared" si="2"/>
        <v>0.46093059999999997</v>
      </c>
      <c r="J20" s="46">
        <f t="shared" si="3"/>
        <v>27.762204599999993</v>
      </c>
      <c r="K20" s="47">
        <v>0.20000000000000001</v>
      </c>
      <c r="L20" s="48">
        <f t="shared" si="4"/>
        <v>5.5524409199999987</v>
      </c>
      <c r="M20" s="49">
        <v>0.050000000000000003</v>
      </c>
      <c r="N20" s="50">
        <f t="shared" si="5"/>
        <v>1.3881102299999997</v>
      </c>
      <c r="O20" s="49">
        <v>0.050000000000000003</v>
      </c>
      <c r="P20" s="50">
        <f t="shared" si="6"/>
        <v>1.3881102299999997</v>
      </c>
      <c r="Q20" s="51">
        <f t="shared" si="7"/>
        <v>2.1600000000000001</v>
      </c>
      <c r="R20" s="52">
        <f t="shared" si="8"/>
        <v>19.433543219999997</v>
      </c>
      <c r="S20" s="69">
        <f t="shared" si="9"/>
        <v>0.60899999999999999</v>
      </c>
    </row>
    <row r="21" ht="15" customHeight="1">
      <c r="A21" s="54" t="s">
        <v>362</v>
      </c>
      <c r="B21" s="55" t="s">
        <v>41</v>
      </c>
      <c r="C21" s="68">
        <v>7</v>
      </c>
      <c r="D21" s="198">
        <v>288</v>
      </c>
      <c r="E21" s="43">
        <v>0.84999999999999998</v>
      </c>
      <c r="F21" s="42">
        <f t="shared" si="10"/>
        <v>43</v>
      </c>
      <c r="G21" s="45">
        <f t="shared" si="0"/>
        <v>5.8639099999999997</v>
      </c>
      <c r="H21" s="45">
        <f t="shared" si="1"/>
        <v>41.047370000000001</v>
      </c>
      <c r="I21" s="45">
        <f t="shared" si="2"/>
        <v>0.76230829999999994</v>
      </c>
      <c r="J21" s="46">
        <f t="shared" si="3"/>
        <v>35.711211899999995</v>
      </c>
      <c r="K21" s="47">
        <v>0.20000000000000001</v>
      </c>
      <c r="L21" s="48">
        <f t="shared" si="4"/>
        <v>7.142242379999999</v>
      </c>
      <c r="M21" s="49">
        <v>0.050000000000000003</v>
      </c>
      <c r="N21" s="50">
        <f t="shared" si="5"/>
        <v>1.7855605949999998</v>
      </c>
      <c r="O21" s="49">
        <v>0.050000000000000003</v>
      </c>
      <c r="P21" s="50">
        <f t="shared" si="6"/>
        <v>1.7855605949999998</v>
      </c>
      <c r="Q21" s="51">
        <f t="shared" si="7"/>
        <v>3.5699999999999998</v>
      </c>
      <c r="R21" s="52">
        <f t="shared" si="8"/>
        <v>24.997848329999997</v>
      </c>
      <c r="S21" s="69">
        <f t="shared" si="9"/>
        <v>0.60899999999999987</v>
      </c>
    </row>
    <row r="22" ht="15" customHeight="1">
      <c r="A22" s="54" t="s">
        <v>42</v>
      </c>
      <c r="B22" s="55" t="s">
        <v>43</v>
      </c>
      <c r="C22" s="68">
        <v>3</v>
      </c>
      <c r="D22" s="198">
        <v>198</v>
      </c>
      <c r="E22" s="43">
        <v>0.84999999999999998</v>
      </c>
      <c r="F22" s="42">
        <f t="shared" si="10"/>
        <v>29</v>
      </c>
      <c r="G22" s="45">
        <f t="shared" si="0"/>
        <v>3.9547299999999996</v>
      </c>
      <c r="H22" s="45">
        <f t="shared" si="1"/>
        <v>11.864189999999999</v>
      </c>
      <c r="I22" s="45">
        <f t="shared" si="2"/>
        <v>0.51411489999999993</v>
      </c>
      <c r="J22" s="46">
        <f t="shared" si="3"/>
        <v>10.3218453</v>
      </c>
      <c r="K22" s="47">
        <v>0.20000000000000001</v>
      </c>
      <c r="L22" s="48">
        <f t="shared" si="4"/>
        <v>2.0643690600000002</v>
      </c>
      <c r="M22" s="49">
        <v>0.050000000000000003</v>
      </c>
      <c r="N22" s="50">
        <f t="shared" si="5"/>
        <v>0.51609226500000005</v>
      </c>
      <c r="O22" s="49">
        <v>0.050000000000000003</v>
      </c>
      <c r="P22" s="50">
        <f t="shared" si="6"/>
        <v>0.51609226500000005</v>
      </c>
      <c r="Q22" s="51">
        <f t="shared" si="7"/>
        <v>2.4100000000000001</v>
      </c>
      <c r="R22" s="52">
        <f t="shared" si="8"/>
        <v>7.2252917099999987</v>
      </c>
      <c r="S22" s="69">
        <f t="shared" si="9"/>
        <v>0.60899999999999999</v>
      </c>
    </row>
    <row r="23" ht="15" customHeight="1">
      <c r="A23" s="54" t="s">
        <v>44</v>
      </c>
      <c r="B23" s="55" t="s">
        <v>45</v>
      </c>
      <c r="C23" s="68">
        <v>4</v>
      </c>
      <c r="D23" s="198">
        <v>298</v>
      </c>
      <c r="E23" s="43">
        <v>0.84999999999999998</v>
      </c>
      <c r="F23" s="42">
        <f t="shared" si="10"/>
        <v>44</v>
      </c>
      <c r="G23" s="45">
        <f t="shared" si="0"/>
        <v>6.0002800000000001</v>
      </c>
      <c r="H23" s="45">
        <f t="shared" si="1"/>
        <v>24.00112</v>
      </c>
      <c r="I23" s="45">
        <f t="shared" si="2"/>
        <v>0.78003640000000007</v>
      </c>
      <c r="J23" s="46">
        <f t="shared" si="3"/>
        <v>20.880974399999999</v>
      </c>
      <c r="K23" s="47">
        <v>0.20000000000000001</v>
      </c>
      <c r="L23" s="48">
        <f t="shared" si="4"/>
        <v>4.1761948799999997</v>
      </c>
      <c r="M23" s="49">
        <v>0.050000000000000003</v>
      </c>
      <c r="N23" s="50">
        <f t="shared" si="5"/>
        <v>1.0440487199999999</v>
      </c>
      <c r="O23" s="49">
        <v>0.050000000000000003</v>
      </c>
      <c r="P23" s="50">
        <f t="shared" si="6"/>
        <v>1.0440487199999999</v>
      </c>
      <c r="Q23" s="51">
        <f t="shared" si="7"/>
        <v>3.6499999999999999</v>
      </c>
      <c r="R23" s="52">
        <f t="shared" si="8"/>
        <v>14.61668208</v>
      </c>
      <c r="S23" s="69">
        <f t="shared" si="9"/>
        <v>0.60899999999999999</v>
      </c>
    </row>
    <row r="24" ht="15" customHeight="1">
      <c r="A24" s="54" t="s">
        <v>46</v>
      </c>
      <c r="B24" s="55" t="s">
        <v>47</v>
      </c>
      <c r="C24" s="68">
        <v>14</v>
      </c>
      <c r="D24" s="198">
        <v>398</v>
      </c>
      <c r="E24" s="43">
        <v>0.84999999999999998</v>
      </c>
      <c r="F24" s="42">
        <f>D24*(1-E24)</f>
        <v>59.70000000000001</v>
      </c>
      <c r="G24" s="45">
        <f t="shared" si="0"/>
        <v>8.1412890000000004</v>
      </c>
      <c r="H24" s="45">
        <f t="shared" si="1"/>
        <v>113.97804600000001</v>
      </c>
      <c r="I24" s="45">
        <f t="shared" si="2"/>
        <v>1.0583675700000001</v>
      </c>
      <c r="J24" s="46">
        <f t="shared" si="3"/>
        <v>99.160900020000014</v>
      </c>
      <c r="K24" s="47">
        <v>0.20000000000000001</v>
      </c>
      <c r="L24" s="48">
        <f t="shared" si="4"/>
        <v>19.832180004000005</v>
      </c>
      <c r="M24" s="49">
        <v>0.070000000000000007</v>
      </c>
      <c r="N24" s="50">
        <f t="shared" si="5"/>
        <v>6.9412630014000021</v>
      </c>
      <c r="O24" s="49">
        <v>0.050000000000000003</v>
      </c>
      <c r="P24" s="50">
        <f t="shared" si="6"/>
        <v>4.9580450010000012</v>
      </c>
      <c r="Q24" s="51">
        <f t="shared" si="7"/>
        <v>4.8200000000000003</v>
      </c>
      <c r="R24" s="52">
        <f t="shared" si="8"/>
        <v>67.4294120136</v>
      </c>
      <c r="S24" s="69">
        <f t="shared" si="9"/>
        <v>0.59160000000000001</v>
      </c>
    </row>
    <row r="25" ht="15" customHeight="1">
      <c r="A25" s="54" t="s">
        <v>48</v>
      </c>
      <c r="B25" s="55" t="s">
        <v>49</v>
      </c>
      <c r="C25" s="68">
        <v>1</v>
      </c>
      <c r="D25" s="198">
        <v>268</v>
      </c>
      <c r="E25" s="43">
        <v>0</v>
      </c>
      <c r="F25" s="42">
        <f>ROUNDDOWN(D25*(1-E25),0)</f>
        <v>268</v>
      </c>
      <c r="G25" s="45">
        <f t="shared" si="0"/>
        <v>36.547159999999998</v>
      </c>
      <c r="H25" s="45">
        <f t="shared" si="1"/>
        <v>36.547159999999998</v>
      </c>
      <c r="I25" s="45">
        <f t="shared" si="2"/>
        <v>4.7511308000000003</v>
      </c>
      <c r="J25" s="46">
        <f t="shared" si="3"/>
        <v>31.7960292</v>
      </c>
      <c r="K25" s="47">
        <v>0.20000000000000001</v>
      </c>
      <c r="L25" s="48">
        <f t="shared" si="4"/>
        <v>6.3592058400000004</v>
      </c>
      <c r="M25" s="49">
        <v>0.050000000000000003</v>
      </c>
      <c r="N25" s="50">
        <f t="shared" si="5"/>
        <v>1.5898014600000001</v>
      </c>
      <c r="O25" s="49">
        <v>0.050000000000000003</v>
      </c>
      <c r="P25" s="50">
        <f t="shared" si="6"/>
        <v>1.5898014600000001</v>
      </c>
      <c r="Q25" s="51">
        <f t="shared" si="7"/>
        <v>22.260000000000002</v>
      </c>
      <c r="R25" s="52">
        <f t="shared" si="8"/>
        <v>22.257220439999998</v>
      </c>
      <c r="S25" s="69">
        <f t="shared" si="9"/>
        <v>0.60899999999999999</v>
      </c>
    </row>
    <row r="26" ht="15" customHeight="1">
      <c r="A26" s="54" t="s">
        <v>48</v>
      </c>
      <c r="B26" s="55" t="s">
        <v>49</v>
      </c>
      <c r="C26" s="68">
        <v>95</v>
      </c>
      <c r="D26" s="198">
        <v>268</v>
      </c>
      <c r="E26" s="43">
        <v>0.84999999999999998</v>
      </c>
      <c r="F26" s="42">
        <f>D26*(1-E26)</f>
        <v>40.200000000000003</v>
      </c>
      <c r="G26" s="45">
        <f t="shared" si="0"/>
        <v>5.4820739999999999</v>
      </c>
      <c r="H26" s="45">
        <f t="shared" si="1"/>
        <v>520.79702999999995</v>
      </c>
      <c r="I26" s="45">
        <f t="shared" si="2"/>
        <v>0.71266962</v>
      </c>
      <c r="J26" s="46">
        <f t="shared" si="3"/>
        <v>453.09341610000001</v>
      </c>
      <c r="K26" s="47">
        <v>0.20000000000000001</v>
      </c>
      <c r="L26" s="48">
        <f t="shared" si="4"/>
        <v>90.618683220000008</v>
      </c>
      <c r="M26" s="49">
        <f>VLOOKUP(A26,'New template'!A:R,13,FALSE)</f>
        <v>0.050000000000000003</v>
      </c>
      <c r="N26" s="50">
        <f t="shared" si="5"/>
        <v>22.654670805000002</v>
      </c>
      <c r="O26" s="49">
        <v>0.050000000000000003</v>
      </c>
      <c r="P26" s="50">
        <f t="shared" si="6"/>
        <v>22.654670805000002</v>
      </c>
      <c r="Q26" s="51">
        <f t="shared" si="7"/>
        <v>3.3399999999999999</v>
      </c>
      <c r="R26" s="52">
        <f t="shared" si="8"/>
        <v>317.16539126999999</v>
      </c>
      <c r="S26" s="69">
        <f t="shared" si="9"/>
        <v>0.60899999999999999</v>
      </c>
    </row>
    <row r="27" ht="15" customHeight="1">
      <c r="A27" s="54" t="s">
        <v>50</v>
      </c>
      <c r="B27" s="55" t="s">
        <v>51</v>
      </c>
      <c r="C27" s="68">
        <v>202</v>
      </c>
      <c r="D27" s="198">
        <v>368</v>
      </c>
      <c r="E27" s="43">
        <v>0.84999999999999998</v>
      </c>
      <c r="F27" s="42">
        <f>ROUNDDOWN(D27*(1-E27),0)</f>
        <v>55</v>
      </c>
      <c r="G27" s="45">
        <f t="shared" si="0"/>
        <v>7.5003499999999992</v>
      </c>
      <c r="H27" s="45">
        <f t="shared" si="1"/>
        <v>1515.0706999999998</v>
      </c>
      <c r="I27" s="45">
        <f t="shared" si="2"/>
        <v>0.9750454999999999</v>
      </c>
      <c r="J27" s="46">
        <f t="shared" si="3"/>
        <v>1318.1115089999998</v>
      </c>
      <c r="K27" s="47">
        <v>0.20000000000000001</v>
      </c>
      <c r="L27" s="48">
        <f t="shared" si="4"/>
        <v>263.6223018</v>
      </c>
      <c r="M27" s="49">
        <v>0.050000000000000003</v>
      </c>
      <c r="N27" s="50">
        <f t="shared" si="5"/>
        <v>65.905575450000001</v>
      </c>
      <c r="O27" s="49">
        <v>0.050000000000000003</v>
      </c>
      <c r="P27" s="50">
        <f t="shared" si="6"/>
        <v>65.905575450000001</v>
      </c>
      <c r="Q27" s="51">
        <f t="shared" si="7"/>
        <v>4.5700000000000003</v>
      </c>
      <c r="R27" s="52">
        <f t="shared" si="8"/>
        <v>922.67805629999975</v>
      </c>
      <c r="S27" s="69">
        <f t="shared" si="9"/>
        <v>0.60899999999999999</v>
      </c>
    </row>
    <row r="28" ht="15" customHeight="1">
      <c r="A28" s="54" t="s">
        <v>405</v>
      </c>
      <c r="B28" s="40" t="s">
        <v>55</v>
      </c>
      <c r="C28" s="68">
        <v>26</v>
      </c>
      <c r="D28" s="198">
        <v>198</v>
      </c>
      <c r="E28" s="43">
        <v>0</v>
      </c>
      <c r="F28" s="42">
        <f>D28*(1-E28)</f>
        <v>198</v>
      </c>
      <c r="G28" s="45">
        <f t="shared" si="0"/>
        <v>27.001259999999998</v>
      </c>
      <c r="H28" s="45">
        <f t="shared" si="1"/>
        <v>702.03275999999994</v>
      </c>
      <c r="I28" s="45">
        <f t="shared" si="2"/>
        <v>3.5101637999999999</v>
      </c>
      <c r="J28" s="46">
        <f t="shared" si="3"/>
        <v>610.76850119999995</v>
      </c>
      <c r="K28" s="47">
        <v>0.20000000000000001</v>
      </c>
      <c r="L28" s="48">
        <f t="shared" si="4"/>
        <v>122.15370023999999</v>
      </c>
      <c r="M28" s="49">
        <v>0.050000000000000003</v>
      </c>
      <c r="N28" s="50">
        <f t="shared" si="5"/>
        <v>30.538425059999998</v>
      </c>
      <c r="O28" s="49">
        <v>0.050000000000000003</v>
      </c>
      <c r="P28" s="50">
        <f t="shared" si="6"/>
        <v>30.538425059999998</v>
      </c>
      <c r="Q28" s="51">
        <f t="shared" si="7"/>
        <v>16.440000000000001</v>
      </c>
      <c r="R28" s="52">
        <f t="shared" si="8"/>
        <v>427.53795083999995</v>
      </c>
      <c r="S28" s="69">
        <f t="shared" si="9"/>
        <v>0.60899999999999999</v>
      </c>
    </row>
    <row r="29" ht="15" customHeight="1">
      <c r="A29" s="54" t="s">
        <v>405</v>
      </c>
      <c r="B29" s="40" t="s">
        <v>55</v>
      </c>
      <c r="C29" s="68">
        <v>994</v>
      </c>
      <c r="D29" s="198">
        <v>198</v>
      </c>
      <c r="E29" s="43">
        <v>0.5</v>
      </c>
      <c r="F29" s="42">
        <f>ROUNDDOWN(D29*(1-E29),0)</f>
        <v>99</v>
      </c>
      <c r="G29" s="45">
        <f t="shared" si="0"/>
        <v>13.500629999999999</v>
      </c>
      <c r="H29" s="45">
        <f t="shared" si="1"/>
        <v>13419.62622</v>
      </c>
      <c r="I29" s="45">
        <f t="shared" si="2"/>
        <v>1.7550819</v>
      </c>
      <c r="J29" s="46">
        <f t="shared" si="3"/>
        <v>11675.074811399998</v>
      </c>
      <c r="K29" s="47">
        <v>0.20000000000000001</v>
      </c>
      <c r="L29" s="48">
        <f t="shared" si="4"/>
        <v>2335.0149622799995</v>
      </c>
      <c r="M29" s="49">
        <v>0.050000000000000003</v>
      </c>
      <c r="N29" s="50">
        <f t="shared" si="5"/>
        <v>583.75374056999988</v>
      </c>
      <c r="O29" s="49">
        <v>0.050000000000000003</v>
      </c>
      <c r="P29" s="50">
        <f t="shared" si="6"/>
        <v>583.75374056999988</v>
      </c>
      <c r="Q29" s="51">
        <f t="shared" si="7"/>
        <v>8.2200000000000006</v>
      </c>
      <c r="R29" s="52">
        <f t="shared" si="8"/>
        <v>8172.5523679799981</v>
      </c>
      <c r="S29" s="69">
        <f t="shared" si="9"/>
        <v>0.60899999999999987</v>
      </c>
    </row>
    <row r="30" ht="15" customHeight="1">
      <c r="A30" s="56" t="s">
        <v>56</v>
      </c>
      <c r="B30" s="40" t="s">
        <v>57</v>
      </c>
      <c r="C30" s="68">
        <v>30</v>
      </c>
      <c r="D30" s="198">
        <v>268</v>
      </c>
      <c r="E30" s="43">
        <v>0</v>
      </c>
      <c r="F30" s="42">
        <f>D30*(1-E30)</f>
        <v>268</v>
      </c>
      <c r="G30" s="45">
        <f t="shared" si="0"/>
        <v>36.547159999999998</v>
      </c>
      <c r="H30" s="45">
        <f t="shared" si="1"/>
        <v>1096.4148</v>
      </c>
      <c r="I30" s="45">
        <f t="shared" si="2"/>
        <v>4.7511308000000003</v>
      </c>
      <c r="J30" s="46">
        <f t="shared" si="3"/>
        <v>953.88087599999994</v>
      </c>
      <c r="K30" s="47">
        <v>0.20000000000000001</v>
      </c>
      <c r="L30" s="48">
        <f t="shared" si="4"/>
        <v>190.77617520000001</v>
      </c>
      <c r="M30" s="49">
        <v>0.050000000000000003</v>
      </c>
      <c r="N30" s="50">
        <f t="shared" si="5"/>
        <v>47.694043800000003</v>
      </c>
      <c r="O30" s="49">
        <v>0.050000000000000003</v>
      </c>
      <c r="P30" s="50">
        <f t="shared" si="6"/>
        <v>47.694043800000003</v>
      </c>
      <c r="Q30" s="51">
        <f t="shared" si="7"/>
        <v>22.260000000000002</v>
      </c>
      <c r="R30" s="52">
        <f t="shared" si="8"/>
        <v>667.71661319999987</v>
      </c>
      <c r="S30" s="69">
        <f t="shared" si="9"/>
        <v>0.60899999999999987</v>
      </c>
    </row>
    <row r="31" ht="15" customHeight="1">
      <c r="A31" s="54" t="s">
        <v>56</v>
      </c>
      <c r="B31" s="40" t="s">
        <v>57</v>
      </c>
      <c r="C31" s="68">
        <v>501</v>
      </c>
      <c r="D31" s="198">
        <v>268</v>
      </c>
      <c r="E31" s="43">
        <v>0.5</v>
      </c>
      <c r="F31" s="42">
        <f>ROUNDDOWN(D31*(1-E31),0)</f>
        <v>134</v>
      </c>
      <c r="G31" s="45">
        <f t="shared" si="0"/>
        <v>18.273579999999999</v>
      </c>
      <c r="H31" s="45">
        <f t="shared" si="1"/>
        <v>9155.06358</v>
      </c>
      <c r="I31" s="45">
        <f t="shared" si="2"/>
        <v>2.3755654000000002</v>
      </c>
      <c r="J31" s="46">
        <f t="shared" si="3"/>
        <v>7964.9053145999997</v>
      </c>
      <c r="K31" s="47">
        <v>0.20000000000000001</v>
      </c>
      <c r="L31" s="48">
        <f t="shared" si="4"/>
        <v>1592.9810629200001</v>
      </c>
      <c r="M31" s="49">
        <v>0.050000000000000003</v>
      </c>
      <c r="N31" s="50">
        <f t="shared" si="5"/>
        <v>398.24526573000003</v>
      </c>
      <c r="O31" s="49">
        <v>0.050000000000000003</v>
      </c>
      <c r="P31" s="50">
        <f t="shared" si="6"/>
        <v>398.24526573000003</v>
      </c>
      <c r="Q31" s="51">
        <f t="shared" si="7"/>
        <v>11.130000000000001</v>
      </c>
      <c r="R31" s="52">
        <f t="shared" si="8"/>
        <v>5575.4337202199995</v>
      </c>
      <c r="S31" s="69">
        <f t="shared" si="9"/>
        <v>0.60899999999999999</v>
      </c>
    </row>
    <row r="32" ht="15" customHeight="1">
      <c r="A32" s="54" t="s">
        <v>58</v>
      </c>
      <c r="B32" s="40" t="s">
        <v>59</v>
      </c>
      <c r="C32" s="68">
        <v>43</v>
      </c>
      <c r="D32" s="198">
        <v>138</v>
      </c>
      <c r="E32" s="43">
        <v>0</v>
      </c>
      <c r="F32" s="42">
        <f>D32*(1-E32)</f>
        <v>138</v>
      </c>
      <c r="G32" s="45">
        <f t="shared" si="0"/>
        <v>18.81906</v>
      </c>
      <c r="H32" s="45">
        <f t="shared" si="1"/>
        <v>809.21958000000006</v>
      </c>
      <c r="I32" s="45">
        <f t="shared" si="2"/>
        <v>2.4464778000000003</v>
      </c>
      <c r="J32" s="46">
        <f t="shared" si="3"/>
        <v>704.02103460000001</v>
      </c>
      <c r="K32" s="47">
        <v>0.20000000000000001</v>
      </c>
      <c r="L32" s="48">
        <f t="shared" si="4"/>
        <v>140.80420692000001</v>
      </c>
      <c r="M32" s="49">
        <v>0.050000000000000003</v>
      </c>
      <c r="N32" s="50">
        <f t="shared" si="5"/>
        <v>35.201051730000003</v>
      </c>
      <c r="O32" s="49">
        <v>0.050000000000000003</v>
      </c>
      <c r="P32" s="50">
        <f t="shared" si="6"/>
        <v>35.201051730000003</v>
      </c>
      <c r="Q32" s="51">
        <f t="shared" si="7"/>
        <v>11.460000000000001</v>
      </c>
      <c r="R32" s="52">
        <f t="shared" si="8"/>
        <v>492.81472422000002</v>
      </c>
      <c r="S32" s="69">
        <f t="shared" si="9"/>
        <v>0.60899999999999999</v>
      </c>
    </row>
    <row r="33" ht="15" customHeight="1">
      <c r="A33" s="54" t="s">
        <v>58</v>
      </c>
      <c r="B33" s="40" t="s">
        <v>59</v>
      </c>
      <c r="C33" s="68">
        <v>139</v>
      </c>
      <c r="D33" s="198">
        <v>138</v>
      </c>
      <c r="E33" s="43">
        <v>0.5</v>
      </c>
      <c r="F33" s="42">
        <f>ROUNDDOWN(D33*(1-E33),0)</f>
        <v>69</v>
      </c>
      <c r="G33" s="45">
        <f t="shared" si="0"/>
        <v>9.4095300000000002</v>
      </c>
      <c r="H33" s="45">
        <f t="shared" si="1"/>
        <v>1307.9246700000001</v>
      </c>
      <c r="I33" s="45">
        <f t="shared" si="2"/>
        <v>1.2232389000000001</v>
      </c>
      <c r="J33" s="46">
        <f t="shared" si="3"/>
        <v>1137.8944629</v>
      </c>
      <c r="K33" s="47">
        <v>0.20000000000000001</v>
      </c>
      <c r="L33" s="48">
        <f t="shared" si="4"/>
        <v>227.57889258</v>
      </c>
      <c r="M33" s="49">
        <v>0.050000000000000003</v>
      </c>
      <c r="N33" s="50">
        <f t="shared" si="5"/>
        <v>56.894723145</v>
      </c>
      <c r="O33" s="49">
        <v>0.050000000000000003</v>
      </c>
      <c r="P33" s="50">
        <f t="shared" si="6"/>
        <v>56.894723145</v>
      </c>
      <c r="Q33" s="51">
        <f t="shared" si="7"/>
        <v>5.7300000000000004</v>
      </c>
      <c r="R33" s="52">
        <f t="shared" si="8"/>
        <v>796.52612403000012</v>
      </c>
      <c r="S33" s="69">
        <f t="shared" si="9"/>
        <v>0.6090000000000001</v>
      </c>
    </row>
    <row r="34" ht="15" customHeight="1">
      <c r="A34" s="54" t="s">
        <v>60</v>
      </c>
      <c r="B34" s="40" t="s">
        <v>61</v>
      </c>
      <c r="C34" s="68">
        <v>30</v>
      </c>
      <c r="D34" s="198">
        <v>398</v>
      </c>
      <c r="E34" s="43">
        <v>0</v>
      </c>
      <c r="F34" s="42">
        <f>D34*(1-E34)</f>
        <v>398</v>
      </c>
      <c r="G34" s="45">
        <f t="shared" si="0"/>
        <v>54.275259999999996</v>
      </c>
      <c r="H34" s="45">
        <f t="shared" si="1"/>
        <v>1628.2577999999999</v>
      </c>
      <c r="I34" s="45">
        <f t="shared" si="2"/>
        <v>7.0557837999999995</v>
      </c>
      <c r="J34" s="46">
        <f t="shared" si="3"/>
        <v>1416.5842859999998</v>
      </c>
      <c r="K34" s="47">
        <v>0.20000000000000001</v>
      </c>
      <c r="L34" s="193">
        <f t="shared" si="4"/>
        <v>283.31685719999996</v>
      </c>
      <c r="M34" s="49">
        <v>0.050000000000000003</v>
      </c>
      <c r="N34" s="50">
        <f t="shared" si="5"/>
        <v>70.82921429999999</v>
      </c>
      <c r="O34" s="49">
        <v>0.050000000000000003</v>
      </c>
      <c r="P34" s="50">
        <f t="shared" si="6"/>
        <v>70.82921429999999</v>
      </c>
      <c r="Q34" s="51">
        <f t="shared" si="7"/>
        <v>33.049999999999997</v>
      </c>
      <c r="R34" s="52">
        <f t="shared" si="8"/>
        <v>991.60900019999997</v>
      </c>
      <c r="S34" s="69">
        <f t="shared" si="9"/>
        <v>0.60899999999999999</v>
      </c>
    </row>
    <row r="35" ht="15" customHeight="1">
      <c r="A35" s="54" t="s">
        <v>60</v>
      </c>
      <c r="B35" s="40" t="s">
        <v>61</v>
      </c>
      <c r="C35" s="68">
        <v>1040</v>
      </c>
      <c r="D35" s="198">
        <v>398</v>
      </c>
      <c r="E35" s="43">
        <v>0.5</v>
      </c>
      <c r="F35" s="42">
        <f>ROUNDDOWN(D35*(1-E35),0)</f>
        <v>199</v>
      </c>
      <c r="G35" s="45">
        <f t="shared" si="0"/>
        <v>27.137629999999998</v>
      </c>
      <c r="H35" s="45">
        <f t="shared" si="1"/>
        <v>28223.135199999997</v>
      </c>
      <c r="I35" s="45">
        <f t="shared" si="2"/>
        <v>3.5278918999999997</v>
      </c>
      <c r="J35" s="46">
        <f t="shared" si="3"/>
        <v>24554.127623999997</v>
      </c>
      <c r="K35" s="47">
        <v>0.20000000000000001</v>
      </c>
      <c r="L35" s="48">
        <f t="shared" si="4"/>
        <v>4910.8255247999996</v>
      </c>
      <c r="M35" s="49">
        <v>0.050000000000000003</v>
      </c>
      <c r="N35" s="50">
        <f t="shared" si="5"/>
        <v>1227.7063811999999</v>
      </c>
      <c r="O35" s="49">
        <v>0.050000000000000003</v>
      </c>
      <c r="P35" s="50">
        <f t="shared" si="6"/>
        <v>1227.7063811999999</v>
      </c>
      <c r="Q35" s="51">
        <f t="shared" si="7"/>
        <v>16.530000000000001</v>
      </c>
      <c r="R35" s="52">
        <f t="shared" si="8"/>
        <v>17187.889336799995</v>
      </c>
      <c r="S35" s="69">
        <f t="shared" si="9"/>
        <v>0.60899999999999987</v>
      </c>
    </row>
    <row r="36" s="1" customFormat="1" ht="15" customHeight="1">
      <c r="A36" s="54" t="s">
        <v>52</v>
      </c>
      <c r="B36" s="55" t="s">
        <v>53</v>
      </c>
      <c r="C36" s="68">
        <v>56</v>
      </c>
      <c r="D36" s="198">
        <v>198</v>
      </c>
      <c r="E36" s="43">
        <v>0</v>
      </c>
      <c r="F36" s="42">
        <f>ROUNDDOWN(D36*(1-E36),0)</f>
        <v>198</v>
      </c>
      <c r="G36" s="45">
        <f t="shared" si="0"/>
        <v>27.001259999999998</v>
      </c>
      <c r="H36" s="45">
        <f t="shared" si="1"/>
        <v>1512.0705599999999</v>
      </c>
      <c r="I36" s="45">
        <f t="shared" si="2"/>
        <v>3.5101637999999999</v>
      </c>
      <c r="J36" s="46">
        <f t="shared" si="3"/>
        <v>1315.5013872</v>
      </c>
      <c r="K36" s="47">
        <v>0.20000000000000001</v>
      </c>
      <c r="L36" s="48">
        <f t="shared" si="4"/>
        <v>263.10027744000001</v>
      </c>
      <c r="M36" s="49">
        <v>0.050000000000000003</v>
      </c>
      <c r="N36" s="50">
        <f t="shared" si="5"/>
        <v>65.775069360000003</v>
      </c>
      <c r="O36" s="49">
        <v>0.050000000000000003</v>
      </c>
      <c r="P36" s="50">
        <f t="shared" si="6"/>
        <v>65.775069360000003</v>
      </c>
      <c r="Q36" s="51">
        <f t="shared" si="7"/>
        <v>16.440000000000001</v>
      </c>
      <c r="R36" s="52">
        <f t="shared" si="8"/>
        <v>920.8509710400001</v>
      </c>
      <c r="S36" s="69">
        <f t="shared" si="9"/>
        <v>0.6090000000000001</v>
      </c>
    </row>
    <row r="37" ht="15" customHeight="1">
      <c r="A37" s="56" t="s">
        <v>52</v>
      </c>
      <c r="B37" s="55" t="s">
        <v>53</v>
      </c>
      <c r="C37" s="68">
        <v>1022</v>
      </c>
      <c r="D37" s="198">
        <v>198</v>
      </c>
      <c r="E37" s="43">
        <v>0.5</v>
      </c>
      <c r="F37" s="42">
        <f>ROUNDDOWN(D37*(1-E37),0)</f>
        <v>99</v>
      </c>
      <c r="G37" s="45">
        <f t="shared" si="0"/>
        <v>13.500629999999999</v>
      </c>
      <c r="H37" s="45">
        <f t="shared" si="1"/>
        <v>13797.64386</v>
      </c>
      <c r="I37" s="45">
        <f t="shared" si="2"/>
        <v>1.7550819</v>
      </c>
      <c r="J37" s="46">
        <f t="shared" si="3"/>
        <v>12003.950158199999</v>
      </c>
      <c r="K37" s="47">
        <v>0.20000000000000001</v>
      </c>
      <c r="L37" s="48">
        <f t="shared" si="4"/>
        <v>2400.7900316400001</v>
      </c>
      <c r="M37" s="49">
        <v>0.050000000000000003</v>
      </c>
      <c r="N37" s="50">
        <f t="shared" si="5"/>
        <v>600.19750791000001</v>
      </c>
      <c r="O37" s="49">
        <v>0.050000000000000003</v>
      </c>
      <c r="P37" s="50">
        <f t="shared" si="6"/>
        <v>600.19750791000001</v>
      </c>
      <c r="Q37" s="51">
        <f t="shared" si="7"/>
        <v>8.2200000000000006</v>
      </c>
      <c r="R37" s="52">
        <f t="shared" si="8"/>
        <v>8402.7651107400015</v>
      </c>
      <c r="S37" s="69">
        <f t="shared" si="9"/>
        <v>0.6090000000000001</v>
      </c>
    </row>
    <row r="38" ht="15" customHeight="1">
      <c r="A38" s="57" t="s">
        <v>400</v>
      </c>
      <c r="B38" s="55" t="s">
        <v>412</v>
      </c>
      <c r="C38" s="68">
        <v>8</v>
      </c>
      <c r="D38" s="198">
        <v>48</v>
      </c>
      <c r="E38" s="43">
        <v>0</v>
      </c>
      <c r="F38" s="42">
        <f>D38*(1-E38)</f>
        <v>48</v>
      </c>
      <c r="G38" s="45">
        <f t="shared" si="0"/>
        <v>6.5457599999999996</v>
      </c>
      <c r="H38" s="45">
        <f t="shared" si="1"/>
        <v>52.366079999999997</v>
      </c>
      <c r="I38" s="45">
        <f t="shared" si="2"/>
        <v>0.85094879999999995</v>
      </c>
      <c r="J38" s="46">
        <f t="shared" si="3"/>
        <v>45.558489599999994</v>
      </c>
      <c r="K38" s="47">
        <v>0.20000000000000001</v>
      </c>
      <c r="L38" s="193">
        <f t="shared" si="4"/>
        <v>9.1116979199999992</v>
      </c>
      <c r="M38" s="49">
        <f>VLOOKUP(A38,'New template'!A:R,13,FALSE)</f>
        <v>0.050000000000000003</v>
      </c>
      <c r="N38" s="50">
        <f t="shared" si="5"/>
        <v>2.2779244799999998</v>
      </c>
      <c r="O38" s="49">
        <v>0.050000000000000003</v>
      </c>
      <c r="P38" s="50">
        <f t="shared" si="6"/>
        <v>2.2779244799999998</v>
      </c>
      <c r="Q38" s="51">
        <f t="shared" si="7"/>
        <v>3.9900000000000002</v>
      </c>
      <c r="R38" s="52">
        <f t="shared" si="8"/>
        <v>31.890942719999995</v>
      </c>
      <c r="S38" s="69">
        <f t="shared" si="9"/>
        <v>0.60899999999999999</v>
      </c>
    </row>
    <row r="39" s="1" customFormat="1" ht="15" customHeight="1">
      <c r="A39" s="56" t="s">
        <v>400</v>
      </c>
      <c r="B39" s="55" t="s">
        <v>412</v>
      </c>
      <c r="C39" s="68">
        <v>15</v>
      </c>
      <c r="D39" s="198">
        <v>48</v>
      </c>
      <c r="E39" s="43">
        <v>0.20000000000000001</v>
      </c>
      <c r="F39" s="42">
        <f t="shared" ref="F39:F54" si="11">ROUNDDOWN(D39*(1-E39),0)</f>
        <v>38</v>
      </c>
      <c r="G39" s="45">
        <f t="shared" si="0"/>
        <v>5.1820599999999999</v>
      </c>
      <c r="H39" s="45">
        <f t="shared" si="1"/>
        <v>77.730899999999991</v>
      </c>
      <c r="I39" s="45">
        <f t="shared" si="2"/>
        <v>0.67366780000000004</v>
      </c>
      <c r="J39" s="46">
        <f t="shared" si="3"/>
        <v>67.625882999999988</v>
      </c>
      <c r="K39" s="47">
        <v>0.20000000000000001</v>
      </c>
      <c r="L39" s="48">
        <f t="shared" si="4"/>
        <v>13.525176599999998</v>
      </c>
      <c r="M39" s="49">
        <v>0.050000000000000003</v>
      </c>
      <c r="N39" s="50">
        <f t="shared" si="5"/>
        <v>3.3812941499999996</v>
      </c>
      <c r="O39" s="49">
        <v>0.050000000000000003</v>
      </c>
      <c r="P39" s="50">
        <f t="shared" si="6"/>
        <v>3.3812941499999996</v>
      </c>
      <c r="Q39" s="51">
        <f t="shared" si="7"/>
        <v>3.1600000000000001</v>
      </c>
      <c r="R39" s="52">
        <f t="shared" si="8"/>
        <v>47.338118099999988</v>
      </c>
      <c r="S39" s="69">
        <f t="shared" si="9"/>
        <v>0.60899999999999987</v>
      </c>
    </row>
    <row r="40" ht="15" customHeight="1">
      <c r="A40" s="54" t="s">
        <v>64</v>
      </c>
      <c r="B40" s="55" t="s">
        <v>413</v>
      </c>
      <c r="C40" s="68">
        <v>2</v>
      </c>
      <c r="D40" s="198">
        <v>98</v>
      </c>
      <c r="E40" s="43">
        <v>0</v>
      </c>
      <c r="F40" s="42">
        <f t="shared" si="11"/>
        <v>98</v>
      </c>
      <c r="G40" s="45">
        <f t="shared" si="0"/>
        <v>13.36426</v>
      </c>
      <c r="H40" s="45">
        <f t="shared" si="1"/>
        <v>26.72852</v>
      </c>
      <c r="I40" s="45">
        <f t="shared" si="2"/>
        <v>1.7373537999999999</v>
      </c>
      <c r="J40" s="46">
        <f t="shared" si="3"/>
        <v>23.253812400000001</v>
      </c>
      <c r="K40" s="47">
        <v>0.20000000000000001</v>
      </c>
      <c r="L40" s="48">
        <f t="shared" si="4"/>
        <v>4.65076248</v>
      </c>
      <c r="M40" s="49">
        <v>0.050000000000000003</v>
      </c>
      <c r="N40" s="50">
        <f t="shared" si="5"/>
        <v>1.16269062</v>
      </c>
      <c r="O40" s="49">
        <v>0.050000000000000003</v>
      </c>
      <c r="P40" s="50">
        <f t="shared" si="6"/>
        <v>1.16269062</v>
      </c>
      <c r="Q40" s="51">
        <f t="shared" si="7"/>
        <v>8.1400000000000006</v>
      </c>
      <c r="R40" s="52">
        <f t="shared" si="8"/>
        <v>16.277668680000001</v>
      </c>
      <c r="S40" s="69">
        <f t="shared" si="9"/>
        <v>0.6090000000000001</v>
      </c>
    </row>
    <row r="41" ht="15" customHeight="1">
      <c r="A41" s="54" t="s">
        <v>64</v>
      </c>
      <c r="B41" s="55" t="s">
        <v>413</v>
      </c>
      <c r="C41" s="68">
        <v>1</v>
      </c>
      <c r="D41" s="198">
        <v>98</v>
      </c>
      <c r="E41" s="43">
        <v>0.20000000000000001</v>
      </c>
      <c r="F41" s="42">
        <f t="shared" si="11"/>
        <v>78</v>
      </c>
      <c r="G41" s="45">
        <f t="shared" si="0"/>
        <v>10.636859999999999</v>
      </c>
      <c r="H41" s="45">
        <f t="shared" si="1"/>
        <v>10.636859999999999</v>
      </c>
      <c r="I41" s="45">
        <f t="shared" si="2"/>
        <v>1.3827917999999999</v>
      </c>
      <c r="J41" s="46">
        <f t="shared" si="3"/>
        <v>9.254068199999999</v>
      </c>
      <c r="K41" s="47">
        <v>0.20000000000000001</v>
      </c>
      <c r="L41" s="48">
        <f t="shared" si="4"/>
        <v>1.8508136399999999</v>
      </c>
      <c r="M41" s="49">
        <v>0.050000000000000003</v>
      </c>
      <c r="N41" s="50">
        <f t="shared" si="5"/>
        <v>0.46270340999999998</v>
      </c>
      <c r="O41" s="49">
        <v>0.050000000000000003</v>
      </c>
      <c r="P41" s="50">
        <f t="shared" si="6"/>
        <v>0.46270340999999998</v>
      </c>
      <c r="Q41" s="51">
        <f t="shared" si="7"/>
        <v>6.4800000000000004</v>
      </c>
      <c r="R41" s="52">
        <f t="shared" si="8"/>
        <v>6.4778477399999996</v>
      </c>
      <c r="S41" s="69">
        <f t="shared" si="9"/>
        <v>0.6090000000000001</v>
      </c>
    </row>
    <row r="42" s="1" customFormat="1" ht="15" customHeight="1">
      <c r="A42" s="56" t="s">
        <v>66</v>
      </c>
      <c r="B42" s="55" t="s">
        <v>67</v>
      </c>
      <c r="C42" s="68">
        <v>2</v>
      </c>
      <c r="D42" s="198">
        <v>228</v>
      </c>
      <c r="E42" s="43">
        <v>0</v>
      </c>
      <c r="F42" s="42">
        <f t="shared" si="11"/>
        <v>228</v>
      </c>
      <c r="G42" s="45">
        <f t="shared" si="0"/>
        <v>31.092359999999999</v>
      </c>
      <c r="H42" s="45">
        <f t="shared" si="1"/>
        <v>62.184719999999999</v>
      </c>
      <c r="I42" s="45">
        <f t="shared" si="2"/>
        <v>4.0420068000000002</v>
      </c>
      <c r="J42" s="46">
        <f t="shared" si="3"/>
        <v>54.1007064</v>
      </c>
      <c r="K42" s="47">
        <v>0.20000000000000001</v>
      </c>
      <c r="L42" s="48">
        <f t="shared" si="4"/>
        <v>10.820141280000001</v>
      </c>
      <c r="M42" s="49">
        <v>0.050000000000000003</v>
      </c>
      <c r="N42" s="50">
        <f t="shared" si="5"/>
        <v>2.7050353200000004</v>
      </c>
      <c r="O42" s="49">
        <v>0.050000000000000003</v>
      </c>
      <c r="P42" s="50">
        <f t="shared" si="6"/>
        <v>2.7050353200000004</v>
      </c>
      <c r="Q42" s="51">
        <f t="shared" si="7"/>
        <v>18.940000000000001</v>
      </c>
      <c r="R42" s="52">
        <f t="shared" si="8"/>
        <v>37.870494479999998</v>
      </c>
      <c r="S42" s="69">
        <f t="shared" si="9"/>
        <v>0.60899999999999999</v>
      </c>
    </row>
    <row r="43" ht="15" customHeight="1">
      <c r="A43" s="56" t="s">
        <v>66</v>
      </c>
      <c r="B43" s="55" t="s">
        <v>67</v>
      </c>
      <c r="C43" s="68">
        <v>2</v>
      </c>
      <c r="D43" s="198">
        <v>228</v>
      </c>
      <c r="E43" s="43">
        <v>0.60999999999999999</v>
      </c>
      <c r="F43" s="42">
        <f t="shared" si="11"/>
        <v>88</v>
      </c>
      <c r="G43" s="45">
        <f t="shared" si="0"/>
        <v>12.00056</v>
      </c>
      <c r="H43" s="45">
        <f t="shared" si="1"/>
        <v>24.00112</v>
      </c>
      <c r="I43" s="45">
        <f t="shared" si="2"/>
        <v>1.5600728000000001</v>
      </c>
      <c r="J43" s="46">
        <f t="shared" si="3"/>
        <v>20.880974399999999</v>
      </c>
      <c r="K43" s="47">
        <v>0.20000000000000001</v>
      </c>
      <c r="L43" s="48">
        <f t="shared" si="4"/>
        <v>4.1761948799999997</v>
      </c>
      <c r="M43" s="49">
        <v>0.050000000000000003</v>
      </c>
      <c r="N43" s="50">
        <f t="shared" si="5"/>
        <v>1.0440487199999999</v>
      </c>
      <c r="O43" s="49">
        <v>0.050000000000000003</v>
      </c>
      <c r="P43" s="50">
        <f t="shared" si="6"/>
        <v>1.0440487199999999</v>
      </c>
      <c r="Q43" s="51">
        <f t="shared" si="7"/>
        <v>7.3099999999999996</v>
      </c>
      <c r="R43" s="52">
        <f t="shared" si="8"/>
        <v>14.61668208</v>
      </c>
      <c r="S43" s="69">
        <f t="shared" si="9"/>
        <v>0.60899999999999999</v>
      </c>
    </row>
    <row r="44" ht="15" customHeight="1">
      <c r="A44" s="56" t="s">
        <v>364</v>
      </c>
      <c r="B44" s="40" t="s">
        <v>93</v>
      </c>
      <c r="C44" s="68">
        <v>1</v>
      </c>
      <c r="D44" s="198">
        <v>298</v>
      </c>
      <c r="E44" s="43">
        <v>0</v>
      </c>
      <c r="F44" s="42">
        <f t="shared" si="11"/>
        <v>298</v>
      </c>
      <c r="G44" s="45">
        <f t="shared" si="0"/>
        <v>40.638259999999995</v>
      </c>
      <c r="H44" s="45">
        <f t="shared" si="1"/>
        <v>40.638259999999995</v>
      </c>
      <c r="I44" s="45">
        <f t="shared" si="2"/>
        <v>5.2829737999999997</v>
      </c>
      <c r="J44" s="46">
        <f t="shared" si="3"/>
        <v>35.355286199999995</v>
      </c>
      <c r="K44" s="47">
        <v>0.20000000000000001</v>
      </c>
      <c r="L44" s="48">
        <f t="shared" si="4"/>
        <v>7.0710572399999991</v>
      </c>
      <c r="M44" s="49">
        <v>0.050000000000000003</v>
      </c>
      <c r="N44" s="50">
        <f t="shared" si="5"/>
        <v>1.7677643099999998</v>
      </c>
      <c r="O44" s="49">
        <v>0.050000000000000003</v>
      </c>
      <c r="P44" s="50">
        <f t="shared" si="6"/>
        <v>1.7677643099999998</v>
      </c>
      <c r="Q44" s="51">
        <f t="shared" si="7"/>
        <v>24.75</v>
      </c>
      <c r="R44" s="52">
        <f t="shared" si="8"/>
        <v>24.748700339999996</v>
      </c>
      <c r="S44" s="69">
        <f t="shared" si="9"/>
        <v>0.60899999999999999</v>
      </c>
    </row>
    <row r="45" ht="15" customHeight="1">
      <c r="A45" s="56" t="s">
        <v>406</v>
      </c>
      <c r="B45" s="40" t="s">
        <v>95</v>
      </c>
      <c r="C45" s="68">
        <v>1</v>
      </c>
      <c r="D45" s="198">
        <v>228</v>
      </c>
      <c r="E45" s="43">
        <v>0.5</v>
      </c>
      <c r="F45" s="42">
        <f t="shared" si="11"/>
        <v>114</v>
      </c>
      <c r="G45" s="45">
        <f t="shared" si="0"/>
        <v>15.54618</v>
      </c>
      <c r="H45" s="45">
        <f t="shared" si="1"/>
        <v>15.54618</v>
      </c>
      <c r="I45" s="45">
        <f t="shared" si="2"/>
        <v>2.0210034000000001</v>
      </c>
      <c r="J45" s="46">
        <f t="shared" si="3"/>
        <v>13.5251766</v>
      </c>
      <c r="K45" s="47">
        <v>0.20000000000000001</v>
      </c>
      <c r="L45" s="48">
        <f t="shared" si="4"/>
        <v>2.7050353200000004</v>
      </c>
      <c r="M45" s="49">
        <v>0.050000000000000003</v>
      </c>
      <c r="N45" s="50">
        <f t="shared" si="5"/>
        <v>0.67625883000000009</v>
      </c>
      <c r="O45" s="49">
        <v>0.050000000000000003</v>
      </c>
      <c r="P45" s="50">
        <f t="shared" si="6"/>
        <v>0.67625883000000009</v>
      </c>
      <c r="Q45" s="51">
        <f t="shared" si="7"/>
        <v>9.4700000000000006</v>
      </c>
      <c r="R45" s="52">
        <f t="shared" si="8"/>
        <v>9.4676236199999995</v>
      </c>
      <c r="S45" s="69">
        <f t="shared" si="9"/>
        <v>0.60899999999999999</v>
      </c>
    </row>
    <row r="46" ht="15" customHeight="1">
      <c r="A46" s="54" t="s">
        <v>74</v>
      </c>
      <c r="B46" s="55" t="s">
        <v>75</v>
      </c>
      <c r="C46" s="68">
        <v>1</v>
      </c>
      <c r="D46" s="198">
        <v>248</v>
      </c>
      <c r="E46" s="43">
        <v>0</v>
      </c>
      <c r="F46" s="42">
        <f t="shared" si="11"/>
        <v>248</v>
      </c>
      <c r="G46" s="45">
        <f t="shared" si="0"/>
        <v>33.819759999999995</v>
      </c>
      <c r="H46" s="45">
        <f t="shared" si="1"/>
        <v>33.819759999999995</v>
      </c>
      <c r="I46" s="45">
        <f t="shared" si="2"/>
        <v>4.3965687999999998</v>
      </c>
      <c r="J46" s="46">
        <f t="shared" si="3"/>
        <v>29.423191199999994</v>
      </c>
      <c r="K46" s="47">
        <v>0.20000000000000001</v>
      </c>
      <c r="L46" s="48">
        <f t="shared" si="4"/>
        <v>5.8846382399999992</v>
      </c>
      <c r="M46" s="49">
        <v>0.050000000000000003</v>
      </c>
      <c r="N46" s="50">
        <f t="shared" si="5"/>
        <v>1.4711595599999998</v>
      </c>
      <c r="O46" s="49">
        <v>0.050000000000000003</v>
      </c>
      <c r="P46" s="50">
        <f t="shared" si="6"/>
        <v>1.4711595599999998</v>
      </c>
      <c r="Q46" s="51">
        <f t="shared" si="7"/>
        <v>20.600000000000001</v>
      </c>
      <c r="R46" s="52">
        <f t="shared" si="8"/>
        <v>20.596233839999996</v>
      </c>
      <c r="S46" s="69">
        <f t="shared" si="9"/>
        <v>0.60899999999999999</v>
      </c>
    </row>
    <row r="47" s="1" customFormat="1" ht="15" customHeight="1">
      <c r="A47" s="54" t="s">
        <v>74</v>
      </c>
      <c r="B47" s="55" t="s">
        <v>75</v>
      </c>
      <c r="C47" s="68">
        <v>3</v>
      </c>
      <c r="D47" s="198">
        <v>248</v>
      </c>
      <c r="E47" s="43">
        <v>0.29999999999999999</v>
      </c>
      <c r="F47" s="42">
        <f t="shared" si="11"/>
        <v>173</v>
      </c>
      <c r="G47" s="45">
        <f t="shared" si="0"/>
        <v>23.592009999999998</v>
      </c>
      <c r="H47" s="45">
        <f t="shared" si="1"/>
        <v>70.776029999999992</v>
      </c>
      <c r="I47" s="45">
        <f t="shared" si="2"/>
        <v>3.0669613</v>
      </c>
      <c r="J47" s="46">
        <f t="shared" si="3"/>
        <v>61.575146099999998</v>
      </c>
      <c r="K47" s="47">
        <v>0.20000000000000001</v>
      </c>
      <c r="L47" s="48">
        <f t="shared" si="4"/>
        <v>12.31502922</v>
      </c>
      <c r="M47" s="49">
        <v>0.050000000000000003</v>
      </c>
      <c r="N47" s="50">
        <f t="shared" si="5"/>
        <v>3.0787573049999999</v>
      </c>
      <c r="O47" s="49">
        <v>0.050000000000000003</v>
      </c>
      <c r="P47" s="50">
        <f t="shared" si="6"/>
        <v>3.0787573049999999</v>
      </c>
      <c r="Q47" s="51">
        <f t="shared" si="7"/>
        <v>14.369999999999999</v>
      </c>
      <c r="R47" s="52">
        <f t="shared" si="8"/>
        <v>43.102602270000006</v>
      </c>
      <c r="S47" s="69">
        <f t="shared" si="9"/>
        <v>0.6090000000000001</v>
      </c>
    </row>
    <row r="48" ht="15" customHeight="1">
      <c r="A48" s="54" t="s">
        <v>76</v>
      </c>
      <c r="B48" s="55" t="s">
        <v>77</v>
      </c>
      <c r="C48" s="68">
        <v>2</v>
      </c>
      <c r="D48" s="198">
        <v>348</v>
      </c>
      <c r="E48" s="43">
        <v>0</v>
      </c>
      <c r="F48" s="42">
        <f t="shared" si="11"/>
        <v>348</v>
      </c>
      <c r="G48" s="45">
        <f t="shared" si="0"/>
        <v>47.456759999999996</v>
      </c>
      <c r="H48" s="45">
        <f t="shared" si="1"/>
        <v>94.913519999999991</v>
      </c>
      <c r="I48" s="45">
        <f t="shared" si="2"/>
        <v>6.1693787999999996</v>
      </c>
      <c r="J48" s="46">
        <f t="shared" si="3"/>
        <v>82.574762399999997</v>
      </c>
      <c r="K48" s="47">
        <v>0.20000000000000001</v>
      </c>
      <c r="L48" s="48">
        <f t="shared" si="4"/>
        <v>16.514952480000002</v>
      </c>
      <c r="M48" s="49">
        <v>0.050000000000000003</v>
      </c>
      <c r="N48" s="50">
        <f t="shared" si="5"/>
        <v>4.1287381200000004</v>
      </c>
      <c r="O48" s="49">
        <v>0.050000000000000003</v>
      </c>
      <c r="P48" s="50">
        <f t="shared" si="6"/>
        <v>4.1287381200000004</v>
      </c>
      <c r="Q48" s="51">
        <f t="shared" si="7"/>
        <v>28.899999999999999</v>
      </c>
      <c r="R48" s="52">
        <f t="shared" si="8"/>
        <v>57.80233367999999</v>
      </c>
      <c r="S48" s="69">
        <f t="shared" si="9"/>
        <v>0.60899999999999999</v>
      </c>
    </row>
    <row r="49" ht="15" customHeight="1">
      <c r="A49" s="56" t="s">
        <v>76</v>
      </c>
      <c r="B49" s="55" t="s">
        <v>77</v>
      </c>
      <c r="C49" s="68">
        <v>3</v>
      </c>
      <c r="D49" s="198">
        <v>348</v>
      </c>
      <c r="E49" s="43">
        <v>0.29999999999999999</v>
      </c>
      <c r="F49" s="42">
        <f t="shared" si="11"/>
        <v>243</v>
      </c>
      <c r="G49" s="45">
        <f t="shared" si="0"/>
        <v>33.137909999999998</v>
      </c>
      <c r="H49" s="45">
        <f t="shared" si="1"/>
        <v>99.413729999999987</v>
      </c>
      <c r="I49" s="45">
        <f t="shared" si="2"/>
        <v>4.3079282999999995</v>
      </c>
      <c r="J49" s="46">
        <f t="shared" si="3"/>
        <v>86.4899451</v>
      </c>
      <c r="K49" s="47">
        <v>0.20000000000000001</v>
      </c>
      <c r="L49" s="48">
        <f t="shared" si="4"/>
        <v>17.297989019999999</v>
      </c>
      <c r="M49" s="49">
        <v>0.050000000000000003</v>
      </c>
      <c r="N49" s="50">
        <f t="shared" si="5"/>
        <v>4.3244972549999998</v>
      </c>
      <c r="O49" s="49">
        <v>0.050000000000000003</v>
      </c>
      <c r="P49" s="50">
        <f t="shared" si="6"/>
        <v>4.3244972549999998</v>
      </c>
      <c r="Q49" s="51">
        <f t="shared" si="7"/>
        <v>20.18</v>
      </c>
      <c r="R49" s="52">
        <f t="shared" si="8"/>
        <v>60.542961570000003</v>
      </c>
      <c r="S49" s="69">
        <f t="shared" si="9"/>
        <v>0.6090000000000001</v>
      </c>
    </row>
    <row r="50" ht="15" customHeight="1">
      <c r="A50" s="54" t="s">
        <v>78</v>
      </c>
      <c r="B50" s="55" t="s">
        <v>79</v>
      </c>
      <c r="C50" s="68">
        <v>2</v>
      </c>
      <c r="D50" s="198">
        <v>198</v>
      </c>
      <c r="E50" s="43">
        <v>0</v>
      </c>
      <c r="F50" s="42">
        <f t="shared" si="11"/>
        <v>198</v>
      </c>
      <c r="G50" s="45">
        <f t="shared" si="0"/>
        <v>27.001259999999998</v>
      </c>
      <c r="H50" s="45">
        <f t="shared" si="1"/>
        <v>54.002519999999997</v>
      </c>
      <c r="I50" s="45">
        <f t="shared" si="2"/>
        <v>3.5101637999999999</v>
      </c>
      <c r="J50" s="46">
        <f t="shared" si="3"/>
        <v>46.982192399999995</v>
      </c>
      <c r="K50" s="47">
        <v>0.20000000000000001</v>
      </c>
      <c r="L50" s="48">
        <f t="shared" si="4"/>
        <v>9.3964384799999987</v>
      </c>
      <c r="M50" s="49">
        <v>0.050000000000000003</v>
      </c>
      <c r="N50" s="50">
        <f t="shared" si="5"/>
        <v>2.3491096199999997</v>
      </c>
      <c r="O50" s="49">
        <v>0.050000000000000003</v>
      </c>
      <c r="P50" s="50">
        <f t="shared" si="6"/>
        <v>2.3491096199999997</v>
      </c>
      <c r="Q50" s="51">
        <f t="shared" si="7"/>
        <v>16.440000000000001</v>
      </c>
      <c r="R50" s="52">
        <f t="shared" si="8"/>
        <v>32.887534679999995</v>
      </c>
      <c r="S50" s="69">
        <f t="shared" si="9"/>
        <v>0.60899999999999999</v>
      </c>
    </row>
    <row r="51" ht="15" customHeight="1">
      <c r="A51" s="54" t="s">
        <v>78</v>
      </c>
      <c r="B51" s="55" t="s">
        <v>79</v>
      </c>
      <c r="C51" s="68">
        <v>1</v>
      </c>
      <c r="D51" s="198">
        <v>198</v>
      </c>
      <c r="E51" s="43">
        <v>0.56000000000000005</v>
      </c>
      <c r="F51" s="42">
        <f t="shared" si="11"/>
        <v>87</v>
      </c>
      <c r="G51" s="45">
        <f t="shared" si="0"/>
        <v>11.864189999999999</v>
      </c>
      <c r="H51" s="45">
        <f t="shared" si="1"/>
        <v>11.864189999999999</v>
      </c>
      <c r="I51" s="45">
        <f t="shared" si="2"/>
        <v>1.5423446999999999</v>
      </c>
      <c r="J51" s="46">
        <f t="shared" si="3"/>
        <v>10.3218453</v>
      </c>
      <c r="K51" s="47">
        <v>0.20000000000000001</v>
      </c>
      <c r="L51" s="48">
        <f t="shared" si="4"/>
        <v>2.0643690600000002</v>
      </c>
      <c r="M51" s="49">
        <v>0.050000000000000003</v>
      </c>
      <c r="N51" s="50">
        <f t="shared" si="5"/>
        <v>0.51609226500000005</v>
      </c>
      <c r="O51" s="49">
        <v>0.050000000000000003</v>
      </c>
      <c r="P51" s="50">
        <f t="shared" si="6"/>
        <v>0.51609226500000005</v>
      </c>
      <c r="Q51" s="51">
        <f t="shared" si="7"/>
        <v>7.2300000000000004</v>
      </c>
      <c r="R51" s="52">
        <f t="shared" si="8"/>
        <v>7.2252917099999987</v>
      </c>
      <c r="S51" s="69">
        <f t="shared" si="9"/>
        <v>0.60899999999999999</v>
      </c>
    </row>
    <row r="52" ht="15" customHeight="1">
      <c r="A52" s="54" t="s">
        <v>80</v>
      </c>
      <c r="B52" s="55" t="s">
        <v>81</v>
      </c>
      <c r="C52" s="68">
        <v>1</v>
      </c>
      <c r="D52" s="198">
        <v>298</v>
      </c>
      <c r="E52" s="43">
        <v>0.69999999999999996</v>
      </c>
      <c r="F52" s="42">
        <f t="shared" si="11"/>
        <v>89</v>
      </c>
      <c r="G52" s="45">
        <f t="shared" si="0"/>
        <v>12.13693</v>
      </c>
      <c r="H52" s="45">
        <f t="shared" si="1"/>
        <v>12.13693</v>
      </c>
      <c r="I52" s="45">
        <f t="shared" si="2"/>
        <v>1.5778009</v>
      </c>
      <c r="J52" s="46">
        <f t="shared" si="3"/>
        <v>10.5591291</v>
      </c>
      <c r="K52" s="47">
        <v>0.20000000000000001</v>
      </c>
      <c r="L52" s="48">
        <f t="shared" si="4"/>
        <v>2.11182582</v>
      </c>
      <c r="M52" s="49">
        <v>0.050000000000000003</v>
      </c>
      <c r="N52" s="50">
        <f t="shared" si="5"/>
        <v>0.52795645499999999</v>
      </c>
      <c r="O52" s="49">
        <v>0.050000000000000003</v>
      </c>
      <c r="P52" s="50">
        <f t="shared" si="6"/>
        <v>0.52795645499999999</v>
      </c>
      <c r="Q52" s="51">
        <f t="shared" si="7"/>
        <v>7.3899999999999997</v>
      </c>
      <c r="R52" s="52">
        <f t="shared" si="8"/>
        <v>7.3913903699999999</v>
      </c>
      <c r="S52" s="69">
        <f t="shared" si="9"/>
        <v>0.60899999999999999</v>
      </c>
    </row>
    <row r="53" ht="15" customHeight="1">
      <c r="A53" s="54" t="s">
        <v>82</v>
      </c>
      <c r="B53" s="40" t="s">
        <v>111</v>
      </c>
      <c r="C53" s="68">
        <v>1</v>
      </c>
      <c r="D53" s="198">
        <v>398</v>
      </c>
      <c r="E53" s="43">
        <v>0</v>
      </c>
      <c r="F53" s="42">
        <f t="shared" si="11"/>
        <v>398</v>
      </c>
      <c r="G53" s="45">
        <f t="shared" si="0"/>
        <v>54.275259999999996</v>
      </c>
      <c r="H53" s="45">
        <f t="shared" si="1"/>
        <v>54.275259999999996</v>
      </c>
      <c r="I53" s="45">
        <f t="shared" si="2"/>
        <v>7.0557837999999995</v>
      </c>
      <c r="J53" s="46">
        <f t="shared" si="3"/>
        <v>47.219476199999995</v>
      </c>
      <c r="K53" s="47">
        <v>0.20000000000000001</v>
      </c>
      <c r="L53" s="48">
        <f t="shared" si="4"/>
        <v>9.4438952399999998</v>
      </c>
      <c r="M53" s="49">
        <v>0.050000000000000003</v>
      </c>
      <c r="N53" s="50">
        <f t="shared" si="5"/>
        <v>2.36097381</v>
      </c>
      <c r="O53" s="49">
        <v>0.050000000000000003</v>
      </c>
      <c r="P53" s="50">
        <f t="shared" si="6"/>
        <v>2.36097381</v>
      </c>
      <c r="Q53" s="51">
        <f t="shared" si="7"/>
        <v>33.049999999999997</v>
      </c>
      <c r="R53" s="52">
        <f t="shared" si="8"/>
        <v>33.053633340000005</v>
      </c>
      <c r="S53" s="69">
        <f t="shared" si="9"/>
        <v>0.6090000000000001</v>
      </c>
    </row>
    <row r="54" ht="15" customHeight="1">
      <c r="A54" s="54" t="s">
        <v>82</v>
      </c>
      <c r="B54" s="55" t="s">
        <v>83</v>
      </c>
      <c r="C54" s="68">
        <v>23</v>
      </c>
      <c r="D54" s="198">
        <v>398</v>
      </c>
      <c r="E54" s="43">
        <v>0.64000000000000001</v>
      </c>
      <c r="F54" s="42">
        <f t="shared" si="11"/>
        <v>143</v>
      </c>
      <c r="G54" s="45">
        <f t="shared" si="0"/>
        <v>19.500909999999998</v>
      </c>
      <c r="H54" s="45">
        <f t="shared" si="1"/>
        <v>448.52092999999996</v>
      </c>
      <c r="I54" s="45">
        <f t="shared" si="2"/>
        <v>2.5351182999999997</v>
      </c>
      <c r="J54" s="46">
        <f t="shared" si="3"/>
        <v>390.21320909999991</v>
      </c>
      <c r="K54" s="47">
        <v>0.20000000000000001</v>
      </c>
      <c r="L54" s="48">
        <f t="shared" si="4"/>
        <v>78.042641819999986</v>
      </c>
      <c r="M54" s="49">
        <v>0.050000000000000003</v>
      </c>
      <c r="N54" s="50">
        <f t="shared" si="5"/>
        <v>19.510660454999996</v>
      </c>
      <c r="O54" s="49">
        <v>0.050000000000000003</v>
      </c>
      <c r="P54" s="50">
        <f t="shared" si="6"/>
        <v>19.510660454999996</v>
      </c>
      <c r="Q54" s="51">
        <f t="shared" si="7"/>
        <v>11.880000000000001</v>
      </c>
      <c r="R54" s="52">
        <f t="shared" si="8"/>
        <v>273.14924636999996</v>
      </c>
      <c r="S54" s="69">
        <f t="shared" si="9"/>
        <v>0.60899999999999999</v>
      </c>
    </row>
    <row r="55" ht="15" customHeight="1">
      <c r="A55" s="56" t="s">
        <v>365</v>
      </c>
      <c r="B55" s="55" t="s">
        <v>85</v>
      </c>
      <c r="C55" s="68">
        <v>14</v>
      </c>
      <c r="D55" s="198">
        <v>98</v>
      </c>
      <c r="E55" s="43">
        <v>0</v>
      </c>
      <c r="F55" s="42">
        <f>D55*(1-E55)</f>
        <v>98</v>
      </c>
      <c r="G55" s="45">
        <f t="shared" si="0"/>
        <v>13.36426</v>
      </c>
      <c r="H55" s="45">
        <f t="shared" si="1"/>
        <v>187.09963999999999</v>
      </c>
      <c r="I55" s="45">
        <f t="shared" si="2"/>
        <v>1.7373537999999999</v>
      </c>
      <c r="J55" s="46">
        <f t="shared" si="3"/>
        <v>162.77668679999999</v>
      </c>
      <c r="K55" s="47">
        <v>0.20000000000000001</v>
      </c>
      <c r="L55" s="48">
        <f t="shared" si="4"/>
        <v>32.555337360000003</v>
      </c>
      <c r="M55" s="49">
        <f>VLOOKUP(A55,'New template'!A:R,13,FALSE)</f>
        <v>0.050000000000000003</v>
      </c>
      <c r="N55" s="50">
        <f t="shared" si="5"/>
        <v>8.1388343400000007</v>
      </c>
      <c r="O55" s="49">
        <v>0.050000000000000003</v>
      </c>
      <c r="P55" s="50">
        <f t="shared" si="6"/>
        <v>8.1388343400000007</v>
      </c>
      <c r="Q55" s="51">
        <f t="shared" si="7"/>
        <v>8.1400000000000006</v>
      </c>
      <c r="R55" s="52">
        <f t="shared" si="8"/>
        <v>113.94368075999998</v>
      </c>
      <c r="S55" s="69">
        <f t="shared" si="9"/>
        <v>0.60899999999999987</v>
      </c>
    </row>
    <row r="56" ht="15" customHeight="1">
      <c r="A56" s="56" t="s">
        <v>365</v>
      </c>
      <c r="B56" s="55" t="s">
        <v>85</v>
      </c>
      <c r="C56" s="68">
        <v>1</v>
      </c>
      <c r="D56" s="198">
        <v>98</v>
      </c>
      <c r="E56" s="43">
        <v>0.099999999999999895</v>
      </c>
      <c r="F56" s="42">
        <f>ROUNDDOWN(D56*(1-E56),0)</f>
        <v>88</v>
      </c>
      <c r="G56" s="45">
        <f t="shared" si="0"/>
        <v>12.00056</v>
      </c>
      <c r="H56" s="45">
        <f t="shared" si="1"/>
        <v>12.00056</v>
      </c>
      <c r="I56" s="45">
        <f t="shared" si="2"/>
        <v>1.5600728000000001</v>
      </c>
      <c r="J56" s="46">
        <f t="shared" si="3"/>
        <v>10.4404872</v>
      </c>
      <c r="K56" s="47">
        <v>0.20000000000000001</v>
      </c>
      <c r="L56" s="48">
        <f t="shared" si="4"/>
        <v>2.0880974399999999</v>
      </c>
      <c r="M56" s="49">
        <v>0.050000000000000003</v>
      </c>
      <c r="N56" s="50">
        <f t="shared" si="5"/>
        <v>0.52202435999999997</v>
      </c>
      <c r="O56" s="49">
        <v>0.050000000000000003</v>
      </c>
      <c r="P56" s="50">
        <f t="shared" si="6"/>
        <v>0.52202435999999997</v>
      </c>
      <c r="Q56" s="51">
        <f t="shared" si="7"/>
        <v>7.3099999999999996</v>
      </c>
      <c r="R56" s="52">
        <f t="shared" si="8"/>
        <v>7.3083410400000002</v>
      </c>
      <c r="S56" s="69">
        <f t="shared" si="9"/>
        <v>0.60899999999999999</v>
      </c>
    </row>
    <row r="57" ht="15" customHeight="1">
      <c r="A57" s="56" t="s">
        <v>366</v>
      </c>
      <c r="B57" s="55" t="s">
        <v>87</v>
      </c>
      <c r="C57" s="68">
        <v>2</v>
      </c>
      <c r="D57" s="198">
        <v>198</v>
      </c>
      <c r="E57" s="43">
        <v>0</v>
      </c>
      <c r="F57" s="42">
        <f>ROUNDDOWN(D57*(1-E57),0)</f>
        <v>198</v>
      </c>
      <c r="G57" s="45">
        <f t="shared" si="0"/>
        <v>27.001259999999998</v>
      </c>
      <c r="H57" s="45">
        <f t="shared" si="1"/>
        <v>54.002519999999997</v>
      </c>
      <c r="I57" s="45">
        <f t="shared" si="2"/>
        <v>3.5101637999999999</v>
      </c>
      <c r="J57" s="46">
        <f t="shared" si="3"/>
        <v>46.982192399999995</v>
      </c>
      <c r="K57" s="47">
        <v>0.20000000000000001</v>
      </c>
      <c r="L57" s="48">
        <f t="shared" si="4"/>
        <v>9.3964384799999987</v>
      </c>
      <c r="M57" s="49">
        <v>0.050000000000000003</v>
      </c>
      <c r="N57" s="50">
        <f t="shared" si="5"/>
        <v>2.3491096199999997</v>
      </c>
      <c r="O57" s="49">
        <v>0.050000000000000003</v>
      </c>
      <c r="P57" s="50">
        <f t="shared" si="6"/>
        <v>2.3491096199999997</v>
      </c>
      <c r="Q57" s="51">
        <f t="shared" si="7"/>
        <v>16.440000000000001</v>
      </c>
      <c r="R57" s="52">
        <f t="shared" si="8"/>
        <v>32.887534679999995</v>
      </c>
      <c r="S57" s="69">
        <f t="shared" si="9"/>
        <v>0.60899999999999999</v>
      </c>
    </row>
    <row r="58" ht="15" customHeight="1">
      <c r="A58" s="56" t="s">
        <v>366</v>
      </c>
      <c r="B58" s="55" t="s">
        <v>87</v>
      </c>
      <c r="C58" s="68">
        <v>6</v>
      </c>
      <c r="D58" s="198">
        <v>198</v>
      </c>
      <c r="E58" s="43">
        <v>0.5</v>
      </c>
      <c r="F58" s="42">
        <f>ROUNDDOWN(D58*(1-E58),0)</f>
        <v>99</v>
      </c>
      <c r="G58" s="45">
        <f t="shared" si="0"/>
        <v>13.500629999999999</v>
      </c>
      <c r="H58" s="45">
        <f t="shared" si="1"/>
        <v>81.003779999999992</v>
      </c>
      <c r="I58" s="45">
        <f t="shared" si="2"/>
        <v>1.7550819</v>
      </c>
      <c r="J58" s="46">
        <f t="shared" si="3"/>
        <v>70.473288599999989</v>
      </c>
      <c r="K58" s="47">
        <v>0.20000000000000001</v>
      </c>
      <c r="L58" s="48">
        <f t="shared" si="4"/>
        <v>14.094657719999999</v>
      </c>
      <c r="M58" s="49">
        <v>0.050000000000000003</v>
      </c>
      <c r="N58" s="50">
        <f t="shared" si="5"/>
        <v>3.5236644299999997</v>
      </c>
      <c r="O58" s="49">
        <v>0.050000000000000003</v>
      </c>
      <c r="P58" s="50">
        <f t="shared" si="6"/>
        <v>3.5236644299999997</v>
      </c>
      <c r="Q58" s="51">
        <f t="shared" si="7"/>
        <v>8.2200000000000006</v>
      </c>
      <c r="R58" s="52">
        <f t="shared" si="8"/>
        <v>49.331302019999995</v>
      </c>
      <c r="S58" s="69">
        <f t="shared" si="9"/>
        <v>0.60899999999999999</v>
      </c>
    </row>
    <row r="59" ht="15" customHeight="1">
      <c r="A59" s="56" t="s">
        <v>367</v>
      </c>
      <c r="B59" s="55" t="s">
        <v>415</v>
      </c>
      <c r="C59" s="68">
        <v>4</v>
      </c>
      <c r="D59" s="198">
        <v>248</v>
      </c>
      <c r="E59" s="43">
        <v>0</v>
      </c>
      <c r="F59" s="42">
        <f>D59*(1-E59)</f>
        <v>248</v>
      </c>
      <c r="G59" s="45">
        <f t="shared" si="0"/>
        <v>33.819759999999995</v>
      </c>
      <c r="H59" s="45">
        <f t="shared" si="1"/>
        <v>135.27903999999998</v>
      </c>
      <c r="I59" s="45">
        <f t="shared" si="2"/>
        <v>4.3965687999999998</v>
      </c>
      <c r="J59" s="46">
        <f t="shared" si="3"/>
        <v>117.69276479999998</v>
      </c>
      <c r="K59" s="47">
        <v>0.20000000000000001</v>
      </c>
      <c r="L59" s="48">
        <f t="shared" si="4"/>
        <v>23.538552959999997</v>
      </c>
      <c r="M59" s="49">
        <f>VLOOKUP(A59,'New template'!A:R,13,FALSE)</f>
        <v>0.050000000000000003</v>
      </c>
      <c r="N59" s="50">
        <f t="shared" si="5"/>
        <v>5.8846382399999992</v>
      </c>
      <c r="O59" s="49">
        <v>0.050000000000000003</v>
      </c>
      <c r="P59" s="50">
        <f t="shared" si="6"/>
        <v>5.8846382399999992</v>
      </c>
      <c r="Q59" s="51">
        <f t="shared" si="7"/>
        <v>20.600000000000001</v>
      </c>
      <c r="R59" s="52">
        <f t="shared" si="8"/>
        <v>82.384935359999986</v>
      </c>
      <c r="S59" s="69">
        <f t="shared" si="9"/>
        <v>0.60899999999999999</v>
      </c>
    </row>
    <row r="60" ht="15" customHeight="1">
      <c r="A60" s="54" t="s">
        <v>367</v>
      </c>
      <c r="B60" s="55" t="s">
        <v>415</v>
      </c>
      <c r="C60" s="68">
        <v>8</v>
      </c>
      <c r="D60" s="198">
        <v>248</v>
      </c>
      <c r="E60" s="43">
        <v>0.5</v>
      </c>
      <c r="F60" s="42">
        <f>ROUNDDOWN(D60*(1-E60),0)</f>
        <v>124</v>
      </c>
      <c r="G60" s="45">
        <f t="shared" si="0"/>
        <v>16.909879999999998</v>
      </c>
      <c r="H60" s="45">
        <f t="shared" si="1"/>
        <v>135.27903999999998</v>
      </c>
      <c r="I60" s="45">
        <f t="shared" si="2"/>
        <v>2.1982843999999999</v>
      </c>
      <c r="J60" s="46">
        <f t="shared" si="3"/>
        <v>117.69276479999998</v>
      </c>
      <c r="K60" s="47">
        <v>0.20000000000000001</v>
      </c>
      <c r="L60" s="48">
        <f t="shared" si="4"/>
        <v>23.538552959999997</v>
      </c>
      <c r="M60" s="49">
        <v>0.050000000000000003</v>
      </c>
      <c r="N60" s="50">
        <f t="shared" si="5"/>
        <v>5.8846382399999992</v>
      </c>
      <c r="O60" s="49">
        <v>0.050000000000000003</v>
      </c>
      <c r="P60" s="50">
        <f t="shared" si="6"/>
        <v>5.8846382399999992</v>
      </c>
      <c r="Q60" s="51">
        <f t="shared" si="7"/>
        <v>10.300000000000001</v>
      </c>
      <c r="R60" s="52">
        <f t="shared" si="8"/>
        <v>82.384935359999986</v>
      </c>
      <c r="S60" s="69">
        <f t="shared" si="9"/>
        <v>0.60899999999999999</v>
      </c>
    </row>
    <row r="61" ht="15" customHeight="1">
      <c r="A61" s="54" t="s">
        <v>90</v>
      </c>
      <c r="B61" s="55" t="s">
        <v>91</v>
      </c>
      <c r="C61" s="68">
        <v>1</v>
      </c>
      <c r="D61" s="198">
        <v>298</v>
      </c>
      <c r="E61" s="43">
        <v>0</v>
      </c>
      <c r="F61" s="42">
        <f>ROUNDDOWN(D61*(1-E61),0)</f>
        <v>298</v>
      </c>
      <c r="G61" s="45">
        <f t="shared" si="0"/>
        <v>40.638259999999995</v>
      </c>
      <c r="H61" s="45">
        <f t="shared" si="1"/>
        <v>40.638259999999995</v>
      </c>
      <c r="I61" s="45">
        <f t="shared" si="2"/>
        <v>5.2829737999999997</v>
      </c>
      <c r="J61" s="46">
        <f t="shared" si="3"/>
        <v>35.355286199999995</v>
      </c>
      <c r="K61" s="47">
        <v>0.20000000000000001</v>
      </c>
      <c r="L61" s="48">
        <f t="shared" si="4"/>
        <v>7.0710572399999991</v>
      </c>
      <c r="M61" s="49">
        <v>0.050000000000000003</v>
      </c>
      <c r="N61" s="50">
        <f t="shared" si="5"/>
        <v>1.7677643099999998</v>
      </c>
      <c r="O61" s="49">
        <v>0.050000000000000003</v>
      </c>
      <c r="P61" s="50">
        <f t="shared" si="6"/>
        <v>1.7677643099999998</v>
      </c>
      <c r="Q61" s="51">
        <f t="shared" si="7"/>
        <v>24.75</v>
      </c>
      <c r="R61" s="52">
        <f t="shared" si="8"/>
        <v>24.748700339999996</v>
      </c>
      <c r="S61" s="69">
        <f t="shared" si="9"/>
        <v>0.60899999999999999</v>
      </c>
    </row>
    <row r="62" ht="15" customHeight="1">
      <c r="A62" s="54" t="s">
        <v>90</v>
      </c>
      <c r="B62" s="55" t="s">
        <v>91</v>
      </c>
      <c r="C62" s="68">
        <v>3</v>
      </c>
      <c r="D62" s="198">
        <v>298</v>
      </c>
      <c r="E62" s="43">
        <v>0.69999999999999996</v>
      </c>
      <c r="F62" s="42">
        <f>ROUNDDOWN(D62*(1-E62),0)</f>
        <v>89</v>
      </c>
      <c r="G62" s="45">
        <f t="shared" si="0"/>
        <v>12.13693</v>
      </c>
      <c r="H62" s="45">
        <f t="shared" si="1"/>
        <v>36.410789999999999</v>
      </c>
      <c r="I62" s="45">
        <f t="shared" si="2"/>
        <v>1.5778009</v>
      </c>
      <c r="J62" s="46">
        <f t="shared" si="3"/>
        <v>31.677387299999999</v>
      </c>
      <c r="K62" s="47">
        <v>0.20000000000000001</v>
      </c>
      <c r="L62" s="48">
        <f t="shared" si="4"/>
        <v>6.3354774599999999</v>
      </c>
      <c r="M62" s="49">
        <v>0.050000000000000003</v>
      </c>
      <c r="N62" s="50">
        <f t="shared" si="5"/>
        <v>1.583869365</v>
      </c>
      <c r="O62" s="49">
        <v>0.050000000000000003</v>
      </c>
      <c r="P62" s="50">
        <f t="shared" si="6"/>
        <v>1.583869365</v>
      </c>
      <c r="Q62" s="51">
        <f t="shared" si="7"/>
        <v>7.3899999999999997</v>
      </c>
      <c r="R62" s="52">
        <f t="shared" si="8"/>
        <v>22.174171110000003</v>
      </c>
      <c r="S62" s="69">
        <f t="shared" si="9"/>
        <v>0.6090000000000001</v>
      </c>
    </row>
    <row r="63" ht="15" customHeight="1">
      <c r="A63" s="54" t="s">
        <v>92</v>
      </c>
      <c r="B63" s="40" t="s">
        <v>93</v>
      </c>
      <c r="C63" s="68">
        <v>44</v>
      </c>
      <c r="D63" s="198">
        <v>398</v>
      </c>
      <c r="E63" s="43">
        <v>0.77000000000000002</v>
      </c>
      <c r="F63" s="42">
        <f>D63*(1-E63)</f>
        <v>91.539999999999992</v>
      </c>
      <c r="G63" s="45">
        <f t="shared" si="0"/>
        <v>12.483309799999999</v>
      </c>
      <c r="H63" s="45">
        <f t="shared" si="1"/>
        <v>549.26563119999992</v>
      </c>
      <c r="I63" s="45">
        <f t="shared" si="2"/>
        <v>1.622830274</v>
      </c>
      <c r="J63" s="46">
        <f t="shared" si="3"/>
        <v>477.86109914399992</v>
      </c>
      <c r="K63" s="47">
        <v>0.20000000000000001</v>
      </c>
      <c r="L63" s="48">
        <f t="shared" si="4"/>
        <v>95.572219828799987</v>
      </c>
      <c r="M63" s="49">
        <v>0.050000000000000003</v>
      </c>
      <c r="N63" s="50">
        <f t="shared" si="5"/>
        <v>23.893054957199997</v>
      </c>
      <c r="O63" s="49">
        <v>0.050000000000000003</v>
      </c>
      <c r="P63" s="50">
        <f t="shared" si="6"/>
        <v>23.893054957199997</v>
      </c>
      <c r="Q63" s="51">
        <f t="shared" si="7"/>
        <v>7.5999999999999996</v>
      </c>
      <c r="R63" s="52">
        <f t="shared" si="8"/>
        <v>334.50276940079999</v>
      </c>
      <c r="S63" s="69">
        <f t="shared" si="9"/>
        <v>0.6090000000000001</v>
      </c>
    </row>
    <row r="64" ht="15" customHeight="1">
      <c r="A64" s="54" t="s">
        <v>94</v>
      </c>
      <c r="B64" s="40" t="s">
        <v>95</v>
      </c>
      <c r="C64" s="68">
        <v>1</v>
      </c>
      <c r="D64" s="198">
        <v>498</v>
      </c>
      <c r="E64" s="43">
        <v>0</v>
      </c>
      <c r="F64" s="42">
        <f>ROUNDDOWN(D64*(1-E64),0)</f>
        <v>498</v>
      </c>
      <c r="G64" s="45">
        <f t="shared" si="0"/>
        <v>67.912259999999989</v>
      </c>
      <c r="H64" s="45">
        <f t="shared" si="1"/>
        <v>67.912259999999989</v>
      </c>
      <c r="I64" s="45">
        <f t="shared" si="2"/>
        <v>8.8285937999999984</v>
      </c>
      <c r="J64" s="46">
        <f t="shared" si="3"/>
        <v>59.083666199999989</v>
      </c>
      <c r="K64" s="47">
        <v>0.20000000000000001</v>
      </c>
      <c r="L64" s="48">
        <f t="shared" si="4"/>
        <v>11.816733239999998</v>
      </c>
      <c r="M64" s="49">
        <v>0.050000000000000003</v>
      </c>
      <c r="N64" s="50">
        <f t="shared" si="5"/>
        <v>2.9541833099999995</v>
      </c>
      <c r="O64" s="49">
        <v>0.050000000000000003</v>
      </c>
      <c r="P64" s="50">
        <f t="shared" si="6"/>
        <v>2.9541833099999995</v>
      </c>
      <c r="Q64" s="51">
        <f t="shared" si="7"/>
        <v>41.359999999999999</v>
      </c>
      <c r="R64" s="52">
        <f t="shared" si="8"/>
        <v>41.358566339999996</v>
      </c>
      <c r="S64" s="69">
        <f t="shared" si="9"/>
        <v>0.60899999999999999</v>
      </c>
    </row>
    <row r="65" ht="15" customHeight="1">
      <c r="A65" s="54" t="s">
        <v>94</v>
      </c>
      <c r="B65" s="40" t="s">
        <v>95</v>
      </c>
      <c r="C65" s="68">
        <v>129</v>
      </c>
      <c r="D65" s="198">
        <v>498</v>
      </c>
      <c r="E65" s="43">
        <v>0.75</v>
      </c>
      <c r="F65" s="42">
        <f>D65*(1-E65)</f>
        <v>124.5</v>
      </c>
      <c r="G65" s="45">
        <f t="shared" si="0"/>
        <v>16.978064999999997</v>
      </c>
      <c r="H65" s="45">
        <f t="shared" si="1"/>
        <v>2190.1703849999994</v>
      </c>
      <c r="I65" s="45">
        <f t="shared" si="2"/>
        <v>2.2071484499999996</v>
      </c>
      <c r="J65" s="46">
        <f t="shared" si="3"/>
        <v>1905.4482349499997</v>
      </c>
      <c r="K65" s="47">
        <v>0.20000000000000001</v>
      </c>
      <c r="L65" s="48">
        <f t="shared" si="4"/>
        <v>381.08964698999995</v>
      </c>
      <c r="M65" s="49">
        <v>0.050000000000000003</v>
      </c>
      <c r="N65" s="50">
        <f t="shared" si="5"/>
        <v>95.272411747499987</v>
      </c>
      <c r="O65" s="49">
        <v>0.050000000000000003</v>
      </c>
      <c r="P65" s="50">
        <f t="shared" si="6"/>
        <v>95.272411747499987</v>
      </c>
      <c r="Q65" s="51">
        <f t="shared" si="7"/>
        <v>10.34</v>
      </c>
      <c r="R65" s="52">
        <f t="shared" si="8"/>
        <v>1333.8137644649998</v>
      </c>
      <c r="S65" s="69">
        <f t="shared" si="9"/>
        <v>0.6090000000000001</v>
      </c>
    </row>
    <row r="66" ht="15" customHeight="1">
      <c r="A66" s="54" t="s">
        <v>96</v>
      </c>
      <c r="B66" s="55" t="s">
        <v>97</v>
      </c>
      <c r="C66" s="68">
        <v>152</v>
      </c>
      <c r="D66" s="198">
        <v>298</v>
      </c>
      <c r="E66" s="43">
        <v>0</v>
      </c>
      <c r="F66" s="42">
        <f t="shared" ref="F66:F72" si="12">ROUNDDOWN(D66*(1-E66),0)</f>
        <v>298</v>
      </c>
      <c r="G66" s="45">
        <f t="shared" si="0"/>
        <v>40.638259999999995</v>
      </c>
      <c r="H66" s="45">
        <f t="shared" si="1"/>
        <v>6177.015519999999</v>
      </c>
      <c r="I66" s="45">
        <f t="shared" si="2"/>
        <v>5.2829737999999997</v>
      </c>
      <c r="J66" s="46">
        <f t="shared" si="3"/>
        <v>5374.003502399999</v>
      </c>
      <c r="K66" s="47">
        <v>0.20000000000000001</v>
      </c>
      <c r="L66" s="48">
        <f t="shared" si="4"/>
        <v>1074.8007004799999</v>
      </c>
      <c r="M66" s="49">
        <v>0.050000000000000003</v>
      </c>
      <c r="N66" s="50">
        <f t="shared" si="5"/>
        <v>268.70017511999998</v>
      </c>
      <c r="O66" s="49">
        <v>0.050000000000000003</v>
      </c>
      <c r="P66" s="50">
        <f t="shared" si="6"/>
        <v>268.70017511999998</v>
      </c>
      <c r="Q66" s="51">
        <f t="shared" si="7"/>
        <v>24.75</v>
      </c>
      <c r="R66" s="52">
        <f t="shared" si="8"/>
        <v>3761.8024516799987</v>
      </c>
      <c r="S66" s="69">
        <f t="shared" si="9"/>
        <v>0.60899999999999987</v>
      </c>
    </row>
    <row r="67" ht="15" customHeight="1">
      <c r="A67" s="54" t="s">
        <v>98</v>
      </c>
      <c r="B67" s="55" t="s">
        <v>99</v>
      </c>
      <c r="C67" s="68">
        <v>103</v>
      </c>
      <c r="D67" s="198">
        <v>478</v>
      </c>
      <c r="E67" s="43">
        <v>0</v>
      </c>
      <c r="F67" s="42">
        <f t="shared" si="12"/>
        <v>478</v>
      </c>
      <c r="G67" s="45">
        <f t="shared" si="0"/>
        <v>65.18486</v>
      </c>
      <c r="H67" s="45">
        <f t="shared" si="1"/>
        <v>6714.0405799999999</v>
      </c>
      <c r="I67" s="45">
        <f t="shared" si="2"/>
        <v>8.4740318000000006</v>
      </c>
      <c r="J67" s="46">
        <f t="shared" si="3"/>
        <v>5841.2153046000003</v>
      </c>
      <c r="K67" s="47">
        <v>0.20000000000000001</v>
      </c>
      <c r="L67" s="48">
        <f t="shared" si="4"/>
        <v>1168.2430609200001</v>
      </c>
      <c r="M67" s="49">
        <v>0.050000000000000003</v>
      </c>
      <c r="N67" s="50">
        <f t="shared" si="5"/>
        <v>292.06076523000002</v>
      </c>
      <c r="O67" s="49">
        <v>0.050000000000000003</v>
      </c>
      <c r="P67" s="50">
        <f t="shared" si="6"/>
        <v>292.06076523000002</v>
      </c>
      <c r="Q67" s="51">
        <f t="shared" si="7"/>
        <v>39.700000000000003</v>
      </c>
      <c r="R67" s="52">
        <f t="shared" si="8"/>
        <v>4088.8507132199998</v>
      </c>
      <c r="S67" s="69">
        <f t="shared" si="9"/>
        <v>0.60899999999999999</v>
      </c>
    </row>
    <row r="68" ht="15" customHeight="1">
      <c r="A68" s="54" t="s">
        <v>100</v>
      </c>
      <c r="B68" s="55" t="s">
        <v>416</v>
      </c>
      <c r="C68" s="68">
        <v>48</v>
      </c>
      <c r="D68" s="198">
        <v>538</v>
      </c>
      <c r="E68" s="43">
        <v>0</v>
      </c>
      <c r="F68" s="42">
        <f t="shared" si="12"/>
        <v>538</v>
      </c>
      <c r="G68" s="45">
        <f t="shared" si="0"/>
        <v>73.367059999999995</v>
      </c>
      <c r="H68" s="45">
        <f t="shared" si="1"/>
        <v>3521.61888</v>
      </c>
      <c r="I68" s="45">
        <f t="shared" si="2"/>
        <v>9.5377177999999994</v>
      </c>
      <c r="J68" s="46">
        <f t="shared" si="3"/>
        <v>3063.8084256000002</v>
      </c>
      <c r="K68" s="47">
        <v>0.20000000000000001</v>
      </c>
      <c r="L68" s="48">
        <f t="shared" si="4"/>
        <v>612.76168512000004</v>
      </c>
      <c r="M68" s="49">
        <v>0.050000000000000003</v>
      </c>
      <c r="N68" s="50">
        <f t="shared" si="5"/>
        <v>153.19042128000001</v>
      </c>
      <c r="O68" s="49">
        <v>0.050000000000000003</v>
      </c>
      <c r="P68" s="50">
        <f t="shared" si="6"/>
        <v>153.19042128000001</v>
      </c>
      <c r="Q68" s="51">
        <f t="shared" si="7"/>
        <v>44.68</v>
      </c>
      <c r="R68" s="52">
        <f t="shared" si="8"/>
        <v>2144.6658979200001</v>
      </c>
      <c r="S68" s="69">
        <f t="shared" si="9"/>
        <v>0.60899999999999999</v>
      </c>
    </row>
    <row r="69" ht="15" customHeight="1">
      <c r="A69" s="54" t="s">
        <v>102</v>
      </c>
      <c r="B69" s="55" t="s">
        <v>103</v>
      </c>
      <c r="C69" s="68">
        <v>5</v>
      </c>
      <c r="D69" s="198">
        <v>98</v>
      </c>
      <c r="E69" s="43">
        <v>0</v>
      </c>
      <c r="F69" s="42">
        <f t="shared" si="12"/>
        <v>98</v>
      </c>
      <c r="G69" s="45">
        <f t="shared" si="0"/>
        <v>13.36426</v>
      </c>
      <c r="H69" s="45">
        <f t="shared" si="1"/>
        <v>66.821299999999994</v>
      </c>
      <c r="I69" s="45">
        <f t="shared" si="2"/>
        <v>1.7373537999999999</v>
      </c>
      <c r="J69" s="46">
        <f t="shared" si="3"/>
        <v>58.134531000000003</v>
      </c>
      <c r="K69" s="47">
        <v>0.20000000000000001</v>
      </c>
      <c r="L69" s="48">
        <f t="shared" si="4"/>
        <v>11.626906200000001</v>
      </c>
      <c r="M69" s="49">
        <v>0.050000000000000003</v>
      </c>
      <c r="N69" s="50">
        <f t="shared" si="5"/>
        <v>2.9067265500000001</v>
      </c>
      <c r="O69" s="49">
        <v>0.050000000000000003</v>
      </c>
      <c r="P69" s="50">
        <f t="shared" si="6"/>
        <v>2.9067265500000001</v>
      </c>
      <c r="Q69" s="51">
        <f t="shared" si="7"/>
        <v>8.1400000000000006</v>
      </c>
      <c r="R69" s="52">
        <f t="shared" si="8"/>
        <v>40.694171699999998</v>
      </c>
      <c r="S69" s="69">
        <f t="shared" si="9"/>
        <v>0.60899999999999999</v>
      </c>
    </row>
    <row r="70" ht="15" customHeight="1">
      <c r="A70" s="54" t="s">
        <v>108</v>
      </c>
      <c r="B70" s="55" t="s">
        <v>109</v>
      </c>
      <c r="C70" s="68">
        <v>57</v>
      </c>
      <c r="D70" s="198">
        <v>268</v>
      </c>
      <c r="E70" s="43">
        <v>0.90000000000000002</v>
      </c>
      <c r="F70" s="42">
        <f t="shared" si="12"/>
        <v>26</v>
      </c>
      <c r="G70" s="45">
        <f t="shared" si="0"/>
        <v>3.5456199999999995</v>
      </c>
      <c r="H70" s="45">
        <f t="shared" si="1"/>
        <v>202.10033999999996</v>
      </c>
      <c r="I70" s="45">
        <f t="shared" si="2"/>
        <v>0.46093059999999997</v>
      </c>
      <c r="J70" s="46">
        <f t="shared" si="3"/>
        <v>175.82729579999997</v>
      </c>
      <c r="K70" s="47">
        <v>0.20000000000000001</v>
      </c>
      <c r="L70" s="48">
        <f t="shared" si="4"/>
        <v>35.165459159999997</v>
      </c>
      <c r="M70" s="49">
        <v>0.050000000000000003</v>
      </c>
      <c r="N70" s="50">
        <f t="shared" si="5"/>
        <v>8.7913647899999994</v>
      </c>
      <c r="O70" s="49">
        <v>0.050000000000000003</v>
      </c>
      <c r="P70" s="50">
        <f t="shared" si="6"/>
        <v>8.7913647899999994</v>
      </c>
      <c r="Q70" s="51">
        <f t="shared" si="7"/>
        <v>2.1600000000000001</v>
      </c>
      <c r="R70" s="52">
        <f t="shared" si="8"/>
        <v>123.07910706</v>
      </c>
      <c r="S70" s="69">
        <f t="shared" si="9"/>
        <v>0.6090000000000001</v>
      </c>
    </row>
    <row r="71" ht="15" customHeight="1">
      <c r="A71" s="54" t="s">
        <v>110</v>
      </c>
      <c r="B71" s="40" t="s">
        <v>111</v>
      </c>
      <c r="C71" s="68">
        <v>207</v>
      </c>
      <c r="D71" s="198">
        <v>268</v>
      </c>
      <c r="E71" s="43">
        <v>0.90000000000000002</v>
      </c>
      <c r="F71" s="42">
        <f t="shared" si="12"/>
        <v>26</v>
      </c>
      <c r="G71" s="45">
        <f t="shared" si="0"/>
        <v>3.5456199999999995</v>
      </c>
      <c r="H71" s="45">
        <f t="shared" si="1"/>
        <v>733.94333999999992</v>
      </c>
      <c r="I71" s="45">
        <f t="shared" si="2"/>
        <v>0.46093059999999997</v>
      </c>
      <c r="J71" s="46">
        <f t="shared" si="3"/>
        <v>638.53070579999985</v>
      </c>
      <c r="K71" s="47">
        <v>0.20000000000000001</v>
      </c>
      <c r="L71" s="48">
        <f t="shared" si="4"/>
        <v>127.70614115999997</v>
      </c>
      <c r="M71" s="49">
        <v>0.050000000000000003</v>
      </c>
      <c r="N71" s="50">
        <f t="shared" si="5"/>
        <v>31.926535289999993</v>
      </c>
      <c r="O71" s="49">
        <v>0.050000000000000003</v>
      </c>
      <c r="P71" s="50">
        <f t="shared" si="6"/>
        <v>31.926535289999993</v>
      </c>
      <c r="Q71" s="51">
        <f t="shared" si="7"/>
        <v>2.1600000000000001</v>
      </c>
      <c r="R71" s="52">
        <f t="shared" si="8"/>
        <v>446.97149405999988</v>
      </c>
      <c r="S71" s="69">
        <f t="shared" si="9"/>
        <v>0.60899999999999987</v>
      </c>
    </row>
    <row r="72" ht="15" customHeight="1">
      <c r="A72" s="54" t="s">
        <v>112</v>
      </c>
      <c r="B72" s="55" t="s">
        <v>113</v>
      </c>
      <c r="C72" s="68">
        <v>5</v>
      </c>
      <c r="D72" s="198">
        <v>298</v>
      </c>
      <c r="E72" s="43">
        <v>0</v>
      </c>
      <c r="F72" s="42">
        <f t="shared" si="12"/>
        <v>298</v>
      </c>
      <c r="G72" s="45">
        <f t="shared" si="0"/>
        <v>40.638259999999995</v>
      </c>
      <c r="H72" s="45">
        <f t="shared" si="1"/>
        <v>203.19129999999998</v>
      </c>
      <c r="I72" s="45">
        <f t="shared" si="2"/>
        <v>5.2829737999999997</v>
      </c>
      <c r="J72" s="46">
        <f t="shared" si="3"/>
        <v>176.77643099999997</v>
      </c>
      <c r="K72" s="47">
        <v>0.20000000000000001</v>
      </c>
      <c r="L72" s="48">
        <f t="shared" si="4"/>
        <v>35.355286199999995</v>
      </c>
      <c r="M72" s="49">
        <v>0.050000000000000003</v>
      </c>
      <c r="N72" s="50">
        <f t="shared" si="5"/>
        <v>8.8388215499999987</v>
      </c>
      <c r="O72" s="49">
        <v>0.050000000000000003</v>
      </c>
      <c r="P72" s="50">
        <f t="shared" si="6"/>
        <v>8.8388215499999987</v>
      </c>
      <c r="Q72" s="51">
        <f t="shared" si="7"/>
        <v>24.75</v>
      </c>
      <c r="R72" s="52">
        <f t="shared" si="8"/>
        <v>123.74350169999997</v>
      </c>
      <c r="S72" s="69">
        <f t="shared" si="9"/>
        <v>0.60899999999999987</v>
      </c>
    </row>
    <row r="73" ht="15" customHeight="1">
      <c r="A73" s="54" t="s">
        <v>114</v>
      </c>
      <c r="B73" s="55" t="s">
        <v>115</v>
      </c>
      <c r="C73" s="68">
        <v>2</v>
      </c>
      <c r="D73" s="198">
        <v>448</v>
      </c>
      <c r="E73" s="43">
        <v>0</v>
      </c>
      <c r="F73" s="42">
        <f>D73*(1-E73)</f>
        <v>448</v>
      </c>
      <c r="G73" s="45">
        <f t="shared" ref="G73:G136" si="13">F73*$B$7</f>
        <v>61.093759999999996</v>
      </c>
      <c r="H73" s="45">
        <f t="shared" ref="H73:H136" si="14">G73*C73</f>
        <v>122.18751999999999</v>
      </c>
      <c r="I73" s="45">
        <f t="shared" ref="I73:I136" si="15">G73*0.13</f>
        <v>7.9421887999999994</v>
      </c>
      <c r="J73" s="46">
        <f t="shared" ref="J73:J136" si="16">(G73-I73)*C73</f>
        <v>106.3031424</v>
      </c>
      <c r="K73" s="47">
        <v>0.20000000000000001</v>
      </c>
      <c r="L73" s="48">
        <f t="shared" ref="L73:L136" si="17">J73*K73</f>
        <v>21.260628480000001</v>
      </c>
      <c r="M73" s="49">
        <f>VLOOKUP(A73,'New template'!A:R,13,FALSE)</f>
        <v>0.050000000000000003</v>
      </c>
      <c r="N73" s="50">
        <f t="shared" ref="N73:N136" si="18">J73*M73</f>
        <v>5.3151571200000003</v>
      </c>
      <c r="O73" s="49">
        <v>0.050000000000000003</v>
      </c>
      <c r="P73" s="50">
        <f t="shared" ref="P73:P136" si="19">J73*O73</f>
        <v>5.3151571200000003</v>
      </c>
      <c r="Q73" s="51">
        <f t="shared" ref="Q73:Q136" si="20">IFERROR(ROUND((J73-L73-N73-P73)/C73,2),0)</f>
        <v>37.210000000000001</v>
      </c>
      <c r="R73" s="52">
        <f t="shared" si="8"/>
        <v>74.412199680000015</v>
      </c>
      <c r="S73" s="69">
        <f t="shared" si="9"/>
        <v>0.60900000000000021</v>
      </c>
    </row>
    <row r="74" ht="15" customHeight="1">
      <c r="A74" s="54" t="s">
        <v>116</v>
      </c>
      <c r="B74" s="55" t="s">
        <v>117</v>
      </c>
      <c r="C74" s="68">
        <v>2</v>
      </c>
      <c r="D74" s="198">
        <v>498</v>
      </c>
      <c r="E74" s="43">
        <v>0</v>
      </c>
      <c r="F74" s="42">
        <f>ROUNDDOWN(D74*(1-E74),0)</f>
        <v>498</v>
      </c>
      <c r="G74" s="45">
        <f t="shared" si="13"/>
        <v>67.912259999999989</v>
      </c>
      <c r="H74" s="45">
        <f t="shared" si="14"/>
        <v>135.82451999999998</v>
      </c>
      <c r="I74" s="45">
        <f t="shared" si="15"/>
        <v>8.8285937999999984</v>
      </c>
      <c r="J74" s="46">
        <f t="shared" si="16"/>
        <v>118.16733239999998</v>
      </c>
      <c r="K74" s="47">
        <v>0.20000000000000001</v>
      </c>
      <c r="L74" s="48">
        <f t="shared" si="17"/>
        <v>23.633466479999996</v>
      </c>
      <c r="M74" s="49">
        <v>0.050000000000000003</v>
      </c>
      <c r="N74" s="50">
        <f t="shared" si="18"/>
        <v>5.9083666199999989</v>
      </c>
      <c r="O74" s="49">
        <v>0.050000000000000003</v>
      </c>
      <c r="P74" s="50">
        <f t="shared" si="19"/>
        <v>5.9083666199999989</v>
      </c>
      <c r="Q74" s="51">
        <f t="shared" si="20"/>
        <v>41.359999999999999</v>
      </c>
      <c r="R74" s="52">
        <f t="shared" ref="R74:R137" si="21">J74-L74-N74-P74</f>
        <v>82.717132679999992</v>
      </c>
      <c r="S74" s="69">
        <f t="shared" ref="S74:S137" si="22">R74/H74</f>
        <v>0.60899999999999999</v>
      </c>
    </row>
    <row r="75" ht="15" customHeight="1">
      <c r="A75" s="54" t="s">
        <v>120</v>
      </c>
      <c r="B75" s="55" t="s">
        <v>121</v>
      </c>
      <c r="C75" s="68">
        <v>1</v>
      </c>
      <c r="D75" s="198">
        <v>348</v>
      </c>
      <c r="E75" s="43">
        <v>0</v>
      </c>
      <c r="F75" s="42">
        <f>ROUNDDOWN(D75*(1-E75),0)</f>
        <v>348</v>
      </c>
      <c r="G75" s="45">
        <f t="shared" si="13"/>
        <v>47.456759999999996</v>
      </c>
      <c r="H75" s="45">
        <f t="shared" si="14"/>
        <v>47.456759999999996</v>
      </c>
      <c r="I75" s="45">
        <f t="shared" si="15"/>
        <v>6.1693787999999996</v>
      </c>
      <c r="J75" s="46">
        <f t="shared" si="16"/>
        <v>41.287381199999999</v>
      </c>
      <c r="K75" s="47">
        <v>0.20000000000000001</v>
      </c>
      <c r="L75" s="48">
        <f t="shared" si="17"/>
        <v>8.2574762400000008</v>
      </c>
      <c r="M75" s="49">
        <v>0.050000000000000003</v>
      </c>
      <c r="N75" s="50">
        <f t="shared" si="18"/>
        <v>2.0643690600000002</v>
      </c>
      <c r="O75" s="49">
        <v>0.050000000000000003</v>
      </c>
      <c r="P75" s="50">
        <f t="shared" si="19"/>
        <v>2.0643690600000002</v>
      </c>
      <c r="Q75" s="51">
        <f t="shared" si="20"/>
        <v>28.899999999999999</v>
      </c>
      <c r="R75" s="52">
        <f t="shared" si="21"/>
        <v>28.901166839999995</v>
      </c>
      <c r="S75" s="69">
        <f t="shared" si="22"/>
        <v>0.60899999999999999</v>
      </c>
    </row>
    <row r="76" ht="15" customHeight="1">
      <c r="A76" s="54" t="s">
        <v>120</v>
      </c>
      <c r="B76" s="55" t="s">
        <v>121</v>
      </c>
      <c r="C76" s="68">
        <v>36</v>
      </c>
      <c r="D76" s="198">
        <v>348</v>
      </c>
      <c r="E76" s="43">
        <v>0.71999999999999997</v>
      </c>
      <c r="F76" s="42">
        <f>ROUNDDOWN(D76*(1-E76),0)</f>
        <v>97</v>
      </c>
      <c r="G76" s="45">
        <f t="shared" si="13"/>
        <v>13.227889999999999</v>
      </c>
      <c r="H76" s="45">
        <f t="shared" si="14"/>
        <v>476.20403999999996</v>
      </c>
      <c r="I76" s="45">
        <f t="shared" si="15"/>
        <v>1.7196256999999999</v>
      </c>
      <c r="J76" s="46">
        <f t="shared" si="16"/>
        <v>414.29751479999993</v>
      </c>
      <c r="K76" s="47">
        <v>0.20000000000000001</v>
      </c>
      <c r="L76" s="48">
        <f t="shared" si="17"/>
        <v>82.859502959999986</v>
      </c>
      <c r="M76" s="49">
        <v>0.050000000000000003</v>
      </c>
      <c r="N76" s="50">
        <f t="shared" si="18"/>
        <v>20.714875739999997</v>
      </c>
      <c r="O76" s="49">
        <v>0.050000000000000003</v>
      </c>
      <c r="P76" s="50">
        <f t="shared" si="19"/>
        <v>20.714875739999997</v>
      </c>
      <c r="Q76" s="51">
        <f t="shared" si="20"/>
        <v>8.0600000000000005</v>
      </c>
      <c r="R76" s="52">
        <f t="shared" si="21"/>
        <v>290.00826035999989</v>
      </c>
      <c r="S76" s="69">
        <f t="shared" si="22"/>
        <v>0.60899999999999987</v>
      </c>
    </row>
    <row r="77" ht="15" customHeight="1">
      <c r="A77" s="54" t="s">
        <v>368</v>
      </c>
      <c r="B77" s="55" t="s">
        <v>417</v>
      </c>
      <c r="C77" s="68">
        <v>3</v>
      </c>
      <c r="D77" s="198">
        <v>428</v>
      </c>
      <c r="E77" s="43">
        <v>0</v>
      </c>
      <c r="F77" s="42">
        <f>D77*(1-E77)</f>
        <v>428</v>
      </c>
      <c r="G77" s="45">
        <f t="shared" si="13"/>
        <v>58.366359999999993</v>
      </c>
      <c r="H77" s="45">
        <f t="shared" si="14"/>
        <v>175.09907999999999</v>
      </c>
      <c r="I77" s="45">
        <f t="shared" si="15"/>
        <v>7.5876267999999998</v>
      </c>
      <c r="J77" s="46">
        <f t="shared" si="16"/>
        <v>152.33619959999999</v>
      </c>
      <c r="K77" s="47">
        <v>0.20000000000000001</v>
      </c>
      <c r="L77" s="48">
        <f t="shared" si="17"/>
        <v>30.467239919999997</v>
      </c>
      <c r="M77" s="49">
        <v>0.070000000000000007</v>
      </c>
      <c r="N77" s="50">
        <f t="shared" si="18"/>
        <v>10.663533972</v>
      </c>
      <c r="O77" s="49">
        <v>0.050000000000000003</v>
      </c>
      <c r="P77" s="50">
        <f t="shared" si="19"/>
        <v>7.6168099799999993</v>
      </c>
      <c r="Q77" s="51">
        <f t="shared" si="20"/>
        <v>34.530000000000001</v>
      </c>
      <c r="R77" s="52">
        <f t="shared" si="21"/>
        <v>103.58861572799999</v>
      </c>
      <c r="S77" s="69">
        <f t="shared" si="22"/>
        <v>0.59160000000000001</v>
      </c>
    </row>
    <row r="78" ht="15" customHeight="1">
      <c r="A78" s="54" t="s">
        <v>368</v>
      </c>
      <c r="B78" s="55" t="s">
        <v>417</v>
      </c>
      <c r="C78" s="68">
        <v>156</v>
      </c>
      <c r="D78" s="198">
        <v>428</v>
      </c>
      <c r="E78" s="43">
        <v>0.69999999999999996</v>
      </c>
      <c r="F78" s="42">
        <f t="shared" ref="F78:F98" si="23">ROUNDDOWN(D78*(1-E78),0)</f>
        <v>128</v>
      </c>
      <c r="G78" s="45">
        <f t="shared" si="13"/>
        <v>17.455359999999999</v>
      </c>
      <c r="H78" s="45">
        <f t="shared" si="14"/>
        <v>2723.0361599999997</v>
      </c>
      <c r="I78" s="45">
        <f t="shared" si="15"/>
        <v>2.2691968</v>
      </c>
      <c r="J78" s="46">
        <f t="shared" si="16"/>
        <v>2369.0414591999997</v>
      </c>
      <c r="K78" s="47">
        <v>0.20000000000000001</v>
      </c>
      <c r="L78" s="48">
        <f t="shared" si="17"/>
        <v>473.80829183999998</v>
      </c>
      <c r="M78" s="49">
        <v>0.050000000000000003</v>
      </c>
      <c r="N78" s="50">
        <f t="shared" si="18"/>
        <v>118.45207296</v>
      </c>
      <c r="O78" s="49">
        <v>0.050000000000000003</v>
      </c>
      <c r="P78" s="50">
        <f t="shared" si="19"/>
        <v>118.45207296</v>
      </c>
      <c r="Q78" s="51">
        <f t="shared" si="20"/>
        <v>10.630000000000001</v>
      </c>
      <c r="R78" s="52">
        <f t="shared" si="21"/>
        <v>1658.3290214399999</v>
      </c>
      <c r="S78" s="69">
        <f t="shared" si="22"/>
        <v>0.6090000000000001</v>
      </c>
    </row>
    <row r="79" ht="15" customHeight="1">
      <c r="A79" s="54" t="s">
        <v>369</v>
      </c>
      <c r="B79" s="55" t="s">
        <v>125</v>
      </c>
      <c r="C79" s="68">
        <v>1</v>
      </c>
      <c r="D79" s="198">
        <v>298</v>
      </c>
      <c r="E79" s="43">
        <v>0.34999999999999998</v>
      </c>
      <c r="F79" s="42">
        <f t="shared" si="23"/>
        <v>193</v>
      </c>
      <c r="G79" s="45">
        <f t="shared" si="13"/>
        <v>26.319409999999998</v>
      </c>
      <c r="H79" s="45">
        <f t="shared" si="14"/>
        <v>26.319409999999998</v>
      </c>
      <c r="I79" s="45">
        <f t="shared" si="15"/>
        <v>3.4215233</v>
      </c>
      <c r="J79" s="46">
        <f t="shared" si="16"/>
        <v>22.897886699999997</v>
      </c>
      <c r="K79" s="47">
        <v>0.20000000000000001</v>
      </c>
      <c r="L79" s="48">
        <f t="shared" si="17"/>
        <v>4.5795773399999993</v>
      </c>
      <c r="M79" s="49">
        <v>0.050000000000000003</v>
      </c>
      <c r="N79" s="50">
        <f t="shared" si="18"/>
        <v>1.1448943349999998</v>
      </c>
      <c r="O79" s="49">
        <v>0.050000000000000003</v>
      </c>
      <c r="P79" s="50">
        <f t="shared" si="19"/>
        <v>1.1448943349999998</v>
      </c>
      <c r="Q79" s="51">
        <f t="shared" si="20"/>
        <v>16.030000000000001</v>
      </c>
      <c r="R79" s="52">
        <f t="shared" si="21"/>
        <v>16.028520689999997</v>
      </c>
      <c r="S79" s="69">
        <f t="shared" si="22"/>
        <v>0.60899999999999999</v>
      </c>
    </row>
    <row r="80" ht="15" customHeight="1">
      <c r="A80" s="54" t="s">
        <v>372</v>
      </c>
      <c r="B80" s="55" t="s">
        <v>131</v>
      </c>
      <c r="C80" s="68">
        <v>2</v>
      </c>
      <c r="D80" s="198">
        <v>198</v>
      </c>
      <c r="E80" s="43">
        <v>0.75</v>
      </c>
      <c r="F80" s="42">
        <f t="shared" si="23"/>
        <v>49</v>
      </c>
      <c r="G80" s="45">
        <f t="shared" si="13"/>
        <v>6.6821299999999999</v>
      </c>
      <c r="H80" s="45">
        <f t="shared" si="14"/>
        <v>13.36426</v>
      </c>
      <c r="I80" s="45">
        <f t="shared" si="15"/>
        <v>0.86867689999999997</v>
      </c>
      <c r="J80" s="46">
        <f t="shared" si="16"/>
        <v>11.626906200000001</v>
      </c>
      <c r="K80" s="47">
        <v>0.20000000000000001</v>
      </c>
      <c r="L80" s="48">
        <f t="shared" si="17"/>
        <v>2.32538124</v>
      </c>
      <c r="M80" s="49">
        <v>0.050000000000000003</v>
      </c>
      <c r="N80" s="50">
        <f t="shared" si="18"/>
        <v>0.58134531</v>
      </c>
      <c r="O80" s="49">
        <v>0.050000000000000003</v>
      </c>
      <c r="P80" s="50">
        <f t="shared" si="19"/>
        <v>0.58134531</v>
      </c>
      <c r="Q80" s="51">
        <f t="shared" si="20"/>
        <v>4.0700000000000003</v>
      </c>
      <c r="R80" s="52">
        <f t="shared" si="21"/>
        <v>8.1388343400000007</v>
      </c>
      <c r="S80" s="69">
        <f t="shared" si="22"/>
        <v>0.6090000000000001</v>
      </c>
    </row>
    <row r="81" ht="15" customHeight="1">
      <c r="A81" s="56" t="s">
        <v>373</v>
      </c>
      <c r="B81" s="55" t="s">
        <v>135</v>
      </c>
      <c r="C81" s="68">
        <v>92</v>
      </c>
      <c r="D81" s="198">
        <v>98</v>
      </c>
      <c r="E81" s="43">
        <v>0</v>
      </c>
      <c r="F81" s="42">
        <f t="shared" si="23"/>
        <v>98</v>
      </c>
      <c r="G81" s="45">
        <f t="shared" si="13"/>
        <v>13.36426</v>
      </c>
      <c r="H81" s="45">
        <f t="shared" si="14"/>
        <v>1229.5119199999999</v>
      </c>
      <c r="I81" s="45">
        <f t="shared" si="15"/>
        <v>1.7373537999999999</v>
      </c>
      <c r="J81" s="46">
        <f t="shared" si="16"/>
        <v>1069.6753704</v>
      </c>
      <c r="K81" s="47">
        <v>0.20000000000000001</v>
      </c>
      <c r="L81" s="48">
        <f t="shared" si="17"/>
        <v>213.93507408000002</v>
      </c>
      <c r="M81" s="49">
        <v>0.050000000000000003</v>
      </c>
      <c r="N81" s="50">
        <f t="shared" si="18"/>
        <v>53.483768520000005</v>
      </c>
      <c r="O81" s="49">
        <v>0.050000000000000003</v>
      </c>
      <c r="P81" s="50">
        <f t="shared" si="19"/>
        <v>53.483768520000005</v>
      </c>
      <c r="Q81" s="51">
        <f t="shared" si="20"/>
        <v>8.1400000000000006</v>
      </c>
      <c r="R81" s="52">
        <f t="shared" si="21"/>
        <v>748.77275927999995</v>
      </c>
      <c r="S81" s="69">
        <f t="shared" si="22"/>
        <v>0.60899999999999999</v>
      </c>
    </row>
    <row r="82" ht="15" customHeight="1">
      <c r="A82" s="54" t="s">
        <v>373</v>
      </c>
      <c r="B82" s="55" t="s">
        <v>135</v>
      </c>
      <c r="C82" s="68">
        <v>44</v>
      </c>
      <c r="D82" s="198">
        <v>98</v>
      </c>
      <c r="E82" s="43">
        <v>0.099999999999999895</v>
      </c>
      <c r="F82" s="42">
        <f t="shared" si="23"/>
        <v>88</v>
      </c>
      <c r="G82" s="45">
        <f t="shared" si="13"/>
        <v>12.00056</v>
      </c>
      <c r="H82" s="45">
        <f t="shared" si="14"/>
        <v>528.02463999999998</v>
      </c>
      <c r="I82" s="45">
        <f t="shared" si="15"/>
        <v>1.5600728000000001</v>
      </c>
      <c r="J82" s="46">
        <f t="shared" si="16"/>
        <v>459.38143679999996</v>
      </c>
      <c r="K82" s="47">
        <v>0.20000000000000001</v>
      </c>
      <c r="L82" s="48">
        <f t="shared" si="17"/>
        <v>91.876287359999992</v>
      </c>
      <c r="M82" s="49">
        <v>0.050000000000000003</v>
      </c>
      <c r="N82" s="50">
        <f t="shared" si="18"/>
        <v>22.969071839999998</v>
      </c>
      <c r="O82" s="49">
        <v>0.050000000000000003</v>
      </c>
      <c r="P82" s="50">
        <f t="shared" si="19"/>
        <v>22.969071839999998</v>
      </c>
      <c r="Q82" s="51">
        <f t="shared" si="20"/>
        <v>7.3099999999999996</v>
      </c>
      <c r="R82" s="52">
        <f t="shared" si="21"/>
        <v>321.56700576000003</v>
      </c>
      <c r="S82" s="69">
        <f t="shared" si="22"/>
        <v>0.6090000000000001</v>
      </c>
    </row>
    <row r="83" ht="15" customHeight="1">
      <c r="A83" s="54" t="s">
        <v>136</v>
      </c>
      <c r="B83" s="55" t="s">
        <v>137</v>
      </c>
      <c r="C83" s="68">
        <v>4</v>
      </c>
      <c r="D83" s="198">
        <v>360</v>
      </c>
      <c r="E83" s="43">
        <v>0.5</v>
      </c>
      <c r="F83" s="42">
        <f t="shared" si="23"/>
        <v>180</v>
      </c>
      <c r="G83" s="45">
        <f t="shared" si="13"/>
        <v>24.546599999999998</v>
      </c>
      <c r="H83" s="45">
        <f t="shared" si="14"/>
        <v>98.186399999999992</v>
      </c>
      <c r="I83" s="45">
        <f t="shared" si="15"/>
        <v>3.191058</v>
      </c>
      <c r="J83" s="46">
        <f t="shared" si="16"/>
        <v>85.422167999999999</v>
      </c>
      <c r="K83" s="47">
        <v>0.20000000000000001</v>
      </c>
      <c r="L83" s="48">
        <f t="shared" si="17"/>
        <v>17.084433600000001</v>
      </c>
      <c r="M83" s="49">
        <v>0.050000000000000003</v>
      </c>
      <c r="N83" s="50">
        <f t="shared" si="18"/>
        <v>4.2711084000000001</v>
      </c>
      <c r="O83" s="49">
        <v>0.050000000000000003</v>
      </c>
      <c r="P83" s="50">
        <f t="shared" si="19"/>
        <v>4.2711084000000001</v>
      </c>
      <c r="Q83" s="51">
        <f t="shared" si="20"/>
        <v>14.949999999999999</v>
      </c>
      <c r="R83" s="52">
        <f t="shared" si="21"/>
        <v>59.795517599999997</v>
      </c>
      <c r="S83" s="69">
        <f t="shared" si="22"/>
        <v>0.60899999999999999</v>
      </c>
    </row>
    <row r="84" ht="15" customHeight="1">
      <c r="A84" s="54" t="s">
        <v>138</v>
      </c>
      <c r="B84" s="55" t="s">
        <v>139</v>
      </c>
      <c r="C84" s="68">
        <v>4</v>
      </c>
      <c r="D84" s="198">
        <v>684</v>
      </c>
      <c r="E84" s="43">
        <v>0.45000000000000001</v>
      </c>
      <c r="F84" s="42">
        <f t="shared" si="23"/>
        <v>376</v>
      </c>
      <c r="G84" s="45">
        <f t="shared" si="13"/>
        <v>51.275119999999994</v>
      </c>
      <c r="H84" s="45">
        <f t="shared" si="14"/>
        <v>205.10047999999998</v>
      </c>
      <c r="I84" s="45">
        <f t="shared" si="15"/>
        <v>6.6657655999999994</v>
      </c>
      <c r="J84" s="46">
        <f t="shared" si="16"/>
        <v>178.43741759999997</v>
      </c>
      <c r="K84" s="47">
        <v>0.20000000000000001</v>
      </c>
      <c r="L84" s="48">
        <f t="shared" si="17"/>
        <v>35.687483519999994</v>
      </c>
      <c r="M84" s="49">
        <v>0.050000000000000003</v>
      </c>
      <c r="N84" s="50">
        <f t="shared" si="18"/>
        <v>8.9218708799999984</v>
      </c>
      <c r="O84" s="49">
        <v>0.050000000000000003</v>
      </c>
      <c r="P84" s="50">
        <f t="shared" si="19"/>
        <v>8.9218708799999984</v>
      </c>
      <c r="Q84" s="51">
        <f t="shared" si="20"/>
        <v>31.23</v>
      </c>
      <c r="R84" s="52">
        <f t="shared" si="21"/>
        <v>124.90619231999997</v>
      </c>
      <c r="S84" s="69">
        <f t="shared" si="22"/>
        <v>0.60899999999999999</v>
      </c>
    </row>
    <row r="85" ht="15" customHeight="1">
      <c r="A85" s="54" t="s">
        <v>138</v>
      </c>
      <c r="B85" s="55" t="s">
        <v>139</v>
      </c>
      <c r="C85" s="68">
        <v>1</v>
      </c>
      <c r="D85" s="198">
        <v>684</v>
      </c>
      <c r="E85" s="43">
        <v>0.5</v>
      </c>
      <c r="F85" s="42">
        <f t="shared" si="23"/>
        <v>342</v>
      </c>
      <c r="G85" s="45">
        <f t="shared" si="13"/>
        <v>46.638539999999999</v>
      </c>
      <c r="H85" s="45">
        <f t="shared" si="14"/>
        <v>46.638539999999999</v>
      </c>
      <c r="I85" s="45">
        <f t="shared" si="15"/>
        <v>6.0630101999999999</v>
      </c>
      <c r="J85" s="46">
        <f t="shared" si="16"/>
        <v>40.575529799999998</v>
      </c>
      <c r="K85" s="47">
        <v>0.20000000000000001</v>
      </c>
      <c r="L85" s="48">
        <f t="shared" si="17"/>
        <v>8.1151059599999993</v>
      </c>
      <c r="M85" s="49">
        <v>0.050000000000000003</v>
      </c>
      <c r="N85" s="50">
        <f t="shared" si="18"/>
        <v>2.0287764899999998</v>
      </c>
      <c r="O85" s="49">
        <v>0.050000000000000003</v>
      </c>
      <c r="P85" s="50">
        <f t="shared" si="19"/>
        <v>2.0287764899999998</v>
      </c>
      <c r="Q85" s="51">
        <f t="shared" si="20"/>
        <v>28.399999999999999</v>
      </c>
      <c r="R85" s="52">
        <f t="shared" si="21"/>
        <v>28.40287086</v>
      </c>
      <c r="S85" s="69">
        <f t="shared" si="22"/>
        <v>0.60899999999999999</v>
      </c>
    </row>
    <row r="86" ht="15" customHeight="1">
      <c r="A86" s="54" t="s">
        <v>374</v>
      </c>
      <c r="B86" s="55" t="s">
        <v>143</v>
      </c>
      <c r="C86" s="68">
        <v>1</v>
      </c>
      <c r="D86" s="198">
        <v>98</v>
      </c>
      <c r="E86" s="43">
        <v>0</v>
      </c>
      <c r="F86" s="42">
        <f t="shared" si="23"/>
        <v>98</v>
      </c>
      <c r="G86" s="45">
        <f t="shared" si="13"/>
        <v>13.36426</v>
      </c>
      <c r="H86" s="45">
        <f t="shared" si="14"/>
        <v>13.36426</v>
      </c>
      <c r="I86" s="45">
        <f t="shared" si="15"/>
        <v>1.7373537999999999</v>
      </c>
      <c r="J86" s="46">
        <f t="shared" si="16"/>
        <v>11.626906200000001</v>
      </c>
      <c r="K86" s="47">
        <v>0.20000000000000001</v>
      </c>
      <c r="L86" s="48">
        <f t="shared" si="17"/>
        <v>2.32538124</v>
      </c>
      <c r="M86" s="49">
        <v>0.050000000000000003</v>
      </c>
      <c r="N86" s="50">
        <f t="shared" si="18"/>
        <v>0.58134531</v>
      </c>
      <c r="O86" s="49">
        <v>0.050000000000000003</v>
      </c>
      <c r="P86" s="50">
        <f t="shared" si="19"/>
        <v>0.58134531</v>
      </c>
      <c r="Q86" s="51">
        <f t="shared" si="20"/>
        <v>8.1400000000000006</v>
      </c>
      <c r="R86" s="52">
        <f t="shared" si="21"/>
        <v>8.1388343400000007</v>
      </c>
      <c r="S86" s="69">
        <f t="shared" si="22"/>
        <v>0.6090000000000001</v>
      </c>
    </row>
    <row r="87" ht="15" customHeight="1">
      <c r="A87" s="54" t="s">
        <v>376</v>
      </c>
      <c r="B87" s="55" t="s">
        <v>420</v>
      </c>
      <c r="C87" s="68">
        <v>4</v>
      </c>
      <c r="D87" s="198">
        <v>398</v>
      </c>
      <c r="E87" s="43">
        <v>0.77000000000000002</v>
      </c>
      <c r="F87" s="42">
        <f t="shared" si="23"/>
        <v>91</v>
      </c>
      <c r="G87" s="45">
        <f t="shared" si="13"/>
        <v>12.409669999999998</v>
      </c>
      <c r="H87" s="45">
        <f t="shared" si="14"/>
        <v>49.638679999999994</v>
      </c>
      <c r="I87" s="45">
        <f t="shared" si="15"/>
        <v>1.6132570999999998</v>
      </c>
      <c r="J87" s="46">
        <f t="shared" si="16"/>
        <v>43.185651599999993</v>
      </c>
      <c r="K87" s="47">
        <v>0.20000000000000001</v>
      </c>
      <c r="L87" s="48">
        <f t="shared" si="17"/>
        <v>8.6371303199999989</v>
      </c>
      <c r="M87" s="49">
        <v>0.050000000000000003</v>
      </c>
      <c r="N87" s="50">
        <f t="shared" si="18"/>
        <v>2.1592825799999997</v>
      </c>
      <c r="O87" s="49">
        <v>0.050000000000000003</v>
      </c>
      <c r="P87" s="50">
        <f t="shared" si="19"/>
        <v>2.1592825799999997</v>
      </c>
      <c r="Q87" s="51">
        <f t="shared" si="20"/>
        <v>7.5599999999999996</v>
      </c>
      <c r="R87" s="52">
        <f t="shared" si="21"/>
        <v>30.229956119999994</v>
      </c>
      <c r="S87" s="69">
        <f t="shared" si="22"/>
        <v>0.60899999999999999</v>
      </c>
    </row>
    <row r="88" ht="15" customHeight="1">
      <c r="A88" s="54" t="s">
        <v>377</v>
      </c>
      <c r="B88" s="55" t="s">
        <v>421</v>
      </c>
      <c r="C88" s="68">
        <v>4</v>
      </c>
      <c r="D88" s="198">
        <v>298</v>
      </c>
      <c r="E88" s="43">
        <v>0</v>
      </c>
      <c r="F88" s="42">
        <f t="shared" si="23"/>
        <v>298</v>
      </c>
      <c r="G88" s="45">
        <f t="shared" si="13"/>
        <v>40.638259999999995</v>
      </c>
      <c r="H88" s="45">
        <f t="shared" si="14"/>
        <v>162.55303999999998</v>
      </c>
      <c r="I88" s="45">
        <f t="shared" si="15"/>
        <v>5.2829737999999997</v>
      </c>
      <c r="J88" s="46">
        <f t="shared" si="16"/>
        <v>141.42114479999998</v>
      </c>
      <c r="K88" s="47">
        <v>0.20000000000000001</v>
      </c>
      <c r="L88" s="48">
        <f t="shared" si="17"/>
        <v>28.284228959999997</v>
      </c>
      <c r="M88" s="49">
        <v>0.050000000000000003</v>
      </c>
      <c r="N88" s="50">
        <f t="shared" si="18"/>
        <v>7.0710572399999991</v>
      </c>
      <c r="O88" s="49">
        <v>0.050000000000000003</v>
      </c>
      <c r="P88" s="50">
        <f t="shared" si="19"/>
        <v>7.0710572399999991</v>
      </c>
      <c r="Q88" s="51">
        <f t="shared" si="20"/>
        <v>24.75</v>
      </c>
      <c r="R88" s="52">
        <f t="shared" si="21"/>
        <v>98.994801359999983</v>
      </c>
      <c r="S88" s="69">
        <f t="shared" si="22"/>
        <v>0.60899999999999999</v>
      </c>
    </row>
    <row r="89" ht="15" customHeight="1">
      <c r="A89" s="54" t="s">
        <v>377</v>
      </c>
      <c r="B89" s="55" t="s">
        <v>421</v>
      </c>
      <c r="C89" s="68">
        <v>15</v>
      </c>
      <c r="D89" s="198">
        <v>298</v>
      </c>
      <c r="E89" s="43">
        <v>0.5</v>
      </c>
      <c r="F89" s="42">
        <f t="shared" si="23"/>
        <v>149</v>
      </c>
      <c r="G89" s="45">
        <f t="shared" si="13"/>
        <v>20.319129999999998</v>
      </c>
      <c r="H89" s="45">
        <f t="shared" si="14"/>
        <v>304.78694999999999</v>
      </c>
      <c r="I89" s="45">
        <f t="shared" si="15"/>
        <v>2.6414868999999999</v>
      </c>
      <c r="J89" s="46">
        <f t="shared" si="16"/>
        <v>265.16464649999995</v>
      </c>
      <c r="K89" s="47">
        <v>0.20000000000000001</v>
      </c>
      <c r="L89" s="48">
        <f t="shared" si="17"/>
        <v>53.032929299999992</v>
      </c>
      <c r="M89" s="49">
        <v>0.050000000000000003</v>
      </c>
      <c r="N89" s="50">
        <f t="shared" si="18"/>
        <v>13.258232324999998</v>
      </c>
      <c r="O89" s="49">
        <v>0.050000000000000003</v>
      </c>
      <c r="P89" s="50">
        <f t="shared" si="19"/>
        <v>13.258232324999998</v>
      </c>
      <c r="Q89" s="51">
        <f t="shared" si="20"/>
        <v>12.369999999999999</v>
      </c>
      <c r="R89" s="52">
        <f t="shared" si="21"/>
        <v>185.61525254999998</v>
      </c>
      <c r="S89" s="69">
        <f t="shared" si="22"/>
        <v>0.60899999999999999</v>
      </c>
    </row>
    <row r="90" ht="15" customHeight="1">
      <c r="A90" s="54" t="s">
        <v>150</v>
      </c>
      <c r="B90" s="55" t="s">
        <v>151</v>
      </c>
      <c r="C90" s="68">
        <v>1</v>
      </c>
      <c r="D90" s="198">
        <v>428</v>
      </c>
      <c r="E90" s="43">
        <v>0</v>
      </c>
      <c r="F90" s="42">
        <f t="shared" si="23"/>
        <v>428</v>
      </c>
      <c r="G90" s="45">
        <f t="shared" si="13"/>
        <v>58.366359999999993</v>
      </c>
      <c r="H90" s="45">
        <f t="shared" si="14"/>
        <v>58.366359999999993</v>
      </c>
      <c r="I90" s="45">
        <f t="shared" si="15"/>
        <v>7.5876267999999998</v>
      </c>
      <c r="J90" s="46">
        <f t="shared" si="16"/>
        <v>50.778733199999991</v>
      </c>
      <c r="K90" s="47">
        <v>0.20000000000000001</v>
      </c>
      <c r="L90" s="48">
        <f t="shared" si="17"/>
        <v>10.155746639999998</v>
      </c>
      <c r="M90" s="49">
        <v>0.050000000000000003</v>
      </c>
      <c r="N90" s="50">
        <f t="shared" si="18"/>
        <v>2.5389366599999996</v>
      </c>
      <c r="O90" s="49">
        <v>0.050000000000000003</v>
      </c>
      <c r="P90" s="50">
        <f t="shared" si="19"/>
        <v>2.5389366599999996</v>
      </c>
      <c r="Q90" s="51">
        <f t="shared" si="20"/>
        <v>35.549999999999997</v>
      </c>
      <c r="R90" s="52">
        <f t="shared" si="21"/>
        <v>35.545113239999999</v>
      </c>
      <c r="S90" s="69">
        <f t="shared" si="22"/>
        <v>0.6090000000000001</v>
      </c>
    </row>
    <row r="91" ht="15" customHeight="1">
      <c r="A91" s="54" t="s">
        <v>150</v>
      </c>
      <c r="B91" s="55" t="s">
        <v>151</v>
      </c>
      <c r="C91" s="68">
        <v>5</v>
      </c>
      <c r="D91" s="198">
        <v>428</v>
      </c>
      <c r="E91" s="43">
        <v>0.5</v>
      </c>
      <c r="F91" s="42">
        <f t="shared" si="23"/>
        <v>214</v>
      </c>
      <c r="G91" s="45">
        <f t="shared" si="13"/>
        <v>29.183179999999997</v>
      </c>
      <c r="H91" s="45">
        <f t="shared" si="14"/>
        <v>145.91589999999999</v>
      </c>
      <c r="I91" s="45">
        <f t="shared" si="15"/>
        <v>3.7938133999999999</v>
      </c>
      <c r="J91" s="46">
        <f t="shared" si="16"/>
        <v>126.94683299999997</v>
      </c>
      <c r="K91" s="47">
        <v>0.20000000000000001</v>
      </c>
      <c r="L91" s="48">
        <f t="shared" si="17"/>
        <v>25.389366599999995</v>
      </c>
      <c r="M91" s="49">
        <v>0.050000000000000003</v>
      </c>
      <c r="N91" s="50">
        <f t="shared" si="18"/>
        <v>6.3473416499999988</v>
      </c>
      <c r="O91" s="49">
        <v>0.050000000000000003</v>
      </c>
      <c r="P91" s="50">
        <f t="shared" si="19"/>
        <v>6.3473416499999988</v>
      </c>
      <c r="Q91" s="51">
        <f t="shared" si="20"/>
        <v>17.77</v>
      </c>
      <c r="R91" s="52">
        <f t="shared" si="21"/>
        <v>88.862783099999973</v>
      </c>
      <c r="S91" s="69">
        <f t="shared" si="22"/>
        <v>0.60899999999999987</v>
      </c>
    </row>
    <row r="92" ht="15" customHeight="1">
      <c r="A92" s="56" t="s">
        <v>378</v>
      </c>
      <c r="B92" s="55" t="s">
        <v>153</v>
      </c>
      <c r="C92" s="68">
        <v>10</v>
      </c>
      <c r="D92" s="198">
        <v>468</v>
      </c>
      <c r="E92" s="43">
        <v>0.5</v>
      </c>
      <c r="F92" s="42">
        <f t="shared" si="23"/>
        <v>234</v>
      </c>
      <c r="G92" s="45">
        <f t="shared" si="13"/>
        <v>31.91058</v>
      </c>
      <c r="H92" s="45">
        <f t="shared" si="14"/>
        <v>319.10579999999999</v>
      </c>
      <c r="I92" s="45">
        <f t="shared" si="15"/>
        <v>4.1483753999999999</v>
      </c>
      <c r="J92" s="46">
        <f t="shared" si="16"/>
        <v>277.62204600000001</v>
      </c>
      <c r="K92" s="47">
        <v>0.20000000000000001</v>
      </c>
      <c r="L92" s="48">
        <f t="shared" si="17"/>
        <v>55.524409200000008</v>
      </c>
      <c r="M92" s="49">
        <v>0.050000000000000003</v>
      </c>
      <c r="N92" s="50">
        <f t="shared" si="18"/>
        <v>13.881102300000002</v>
      </c>
      <c r="O92" s="49">
        <v>0.050000000000000003</v>
      </c>
      <c r="P92" s="50">
        <f t="shared" si="19"/>
        <v>13.881102300000002</v>
      </c>
      <c r="Q92" s="51">
        <f t="shared" si="20"/>
        <v>19.43</v>
      </c>
      <c r="R92" s="52">
        <f t="shared" si="21"/>
        <v>194.33543219999999</v>
      </c>
      <c r="S92" s="69">
        <f t="shared" si="22"/>
        <v>0.60899999999999999</v>
      </c>
    </row>
    <row r="93" ht="15" customHeight="1">
      <c r="A93" s="54" t="s">
        <v>154</v>
      </c>
      <c r="B93" s="55" t="s">
        <v>155</v>
      </c>
      <c r="C93" s="68">
        <v>1</v>
      </c>
      <c r="D93" s="198">
        <v>108</v>
      </c>
      <c r="E93" s="43">
        <v>0</v>
      </c>
      <c r="F93" s="42">
        <f t="shared" si="23"/>
        <v>108</v>
      </c>
      <c r="G93" s="45">
        <f t="shared" si="13"/>
        <v>14.727959999999999</v>
      </c>
      <c r="H93" s="45">
        <f t="shared" si="14"/>
        <v>14.727959999999999</v>
      </c>
      <c r="I93" s="45">
        <f t="shared" si="15"/>
        <v>1.9146348</v>
      </c>
      <c r="J93" s="46">
        <f t="shared" si="16"/>
        <v>12.8133252</v>
      </c>
      <c r="K93" s="47">
        <v>0.20000000000000001</v>
      </c>
      <c r="L93" s="48">
        <f t="shared" si="17"/>
        <v>2.5626650400000002</v>
      </c>
      <c r="M93" s="49">
        <v>0.050000000000000003</v>
      </c>
      <c r="N93" s="50">
        <f t="shared" si="18"/>
        <v>0.64066626000000004</v>
      </c>
      <c r="O93" s="49">
        <v>0.050000000000000003</v>
      </c>
      <c r="P93" s="50">
        <f t="shared" si="19"/>
        <v>0.64066626000000004</v>
      </c>
      <c r="Q93" s="51">
        <f t="shared" si="20"/>
        <v>8.9700000000000006</v>
      </c>
      <c r="R93" s="52">
        <f t="shared" si="21"/>
        <v>8.9693276399999995</v>
      </c>
      <c r="S93" s="69">
        <f t="shared" si="22"/>
        <v>0.60899999999999999</v>
      </c>
    </row>
    <row r="94" ht="15" customHeight="1">
      <c r="A94" s="54" t="s">
        <v>408</v>
      </c>
      <c r="B94" s="55" t="s">
        <v>161</v>
      </c>
      <c r="C94" s="68">
        <v>1</v>
      </c>
      <c r="D94" s="198">
        <v>402</v>
      </c>
      <c r="E94" s="43">
        <v>0</v>
      </c>
      <c r="F94" s="42">
        <f t="shared" si="23"/>
        <v>402</v>
      </c>
      <c r="G94" s="45">
        <f t="shared" si="13"/>
        <v>54.820739999999994</v>
      </c>
      <c r="H94" s="45">
        <f t="shared" si="14"/>
        <v>54.820739999999994</v>
      </c>
      <c r="I94" s="45">
        <f t="shared" si="15"/>
        <v>7.1266961999999996</v>
      </c>
      <c r="J94" s="46">
        <f t="shared" si="16"/>
        <v>47.694043799999996</v>
      </c>
      <c r="K94" s="47">
        <v>0.20000000000000001</v>
      </c>
      <c r="L94" s="48">
        <f t="shared" si="17"/>
        <v>9.5388087600000002</v>
      </c>
      <c r="M94" s="49">
        <v>0.050000000000000003</v>
      </c>
      <c r="N94" s="50">
        <f t="shared" si="18"/>
        <v>2.3847021900000001</v>
      </c>
      <c r="O94" s="49">
        <v>0.050000000000000003</v>
      </c>
      <c r="P94" s="50">
        <f t="shared" si="19"/>
        <v>2.3847021900000001</v>
      </c>
      <c r="Q94" s="51">
        <f t="shared" si="20"/>
        <v>33.390000000000001</v>
      </c>
      <c r="R94" s="52">
        <f t="shared" si="21"/>
        <v>33.385830659999996</v>
      </c>
      <c r="S94" s="69">
        <f t="shared" si="22"/>
        <v>0.60899999999999999</v>
      </c>
    </row>
    <row r="95" ht="15" customHeight="1">
      <c r="A95" s="54" t="s">
        <v>408</v>
      </c>
      <c r="B95" s="55" t="s">
        <v>161</v>
      </c>
      <c r="C95" s="68">
        <v>1</v>
      </c>
      <c r="D95" s="198">
        <v>402</v>
      </c>
      <c r="E95" s="43">
        <v>0.78000000000000003</v>
      </c>
      <c r="F95" s="42">
        <f t="shared" si="23"/>
        <v>88</v>
      </c>
      <c r="G95" s="45">
        <f t="shared" si="13"/>
        <v>12.00056</v>
      </c>
      <c r="H95" s="45">
        <f t="shared" si="14"/>
        <v>12.00056</v>
      </c>
      <c r="I95" s="45">
        <f t="shared" si="15"/>
        <v>1.5600728000000001</v>
      </c>
      <c r="J95" s="46">
        <f t="shared" si="16"/>
        <v>10.4404872</v>
      </c>
      <c r="K95" s="47">
        <v>0.20000000000000001</v>
      </c>
      <c r="L95" s="48">
        <f t="shared" si="17"/>
        <v>2.0880974399999999</v>
      </c>
      <c r="M95" s="49">
        <v>0.050000000000000003</v>
      </c>
      <c r="N95" s="50">
        <f t="shared" si="18"/>
        <v>0.52202435999999997</v>
      </c>
      <c r="O95" s="49">
        <v>0.050000000000000003</v>
      </c>
      <c r="P95" s="50">
        <f t="shared" si="19"/>
        <v>0.52202435999999997</v>
      </c>
      <c r="Q95" s="51">
        <f t="shared" si="20"/>
        <v>7.3099999999999996</v>
      </c>
      <c r="R95" s="52">
        <f t="shared" si="21"/>
        <v>7.3083410400000002</v>
      </c>
      <c r="S95" s="69">
        <f t="shared" si="22"/>
        <v>0.60899999999999999</v>
      </c>
    </row>
    <row r="96" ht="15" customHeight="1">
      <c r="A96" s="54" t="s">
        <v>381</v>
      </c>
      <c r="B96" s="55" t="s">
        <v>171</v>
      </c>
      <c r="C96" s="68">
        <v>1</v>
      </c>
      <c r="D96" s="198">
        <v>198</v>
      </c>
      <c r="E96" s="43">
        <v>0</v>
      </c>
      <c r="F96" s="42">
        <f t="shared" si="23"/>
        <v>198</v>
      </c>
      <c r="G96" s="45">
        <f t="shared" si="13"/>
        <v>27.001259999999998</v>
      </c>
      <c r="H96" s="45">
        <f t="shared" si="14"/>
        <v>27.001259999999998</v>
      </c>
      <c r="I96" s="45">
        <f t="shared" si="15"/>
        <v>3.5101637999999999</v>
      </c>
      <c r="J96" s="46">
        <f t="shared" si="16"/>
        <v>23.491096199999998</v>
      </c>
      <c r="K96" s="47">
        <v>0.20000000000000001</v>
      </c>
      <c r="L96" s="48">
        <f t="shared" si="17"/>
        <v>4.6982192399999994</v>
      </c>
      <c r="M96" s="49">
        <v>0.050000000000000003</v>
      </c>
      <c r="N96" s="50">
        <f t="shared" si="18"/>
        <v>1.1745548099999998</v>
      </c>
      <c r="O96" s="49">
        <v>0.050000000000000003</v>
      </c>
      <c r="P96" s="50">
        <f t="shared" si="19"/>
        <v>1.1745548099999998</v>
      </c>
      <c r="Q96" s="51">
        <f t="shared" si="20"/>
        <v>16.440000000000001</v>
      </c>
      <c r="R96" s="52">
        <f t="shared" si="21"/>
        <v>16.443767339999997</v>
      </c>
      <c r="S96" s="69">
        <f t="shared" si="22"/>
        <v>0.60899999999999999</v>
      </c>
    </row>
    <row r="97" ht="15" customHeight="1">
      <c r="A97" s="56" t="s">
        <v>381</v>
      </c>
      <c r="B97" s="40" t="s">
        <v>191</v>
      </c>
      <c r="C97" s="68">
        <v>1</v>
      </c>
      <c r="D97" s="198">
        <v>198</v>
      </c>
      <c r="E97" s="43">
        <v>0.56000000000000005</v>
      </c>
      <c r="F97" s="42">
        <f t="shared" si="23"/>
        <v>87</v>
      </c>
      <c r="G97" s="45">
        <f t="shared" si="13"/>
        <v>11.864189999999999</v>
      </c>
      <c r="H97" s="45">
        <f t="shared" si="14"/>
        <v>11.864189999999999</v>
      </c>
      <c r="I97" s="45">
        <f t="shared" si="15"/>
        <v>1.5423446999999999</v>
      </c>
      <c r="J97" s="46">
        <f t="shared" si="16"/>
        <v>10.3218453</v>
      </c>
      <c r="K97" s="47">
        <v>0.20000000000000001</v>
      </c>
      <c r="L97" s="48">
        <f t="shared" si="17"/>
        <v>2.0643690600000002</v>
      </c>
      <c r="M97" s="49">
        <v>0.050000000000000003</v>
      </c>
      <c r="N97" s="50">
        <f t="shared" si="18"/>
        <v>0.51609226500000005</v>
      </c>
      <c r="O97" s="49">
        <v>0.050000000000000003</v>
      </c>
      <c r="P97" s="50">
        <f t="shared" si="19"/>
        <v>0.51609226500000005</v>
      </c>
      <c r="Q97" s="51">
        <f t="shared" si="20"/>
        <v>7.2300000000000004</v>
      </c>
      <c r="R97" s="52">
        <f t="shared" si="21"/>
        <v>7.2252917099999987</v>
      </c>
      <c r="S97" s="69">
        <f t="shared" si="22"/>
        <v>0.60899999999999999</v>
      </c>
    </row>
    <row r="98" ht="15" customHeight="1">
      <c r="A98" s="56" t="s">
        <v>172</v>
      </c>
      <c r="B98" s="55" t="s">
        <v>173</v>
      </c>
      <c r="C98" s="68">
        <v>1</v>
      </c>
      <c r="D98" s="198">
        <v>348</v>
      </c>
      <c r="E98" s="43">
        <v>0</v>
      </c>
      <c r="F98" s="42">
        <f t="shared" si="23"/>
        <v>348</v>
      </c>
      <c r="G98" s="45">
        <f t="shared" si="13"/>
        <v>47.456759999999996</v>
      </c>
      <c r="H98" s="45">
        <f t="shared" si="14"/>
        <v>47.456759999999996</v>
      </c>
      <c r="I98" s="45">
        <f t="shared" si="15"/>
        <v>6.1693787999999996</v>
      </c>
      <c r="J98" s="46">
        <f t="shared" si="16"/>
        <v>41.287381199999999</v>
      </c>
      <c r="K98" s="47">
        <v>0.20000000000000001</v>
      </c>
      <c r="L98" s="48">
        <f t="shared" si="17"/>
        <v>8.2574762400000008</v>
      </c>
      <c r="M98" s="49">
        <v>0.050000000000000003</v>
      </c>
      <c r="N98" s="50">
        <f t="shared" si="18"/>
        <v>2.0643690600000002</v>
      </c>
      <c r="O98" s="49">
        <v>0.050000000000000003</v>
      </c>
      <c r="P98" s="50">
        <f t="shared" si="19"/>
        <v>2.0643690600000002</v>
      </c>
      <c r="Q98" s="51">
        <f t="shared" si="20"/>
        <v>28.899999999999999</v>
      </c>
      <c r="R98" s="52">
        <f t="shared" si="21"/>
        <v>28.901166839999995</v>
      </c>
      <c r="S98" s="69">
        <f t="shared" si="22"/>
        <v>0.60899999999999999</v>
      </c>
    </row>
    <row r="99" ht="15" customHeight="1">
      <c r="A99" s="56" t="s">
        <v>172</v>
      </c>
      <c r="B99" s="55" t="s">
        <v>173</v>
      </c>
      <c r="C99" s="68">
        <v>12</v>
      </c>
      <c r="D99" s="198">
        <v>348</v>
      </c>
      <c r="E99" s="43">
        <v>0.75</v>
      </c>
      <c r="F99" s="42">
        <f>D99*(1-E99)</f>
        <v>87</v>
      </c>
      <c r="G99" s="45">
        <f t="shared" si="13"/>
        <v>11.864189999999999</v>
      </c>
      <c r="H99" s="45">
        <f t="shared" si="14"/>
        <v>142.37027999999998</v>
      </c>
      <c r="I99" s="45">
        <f t="shared" si="15"/>
        <v>1.5423446999999999</v>
      </c>
      <c r="J99" s="46">
        <f t="shared" si="16"/>
        <v>123.8621436</v>
      </c>
      <c r="K99" s="47">
        <v>0.20000000000000001</v>
      </c>
      <c r="L99" s="48">
        <f t="shared" si="17"/>
        <v>24.772428720000001</v>
      </c>
      <c r="M99" s="49">
        <f>VLOOKUP(A99,'New template'!A:R,13,FALSE)</f>
        <v>0.050000000000000003</v>
      </c>
      <c r="N99" s="50">
        <f t="shared" si="18"/>
        <v>6.1931071800000002</v>
      </c>
      <c r="O99" s="49">
        <v>0.050000000000000003</v>
      </c>
      <c r="P99" s="50">
        <f t="shared" si="19"/>
        <v>6.1931071800000002</v>
      </c>
      <c r="Q99" s="51">
        <f t="shared" si="20"/>
        <v>7.2300000000000004</v>
      </c>
      <c r="R99" s="52">
        <f t="shared" si="21"/>
        <v>86.703500520000006</v>
      </c>
      <c r="S99" s="69">
        <f t="shared" si="22"/>
        <v>0.6090000000000001</v>
      </c>
    </row>
    <row r="100" ht="15" customHeight="1">
      <c r="A100" s="56" t="s">
        <v>382</v>
      </c>
      <c r="B100" s="55" t="s">
        <v>175</v>
      </c>
      <c r="C100" s="68">
        <v>5</v>
      </c>
      <c r="D100" s="198">
        <v>448</v>
      </c>
      <c r="E100" s="43">
        <v>0</v>
      </c>
      <c r="F100" s="42">
        <f>ROUNDDOWN(D100*(1-E100),0)</f>
        <v>448</v>
      </c>
      <c r="G100" s="45">
        <f t="shared" si="13"/>
        <v>61.093759999999996</v>
      </c>
      <c r="H100" s="45">
        <f t="shared" si="14"/>
        <v>305.46879999999999</v>
      </c>
      <c r="I100" s="45">
        <f t="shared" si="15"/>
        <v>7.9421887999999994</v>
      </c>
      <c r="J100" s="46">
        <f t="shared" si="16"/>
        <v>265.757856</v>
      </c>
      <c r="K100" s="47">
        <v>0.20000000000000001</v>
      </c>
      <c r="L100" s="48">
        <f t="shared" si="17"/>
        <v>53.151571200000006</v>
      </c>
      <c r="M100" s="49">
        <v>0.050000000000000003</v>
      </c>
      <c r="N100" s="50">
        <f t="shared" si="18"/>
        <v>13.287892800000002</v>
      </c>
      <c r="O100" s="49">
        <v>0.050000000000000003</v>
      </c>
      <c r="P100" s="50">
        <f t="shared" si="19"/>
        <v>13.287892800000002</v>
      </c>
      <c r="Q100" s="51">
        <f t="shared" si="20"/>
        <v>37.210000000000001</v>
      </c>
      <c r="R100" s="52">
        <f t="shared" si="21"/>
        <v>186.03049919999998</v>
      </c>
      <c r="S100" s="69">
        <f t="shared" si="22"/>
        <v>0.60899999999999999</v>
      </c>
    </row>
    <row r="101" ht="15" customHeight="1">
      <c r="A101" s="56" t="s">
        <v>382</v>
      </c>
      <c r="B101" s="55" t="s">
        <v>175</v>
      </c>
      <c r="C101" s="68">
        <v>132</v>
      </c>
      <c r="D101" s="198">
        <v>448</v>
      </c>
      <c r="E101" s="43">
        <v>0.69999999999999996</v>
      </c>
      <c r="F101" s="42">
        <f>ROUNDDOWN(D101*(1-E101),0)</f>
        <v>134</v>
      </c>
      <c r="G101" s="45">
        <f t="shared" si="13"/>
        <v>18.273579999999999</v>
      </c>
      <c r="H101" s="45">
        <f t="shared" si="14"/>
        <v>2412.11256</v>
      </c>
      <c r="I101" s="45">
        <f t="shared" si="15"/>
        <v>2.3755654000000002</v>
      </c>
      <c r="J101" s="46">
        <f t="shared" si="16"/>
        <v>2098.5379272</v>
      </c>
      <c r="K101" s="47">
        <v>0.20000000000000001</v>
      </c>
      <c r="L101" s="48">
        <f t="shared" si="17"/>
        <v>419.70758544</v>
      </c>
      <c r="M101" s="49">
        <v>0.050000000000000003</v>
      </c>
      <c r="N101" s="50">
        <f t="shared" si="18"/>
        <v>104.92689636</v>
      </c>
      <c r="O101" s="49">
        <v>0.050000000000000003</v>
      </c>
      <c r="P101" s="50">
        <f t="shared" si="19"/>
        <v>104.92689636</v>
      </c>
      <c r="Q101" s="51">
        <f t="shared" si="20"/>
        <v>11.130000000000001</v>
      </c>
      <c r="R101" s="52">
        <f t="shared" si="21"/>
        <v>1468.97654904</v>
      </c>
      <c r="S101" s="69">
        <f t="shared" si="22"/>
        <v>0.60899999999999999</v>
      </c>
    </row>
    <row r="102" ht="15" customHeight="1">
      <c r="A102" s="56" t="s">
        <v>176</v>
      </c>
      <c r="B102" s="40" t="s">
        <v>199</v>
      </c>
      <c r="C102" s="68">
        <v>15</v>
      </c>
      <c r="D102" s="198">
        <v>268</v>
      </c>
      <c r="E102" s="43">
        <v>0.90000000000000002</v>
      </c>
      <c r="F102" s="42">
        <f>D102*(1-E102)</f>
        <v>26.799999999999994</v>
      </c>
      <c r="G102" s="45">
        <f t="shared" si="13"/>
        <v>3.6547159999999987</v>
      </c>
      <c r="H102" s="45">
        <f t="shared" si="14"/>
        <v>54.820739999999979</v>
      </c>
      <c r="I102" s="45">
        <f t="shared" si="15"/>
        <v>0.47511307999999985</v>
      </c>
      <c r="J102" s="46">
        <f t="shared" si="16"/>
        <v>47.694043799999982</v>
      </c>
      <c r="K102" s="47">
        <v>0.20000000000000001</v>
      </c>
      <c r="L102" s="48">
        <f t="shared" si="17"/>
        <v>9.5388087599999967</v>
      </c>
      <c r="M102" s="49">
        <v>0.050000000000000003</v>
      </c>
      <c r="N102" s="50">
        <f t="shared" si="18"/>
        <v>2.3847021899999992</v>
      </c>
      <c r="O102" s="49">
        <v>0.050000000000000003</v>
      </c>
      <c r="P102" s="50">
        <f t="shared" si="19"/>
        <v>2.3847021899999992</v>
      </c>
      <c r="Q102" s="51">
        <f t="shared" si="20"/>
        <v>2.23</v>
      </c>
      <c r="R102" s="52">
        <f t="shared" si="21"/>
        <v>33.385830659999989</v>
      </c>
      <c r="S102" s="69">
        <f t="shared" si="22"/>
        <v>0.60899999999999999</v>
      </c>
    </row>
    <row r="103" ht="15" customHeight="1">
      <c r="A103" s="54" t="s">
        <v>188</v>
      </c>
      <c r="B103" s="40" t="s">
        <v>199</v>
      </c>
      <c r="C103" s="68">
        <v>61</v>
      </c>
      <c r="D103" s="198">
        <v>328</v>
      </c>
      <c r="E103" s="43">
        <v>0.84999999999999998</v>
      </c>
      <c r="F103" s="42">
        <f>ROUNDDOWN(D103*(1-E103),0)</f>
        <v>49</v>
      </c>
      <c r="G103" s="45">
        <f t="shared" si="13"/>
        <v>6.6821299999999999</v>
      </c>
      <c r="H103" s="45">
        <f t="shared" si="14"/>
        <v>407.60993000000002</v>
      </c>
      <c r="I103" s="45">
        <f t="shared" si="15"/>
        <v>0.86867689999999997</v>
      </c>
      <c r="J103" s="46">
        <f t="shared" si="16"/>
        <v>354.62063910000001</v>
      </c>
      <c r="K103" s="47">
        <v>0.20000000000000001</v>
      </c>
      <c r="L103" s="48">
        <f t="shared" si="17"/>
        <v>70.92412782000001</v>
      </c>
      <c r="M103" s="49">
        <v>0.050000000000000003</v>
      </c>
      <c r="N103" s="50">
        <f t="shared" si="18"/>
        <v>17.731031955000002</v>
      </c>
      <c r="O103" s="49">
        <v>0.050000000000000003</v>
      </c>
      <c r="P103" s="50">
        <f t="shared" si="19"/>
        <v>17.731031955000002</v>
      </c>
      <c r="Q103" s="51">
        <f t="shared" si="20"/>
        <v>4.0700000000000003</v>
      </c>
      <c r="R103" s="52">
        <f t="shared" si="21"/>
        <v>248.23444737</v>
      </c>
      <c r="S103" s="69">
        <f t="shared" si="22"/>
        <v>0.60899999999999999</v>
      </c>
    </row>
    <row r="104" ht="15" customHeight="1">
      <c r="A104" s="54" t="s">
        <v>190</v>
      </c>
      <c r="B104" s="40" t="s">
        <v>191</v>
      </c>
      <c r="C104" s="68">
        <v>30</v>
      </c>
      <c r="D104" s="198">
        <v>398</v>
      </c>
      <c r="E104" s="43">
        <v>0.84999999999999998</v>
      </c>
      <c r="F104" s="42">
        <f>ROUNDDOWN(D104*(1-E104),0)</f>
        <v>59</v>
      </c>
      <c r="G104" s="45">
        <f t="shared" si="13"/>
        <v>8.0458299999999987</v>
      </c>
      <c r="H104" s="45">
        <f t="shared" si="14"/>
        <v>241.37489999999997</v>
      </c>
      <c r="I104" s="45">
        <f t="shared" si="15"/>
        <v>1.0459578999999999</v>
      </c>
      <c r="J104" s="46">
        <f t="shared" si="16"/>
        <v>209.99616299999997</v>
      </c>
      <c r="K104" s="47">
        <v>0.20000000000000001</v>
      </c>
      <c r="L104" s="48">
        <f t="shared" si="17"/>
        <v>41.999232599999999</v>
      </c>
      <c r="M104" s="49">
        <v>0.050000000000000003</v>
      </c>
      <c r="N104" s="50">
        <f t="shared" si="18"/>
        <v>10.49980815</v>
      </c>
      <c r="O104" s="49">
        <v>0.050000000000000003</v>
      </c>
      <c r="P104" s="50">
        <f t="shared" si="19"/>
        <v>10.49980815</v>
      </c>
      <c r="Q104" s="51">
        <f t="shared" si="20"/>
        <v>4.9000000000000004</v>
      </c>
      <c r="R104" s="52">
        <f t="shared" si="21"/>
        <v>146.99731409999995</v>
      </c>
      <c r="S104" s="69">
        <f t="shared" si="22"/>
        <v>0.60899999999999987</v>
      </c>
    </row>
    <row r="105" ht="15" customHeight="1">
      <c r="A105" s="54" t="s">
        <v>192</v>
      </c>
      <c r="B105" s="55" t="s">
        <v>193</v>
      </c>
      <c r="C105" s="68">
        <v>156</v>
      </c>
      <c r="D105" s="198">
        <v>518</v>
      </c>
      <c r="E105" s="43">
        <v>0.84999999999999998</v>
      </c>
      <c r="F105" s="42">
        <f>ROUNDDOWN(D105*(1-E105),0)</f>
        <v>77</v>
      </c>
      <c r="G105" s="45">
        <f t="shared" si="13"/>
        <v>10.500489999999999</v>
      </c>
      <c r="H105" s="45">
        <f t="shared" si="14"/>
        <v>1638.0764399999998</v>
      </c>
      <c r="I105" s="45">
        <f t="shared" si="15"/>
        <v>1.3650636999999999</v>
      </c>
      <c r="J105" s="46">
        <f t="shared" si="16"/>
        <v>1425.1265027999998</v>
      </c>
      <c r="K105" s="47">
        <v>0.20000000000000001</v>
      </c>
      <c r="L105" s="48">
        <f t="shared" si="17"/>
        <v>285.02530055999995</v>
      </c>
      <c r="M105" s="49">
        <v>0.050000000000000003</v>
      </c>
      <c r="N105" s="50">
        <f t="shared" si="18"/>
        <v>71.256325139999987</v>
      </c>
      <c r="O105" s="49">
        <v>0.050000000000000003</v>
      </c>
      <c r="P105" s="50">
        <f t="shared" si="19"/>
        <v>71.256325139999987</v>
      </c>
      <c r="Q105" s="51">
        <f t="shared" si="20"/>
        <v>6.3899999999999997</v>
      </c>
      <c r="R105" s="52">
        <f t="shared" si="21"/>
        <v>997.5885519599999</v>
      </c>
      <c r="S105" s="69">
        <f t="shared" si="22"/>
        <v>0.60899999999999999</v>
      </c>
    </row>
    <row r="106" ht="15" customHeight="1">
      <c r="A106" s="56" t="s">
        <v>196</v>
      </c>
      <c r="B106" s="55" t="s">
        <v>197</v>
      </c>
      <c r="C106" s="68">
        <v>9</v>
      </c>
      <c r="D106" s="198">
        <v>498</v>
      </c>
      <c r="E106" s="43">
        <v>0.66999999999999904</v>
      </c>
      <c r="F106" s="42">
        <f>ROUNDDOWN(D106*(1-E106),0)</f>
        <v>164</v>
      </c>
      <c r="G106" s="45">
        <f t="shared" si="13"/>
        <v>22.36468</v>
      </c>
      <c r="H106" s="45">
        <f t="shared" si="14"/>
        <v>201.28211999999999</v>
      </c>
      <c r="I106" s="45">
        <f t="shared" si="15"/>
        <v>2.9074084</v>
      </c>
      <c r="J106" s="46">
        <f t="shared" si="16"/>
        <v>175.1154444</v>
      </c>
      <c r="K106" s="47">
        <v>0.20000000000000001</v>
      </c>
      <c r="L106" s="48">
        <f t="shared" si="17"/>
        <v>35.023088880000003</v>
      </c>
      <c r="M106" s="49">
        <v>0.050000000000000003</v>
      </c>
      <c r="N106" s="50">
        <f t="shared" si="18"/>
        <v>8.7557722200000008</v>
      </c>
      <c r="O106" s="49">
        <v>0.050000000000000003</v>
      </c>
      <c r="P106" s="50">
        <f t="shared" si="19"/>
        <v>8.7557722200000008</v>
      </c>
      <c r="Q106" s="51">
        <f t="shared" si="20"/>
        <v>13.619999999999999</v>
      </c>
      <c r="R106" s="52">
        <f t="shared" si="21"/>
        <v>122.58081108</v>
      </c>
      <c r="S106" s="69">
        <f t="shared" si="22"/>
        <v>0.6090000000000001</v>
      </c>
    </row>
    <row r="107" ht="15" customHeight="1">
      <c r="A107" s="56" t="s">
        <v>198</v>
      </c>
      <c r="B107" s="40" t="s">
        <v>199</v>
      </c>
      <c r="C107" s="68">
        <v>1</v>
      </c>
      <c r="D107" s="198">
        <v>198</v>
      </c>
      <c r="E107" s="43">
        <v>0</v>
      </c>
      <c r="F107" s="42">
        <f>D107*(1-E107)</f>
        <v>198</v>
      </c>
      <c r="G107" s="45">
        <f t="shared" si="13"/>
        <v>27.001259999999998</v>
      </c>
      <c r="H107" s="45">
        <f t="shared" si="14"/>
        <v>27.001259999999998</v>
      </c>
      <c r="I107" s="45">
        <f t="shared" si="15"/>
        <v>3.5101637999999999</v>
      </c>
      <c r="J107" s="46">
        <f t="shared" si="16"/>
        <v>23.491096199999998</v>
      </c>
      <c r="K107" s="47">
        <v>0.20000000000000001</v>
      </c>
      <c r="L107" s="48">
        <f t="shared" si="17"/>
        <v>4.6982192399999994</v>
      </c>
      <c r="M107" s="49">
        <v>0.050000000000000003</v>
      </c>
      <c r="N107" s="50">
        <f t="shared" si="18"/>
        <v>1.1745548099999998</v>
      </c>
      <c r="O107" s="49">
        <v>0.050000000000000003</v>
      </c>
      <c r="P107" s="50">
        <f t="shared" si="19"/>
        <v>1.1745548099999998</v>
      </c>
      <c r="Q107" s="51">
        <f t="shared" si="20"/>
        <v>16.440000000000001</v>
      </c>
      <c r="R107" s="52">
        <f t="shared" si="21"/>
        <v>16.443767339999997</v>
      </c>
      <c r="S107" s="69">
        <f t="shared" si="22"/>
        <v>0.60899999999999999</v>
      </c>
    </row>
    <row r="108" ht="15" customHeight="1">
      <c r="A108" s="54" t="s">
        <v>198</v>
      </c>
      <c r="B108" s="40" t="s">
        <v>199</v>
      </c>
      <c r="C108" s="68">
        <v>1</v>
      </c>
      <c r="D108" s="198">
        <v>198</v>
      </c>
      <c r="E108" s="43">
        <v>0.5</v>
      </c>
      <c r="F108" s="42">
        <f>ROUNDDOWN(D108*(1-E108),0)</f>
        <v>99</v>
      </c>
      <c r="G108" s="45">
        <f t="shared" si="13"/>
        <v>13.500629999999999</v>
      </c>
      <c r="H108" s="45">
        <f t="shared" si="14"/>
        <v>13.500629999999999</v>
      </c>
      <c r="I108" s="45">
        <f t="shared" si="15"/>
        <v>1.7550819</v>
      </c>
      <c r="J108" s="46">
        <f t="shared" si="16"/>
        <v>11.745548099999999</v>
      </c>
      <c r="K108" s="47">
        <v>0.20000000000000001</v>
      </c>
      <c r="L108" s="48">
        <f t="shared" si="17"/>
        <v>2.3491096199999997</v>
      </c>
      <c r="M108" s="49">
        <v>0.050000000000000003</v>
      </c>
      <c r="N108" s="50">
        <f t="shared" si="18"/>
        <v>0.58727740499999992</v>
      </c>
      <c r="O108" s="49">
        <v>0.050000000000000003</v>
      </c>
      <c r="P108" s="50">
        <f t="shared" si="19"/>
        <v>0.58727740499999992</v>
      </c>
      <c r="Q108" s="51">
        <f t="shared" si="20"/>
        <v>8.2200000000000006</v>
      </c>
      <c r="R108" s="52">
        <f t="shared" si="21"/>
        <v>8.2218836699999986</v>
      </c>
      <c r="S108" s="69">
        <f t="shared" si="22"/>
        <v>0.60899999999999999</v>
      </c>
    </row>
    <row r="109" ht="15" customHeight="1">
      <c r="A109" s="54" t="s">
        <v>200</v>
      </c>
      <c r="B109" s="55" t="s">
        <v>201</v>
      </c>
      <c r="C109" s="68">
        <v>6</v>
      </c>
      <c r="D109" s="198">
        <v>298</v>
      </c>
      <c r="E109" s="43">
        <v>0.5</v>
      </c>
      <c r="F109" s="42">
        <f>ROUNDDOWN(D109*(1-E109),0)</f>
        <v>149</v>
      </c>
      <c r="G109" s="45">
        <f t="shared" si="13"/>
        <v>20.319129999999998</v>
      </c>
      <c r="H109" s="45">
        <f t="shared" si="14"/>
        <v>121.91477999999998</v>
      </c>
      <c r="I109" s="45">
        <f t="shared" si="15"/>
        <v>2.6414868999999999</v>
      </c>
      <c r="J109" s="46">
        <f t="shared" si="16"/>
        <v>106.06585859999998</v>
      </c>
      <c r="K109" s="47">
        <v>0.20000000000000001</v>
      </c>
      <c r="L109" s="48">
        <f t="shared" si="17"/>
        <v>21.213171719999998</v>
      </c>
      <c r="M109" s="49">
        <v>0.050000000000000003</v>
      </c>
      <c r="N109" s="50">
        <f t="shared" si="18"/>
        <v>5.3032929299999996</v>
      </c>
      <c r="O109" s="49">
        <v>0.050000000000000003</v>
      </c>
      <c r="P109" s="50">
        <f t="shared" si="19"/>
        <v>5.3032929299999996</v>
      </c>
      <c r="Q109" s="51">
        <f t="shared" si="20"/>
        <v>12.369999999999999</v>
      </c>
      <c r="R109" s="52">
        <f t="shared" si="21"/>
        <v>74.246101019999998</v>
      </c>
      <c r="S109" s="69">
        <f t="shared" si="22"/>
        <v>0.6090000000000001</v>
      </c>
    </row>
    <row r="110" ht="15" customHeight="1">
      <c r="A110" s="54" t="s">
        <v>202</v>
      </c>
      <c r="B110" s="55" t="s">
        <v>203</v>
      </c>
      <c r="C110" s="68">
        <v>18</v>
      </c>
      <c r="D110" s="198">
        <v>298</v>
      </c>
      <c r="E110" s="43">
        <v>0.90000000000000002</v>
      </c>
      <c r="F110" s="42">
        <f>ROUNDDOWN(D110*(1-E110),0)</f>
        <v>29</v>
      </c>
      <c r="G110" s="45">
        <f t="shared" si="13"/>
        <v>3.9547299999999996</v>
      </c>
      <c r="H110" s="45">
        <f t="shared" si="14"/>
        <v>71.18513999999999</v>
      </c>
      <c r="I110" s="45">
        <f t="shared" si="15"/>
        <v>0.51411489999999993</v>
      </c>
      <c r="J110" s="46">
        <f t="shared" si="16"/>
        <v>61.931071799999991</v>
      </c>
      <c r="K110" s="47">
        <v>0.20000000000000001</v>
      </c>
      <c r="L110" s="48">
        <f t="shared" si="17"/>
        <v>12.386214359999999</v>
      </c>
      <c r="M110" s="49">
        <v>0.050000000000000003</v>
      </c>
      <c r="N110" s="50">
        <f t="shared" si="18"/>
        <v>3.0965535899999996</v>
      </c>
      <c r="O110" s="49">
        <v>0.050000000000000003</v>
      </c>
      <c r="P110" s="50">
        <f t="shared" si="19"/>
        <v>3.0965535899999996</v>
      </c>
      <c r="Q110" s="51">
        <f t="shared" si="20"/>
        <v>2.4100000000000001</v>
      </c>
      <c r="R110" s="52">
        <f t="shared" si="21"/>
        <v>43.351750259999996</v>
      </c>
      <c r="S110" s="69">
        <f t="shared" si="22"/>
        <v>0.60899999999999999</v>
      </c>
    </row>
    <row r="111" ht="15" customHeight="1">
      <c r="A111" s="54" t="s">
        <v>206</v>
      </c>
      <c r="B111" s="55" t="s">
        <v>207</v>
      </c>
      <c r="C111" s="68">
        <v>2</v>
      </c>
      <c r="D111" s="198">
        <v>248</v>
      </c>
      <c r="E111" s="43">
        <v>0</v>
      </c>
      <c r="F111" s="42">
        <f>D111*(1-E111)</f>
        <v>248</v>
      </c>
      <c r="G111" s="45">
        <f t="shared" si="13"/>
        <v>33.819759999999995</v>
      </c>
      <c r="H111" s="45">
        <f t="shared" si="14"/>
        <v>67.63951999999999</v>
      </c>
      <c r="I111" s="45">
        <f t="shared" si="15"/>
        <v>4.3965687999999998</v>
      </c>
      <c r="J111" s="46">
        <f t="shared" si="16"/>
        <v>58.846382399999989</v>
      </c>
      <c r="K111" s="47">
        <v>0.20000000000000001</v>
      </c>
      <c r="L111" s="48">
        <f t="shared" si="17"/>
        <v>11.769276479999998</v>
      </c>
      <c r="M111" s="49">
        <f>VLOOKUP(A111,'New template'!A:R,13,FALSE)</f>
        <v>0.050000000000000003</v>
      </c>
      <c r="N111" s="50">
        <f t="shared" si="18"/>
        <v>2.9423191199999996</v>
      </c>
      <c r="O111" s="49">
        <v>0.050000000000000003</v>
      </c>
      <c r="P111" s="50">
        <f t="shared" si="19"/>
        <v>2.9423191199999996</v>
      </c>
      <c r="Q111" s="51">
        <f t="shared" si="20"/>
        <v>20.600000000000001</v>
      </c>
      <c r="R111" s="52">
        <f t="shared" si="21"/>
        <v>41.192467679999993</v>
      </c>
      <c r="S111" s="69">
        <f t="shared" si="22"/>
        <v>0.60899999999999999</v>
      </c>
    </row>
    <row r="112" ht="15" customHeight="1">
      <c r="A112" s="56" t="s">
        <v>206</v>
      </c>
      <c r="B112" s="55" t="s">
        <v>207</v>
      </c>
      <c r="C112" s="68">
        <v>1</v>
      </c>
      <c r="D112" s="198">
        <v>248</v>
      </c>
      <c r="E112" s="43">
        <v>0.29999999999999999</v>
      </c>
      <c r="F112" s="42">
        <f>ROUNDDOWN(D112*(1-E112),0)</f>
        <v>173</v>
      </c>
      <c r="G112" s="45">
        <f t="shared" si="13"/>
        <v>23.592009999999998</v>
      </c>
      <c r="H112" s="45">
        <f t="shared" si="14"/>
        <v>23.592009999999998</v>
      </c>
      <c r="I112" s="45">
        <f t="shared" si="15"/>
        <v>3.0669613</v>
      </c>
      <c r="J112" s="46">
        <f t="shared" si="16"/>
        <v>20.525048699999999</v>
      </c>
      <c r="K112" s="47">
        <v>0.20000000000000001</v>
      </c>
      <c r="L112" s="48">
        <f t="shared" si="17"/>
        <v>4.1050097399999999</v>
      </c>
      <c r="M112" s="49">
        <v>0.050000000000000003</v>
      </c>
      <c r="N112" s="50">
        <f t="shared" si="18"/>
        <v>1.026252435</v>
      </c>
      <c r="O112" s="49">
        <v>0.050000000000000003</v>
      </c>
      <c r="P112" s="50">
        <f t="shared" si="19"/>
        <v>1.026252435</v>
      </c>
      <c r="Q112" s="51">
        <f t="shared" si="20"/>
        <v>14.369999999999999</v>
      </c>
      <c r="R112" s="52">
        <f t="shared" si="21"/>
        <v>14.367534089999999</v>
      </c>
      <c r="S112" s="69">
        <f t="shared" si="22"/>
        <v>0.60899999999999999</v>
      </c>
    </row>
    <row r="113" ht="15" customHeight="1">
      <c r="A113" s="56" t="s">
        <v>208</v>
      </c>
      <c r="B113" s="55" t="s">
        <v>344</v>
      </c>
      <c r="C113" s="68">
        <v>3</v>
      </c>
      <c r="D113" s="198">
        <v>348</v>
      </c>
      <c r="E113" s="43">
        <v>0.29999999999999999</v>
      </c>
      <c r="F113" s="42">
        <f>D113*(1-E113)</f>
        <v>243.59999999999999</v>
      </c>
      <c r="G113" s="45">
        <f t="shared" si="13"/>
        <v>33.219732</v>
      </c>
      <c r="H113" s="45">
        <f t="shared" si="14"/>
        <v>99.659196000000009</v>
      </c>
      <c r="I113" s="45">
        <f t="shared" si="15"/>
        <v>4.3185651600000003</v>
      </c>
      <c r="J113" s="46">
        <f t="shared" si="16"/>
        <v>86.703500520000006</v>
      </c>
      <c r="K113" s="47">
        <v>0.20000000000000001</v>
      </c>
      <c r="L113" s="48">
        <f t="shared" si="17"/>
        <v>17.340700104000003</v>
      </c>
      <c r="M113" s="49">
        <f>VLOOKUP(A113,'New template'!A:R,13,FALSE)</f>
        <v>0.050000000000000003</v>
      </c>
      <c r="N113" s="50">
        <f t="shared" si="18"/>
        <v>4.3351750260000008</v>
      </c>
      <c r="O113" s="49">
        <v>0.050000000000000003</v>
      </c>
      <c r="P113" s="50">
        <f t="shared" si="19"/>
        <v>4.3351750260000008</v>
      </c>
      <c r="Q113" s="51">
        <f t="shared" si="20"/>
        <v>20.23</v>
      </c>
      <c r="R113" s="52">
        <f t="shared" si="21"/>
        <v>60.692450363999995</v>
      </c>
      <c r="S113" s="69">
        <f t="shared" si="22"/>
        <v>0.60899999999999987</v>
      </c>
    </row>
    <row r="114" ht="15" customHeight="1">
      <c r="A114" s="56" t="s">
        <v>384</v>
      </c>
      <c r="B114" s="55" t="s">
        <v>211</v>
      </c>
      <c r="C114" s="68">
        <v>18</v>
      </c>
      <c r="D114" s="198">
        <v>368</v>
      </c>
      <c r="E114" s="43">
        <v>0.66999999999999904</v>
      </c>
      <c r="F114" s="42">
        <f>ROUNDDOWN(D114*(1-E114),0)</f>
        <v>121</v>
      </c>
      <c r="G114" s="45">
        <f t="shared" si="13"/>
        <v>16.500769999999999</v>
      </c>
      <c r="H114" s="45">
        <f t="shared" si="14"/>
        <v>297.01385999999997</v>
      </c>
      <c r="I114" s="45">
        <f t="shared" si="15"/>
        <v>2.1451001000000001</v>
      </c>
      <c r="J114" s="46">
        <f t="shared" si="16"/>
        <v>258.4020582</v>
      </c>
      <c r="K114" s="47">
        <v>0.20000000000000001</v>
      </c>
      <c r="L114" s="48">
        <f t="shared" si="17"/>
        <v>51.680411640000003</v>
      </c>
      <c r="M114" s="49">
        <v>0.050000000000000003</v>
      </c>
      <c r="N114" s="50">
        <f t="shared" si="18"/>
        <v>12.920102910000001</v>
      </c>
      <c r="O114" s="49">
        <v>0.050000000000000003</v>
      </c>
      <c r="P114" s="50">
        <f t="shared" si="19"/>
        <v>12.920102910000001</v>
      </c>
      <c r="Q114" s="51">
        <f t="shared" si="20"/>
        <v>10.050000000000001</v>
      </c>
      <c r="R114" s="52">
        <f t="shared" si="21"/>
        <v>180.88144074000002</v>
      </c>
      <c r="S114" s="69">
        <f t="shared" si="22"/>
        <v>0.6090000000000001</v>
      </c>
    </row>
    <row r="115" ht="15" customHeight="1">
      <c r="A115" s="56" t="s">
        <v>385</v>
      </c>
      <c r="B115" s="55" t="s">
        <v>427</v>
      </c>
      <c r="C115" s="68">
        <v>11</v>
      </c>
      <c r="D115" s="198">
        <v>528</v>
      </c>
      <c r="E115" s="43">
        <v>0.66999999999999904</v>
      </c>
      <c r="F115" s="42">
        <f>D115*(1-E115)</f>
        <v>174.24000000000052</v>
      </c>
      <c r="G115" s="45">
        <f t="shared" si="13"/>
        <v>23.76110880000007</v>
      </c>
      <c r="H115" s="45">
        <f t="shared" si="14"/>
        <v>261.37219680000078</v>
      </c>
      <c r="I115" s="45">
        <f t="shared" si="15"/>
        <v>3.0889441440000094</v>
      </c>
      <c r="J115" s="46">
        <f t="shared" si="16"/>
        <v>227.39381121600067</v>
      </c>
      <c r="K115" s="47">
        <v>0.20000000000000001</v>
      </c>
      <c r="L115" s="48">
        <f t="shared" si="17"/>
        <v>45.478762243200137</v>
      </c>
      <c r="M115" s="49">
        <f>VLOOKUP(A115,'New template'!A:R,13,FALSE)</f>
        <v>0.050000000000000003</v>
      </c>
      <c r="N115" s="50">
        <f t="shared" si="18"/>
        <v>11.369690560800034</v>
      </c>
      <c r="O115" s="49">
        <v>0.050000000000000003</v>
      </c>
      <c r="P115" s="50">
        <f t="shared" si="19"/>
        <v>11.369690560800034</v>
      </c>
      <c r="Q115" s="51">
        <f t="shared" si="20"/>
        <v>14.470000000000001</v>
      </c>
      <c r="R115" s="52">
        <f t="shared" si="21"/>
        <v>159.1756678512005</v>
      </c>
      <c r="S115" s="69">
        <f t="shared" si="22"/>
        <v>0.6090000000000001</v>
      </c>
    </row>
    <row r="116" ht="15" customHeight="1">
      <c r="A116" s="56" t="s">
        <v>386</v>
      </c>
      <c r="B116" s="40" t="s">
        <v>221</v>
      </c>
      <c r="C116" s="68">
        <v>6</v>
      </c>
      <c r="D116" s="198">
        <v>678</v>
      </c>
      <c r="E116" s="43">
        <v>0.66999999999999904</v>
      </c>
      <c r="F116" s="42">
        <f>ROUNDDOWN(D116*(1-E116),0)</f>
        <v>223</v>
      </c>
      <c r="G116" s="45">
        <f t="shared" si="13"/>
        <v>30.410509999999999</v>
      </c>
      <c r="H116" s="45">
        <f t="shared" si="14"/>
        <v>182.46305999999998</v>
      </c>
      <c r="I116" s="45">
        <f t="shared" si="15"/>
        <v>3.9533662999999999</v>
      </c>
      <c r="J116" s="46">
        <f t="shared" si="16"/>
        <v>158.74286219999999</v>
      </c>
      <c r="K116" s="47">
        <v>0.20000000000000001</v>
      </c>
      <c r="L116" s="48">
        <f t="shared" si="17"/>
        <v>31.74857244</v>
      </c>
      <c r="M116" s="49">
        <v>0.050000000000000003</v>
      </c>
      <c r="N116" s="50">
        <f t="shared" si="18"/>
        <v>7.9371431100000001</v>
      </c>
      <c r="O116" s="49">
        <v>0.050000000000000003</v>
      </c>
      <c r="P116" s="50">
        <f t="shared" si="19"/>
        <v>7.9371431100000001</v>
      </c>
      <c r="Q116" s="51">
        <f t="shared" si="20"/>
        <v>18.52</v>
      </c>
      <c r="R116" s="52">
        <f t="shared" si="21"/>
        <v>111.12000354</v>
      </c>
      <c r="S116" s="69">
        <f t="shared" si="22"/>
        <v>0.6090000000000001</v>
      </c>
    </row>
    <row r="117" ht="15" customHeight="1">
      <c r="A117" s="54" t="s">
        <v>216</v>
      </c>
      <c r="B117" s="55" t="s">
        <v>217</v>
      </c>
      <c r="C117" s="68">
        <v>1</v>
      </c>
      <c r="D117" s="198">
        <v>248</v>
      </c>
      <c r="E117" s="43">
        <v>0</v>
      </c>
      <c r="F117" s="42">
        <f>D117*(1-E117)</f>
        <v>248</v>
      </c>
      <c r="G117" s="45">
        <f t="shared" si="13"/>
        <v>33.819759999999995</v>
      </c>
      <c r="H117" s="45">
        <f t="shared" si="14"/>
        <v>33.819759999999995</v>
      </c>
      <c r="I117" s="45">
        <f t="shared" si="15"/>
        <v>4.3965687999999998</v>
      </c>
      <c r="J117" s="46">
        <f t="shared" si="16"/>
        <v>29.423191199999994</v>
      </c>
      <c r="K117" s="47">
        <v>0.20000000000000001</v>
      </c>
      <c r="L117" s="48">
        <f t="shared" si="17"/>
        <v>5.8846382399999992</v>
      </c>
      <c r="M117" s="49">
        <f>VLOOKUP(A117,'New template'!A:R,13,FALSE)</f>
        <v>0.050000000000000003</v>
      </c>
      <c r="N117" s="50">
        <f t="shared" si="18"/>
        <v>1.4711595599999998</v>
      </c>
      <c r="O117" s="49">
        <v>0.050000000000000003</v>
      </c>
      <c r="P117" s="50">
        <f t="shared" si="19"/>
        <v>1.4711595599999998</v>
      </c>
      <c r="Q117" s="51">
        <f t="shared" si="20"/>
        <v>20.600000000000001</v>
      </c>
      <c r="R117" s="52">
        <f t="shared" si="21"/>
        <v>20.596233839999996</v>
      </c>
      <c r="S117" s="69">
        <f t="shared" si="22"/>
        <v>0.60899999999999999</v>
      </c>
    </row>
    <row r="118" ht="15" customHeight="1">
      <c r="A118" s="54" t="s">
        <v>216</v>
      </c>
      <c r="B118" s="55" t="s">
        <v>217</v>
      </c>
      <c r="C118" s="68">
        <v>8</v>
      </c>
      <c r="D118" s="198">
        <v>248</v>
      </c>
      <c r="E118" s="43">
        <v>0.65000000000000002</v>
      </c>
      <c r="F118" s="42">
        <f>ROUNDDOWN(D118*(1-E118),0)</f>
        <v>86</v>
      </c>
      <c r="G118" s="45">
        <f t="shared" si="13"/>
        <v>11.727819999999999</v>
      </c>
      <c r="H118" s="45">
        <f t="shared" si="14"/>
        <v>93.822559999999996</v>
      </c>
      <c r="I118" s="45">
        <f t="shared" si="15"/>
        <v>1.5246165999999999</v>
      </c>
      <c r="J118" s="46">
        <f t="shared" si="16"/>
        <v>81.625627199999997</v>
      </c>
      <c r="K118" s="47">
        <v>0.20000000000000001</v>
      </c>
      <c r="L118" s="48">
        <f t="shared" si="17"/>
        <v>16.325125440000001</v>
      </c>
      <c r="M118" s="49">
        <v>0.050000000000000003</v>
      </c>
      <c r="N118" s="50">
        <f t="shared" si="18"/>
        <v>4.0812813600000002</v>
      </c>
      <c r="O118" s="49">
        <v>0.050000000000000003</v>
      </c>
      <c r="P118" s="50">
        <f t="shared" si="19"/>
        <v>4.0812813600000002</v>
      </c>
      <c r="Q118" s="51">
        <f t="shared" si="20"/>
        <v>7.1399999999999997</v>
      </c>
      <c r="R118" s="52">
        <f t="shared" si="21"/>
        <v>57.137939040000006</v>
      </c>
      <c r="S118" s="69">
        <f t="shared" si="22"/>
        <v>0.6090000000000001</v>
      </c>
    </row>
    <row r="119" ht="15" customHeight="1">
      <c r="A119" s="54" t="s">
        <v>218</v>
      </c>
      <c r="B119" s="55" t="s">
        <v>219</v>
      </c>
      <c r="C119" s="68">
        <v>7</v>
      </c>
      <c r="D119" s="198">
        <v>298</v>
      </c>
      <c r="E119" s="43">
        <v>0.83999999999999997</v>
      </c>
      <c r="F119" s="42">
        <f>ROUNDDOWN(D119*(1-E119),0)</f>
        <v>47</v>
      </c>
      <c r="G119" s="45">
        <f t="shared" si="13"/>
        <v>6.4093899999999993</v>
      </c>
      <c r="H119" s="45">
        <f t="shared" si="14"/>
        <v>44.865729999999992</v>
      </c>
      <c r="I119" s="45">
        <f t="shared" si="15"/>
        <v>0.83322069999999993</v>
      </c>
      <c r="J119" s="46">
        <f t="shared" si="16"/>
        <v>39.033185099999997</v>
      </c>
      <c r="K119" s="47">
        <v>0.20000000000000001</v>
      </c>
      <c r="L119" s="48">
        <f t="shared" si="17"/>
        <v>7.8066370200000001</v>
      </c>
      <c r="M119" s="49">
        <v>0.050000000000000003</v>
      </c>
      <c r="N119" s="50">
        <f t="shared" si="18"/>
        <v>1.951659255</v>
      </c>
      <c r="O119" s="49">
        <v>0.050000000000000003</v>
      </c>
      <c r="P119" s="50">
        <f t="shared" si="19"/>
        <v>1.951659255</v>
      </c>
      <c r="Q119" s="51">
        <f t="shared" si="20"/>
        <v>3.8999999999999999</v>
      </c>
      <c r="R119" s="52">
        <f t="shared" si="21"/>
        <v>27.323229569999999</v>
      </c>
      <c r="S119" s="69">
        <f t="shared" si="22"/>
        <v>0.6090000000000001</v>
      </c>
    </row>
    <row r="120" ht="15" customHeight="1">
      <c r="A120" s="54" t="s">
        <v>220</v>
      </c>
      <c r="B120" s="40" t="s">
        <v>221</v>
      </c>
      <c r="C120" s="68">
        <v>8</v>
      </c>
      <c r="D120" s="198">
        <v>498</v>
      </c>
      <c r="E120" s="43">
        <v>0.81000000000000005</v>
      </c>
      <c r="F120" s="42">
        <f>ROUNDDOWN(D120*(1-E120),0)</f>
        <v>94</v>
      </c>
      <c r="G120" s="45">
        <f t="shared" si="13"/>
        <v>12.818779999999999</v>
      </c>
      <c r="H120" s="45">
        <f t="shared" si="14"/>
        <v>102.55023999999999</v>
      </c>
      <c r="I120" s="45">
        <f t="shared" si="15"/>
        <v>1.6664413999999999</v>
      </c>
      <c r="J120" s="46">
        <f t="shared" si="16"/>
        <v>89.218708799999987</v>
      </c>
      <c r="K120" s="47">
        <v>0.20000000000000001</v>
      </c>
      <c r="L120" s="48">
        <f t="shared" si="17"/>
        <v>17.843741759999997</v>
      </c>
      <c r="M120" s="49">
        <v>0.050000000000000003</v>
      </c>
      <c r="N120" s="50">
        <f t="shared" si="18"/>
        <v>4.4609354399999992</v>
      </c>
      <c r="O120" s="49">
        <v>0.050000000000000003</v>
      </c>
      <c r="P120" s="50">
        <f t="shared" si="19"/>
        <v>4.4609354399999992</v>
      </c>
      <c r="Q120" s="51">
        <f t="shared" si="20"/>
        <v>7.8099999999999996</v>
      </c>
      <c r="R120" s="52">
        <f t="shared" si="21"/>
        <v>62.453096159999987</v>
      </c>
      <c r="S120" s="69">
        <f t="shared" si="22"/>
        <v>0.60899999999999999</v>
      </c>
    </row>
    <row r="121" ht="15" customHeight="1">
      <c r="A121" s="54" t="s">
        <v>222</v>
      </c>
      <c r="B121" s="55" t="s">
        <v>223</v>
      </c>
      <c r="C121" s="68">
        <v>9</v>
      </c>
      <c r="D121" s="198">
        <v>298</v>
      </c>
      <c r="E121" s="43">
        <v>0</v>
      </c>
      <c r="F121" s="42">
        <f>D121*(1-E121)</f>
        <v>298</v>
      </c>
      <c r="G121" s="45">
        <f t="shared" si="13"/>
        <v>40.638259999999995</v>
      </c>
      <c r="H121" s="45">
        <f t="shared" si="14"/>
        <v>365.74433999999997</v>
      </c>
      <c r="I121" s="45">
        <f t="shared" si="15"/>
        <v>5.2829737999999997</v>
      </c>
      <c r="J121" s="46">
        <f t="shared" si="16"/>
        <v>318.19757579999998</v>
      </c>
      <c r="K121" s="47">
        <v>0.20000000000000001</v>
      </c>
      <c r="L121" s="48">
        <f t="shared" si="17"/>
        <v>63.639515160000002</v>
      </c>
      <c r="M121" s="49">
        <f>VLOOKUP(A121,'New template'!A:R,13,FALSE)</f>
        <v>0.050000000000000003</v>
      </c>
      <c r="N121" s="50">
        <f t="shared" si="18"/>
        <v>15.90987879</v>
      </c>
      <c r="O121" s="49">
        <v>0.050000000000000003</v>
      </c>
      <c r="P121" s="50">
        <f t="shared" si="19"/>
        <v>15.90987879</v>
      </c>
      <c r="Q121" s="51">
        <f t="shared" si="20"/>
        <v>24.75</v>
      </c>
      <c r="R121" s="52">
        <f t="shared" si="21"/>
        <v>222.73830305999999</v>
      </c>
      <c r="S121" s="69">
        <f t="shared" si="22"/>
        <v>0.60899999999999999</v>
      </c>
    </row>
    <row r="122" ht="15" customHeight="1">
      <c r="A122" s="56" t="s">
        <v>222</v>
      </c>
      <c r="B122" s="55" t="s">
        <v>223</v>
      </c>
      <c r="C122" s="68">
        <v>5</v>
      </c>
      <c r="D122" s="198">
        <v>298</v>
      </c>
      <c r="E122" s="43">
        <v>0.19999999999999901</v>
      </c>
      <c r="F122" s="42">
        <f>ROUNDDOWN(D122*(1-E122),0)</f>
        <v>238</v>
      </c>
      <c r="G122" s="45">
        <f t="shared" si="13"/>
        <v>32.456060000000001</v>
      </c>
      <c r="H122" s="45">
        <f t="shared" si="14"/>
        <v>162.28030000000001</v>
      </c>
      <c r="I122" s="45">
        <f t="shared" si="15"/>
        <v>4.2192878</v>
      </c>
      <c r="J122" s="46">
        <f t="shared" si="16"/>
        <v>141.18386100000001</v>
      </c>
      <c r="K122" s="47">
        <v>0.20000000000000001</v>
      </c>
      <c r="L122" s="48">
        <f t="shared" si="17"/>
        <v>28.236772200000004</v>
      </c>
      <c r="M122" s="49">
        <v>0.050000000000000003</v>
      </c>
      <c r="N122" s="50">
        <f t="shared" si="18"/>
        <v>7.0591930500000011</v>
      </c>
      <c r="O122" s="49">
        <v>0.050000000000000003</v>
      </c>
      <c r="P122" s="50">
        <f t="shared" si="19"/>
        <v>7.0591930500000011</v>
      </c>
      <c r="Q122" s="51">
        <f t="shared" si="20"/>
        <v>19.77</v>
      </c>
      <c r="R122" s="52">
        <f t="shared" si="21"/>
        <v>98.828702699999994</v>
      </c>
      <c r="S122" s="69">
        <f t="shared" si="22"/>
        <v>0.60899999999999987</v>
      </c>
    </row>
    <row r="123" ht="15" customHeight="1">
      <c r="A123" s="56" t="s">
        <v>224</v>
      </c>
      <c r="B123" s="55" t="s">
        <v>225</v>
      </c>
      <c r="C123" s="68">
        <v>1</v>
      </c>
      <c r="D123" s="198">
        <v>428</v>
      </c>
      <c r="E123" s="43">
        <v>0</v>
      </c>
      <c r="F123" s="42">
        <f>D123*(1-E123)</f>
        <v>428</v>
      </c>
      <c r="G123" s="45">
        <f t="shared" si="13"/>
        <v>58.366359999999993</v>
      </c>
      <c r="H123" s="45">
        <f t="shared" si="14"/>
        <v>58.366359999999993</v>
      </c>
      <c r="I123" s="45">
        <f t="shared" si="15"/>
        <v>7.5876267999999998</v>
      </c>
      <c r="J123" s="46">
        <f t="shared" si="16"/>
        <v>50.778733199999991</v>
      </c>
      <c r="K123" s="47">
        <v>0.20000000000000001</v>
      </c>
      <c r="L123" s="48">
        <f t="shared" si="17"/>
        <v>10.155746639999998</v>
      </c>
      <c r="M123" s="49">
        <f>VLOOKUP(A123,'New template'!A:R,13,FALSE)</f>
        <v>0.050000000000000003</v>
      </c>
      <c r="N123" s="50">
        <f t="shared" si="18"/>
        <v>2.5389366599999996</v>
      </c>
      <c r="O123" s="49">
        <v>0.050000000000000003</v>
      </c>
      <c r="P123" s="50">
        <f t="shared" si="19"/>
        <v>2.5389366599999996</v>
      </c>
      <c r="Q123" s="51">
        <f t="shared" si="20"/>
        <v>35.549999999999997</v>
      </c>
      <c r="R123" s="52">
        <f t="shared" si="21"/>
        <v>35.545113239999999</v>
      </c>
      <c r="S123" s="69">
        <f t="shared" si="22"/>
        <v>0.6090000000000001</v>
      </c>
    </row>
    <row r="124" ht="15" customHeight="1">
      <c r="A124" s="56" t="s">
        <v>224</v>
      </c>
      <c r="B124" s="55" t="s">
        <v>225</v>
      </c>
      <c r="C124" s="68">
        <v>4</v>
      </c>
      <c r="D124" s="198">
        <v>428</v>
      </c>
      <c r="E124" s="43">
        <v>0.20000000000000001</v>
      </c>
      <c r="F124" s="42">
        <f>ROUNDDOWN(D124*(1-E124),0)</f>
        <v>342</v>
      </c>
      <c r="G124" s="45">
        <f t="shared" si="13"/>
        <v>46.638539999999999</v>
      </c>
      <c r="H124" s="45">
        <f t="shared" si="14"/>
        <v>186.55416</v>
      </c>
      <c r="I124" s="45">
        <f t="shared" si="15"/>
        <v>6.0630101999999999</v>
      </c>
      <c r="J124" s="46">
        <f t="shared" si="16"/>
        <v>162.30211919999999</v>
      </c>
      <c r="K124" s="47">
        <v>0.20000000000000001</v>
      </c>
      <c r="L124" s="48">
        <f t="shared" si="17"/>
        <v>32.460423839999997</v>
      </c>
      <c r="M124" s="49">
        <v>0.050000000000000003</v>
      </c>
      <c r="N124" s="50">
        <f t="shared" si="18"/>
        <v>8.1151059599999993</v>
      </c>
      <c r="O124" s="49">
        <v>0.050000000000000003</v>
      </c>
      <c r="P124" s="50">
        <f t="shared" si="19"/>
        <v>8.1151059599999993</v>
      </c>
      <c r="Q124" s="51">
        <f t="shared" si="20"/>
        <v>28.399999999999999</v>
      </c>
      <c r="R124" s="52">
        <f t="shared" si="21"/>
        <v>113.61148344</v>
      </c>
      <c r="S124" s="69">
        <f t="shared" si="22"/>
        <v>0.60899999999999999</v>
      </c>
    </row>
    <row r="125" ht="15" customHeight="1">
      <c r="A125" s="54" t="s">
        <v>226</v>
      </c>
      <c r="B125" s="55" t="s">
        <v>227</v>
      </c>
      <c r="C125" s="68">
        <v>1</v>
      </c>
      <c r="D125" s="198">
        <v>498</v>
      </c>
      <c r="E125" s="43">
        <v>0</v>
      </c>
      <c r="F125" s="42">
        <f>ROUNDDOWN(D125*(1-E125),0)</f>
        <v>498</v>
      </c>
      <c r="G125" s="45">
        <f t="shared" si="13"/>
        <v>67.912259999999989</v>
      </c>
      <c r="H125" s="45">
        <f t="shared" si="14"/>
        <v>67.912259999999989</v>
      </c>
      <c r="I125" s="45">
        <f t="shared" si="15"/>
        <v>8.8285937999999984</v>
      </c>
      <c r="J125" s="46">
        <f t="shared" si="16"/>
        <v>59.083666199999989</v>
      </c>
      <c r="K125" s="47">
        <v>0.20000000000000001</v>
      </c>
      <c r="L125" s="48">
        <f t="shared" si="17"/>
        <v>11.816733239999998</v>
      </c>
      <c r="M125" s="49">
        <v>0.050000000000000003</v>
      </c>
      <c r="N125" s="50">
        <f t="shared" si="18"/>
        <v>2.9541833099999995</v>
      </c>
      <c r="O125" s="49">
        <v>0.050000000000000003</v>
      </c>
      <c r="P125" s="50">
        <f t="shared" si="19"/>
        <v>2.9541833099999995</v>
      </c>
      <c r="Q125" s="51">
        <f t="shared" si="20"/>
        <v>41.359999999999999</v>
      </c>
      <c r="R125" s="52">
        <f t="shared" si="21"/>
        <v>41.358566339999996</v>
      </c>
      <c r="S125" s="69">
        <f t="shared" si="22"/>
        <v>0.60899999999999999</v>
      </c>
    </row>
    <row r="126" ht="15" customHeight="1">
      <c r="A126" s="54" t="s">
        <v>226</v>
      </c>
      <c r="B126" s="40" t="s">
        <v>235</v>
      </c>
      <c r="C126" s="68">
        <v>2</v>
      </c>
      <c r="D126" s="198">
        <v>498</v>
      </c>
      <c r="E126" s="43">
        <v>0.20000000000000001</v>
      </c>
      <c r="F126" s="42">
        <f>D126*(1-E126)</f>
        <v>398.40000000000003</v>
      </c>
      <c r="G126" s="45">
        <f t="shared" si="13"/>
        <v>54.329808</v>
      </c>
      <c r="H126" s="45">
        <f t="shared" si="14"/>
        <v>108.659616</v>
      </c>
      <c r="I126" s="45">
        <f t="shared" si="15"/>
        <v>7.0628750400000007</v>
      </c>
      <c r="J126" s="46">
        <f t="shared" si="16"/>
        <v>94.533865919999997</v>
      </c>
      <c r="K126" s="47">
        <v>0.20000000000000001</v>
      </c>
      <c r="L126" s="48">
        <f t="shared" si="17"/>
        <v>18.906773183999999</v>
      </c>
      <c r="M126" s="49">
        <v>0.050000000000000003</v>
      </c>
      <c r="N126" s="50">
        <f t="shared" si="18"/>
        <v>4.7266932959999997</v>
      </c>
      <c r="O126" s="49">
        <v>0.050000000000000003</v>
      </c>
      <c r="P126" s="50">
        <f t="shared" si="19"/>
        <v>4.7266932959999997</v>
      </c>
      <c r="Q126" s="51">
        <f t="shared" si="20"/>
        <v>33.090000000000003</v>
      </c>
      <c r="R126" s="52">
        <f t="shared" si="21"/>
        <v>66.173706144000008</v>
      </c>
      <c r="S126" s="69">
        <f t="shared" si="22"/>
        <v>0.6090000000000001</v>
      </c>
    </row>
    <row r="127" ht="15" customHeight="1">
      <c r="A127" s="54" t="s">
        <v>387</v>
      </c>
      <c r="B127" s="55" t="s">
        <v>231</v>
      </c>
      <c r="C127" s="68">
        <v>3</v>
      </c>
      <c r="D127" s="198">
        <v>428</v>
      </c>
      <c r="E127" s="43">
        <v>0.64999999999999902</v>
      </c>
      <c r="F127" s="42">
        <f>ROUNDDOWN(D127*(1-E127),0)</f>
        <v>149</v>
      </c>
      <c r="G127" s="45">
        <f t="shared" si="13"/>
        <v>20.319129999999998</v>
      </c>
      <c r="H127" s="45">
        <f t="shared" si="14"/>
        <v>60.95738999999999</v>
      </c>
      <c r="I127" s="45">
        <f t="shared" si="15"/>
        <v>2.6414868999999999</v>
      </c>
      <c r="J127" s="46">
        <f t="shared" si="16"/>
        <v>53.032929299999992</v>
      </c>
      <c r="K127" s="47">
        <v>0.20000000000000001</v>
      </c>
      <c r="L127" s="48">
        <f t="shared" si="17"/>
        <v>10.606585859999999</v>
      </c>
      <c r="M127" s="49">
        <v>0.050000000000000003</v>
      </c>
      <c r="N127" s="50">
        <f t="shared" si="18"/>
        <v>2.6516464649999998</v>
      </c>
      <c r="O127" s="49">
        <v>0.050000000000000003</v>
      </c>
      <c r="P127" s="50">
        <f t="shared" si="19"/>
        <v>2.6516464649999998</v>
      </c>
      <c r="Q127" s="51">
        <f t="shared" si="20"/>
        <v>12.369999999999999</v>
      </c>
      <c r="R127" s="52">
        <f t="shared" si="21"/>
        <v>37.123050509999999</v>
      </c>
      <c r="S127" s="69">
        <f t="shared" si="22"/>
        <v>0.6090000000000001</v>
      </c>
    </row>
    <row r="128" ht="15" customHeight="1">
      <c r="A128" s="54" t="s">
        <v>232</v>
      </c>
      <c r="B128" s="55" t="s">
        <v>233</v>
      </c>
      <c r="C128" s="68">
        <v>2</v>
      </c>
      <c r="D128" s="198">
        <v>158</v>
      </c>
      <c r="E128" s="43">
        <v>0</v>
      </c>
      <c r="F128" s="42">
        <f>D128*(1-E128)</f>
        <v>158</v>
      </c>
      <c r="G128" s="45">
        <f t="shared" si="13"/>
        <v>21.54646</v>
      </c>
      <c r="H128" s="45">
        <f t="shared" si="14"/>
        <v>43.092919999999999</v>
      </c>
      <c r="I128" s="45">
        <f t="shared" si="15"/>
        <v>2.8010397999999999</v>
      </c>
      <c r="J128" s="46">
        <f t="shared" si="16"/>
        <v>37.490840399999996</v>
      </c>
      <c r="K128" s="47">
        <v>0.20000000000000001</v>
      </c>
      <c r="L128" s="48">
        <f t="shared" si="17"/>
        <v>7.4981680799999992</v>
      </c>
      <c r="M128" s="49">
        <v>0.070000000000000007</v>
      </c>
      <c r="N128" s="50">
        <f t="shared" si="18"/>
        <v>2.6243588280000001</v>
      </c>
      <c r="O128" s="49">
        <v>0.050000000000000003</v>
      </c>
      <c r="P128" s="50">
        <f t="shared" si="19"/>
        <v>1.8745420199999998</v>
      </c>
      <c r="Q128" s="51">
        <f t="shared" si="20"/>
        <v>12.75</v>
      </c>
      <c r="R128" s="52">
        <f t="shared" si="21"/>
        <v>25.493771471999999</v>
      </c>
      <c r="S128" s="69">
        <f t="shared" si="22"/>
        <v>0.59160000000000001</v>
      </c>
    </row>
    <row r="129" ht="15" customHeight="1">
      <c r="A129" s="54" t="s">
        <v>232</v>
      </c>
      <c r="B129" s="55" t="s">
        <v>233</v>
      </c>
      <c r="C129" s="68">
        <v>16</v>
      </c>
      <c r="D129" s="198">
        <v>158</v>
      </c>
      <c r="E129" s="43">
        <v>0.84999999999999998</v>
      </c>
      <c r="F129" s="42">
        <f>ROUNDDOWN(D129*(1-E129),0)</f>
        <v>23</v>
      </c>
      <c r="G129" s="45">
        <f t="shared" si="13"/>
        <v>3.1365099999999999</v>
      </c>
      <c r="H129" s="45">
        <f t="shared" si="14"/>
        <v>50.184159999999999</v>
      </c>
      <c r="I129" s="45">
        <f t="shared" si="15"/>
        <v>0.40774630000000001</v>
      </c>
      <c r="J129" s="46">
        <f t="shared" si="16"/>
        <v>43.6602192</v>
      </c>
      <c r="K129" s="47">
        <v>0.20000000000000001</v>
      </c>
      <c r="L129" s="48">
        <f t="shared" si="17"/>
        <v>8.7320438400000011</v>
      </c>
      <c r="M129" s="49">
        <v>0.050000000000000003</v>
      </c>
      <c r="N129" s="50">
        <f t="shared" si="18"/>
        <v>2.1830109600000003</v>
      </c>
      <c r="O129" s="49">
        <v>0.050000000000000003</v>
      </c>
      <c r="P129" s="50">
        <f t="shared" si="19"/>
        <v>2.1830109600000003</v>
      </c>
      <c r="Q129" s="51">
        <f t="shared" si="20"/>
        <v>1.9099999999999999</v>
      </c>
      <c r="R129" s="52">
        <f t="shared" si="21"/>
        <v>30.562153439999999</v>
      </c>
      <c r="S129" s="69">
        <f t="shared" si="22"/>
        <v>0.60899999999999999</v>
      </c>
    </row>
    <row r="130" ht="15" customHeight="1">
      <c r="A130" s="56" t="s">
        <v>234</v>
      </c>
      <c r="B130" s="40" t="s">
        <v>235</v>
      </c>
      <c r="C130" s="68">
        <v>29</v>
      </c>
      <c r="D130" s="198">
        <v>450</v>
      </c>
      <c r="E130" s="43">
        <v>0.84999999999999998</v>
      </c>
      <c r="F130" s="42">
        <f>D130*(1-E130)</f>
        <v>67.500000000000014</v>
      </c>
      <c r="G130" s="45">
        <f t="shared" si="13"/>
        <v>9.204975000000001</v>
      </c>
      <c r="H130" s="45">
        <f t="shared" si="14"/>
        <v>266.944275</v>
      </c>
      <c r="I130" s="45">
        <f t="shared" si="15"/>
        <v>1.1966467500000002</v>
      </c>
      <c r="J130" s="46">
        <f t="shared" si="16"/>
        <v>232.24151925000004</v>
      </c>
      <c r="K130" s="47">
        <v>0.20000000000000001</v>
      </c>
      <c r="L130" s="48">
        <f t="shared" si="17"/>
        <v>46.448303850000009</v>
      </c>
      <c r="M130" s="49">
        <v>0.050000000000000003</v>
      </c>
      <c r="N130" s="50">
        <f t="shared" si="18"/>
        <v>11.612075962500002</v>
      </c>
      <c r="O130" s="49">
        <v>0.050000000000000003</v>
      </c>
      <c r="P130" s="50">
        <f t="shared" si="19"/>
        <v>11.612075962500002</v>
      </c>
      <c r="Q130" s="51">
        <f t="shared" si="20"/>
        <v>5.6100000000000003</v>
      </c>
      <c r="R130" s="52">
        <f t="shared" si="21"/>
        <v>162.56906347500004</v>
      </c>
      <c r="S130" s="69">
        <f t="shared" si="22"/>
        <v>0.6090000000000001</v>
      </c>
    </row>
    <row r="131" ht="15" customHeight="1">
      <c r="A131" s="200" t="s">
        <v>238</v>
      </c>
      <c r="B131" s="55" t="s">
        <v>239</v>
      </c>
      <c r="C131" s="68">
        <v>16</v>
      </c>
      <c r="D131" s="198">
        <v>88</v>
      </c>
      <c r="E131" s="43">
        <v>0.84999999999999998</v>
      </c>
      <c r="F131" s="42">
        <f>ROUNDDOWN(D131*(1-E131),0)</f>
        <v>13</v>
      </c>
      <c r="G131" s="45">
        <f t="shared" si="13"/>
        <v>1.7728099999999998</v>
      </c>
      <c r="H131" s="45">
        <f t="shared" si="14"/>
        <v>28.364959999999996</v>
      </c>
      <c r="I131" s="45">
        <f t="shared" si="15"/>
        <v>0.23046529999999998</v>
      </c>
      <c r="J131" s="46">
        <f t="shared" si="16"/>
        <v>24.677515199999995</v>
      </c>
      <c r="K131" s="47">
        <v>0.20000000000000001</v>
      </c>
      <c r="L131" s="48">
        <f t="shared" si="17"/>
        <v>4.9355030399999995</v>
      </c>
      <c r="M131" s="49">
        <v>0.050000000000000003</v>
      </c>
      <c r="N131" s="50">
        <f t="shared" si="18"/>
        <v>1.2338757599999999</v>
      </c>
      <c r="O131" s="49">
        <v>0.050000000000000003</v>
      </c>
      <c r="P131" s="50">
        <f t="shared" si="19"/>
        <v>1.2338757599999999</v>
      </c>
      <c r="Q131" s="51">
        <f t="shared" si="20"/>
        <v>1.0800000000000001</v>
      </c>
      <c r="R131" s="52">
        <f t="shared" si="21"/>
        <v>17.274260639999994</v>
      </c>
      <c r="S131" s="69">
        <f t="shared" si="22"/>
        <v>0.60899999999999987</v>
      </c>
    </row>
    <row r="132" ht="15" customHeight="1">
      <c r="A132" s="200" t="s">
        <v>430</v>
      </c>
      <c r="B132" s="55" t="s">
        <v>431</v>
      </c>
      <c r="C132" s="68">
        <v>38</v>
      </c>
      <c r="D132" s="198">
        <v>198</v>
      </c>
      <c r="E132" s="43">
        <v>0</v>
      </c>
      <c r="F132" s="42">
        <f>ROUNDDOWN(D132*(1-E132),0)</f>
        <v>198</v>
      </c>
      <c r="G132" s="45">
        <f t="shared" si="13"/>
        <v>27.001259999999998</v>
      </c>
      <c r="H132" s="45">
        <f t="shared" si="14"/>
        <v>1026.0478799999999</v>
      </c>
      <c r="I132" s="45">
        <f t="shared" si="15"/>
        <v>3.5101637999999999</v>
      </c>
      <c r="J132" s="46">
        <f t="shared" si="16"/>
        <v>892.6616555999999</v>
      </c>
      <c r="K132" s="47">
        <v>0.20000000000000001</v>
      </c>
      <c r="L132" s="48">
        <f t="shared" si="17"/>
        <v>178.53233111999998</v>
      </c>
      <c r="M132" s="49">
        <v>0.050000000000000003</v>
      </c>
      <c r="N132" s="50">
        <f t="shared" si="18"/>
        <v>44.633082779999995</v>
      </c>
      <c r="O132" s="49">
        <v>0.050000000000000003</v>
      </c>
      <c r="P132" s="50">
        <f t="shared" si="19"/>
        <v>44.633082779999995</v>
      </c>
      <c r="Q132" s="51">
        <f t="shared" si="20"/>
        <v>16.440000000000001</v>
      </c>
      <c r="R132" s="52">
        <f t="shared" si="21"/>
        <v>624.86315891999993</v>
      </c>
      <c r="S132" s="69">
        <f t="shared" si="22"/>
        <v>0.60899999999999999</v>
      </c>
    </row>
    <row r="133" ht="15" customHeight="1">
      <c r="A133" s="200" t="s">
        <v>409</v>
      </c>
      <c r="B133" s="55" t="s">
        <v>432</v>
      </c>
      <c r="C133" s="68">
        <v>2</v>
      </c>
      <c r="D133" s="198">
        <v>348</v>
      </c>
      <c r="E133" s="43">
        <v>0</v>
      </c>
      <c r="F133" s="42">
        <f>ROUNDDOWN(D133*(1-E133),0)</f>
        <v>348</v>
      </c>
      <c r="G133" s="45">
        <f t="shared" si="13"/>
        <v>47.456759999999996</v>
      </c>
      <c r="H133" s="45">
        <f t="shared" si="14"/>
        <v>94.913519999999991</v>
      </c>
      <c r="I133" s="45">
        <f t="shared" si="15"/>
        <v>6.1693787999999996</v>
      </c>
      <c r="J133" s="46">
        <f t="shared" si="16"/>
        <v>82.574762399999997</v>
      </c>
      <c r="K133" s="47">
        <v>0.20000000000000001</v>
      </c>
      <c r="L133" s="48">
        <f t="shared" si="17"/>
        <v>16.514952480000002</v>
      </c>
      <c r="M133" s="49">
        <v>0.050000000000000003</v>
      </c>
      <c r="N133" s="50">
        <f t="shared" si="18"/>
        <v>4.1287381200000004</v>
      </c>
      <c r="O133" s="49">
        <v>0.050000000000000003</v>
      </c>
      <c r="P133" s="50">
        <f t="shared" si="19"/>
        <v>4.1287381200000004</v>
      </c>
      <c r="Q133" s="51">
        <f t="shared" si="20"/>
        <v>28.899999999999999</v>
      </c>
      <c r="R133" s="52">
        <f t="shared" si="21"/>
        <v>57.80233367999999</v>
      </c>
      <c r="S133" s="69">
        <f t="shared" si="22"/>
        <v>0.60899999999999999</v>
      </c>
    </row>
    <row r="134" ht="15" customHeight="1">
      <c r="A134" s="201" t="s">
        <v>433</v>
      </c>
      <c r="B134" s="55" t="s">
        <v>434</v>
      </c>
      <c r="C134" s="68">
        <v>2</v>
      </c>
      <c r="D134" s="198">
        <v>498</v>
      </c>
      <c r="E134" s="43">
        <v>0</v>
      </c>
      <c r="F134" s="42">
        <f>D134*(1-E134)</f>
        <v>498</v>
      </c>
      <c r="G134" s="45">
        <f t="shared" si="13"/>
        <v>67.912259999999989</v>
      </c>
      <c r="H134" s="45">
        <f t="shared" si="14"/>
        <v>135.82451999999998</v>
      </c>
      <c r="I134" s="45">
        <f t="shared" si="15"/>
        <v>8.8285937999999984</v>
      </c>
      <c r="J134" s="46">
        <f t="shared" si="16"/>
        <v>118.16733239999998</v>
      </c>
      <c r="K134" s="47">
        <v>0.20000000000000001</v>
      </c>
      <c r="L134" s="48">
        <f t="shared" si="17"/>
        <v>23.633466479999996</v>
      </c>
      <c r="M134" s="49">
        <f>VLOOKUP(A134,'New template'!A:R,13,FALSE)</f>
        <v>0.050000000000000003</v>
      </c>
      <c r="N134" s="50">
        <f t="shared" si="18"/>
        <v>5.9083666199999989</v>
      </c>
      <c r="O134" s="49">
        <v>0.050000000000000003</v>
      </c>
      <c r="P134" s="50">
        <f t="shared" si="19"/>
        <v>5.9083666199999989</v>
      </c>
      <c r="Q134" s="51">
        <f t="shared" si="20"/>
        <v>41.359999999999999</v>
      </c>
      <c r="R134" s="52">
        <f t="shared" si="21"/>
        <v>82.717132679999992</v>
      </c>
      <c r="S134" s="69">
        <f t="shared" si="22"/>
        <v>0.60899999999999999</v>
      </c>
    </row>
    <row r="135" ht="15" customHeight="1">
      <c r="A135" s="200" t="s">
        <v>398</v>
      </c>
      <c r="B135" s="55" t="s">
        <v>435</v>
      </c>
      <c r="C135" s="68">
        <v>47</v>
      </c>
      <c r="D135" s="198">
        <v>248</v>
      </c>
      <c r="E135" s="43">
        <v>0</v>
      </c>
      <c r="F135" s="42">
        <f>ROUNDDOWN(D135*(1-E135),0)</f>
        <v>248</v>
      </c>
      <c r="G135" s="45">
        <f t="shared" si="13"/>
        <v>33.819759999999995</v>
      </c>
      <c r="H135" s="45">
        <f t="shared" si="14"/>
        <v>1589.5287199999998</v>
      </c>
      <c r="I135" s="45">
        <f t="shared" si="15"/>
        <v>4.3965687999999998</v>
      </c>
      <c r="J135" s="46">
        <f t="shared" si="16"/>
        <v>1382.8899863999998</v>
      </c>
      <c r="K135" s="47">
        <v>0.20000000000000001</v>
      </c>
      <c r="L135" s="48">
        <f t="shared" si="17"/>
        <v>276.57799727999998</v>
      </c>
      <c r="M135" s="49">
        <v>0.050000000000000003</v>
      </c>
      <c r="N135" s="50">
        <f t="shared" si="18"/>
        <v>69.144499319999994</v>
      </c>
      <c r="O135" s="49">
        <v>0.050000000000000003</v>
      </c>
      <c r="P135" s="50">
        <f t="shared" si="19"/>
        <v>69.144499319999994</v>
      </c>
      <c r="Q135" s="51">
        <f t="shared" si="20"/>
        <v>20.600000000000001</v>
      </c>
      <c r="R135" s="52">
        <f t="shared" si="21"/>
        <v>968.02299047999986</v>
      </c>
      <c r="S135" s="69">
        <f t="shared" si="22"/>
        <v>0.60899999999999999</v>
      </c>
    </row>
    <row r="136" ht="15" customHeight="1">
      <c r="A136" s="200" t="s">
        <v>399</v>
      </c>
      <c r="B136" s="55" t="s">
        <v>436</v>
      </c>
      <c r="C136" s="68">
        <v>20</v>
      </c>
      <c r="D136" s="198">
        <v>348</v>
      </c>
      <c r="E136" s="43">
        <v>0</v>
      </c>
      <c r="F136" s="42">
        <f>ROUNDDOWN(D136*(1-E136),0)</f>
        <v>348</v>
      </c>
      <c r="G136" s="45">
        <f t="shared" si="13"/>
        <v>47.456759999999996</v>
      </c>
      <c r="H136" s="45">
        <f t="shared" si="14"/>
        <v>949.13519999999994</v>
      </c>
      <c r="I136" s="45">
        <f t="shared" si="15"/>
        <v>6.1693787999999996</v>
      </c>
      <c r="J136" s="46">
        <f t="shared" si="16"/>
        <v>825.74762399999997</v>
      </c>
      <c r="K136" s="47">
        <v>0.20000000000000001</v>
      </c>
      <c r="L136" s="48">
        <f t="shared" si="17"/>
        <v>165.14952479999999</v>
      </c>
      <c r="M136" s="49">
        <v>0.050000000000000003</v>
      </c>
      <c r="N136" s="50">
        <f t="shared" si="18"/>
        <v>41.287381199999999</v>
      </c>
      <c r="O136" s="49">
        <v>0.050000000000000003</v>
      </c>
      <c r="P136" s="50">
        <f t="shared" si="19"/>
        <v>41.287381199999999</v>
      </c>
      <c r="Q136" s="51">
        <f t="shared" si="20"/>
        <v>28.899999999999999</v>
      </c>
      <c r="R136" s="52">
        <f t="shared" si="21"/>
        <v>578.02333679999992</v>
      </c>
      <c r="S136" s="69">
        <f t="shared" si="22"/>
        <v>0.60899999999999999</v>
      </c>
    </row>
    <row r="137" ht="15" customHeight="1">
      <c r="A137" s="200" t="s">
        <v>250</v>
      </c>
      <c r="B137" s="55" t="s">
        <v>437</v>
      </c>
      <c r="C137" s="68">
        <v>2</v>
      </c>
      <c r="D137" s="198">
        <v>198</v>
      </c>
      <c r="E137" s="43">
        <v>0</v>
      </c>
      <c r="F137" s="42">
        <f>ROUNDDOWN(D137*(1-E137),0)</f>
        <v>198</v>
      </c>
      <c r="G137" s="45">
        <f t="shared" ref="G137:G170" si="24">F137*$B$7</f>
        <v>27.001259999999998</v>
      </c>
      <c r="H137" s="45">
        <f t="shared" ref="H137:H170" si="25">G137*C137</f>
        <v>54.002519999999997</v>
      </c>
      <c r="I137" s="45">
        <f t="shared" ref="I137:I170" si="26">G137*0.13</f>
        <v>3.5101637999999999</v>
      </c>
      <c r="J137" s="46">
        <f t="shared" ref="J137:J170" si="27">(G137-I137)*C137</f>
        <v>46.982192399999995</v>
      </c>
      <c r="K137" s="47">
        <v>0.20000000000000001</v>
      </c>
      <c r="L137" s="48">
        <f t="shared" ref="L137:L170" si="28">J137*K137</f>
        <v>9.3964384799999987</v>
      </c>
      <c r="M137" s="49">
        <v>0.050000000000000003</v>
      </c>
      <c r="N137" s="50">
        <f t="shared" ref="N137:N170" si="29">J137*M137</f>
        <v>2.3491096199999997</v>
      </c>
      <c r="O137" s="49">
        <v>0.050000000000000003</v>
      </c>
      <c r="P137" s="50">
        <f t="shared" ref="P137:P170" si="30">J137*O137</f>
        <v>2.3491096199999997</v>
      </c>
      <c r="Q137" s="51">
        <f t="shared" ref="Q137:Q156" si="31">IFERROR(ROUND((J137-L137-N137-P137)/C137,2),0)</f>
        <v>16.440000000000001</v>
      </c>
      <c r="R137" s="52">
        <f t="shared" si="21"/>
        <v>32.887534679999995</v>
      </c>
      <c r="S137" s="69">
        <f t="shared" si="22"/>
        <v>0.60899999999999999</v>
      </c>
    </row>
    <row r="138" ht="15" customHeight="1">
      <c r="A138" s="201" t="s">
        <v>250</v>
      </c>
      <c r="B138" s="55" t="s">
        <v>437</v>
      </c>
      <c r="C138" s="68">
        <v>14</v>
      </c>
      <c r="D138" s="198">
        <v>198</v>
      </c>
      <c r="E138" s="43">
        <v>0.62999999999999901</v>
      </c>
      <c r="F138" s="42">
        <f>D138*(1-E138)</f>
        <v>73.26000000000019</v>
      </c>
      <c r="G138" s="45">
        <f t="shared" si="24"/>
        <v>9.9904662000000251</v>
      </c>
      <c r="H138" s="45">
        <f t="shared" si="25"/>
        <v>139.86652680000034</v>
      </c>
      <c r="I138" s="45">
        <f t="shared" si="26"/>
        <v>1.2987606060000032</v>
      </c>
      <c r="J138" s="46">
        <f t="shared" si="27"/>
        <v>121.6838783160003</v>
      </c>
      <c r="K138" s="47">
        <v>0.20000000000000001</v>
      </c>
      <c r="L138" s="48">
        <f t="shared" si="28"/>
        <v>24.336775663200061</v>
      </c>
      <c r="M138" s="49">
        <f>VLOOKUP(A138,'New template'!A:R,13,FALSE)</f>
        <v>0.050000000000000003</v>
      </c>
      <c r="N138" s="50">
        <f t="shared" si="29"/>
        <v>6.0841939158000153</v>
      </c>
      <c r="O138" s="49">
        <v>0.050000000000000003</v>
      </c>
      <c r="P138" s="50">
        <f t="shared" si="30"/>
        <v>6.0841939158000153</v>
      </c>
      <c r="Q138" s="51">
        <f t="shared" si="31"/>
        <v>6.0800000000000001</v>
      </c>
      <c r="R138" s="52">
        <f t="shared" ref="R138:R156" si="32">J138-L138-N138-P138</f>
        <v>85.178714821200217</v>
      </c>
      <c r="S138" s="69">
        <f t="shared" ref="S138:S156" si="33">R138/H138</f>
        <v>0.6090000000000001</v>
      </c>
    </row>
    <row r="139" ht="15" customHeight="1">
      <c r="A139" s="200" t="s">
        <v>388</v>
      </c>
      <c r="B139" s="55" t="s">
        <v>438</v>
      </c>
      <c r="C139" s="68">
        <v>1</v>
      </c>
      <c r="D139" s="198">
        <v>398</v>
      </c>
      <c r="E139" s="43">
        <v>0.5</v>
      </c>
      <c r="F139" s="42">
        <f>ROUNDDOWN(D139*(1-E139),0)</f>
        <v>199</v>
      </c>
      <c r="G139" s="45">
        <f t="shared" si="24"/>
        <v>27.137629999999998</v>
      </c>
      <c r="H139" s="45">
        <f t="shared" si="25"/>
        <v>27.137629999999998</v>
      </c>
      <c r="I139" s="45">
        <f t="shared" si="26"/>
        <v>3.5278918999999997</v>
      </c>
      <c r="J139" s="46">
        <f t="shared" si="27"/>
        <v>23.609738099999998</v>
      </c>
      <c r="K139" s="47">
        <v>0.20000000000000001</v>
      </c>
      <c r="L139" s="48">
        <f t="shared" si="28"/>
        <v>4.7219476199999999</v>
      </c>
      <c r="M139" s="49">
        <v>0.050000000000000003</v>
      </c>
      <c r="N139" s="50">
        <f t="shared" si="29"/>
        <v>1.180486905</v>
      </c>
      <c r="O139" s="49">
        <v>0.050000000000000003</v>
      </c>
      <c r="P139" s="50">
        <f t="shared" si="30"/>
        <v>1.180486905</v>
      </c>
      <c r="Q139" s="51">
        <f t="shared" si="31"/>
        <v>16.530000000000001</v>
      </c>
      <c r="R139" s="52">
        <f t="shared" si="32"/>
        <v>16.526816670000002</v>
      </c>
      <c r="S139" s="69">
        <f t="shared" si="33"/>
        <v>0.6090000000000001</v>
      </c>
    </row>
    <row r="140" ht="15" customHeight="1">
      <c r="A140" s="201" t="s">
        <v>389</v>
      </c>
      <c r="B140" s="55" t="s">
        <v>439</v>
      </c>
      <c r="C140" s="68">
        <v>7</v>
      </c>
      <c r="D140" s="198">
        <v>298</v>
      </c>
      <c r="E140" s="43">
        <v>0.5</v>
      </c>
      <c r="F140" s="42">
        <f>D140*(1-E140)</f>
        <v>149</v>
      </c>
      <c r="G140" s="45">
        <f t="shared" si="24"/>
        <v>20.319129999999998</v>
      </c>
      <c r="H140" s="45">
        <f t="shared" si="25"/>
        <v>142.23390999999998</v>
      </c>
      <c r="I140" s="45">
        <f t="shared" si="26"/>
        <v>2.6414868999999999</v>
      </c>
      <c r="J140" s="46">
        <f t="shared" si="27"/>
        <v>123.74350169999998</v>
      </c>
      <c r="K140" s="47">
        <v>0.20000000000000001</v>
      </c>
      <c r="L140" s="48">
        <f t="shared" si="28"/>
        <v>24.748700339999999</v>
      </c>
      <c r="M140" s="49">
        <f>VLOOKUP(A140,'New template'!A:R,13,FALSE)</f>
        <v>0.050000000000000003</v>
      </c>
      <c r="N140" s="50">
        <f t="shared" si="29"/>
        <v>6.1871750849999998</v>
      </c>
      <c r="O140" s="49">
        <v>0.050000000000000003</v>
      </c>
      <c r="P140" s="50">
        <f t="shared" si="30"/>
        <v>6.1871750849999998</v>
      </c>
      <c r="Q140" s="51">
        <f t="shared" si="31"/>
        <v>12.369999999999999</v>
      </c>
      <c r="R140" s="52">
        <f t="shared" si="32"/>
        <v>86.620451189999983</v>
      </c>
      <c r="S140" s="69">
        <f t="shared" si="33"/>
        <v>0.60899999999999999</v>
      </c>
    </row>
    <row r="141" ht="15" customHeight="1">
      <c r="A141" s="200" t="s">
        <v>390</v>
      </c>
      <c r="B141" s="55" t="s">
        <v>257</v>
      </c>
      <c r="C141" s="68">
        <v>2</v>
      </c>
      <c r="D141" s="198">
        <v>178</v>
      </c>
      <c r="E141" s="43">
        <v>0.33999999999999903</v>
      </c>
      <c r="F141" s="42">
        <f>ROUNDDOWN(D141*(1-E141),0)</f>
        <v>117</v>
      </c>
      <c r="G141" s="45">
        <f t="shared" si="24"/>
        <v>15.95529</v>
      </c>
      <c r="H141" s="45">
        <f t="shared" si="25"/>
        <v>31.91058</v>
      </c>
      <c r="I141" s="45">
        <f t="shared" si="26"/>
        <v>2.0741877</v>
      </c>
      <c r="J141" s="46">
        <f t="shared" si="27"/>
        <v>27.7622046</v>
      </c>
      <c r="K141" s="47">
        <v>0.20000000000000001</v>
      </c>
      <c r="L141" s="48">
        <f t="shared" si="28"/>
        <v>5.5524409200000004</v>
      </c>
      <c r="M141" s="49">
        <v>0.050000000000000003</v>
      </c>
      <c r="N141" s="50">
        <f t="shared" si="29"/>
        <v>1.3881102300000001</v>
      </c>
      <c r="O141" s="49">
        <v>0.050000000000000003</v>
      </c>
      <c r="P141" s="50">
        <f t="shared" si="30"/>
        <v>1.3881102300000001</v>
      </c>
      <c r="Q141" s="51">
        <f t="shared" si="31"/>
        <v>9.7200000000000006</v>
      </c>
      <c r="R141" s="52">
        <f t="shared" si="32"/>
        <v>19.433543220000004</v>
      </c>
      <c r="S141" s="69">
        <f t="shared" si="33"/>
        <v>0.6090000000000001</v>
      </c>
    </row>
    <row r="142" ht="15" customHeight="1">
      <c r="A142" s="201" t="s">
        <v>391</v>
      </c>
      <c r="B142" s="55" t="s">
        <v>440</v>
      </c>
      <c r="C142" s="68">
        <v>3</v>
      </c>
      <c r="D142" s="198">
        <v>498</v>
      </c>
      <c r="E142" s="43">
        <v>0.5</v>
      </c>
      <c r="F142" s="42">
        <f>D142*(1-E142)</f>
        <v>249</v>
      </c>
      <c r="G142" s="45">
        <f t="shared" si="24"/>
        <v>33.956129999999995</v>
      </c>
      <c r="H142" s="45">
        <f t="shared" si="25"/>
        <v>101.86838999999998</v>
      </c>
      <c r="I142" s="45">
        <f t="shared" si="26"/>
        <v>4.4142968999999992</v>
      </c>
      <c r="J142" s="46">
        <f t="shared" si="27"/>
        <v>88.625499299999987</v>
      </c>
      <c r="K142" s="47">
        <v>0.20000000000000001</v>
      </c>
      <c r="L142" s="48">
        <f t="shared" si="28"/>
        <v>17.725099859999997</v>
      </c>
      <c r="M142" s="49">
        <f>VLOOKUP(A142,'New template'!A:R,13,FALSE)</f>
        <v>0.050000000000000003</v>
      </c>
      <c r="N142" s="50">
        <f t="shared" si="29"/>
        <v>4.4312749649999992</v>
      </c>
      <c r="O142" s="49">
        <v>0.050000000000000003</v>
      </c>
      <c r="P142" s="50">
        <f t="shared" si="30"/>
        <v>4.4312749649999992</v>
      </c>
      <c r="Q142" s="51">
        <f t="shared" si="31"/>
        <v>20.68</v>
      </c>
      <c r="R142" s="52">
        <f t="shared" si="32"/>
        <v>62.037849509999987</v>
      </c>
      <c r="S142" s="69">
        <f t="shared" si="33"/>
        <v>0.60899999999999999</v>
      </c>
    </row>
    <row r="143" ht="15" customHeight="1">
      <c r="A143" s="200" t="s">
        <v>441</v>
      </c>
      <c r="B143" s="55" t="s">
        <v>442</v>
      </c>
      <c r="C143" s="68">
        <v>17</v>
      </c>
      <c r="D143" s="198">
        <v>198</v>
      </c>
      <c r="E143" s="43">
        <v>0</v>
      </c>
      <c r="F143" s="42">
        <f>ROUNDDOWN(D143*(1-E143),0)</f>
        <v>198</v>
      </c>
      <c r="G143" s="45">
        <f t="shared" si="24"/>
        <v>27.001259999999998</v>
      </c>
      <c r="H143" s="45">
        <f t="shared" si="25"/>
        <v>459.02141999999998</v>
      </c>
      <c r="I143" s="45">
        <f t="shared" si="26"/>
        <v>3.5101637999999999</v>
      </c>
      <c r="J143" s="46">
        <f t="shared" si="27"/>
        <v>399.34863539999998</v>
      </c>
      <c r="K143" s="47">
        <v>0.20000000000000001</v>
      </c>
      <c r="L143" s="48">
        <f t="shared" si="28"/>
        <v>79.869727080000004</v>
      </c>
      <c r="M143" s="49">
        <v>0.050000000000000003</v>
      </c>
      <c r="N143" s="50">
        <f t="shared" si="29"/>
        <v>19.967431770000001</v>
      </c>
      <c r="O143" s="49">
        <v>0.050000000000000003</v>
      </c>
      <c r="P143" s="50">
        <f t="shared" si="30"/>
        <v>19.967431770000001</v>
      </c>
      <c r="Q143" s="51">
        <f t="shared" si="31"/>
        <v>16.440000000000001</v>
      </c>
      <c r="R143" s="52">
        <f t="shared" si="32"/>
        <v>279.54404477999992</v>
      </c>
      <c r="S143" s="69">
        <f t="shared" si="33"/>
        <v>0.60899999999999987</v>
      </c>
    </row>
    <row r="144" ht="15" customHeight="1">
      <c r="A144" s="201" t="s">
        <v>443</v>
      </c>
      <c r="B144" s="55" t="s">
        <v>444</v>
      </c>
      <c r="C144" s="68">
        <v>1</v>
      </c>
      <c r="D144" s="198">
        <v>298</v>
      </c>
      <c r="E144" s="43">
        <v>0</v>
      </c>
      <c r="F144" s="42">
        <f>D144*(1-E144)</f>
        <v>298</v>
      </c>
      <c r="G144" s="45">
        <f t="shared" si="24"/>
        <v>40.638259999999995</v>
      </c>
      <c r="H144" s="45">
        <f t="shared" si="25"/>
        <v>40.638259999999995</v>
      </c>
      <c r="I144" s="45">
        <f t="shared" si="26"/>
        <v>5.2829737999999997</v>
      </c>
      <c r="J144" s="46">
        <f t="shared" si="27"/>
        <v>35.355286199999995</v>
      </c>
      <c r="K144" s="47">
        <v>0.20000000000000001</v>
      </c>
      <c r="L144" s="48">
        <f t="shared" si="28"/>
        <v>7.0710572399999991</v>
      </c>
      <c r="M144" s="49">
        <f>VLOOKUP(A144,'New template'!A:R,13,FALSE)</f>
        <v>0.050000000000000003</v>
      </c>
      <c r="N144" s="50">
        <f t="shared" si="29"/>
        <v>1.7677643099999998</v>
      </c>
      <c r="O144" s="49">
        <v>0.050000000000000003</v>
      </c>
      <c r="P144" s="50">
        <f t="shared" si="30"/>
        <v>1.7677643099999998</v>
      </c>
      <c r="Q144" s="51">
        <f t="shared" si="31"/>
        <v>24.75</v>
      </c>
      <c r="R144" s="52">
        <f t="shared" si="32"/>
        <v>24.748700339999996</v>
      </c>
      <c r="S144" s="69">
        <f t="shared" si="33"/>
        <v>0.60899999999999999</v>
      </c>
    </row>
    <row r="145" ht="15" customHeight="1">
      <c r="A145" s="200" t="s">
        <v>262</v>
      </c>
      <c r="B145" s="40" t="s">
        <v>263</v>
      </c>
      <c r="C145" s="68">
        <v>1</v>
      </c>
      <c r="D145" s="198">
        <v>258</v>
      </c>
      <c r="E145" s="43">
        <v>0.80000000000000004</v>
      </c>
      <c r="F145" s="42">
        <f>ROUNDDOWN(D145*(1-E145),0)</f>
        <v>51</v>
      </c>
      <c r="G145" s="45">
        <f t="shared" si="24"/>
        <v>6.9548699999999997</v>
      </c>
      <c r="H145" s="45">
        <f t="shared" si="25"/>
        <v>6.9548699999999997</v>
      </c>
      <c r="I145" s="45">
        <f t="shared" si="26"/>
        <v>0.90413310000000002</v>
      </c>
      <c r="J145" s="46">
        <f t="shared" si="27"/>
        <v>6.0507368999999995</v>
      </c>
      <c r="K145" s="47">
        <v>0.20000000000000001</v>
      </c>
      <c r="L145" s="48">
        <f t="shared" si="28"/>
        <v>1.21014738</v>
      </c>
      <c r="M145" s="49">
        <v>0.050000000000000003</v>
      </c>
      <c r="N145" s="50">
        <f t="shared" si="29"/>
        <v>0.302536845</v>
      </c>
      <c r="O145" s="49">
        <v>0.050000000000000003</v>
      </c>
      <c r="P145" s="50">
        <f t="shared" si="30"/>
        <v>0.302536845</v>
      </c>
      <c r="Q145" s="51">
        <f t="shared" si="31"/>
        <v>4.2400000000000002</v>
      </c>
      <c r="R145" s="52">
        <f t="shared" si="32"/>
        <v>4.2355158300000006</v>
      </c>
      <c r="S145" s="69">
        <f t="shared" si="33"/>
        <v>0.6090000000000001</v>
      </c>
    </row>
    <row r="146" ht="15" customHeight="1">
      <c r="A146" s="201" t="s">
        <v>266</v>
      </c>
      <c r="B146" s="55" t="s">
        <v>267</v>
      </c>
      <c r="C146" s="68">
        <v>5</v>
      </c>
      <c r="D146" s="198">
        <v>198</v>
      </c>
      <c r="E146" s="43">
        <v>0.75</v>
      </c>
      <c r="F146" s="42">
        <f>D146*(1-E146)</f>
        <v>49.5</v>
      </c>
      <c r="G146" s="45">
        <f t="shared" si="24"/>
        <v>6.7503149999999996</v>
      </c>
      <c r="H146" s="45">
        <f t="shared" si="25"/>
        <v>33.751574999999995</v>
      </c>
      <c r="I146" s="45">
        <f t="shared" si="26"/>
        <v>0.87754094999999999</v>
      </c>
      <c r="J146" s="46">
        <f t="shared" si="27"/>
        <v>29.363870249999998</v>
      </c>
      <c r="K146" s="47">
        <v>0.20000000000000001</v>
      </c>
      <c r="L146" s="48">
        <f t="shared" si="28"/>
        <v>5.8727740500000003</v>
      </c>
      <c r="M146" s="49">
        <f>VLOOKUP(A146,'New template'!A:R,13,FALSE)</f>
        <v>0.050000000000000003</v>
      </c>
      <c r="N146" s="50">
        <f t="shared" si="29"/>
        <v>1.4681935125000001</v>
      </c>
      <c r="O146" s="49">
        <v>0.050000000000000003</v>
      </c>
      <c r="P146" s="50">
        <f t="shared" si="30"/>
        <v>1.4681935125000001</v>
      </c>
      <c r="Q146" s="51">
        <f t="shared" si="31"/>
        <v>4.1100000000000003</v>
      </c>
      <c r="R146" s="52">
        <f t="shared" si="32"/>
        <v>20.554709174999996</v>
      </c>
      <c r="S146" s="69">
        <f t="shared" si="33"/>
        <v>0.60899999999999999</v>
      </c>
    </row>
    <row r="147" ht="15" customHeight="1">
      <c r="A147" s="200" t="s">
        <v>268</v>
      </c>
      <c r="B147" s="55" t="s">
        <v>269</v>
      </c>
      <c r="C147" s="68">
        <v>3</v>
      </c>
      <c r="D147" s="198">
        <v>398</v>
      </c>
      <c r="E147" s="43">
        <v>0.75</v>
      </c>
      <c r="F147" s="42">
        <f>ROUNDDOWN(D147*(1-E147),0)</f>
        <v>99</v>
      </c>
      <c r="G147" s="45">
        <f t="shared" si="24"/>
        <v>13.500629999999999</v>
      </c>
      <c r="H147" s="45">
        <f t="shared" si="25"/>
        <v>40.501889999999996</v>
      </c>
      <c r="I147" s="45">
        <f t="shared" si="26"/>
        <v>1.7550819</v>
      </c>
      <c r="J147" s="46">
        <f t="shared" si="27"/>
        <v>35.236644299999995</v>
      </c>
      <c r="K147" s="47">
        <v>0.20000000000000001</v>
      </c>
      <c r="L147" s="48">
        <f t="shared" si="28"/>
        <v>7.0473288599999995</v>
      </c>
      <c r="M147" s="49">
        <v>0.050000000000000003</v>
      </c>
      <c r="N147" s="50">
        <f t="shared" si="29"/>
        <v>1.7618322149999999</v>
      </c>
      <c r="O147" s="49">
        <v>0.050000000000000003</v>
      </c>
      <c r="P147" s="50">
        <f t="shared" si="30"/>
        <v>1.7618322149999999</v>
      </c>
      <c r="Q147" s="51">
        <f t="shared" si="31"/>
        <v>8.2200000000000006</v>
      </c>
      <c r="R147" s="52">
        <f t="shared" si="32"/>
        <v>24.665651009999998</v>
      </c>
      <c r="S147" s="69">
        <f t="shared" si="33"/>
        <v>0.60899999999999999</v>
      </c>
    </row>
    <row r="148" ht="15" customHeight="1">
      <c r="A148" s="201" t="s">
        <v>396</v>
      </c>
      <c r="B148" s="55" t="s">
        <v>271</v>
      </c>
      <c r="C148" s="68">
        <v>3</v>
      </c>
      <c r="D148" s="198">
        <v>348</v>
      </c>
      <c r="E148" s="43">
        <v>0</v>
      </c>
      <c r="F148" s="42">
        <f>D148*(1-E148)</f>
        <v>348</v>
      </c>
      <c r="G148" s="45">
        <f t="shared" si="24"/>
        <v>47.456759999999996</v>
      </c>
      <c r="H148" s="45">
        <f t="shared" si="25"/>
        <v>142.37027999999998</v>
      </c>
      <c r="I148" s="45">
        <f t="shared" si="26"/>
        <v>6.1693787999999996</v>
      </c>
      <c r="J148" s="46">
        <f t="shared" si="27"/>
        <v>123.8621436</v>
      </c>
      <c r="K148" s="47">
        <v>0.20000000000000001</v>
      </c>
      <c r="L148" s="48">
        <f t="shared" si="28"/>
        <v>24.772428720000001</v>
      </c>
      <c r="M148" s="49">
        <f>VLOOKUP(A148,'New template'!A:R,13,FALSE)</f>
        <v>0.050000000000000003</v>
      </c>
      <c r="N148" s="50">
        <f t="shared" si="29"/>
        <v>6.1931071800000002</v>
      </c>
      <c r="O148" s="49">
        <v>0.050000000000000003</v>
      </c>
      <c r="P148" s="50">
        <f t="shared" si="30"/>
        <v>6.1931071800000002</v>
      </c>
      <c r="Q148" s="51">
        <f t="shared" si="31"/>
        <v>28.899999999999999</v>
      </c>
      <c r="R148" s="52">
        <f t="shared" si="32"/>
        <v>86.703500520000006</v>
      </c>
      <c r="S148" s="69">
        <f t="shared" si="33"/>
        <v>0.6090000000000001</v>
      </c>
    </row>
    <row r="149" ht="15" customHeight="1">
      <c r="A149" s="200" t="s">
        <v>396</v>
      </c>
      <c r="B149" s="55" t="s">
        <v>271</v>
      </c>
      <c r="C149" s="68">
        <v>17</v>
      </c>
      <c r="D149" s="198">
        <v>348</v>
      </c>
      <c r="E149" s="43">
        <v>0.5</v>
      </c>
      <c r="F149" s="42">
        <f>ROUNDDOWN(D149*(1-E149),0)</f>
        <v>174</v>
      </c>
      <c r="G149" s="45">
        <f t="shared" si="24"/>
        <v>23.728379999999998</v>
      </c>
      <c r="H149" s="45">
        <f t="shared" si="25"/>
        <v>403.38245999999998</v>
      </c>
      <c r="I149" s="45">
        <f t="shared" si="26"/>
        <v>3.0846893999999998</v>
      </c>
      <c r="J149" s="46">
        <f t="shared" si="27"/>
        <v>350.9427402</v>
      </c>
      <c r="K149" s="47">
        <v>0.20000000000000001</v>
      </c>
      <c r="L149" s="48">
        <f t="shared" si="28"/>
        <v>70.188548040000001</v>
      </c>
      <c r="M149" s="49">
        <v>0.050000000000000003</v>
      </c>
      <c r="N149" s="50">
        <f t="shared" si="29"/>
        <v>17.54713701</v>
      </c>
      <c r="O149" s="49">
        <v>0.050000000000000003</v>
      </c>
      <c r="P149" s="50">
        <f t="shared" si="30"/>
        <v>17.54713701</v>
      </c>
      <c r="Q149" s="51">
        <f t="shared" si="31"/>
        <v>14.449999999999999</v>
      </c>
      <c r="R149" s="52">
        <f t="shared" si="32"/>
        <v>245.65991813999997</v>
      </c>
      <c r="S149" s="69">
        <f t="shared" si="33"/>
        <v>0.60899999999999999</v>
      </c>
    </row>
    <row r="150" ht="15" customHeight="1">
      <c r="A150" s="201" t="s">
        <v>397</v>
      </c>
      <c r="B150" s="62" t="s">
        <v>273</v>
      </c>
      <c r="C150" s="68">
        <v>1</v>
      </c>
      <c r="D150" s="198">
        <v>498</v>
      </c>
      <c r="E150" s="43">
        <v>0</v>
      </c>
      <c r="F150" s="42">
        <f>D150*(1-E150)</f>
        <v>498</v>
      </c>
      <c r="G150" s="45">
        <f t="shared" si="24"/>
        <v>67.912259999999989</v>
      </c>
      <c r="H150" s="45">
        <f t="shared" si="25"/>
        <v>67.912259999999989</v>
      </c>
      <c r="I150" s="45">
        <f t="shared" si="26"/>
        <v>8.8285937999999984</v>
      </c>
      <c r="J150" s="46">
        <f t="shared" si="27"/>
        <v>59.083666199999989</v>
      </c>
      <c r="K150" s="47">
        <v>0.20000000000000001</v>
      </c>
      <c r="L150" s="48">
        <f t="shared" si="28"/>
        <v>11.816733239999998</v>
      </c>
      <c r="M150" s="49">
        <v>0.050000000000000003</v>
      </c>
      <c r="N150" s="50">
        <f t="shared" si="29"/>
        <v>2.9541833099999995</v>
      </c>
      <c r="O150" s="49">
        <v>0.050000000000000003</v>
      </c>
      <c r="P150" s="50">
        <f t="shared" si="30"/>
        <v>2.9541833099999995</v>
      </c>
      <c r="Q150" s="51">
        <f t="shared" si="31"/>
        <v>41.359999999999999</v>
      </c>
      <c r="R150" s="52">
        <f t="shared" si="32"/>
        <v>41.358566339999996</v>
      </c>
      <c r="S150" s="69">
        <f t="shared" si="33"/>
        <v>0.60899999999999999</v>
      </c>
    </row>
    <row r="151" ht="15" customHeight="1">
      <c r="A151" s="200" t="s">
        <v>397</v>
      </c>
      <c r="B151" s="62" t="s">
        <v>275</v>
      </c>
      <c r="C151" s="68">
        <v>4</v>
      </c>
      <c r="D151" s="198">
        <v>498</v>
      </c>
      <c r="E151" s="43">
        <v>0.40000000000000002</v>
      </c>
      <c r="F151" s="42">
        <f>ROUNDDOWN(D151*(1-E151),0)</f>
        <v>298</v>
      </c>
      <c r="G151" s="45">
        <f t="shared" si="24"/>
        <v>40.638259999999995</v>
      </c>
      <c r="H151" s="45">
        <f t="shared" si="25"/>
        <v>162.55303999999998</v>
      </c>
      <c r="I151" s="45">
        <f t="shared" si="26"/>
        <v>5.2829737999999997</v>
      </c>
      <c r="J151" s="46">
        <f t="shared" si="27"/>
        <v>141.42114479999998</v>
      </c>
      <c r="K151" s="47">
        <v>0.20000000000000001</v>
      </c>
      <c r="L151" s="48">
        <f t="shared" si="28"/>
        <v>28.284228959999997</v>
      </c>
      <c r="M151" s="49">
        <v>0.050000000000000003</v>
      </c>
      <c r="N151" s="50">
        <f t="shared" si="29"/>
        <v>7.0710572399999991</v>
      </c>
      <c r="O151" s="49">
        <v>0.050000000000000003</v>
      </c>
      <c r="P151" s="50">
        <f t="shared" si="30"/>
        <v>7.0710572399999991</v>
      </c>
      <c r="Q151" s="51">
        <f t="shared" si="31"/>
        <v>24.75</v>
      </c>
      <c r="R151" s="52">
        <f t="shared" si="32"/>
        <v>98.994801359999983</v>
      </c>
      <c r="S151" s="69">
        <f t="shared" si="33"/>
        <v>0.60899999999999999</v>
      </c>
    </row>
    <row r="152" ht="15" customHeight="1">
      <c r="A152" s="201" t="s">
        <v>274</v>
      </c>
      <c r="B152" s="59" t="s">
        <v>279</v>
      </c>
      <c r="C152" s="68">
        <v>1</v>
      </c>
      <c r="D152" s="198">
        <v>548</v>
      </c>
      <c r="E152" s="43">
        <v>0</v>
      </c>
      <c r="F152" s="42">
        <f>D152*(1-E152)</f>
        <v>548</v>
      </c>
      <c r="G152" s="45">
        <f t="shared" si="24"/>
        <v>74.730759999999989</v>
      </c>
      <c r="H152" s="45">
        <f t="shared" si="25"/>
        <v>74.730759999999989</v>
      </c>
      <c r="I152" s="45">
        <f t="shared" si="26"/>
        <v>9.7149987999999983</v>
      </c>
      <c r="J152" s="46">
        <f t="shared" si="27"/>
        <v>65.015761199999986</v>
      </c>
      <c r="K152" s="47">
        <v>0.20000000000000001</v>
      </c>
      <c r="L152" s="48">
        <f t="shared" si="28"/>
        <v>13.003152239999999</v>
      </c>
      <c r="M152" s="49">
        <v>0.050000000000000003</v>
      </c>
      <c r="N152" s="50">
        <f t="shared" si="29"/>
        <v>3.2507880599999996</v>
      </c>
      <c r="O152" s="49">
        <v>0.050000000000000003</v>
      </c>
      <c r="P152" s="50">
        <f t="shared" si="30"/>
        <v>3.2507880599999996</v>
      </c>
      <c r="Q152" s="51">
        <f t="shared" si="31"/>
        <v>45.509999999999998</v>
      </c>
      <c r="R152" s="52">
        <f t="shared" si="32"/>
        <v>45.511032839999991</v>
      </c>
      <c r="S152" s="69">
        <f t="shared" si="33"/>
        <v>0.60899999999999999</v>
      </c>
    </row>
    <row r="153" ht="15" customHeight="1">
      <c r="A153" s="200" t="s">
        <v>274</v>
      </c>
      <c r="B153" s="62" t="s">
        <v>275</v>
      </c>
      <c r="C153" s="68">
        <v>7</v>
      </c>
      <c r="D153" s="198">
        <v>548</v>
      </c>
      <c r="E153" s="43">
        <v>0.40000000000000002</v>
      </c>
      <c r="F153" s="42">
        <f>ROUNDDOWN(D153*(1-E153),0)</f>
        <v>328</v>
      </c>
      <c r="G153" s="45">
        <f t="shared" si="24"/>
        <v>44.72936</v>
      </c>
      <c r="H153" s="45">
        <f t="shared" si="25"/>
        <v>313.10552000000001</v>
      </c>
      <c r="I153" s="45">
        <f t="shared" si="26"/>
        <v>5.8148168</v>
      </c>
      <c r="J153" s="46">
        <f t="shared" si="27"/>
        <v>272.40180239999995</v>
      </c>
      <c r="K153" s="47">
        <v>0.20000000000000001</v>
      </c>
      <c r="L153" s="48">
        <f t="shared" si="28"/>
        <v>54.480360479999995</v>
      </c>
      <c r="M153" s="49">
        <v>0.050000000000000003</v>
      </c>
      <c r="N153" s="50">
        <f t="shared" si="29"/>
        <v>13.620090119999999</v>
      </c>
      <c r="O153" s="49">
        <v>0.050000000000000003</v>
      </c>
      <c r="P153" s="50">
        <f t="shared" si="30"/>
        <v>13.620090119999999</v>
      </c>
      <c r="Q153" s="51">
        <f t="shared" si="31"/>
        <v>27.239999999999998</v>
      </c>
      <c r="R153" s="52">
        <f t="shared" si="32"/>
        <v>190.68126167999998</v>
      </c>
      <c r="S153" s="69">
        <f t="shared" si="33"/>
        <v>0.60899999999999987</v>
      </c>
    </row>
    <row r="154" ht="15" customHeight="1">
      <c r="A154" s="201" t="s">
        <v>282</v>
      </c>
      <c r="B154" s="55" t="s">
        <v>446</v>
      </c>
      <c r="C154" s="68">
        <v>1</v>
      </c>
      <c r="D154" s="198">
        <v>498</v>
      </c>
      <c r="E154" s="43">
        <v>0</v>
      </c>
      <c r="F154" s="42">
        <f>D154*(1-E154)</f>
        <v>498</v>
      </c>
      <c r="G154" s="45">
        <f t="shared" si="24"/>
        <v>67.912259999999989</v>
      </c>
      <c r="H154" s="45">
        <f t="shared" si="25"/>
        <v>67.912259999999989</v>
      </c>
      <c r="I154" s="45">
        <f t="shared" si="26"/>
        <v>8.8285937999999984</v>
      </c>
      <c r="J154" s="46">
        <f t="shared" si="27"/>
        <v>59.083666199999989</v>
      </c>
      <c r="K154" s="47">
        <v>0.20000000000000001</v>
      </c>
      <c r="L154" s="48">
        <f t="shared" si="28"/>
        <v>11.816733239999998</v>
      </c>
      <c r="M154" s="49">
        <f>VLOOKUP(A154,'New template'!A:R,13,FALSE)</f>
        <v>0.050000000000000003</v>
      </c>
      <c r="N154" s="50">
        <f t="shared" si="29"/>
        <v>2.9541833099999995</v>
      </c>
      <c r="O154" s="49">
        <v>0.050000000000000003</v>
      </c>
      <c r="P154" s="50">
        <f t="shared" si="30"/>
        <v>2.9541833099999995</v>
      </c>
      <c r="Q154" s="51">
        <f t="shared" si="31"/>
        <v>41.359999999999999</v>
      </c>
      <c r="R154" s="52">
        <f t="shared" si="32"/>
        <v>41.358566339999996</v>
      </c>
      <c r="S154" s="69">
        <f t="shared" si="33"/>
        <v>0.60899999999999999</v>
      </c>
    </row>
    <row r="155" ht="15" customHeight="1">
      <c r="A155" s="200" t="s">
        <v>282</v>
      </c>
      <c r="B155" s="55" t="s">
        <v>446</v>
      </c>
      <c r="C155" s="68">
        <v>19</v>
      </c>
      <c r="D155" s="198">
        <v>498</v>
      </c>
      <c r="E155" s="43">
        <v>0.59999999999999998</v>
      </c>
      <c r="F155" s="42">
        <f>ROUNDDOWN(D155*(1-E155),0)</f>
        <v>199</v>
      </c>
      <c r="G155" s="45">
        <f t="shared" si="24"/>
        <v>27.137629999999998</v>
      </c>
      <c r="H155" s="45">
        <f t="shared" si="25"/>
        <v>515.61496999999997</v>
      </c>
      <c r="I155" s="45">
        <f t="shared" si="26"/>
        <v>3.5278918999999997</v>
      </c>
      <c r="J155" s="46">
        <f t="shared" si="27"/>
        <v>448.58502389999995</v>
      </c>
      <c r="K155" s="47">
        <v>0.20000000000000001</v>
      </c>
      <c r="L155" s="48">
        <f t="shared" si="28"/>
        <v>89.717004779999996</v>
      </c>
      <c r="M155" s="49">
        <v>0.050000000000000003</v>
      </c>
      <c r="N155" s="50">
        <f t="shared" si="29"/>
        <v>22.429251194999999</v>
      </c>
      <c r="O155" s="49">
        <v>0.050000000000000003</v>
      </c>
      <c r="P155" s="50">
        <f t="shared" si="30"/>
        <v>22.429251194999999</v>
      </c>
      <c r="Q155" s="51">
        <f t="shared" si="31"/>
        <v>16.530000000000001</v>
      </c>
      <c r="R155" s="52">
        <f t="shared" si="32"/>
        <v>314.00951672999997</v>
      </c>
      <c r="S155" s="69">
        <f t="shared" si="33"/>
        <v>0.60899999999999999</v>
      </c>
    </row>
    <row r="156" ht="15" customHeight="1">
      <c r="A156" s="201" t="s">
        <v>394</v>
      </c>
      <c r="B156" s="55" t="s">
        <v>285</v>
      </c>
      <c r="C156" s="68">
        <v>3</v>
      </c>
      <c r="D156" s="198">
        <v>148</v>
      </c>
      <c r="E156" s="43">
        <v>0.75</v>
      </c>
      <c r="F156" s="42">
        <f>D156*(1-E156)</f>
        <v>37</v>
      </c>
      <c r="G156" s="45">
        <f t="shared" si="24"/>
        <v>5.0456899999999996</v>
      </c>
      <c r="H156" s="45">
        <f t="shared" si="25"/>
        <v>15.137069999999998</v>
      </c>
      <c r="I156" s="45">
        <f t="shared" si="26"/>
        <v>0.65593970000000001</v>
      </c>
      <c r="J156" s="46">
        <f t="shared" si="27"/>
        <v>13.169250899999998</v>
      </c>
      <c r="K156" s="47">
        <v>0.20000000000000001</v>
      </c>
      <c r="L156" s="48">
        <f t="shared" si="28"/>
        <v>2.6338501799999996</v>
      </c>
      <c r="M156" s="49">
        <v>0.070000000000000007</v>
      </c>
      <c r="N156" s="50">
        <f t="shared" si="29"/>
        <v>0.92184756299999993</v>
      </c>
      <c r="O156" s="49">
        <v>0.050000000000000003</v>
      </c>
      <c r="P156" s="50">
        <f t="shared" si="30"/>
        <v>0.6584625449999999</v>
      </c>
      <c r="Q156" s="51">
        <f t="shared" si="31"/>
        <v>2.9900000000000002</v>
      </c>
      <c r="R156" s="52">
        <f t="shared" si="32"/>
        <v>8.9550906119999993</v>
      </c>
      <c r="S156" s="69">
        <f t="shared" si="33"/>
        <v>0.59160000000000001</v>
      </c>
    </row>
    <row r="157" hidden="1" ht="15" customHeight="1">
      <c r="A157" s="201" t="s">
        <v>250</v>
      </c>
      <c r="B157" s="55" t="str">
        <f>VLOOKUP(A157,'New template'!A:B,2,FALSE)</f>
        <v>E03024</v>
      </c>
      <c r="C157" s="68">
        <v>0</v>
      </c>
      <c r="D157" s="198">
        <v>198</v>
      </c>
      <c r="E157" s="43">
        <v>0</v>
      </c>
      <c r="F157" s="42">
        <f t="shared" ref="F157:F170" si="34">D157*(1-E157)</f>
        <v>198</v>
      </c>
      <c r="G157" s="45">
        <f t="shared" si="24"/>
        <v>27.001259999999998</v>
      </c>
      <c r="H157" s="45">
        <f t="shared" si="25"/>
        <v>0</v>
      </c>
      <c r="I157" s="45">
        <f t="shared" si="26"/>
        <v>3.5101637999999999</v>
      </c>
      <c r="J157" s="46">
        <f t="shared" si="27"/>
        <v>0</v>
      </c>
      <c r="K157" s="47">
        <v>0.20000000000000001</v>
      </c>
      <c r="L157" s="48">
        <f t="shared" si="28"/>
        <v>0</v>
      </c>
      <c r="M157" s="49">
        <f>VLOOKUP(A157,'New template'!A:R,13,FALSE)</f>
        <v>0.050000000000000003</v>
      </c>
      <c r="N157" s="50">
        <f t="shared" si="29"/>
        <v>0</v>
      </c>
      <c r="O157" s="49">
        <v>0.050000000000000003</v>
      </c>
      <c r="P157" s="50">
        <f t="shared" si="30"/>
        <v>0</v>
      </c>
      <c r="Q157" s="51">
        <f t="shared" ref="Q157:Q170" si="35">IFERROR(ROUND((J157-L157-N157-P157)/C157,2),0)</f>
        <v>0</v>
      </c>
      <c r="R157" s="52">
        <f t="shared" ref="R157:R170" si="36">C157*Q157</f>
        <v>0</v>
      </c>
      <c r="S157" s="194"/>
    </row>
    <row r="158" hidden="1" ht="15" customHeight="1">
      <c r="A158" s="201" t="s">
        <v>388</v>
      </c>
      <c r="B158" s="55" t="str">
        <f>VLOOKUP(A158,'New template'!A:B,2,FALSE)</f>
        <v>E06161</v>
      </c>
      <c r="C158" s="68">
        <v>0</v>
      </c>
      <c r="D158" s="198">
        <v>398</v>
      </c>
      <c r="E158" s="43">
        <v>0</v>
      </c>
      <c r="F158" s="42">
        <f t="shared" si="34"/>
        <v>398</v>
      </c>
      <c r="G158" s="45">
        <f t="shared" si="24"/>
        <v>54.275259999999996</v>
      </c>
      <c r="H158" s="45">
        <f t="shared" si="25"/>
        <v>0</v>
      </c>
      <c r="I158" s="45">
        <f t="shared" si="26"/>
        <v>7.0557837999999995</v>
      </c>
      <c r="J158" s="46">
        <f t="shared" si="27"/>
        <v>0</v>
      </c>
      <c r="K158" s="47">
        <v>0.20000000000000001</v>
      </c>
      <c r="L158" s="48">
        <f t="shared" si="28"/>
        <v>0</v>
      </c>
      <c r="M158" s="49">
        <f>VLOOKUP(A158,'New template'!A:R,13,FALSE)</f>
        <v>0.050000000000000003</v>
      </c>
      <c r="N158" s="50">
        <f t="shared" si="29"/>
        <v>0</v>
      </c>
      <c r="O158" s="49">
        <v>0.050000000000000003</v>
      </c>
      <c r="P158" s="50">
        <f t="shared" si="30"/>
        <v>0</v>
      </c>
      <c r="Q158" s="51">
        <f t="shared" si="35"/>
        <v>0</v>
      </c>
      <c r="R158" s="52">
        <f t="shared" si="36"/>
        <v>0</v>
      </c>
      <c r="S158" s="194"/>
    </row>
    <row r="159" hidden="1" ht="15" customHeight="1">
      <c r="A159" s="201" t="s">
        <v>389</v>
      </c>
      <c r="B159" s="55" t="str">
        <f>VLOOKUP(A159,'New template'!A:B,2,FALSE)</f>
        <v>E06160</v>
      </c>
      <c r="C159" s="68">
        <v>0</v>
      </c>
      <c r="D159" s="198">
        <v>298</v>
      </c>
      <c r="E159" s="43">
        <v>0</v>
      </c>
      <c r="F159" s="42">
        <f t="shared" si="34"/>
        <v>298</v>
      </c>
      <c r="G159" s="45">
        <f t="shared" si="24"/>
        <v>40.638259999999995</v>
      </c>
      <c r="H159" s="45">
        <f t="shared" si="25"/>
        <v>0</v>
      </c>
      <c r="I159" s="45">
        <f t="shared" si="26"/>
        <v>5.2829737999999997</v>
      </c>
      <c r="J159" s="46">
        <f t="shared" si="27"/>
        <v>0</v>
      </c>
      <c r="K159" s="47">
        <v>0.20000000000000001</v>
      </c>
      <c r="L159" s="48">
        <f t="shared" si="28"/>
        <v>0</v>
      </c>
      <c r="M159" s="49">
        <f>VLOOKUP(A159,'New template'!A:R,13,FALSE)</f>
        <v>0.050000000000000003</v>
      </c>
      <c r="N159" s="50">
        <f t="shared" si="29"/>
        <v>0</v>
      </c>
      <c r="O159" s="49">
        <v>0.050000000000000003</v>
      </c>
      <c r="P159" s="50">
        <f t="shared" si="30"/>
        <v>0</v>
      </c>
      <c r="Q159" s="51">
        <f t="shared" si="35"/>
        <v>0</v>
      </c>
      <c r="R159" s="52">
        <f t="shared" si="36"/>
        <v>0</v>
      </c>
      <c r="S159" s="194"/>
    </row>
    <row r="160" hidden="1" ht="15" customHeight="1">
      <c r="A160" s="201" t="s">
        <v>391</v>
      </c>
      <c r="B160" s="55" t="str">
        <f>VLOOKUP(A160,'New template'!A:B,2,FALSE)</f>
        <v>E06162</v>
      </c>
      <c r="C160" s="68">
        <v>0</v>
      </c>
      <c r="D160" s="198">
        <v>498</v>
      </c>
      <c r="E160" s="43">
        <v>0</v>
      </c>
      <c r="F160" s="42">
        <f t="shared" si="34"/>
        <v>498</v>
      </c>
      <c r="G160" s="45">
        <f t="shared" si="24"/>
        <v>67.912259999999989</v>
      </c>
      <c r="H160" s="45">
        <f t="shared" si="25"/>
        <v>0</v>
      </c>
      <c r="I160" s="45">
        <f t="shared" si="26"/>
        <v>8.8285937999999984</v>
      </c>
      <c r="J160" s="46">
        <f t="shared" si="27"/>
        <v>0</v>
      </c>
      <c r="K160" s="47">
        <v>0.20000000000000001</v>
      </c>
      <c r="L160" s="48">
        <f t="shared" si="28"/>
        <v>0</v>
      </c>
      <c r="M160" s="49">
        <f>VLOOKUP(A160,'New template'!A:R,13,FALSE)</f>
        <v>0.050000000000000003</v>
      </c>
      <c r="N160" s="50">
        <f t="shared" si="29"/>
        <v>0</v>
      </c>
      <c r="O160" s="49">
        <v>0.050000000000000003</v>
      </c>
      <c r="P160" s="50">
        <f t="shared" si="30"/>
        <v>0</v>
      </c>
      <c r="Q160" s="51">
        <f t="shared" si="35"/>
        <v>0</v>
      </c>
      <c r="R160" s="52">
        <f t="shared" si="36"/>
        <v>0</v>
      </c>
      <c r="S160" s="194"/>
    </row>
    <row r="161" hidden="1" ht="15" customHeight="1">
      <c r="A161" s="201" t="s">
        <v>262</v>
      </c>
      <c r="B161" s="199" t="s">
        <v>263</v>
      </c>
      <c r="C161" s="68">
        <v>0</v>
      </c>
      <c r="D161" s="198">
        <v>258</v>
      </c>
      <c r="E161" s="43">
        <v>0</v>
      </c>
      <c r="F161" s="42">
        <f t="shared" si="34"/>
        <v>258</v>
      </c>
      <c r="G161" s="45">
        <f t="shared" si="24"/>
        <v>35.183459999999997</v>
      </c>
      <c r="H161" s="45">
        <f t="shared" si="25"/>
        <v>0</v>
      </c>
      <c r="I161" s="45">
        <f t="shared" si="26"/>
        <v>4.5738497999999996</v>
      </c>
      <c r="J161" s="46">
        <f t="shared" si="27"/>
        <v>0</v>
      </c>
      <c r="K161" s="47">
        <v>0.20000000000000001</v>
      </c>
      <c r="L161" s="48">
        <f t="shared" si="28"/>
        <v>0</v>
      </c>
      <c r="M161" s="49">
        <v>0.070000000000000007</v>
      </c>
      <c r="N161" s="50">
        <f t="shared" si="29"/>
        <v>0</v>
      </c>
      <c r="O161" s="49">
        <v>0.050000000000000003</v>
      </c>
      <c r="P161" s="50">
        <f t="shared" si="30"/>
        <v>0</v>
      </c>
      <c r="Q161" s="51">
        <f t="shared" si="35"/>
        <v>0</v>
      </c>
      <c r="R161" s="52">
        <f t="shared" si="36"/>
        <v>0</v>
      </c>
      <c r="S161" s="194"/>
    </row>
    <row r="162" hidden="1" ht="15" customHeight="1">
      <c r="A162" s="201" t="s">
        <v>264</v>
      </c>
      <c r="B162" s="55" t="str">
        <f>VLOOKUP(A162,'New template'!A:B,2,FALSE)</f>
        <v>E01607</v>
      </c>
      <c r="C162" s="68">
        <v>0</v>
      </c>
      <c r="D162" s="198">
        <v>314</v>
      </c>
      <c r="E162" s="43">
        <v>0</v>
      </c>
      <c r="F162" s="42">
        <f t="shared" si="34"/>
        <v>314</v>
      </c>
      <c r="G162" s="45">
        <f t="shared" si="24"/>
        <v>42.820180000000001</v>
      </c>
      <c r="H162" s="45">
        <f t="shared" si="25"/>
        <v>0</v>
      </c>
      <c r="I162" s="45">
        <f t="shared" si="26"/>
        <v>5.5666234000000001</v>
      </c>
      <c r="J162" s="46">
        <f t="shared" si="27"/>
        <v>0</v>
      </c>
      <c r="K162" s="47">
        <v>0.20000000000000001</v>
      </c>
      <c r="L162" s="48">
        <f t="shared" si="28"/>
        <v>0</v>
      </c>
      <c r="M162" s="49">
        <f>VLOOKUP(A162,'New template'!A:R,13,FALSE)</f>
        <v>0.050000000000000003</v>
      </c>
      <c r="N162" s="50">
        <f t="shared" si="29"/>
        <v>0</v>
      </c>
      <c r="O162" s="49">
        <v>0.050000000000000003</v>
      </c>
      <c r="P162" s="50">
        <f t="shared" si="30"/>
        <v>0</v>
      </c>
      <c r="Q162" s="51">
        <f t="shared" si="35"/>
        <v>0</v>
      </c>
      <c r="R162" s="52">
        <f t="shared" si="36"/>
        <v>0</v>
      </c>
      <c r="S162" s="194"/>
    </row>
    <row r="163" hidden="1" ht="15" customHeight="1">
      <c r="A163" s="201" t="s">
        <v>266</v>
      </c>
      <c r="B163" s="55" t="str">
        <f>VLOOKUP(A163,'New template'!A:B,2,FALSE)</f>
        <v>E02278</v>
      </c>
      <c r="C163" s="68">
        <v>0</v>
      </c>
      <c r="D163" s="198">
        <v>198</v>
      </c>
      <c r="E163" s="43">
        <v>0</v>
      </c>
      <c r="F163" s="42">
        <f t="shared" si="34"/>
        <v>198</v>
      </c>
      <c r="G163" s="45">
        <f t="shared" si="24"/>
        <v>27.001259999999998</v>
      </c>
      <c r="H163" s="45">
        <f t="shared" si="25"/>
        <v>0</v>
      </c>
      <c r="I163" s="45">
        <f t="shared" si="26"/>
        <v>3.5101637999999999</v>
      </c>
      <c r="J163" s="46">
        <f t="shared" si="27"/>
        <v>0</v>
      </c>
      <c r="K163" s="47">
        <v>0.20000000000000001</v>
      </c>
      <c r="L163" s="48">
        <f t="shared" si="28"/>
        <v>0</v>
      </c>
      <c r="M163" s="49">
        <f>VLOOKUP(A163,'New template'!A:R,13,FALSE)</f>
        <v>0.050000000000000003</v>
      </c>
      <c r="N163" s="50">
        <f t="shared" si="29"/>
        <v>0</v>
      </c>
      <c r="O163" s="49">
        <v>0.050000000000000003</v>
      </c>
      <c r="P163" s="50">
        <f t="shared" si="30"/>
        <v>0</v>
      </c>
      <c r="Q163" s="51">
        <f t="shared" si="35"/>
        <v>0</v>
      </c>
      <c r="R163" s="52">
        <f t="shared" si="36"/>
        <v>0</v>
      </c>
      <c r="S163" s="194"/>
    </row>
    <row r="164" hidden="1" ht="15" customHeight="1">
      <c r="A164" s="201" t="s">
        <v>268</v>
      </c>
      <c r="B164" s="55" t="str">
        <f>VLOOKUP(A164,'New template'!A:B,2,FALSE)</f>
        <v>E05647</v>
      </c>
      <c r="C164" s="68">
        <v>0</v>
      </c>
      <c r="D164" s="198">
        <v>398</v>
      </c>
      <c r="E164" s="43">
        <v>0</v>
      </c>
      <c r="F164" s="42">
        <f t="shared" si="34"/>
        <v>398</v>
      </c>
      <c r="G164" s="45">
        <f t="shared" si="24"/>
        <v>54.275259999999996</v>
      </c>
      <c r="H164" s="45">
        <f t="shared" si="25"/>
        <v>0</v>
      </c>
      <c r="I164" s="45">
        <f t="shared" si="26"/>
        <v>7.0557837999999995</v>
      </c>
      <c r="J164" s="46">
        <f t="shared" si="27"/>
        <v>0</v>
      </c>
      <c r="K164" s="47">
        <v>0.20000000000000001</v>
      </c>
      <c r="L164" s="48">
        <f t="shared" si="28"/>
        <v>0</v>
      </c>
      <c r="M164" s="49">
        <f>VLOOKUP(A164,'New template'!A:R,13,FALSE)</f>
        <v>0.050000000000000003</v>
      </c>
      <c r="N164" s="50">
        <f t="shared" si="29"/>
        <v>0</v>
      </c>
      <c r="O164" s="49">
        <v>0.050000000000000003</v>
      </c>
      <c r="P164" s="50">
        <f t="shared" si="30"/>
        <v>0</v>
      </c>
      <c r="Q164" s="51">
        <f t="shared" si="35"/>
        <v>0</v>
      </c>
      <c r="R164" s="52">
        <f t="shared" si="36"/>
        <v>0</v>
      </c>
      <c r="S164" s="194"/>
    </row>
    <row r="165" hidden="1" ht="15" customHeight="1">
      <c r="A165" s="201" t="s">
        <v>397</v>
      </c>
      <c r="B165" s="62" t="s">
        <v>275</v>
      </c>
      <c r="C165" s="68">
        <v>0</v>
      </c>
      <c r="D165" s="198">
        <v>498</v>
      </c>
      <c r="E165" s="43">
        <v>0</v>
      </c>
      <c r="F165" s="42">
        <f t="shared" si="34"/>
        <v>498</v>
      </c>
      <c r="G165" s="45">
        <f t="shared" si="24"/>
        <v>67.912259999999989</v>
      </c>
      <c r="H165" s="45">
        <f t="shared" si="25"/>
        <v>0</v>
      </c>
      <c r="I165" s="45">
        <f t="shared" si="26"/>
        <v>8.8285937999999984</v>
      </c>
      <c r="J165" s="46">
        <f t="shared" si="27"/>
        <v>0</v>
      </c>
      <c r="K165" s="47">
        <v>0.20000000000000001</v>
      </c>
      <c r="L165" s="48">
        <f t="shared" si="28"/>
        <v>0</v>
      </c>
      <c r="M165" s="49">
        <v>0.070000000000000007</v>
      </c>
      <c r="N165" s="50">
        <f t="shared" si="29"/>
        <v>0</v>
      </c>
      <c r="O165" s="49">
        <v>0.050000000000000003</v>
      </c>
      <c r="P165" s="50">
        <f t="shared" si="30"/>
        <v>0</v>
      </c>
      <c r="Q165" s="51">
        <f t="shared" si="35"/>
        <v>0</v>
      </c>
      <c r="R165" s="52">
        <f t="shared" si="36"/>
        <v>0</v>
      </c>
      <c r="S165" s="194"/>
    </row>
    <row r="166" hidden="1" ht="15" customHeight="1">
      <c r="A166" s="133" t="s">
        <v>350</v>
      </c>
      <c r="B166" s="55" t="e">
        <f>VLOOKUP(A166,'New template'!A:B,2,FALSE)</f>
        <v>#N/A</v>
      </c>
      <c r="C166" s="68">
        <v>0</v>
      </c>
      <c r="D166" s="198">
        <v>348</v>
      </c>
      <c r="E166" s="43">
        <v>0</v>
      </c>
      <c r="F166" s="42">
        <f t="shared" si="34"/>
        <v>348</v>
      </c>
      <c r="G166" s="45">
        <f t="shared" si="24"/>
        <v>47.456759999999996</v>
      </c>
      <c r="H166" s="45">
        <f t="shared" si="25"/>
        <v>0</v>
      </c>
      <c r="I166" s="45">
        <f t="shared" si="26"/>
        <v>6.1693787999999996</v>
      </c>
      <c r="J166" s="46">
        <f t="shared" si="27"/>
        <v>0</v>
      </c>
      <c r="K166" s="47">
        <v>0.20000000000000001</v>
      </c>
      <c r="L166" s="48">
        <f t="shared" si="28"/>
        <v>0</v>
      </c>
      <c r="M166" s="49" t="e">
        <f>VLOOKUP(A166,'New template'!A:R,13,FALSE)</f>
        <v>#N/A</v>
      </c>
      <c r="N166" s="50" t="e">
        <f t="shared" si="29"/>
        <v>#N/A</v>
      </c>
      <c r="O166" s="49">
        <v>0.050000000000000003</v>
      </c>
      <c r="P166" s="50">
        <f t="shared" si="30"/>
        <v>0</v>
      </c>
      <c r="Q166" s="51">
        <f t="shared" si="35"/>
        <v>0</v>
      </c>
      <c r="R166" s="52">
        <f t="shared" si="36"/>
        <v>0</v>
      </c>
      <c r="S166" s="194"/>
    </row>
    <row r="167" hidden="1" ht="15" customHeight="1">
      <c r="A167" s="201" t="s">
        <v>280</v>
      </c>
      <c r="B167" s="55" t="str">
        <f>VLOOKUP(A167,'New template'!A:B,2,FALSE)</f>
        <v>E03045</v>
      </c>
      <c r="C167" s="68">
        <v>0</v>
      </c>
      <c r="D167" s="198">
        <v>348</v>
      </c>
      <c r="E167" s="43">
        <v>0</v>
      </c>
      <c r="F167" s="42">
        <f t="shared" si="34"/>
        <v>348</v>
      </c>
      <c r="G167" s="45">
        <f t="shared" si="24"/>
        <v>47.456759999999996</v>
      </c>
      <c r="H167" s="45">
        <f t="shared" si="25"/>
        <v>0</v>
      </c>
      <c r="I167" s="45">
        <f t="shared" si="26"/>
        <v>6.1693787999999996</v>
      </c>
      <c r="J167" s="46">
        <f t="shared" si="27"/>
        <v>0</v>
      </c>
      <c r="K167" s="47">
        <v>0.20000000000000001</v>
      </c>
      <c r="L167" s="48">
        <f t="shared" si="28"/>
        <v>0</v>
      </c>
      <c r="M167" s="49">
        <f>VLOOKUP(A167,'New template'!A:R,13,FALSE)</f>
        <v>0.050000000000000003</v>
      </c>
      <c r="N167" s="50">
        <f t="shared" si="29"/>
        <v>0</v>
      </c>
      <c r="O167" s="49">
        <v>0.050000000000000003</v>
      </c>
      <c r="P167" s="50">
        <f t="shared" si="30"/>
        <v>0</v>
      </c>
      <c r="Q167" s="51">
        <f t="shared" si="35"/>
        <v>0</v>
      </c>
      <c r="R167" s="52">
        <f t="shared" si="36"/>
        <v>0</v>
      </c>
      <c r="S167" s="194"/>
    </row>
    <row r="168" hidden="1" ht="15" customHeight="1">
      <c r="A168" s="201" t="s">
        <v>282</v>
      </c>
      <c r="B168" s="55" t="str">
        <f>VLOOKUP(A168,'New template'!A:B,2,FALSE)</f>
        <v>E05096</v>
      </c>
      <c r="C168" s="68">
        <v>0</v>
      </c>
      <c r="D168" s="198">
        <v>498</v>
      </c>
      <c r="E168" s="43">
        <v>0</v>
      </c>
      <c r="F168" s="42">
        <f t="shared" si="34"/>
        <v>498</v>
      </c>
      <c r="G168" s="45">
        <f t="shared" si="24"/>
        <v>67.912259999999989</v>
      </c>
      <c r="H168" s="45">
        <f t="shared" si="25"/>
        <v>0</v>
      </c>
      <c r="I168" s="45">
        <f t="shared" si="26"/>
        <v>8.8285937999999984</v>
      </c>
      <c r="J168" s="46">
        <f t="shared" si="27"/>
        <v>0</v>
      </c>
      <c r="K168" s="47">
        <v>0.20000000000000001</v>
      </c>
      <c r="L168" s="48">
        <f t="shared" si="28"/>
        <v>0</v>
      </c>
      <c r="M168" s="49">
        <f>VLOOKUP(A168,'New template'!A:R,13,FALSE)</f>
        <v>0.050000000000000003</v>
      </c>
      <c r="N168" s="50">
        <f t="shared" si="29"/>
        <v>0</v>
      </c>
      <c r="O168" s="49">
        <v>0.050000000000000003</v>
      </c>
      <c r="P168" s="50">
        <f t="shared" si="30"/>
        <v>0</v>
      </c>
      <c r="Q168" s="51">
        <f t="shared" si="35"/>
        <v>0</v>
      </c>
      <c r="R168" s="52">
        <f t="shared" si="36"/>
        <v>0</v>
      </c>
      <c r="S168" s="194"/>
    </row>
    <row r="169" hidden="1" ht="15" customHeight="1">
      <c r="A169" s="201" t="s">
        <v>394</v>
      </c>
      <c r="B169" s="55" t="str">
        <f>VLOOKUP(A169,'New template'!A:B,2,FALSE)</f>
        <v>E05071</v>
      </c>
      <c r="C169" s="68">
        <v>0</v>
      </c>
      <c r="D169" s="198">
        <v>148</v>
      </c>
      <c r="E169" s="43">
        <v>0</v>
      </c>
      <c r="F169" s="42">
        <f t="shared" si="34"/>
        <v>148</v>
      </c>
      <c r="G169" s="45">
        <f t="shared" si="24"/>
        <v>20.182759999999998</v>
      </c>
      <c r="H169" s="45">
        <f t="shared" si="25"/>
        <v>0</v>
      </c>
      <c r="I169" s="45">
        <f t="shared" si="26"/>
        <v>2.6237588000000001</v>
      </c>
      <c r="J169" s="46">
        <f t="shared" si="27"/>
        <v>0</v>
      </c>
      <c r="K169" s="47">
        <v>0.20000000000000001</v>
      </c>
      <c r="L169" s="48">
        <f t="shared" si="28"/>
        <v>0</v>
      </c>
      <c r="M169" s="49">
        <f>VLOOKUP(A169,'New template'!A:R,13,FALSE)</f>
        <v>0.050000000000000003</v>
      </c>
      <c r="N169" s="50">
        <f t="shared" si="29"/>
        <v>0</v>
      </c>
      <c r="O169" s="49">
        <v>0.050000000000000003</v>
      </c>
      <c r="P169" s="50">
        <f t="shared" si="30"/>
        <v>0</v>
      </c>
      <c r="Q169" s="51">
        <f t="shared" si="35"/>
        <v>0</v>
      </c>
      <c r="R169" s="52">
        <f t="shared" si="36"/>
        <v>0</v>
      </c>
      <c r="S169" s="194"/>
    </row>
    <row r="170" hidden="1" ht="15" customHeight="1">
      <c r="A170" s="201" t="s">
        <v>395</v>
      </c>
      <c r="B170" s="55" t="str">
        <f>VLOOKUP(A170,'New template'!A:B,2,FALSE)</f>
        <v>E06305</v>
      </c>
      <c r="C170" s="68">
        <v>0</v>
      </c>
      <c r="D170" s="198">
        <v>198</v>
      </c>
      <c r="E170" s="43">
        <v>0</v>
      </c>
      <c r="F170" s="42">
        <f t="shared" si="34"/>
        <v>198</v>
      </c>
      <c r="G170" s="45">
        <f t="shared" si="24"/>
        <v>27.001259999999998</v>
      </c>
      <c r="H170" s="45">
        <f t="shared" si="25"/>
        <v>0</v>
      </c>
      <c r="I170" s="45">
        <f t="shared" si="26"/>
        <v>3.5101637999999999</v>
      </c>
      <c r="J170" s="46">
        <f t="shared" si="27"/>
        <v>0</v>
      </c>
      <c r="K170" s="47">
        <v>0.20000000000000001</v>
      </c>
      <c r="L170" s="48">
        <f t="shared" si="28"/>
        <v>0</v>
      </c>
      <c r="M170" s="49">
        <f>VLOOKUP(A170,'New template'!A:R,13,FALSE)</f>
        <v>0.050000000000000003</v>
      </c>
      <c r="N170" s="50">
        <f t="shared" si="29"/>
        <v>0</v>
      </c>
      <c r="O170" s="49">
        <v>0.050000000000000003</v>
      </c>
      <c r="P170" s="50">
        <f t="shared" si="30"/>
        <v>0</v>
      </c>
      <c r="Q170" s="51">
        <f t="shared" si="35"/>
        <v>0</v>
      </c>
      <c r="R170" s="52">
        <f t="shared" si="36"/>
        <v>0</v>
      </c>
      <c r="S170" s="194"/>
    </row>
    <row r="171" ht="15" customHeight="1">
      <c r="A171" s="196"/>
      <c r="B171" s="196"/>
      <c r="C171" s="159">
        <f>SUM(C9:C170)</f>
        <v>6554</v>
      </c>
      <c r="D171" s="160"/>
      <c r="E171" s="161"/>
      <c r="F171" s="162"/>
      <c r="G171" s="163"/>
      <c r="H171" s="163">
        <f>SUM(H9:H170)</f>
        <v>122866.22530779999</v>
      </c>
      <c r="I171" s="163">
        <f>SUM(I9:I170)</f>
        <v>598.61837058400022</v>
      </c>
      <c r="J171" s="163">
        <f>SUM(J9:J170)</f>
        <v>106893.61601778603</v>
      </c>
      <c r="K171" s="165">
        <v>0.20000000000000001</v>
      </c>
      <c r="L171" s="166">
        <f>SUM(L9:L170)</f>
        <v>21378.723203557205</v>
      </c>
      <c r="M171" s="167"/>
      <c r="N171" s="168" t="e">
        <f>SUM(N9:N170)</f>
        <v>#N/A</v>
      </c>
      <c r="O171" s="167">
        <f>P171/J171</f>
        <v>0.049999999999999996</v>
      </c>
      <c r="P171" s="169">
        <f>SUM(P9:P170)</f>
        <v>5344.6808008893013</v>
      </c>
      <c r="Q171" s="197"/>
      <c r="R171" s="170">
        <f>SUM(R9:R170)</f>
        <v>74818.979332164658</v>
      </c>
      <c r="S171" s="171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A8:S171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ref="A9:S130">
      <sortCondition ref="A8:A130"/>
    </sortState>
  </autoFilter>
  <mergeCells count="5">
    <mergeCell ref="C2:K2"/>
    <mergeCell ref="A3:A4"/>
    <mergeCell ref="M4:R4"/>
    <mergeCell ref="M5:R6"/>
    <mergeCell ref="M7:R7"/>
  </mergeCells>
  <conditionalFormatting sqref="A122:A123">
    <cfRule priority="10" dxfId="0" type="duplicateValues"/>
  </conditionalFormatting>
  <conditionalFormatting sqref="A98">
    <cfRule priority="32" dxfId="0" type="duplicateValues"/>
  </conditionalFormatting>
  <pageMargins left="0.7" right="0.7" top="0.75" bottom="0.75" header="0" footer="0"/>
  <pageSetup r:id="rId1" paperSize="9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 codeName="Sheet8" filterMode="1">
    <pageSetUpPr fitToPage="1"/>
  </sheetPr>
  <sheetViews>
    <sheetView zoomScale="80" zoomScaleNormal="80" workbookViewId="0">
      <pane activePane="bottomLeft" state="frozen" topLeftCell="A158" ySplit="8"/>
      <selection pane="bottomLeft" activeCell="K114" sqref="K114"/>
    </sheetView>
  </sheetViews>
  <sheetFormatPr defaultColWidth="14.42578" defaultRowHeight="15" customHeight="1"/>
  <cols>
    <col min="1" max="1" width="78.85547" style="12" customWidth="1"/>
    <col min="2" max="2" width="14.14063" style="12" customWidth="1"/>
    <col min="3" max="3" width="13.71094" style="12" customWidth="1"/>
    <col min="4" max="4" width="10.57031" style="12" customWidth="1"/>
    <col min="5" max="5" width="9.425781" style="12" bestFit="1" customWidth="1"/>
    <col min="6" max="6" width="12.85547" style="12" bestFit="1" customWidth="1"/>
    <col min="7" max="7" width="12.57031" style="12" customWidth="1"/>
    <col min="8" max="8" width="13.57031" style="12" bestFit="1" customWidth="1"/>
    <col min="9" max="9" width="12.57031" style="12" customWidth="1"/>
    <col min="10" max="10" width="13.57031" style="12" bestFit="1" customWidth="1"/>
    <col min="11" max="11" width="11.57031" style="12" customWidth="1"/>
    <col min="12" max="12" width="12.42578" style="12" bestFit="1" customWidth="1"/>
    <col min="13" max="13" width="13" style="12" bestFit="1" customWidth="1"/>
    <col min="14" max="14" width="12.85547" style="12" customWidth="1"/>
    <col min="15" max="15" width="11.42578" style="12" customWidth="1"/>
    <col min="16" max="16" width="12.42578" style="12" customWidth="1"/>
    <col min="17" max="17" width="12.85547" style="12" customWidth="1"/>
    <col min="18" max="18" width="13.57031" style="12" bestFit="1" customWidth="1"/>
    <col min="19" max="19" width="13.42578" style="12" customWidth="1"/>
    <col min="20" max="20" width="13.57031" style="6" customWidth="1"/>
    <col min="21" max="21" width="16" style="12" customWidth="1"/>
    <col min="22" max="27" width="8.570313" style="12" customWidth="1"/>
    <col min="28" max="16384" width="14.42578" style="12"/>
  </cols>
  <sheetData>
    <row r="1" ht="35.25" customHeight="1"/>
    <row r="2" ht="27" customHeight="1">
      <c r="B2" s="174"/>
      <c r="C2" s="202" t="s">
        <v>357</v>
      </c>
      <c r="D2" s="202"/>
      <c r="E2" s="202"/>
      <c r="F2" s="202"/>
      <c r="G2" s="202"/>
      <c r="H2" s="202"/>
      <c r="I2" s="202"/>
      <c r="J2" s="202"/>
      <c r="K2" s="202"/>
      <c r="L2" s="174"/>
    </row>
    <row r="3" ht="18" customHeight="1">
      <c r="A3" s="176" t="s">
        <v>326</v>
      </c>
      <c r="B3" s="177">
        <v>45717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178"/>
      <c r="R3" s="179"/>
    </row>
    <row r="4" thickBot="1" ht="25.5" customHeight="1">
      <c r="A4" s="180"/>
      <c r="B4" s="177">
        <f>EOMONTH(B3,0)</f>
        <v>45747</v>
      </c>
      <c r="H4" s="15"/>
      <c r="L4" s="15"/>
      <c r="M4" s="181" t="s">
        <v>0</v>
      </c>
      <c r="N4" s="181"/>
      <c r="O4" s="181"/>
      <c r="P4" s="181"/>
      <c r="Q4" s="181"/>
      <c r="R4" s="181"/>
    </row>
    <row r="5" ht="16.5" customHeight="1">
      <c r="A5" s="182"/>
      <c r="L5" s="21"/>
      <c r="M5" s="17">
        <f>R209</f>
        <v>153961.72999999995</v>
      </c>
      <c r="N5" s="18"/>
      <c r="O5" s="18"/>
      <c r="P5" s="18"/>
      <c r="Q5" s="18"/>
      <c r="R5" s="19"/>
    </row>
    <row r="6" thickBot="1" ht="23.25" customHeight="1">
      <c r="A6" s="185" t="s">
        <v>1</v>
      </c>
      <c r="I6" s="178"/>
      <c r="J6" s="178"/>
      <c r="L6" s="21"/>
      <c r="M6" s="22"/>
      <c r="N6" s="23"/>
      <c r="O6" s="23"/>
      <c r="P6" s="23"/>
      <c r="Q6" s="23"/>
      <c r="R6" s="24"/>
    </row>
    <row r="7" ht="14.25" customHeight="1">
      <c r="A7" s="25" t="s">
        <v>448</v>
      </c>
      <c r="B7" s="189">
        <v>0.13729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190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s="2" customFormat="1" ht="15" customHeight="1">
      <c r="A9" s="203" t="s">
        <v>22</v>
      </c>
      <c r="B9" s="204" t="str">
        <f>VLOOKUP(A9,'New template'!A:B,2,FALSE)</f>
        <v>E05367</v>
      </c>
      <c r="C9" s="68">
        <v>61</v>
      </c>
      <c r="D9" s="205">
        <v>278</v>
      </c>
      <c r="E9" s="206">
        <v>0.90000000000000002</v>
      </c>
      <c r="F9" s="207">
        <f>ROUNDDOWN(D9*(1-E9),0)</f>
        <v>27</v>
      </c>
      <c r="G9" s="208">
        <f t="shared" ref="G9:G40" si="0">F9*$B$7</f>
        <v>3.7068300000000001</v>
      </c>
      <c r="H9" s="208">
        <f>G9*C9</f>
        <v>226.11663000000001</v>
      </c>
      <c r="I9" s="208">
        <f>G9*0.13</f>
        <v>0.48188790000000004</v>
      </c>
      <c r="J9" s="209">
        <f t="shared" ref="J9:J40" si="1">(G9-I9)*C9</f>
        <v>196.72146809999998</v>
      </c>
      <c r="K9" s="210">
        <v>0.20000000000000001</v>
      </c>
      <c r="L9" s="211">
        <f>J9*K9</f>
        <v>39.344293620000002</v>
      </c>
      <c r="M9" s="212">
        <v>0.050000000000000003</v>
      </c>
      <c r="N9" s="213">
        <f>J9*M9</f>
        <v>9.8360734050000005</v>
      </c>
      <c r="O9" s="212">
        <v>0.050000000000000003</v>
      </c>
      <c r="P9" s="213">
        <f>J9*O9</f>
        <v>9.8360734050000005</v>
      </c>
      <c r="Q9" s="214">
        <f>IFERROR(ROUND((J9-L9-N9-P9)/C9,2),0)</f>
        <v>2.2599999999999998</v>
      </c>
      <c r="R9" s="215">
        <f>+Q9*C9</f>
        <v>137.85999999999999</v>
      </c>
      <c r="S9" s="216">
        <f t="shared" ref="S9:S40" si="2">R9/H9</f>
        <v>0.60968536458375477</v>
      </c>
      <c r="T9" s="217"/>
      <c r="U9" s="218"/>
    </row>
    <row r="10" s="2" customFormat="1" ht="15" customHeight="1">
      <c r="A10" s="203" t="s">
        <v>359</v>
      </c>
      <c r="B10" s="219" t="s">
        <v>449</v>
      </c>
      <c r="C10" s="68">
        <v>46</v>
      </c>
      <c r="D10" s="205">
        <v>278</v>
      </c>
      <c r="E10" s="206">
        <v>0.90000000000000002</v>
      </c>
      <c r="F10" s="207">
        <f t="shared" ref="F10:F73" si="3">ROUNDDOWN(D10*(1-E10),0)</f>
        <v>27</v>
      </c>
      <c r="G10" s="208">
        <f t="shared" si="0"/>
        <v>3.7068300000000001</v>
      </c>
      <c r="H10" s="208">
        <f t="shared" ref="H10:H73" si="4">G10*C10</f>
        <v>170.51418000000001</v>
      </c>
      <c r="I10" s="208">
        <f t="shared" ref="I10:I73" si="5">G10*0.13</f>
        <v>0.48188790000000004</v>
      </c>
      <c r="J10" s="209">
        <f t="shared" si="1"/>
        <v>148.34733660000001</v>
      </c>
      <c r="K10" s="210">
        <v>0.20000000000000001</v>
      </c>
      <c r="L10" s="211">
        <f t="shared" ref="L10:L73" si="6">J10*K10</f>
        <v>29.669467320000003</v>
      </c>
      <c r="M10" s="212">
        <v>0.050000000000000003</v>
      </c>
      <c r="N10" s="213">
        <f t="shared" ref="N10:N73" si="7">J10*M10</f>
        <v>7.4173668300000006</v>
      </c>
      <c r="O10" s="212">
        <v>0.050000000000000003</v>
      </c>
      <c r="P10" s="213">
        <f t="shared" ref="P10:P73" si="8">J10*O10</f>
        <v>7.4173668300000006</v>
      </c>
      <c r="Q10" s="214">
        <f t="shared" ref="Q10:Q73" si="9">IFERROR(ROUND((J10-L10-N10-P10)/C10,2),0)</f>
        <v>2.2599999999999998</v>
      </c>
      <c r="R10" s="215">
        <f t="shared" ref="R10:R14" si="10">+Q10*C10</f>
        <v>103.95999999999999</v>
      </c>
      <c r="S10" s="216">
        <f t="shared" si="2"/>
        <v>0.60968536458375477</v>
      </c>
      <c r="T10" s="217"/>
      <c r="U10" s="218"/>
    </row>
    <row r="11" s="2" customFormat="1" ht="15" customHeight="1">
      <c r="A11" s="203" t="s">
        <v>402</v>
      </c>
      <c r="B11" s="219" t="s">
        <v>450</v>
      </c>
      <c r="C11" s="68">
        <v>1</v>
      </c>
      <c r="D11" s="205">
        <v>268</v>
      </c>
      <c r="E11" s="206">
        <v>0</v>
      </c>
      <c r="F11" s="207">
        <f t="shared" si="3"/>
        <v>268</v>
      </c>
      <c r="G11" s="208">
        <f t="shared" si="0"/>
        <v>36.79372</v>
      </c>
      <c r="H11" s="208">
        <f t="shared" si="4"/>
        <v>36.79372</v>
      </c>
      <c r="I11" s="208">
        <f t="shared" si="5"/>
        <v>4.7831836000000001</v>
      </c>
      <c r="J11" s="209">
        <f t="shared" si="1"/>
        <v>32.010536399999999</v>
      </c>
      <c r="K11" s="210">
        <v>0.20000000000000001</v>
      </c>
      <c r="L11" s="211">
        <f t="shared" si="6"/>
        <v>6.4021072800000001</v>
      </c>
      <c r="M11" s="212">
        <v>0.050000000000000003</v>
      </c>
      <c r="N11" s="213">
        <f t="shared" si="7"/>
        <v>1.60052682</v>
      </c>
      <c r="O11" s="212">
        <v>0.050000000000000003</v>
      </c>
      <c r="P11" s="213">
        <f t="shared" si="8"/>
        <v>1.60052682</v>
      </c>
      <c r="Q11" s="214">
        <f>IFERROR(ROUND((J11-L11-N11-P11)/C11,2),0)</f>
        <v>22.41</v>
      </c>
      <c r="R11" s="215">
        <f t="shared" si="10"/>
        <v>22.41</v>
      </c>
      <c r="S11" s="216">
        <f t="shared" si="2"/>
        <v>0.6090713306509915</v>
      </c>
      <c r="T11" s="217"/>
      <c r="U11" s="218"/>
    </row>
    <row r="12" s="2" customFormat="1" ht="15" customHeight="1">
      <c r="A12" s="203" t="s">
        <v>402</v>
      </c>
      <c r="B12" s="219" t="s">
        <v>450</v>
      </c>
      <c r="C12" s="68">
        <v>45</v>
      </c>
      <c r="D12" s="205">
        <v>268</v>
      </c>
      <c r="E12" s="206">
        <v>0.80000000000000004</v>
      </c>
      <c r="F12" s="207">
        <f t="shared" si="3"/>
        <v>53</v>
      </c>
      <c r="G12" s="208">
        <f t="shared" si="0"/>
        <v>7.27637</v>
      </c>
      <c r="H12" s="208">
        <f t="shared" si="4"/>
        <v>327.43664999999999</v>
      </c>
      <c r="I12" s="208">
        <f t="shared" si="5"/>
        <v>0.94592810000000005</v>
      </c>
      <c r="J12" s="209">
        <f t="shared" si="1"/>
        <v>284.86988550000001</v>
      </c>
      <c r="K12" s="210">
        <v>0.20000000000000001</v>
      </c>
      <c r="L12" s="211">
        <f t="shared" si="6"/>
        <v>56.973977100000006</v>
      </c>
      <c r="M12" s="212">
        <v>0.050000000000000003</v>
      </c>
      <c r="N12" s="213">
        <f t="shared" si="7"/>
        <v>14.243494275000002</v>
      </c>
      <c r="O12" s="212">
        <v>0.050000000000000003</v>
      </c>
      <c r="P12" s="213">
        <f t="shared" si="8"/>
        <v>14.243494275000002</v>
      </c>
      <c r="Q12" s="214">
        <f t="shared" si="9"/>
        <v>4.4299999999999997</v>
      </c>
      <c r="R12" s="215">
        <f t="shared" si="10"/>
        <v>199.34999999999999</v>
      </c>
      <c r="S12" s="216">
        <f t="shared" si="2"/>
        <v>0.60882005725382304</v>
      </c>
      <c r="T12" s="217"/>
      <c r="U12" s="218"/>
    </row>
    <row r="13" s="2" customFormat="1" ht="15" customHeight="1">
      <c r="A13" s="203" t="s">
        <v>28</v>
      </c>
      <c r="B13" s="204" t="str">
        <f>VLOOKUP(A13,'New template'!A:B,2,FALSE)</f>
        <v>E05445</v>
      </c>
      <c r="C13" s="68">
        <v>11</v>
      </c>
      <c r="D13" s="205">
        <v>368</v>
      </c>
      <c r="E13" s="206">
        <v>0.80000000000000004</v>
      </c>
      <c r="F13" s="207">
        <f t="shared" si="3"/>
        <v>73</v>
      </c>
      <c r="G13" s="208">
        <f t="shared" si="0"/>
        <v>10.022169999999999</v>
      </c>
      <c r="H13" s="208">
        <f t="shared" si="4"/>
        <v>110.24386999999999</v>
      </c>
      <c r="I13" s="208">
        <f t="shared" si="5"/>
        <v>1.3028820999999999</v>
      </c>
      <c r="J13" s="209">
        <f t="shared" si="1"/>
        <v>95.912166899999988</v>
      </c>
      <c r="K13" s="210">
        <v>0.20000000000000001</v>
      </c>
      <c r="L13" s="211">
        <f t="shared" si="6"/>
        <v>19.182433379999999</v>
      </c>
      <c r="M13" s="212">
        <v>0.050000000000000003</v>
      </c>
      <c r="N13" s="213">
        <f t="shared" si="7"/>
        <v>4.7956083449999998</v>
      </c>
      <c r="O13" s="212">
        <v>0.050000000000000003</v>
      </c>
      <c r="P13" s="213">
        <f t="shared" si="8"/>
        <v>4.7956083449999998</v>
      </c>
      <c r="Q13" s="214">
        <f t="shared" si="9"/>
        <v>6.0999999999999996</v>
      </c>
      <c r="R13" s="215">
        <f t="shared" si="10"/>
        <v>67.099999999999994</v>
      </c>
      <c r="S13" s="216">
        <f t="shared" si="2"/>
        <v>0.60865062157197491</v>
      </c>
      <c r="T13" s="217"/>
      <c r="U13" s="218"/>
    </row>
    <row r="14" s="2" customFormat="1" ht="15" customHeight="1">
      <c r="A14" s="203" t="s">
        <v>30</v>
      </c>
      <c r="B14" s="204" t="str">
        <f>VLOOKUP(A14,'New template'!A:B,2,FALSE)</f>
        <v>E05444</v>
      </c>
      <c r="C14" s="68">
        <v>114</v>
      </c>
      <c r="D14" s="205">
        <v>498</v>
      </c>
      <c r="E14" s="206">
        <v>0.80000000000000004</v>
      </c>
      <c r="F14" s="207">
        <f t="shared" si="3"/>
        <v>99</v>
      </c>
      <c r="G14" s="208">
        <f t="shared" si="0"/>
        <v>13.591709999999999</v>
      </c>
      <c r="H14" s="208">
        <f t="shared" si="4"/>
        <v>1549.4549399999999</v>
      </c>
      <c r="I14" s="208">
        <f t="shared" si="5"/>
        <v>1.7669222999999998</v>
      </c>
      <c r="J14" s="209">
        <f t="shared" si="1"/>
        <v>1348.0257978</v>
      </c>
      <c r="K14" s="210">
        <v>0.20000000000000001</v>
      </c>
      <c r="L14" s="211">
        <f t="shared" si="6"/>
        <v>269.60515956</v>
      </c>
      <c r="M14" s="212">
        <v>0.050000000000000003</v>
      </c>
      <c r="N14" s="213">
        <f t="shared" si="7"/>
        <v>67.401289890000001</v>
      </c>
      <c r="O14" s="212">
        <v>0.050000000000000003</v>
      </c>
      <c r="P14" s="213">
        <f t="shared" si="8"/>
        <v>67.401289890000001</v>
      </c>
      <c r="Q14" s="214">
        <f t="shared" si="9"/>
        <v>8.2799999999999994</v>
      </c>
      <c r="R14" s="215">
        <f t="shared" si="10"/>
        <v>943.91999999999996</v>
      </c>
      <c r="S14" s="216">
        <f t="shared" si="2"/>
        <v>0.60919486951972934</v>
      </c>
      <c r="T14" s="217"/>
      <c r="U14" s="218"/>
    </row>
    <row r="15" hidden="1" s="2" customFormat="1" ht="15" customHeight="1">
      <c r="A15" s="220" t="s">
        <v>30</v>
      </c>
      <c r="B15" s="55" t="str">
        <f>VLOOKUP(A15,'New template'!A:B,2,FALSE)</f>
        <v>E05444</v>
      </c>
      <c r="C15" s="68">
        <v>0</v>
      </c>
      <c r="D15" s="198">
        <v>498</v>
      </c>
      <c r="E15" s="43">
        <v>0</v>
      </c>
      <c r="F15" s="207">
        <f t="shared" si="3"/>
        <v>498</v>
      </c>
      <c r="G15" s="45">
        <f t="shared" si="0"/>
        <v>68.370419999999996</v>
      </c>
      <c r="H15" s="208">
        <f t="shared" si="4"/>
        <v>0</v>
      </c>
      <c r="I15" s="208">
        <f t="shared" si="5"/>
        <v>8.8881546</v>
      </c>
      <c r="J15" s="46">
        <f t="shared" si="1"/>
        <v>0</v>
      </c>
      <c r="K15" s="47">
        <v>0.20000000000000001</v>
      </c>
      <c r="L15" s="211">
        <f t="shared" si="6"/>
        <v>0</v>
      </c>
      <c r="M15" s="49">
        <v>0.050000000000000003</v>
      </c>
      <c r="N15" s="213">
        <f t="shared" si="7"/>
        <v>0</v>
      </c>
      <c r="O15" s="49">
        <v>0.050000000000000003</v>
      </c>
      <c r="P15" s="213">
        <f t="shared" si="8"/>
        <v>0</v>
      </c>
      <c r="Q15" s="214">
        <f t="shared" si="9"/>
        <v>0</v>
      </c>
      <c r="R15" s="215">
        <f t="shared" ref="R15:R72" si="11">J15-L15-N15-P15</f>
        <v>0</v>
      </c>
      <c r="S15" s="69" t="e">
        <f t="shared" si="2"/>
        <v>#DIV/0!</v>
      </c>
      <c r="T15" s="218"/>
      <c r="U15" s="218"/>
      <c r="W15" s="2">
        <v>29.100000000000001</v>
      </c>
    </row>
    <row r="16" ht="14.45" customHeight="1">
      <c r="A16" s="203" t="s">
        <v>331</v>
      </c>
      <c r="B16" s="204" t="str">
        <f>VLOOKUP(A16,'New template'!A:B,2,FALSE)</f>
        <v>E05838</v>
      </c>
      <c r="C16" s="68">
        <v>2</v>
      </c>
      <c r="D16" s="205">
        <v>348</v>
      </c>
      <c r="E16" s="206">
        <v>0</v>
      </c>
      <c r="F16" s="207">
        <f t="shared" si="3"/>
        <v>348</v>
      </c>
      <c r="G16" s="208">
        <f t="shared" si="0"/>
        <v>47.776919999999997</v>
      </c>
      <c r="H16" s="208">
        <f t="shared" si="4"/>
        <v>95.553839999999994</v>
      </c>
      <c r="I16" s="208">
        <f t="shared" si="5"/>
        <v>6.2109996000000001</v>
      </c>
      <c r="J16" s="209">
        <f t="shared" si="1"/>
        <v>83.131840799999992</v>
      </c>
      <c r="K16" s="210">
        <v>0.20000000000000001</v>
      </c>
      <c r="L16" s="211">
        <f t="shared" si="6"/>
        <v>16.626368159999998</v>
      </c>
      <c r="M16" s="212">
        <v>0.050000000000000003</v>
      </c>
      <c r="N16" s="213">
        <f t="shared" si="7"/>
        <v>4.1565920399999996</v>
      </c>
      <c r="O16" s="212">
        <v>0.050000000000000003</v>
      </c>
      <c r="P16" s="213">
        <f t="shared" si="8"/>
        <v>4.1565920399999996</v>
      </c>
      <c r="Q16" s="214">
        <f t="shared" si="9"/>
        <v>29.100000000000001</v>
      </c>
      <c r="R16" s="215">
        <f t="shared" ref="R16:R19" si="12">+Q16*C16</f>
        <v>58.200000000000003</v>
      </c>
      <c r="S16" s="216">
        <f t="shared" si="2"/>
        <v>0.60908070256517166</v>
      </c>
      <c r="T16" s="217"/>
      <c r="U16" s="218"/>
      <c r="X16" s="2"/>
    </row>
    <row r="17" s="2" customFormat="1" ht="15" customHeight="1">
      <c r="A17" s="203" t="s">
        <v>331</v>
      </c>
      <c r="B17" s="204" t="str">
        <f>VLOOKUP(A17,'New template'!A:B,2,FALSE)</f>
        <v>E05838</v>
      </c>
      <c r="C17" s="68">
        <v>162</v>
      </c>
      <c r="D17" s="205">
        <v>348</v>
      </c>
      <c r="E17" s="206">
        <v>0.40000000000000002</v>
      </c>
      <c r="F17" s="207">
        <f t="shared" si="3"/>
        <v>208</v>
      </c>
      <c r="G17" s="208">
        <f t="shared" si="0"/>
        <v>28.556319999999999</v>
      </c>
      <c r="H17" s="208">
        <f t="shared" si="4"/>
        <v>4626.1238400000002</v>
      </c>
      <c r="I17" s="208">
        <f t="shared" si="5"/>
        <v>3.7123216000000001</v>
      </c>
      <c r="J17" s="209">
        <f t="shared" si="1"/>
        <v>4024.7277408</v>
      </c>
      <c r="K17" s="210">
        <v>0.20000000000000001</v>
      </c>
      <c r="L17" s="211">
        <f t="shared" si="6"/>
        <v>804.94554816000004</v>
      </c>
      <c r="M17" s="212">
        <v>0.050000000000000003</v>
      </c>
      <c r="N17" s="213">
        <f t="shared" si="7"/>
        <v>201.23638704000001</v>
      </c>
      <c r="O17" s="212">
        <v>0.050000000000000003</v>
      </c>
      <c r="P17" s="213">
        <f t="shared" si="8"/>
        <v>201.23638704000001</v>
      </c>
      <c r="Q17" s="214">
        <f t="shared" si="9"/>
        <v>17.390000000000001</v>
      </c>
      <c r="R17" s="215">
        <f t="shared" si="12"/>
        <v>2817.1800000000003</v>
      </c>
      <c r="S17" s="216">
        <f t="shared" si="2"/>
        <v>0.60897202440650622</v>
      </c>
      <c r="T17" s="217"/>
      <c r="U17" s="218"/>
    </row>
    <row r="18" s="2" customFormat="1" ht="15" customHeight="1">
      <c r="A18" s="203" t="s">
        <v>32</v>
      </c>
      <c r="B18" s="204" t="str">
        <f>VLOOKUP(A18,'New template'!A:B,2,FALSE)</f>
        <v>E05837</v>
      </c>
      <c r="C18" s="68">
        <v>22</v>
      </c>
      <c r="D18" s="205">
        <v>298</v>
      </c>
      <c r="E18" s="206">
        <v>0</v>
      </c>
      <c r="F18" s="207">
        <f t="shared" si="3"/>
        <v>298</v>
      </c>
      <c r="G18" s="208">
        <f t="shared" si="0"/>
        <v>40.912419999999997</v>
      </c>
      <c r="H18" s="208">
        <f t="shared" si="4"/>
        <v>900.07323999999994</v>
      </c>
      <c r="I18" s="208">
        <f t="shared" si="5"/>
        <v>5.3186146000000001</v>
      </c>
      <c r="J18" s="209">
        <f t="shared" si="1"/>
        <v>783.06371879999983</v>
      </c>
      <c r="K18" s="210">
        <v>0.20000000000000001</v>
      </c>
      <c r="L18" s="211">
        <f t="shared" si="6"/>
        <v>156.61274375999997</v>
      </c>
      <c r="M18" s="212">
        <v>0.050000000000000003</v>
      </c>
      <c r="N18" s="213">
        <f t="shared" si="7"/>
        <v>39.153185939999993</v>
      </c>
      <c r="O18" s="212">
        <v>0.050000000000000003</v>
      </c>
      <c r="P18" s="213">
        <f t="shared" si="8"/>
        <v>39.153185939999993</v>
      </c>
      <c r="Q18" s="214">
        <f t="shared" si="9"/>
        <v>24.920000000000002</v>
      </c>
      <c r="R18" s="215">
        <f t="shared" si="12"/>
        <v>548.24000000000001</v>
      </c>
      <c r="S18" s="216">
        <f t="shared" si="2"/>
        <v>0.60910598786383208</v>
      </c>
      <c r="T18" s="217"/>
      <c r="U18" s="218"/>
    </row>
    <row r="19" s="2" customFormat="1" ht="15" customHeight="1">
      <c r="A19" s="203" t="s">
        <v>32</v>
      </c>
      <c r="B19" s="204" t="str">
        <f>VLOOKUP(A19,'New template'!A:B,2,FALSE)</f>
        <v>E05837</v>
      </c>
      <c r="C19" s="68">
        <v>1481</v>
      </c>
      <c r="D19" s="205">
        <v>298</v>
      </c>
      <c r="E19" s="206">
        <v>0.40000000000000002</v>
      </c>
      <c r="F19" s="207">
        <f t="shared" si="3"/>
        <v>178</v>
      </c>
      <c r="G19" s="208">
        <f t="shared" si="0"/>
        <v>24.437619999999999</v>
      </c>
      <c r="H19" s="208">
        <f t="shared" si="4"/>
        <v>36192.11522</v>
      </c>
      <c r="I19" s="208">
        <f t="shared" si="5"/>
        <v>3.1768906000000001</v>
      </c>
      <c r="J19" s="209">
        <f t="shared" si="1"/>
        <v>31487.140241399997</v>
      </c>
      <c r="K19" s="210">
        <v>0.20000000000000001</v>
      </c>
      <c r="L19" s="211">
        <f t="shared" si="6"/>
        <v>6297.4280482799995</v>
      </c>
      <c r="M19" s="212">
        <v>0.050000000000000003</v>
      </c>
      <c r="N19" s="213">
        <f t="shared" si="7"/>
        <v>1574.3570120699999</v>
      </c>
      <c r="O19" s="212">
        <v>0.050000000000000003</v>
      </c>
      <c r="P19" s="213">
        <f t="shared" si="8"/>
        <v>1574.3570120699999</v>
      </c>
      <c r="Q19" s="214">
        <f t="shared" si="9"/>
        <v>14.880000000000001</v>
      </c>
      <c r="R19" s="215">
        <f t="shared" si="12"/>
        <v>22037.280000000002</v>
      </c>
      <c r="S19" s="216">
        <f t="shared" si="2"/>
        <v>0.60889726577301728</v>
      </c>
      <c r="T19" s="217"/>
      <c r="U19" s="218"/>
    </row>
    <row r="20" hidden="1" s="2" customFormat="1" ht="15" customHeight="1">
      <c r="A20" s="220" t="s">
        <v>404</v>
      </c>
      <c r="B20" s="55" t="str">
        <f>VLOOKUP(A20,'New template'!A:B,2,FALSE)</f>
        <v>E06117</v>
      </c>
      <c r="C20" s="68">
        <v>0</v>
      </c>
      <c r="D20" s="198">
        <v>248</v>
      </c>
      <c r="E20" s="43">
        <v>0</v>
      </c>
      <c r="F20" s="207">
        <f t="shared" si="3"/>
        <v>248</v>
      </c>
      <c r="G20" s="45">
        <f t="shared" si="0"/>
        <v>34.047919999999998</v>
      </c>
      <c r="H20" s="208">
        <f t="shared" si="4"/>
        <v>0</v>
      </c>
      <c r="I20" s="208">
        <f t="shared" si="5"/>
        <v>4.4262296000000001</v>
      </c>
      <c r="J20" s="46">
        <f t="shared" si="1"/>
        <v>0</v>
      </c>
      <c r="K20" s="47">
        <v>0.20000000000000001</v>
      </c>
      <c r="L20" s="211">
        <f t="shared" si="6"/>
        <v>0</v>
      </c>
      <c r="M20" s="49">
        <v>0.050000000000000003</v>
      </c>
      <c r="N20" s="213">
        <f t="shared" si="7"/>
        <v>0</v>
      </c>
      <c r="O20" s="49">
        <v>0.050000000000000003</v>
      </c>
      <c r="P20" s="213">
        <f t="shared" si="8"/>
        <v>0</v>
      </c>
      <c r="Q20" s="214">
        <f t="shared" si="9"/>
        <v>0</v>
      </c>
      <c r="R20" s="215">
        <f t="shared" si="11"/>
        <v>0</v>
      </c>
      <c r="S20" s="69" t="e">
        <f t="shared" si="2"/>
        <v>#DIV/0!</v>
      </c>
      <c r="T20" s="218"/>
      <c r="U20" s="218"/>
      <c r="W20" s="2">
        <v>3.6000000000000001</v>
      </c>
    </row>
    <row r="21" hidden="1" s="2" customFormat="1" ht="15" customHeight="1">
      <c r="A21" s="220" t="s">
        <v>404</v>
      </c>
      <c r="B21" s="55" t="str">
        <f>VLOOKUP(A21,'New template'!A:B,2,FALSE)</f>
        <v>E06117</v>
      </c>
      <c r="C21" s="68">
        <v>0</v>
      </c>
      <c r="D21" s="198">
        <v>248</v>
      </c>
      <c r="E21" s="43">
        <v>0.29999999999999999</v>
      </c>
      <c r="F21" s="207">
        <f t="shared" si="3"/>
        <v>173</v>
      </c>
      <c r="G21" s="45">
        <f t="shared" si="0"/>
        <v>23.751169999999998</v>
      </c>
      <c r="H21" s="208">
        <f t="shared" si="4"/>
        <v>0</v>
      </c>
      <c r="I21" s="208">
        <f t="shared" si="5"/>
        <v>3.0876520999999997</v>
      </c>
      <c r="J21" s="46">
        <f t="shared" si="1"/>
        <v>0</v>
      </c>
      <c r="K21" s="47">
        <v>0.20000000000000001</v>
      </c>
      <c r="L21" s="211">
        <f t="shared" si="6"/>
        <v>0</v>
      </c>
      <c r="M21" s="49">
        <v>0.050000000000000003</v>
      </c>
      <c r="N21" s="213">
        <f t="shared" si="7"/>
        <v>0</v>
      </c>
      <c r="O21" s="49">
        <v>0.050000000000000003</v>
      </c>
      <c r="P21" s="213">
        <f t="shared" si="8"/>
        <v>0</v>
      </c>
      <c r="Q21" s="214">
        <f t="shared" si="9"/>
        <v>0</v>
      </c>
      <c r="R21" s="215">
        <f t="shared" si="11"/>
        <v>0</v>
      </c>
      <c r="S21" s="69" t="e">
        <f t="shared" si="2"/>
        <v>#DIV/0!</v>
      </c>
      <c r="T21" s="218"/>
      <c r="U21" s="218"/>
      <c r="W21" s="2">
        <v>24.920000000000002</v>
      </c>
    </row>
    <row r="22" ht="14.45" customHeight="1">
      <c r="A22" s="203" t="s">
        <v>361</v>
      </c>
      <c r="B22" s="204" t="str">
        <f>VLOOKUP(A22,'New template'!A:B,2,FALSE)</f>
        <v>E02895</v>
      </c>
      <c r="C22" s="68">
        <v>22</v>
      </c>
      <c r="D22" s="205">
        <v>268</v>
      </c>
      <c r="E22" s="206">
        <v>0.90000000000000002</v>
      </c>
      <c r="F22" s="207">
        <f t="shared" si="3"/>
        <v>26</v>
      </c>
      <c r="G22" s="208">
        <f t="shared" si="0"/>
        <v>3.5695399999999999</v>
      </c>
      <c r="H22" s="208">
        <f t="shared" si="4"/>
        <v>78.529879999999991</v>
      </c>
      <c r="I22" s="208">
        <f t="shared" si="5"/>
        <v>0.46404020000000001</v>
      </c>
      <c r="J22" s="209">
        <f t="shared" si="1"/>
        <v>68.320995600000003</v>
      </c>
      <c r="K22" s="210">
        <v>0.20000000000000001</v>
      </c>
      <c r="L22" s="211">
        <f t="shared" si="6"/>
        <v>13.664199120000001</v>
      </c>
      <c r="M22" s="212">
        <v>0.050000000000000003</v>
      </c>
      <c r="N22" s="213">
        <f t="shared" si="7"/>
        <v>3.4160497800000003</v>
      </c>
      <c r="O22" s="212">
        <v>0.050000000000000003</v>
      </c>
      <c r="P22" s="213">
        <f t="shared" si="8"/>
        <v>3.4160497800000003</v>
      </c>
      <c r="Q22" s="214">
        <f t="shared" si="9"/>
        <v>2.1699999999999999</v>
      </c>
      <c r="R22" s="215">
        <f t="shared" ref="R22:R34" si="13">+Q22*C22</f>
        <v>47.739999999999995</v>
      </c>
      <c r="S22" s="216">
        <f t="shared" si="2"/>
        <v>0.6079214688727399</v>
      </c>
      <c r="T22" s="217"/>
      <c r="U22" s="218"/>
      <c r="X22" s="2"/>
    </row>
    <row r="23" ht="14.45" customHeight="1">
      <c r="A23" s="203" t="s">
        <v>362</v>
      </c>
      <c r="B23" s="204" t="str">
        <f>VLOOKUP(A23,'New template'!A:B,2,FALSE)</f>
        <v>E02950</v>
      </c>
      <c r="C23" s="68">
        <v>10</v>
      </c>
      <c r="D23" s="205">
        <v>288</v>
      </c>
      <c r="E23" s="206">
        <v>0.84999999999999998</v>
      </c>
      <c r="F23" s="207">
        <f t="shared" si="3"/>
        <v>43</v>
      </c>
      <c r="G23" s="208">
        <f t="shared" si="0"/>
        <v>5.9034699999999996</v>
      </c>
      <c r="H23" s="208">
        <f t="shared" si="4"/>
        <v>59.034699999999994</v>
      </c>
      <c r="I23" s="208">
        <f t="shared" si="5"/>
        <v>0.76745109999999994</v>
      </c>
      <c r="J23" s="209">
        <f t="shared" si="1"/>
        <v>51.360188999999998</v>
      </c>
      <c r="K23" s="210">
        <v>0.20000000000000001</v>
      </c>
      <c r="L23" s="211">
        <f t="shared" si="6"/>
        <v>10.2720378</v>
      </c>
      <c r="M23" s="212">
        <v>0.050000000000000003</v>
      </c>
      <c r="N23" s="213">
        <f t="shared" si="7"/>
        <v>2.5680094499999999</v>
      </c>
      <c r="O23" s="212">
        <v>0.050000000000000003</v>
      </c>
      <c r="P23" s="213">
        <f t="shared" si="8"/>
        <v>2.5680094499999999</v>
      </c>
      <c r="Q23" s="214">
        <f t="shared" si="9"/>
        <v>3.6000000000000001</v>
      </c>
      <c r="R23" s="215">
        <f t="shared" si="13"/>
        <v>36</v>
      </c>
      <c r="S23" s="216">
        <f t="shared" si="2"/>
        <v>0.60981084006524977</v>
      </c>
      <c r="T23" s="217"/>
      <c r="U23" s="218"/>
      <c r="X23" s="2"/>
    </row>
    <row r="24" s="2" customFormat="1" ht="15" customHeight="1">
      <c r="A24" s="203" t="s">
        <v>292</v>
      </c>
      <c r="B24" s="221" t="s">
        <v>293</v>
      </c>
      <c r="C24" s="68">
        <v>583</v>
      </c>
      <c r="D24" s="205">
        <v>298</v>
      </c>
      <c r="E24" s="206">
        <v>0</v>
      </c>
      <c r="F24" s="207">
        <f t="shared" si="3"/>
        <v>298</v>
      </c>
      <c r="G24" s="208">
        <f t="shared" si="0"/>
        <v>40.912419999999997</v>
      </c>
      <c r="H24" s="208">
        <f t="shared" si="4"/>
        <v>23851.940859999999</v>
      </c>
      <c r="I24" s="208">
        <f t="shared" si="5"/>
        <v>5.3186146000000001</v>
      </c>
      <c r="J24" s="209">
        <f t="shared" si="1"/>
        <v>20751.188548199996</v>
      </c>
      <c r="K24" s="210">
        <v>0.20000000000000001</v>
      </c>
      <c r="L24" s="211">
        <f t="shared" si="6"/>
        <v>4150.2377096399996</v>
      </c>
      <c r="M24" s="212">
        <v>0.050000000000000003</v>
      </c>
      <c r="N24" s="213">
        <f t="shared" si="7"/>
        <v>1037.5594274099999</v>
      </c>
      <c r="O24" s="212">
        <v>0.050000000000000003</v>
      </c>
      <c r="P24" s="213">
        <f t="shared" si="8"/>
        <v>1037.5594274099999</v>
      </c>
      <c r="Q24" s="214">
        <f t="shared" si="9"/>
        <v>24.920000000000002</v>
      </c>
      <c r="R24" s="215">
        <f t="shared" si="13"/>
        <v>14528.360000000001</v>
      </c>
      <c r="S24" s="216">
        <f t="shared" si="2"/>
        <v>0.60910598786383208</v>
      </c>
      <c r="T24" s="217"/>
      <c r="U24" s="218"/>
    </row>
    <row r="25" s="2" customFormat="1" ht="15" customHeight="1">
      <c r="A25" s="203" t="s">
        <v>294</v>
      </c>
      <c r="B25" s="221" t="s">
        <v>295</v>
      </c>
      <c r="C25" s="68">
        <v>607</v>
      </c>
      <c r="D25" s="205">
        <v>398</v>
      </c>
      <c r="E25" s="206">
        <v>0</v>
      </c>
      <c r="F25" s="207">
        <f t="shared" si="3"/>
        <v>398</v>
      </c>
      <c r="G25" s="208">
        <f t="shared" si="0"/>
        <v>54.641419999999997</v>
      </c>
      <c r="H25" s="208">
        <f t="shared" si="4"/>
        <v>33167.341939999998</v>
      </c>
      <c r="I25" s="208">
        <f t="shared" si="5"/>
        <v>7.1033846</v>
      </c>
      <c r="J25" s="209">
        <f t="shared" si="1"/>
        <v>28855.5874878</v>
      </c>
      <c r="K25" s="210">
        <v>0.20000000000000001</v>
      </c>
      <c r="L25" s="211">
        <f t="shared" si="6"/>
        <v>5771.1174975600006</v>
      </c>
      <c r="M25" s="212">
        <v>0.050000000000000003</v>
      </c>
      <c r="N25" s="213">
        <f t="shared" si="7"/>
        <v>1442.7793743900002</v>
      </c>
      <c r="O25" s="212">
        <v>0.050000000000000003</v>
      </c>
      <c r="P25" s="213">
        <f t="shared" si="8"/>
        <v>1442.7793743900002</v>
      </c>
      <c r="Q25" s="214">
        <f t="shared" si="9"/>
        <v>33.280000000000001</v>
      </c>
      <c r="R25" s="215">
        <f t="shared" si="13"/>
        <v>20200.959999999999</v>
      </c>
      <c r="S25" s="216">
        <f t="shared" si="2"/>
        <v>0.6090617703566269</v>
      </c>
      <c r="T25" s="217"/>
      <c r="U25" s="218"/>
    </row>
    <row r="26" s="2" customFormat="1" ht="15" customHeight="1">
      <c r="A26" s="203" t="s">
        <v>296</v>
      </c>
      <c r="B26" s="221" t="s">
        <v>297</v>
      </c>
      <c r="C26" s="68">
        <v>967</v>
      </c>
      <c r="D26" s="205">
        <v>498</v>
      </c>
      <c r="E26" s="206">
        <v>0</v>
      </c>
      <c r="F26" s="207">
        <f t="shared" si="3"/>
        <v>498</v>
      </c>
      <c r="G26" s="208">
        <f t="shared" si="0"/>
        <v>68.370419999999996</v>
      </c>
      <c r="H26" s="208">
        <f t="shared" si="4"/>
        <v>66114.19614</v>
      </c>
      <c r="I26" s="208">
        <f t="shared" si="5"/>
        <v>8.8881546</v>
      </c>
      <c r="J26" s="209">
        <f t="shared" si="1"/>
        <v>57519.350641799996</v>
      </c>
      <c r="K26" s="210">
        <v>0.20000000000000001</v>
      </c>
      <c r="L26" s="211">
        <f t="shared" si="6"/>
        <v>11503.87012836</v>
      </c>
      <c r="M26" s="212">
        <v>0.050000000000000003</v>
      </c>
      <c r="N26" s="213">
        <f t="shared" si="7"/>
        <v>2875.9675320900001</v>
      </c>
      <c r="O26" s="212">
        <v>0.050000000000000003</v>
      </c>
      <c r="P26" s="213">
        <f t="shared" si="8"/>
        <v>2875.9675320900001</v>
      </c>
      <c r="Q26" s="214">
        <f t="shared" si="9"/>
        <v>41.640000000000001</v>
      </c>
      <c r="R26" s="215">
        <f t="shared" si="13"/>
        <v>40265.879999999997</v>
      </c>
      <c r="S26" s="216">
        <f t="shared" si="2"/>
        <v>0.60903531088444385</v>
      </c>
      <c r="T26" s="217"/>
      <c r="U26" s="218"/>
    </row>
    <row r="27" s="2" customFormat="1" ht="15" customHeight="1">
      <c r="A27" s="203" t="s">
        <v>42</v>
      </c>
      <c r="B27" s="204" t="str">
        <f>VLOOKUP(A27,'New template'!A:B,2,FALSE)</f>
        <v>E03350</v>
      </c>
      <c r="C27" s="68">
        <v>2</v>
      </c>
      <c r="D27" s="205">
        <v>198</v>
      </c>
      <c r="E27" s="206">
        <v>0.75</v>
      </c>
      <c r="F27" s="207">
        <f t="shared" si="3"/>
        <v>49</v>
      </c>
      <c r="G27" s="208">
        <f t="shared" si="0"/>
        <v>6.7272099999999995</v>
      </c>
      <c r="H27" s="208">
        <f t="shared" si="4"/>
        <v>13.454419999999999</v>
      </c>
      <c r="I27" s="208">
        <f t="shared" si="5"/>
        <v>0.87453729999999996</v>
      </c>
      <c r="J27" s="209">
        <f t="shared" si="1"/>
        <v>11.705345399999999</v>
      </c>
      <c r="K27" s="210">
        <v>0.20000000000000001</v>
      </c>
      <c r="L27" s="211">
        <f t="shared" si="6"/>
        <v>2.34106908</v>
      </c>
      <c r="M27" s="212">
        <v>0.050000000000000003</v>
      </c>
      <c r="N27" s="213">
        <f t="shared" si="7"/>
        <v>0.58526727000000001</v>
      </c>
      <c r="O27" s="212">
        <v>0.050000000000000003</v>
      </c>
      <c r="P27" s="213">
        <f t="shared" si="8"/>
        <v>0.58526727000000001</v>
      </c>
      <c r="Q27" s="214">
        <f t="shared" si="9"/>
        <v>4.0999999999999996</v>
      </c>
      <c r="R27" s="215">
        <f t="shared" si="13"/>
        <v>8.1999999999999993</v>
      </c>
      <c r="S27" s="216">
        <f t="shared" si="2"/>
        <v>0.60946514231011073</v>
      </c>
      <c r="T27" s="217"/>
      <c r="U27" s="218"/>
    </row>
    <row r="28" s="2" customFormat="1" ht="15" customHeight="1">
      <c r="A28" s="203" t="s">
        <v>44</v>
      </c>
      <c r="B28" s="204" t="str">
        <f>VLOOKUP(A28,'New template'!A:B,2,FALSE)</f>
        <v>E04120</v>
      </c>
      <c r="C28" s="68">
        <v>23</v>
      </c>
      <c r="D28" s="205">
        <v>298</v>
      </c>
      <c r="E28" s="206">
        <v>0.83999999999999997</v>
      </c>
      <c r="F28" s="207">
        <f t="shared" si="3"/>
        <v>47</v>
      </c>
      <c r="G28" s="208">
        <f t="shared" si="0"/>
        <v>6.4526300000000001</v>
      </c>
      <c r="H28" s="208">
        <f t="shared" si="4"/>
        <v>148.41049000000001</v>
      </c>
      <c r="I28" s="208">
        <f t="shared" si="5"/>
        <v>0.83884190000000003</v>
      </c>
      <c r="J28" s="209">
        <f t="shared" si="1"/>
        <v>129.1171263</v>
      </c>
      <c r="K28" s="210">
        <v>0.20000000000000001</v>
      </c>
      <c r="L28" s="211">
        <f t="shared" si="6"/>
        <v>25.82342526</v>
      </c>
      <c r="M28" s="212">
        <v>0.050000000000000003</v>
      </c>
      <c r="N28" s="213">
        <f t="shared" si="7"/>
        <v>6.4558563150000001</v>
      </c>
      <c r="O28" s="212">
        <v>0.050000000000000003</v>
      </c>
      <c r="P28" s="213">
        <f t="shared" si="8"/>
        <v>6.4558563150000001</v>
      </c>
      <c r="Q28" s="214">
        <f t="shared" si="9"/>
        <v>3.9300000000000002</v>
      </c>
      <c r="R28" s="215">
        <f t="shared" si="13"/>
        <v>90.390000000000001</v>
      </c>
      <c r="S28" s="216">
        <f t="shared" si="2"/>
        <v>0.60905398263963684</v>
      </c>
      <c r="T28" s="217"/>
      <c r="U28" s="218"/>
    </row>
    <row r="29" s="2" customFormat="1" ht="15" customHeight="1">
      <c r="A29" s="222" t="s">
        <v>46</v>
      </c>
      <c r="B29" s="204" t="str">
        <f>VLOOKUP(A29,'New template'!A:B,2,FALSE)</f>
        <v>E06275</v>
      </c>
      <c r="C29" s="223">
        <v>6</v>
      </c>
      <c r="D29" s="224">
        <v>398</v>
      </c>
      <c r="E29" s="225">
        <v>0.75</v>
      </c>
      <c r="F29" s="207">
        <f t="shared" si="3"/>
        <v>99</v>
      </c>
      <c r="G29" s="208">
        <f t="shared" si="0"/>
        <v>13.591709999999999</v>
      </c>
      <c r="H29" s="208">
        <f t="shared" si="4"/>
        <v>81.550259999999994</v>
      </c>
      <c r="I29" s="208">
        <f t="shared" si="5"/>
        <v>1.7669222999999998</v>
      </c>
      <c r="J29" s="209">
        <f t="shared" si="1"/>
        <v>70.948726199999996</v>
      </c>
      <c r="K29" s="210">
        <v>0.20000000000000001</v>
      </c>
      <c r="L29" s="211">
        <f t="shared" si="6"/>
        <v>14.189745240000001</v>
      </c>
      <c r="M29" s="212">
        <f>VLOOKUP(A29,'New template'!A:R,13,FALSE)</f>
        <v>0.050000000000000003</v>
      </c>
      <c r="N29" s="213">
        <f t="shared" si="7"/>
        <v>3.5474363100000001</v>
      </c>
      <c r="O29" s="212">
        <v>0.050000000000000003</v>
      </c>
      <c r="P29" s="213">
        <f t="shared" si="8"/>
        <v>3.5474363100000001</v>
      </c>
      <c r="Q29" s="214">
        <f t="shared" si="9"/>
        <v>8.2799999999999994</v>
      </c>
      <c r="R29" s="215">
        <f t="shared" si="13"/>
        <v>49.679999999999993</v>
      </c>
      <c r="S29" s="216">
        <f t="shared" si="2"/>
        <v>0.60919486951972923</v>
      </c>
      <c r="T29" s="217"/>
      <c r="U29" s="218"/>
    </row>
    <row r="30" s="3" customFormat="1" ht="15" customHeight="1">
      <c r="A30" s="226" t="s">
        <v>48</v>
      </c>
      <c r="B30" s="227" t="s">
        <v>49</v>
      </c>
      <c r="C30" s="68">
        <v>1</v>
      </c>
      <c r="D30" s="228">
        <v>268</v>
      </c>
      <c r="E30" s="229">
        <v>0</v>
      </c>
      <c r="F30" s="207">
        <f t="shared" si="3"/>
        <v>268</v>
      </c>
      <c r="G30" s="215">
        <f t="shared" si="0"/>
        <v>36.79372</v>
      </c>
      <c r="H30" s="208">
        <f t="shared" si="4"/>
        <v>36.79372</v>
      </c>
      <c r="I30" s="208">
        <f t="shared" si="5"/>
        <v>4.7831836000000001</v>
      </c>
      <c r="J30" s="230">
        <f t="shared" si="1"/>
        <v>32.010536399999999</v>
      </c>
      <c r="K30" s="231">
        <v>0.20000000000000001</v>
      </c>
      <c r="L30" s="211">
        <f t="shared" si="6"/>
        <v>6.4021072800000001</v>
      </c>
      <c r="M30" s="231">
        <v>0.050000000000000003</v>
      </c>
      <c r="N30" s="213">
        <f t="shared" si="7"/>
        <v>1.60052682</v>
      </c>
      <c r="O30" s="231">
        <v>0.050000000000000003</v>
      </c>
      <c r="P30" s="213">
        <f t="shared" si="8"/>
        <v>1.60052682</v>
      </c>
      <c r="Q30" s="214">
        <f t="shared" si="9"/>
        <v>22.41</v>
      </c>
      <c r="R30" s="215">
        <f t="shared" si="13"/>
        <v>22.41</v>
      </c>
      <c r="S30" s="216">
        <f t="shared" si="2"/>
        <v>0.6090713306509915</v>
      </c>
      <c r="T30" s="217"/>
      <c r="U30" s="218"/>
      <c r="X30" s="2"/>
    </row>
    <row r="31" s="3" customFormat="1" ht="15" customHeight="1">
      <c r="A31" s="226" t="s">
        <v>48</v>
      </c>
      <c r="B31" s="227" t="s">
        <v>451</v>
      </c>
      <c r="C31" s="68">
        <v>454</v>
      </c>
      <c r="D31" s="228">
        <v>268</v>
      </c>
      <c r="E31" s="229">
        <v>0.84999999999999998</v>
      </c>
      <c r="F31" s="207">
        <f t="shared" si="3"/>
        <v>40</v>
      </c>
      <c r="G31" s="215">
        <f t="shared" si="0"/>
        <v>5.4916</v>
      </c>
      <c r="H31" s="208">
        <f t="shared" si="4"/>
        <v>2493.1864</v>
      </c>
      <c r="I31" s="208">
        <f t="shared" si="5"/>
        <v>0.71390799999999999</v>
      </c>
      <c r="J31" s="230">
        <f t="shared" si="1"/>
        <v>2169.0721680000001</v>
      </c>
      <c r="K31" s="231">
        <v>0.20000000000000001</v>
      </c>
      <c r="L31" s="211">
        <f t="shared" si="6"/>
        <v>433.81443360000003</v>
      </c>
      <c r="M31" s="231">
        <v>0.050000000000000003</v>
      </c>
      <c r="N31" s="213">
        <f t="shared" si="7"/>
        <v>108.45360840000001</v>
      </c>
      <c r="O31" s="231">
        <v>0.050000000000000003</v>
      </c>
      <c r="P31" s="213">
        <f t="shared" si="8"/>
        <v>108.45360840000001</v>
      </c>
      <c r="Q31" s="214">
        <f t="shared" si="9"/>
        <v>3.3399999999999999</v>
      </c>
      <c r="R31" s="215">
        <f t="shared" si="13"/>
        <v>1516.3599999999999</v>
      </c>
      <c r="S31" s="216">
        <f t="shared" si="2"/>
        <v>0.60820161701507747</v>
      </c>
      <c r="T31" s="217"/>
      <c r="U31" s="218"/>
      <c r="X31" s="2"/>
    </row>
    <row r="32" s="2" customFormat="1" ht="15" customHeight="1">
      <c r="A32" s="203" t="s">
        <v>50</v>
      </c>
      <c r="B32" s="204" t="str">
        <f>VLOOKUP(A32,'New template'!A:B,2,FALSE)</f>
        <v xml:space="preserve">E03483 </v>
      </c>
      <c r="C32" s="68">
        <v>1</v>
      </c>
      <c r="D32" s="205">
        <v>368</v>
      </c>
      <c r="E32" s="206">
        <v>0</v>
      </c>
      <c r="F32" s="207">
        <f t="shared" si="3"/>
        <v>368</v>
      </c>
      <c r="G32" s="208">
        <f t="shared" si="0"/>
        <v>50.52272</v>
      </c>
      <c r="H32" s="208">
        <f t="shared" si="4"/>
        <v>50.52272</v>
      </c>
      <c r="I32" s="208">
        <f t="shared" si="5"/>
        <v>6.5679536000000001</v>
      </c>
      <c r="J32" s="209">
        <f t="shared" si="1"/>
        <v>43.954766399999997</v>
      </c>
      <c r="K32" s="210">
        <v>0.20000000000000001</v>
      </c>
      <c r="L32" s="211">
        <f t="shared" si="6"/>
        <v>8.7909532800000001</v>
      </c>
      <c r="M32" s="212">
        <v>0.050000000000000003</v>
      </c>
      <c r="N32" s="213">
        <f t="shared" si="7"/>
        <v>2.19773832</v>
      </c>
      <c r="O32" s="212">
        <v>0.050000000000000003</v>
      </c>
      <c r="P32" s="213">
        <f t="shared" si="8"/>
        <v>2.19773832</v>
      </c>
      <c r="Q32" s="214">
        <f t="shared" si="9"/>
        <v>30.77</v>
      </c>
      <c r="R32" s="215">
        <f t="shared" si="13"/>
        <v>30.77</v>
      </c>
      <c r="S32" s="216">
        <f t="shared" si="2"/>
        <v>0.60903292617657956</v>
      </c>
      <c r="T32" s="217"/>
      <c r="U32" s="218"/>
    </row>
    <row r="33" s="2" customFormat="1" ht="15" customHeight="1">
      <c r="A33" s="203" t="s">
        <v>50</v>
      </c>
      <c r="B33" s="204" t="str">
        <f>VLOOKUP(A33,'New template'!A:B,2,FALSE)</f>
        <v xml:space="preserve">E03483 </v>
      </c>
      <c r="C33" s="68">
        <v>935</v>
      </c>
      <c r="D33" s="205">
        <v>368</v>
      </c>
      <c r="E33" s="206">
        <v>0.84999999999999998</v>
      </c>
      <c r="F33" s="207">
        <f t="shared" si="3"/>
        <v>55</v>
      </c>
      <c r="G33" s="208">
        <f t="shared" si="0"/>
        <v>7.5509499999999994</v>
      </c>
      <c r="H33" s="208">
        <f t="shared" si="4"/>
        <v>7060.1382499999991</v>
      </c>
      <c r="I33" s="208">
        <f t="shared" si="5"/>
        <v>0.98162349999999998</v>
      </c>
      <c r="J33" s="209">
        <f t="shared" si="1"/>
        <v>6142.3202774999991</v>
      </c>
      <c r="K33" s="210">
        <v>0.20000000000000001</v>
      </c>
      <c r="L33" s="211">
        <f t="shared" si="6"/>
        <v>1228.4640554999999</v>
      </c>
      <c r="M33" s="212">
        <v>0.050000000000000003</v>
      </c>
      <c r="N33" s="213">
        <f t="shared" si="7"/>
        <v>307.11601387499996</v>
      </c>
      <c r="O33" s="212">
        <v>0.050000000000000003</v>
      </c>
      <c r="P33" s="213">
        <f t="shared" si="8"/>
        <v>307.11601387499996</v>
      </c>
      <c r="Q33" s="214">
        <f t="shared" si="9"/>
        <v>4.5999999999999996</v>
      </c>
      <c r="R33" s="215">
        <f t="shared" si="13"/>
        <v>4301</v>
      </c>
      <c r="S33" s="216">
        <f t="shared" si="2"/>
        <v>0.60919486951972934</v>
      </c>
      <c r="T33" s="217"/>
      <c r="U33" s="218"/>
    </row>
    <row r="34" s="2" customFormat="1" ht="15" customHeight="1">
      <c r="A34" s="203" t="s">
        <v>405</v>
      </c>
      <c r="B34" s="204" t="e">
        <f>VLOOKUP(A34,'New template'!A:B,2,FALSE)</f>
        <v>#N/A</v>
      </c>
      <c r="C34" s="68">
        <v>24</v>
      </c>
      <c r="D34" s="205">
        <v>158</v>
      </c>
      <c r="E34" s="206">
        <v>0</v>
      </c>
      <c r="F34" s="207">
        <f t="shared" si="3"/>
        <v>158</v>
      </c>
      <c r="G34" s="208">
        <f t="shared" si="0"/>
        <v>21.69182</v>
      </c>
      <c r="H34" s="208">
        <f t="shared" si="4"/>
        <v>520.60367999999994</v>
      </c>
      <c r="I34" s="208">
        <f t="shared" si="5"/>
        <v>2.8199366000000001</v>
      </c>
      <c r="J34" s="209">
        <f t="shared" si="1"/>
        <v>452.92520160000004</v>
      </c>
      <c r="K34" s="210">
        <v>0.20000000000000001</v>
      </c>
      <c r="L34" s="211">
        <f t="shared" si="6"/>
        <v>90.585040320000019</v>
      </c>
      <c r="M34" s="212">
        <v>0.050000000000000003</v>
      </c>
      <c r="N34" s="213">
        <f t="shared" si="7"/>
        <v>22.646260080000005</v>
      </c>
      <c r="O34" s="212">
        <v>0.050000000000000003</v>
      </c>
      <c r="P34" s="213">
        <f t="shared" si="8"/>
        <v>22.646260080000005</v>
      </c>
      <c r="Q34" s="214">
        <f t="shared" si="9"/>
        <v>13.210000000000001</v>
      </c>
      <c r="R34" s="215">
        <f t="shared" si="13"/>
        <v>317.04000000000002</v>
      </c>
      <c r="S34" s="216">
        <f t="shared" si="2"/>
        <v>0.60898532257781979</v>
      </c>
      <c r="T34" s="217"/>
      <c r="U34" s="218"/>
    </row>
    <row r="35" hidden="1" s="2" customFormat="1" ht="15" customHeight="1">
      <c r="A35" s="220" t="s">
        <v>405</v>
      </c>
      <c r="B35" s="55" t="e">
        <f>VLOOKUP(A35,'New template'!A:B,2,FALSE)</f>
        <v>#N/A</v>
      </c>
      <c r="C35" s="68">
        <v>0</v>
      </c>
      <c r="D35" s="198">
        <v>158</v>
      </c>
      <c r="E35" s="43">
        <v>0.5</v>
      </c>
      <c r="F35" s="207">
        <f t="shared" si="3"/>
        <v>79</v>
      </c>
      <c r="G35" s="45">
        <f t="shared" si="0"/>
        <v>10.84591</v>
      </c>
      <c r="H35" s="208">
        <f t="shared" si="4"/>
        <v>0</v>
      </c>
      <c r="I35" s="208">
        <f t="shared" si="5"/>
        <v>1.4099683000000001</v>
      </c>
      <c r="J35" s="46">
        <f t="shared" si="1"/>
        <v>0</v>
      </c>
      <c r="K35" s="47">
        <v>0.20000000000000001</v>
      </c>
      <c r="L35" s="211">
        <f t="shared" si="6"/>
        <v>0</v>
      </c>
      <c r="M35" s="49">
        <v>0.050000000000000003</v>
      </c>
      <c r="N35" s="213">
        <f t="shared" si="7"/>
        <v>0</v>
      </c>
      <c r="O35" s="49">
        <v>0.050000000000000003</v>
      </c>
      <c r="P35" s="213">
        <f t="shared" si="8"/>
        <v>0</v>
      </c>
      <c r="Q35" s="214">
        <f t="shared" si="9"/>
        <v>0</v>
      </c>
      <c r="R35" s="215">
        <f t="shared" si="11"/>
        <v>0</v>
      </c>
      <c r="S35" s="69" t="e">
        <f t="shared" si="2"/>
        <v>#DIV/0!</v>
      </c>
      <c r="T35" s="218"/>
      <c r="U35" s="218"/>
      <c r="W35" s="2">
        <v>16.550000000000001</v>
      </c>
    </row>
    <row r="36" s="1" customFormat="1" ht="14.45" customHeight="1">
      <c r="A36" s="203" t="s">
        <v>56</v>
      </c>
      <c r="B36" s="204" t="str">
        <f>VLOOKUP(A36,'New template'!A:B,2,FALSE)</f>
        <v>E01572</v>
      </c>
      <c r="C36" s="68">
        <v>43</v>
      </c>
      <c r="D36" s="205">
        <v>268</v>
      </c>
      <c r="E36" s="206">
        <v>0</v>
      </c>
      <c r="F36" s="207">
        <f t="shared" si="3"/>
        <v>268</v>
      </c>
      <c r="G36" s="208">
        <f t="shared" si="0"/>
        <v>36.79372</v>
      </c>
      <c r="H36" s="208">
        <f t="shared" si="4"/>
        <v>1582.12996</v>
      </c>
      <c r="I36" s="208">
        <f t="shared" si="5"/>
        <v>4.7831836000000001</v>
      </c>
      <c r="J36" s="209">
        <f t="shared" si="1"/>
        <v>1376.4530652000001</v>
      </c>
      <c r="K36" s="210">
        <v>0.20000000000000001</v>
      </c>
      <c r="L36" s="211">
        <f t="shared" si="6"/>
        <v>275.29061304000004</v>
      </c>
      <c r="M36" s="212">
        <v>0.050000000000000003</v>
      </c>
      <c r="N36" s="213">
        <f t="shared" si="7"/>
        <v>68.82265326000001</v>
      </c>
      <c r="O36" s="212">
        <v>0.050000000000000003</v>
      </c>
      <c r="P36" s="213">
        <f t="shared" si="8"/>
        <v>68.82265326000001</v>
      </c>
      <c r="Q36" s="214">
        <f t="shared" si="9"/>
        <v>22.41</v>
      </c>
      <c r="R36" s="215">
        <f>+Q36*C36</f>
        <v>963.63</v>
      </c>
      <c r="S36" s="216">
        <f t="shared" si="2"/>
        <v>0.6090713306509915</v>
      </c>
      <c r="T36" s="217"/>
      <c r="U36" s="218"/>
      <c r="X36" s="2"/>
    </row>
    <row r="37" hidden="1" s="2" customFormat="1" ht="15" customHeight="1">
      <c r="A37" s="220" t="s">
        <v>56</v>
      </c>
      <c r="B37" s="55" t="str">
        <f>VLOOKUP(A37,'New template'!A:B,2,FALSE)</f>
        <v>E01572</v>
      </c>
      <c r="C37" s="68">
        <v>0</v>
      </c>
      <c r="D37" s="198">
        <v>268</v>
      </c>
      <c r="E37" s="43">
        <v>0.5</v>
      </c>
      <c r="F37" s="207">
        <f t="shared" si="3"/>
        <v>134</v>
      </c>
      <c r="G37" s="45">
        <f t="shared" si="0"/>
        <v>18.39686</v>
      </c>
      <c r="H37" s="208">
        <f t="shared" si="4"/>
        <v>0</v>
      </c>
      <c r="I37" s="208">
        <f t="shared" si="5"/>
        <v>2.3915918</v>
      </c>
      <c r="J37" s="46">
        <f t="shared" si="1"/>
        <v>0</v>
      </c>
      <c r="K37" s="47">
        <v>0.20000000000000001</v>
      </c>
      <c r="L37" s="211">
        <f t="shared" si="6"/>
        <v>0</v>
      </c>
      <c r="M37" s="49">
        <v>0.050000000000000003</v>
      </c>
      <c r="N37" s="213">
        <f t="shared" si="7"/>
        <v>0</v>
      </c>
      <c r="O37" s="49">
        <v>0.050000000000000003</v>
      </c>
      <c r="P37" s="213">
        <f t="shared" si="8"/>
        <v>0</v>
      </c>
      <c r="Q37" s="214">
        <f t="shared" si="9"/>
        <v>0</v>
      </c>
      <c r="R37" s="215">
        <f t="shared" si="11"/>
        <v>0</v>
      </c>
      <c r="S37" s="69" t="e">
        <f t="shared" si="2"/>
        <v>#DIV/0!</v>
      </c>
      <c r="T37" s="218"/>
      <c r="U37" s="218"/>
      <c r="W37" s="2">
        <v>19.059999999999999</v>
      </c>
    </row>
    <row r="38" ht="14.45" customHeight="1">
      <c r="A38" s="203" t="s">
        <v>58</v>
      </c>
      <c r="B38" s="204" t="str">
        <f>VLOOKUP(A38,'New template'!A:B,2,FALSE)</f>
        <v>E01893</v>
      </c>
      <c r="C38" s="68">
        <v>52</v>
      </c>
      <c r="D38" s="205">
        <v>138</v>
      </c>
      <c r="E38" s="206">
        <v>0</v>
      </c>
      <c r="F38" s="207">
        <f t="shared" si="3"/>
        <v>138</v>
      </c>
      <c r="G38" s="208">
        <f t="shared" si="0"/>
        <v>18.946020000000001</v>
      </c>
      <c r="H38" s="208">
        <f t="shared" si="4"/>
        <v>985.19304</v>
      </c>
      <c r="I38" s="208">
        <f t="shared" si="5"/>
        <v>2.4629826000000001</v>
      </c>
      <c r="J38" s="209">
        <f t="shared" si="1"/>
        <v>857.11794480000003</v>
      </c>
      <c r="K38" s="210">
        <v>0.20000000000000001</v>
      </c>
      <c r="L38" s="211">
        <f t="shared" si="6"/>
        <v>171.42358896000002</v>
      </c>
      <c r="M38" s="212">
        <v>0.050000000000000003</v>
      </c>
      <c r="N38" s="213">
        <f t="shared" si="7"/>
        <v>42.855897240000004</v>
      </c>
      <c r="O38" s="212">
        <v>0.050000000000000003</v>
      </c>
      <c r="P38" s="213">
        <f t="shared" si="8"/>
        <v>42.855897240000004</v>
      </c>
      <c r="Q38" s="214">
        <f t="shared" si="9"/>
        <v>11.539999999999999</v>
      </c>
      <c r="R38" s="215">
        <f>+Q38*C38</f>
        <v>600.07999999999993</v>
      </c>
      <c r="S38" s="216">
        <f t="shared" si="2"/>
        <v>0.60909890309415904</v>
      </c>
      <c r="T38" s="217"/>
      <c r="U38" s="218"/>
      <c r="X38" s="2"/>
    </row>
    <row r="39" hidden="1" s="4" customFormat="1" ht="15" customHeight="1">
      <c r="A39" s="220" t="s">
        <v>58</v>
      </c>
      <c r="B39" s="55" t="str">
        <f>VLOOKUP(A39,'New template'!A:B,2,FALSE)</f>
        <v>E01893</v>
      </c>
      <c r="C39" s="68">
        <v>0</v>
      </c>
      <c r="D39" s="198">
        <v>138</v>
      </c>
      <c r="E39" s="43">
        <v>0.5</v>
      </c>
      <c r="F39" s="207">
        <f t="shared" si="3"/>
        <v>69</v>
      </c>
      <c r="G39" s="45">
        <f t="shared" si="0"/>
        <v>9.4730100000000004</v>
      </c>
      <c r="H39" s="208">
        <f t="shared" si="4"/>
        <v>0</v>
      </c>
      <c r="I39" s="208">
        <f t="shared" si="5"/>
        <v>1.2314913000000001</v>
      </c>
      <c r="J39" s="46">
        <f t="shared" si="1"/>
        <v>0</v>
      </c>
      <c r="K39" s="47">
        <v>0.20000000000000001</v>
      </c>
      <c r="L39" s="211">
        <f t="shared" si="6"/>
        <v>0</v>
      </c>
      <c r="M39" s="49">
        <v>0.050000000000000003</v>
      </c>
      <c r="N39" s="213">
        <f t="shared" si="7"/>
        <v>0</v>
      </c>
      <c r="O39" s="49">
        <v>0.050000000000000003</v>
      </c>
      <c r="P39" s="213">
        <f t="shared" si="8"/>
        <v>0</v>
      </c>
      <c r="Q39" s="214">
        <f t="shared" si="9"/>
        <v>0</v>
      </c>
      <c r="R39" s="215">
        <f t="shared" si="11"/>
        <v>0</v>
      </c>
      <c r="S39" s="69" t="e">
        <f t="shared" si="2"/>
        <v>#DIV/0!</v>
      </c>
      <c r="T39" s="218"/>
      <c r="U39" s="218"/>
      <c r="W39" s="4">
        <v>7.4400000000000004</v>
      </c>
    </row>
    <row r="40" ht="14.45" customHeight="1">
      <c r="A40" s="203" t="s">
        <v>60</v>
      </c>
      <c r="B40" s="204" t="str">
        <f>VLOOKUP(A40,'New template'!A:B,2,FALSE)</f>
        <v>E02323</v>
      </c>
      <c r="C40" s="68">
        <v>42</v>
      </c>
      <c r="D40" s="205">
        <v>398</v>
      </c>
      <c r="E40" s="206">
        <v>0</v>
      </c>
      <c r="F40" s="207">
        <f t="shared" si="3"/>
        <v>398</v>
      </c>
      <c r="G40" s="208">
        <f t="shared" si="0"/>
        <v>54.641419999999997</v>
      </c>
      <c r="H40" s="208">
        <f t="shared" si="4"/>
        <v>2294.9396400000001</v>
      </c>
      <c r="I40" s="208">
        <f t="shared" si="5"/>
        <v>7.1033846</v>
      </c>
      <c r="J40" s="209">
        <f t="shared" si="1"/>
        <v>1996.5974867999998</v>
      </c>
      <c r="K40" s="210">
        <v>0.20000000000000001</v>
      </c>
      <c r="L40" s="211">
        <f t="shared" si="6"/>
        <v>399.31949736000001</v>
      </c>
      <c r="M40" s="212">
        <v>0.050000000000000003</v>
      </c>
      <c r="N40" s="213">
        <f t="shared" si="7"/>
        <v>99.829874340000003</v>
      </c>
      <c r="O40" s="212">
        <v>0.050000000000000003</v>
      </c>
      <c r="P40" s="213">
        <f t="shared" si="8"/>
        <v>99.829874340000003</v>
      </c>
      <c r="Q40" s="214">
        <f t="shared" si="9"/>
        <v>33.280000000000001</v>
      </c>
      <c r="R40" s="215">
        <f>+Q40*C40</f>
        <v>1397.76</v>
      </c>
      <c r="S40" s="216">
        <f t="shared" si="2"/>
        <v>0.6090617703566269</v>
      </c>
      <c r="T40" s="217"/>
      <c r="U40" s="218"/>
      <c r="X40" s="2"/>
    </row>
    <row r="41" hidden="1" s="2" customFormat="1" ht="15" customHeight="1">
      <c r="A41" s="220" t="s">
        <v>60</v>
      </c>
      <c r="B41" s="55" t="str">
        <f>VLOOKUP(A41,'New template'!A:B,2,FALSE)</f>
        <v>E02323</v>
      </c>
      <c r="C41" s="68">
        <v>0</v>
      </c>
      <c r="D41" s="198">
        <v>398</v>
      </c>
      <c r="E41" s="43">
        <v>0.5</v>
      </c>
      <c r="F41" s="207">
        <f t="shared" si="3"/>
        <v>199</v>
      </c>
      <c r="G41" s="45">
        <f t="shared" ref="G41:G72" si="14">F41*$B$7</f>
        <v>27.320709999999998</v>
      </c>
      <c r="H41" s="208">
        <f t="shared" si="4"/>
        <v>0</v>
      </c>
      <c r="I41" s="208">
        <f t="shared" si="5"/>
        <v>3.5516923</v>
      </c>
      <c r="J41" s="46">
        <f t="shared" ref="J41:J72" si="15">(G41-I41)*C41</f>
        <v>0</v>
      </c>
      <c r="K41" s="47">
        <v>0.20000000000000001</v>
      </c>
      <c r="L41" s="211">
        <f t="shared" si="6"/>
        <v>0</v>
      </c>
      <c r="M41" s="49">
        <v>0.050000000000000003</v>
      </c>
      <c r="N41" s="213">
        <f t="shared" si="7"/>
        <v>0</v>
      </c>
      <c r="O41" s="49">
        <v>0.050000000000000003</v>
      </c>
      <c r="P41" s="213">
        <f t="shared" si="8"/>
        <v>0</v>
      </c>
      <c r="Q41" s="214">
        <f t="shared" si="9"/>
        <v>0</v>
      </c>
      <c r="R41" s="215">
        <f t="shared" si="11"/>
        <v>0</v>
      </c>
      <c r="S41" s="69" t="e">
        <f t="shared" ref="S41:S65" si="16">R41/H41</f>
        <v>#DIV/0!</v>
      </c>
      <c r="T41" s="218"/>
      <c r="U41" s="218"/>
      <c r="W41" s="2">
        <v>20.739999999999998</v>
      </c>
    </row>
    <row r="42" s="1" customFormat="1" ht="14.45" customHeight="1">
      <c r="A42" s="203" t="s">
        <v>52</v>
      </c>
      <c r="B42" s="204" t="str">
        <f>VLOOKUP(A42,'New template'!A:B,2,FALSE)</f>
        <v>E02716</v>
      </c>
      <c r="C42" s="68">
        <v>57</v>
      </c>
      <c r="D42" s="205">
        <v>198</v>
      </c>
      <c r="E42" s="206">
        <v>0</v>
      </c>
      <c r="F42" s="207">
        <f t="shared" si="3"/>
        <v>198</v>
      </c>
      <c r="G42" s="208">
        <f t="shared" si="14"/>
        <v>27.183419999999998</v>
      </c>
      <c r="H42" s="208">
        <f t="shared" si="4"/>
        <v>1549.4549399999999</v>
      </c>
      <c r="I42" s="208">
        <f t="shared" si="5"/>
        <v>3.5338445999999997</v>
      </c>
      <c r="J42" s="209">
        <f t="shared" si="15"/>
        <v>1348.0257978</v>
      </c>
      <c r="K42" s="210">
        <v>0.20000000000000001</v>
      </c>
      <c r="L42" s="211">
        <f t="shared" si="6"/>
        <v>269.60515956</v>
      </c>
      <c r="M42" s="212">
        <v>0.050000000000000003</v>
      </c>
      <c r="N42" s="213">
        <f t="shared" si="7"/>
        <v>67.401289890000001</v>
      </c>
      <c r="O42" s="212">
        <v>0.050000000000000003</v>
      </c>
      <c r="P42" s="213">
        <f t="shared" si="8"/>
        <v>67.401289890000001</v>
      </c>
      <c r="Q42" s="214">
        <f t="shared" si="9"/>
        <v>16.550000000000001</v>
      </c>
      <c r="R42" s="215">
        <f>+Q42*C42</f>
        <v>943.35000000000002</v>
      </c>
      <c r="S42" s="216">
        <f t="shared" si="16"/>
        <v>0.60882699822171027</v>
      </c>
      <c r="T42" s="217"/>
      <c r="U42" s="218"/>
      <c r="X42" s="2"/>
    </row>
    <row r="43" hidden="1" s="2" customFormat="1" ht="15" customHeight="1">
      <c r="A43" s="220" t="s">
        <v>52</v>
      </c>
      <c r="B43" s="55" t="str">
        <f>VLOOKUP(A43,'New template'!A:B,2,FALSE)</f>
        <v>E02716</v>
      </c>
      <c r="C43" s="68">
        <v>0</v>
      </c>
      <c r="D43" s="198">
        <v>198</v>
      </c>
      <c r="E43" s="43">
        <v>0.5</v>
      </c>
      <c r="F43" s="207">
        <f t="shared" si="3"/>
        <v>99</v>
      </c>
      <c r="G43" s="45">
        <f t="shared" si="14"/>
        <v>13.591709999999999</v>
      </c>
      <c r="H43" s="208">
        <f t="shared" si="4"/>
        <v>0</v>
      </c>
      <c r="I43" s="208">
        <f t="shared" si="5"/>
        <v>1.7669222999999998</v>
      </c>
      <c r="J43" s="46">
        <f t="shared" si="15"/>
        <v>0</v>
      </c>
      <c r="K43" s="47">
        <v>0.20000000000000001</v>
      </c>
      <c r="L43" s="211">
        <f t="shared" si="6"/>
        <v>0</v>
      </c>
      <c r="M43" s="49">
        <v>0.050000000000000003</v>
      </c>
      <c r="N43" s="213">
        <f t="shared" si="7"/>
        <v>0</v>
      </c>
      <c r="O43" s="49">
        <v>0.050000000000000003</v>
      </c>
      <c r="P43" s="213">
        <f t="shared" si="8"/>
        <v>0</v>
      </c>
      <c r="Q43" s="214">
        <f t="shared" si="9"/>
        <v>0</v>
      </c>
      <c r="R43" s="215">
        <f t="shared" si="11"/>
        <v>0</v>
      </c>
      <c r="S43" s="69" t="e">
        <f t="shared" si="16"/>
        <v>#DIV/0!</v>
      </c>
      <c r="T43" s="218"/>
      <c r="U43" s="218"/>
      <c r="W43" s="2">
        <v>20.739999999999998</v>
      </c>
    </row>
    <row r="44" ht="14.45" customHeight="1">
      <c r="A44" s="203" t="s">
        <v>400</v>
      </c>
      <c r="B44" s="204" t="str">
        <f>VLOOKUP(A44,'New template'!A:B,2,FALSE)</f>
        <v>E06643</v>
      </c>
      <c r="C44" s="68">
        <v>6</v>
      </c>
      <c r="D44" s="205">
        <v>48</v>
      </c>
      <c r="E44" s="206">
        <v>0</v>
      </c>
      <c r="F44" s="207">
        <f t="shared" si="3"/>
        <v>48</v>
      </c>
      <c r="G44" s="208">
        <f t="shared" si="14"/>
        <v>6.5899199999999993</v>
      </c>
      <c r="H44" s="208">
        <f t="shared" si="4"/>
        <v>39.539519999999996</v>
      </c>
      <c r="I44" s="208">
        <f t="shared" si="5"/>
        <v>0.85668959999999994</v>
      </c>
      <c r="J44" s="209">
        <f t="shared" si="15"/>
        <v>34.399382399999993</v>
      </c>
      <c r="K44" s="210">
        <v>0.20000000000000001</v>
      </c>
      <c r="L44" s="211">
        <f t="shared" si="6"/>
        <v>6.8798764799999992</v>
      </c>
      <c r="M44" s="212">
        <v>0.050000000000000003</v>
      </c>
      <c r="N44" s="213">
        <f t="shared" si="7"/>
        <v>1.7199691199999998</v>
      </c>
      <c r="O44" s="212">
        <v>0.050000000000000003</v>
      </c>
      <c r="P44" s="213">
        <f t="shared" si="8"/>
        <v>1.7199691199999998</v>
      </c>
      <c r="Q44" s="214">
        <f t="shared" si="9"/>
        <v>4.0099999999999998</v>
      </c>
      <c r="R44" s="215">
        <f>+Q44*C44</f>
        <v>24.059999999999999</v>
      </c>
      <c r="S44" s="216">
        <f t="shared" si="16"/>
        <v>0.60850511083594339</v>
      </c>
      <c r="T44" s="217"/>
      <c r="U44" s="218"/>
      <c r="X44" s="2"/>
    </row>
    <row r="45" hidden="1" s="2" customFormat="1" ht="15" customHeight="1">
      <c r="A45" s="220" t="s">
        <v>400</v>
      </c>
      <c r="B45" s="55" t="str">
        <f>VLOOKUP(A45,'New template'!A:B,2,FALSE)</f>
        <v>E06643</v>
      </c>
      <c r="C45" s="68">
        <v>0</v>
      </c>
      <c r="D45" s="198">
        <v>48</v>
      </c>
      <c r="E45" s="43">
        <v>0.20000000000000001</v>
      </c>
      <c r="F45" s="207">
        <f t="shared" si="3"/>
        <v>38</v>
      </c>
      <c r="G45" s="45">
        <f t="shared" si="14"/>
        <v>5.2170199999999998</v>
      </c>
      <c r="H45" s="208">
        <f t="shared" si="4"/>
        <v>0</v>
      </c>
      <c r="I45" s="208">
        <f t="shared" si="5"/>
        <v>0.67821259999999994</v>
      </c>
      <c r="J45" s="46">
        <f t="shared" si="15"/>
        <v>0</v>
      </c>
      <c r="K45" s="47">
        <v>0.20000000000000001</v>
      </c>
      <c r="L45" s="211">
        <f t="shared" si="6"/>
        <v>0</v>
      </c>
      <c r="M45" s="49">
        <v>0.050000000000000003</v>
      </c>
      <c r="N45" s="213">
        <f t="shared" si="7"/>
        <v>0</v>
      </c>
      <c r="O45" s="49">
        <v>0.050000000000000003</v>
      </c>
      <c r="P45" s="213">
        <f t="shared" si="8"/>
        <v>0</v>
      </c>
      <c r="Q45" s="214">
        <f t="shared" si="9"/>
        <v>0</v>
      </c>
      <c r="R45" s="215">
        <f t="shared" si="11"/>
        <v>0</v>
      </c>
      <c r="S45" s="69" t="e">
        <f t="shared" si="16"/>
        <v>#DIV/0!</v>
      </c>
      <c r="T45" s="218"/>
      <c r="U45" s="218"/>
      <c r="W45" s="2">
        <v>20.32</v>
      </c>
    </row>
    <row r="46" hidden="1" ht="14.45" customHeight="1">
      <c r="A46" s="220" t="s">
        <v>64</v>
      </c>
      <c r="B46" s="55" t="str">
        <f>VLOOKUP(A46,'New template'!A:B,2,FALSE)</f>
        <v>E06646</v>
      </c>
      <c r="C46" s="68">
        <v>0</v>
      </c>
      <c r="D46" s="198">
        <v>98</v>
      </c>
      <c r="E46" s="43">
        <v>0</v>
      </c>
      <c r="F46" s="207">
        <f t="shared" si="3"/>
        <v>98</v>
      </c>
      <c r="G46" s="45">
        <f t="shared" si="14"/>
        <v>13.454419999999999</v>
      </c>
      <c r="H46" s="208">
        <f t="shared" si="4"/>
        <v>0</v>
      </c>
      <c r="I46" s="208">
        <f t="shared" si="5"/>
        <v>1.7490745999999999</v>
      </c>
      <c r="J46" s="46">
        <f t="shared" si="15"/>
        <v>0</v>
      </c>
      <c r="K46" s="47">
        <v>0.20000000000000001</v>
      </c>
      <c r="L46" s="211">
        <f t="shared" si="6"/>
        <v>0</v>
      </c>
      <c r="M46" s="49">
        <v>0.050000000000000003</v>
      </c>
      <c r="N46" s="213">
        <f t="shared" si="7"/>
        <v>0</v>
      </c>
      <c r="O46" s="49">
        <v>0.050000000000000003</v>
      </c>
      <c r="P46" s="213">
        <f t="shared" si="8"/>
        <v>0</v>
      </c>
      <c r="Q46" s="214">
        <f t="shared" si="9"/>
        <v>0</v>
      </c>
      <c r="R46" s="215">
        <f t="shared" si="11"/>
        <v>0</v>
      </c>
      <c r="S46" s="69" t="e">
        <f t="shared" si="16"/>
        <v>#DIV/0!</v>
      </c>
      <c r="T46" s="12"/>
      <c r="W46" s="12">
        <v>16.550000000000001</v>
      </c>
    </row>
    <row r="47" hidden="1" s="1" customFormat="1" ht="14.45" customHeight="1">
      <c r="A47" s="220" t="s">
        <v>64</v>
      </c>
      <c r="B47" s="55" t="str">
        <f>VLOOKUP(A47,'New template'!A:B,2,FALSE)</f>
        <v>E06646</v>
      </c>
      <c r="C47" s="68">
        <v>0</v>
      </c>
      <c r="D47" s="198">
        <v>98</v>
      </c>
      <c r="E47" s="43">
        <v>0.20000000000000001</v>
      </c>
      <c r="F47" s="207">
        <f t="shared" si="3"/>
        <v>78</v>
      </c>
      <c r="G47" s="45">
        <f t="shared" si="14"/>
        <v>10.70862</v>
      </c>
      <c r="H47" s="208">
        <f t="shared" si="4"/>
        <v>0</v>
      </c>
      <c r="I47" s="208">
        <f t="shared" si="5"/>
        <v>1.3921205999999999</v>
      </c>
      <c r="J47" s="46">
        <f t="shared" si="15"/>
        <v>0</v>
      </c>
      <c r="K47" s="47">
        <v>0.20000000000000001</v>
      </c>
      <c r="L47" s="211">
        <f t="shared" si="6"/>
        <v>0</v>
      </c>
      <c r="M47" s="49">
        <v>0.050000000000000003</v>
      </c>
      <c r="N47" s="213">
        <f t="shared" si="7"/>
        <v>0</v>
      </c>
      <c r="O47" s="49">
        <v>0.050000000000000003</v>
      </c>
      <c r="P47" s="213">
        <f t="shared" si="8"/>
        <v>0</v>
      </c>
      <c r="Q47" s="214">
        <f t="shared" si="9"/>
        <v>0</v>
      </c>
      <c r="R47" s="215">
        <f t="shared" si="11"/>
        <v>0</v>
      </c>
      <c r="S47" s="69" t="e">
        <f t="shared" si="16"/>
        <v>#DIV/0!</v>
      </c>
      <c r="W47" s="1">
        <v>7.2699999999999996</v>
      </c>
    </row>
    <row r="48" ht="14.45" customHeight="1">
      <c r="A48" s="203" t="s">
        <v>66</v>
      </c>
      <c r="B48" s="204" t="str">
        <f>VLOOKUP(A48,'New template'!A:B,2,FALSE)</f>
        <v>E05368</v>
      </c>
      <c r="C48" s="68">
        <v>6</v>
      </c>
      <c r="D48" s="205">
        <v>228</v>
      </c>
      <c r="E48" s="206">
        <v>0</v>
      </c>
      <c r="F48" s="207">
        <f t="shared" si="3"/>
        <v>228</v>
      </c>
      <c r="G48" s="208">
        <f t="shared" si="14"/>
        <v>31.302119999999999</v>
      </c>
      <c r="H48" s="208">
        <f t="shared" si="4"/>
        <v>187.81271999999998</v>
      </c>
      <c r="I48" s="208">
        <f t="shared" si="5"/>
        <v>4.0692756000000001</v>
      </c>
      <c r="J48" s="209">
        <f t="shared" si="15"/>
        <v>163.39706639999997</v>
      </c>
      <c r="K48" s="210">
        <v>0.20000000000000001</v>
      </c>
      <c r="L48" s="211">
        <f t="shared" si="6"/>
        <v>32.679413279999999</v>
      </c>
      <c r="M48" s="212">
        <v>0.050000000000000003</v>
      </c>
      <c r="N48" s="213">
        <f t="shared" si="7"/>
        <v>8.1698533199999996</v>
      </c>
      <c r="O48" s="212">
        <v>0.050000000000000003</v>
      </c>
      <c r="P48" s="213">
        <f t="shared" si="8"/>
        <v>8.1698533199999996</v>
      </c>
      <c r="Q48" s="214">
        <f t="shared" si="9"/>
        <v>19.059999999999999</v>
      </c>
      <c r="R48" s="215">
        <f t="shared" ref="R48:R56" si="17">+Q48*C48</f>
        <v>114.35999999999999</v>
      </c>
      <c r="S48" s="216">
        <f t="shared" si="16"/>
        <v>0.60890444481076678</v>
      </c>
      <c r="T48" s="217"/>
      <c r="U48" s="218"/>
      <c r="X48" s="2"/>
    </row>
    <row r="49" s="2" customFormat="1" ht="15" customHeight="1">
      <c r="A49" s="203" t="s">
        <v>66</v>
      </c>
      <c r="B49" s="204" t="str">
        <f>VLOOKUP(A49,'New template'!A:B,2,FALSE)</f>
        <v>E05368</v>
      </c>
      <c r="C49" s="68">
        <v>38</v>
      </c>
      <c r="D49" s="205">
        <v>228</v>
      </c>
      <c r="E49" s="206">
        <v>0.60999999999999999</v>
      </c>
      <c r="F49" s="207">
        <f t="shared" si="3"/>
        <v>88</v>
      </c>
      <c r="G49" s="208">
        <f t="shared" si="14"/>
        <v>12.081519999999999</v>
      </c>
      <c r="H49" s="208">
        <f t="shared" si="4"/>
        <v>459.09775999999999</v>
      </c>
      <c r="I49" s="208">
        <f t="shared" si="5"/>
        <v>1.5705975999999999</v>
      </c>
      <c r="J49" s="209">
        <f t="shared" si="15"/>
        <v>399.41505119999999</v>
      </c>
      <c r="K49" s="210">
        <v>0.20000000000000001</v>
      </c>
      <c r="L49" s="211">
        <f t="shared" si="6"/>
        <v>79.883010240000004</v>
      </c>
      <c r="M49" s="212">
        <v>0.050000000000000003</v>
      </c>
      <c r="N49" s="213">
        <f t="shared" si="7"/>
        <v>19.970752560000001</v>
      </c>
      <c r="O49" s="212">
        <v>0.050000000000000003</v>
      </c>
      <c r="P49" s="213">
        <f t="shared" si="8"/>
        <v>19.970752560000001</v>
      </c>
      <c r="Q49" s="214">
        <f t="shared" si="9"/>
        <v>7.3600000000000003</v>
      </c>
      <c r="R49" s="215">
        <f t="shared" si="17"/>
        <v>279.68000000000001</v>
      </c>
      <c r="S49" s="216">
        <f t="shared" si="16"/>
        <v>0.60919486951972934</v>
      </c>
      <c r="T49" s="217"/>
      <c r="U49" s="218"/>
    </row>
    <row r="50" s="2" customFormat="1" ht="15" customHeight="1">
      <c r="A50" s="203" t="s">
        <v>364</v>
      </c>
      <c r="B50" s="204" t="str">
        <f>VLOOKUP(A50,'New template'!A:B,2,FALSE)</f>
        <v>E05471</v>
      </c>
      <c r="C50" s="68">
        <v>6</v>
      </c>
      <c r="D50" s="205">
        <v>298</v>
      </c>
      <c r="E50" s="206">
        <v>0.69999999999999996</v>
      </c>
      <c r="F50" s="207">
        <f t="shared" si="3"/>
        <v>89</v>
      </c>
      <c r="G50" s="208">
        <f t="shared" si="14"/>
        <v>12.21881</v>
      </c>
      <c r="H50" s="208">
        <f t="shared" si="4"/>
        <v>73.312860000000001</v>
      </c>
      <c r="I50" s="208">
        <f t="shared" si="5"/>
        <v>1.5884453000000001</v>
      </c>
      <c r="J50" s="209">
        <f t="shared" si="15"/>
        <v>63.782188199999993</v>
      </c>
      <c r="K50" s="210">
        <v>0.20000000000000001</v>
      </c>
      <c r="L50" s="211">
        <f t="shared" si="6"/>
        <v>12.75643764</v>
      </c>
      <c r="M50" s="212">
        <v>0.050000000000000003</v>
      </c>
      <c r="N50" s="213">
        <f t="shared" si="7"/>
        <v>3.1891094099999999</v>
      </c>
      <c r="O50" s="212">
        <v>0.050000000000000003</v>
      </c>
      <c r="P50" s="213">
        <f t="shared" si="8"/>
        <v>3.1891094099999999</v>
      </c>
      <c r="Q50" s="214">
        <f t="shared" si="9"/>
        <v>7.4400000000000004</v>
      </c>
      <c r="R50" s="215">
        <f t="shared" si="17"/>
        <v>44.640000000000001</v>
      </c>
      <c r="S50" s="216">
        <f t="shared" si="16"/>
        <v>0.60889726577301717</v>
      </c>
      <c r="T50" s="217"/>
      <c r="U50" s="218"/>
    </row>
    <row r="51" s="3" customFormat="1" ht="15" customHeight="1">
      <c r="A51" s="226" t="s">
        <v>363</v>
      </c>
      <c r="B51" s="232" t="str">
        <f>VLOOKUP(A51,'New template'!A:B,2,FALSE)</f>
        <v>E04521</v>
      </c>
      <c r="C51" s="68">
        <v>6</v>
      </c>
      <c r="D51" s="228">
        <v>248</v>
      </c>
      <c r="E51" s="229">
        <v>0.64000000000000001</v>
      </c>
      <c r="F51" s="207">
        <f t="shared" si="3"/>
        <v>89</v>
      </c>
      <c r="G51" s="215">
        <f t="shared" si="14"/>
        <v>12.21881</v>
      </c>
      <c r="H51" s="208">
        <f t="shared" si="4"/>
        <v>73.312860000000001</v>
      </c>
      <c r="I51" s="208">
        <f t="shared" si="5"/>
        <v>1.5884453000000001</v>
      </c>
      <c r="J51" s="230">
        <f t="shared" si="15"/>
        <v>63.782188199999993</v>
      </c>
      <c r="K51" s="231">
        <v>0.20000000000000001</v>
      </c>
      <c r="L51" s="211">
        <f t="shared" si="6"/>
        <v>12.75643764</v>
      </c>
      <c r="M51" s="231">
        <v>0.050000000000000003</v>
      </c>
      <c r="N51" s="213">
        <f t="shared" si="7"/>
        <v>3.1891094099999999</v>
      </c>
      <c r="O51" s="231">
        <v>0.050000000000000003</v>
      </c>
      <c r="P51" s="213">
        <f t="shared" si="8"/>
        <v>3.1891094099999999</v>
      </c>
      <c r="Q51" s="214">
        <f t="shared" si="9"/>
        <v>7.4400000000000004</v>
      </c>
      <c r="R51" s="215">
        <f t="shared" si="17"/>
        <v>44.640000000000001</v>
      </c>
      <c r="S51" s="216">
        <f t="shared" si="16"/>
        <v>0.60889726577301717</v>
      </c>
      <c r="T51" s="217"/>
      <c r="U51" s="218"/>
      <c r="X51" s="2"/>
    </row>
    <row r="52" s="3" customFormat="1" ht="15" customHeight="1">
      <c r="A52" s="226" t="s">
        <v>363</v>
      </c>
      <c r="B52" s="227" t="s">
        <v>452</v>
      </c>
      <c r="C52" s="68">
        <v>1</v>
      </c>
      <c r="D52" s="228">
        <v>248</v>
      </c>
      <c r="E52" s="229">
        <v>0</v>
      </c>
      <c r="F52" s="207">
        <f t="shared" si="3"/>
        <v>248</v>
      </c>
      <c r="G52" s="215">
        <f t="shared" si="14"/>
        <v>34.047919999999998</v>
      </c>
      <c r="H52" s="208">
        <f t="shared" si="4"/>
        <v>34.047919999999998</v>
      </c>
      <c r="I52" s="208">
        <f t="shared" si="5"/>
        <v>4.4262296000000001</v>
      </c>
      <c r="J52" s="230">
        <f t="shared" si="15"/>
        <v>29.621690399999999</v>
      </c>
      <c r="K52" s="231">
        <v>0.20000000000000001</v>
      </c>
      <c r="L52" s="211">
        <f t="shared" si="6"/>
        <v>5.9243380800000001</v>
      </c>
      <c r="M52" s="231">
        <v>0.050000000000000003</v>
      </c>
      <c r="N52" s="213">
        <f t="shared" si="7"/>
        <v>1.48108452</v>
      </c>
      <c r="O52" s="231">
        <v>0.050000000000000003</v>
      </c>
      <c r="P52" s="213">
        <f t="shared" si="8"/>
        <v>1.48108452</v>
      </c>
      <c r="Q52" s="214">
        <f t="shared" si="9"/>
        <v>20.739999999999998</v>
      </c>
      <c r="R52" s="215">
        <f t="shared" si="17"/>
        <v>20.739999999999998</v>
      </c>
      <c r="S52" s="216">
        <f t="shared" si="16"/>
        <v>0.60914146884743625</v>
      </c>
      <c r="T52" s="217"/>
      <c r="U52" s="218"/>
      <c r="X52" s="2"/>
    </row>
    <row r="53" s="2" customFormat="1" ht="15" customHeight="1">
      <c r="A53" s="203" t="s">
        <v>406</v>
      </c>
      <c r="B53" s="204" t="str">
        <f>VLOOKUP(A53,'New template'!A:B,2,FALSE)</f>
        <v>E03496</v>
      </c>
      <c r="C53" s="68">
        <v>1</v>
      </c>
      <c r="D53" s="205">
        <v>228</v>
      </c>
      <c r="E53" s="206">
        <v>0.5</v>
      </c>
      <c r="F53" s="207">
        <f t="shared" si="3"/>
        <v>114</v>
      </c>
      <c r="G53" s="208">
        <f t="shared" si="14"/>
        <v>15.651059999999999</v>
      </c>
      <c r="H53" s="208">
        <f t="shared" si="4"/>
        <v>15.651059999999999</v>
      </c>
      <c r="I53" s="208">
        <f t="shared" si="5"/>
        <v>2.0346378000000001</v>
      </c>
      <c r="J53" s="209">
        <f t="shared" si="15"/>
        <v>13.616422199999999</v>
      </c>
      <c r="K53" s="210">
        <v>0.20000000000000001</v>
      </c>
      <c r="L53" s="211">
        <f t="shared" si="6"/>
        <v>2.72328444</v>
      </c>
      <c r="M53" s="212">
        <v>0.050000000000000003</v>
      </c>
      <c r="N53" s="213">
        <f t="shared" si="7"/>
        <v>0.68082111000000001</v>
      </c>
      <c r="O53" s="212">
        <v>0.050000000000000003</v>
      </c>
      <c r="P53" s="213">
        <f t="shared" si="8"/>
        <v>0.68082111000000001</v>
      </c>
      <c r="Q53" s="214">
        <f t="shared" si="9"/>
        <v>9.5299999999999994</v>
      </c>
      <c r="R53" s="215">
        <f t="shared" si="17"/>
        <v>9.5299999999999994</v>
      </c>
      <c r="S53" s="216">
        <f t="shared" si="16"/>
        <v>0.60890444481076678</v>
      </c>
      <c r="T53" s="217"/>
      <c r="U53" s="218"/>
    </row>
    <row r="54" s="3" customFormat="1" ht="15" customHeight="1">
      <c r="A54" s="226" t="s">
        <v>74</v>
      </c>
      <c r="B54" s="227" t="s">
        <v>453</v>
      </c>
      <c r="C54" s="68">
        <v>1</v>
      </c>
      <c r="D54" s="228">
        <v>248</v>
      </c>
      <c r="E54" s="229">
        <v>0</v>
      </c>
      <c r="F54" s="207">
        <f t="shared" si="3"/>
        <v>248</v>
      </c>
      <c r="G54" s="215">
        <f t="shared" si="14"/>
        <v>34.047919999999998</v>
      </c>
      <c r="H54" s="208">
        <f t="shared" si="4"/>
        <v>34.047919999999998</v>
      </c>
      <c r="I54" s="208">
        <f t="shared" si="5"/>
        <v>4.4262296000000001</v>
      </c>
      <c r="J54" s="230">
        <f t="shared" si="15"/>
        <v>29.621690399999999</v>
      </c>
      <c r="K54" s="231">
        <v>0.20000000000000001</v>
      </c>
      <c r="L54" s="211">
        <f t="shared" si="6"/>
        <v>5.9243380800000001</v>
      </c>
      <c r="M54" s="231">
        <v>0.050000000000000003</v>
      </c>
      <c r="N54" s="213">
        <f t="shared" si="7"/>
        <v>1.48108452</v>
      </c>
      <c r="O54" s="231">
        <v>0.050000000000000003</v>
      </c>
      <c r="P54" s="213">
        <f t="shared" si="8"/>
        <v>1.48108452</v>
      </c>
      <c r="Q54" s="214">
        <f t="shared" si="9"/>
        <v>20.739999999999998</v>
      </c>
      <c r="R54" s="215">
        <f t="shared" si="17"/>
        <v>20.739999999999998</v>
      </c>
      <c r="S54" s="216">
        <f t="shared" si="16"/>
        <v>0.60914146884743625</v>
      </c>
      <c r="T54" s="217"/>
      <c r="U54" s="218"/>
      <c r="X54" s="2"/>
    </row>
    <row r="55" s="2" customFormat="1" ht="15" customHeight="1">
      <c r="A55" s="203" t="s">
        <v>74</v>
      </c>
      <c r="B55" s="204" t="str">
        <f>VLOOKUP(A55,'New template'!A:B,2,FALSE)</f>
        <v>E05019</v>
      </c>
      <c r="C55" s="68">
        <v>19</v>
      </c>
      <c r="D55" s="205">
        <v>248</v>
      </c>
      <c r="E55" s="206">
        <v>0.29999999999999999</v>
      </c>
      <c r="F55" s="207">
        <f t="shared" si="3"/>
        <v>173</v>
      </c>
      <c r="G55" s="208">
        <f t="shared" si="14"/>
        <v>23.751169999999998</v>
      </c>
      <c r="H55" s="208">
        <f t="shared" si="4"/>
        <v>451.27222999999998</v>
      </c>
      <c r="I55" s="208">
        <f t="shared" si="5"/>
        <v>3.0876520999999997</v>
      </c>
      <c r="J55" s="209">
        <f t="shared" si="15"/>
        <v>392.6068401</v>
      </c>
      <c r="K55" s="210">
        <v>0.20000000000000001</v>
      </c>
      <c r="L55" s="211">
        <f t="shared" si="6"/>
        <v>78.521368020000011</v>
      </c>
      <c r="M55" s="212">
        <v>0.050000000000000003</v>
      </c>
      <c r="N55" s="213">
        <f t="shared" si="7"/>
        <v>19.630342005000003</v>
      </c>
      <c r="O55" s="212">
        <v>0.050000000000000003</v>
      </c>
      <c r="P55" s="213">
        <f t="shared" si="8"/>
        <v>19.630342005000003</v>
      </c>
      <c r="Q55" s="214">
        <f t="shared" si="9"/>
        <v>14.460000000000001</v>
      </c>
      <c r="R55" s="215">
        <f t="shared" si="17"/>
        <v>274.74000000000001</v>
      </c>
      <c r="S55" s="216">
        <f t="shared" si="16"/>
        <v>0.60881211325589435</v>
      </c>
      <c r="T55" s="217"/>
      <c r="U55" s="218"/>
    </row>
    <row r="56" s="2" customFormat="1" ht="15" customHeight="1">
      <c r="A56" s="203" t="s">
        <v>76</v>
      </c>
      <c r="B56" s="204" t="str">
        <f>VLOOKUP(A56,'New template'!A:B,2,FALSE)</f>
        <v>E05733</v>
      </c>
      <c r="C56" s="68">
        <v>5</v>
      </c>
      <c r="D56" s="205">
        <v>348</v>
      </c>
      <c r="E56" s="206">
        <v>0.29999999999999999</v>
      </c>
      <c r="F56" s="207">
        <f t="shared" si="3"/>
        <v>243</v>
      </c>
      <c r="G56" s="208">
        <f t="shared" si="14"/>
        <v>33.361469999999997</v>
      </c>
      <c r="H56" s="208">
        <f t="shared" si="4"/>
        <v>166.80734999999999</v>
      </c>
      <c r="I56" s="208">
        <f t="shared" si="5"/>
        <v>4.3369910999999997</v>
      </c>
      <c r="J56" s="209">
        <f t="shared" si="15"/>
        <v>145.12239449999998</v>
      </c>
      <c r="K56" s="210">
        <v>0.20000000000000001</v>
      </c>
      <c r="L56" s="211">
        <f t="shared" si="6"/>
        <v>29.024478899999998</v>
      </c>
      <c r="M56" s="212">
        <v>0.050000000000000003</v>
      </c>
      <c r="N56" s="213">
        <f t="shared" si="7"/>
        <v>7.2561197249999996</v>
      </c>
      <c r="O56" s="212">
        <v>0.050000000000000003</v>
      </c>
      <c r="P56" s="213">
        <f t="shared" si="8"/>
        <v>7.2561197249999996</v>
      </c>
      <c r="Q56" s="214">
        <f t="shared" si="9"/>
        <v>20.32</v>
      </c>
      <c r="R56" s="215">
        <f t="shared" si="17"/>
        <v>101.59999999999999</v>
      </c>
      <c r="S56" s="216">
        <f t="shared" si="16"/>
        <v>0.60908587061661257</v>
      </c>
      <c r="T56" s="217"/>
      <c r="U56" s="218"/>
    </row>
    <row r="57" hidden="1" ht="15" customHeight="1">
      <c r="A57" s="220" t="s">
        <v>76</v>
      </c>
      <c r="B57" s="55" t="str">
        <f>VLOOKUP(A57,'New template'!A:B,2,FALSE)</f>
        <v>E05733</v>
      </c>
      <c r="C57" s="68">
        <v>0</v>
      </c>
      <c r="D57" s="198">
        <v>348</v>
      </c>
      <c r="E57" s="43">
        <v>0</v>
      </c>
      <c r="F57" s="207">
        <f t="shared" si="3"/>
        <v>348</v>
      </c>
      <c r="G57" s="45">
        <f t="shared" si="14"/>
        <v>47.776919999999997</v>
      </c>
      <c r="H57" s="208">
        <f t="shared" si="4"/>
        <v>0</v>
      </c>
      <c r="I57" s="208">
        <f t="shared" si="5"/>
        <v>6.2109996000000001</v>
      </c>
      <c r="J57" s="46">
        <f t="shared" si="15"/>
        <v>0</v>
      </c>
      <c r="K57" s="47">
        <v>0.20000000000000001</v>
      </c>
      <c r="L57" s="211">
        <f t="shared" si="6"/>
        <v>0</v>
      </c>
      <c r="M57" s="49">
        <v>0.050000000000000003</v>
      </c>
      <c r="N57" s="213">
        <f t="shared" si="7"/>
        <v>0</v>
      </c>
      <c r="O57" s="49">
        <v>0.050000000000000003</v>
      </c>
      <c r="P57" s="213">
        <f t="shared" si="8"/>
        <v>0</v>
      </c>
      <c r="Q57" s="214">
        <f t="shared" si="9"/>
        <v>0</v>
      </c>
      <c r="R57" s="215">
        <f t="shared" si="11"/>
        <v>0</v>
      </c>
      <c r="S57" s="69" t="e">
        <f t="shared" si="16"/>
        <v>#DIV/0!</v>
      </c>
      <c r="T57" s="12"/>
      <c r="W57" s="12">
        <v>41.640000000000001</v>
      </c>
    </row>
    <row r="58" s="2" customFormat="1" ht="15" customHeight="1">
      <c r="A58" s="203" t="s">
        <v>78</v>
      </c>
      <c r="B58" s="204" t="str">
        <f>VLOOKUP(A58,'New template'!A:B,2,FALSE)</f>
        <v>E02533</v>
      </c>
      <c r="C58" s="68">
        <v>3</v>
      </c>
      <c r="D58" s="205">
        <v>198</v>
      </c>
      <c r="E58" s="206">
        <v>0</v>
      </c>
      <c r="F58" s="207">
        <f t="shared" si="3"/>
        <v>198</v>
      </c>
      <c r="G58" s="208">
        <f t="shared" si="14"/>
        <v>27.183419999999998</v>
      </c>
      <c r="H58" s="208">
        <f t="shared" si="4"/>
        <v>81.550259999999994</v>
      </c>
      <c r="I58" s="208">
        <f t="shared" si="5"/>
        <v>3.5338445999999997</v>
      </c>
      <c r="J58" s="209">
        <f t="shared" si="15"/>
        <v>70.948726199999996</v>
      </c>
      <c r="K58" s="210">
        <v>0.20000000000000001</v>
      </c>
      <c r="L58" s="211">
        <f t="shared" si="6"/>
        <v>14.189745240000001</v>
      </c>
      <c r="M58" s="212">
        <v>0.050000000000000003</v>
      </c>
      <c r="N58" s="213">
        <f t="shared" si="7"/>
        <v>3.5474363100000001</v>
      </c>
      <c r="O58" s="212">
        <v>0.050000000000000003</v>
      </c>
      <c r="P58" s="213">
        <f t="shared" si="8"/>
        <v>3.5474363100000001</v>
      </c>
      <c r="Q58" s="214">
        <f t="shared" si="9"/>
        <v>16.550000000000001</v>
      </c>
      <c r="R58" s="215">
        <f t="shared" ref="R58:R61" si="18">+Q58*C58</f>
        <v>49.650000000000006</v>
      </c>
      <c r="S58" s="216">
        <f t="shared" si="16"/>
        <v>0.60882699822171027</v>
      </c>
      <c r="T58" s="217"/>
      <c r="U58" s="218"/>
    </row>
    <row r="59" s="2" customFormat="1" ht="15" customHeight="1">
      <c r="A59" s="203" t="s">
        <v>78</v>
      </c>
      <c r="B59" s="204" t="str">
        <f>VLOOKUP(A59,'New template'!A:B,2,FALSE)</f>
        <v>E02533</v>
      </c>
      <c r="C59" s="68">
        <v>1</v>
      </c>
      <c r="D59" s="205">
        <v>198</v>
      </c>
      <c r="E59" s="206">
        <v>0.56000000000000005</v>
      </c>
      <c r="F59" s="207">
        <f t="shared" si="3"/>
        <v>87</v>
      </c>
      <c r="G59" s="208">
        <f t="shared" si="14"/>
        <v>11.944229999999999</v>
      </c>
      <c r="H59" s="208">
        <f t="shared" si="4"/>
        <v>11.944229999999999</v>
      </c>
      <c r="I59" s="208">
        <f t="shared" si="5"/>
        <v>1.5527499</v>
      </c>
      <c r="J59" s="209">
        <f t="shared" si="15"/>
        <v>10.391480099999999</v>
      </c>
      <c r="K59" s="210">
        <v>0.20000000000000001</v>
      </c>
      <c r="L59" s="211">
        <f t="shared" si="6"/>
        <v>2.0782960199999998</v>
      </c>
      <c r="M59" s="212">
        <v>0.050000000000000003</v>
      </c>
      <c r="N59" s="213">
        <f t="shared" si="7"/>
        <v>0.51957400499999995</v>
      </c>
      <c r="O59" s="212">
        <v>0.050000000000000003</v>
      </c>
      <c r="P59" s="213">
        <f t="shared" si="8"/>
        <v>0.51957400499999995</v>
      </c>
      <c r="Q59" s="214">
        <f t="shared" si="9"/>
        <v>7.2699999999999996</v>
      </c>
      <c r="R59" s="215">
        <f t="shared" si="18"/>
        <v>7.2699999999999996</v>
      </c>
      <c r="S59" s="216">
        <f t="shared" si="16"/>
        <v>0.6086620903984602</v>
      </c>
      <c r="T59" s="217"/>
      <c r="U59" s="218"/>
    </row>
    <row r="60" s="2" customFormat="1" ht="15" customHeight="1">
      <c r="A60" s="203" t="s">
        <v>80</v>
      </c>
      <c r="B60" s="204" t="str">
        <f>VLOOKUP(A60,'New template'!A:B,2,FALSE)</f>
        <v>E02595</v>
      </c>
      <c r="C60" s="68">
        <v>5</v>
      </c>
      <c r="D60" s="205">
        <v>298</v>
      </c>
      <c r="E60" s="206">
        <v>0.69999999999999996</v>
      </c>
      <c r="F60" s="207">
        <f t="shared" si="3"/>
        <v>89</v>
      </c>
      <c r="G60" s="208">
        <f t="shared" si="14"/>
        <v>12.21881</v>
      </c>
      <c r="H60" s="208">
        <f t="shared" si="4"/>
        <v>61.094049999999996</v>
      </c>
      <c r="I60" s="208">
        <f t="shared" si="5"/>
        <v>1.5884453000000001</v>
      </c>
      <c r="J60" s="209">
        <f t="shared" si="15"/>
        <v>53.151823499999999</v>
      </c>
      <c r="K60" s="210">
        <v>0.20000000000000001</v>
      </c>
      <c r="L60" s="211">
        <f t="shared" si="6"/>
        <v>10.630364700000001</v>
      </c>
      <c r="M60" s="212">
        <v>0.050000000000000003</v>
      </c>
      <c r="N60" s="213">
        <f t="shared" si="7"/>
        <v>2.6575911750000003</v>
      </c>
      <c r="O60" s="212">
        <v>0.050000000000000003</v>
      </c>
      <c r="P60" s="213">
        <f t="shared" si="8"/>
        <v>2.6575911750000003</v>
      </c>
      <c r="Q60" s="214">
        <f t="shared" si="9"/>
        <v>7.4400000000000004</v>
      </c>
      <c r="R60" s="215">
        <f t="shared" si="18"/>
        <v>37.200000000000003</v>
      </c>
      <c r="S60" s="216">
        <f t="shared" si="16"/>
        <v>0.60889726577301728</v>
      </c>
      <c r="T60" s="217"/>
      <c r="U60" s="218"/>
    </row>
    <row r="61" s="2" customFormat="1" ht="15" customHeight="1">
      <c r="A61" s="203" t="s">
        <v>82</v>
      </c>
      <c r="B61" s="204" t="str">
        <f>VLOOKUP(A61,'New template'!A:B,2,FALSE)</f>
        <v>E02596</v>
      </c>
      <c r="C61" s="68">
        <v>102</v>
      </c>
      <c r="D61" s="205">
        <v>398</v>
      </c>
      <c r="E61" s="206">
        <v>0.64000000000000001</v>
      </c>
      <c r="F61" s="207">
        <f t="shared" si="3"/>
        <v>143</v>
      </c>
      <c r="G61" s="208">
        <f t="shared" si="14"/>
        <v>19.632469999999998</v>
      </c>
      <c r="H61" s="208">
        <f t="shared" si="4"/>
        <v>2002.5119399999999</v>
      </c>
      <c r="I61" s="208">
        <f t="shared" si="5"/>
        <v>2.5522210999999997</v>
      </c>
      <c r="J61" s="209">
        <f t="shared" si="15"/>
        <v>1742.1853877999997</v>
      </c>
      <c r="K61" s="210">
        <v>0.20000000000000001</v>
      </c>
      <c r="L61" s="211">
        <f t="shared" si="6"/>
        <v>348.43707755999998</v>
      </c>
      <c r="M61" s="212">
        <v>0.050000000000000003</v>
      </c>
      <c r="N61" s="213">
        <f t="shared" si="7"/>
        <v>87.109269389999994</v>
      </c>
      <c r="O61" s="212">
        <v>0.050000000000000003</v>
      </c>
      <c r="P61" s="213">
        <f t="shared" si="8"/>
        <v>87.109269389999994</v>
      </c>
      <c r="Q61" s="214">
        <f t="shared" si="9"/>
        <v>11.960000000000001</v>
      </c>
      <c r="R61" s="215">
        <f t="shared" si="18"/>
        <v>1219.9200000000001</v>
      </c>
      <c r="S61" s="216">
        <f t="shared" si="16"/>
        <v>0.60919486951972934</v>
      </c>
      <c r="T61" s="217"/>
      <c r="U61" s="218"/>
    </row>
    <row r="62" hidden="1" ht="15" customHeight="1">
      <c r="A62" s="220" t="s">
        <v>82</v>
      </c>
      <c r="B62" s="55" t="str">
        <f>VLOOKUP(A62,'New template'!A:B,2,FALSE)</f>
        <v>E02596</v>
      </c>
      <c r="C62" s="68">
        <v>0</v>
      </c>
      <c r="D62" s="198">
        <v>398</v>
      </c>
      <c r="E62" s="43">
        <v>0</v>
      </c>
      <c r="F62" s="207">
        <f t="shared" si="3"/>
        <v>398</v>
      </c>
      <c r="G62" s="45">
        <f t="shared" si="14"/>
        <v>54.641419999999997</v>
      </c>
      <c r="H62" s="208">
        <f t="shared" si="4"/>
        <v>0</v>
      </c>
      <c r="I62" s="208">
        <f t="shared" si="5"/>
        <v>7.1033846</v>
      </c>
      <c r="J62" s="46">
        <f t="shared" si="15"/>
        <v>0</v>
      </c>
      <c r="K62" s="47">
        <v>0.20000000000000001</v>
      </c>
      <c r="L62" s="211">
        <f t="shared" si="6"/>
        <v>0</v>
      </c>
      <c r="M62" s="49">
        <v>0.050000000000000003</v>
      </c>
      <c r="N62" s="213">
        <f t="shared" si="7"/>
        <v>0</v>
      </c>
      <c r="O62" s="49">
        <v>0.050000000000000003</v>
      </c>
      <c r="P62" s="213">
        <f t="shared" si="8"/>
        <v>0</v>
      </c>
      <c r="Q62" s="214">
        <f t="shared" si="9"/>
        <v>0</v>
      </c>
      <c r="R62" s="215">
        <f t="shared" si="11"/>
        <v>0</v>
      </c>
      <c r="S62" s="69" t="e">
        <f t="shared" si="16"/>
        <v>#DIV/0!</v>
      </c>
      <c r="T62" s="12"/>
      <c r="W62" s="12">
        <v>7.3600000000000003</v>
      </c>
    </row>
    <row r="63" s="2" customFormat="1" ht="15" customHeight="1">
      <c r="A63" s="203" t="s">
        <v>365</v>
      </c>
      <c r="B63" s="204" t="str">
        <f>VLOOKUP(A63,'New template'!A:B,2,FALSE)</f>
        <v>E02035</v>
      </c>
      <c r="C63" s="68">
        <v>17</v>
      </c>
      <c r="D63" s="205">
        <v>98</v>
      </c>
      <c r="E63" s="206">
        <v>0</v>
      </c>
      <c r="F63" s="207">
        <f t="shared" si="3"/>
        <v>98</v>
      </c>
      <c r="G63" s="208">
        <f t="shared" si="14"/>
        <v>13.454419999999999</v>
      </c>
      <c r="H63" s="208">
        <f t="shared" si="4"/>
        <v>228.72513999999998</v>
      </c>
      <c r="I63" s="208">
        <f t="shared" si="5"/>
        <v>1.7490745999999999</v>
      </c>
      <c r="J63" s="209">
        <f t="shared" si="15"/>
        <v>198.99087179999998</v>
      </c>
      <c r="K63" s="210">
        <v>0.20000000000000001</v>
      </c>
      <c r="L63" s="211">
        <f t="shared" si="6"/>
        <v>39.798174359999997</v>
      </c>
      <c r="M63" s="212">
        <v>0.050000000000000003</v>
      </c>
      <c r="N63" s="213">
        <f t="shared" si="7"/>
        <v>9.9495435899999993</v>
      </c>
      <c r="O63" s="212">
        <v>0.050000000000000003</v>
      </c>
      <c r="P63" s="213">
        <f t="shared" si="8"/>
        <v>9.9495435899999993</v>
      </c>
      <c r="Q63" s="214">
        <f t="shared" si="9"/>
        <v>8.1899999999999995</v>
      </c>
      <c r="R63" s="215">
        <f t="shared" ref="R63:R65" si="19">+Q63*C63</f>
        <v>139.22999999999999</v>
      </c>
      <c r="S63" s="216">
        <f t="shared" si="16"/>
        <v>0.6087218921365618</v>
      </c>
      <c r="T63" s="217"/>
      <c r="U63" s="218"/>
    </row>
    <row r="64" s="2" customFormat="1" ht="15" customHeight="1">
      <c r="A64" s="203" t="s">
        <v>365</v>
      </c>
      <c r="B64" s="219" t="s">
        <v>454</v>
      </c>
      <c r="C64" s="68">
        <v>12</v>
      </c>
      <c r="D64" s="205">
        <v>98</v>
      </c>
      <c r="E64" s="206">
        <v>0.099999999999999895</v>
      </c>
      <c r="F64" s="207">
        <f t="shared" si="3"/>
        <v>88</v>
      </c>
      <c r="G64" s="208">
        <f t="shared" si="14"/>
        <v>12.081519999999999</v>
      </c>
      <c r="H64" s="208">
        <f t="shared" si="4"/>
        <v>144.97824</v>
      </c>
      <c r="I64" s="208">
        <f t="shared" si="5"/>
        <v>1.5705975999999999</v>
      </c>
      <c r="J64" s="209">
        <f t="shared" si="15"/>
        <v>126.13106880000001</v>
      </c>
      <c r="K64" s="210">
        <v>0.20000000000000001</v>
      </c>
      <c r="L64" s="211">
        <f t="shared" si="6"/>
        <v>25.226213760000004</v>
      </c>
      <c r="M64" s="212">
        <v>0.050000000000000003</v>
      </c>
      <c r="N64" s="213">
        <f t="shared" si="7"/>
        <v>6.306553440000001</v>
      </c>
      <c r="O64" s="212">
        <v>0.050000000000000003</v>
      </c>
      <c r="P64" s="213">
        <f t="shared" si="8"/>
        <v>6.306553440000001</v>
      </c>
      <c r="Q64" s="214">
        <f t="shared" si="9"/>
        <v>7.3600000000000003</v>
      </c>
      <c r="R64" s="215">
        <f t="shared" si="19"/>
        <v>88.320000000000007</v>
      </c>
      <c r="S64" s="216">
        <f t="shared" si="16"/>
        <v>0.60919486951972934</v>
      </c>
      <c r="T64" s="217"/>
      <c r="U64" s="218"/>
    </row>
    <row r="65" s="2" customFormat="1" ht="15" customHeight="1">
      <c r="A65" s="222" t="s">
        <v>366</v>
      </c>
      <c r="B65" s="204" t="str">
        <f>VLOOKUP(A65,'New template'!A:B,2,FALSE)</f>
        <v>E02036</v>
      </c>
      <c r="C65" s="223">
        <v>1</v>
      </c>
      <c r="D65" s="224">
        <v>198</v>
      </c>
      <c r="E65" s="225">
        <v>0</v>
      </c>
      <c r="F65" s="207">
        <f t="shared" si="3"/>
        <v>198</v>
      </c>
      <c r="G65" s="208">
        <f t="shared" si="14"/>
        <v>27.183419999999998</v>
      </c>
      <c r="H65" s="208">
        <f t="shared" si="4"/>
        <v>27.183419999999998</v>
      </c>
      <c r="I65" s="208">
        <f t="shared" si="5"/>
        <v>3.5338445999999997</v>
      </c>
      <c r="J65" s="209">
        <f t="shared" si="15"/>
        <v>23.6495754</v>
      </c>
      <c r="K65" s="210">
        <v>0.20000000000000001</v>
      </c>
      <c r="L65" s="211">
        <f t="shared" si="6"/>
        <v>4.7299150800000005</v>
      </c>
      <c r="M65" s="212">
        <f>VLOOKUP(A65,'New template'!A:R,13,FALSE)</f>
        <v>0.050000000000000003</v>
      </c>
      <c r="N65" s="213">
        <f t="shared" si="7"/>
        <v>1.1824787700000001</v>
      </c>
      <c r="O65" s="212">
        <v>0.050000000000000003</v>
      </c>
      <c r="P65" s="213">
        <f t="shared" si="8"/>
        <v>1.1824787700000001</v>
      </c>
      <c r="Q65" s="214">
        <f t="shared" si="9"/>
        <v>16.550000000000001</v>
      </c>
      <c r="R65" s="215">
        <f t="shared" si="19"/>
        <v>16.550000000000001</v>
      </c>
      <c r="S65" s="216">
        <f t="shared" si="16"/>
        <v>0.60882699822171016</v>
      </c>
      <c r="T65" s="217"/>
      <c r="U65" s="218"/>
    </row>
    <row r="66" hidden="1" s="2" customFormat="1" ht="15" customHeight="1">
      <c r="A66" s="233" t="s">
        <v>366</v>
      </c>
      <c r="B66" s="55" t="str">
        <f>VLOOKUP(A66,'New template'!A:B,2,FALSE)</f>
        <v>E02036</v>
      </c>
      <c r="C66" s="223">
        <v>0</v>
      </c>
      <c r="D66" s="234">
        <v>198</v>
      </c>
      <c r="E66" s="235">
        <v>0.5</v>
      </c>
      <c r="F66" s="207">
        <f t="shared" si="3"/>
        <v>99</v>
      </c>
      <c r="G66" s="45">
        <f t="shared" si="14"/>
        <v>13.591709999999999</v>
      </c>
      <c r="H66" s="208">
        <f t="shared" si="4"/>
        <v>0</v>
      </c>
      <c r="I66" s="208">
        <f t="shared" si="5"/>
        <v>1.7669222999999998</v>
      </c>
      <c r="J66" s="46">
        <f t="shared" si="15"/>
        <v>0</v>
      </c>
      <c r="K66" s="47">
        <v>0.20000000000000001</v>
      </c>
      <c r="L66" s="211">
        <f t="shared" si="6"/>
        <v>0</v>
      </c>
      <c r="M66" s="49">
        <f>VLOOKUP(A66,'New template'!A:R,13,FALSE)</f>
        <v>0.050000000000000003</v>
      </c>
      <c r="N66" s="213">
        <f t="shared" si="7"/>
        <v>0</v>
      </c>
      <c r="O66" s="49">
        <v>0.050000000000000003</v>
      </c>
      <c r="P66" s="213">
        <f t="shared" si="8"/>
        <v>0</v>
      </c>
      <c r="Q66" s="214">
        <f t="shared" si="9"/>
        <v>0</v>
      </c>
      <c r="R66" s="215">
        <f t="shared" si="11"/>
        <v>0</v>
      </c>
      <c r="S66" s="194"/>
      <c r="T66" s="218"/>
      <c r="U66" s="218"/>
      <c r="W66" s="2">
        <v>2.1699999999999999</v>
      </c>
    </row>
    <row r="67" s="2" customFormat="1" ht="15" customHeight="1">
      <c r="A67" s="222" t="s">
        <v>367</v>
      </c>
      <c r="B67" s="204" t="str">
        <f>VLOOKUP(A67,'New template'!A:B,2,FALSE)</f>
        <v>E06308</v>
      </c>
      <c r="C67" s="223">
        <v>41</v>
      </c>
      <c r="D67" s="224">
        <v>248</v>
      </c>
      <c r="E67" s="225">
        <v>0.5</v>
      </c>
      <c r="F67" s="207">
        <f t="shared" si="3"/>
        <v>124</v>
      </c>
      <c r="G67" s="208">
        <f t="shared" si="14"/>
        <v>17.023959999999999</v>
      </c>
      <c r="H67" s="208">
        <f t="shared" si="4"/>
        <v>697.98235999999997</v>
      </c>
      <c r="I67" s="208">
        <f t="shared" si="5"/>
        <v>2.2131148</v>
      </c>
      <c r="J67" s="209">
        <f t="shared" si="15"/>
        <v>607.24465320000002</v>
      </c>
      <c r="K67" s="210">
        <v>0.20000000000000001</v>
      </c>
      <c r="L67" s="211">
        <f t="shared" si="6"/>
        <v>121.44893064000001</v>
      </c>
      <c r="M67" s="212">
        <f>VLOOKUP(A67,'New template'!A:R,13,FALSE)</f>
        <v>0.050000000000000003</v>
      </c>
      <c r="N67" s="213">
        <f t="shared" si="7"/>
        <v>30.362232660000004</v>
      </c>
      <c r="O67" s="212">
        <v>0.050000000000000003</v>
      </c>
      <c r="P67" s="213">
        <f t="shared" si="8"/>
        <v>30.362232660000004</v>
      </c>
      <c r="Q67" s="214">
        <f t="shared" si="9"/>
        <v>10.369999999999999</v>
      </c>
      <c r="R67" s="215">
        <f>+Q67*C67</f>
        <v>425.16999999999996</v>
      </c>
      <c r="S67" s="216">
        <f>R67/H67</f>
        <v>0.60914146884743614</v>
      </c>
      <c r="T67" s="217"/>
      <c r="U67" s="218"/>
    </row>
    <row r="68" hidden="1" s="2" customFormat="1" ht="15" customHeight="1">
      <c r="A68" s="233" t="s">
        <v>367</v>
      </c>
      <c r="B68" s="221" t="str">
        <f>VLOOKUP(A68,'New template'!A:B,2,FALSE)</f>
        <v>E06308</v>
      </c>
      <c r="C68" s="223">
        <v>0</v>
      </c>
      <c r="D68" s="234">
        <v>248</v>
      </c>
      <c r="E68" s="235">
        <v>0</v>
      </c>
      <c r="F68" s="207">
        <f t="shared" si="3"/>
        <v>248</v>
      </c>
      <c r="G68" s="45">
        <f t="shared" si="14"/>
        <v>34.047919999999998</v>
      </c>
      <c r="H68" s="208">
        <f t="shared" si="4"/>
        <v>0</v>
      </c>
      <c r="I68" s="208">
        <f t="shared" si="5"/>
        <v>4.4262296000000001</v>
      </c>
      <c r="J68" s="46">
        <f t="shared" si="15"/>
        <v>0</v>
      </c>
      <c r="K68" s="47">
        <v>0.20000000000000001</v>
      </c>
      <c r="L68" s="211">
        <f t="shared" si="6"/>
        <v>0</v>
      </c>
      <c r="M68" s="49">
        <v>0.050000000000000003</v>
      </c>
      <c r="N68" s="213">
        <f t="shared" si="7"/>
        <v>0</v>
      </c>
      <c r="O68" s="49">
        <v>0.050000000000000003</v>
      </c>
      <c r="P68" s="213">
        <f t="shared" si="8"/>
        <v>0</v>
      </c>
      <c r="Q68" s="214">
        <f t="shared" si="9"/>
        <v>0</v>
      </c>
      <c r="R68" s="215">
        <f t="shared" si="11"/>
        <v>0</v>
      </c>
      <c r="S68" s="194"/>
      <c r="T68" s="218"/>
      <c r="U68" s="218"/>
      <c r="W68" s="2">
        <v>19.899999999999999</v>
      </c>
    </row>
    <row r="69" s="2" customFormat="1" ht="15" customHeight="1">
      <c r="A69" s="203" t="s">
        <v>90</v>
      </c>
      <c r="B69" s="204" t="str">
        <f>VLOOKUP(A69,'New template'!A:B,2,FALSE)</f>
        <v>E03005</v>
      </c>
      <c r="C69" s="68">
        <v>1</v>
      </c>
      <c r="D69" s="205">
        <v>298</v>
      </c>
      <c r="E69" s="206">
        <v>0</v>
      </c>
      <c r="F69" s="207">
        <f t="shared" si="3"/>
        <v>298</v>
      </c>
      <c r="G69" s="208">
        <f t="shared" si="14"/>
        <v>40.912419999999997</v>
      </c>
      <c r="H69" s="208">
        <f t="shared" si="4"/>
        <v>40.912419999999997</v>
      </c>
      <c r="I69" s="208">
        <f t="shared" si="5"/>
        <v>5.3186146000000001</v>
      </c>
      <c r="J69" s="209">
        <f t="shared" si="15"/>
        <v>35.593805399999994</v>
      </c>
      <c r="K69" s="210">
        <v>0.20000000000000001</v>
      </c>
      <c r="L69" s="211">
        <f t="shared" si="6"/>
        <v>7.1187610799999987</v>
      </c>
      <c r="M69" s="212">
        <v>0.050000000000000003</v>
      </c>
      <c r="N69" s="213">
        <f t="shared" si="7"/>
        <v>1.7796902699999997</v>
      </c>
      <c r="O69" s="212">
        <v>0.050000000000000003</v>
      </c>
      <c r="P69" s="213">
        <f t="shared" si="8"/>
        <v>1.7796902699999997</v>
      </c>
      <c r="Q69" s="214">
        <f t="shared" si="9"/>
        <v>24.920000000000002</v>
      </c>
      <c r="R69" s="215">
        <f t="shared" ref="R69:R71" si="20">+Q69*C69</f>
        <v>24.920000000000002</v>
      </c>
      <c r="S69" s="216">
        <f t="shared" ref="S69:S93" si="21">R69/H69</f>
        <v>0.60910598786383219</v>
      </c>
      <c r="T69" s="217"/>
      <c r="U69" s="218"/>
    </row>
    <row r="70" ht="15" customHeight="1">
      <c r="A70" s="203" t="s">
        <v>90</v>
      </c>
      <c r="B70" s="204" t="str">
        <f>VLOOKUP(A70,'New template'!A:B,2,FALSE)</f>
        <v>E03005</v>
      </c>
      <c r="C70" s="68">
        <v>26</v>
      </c>
      <c r="D70" s="205">
        <v>298</v>
      </c>
      <c r="E70" s="206">
        <v>0.69999999999999996</v>
      </c>
      <c r="F70" s="207">
        <f t="shared" si="3"/>
        <v>89</v>
      </c>
      <c r="G70" s="208">
        <f t="shared" si="14"/>
        <v>12.21881</v>
      </c>
      <c r="H70" s="208">
        <f t="shared" si="4"/>
        <v>317.68905999999998</v>
      </c>
      <c r="I70" s="208">
        <f t="shared" si="5"/>
        <v>1.5884453000000001</v>
      </c>
      <c r="J70" s="209">
        <f t="shared" si="15"/>
        <v>276.38948219999997</v>
      </c>
      <c r="K70" s="210">
        <v>0.20000000000000001</v>
      </c>
      <c r="L70" s="211">
        <f t="shared" si="6"/>
        <v>55.277896439999999</v>
      </c>
      <c r="M70" s="212">
        <v>0.050000000000000003</v>
      </c>
      <c r="N70" s="213">
        <f t="shared" si="7"/>
        <v>13.81947411</v>
      </c>
      <c r="O70" s="212">
        <v>0.050000000000000003</v>
      </c>
      <c r="P70" s="213">
        <f t="shared" si="8"/>
        <v>13.81947411</v>
      </c>
      <c r="Q70" s="214">
        <f t="shared" si="9"/>
        <v>7.4400000000000004</v>
      </c>
      <c r="R70" s="215">
        <f t="shared" si="20"/>
        <v>193.44</v>
      </c>
      <c r="S70" s="216">
        <f t="shared" si="21"/>
        <v>0.60889726577301717</v>
      </c>
      <c r="T70" s="217"/>
      <c r="U70" s="218"/>
      <c r="X70" s="2"/>
    </row>
    <row r="71" s="2" customFormat="1" ht="15" customHeight="1">
      <c r="A71" s="203" t="s">
        <v>92</v>
      </c>
      <c r="B71" s="204" t="str">
        <f>VLOOKUP(A71,'New template'!A:B,2,FALSE)</f>
        <v>E03730</v>
      </c>
      <c r="C71" s="68">
        <v>129</v>
      </c>
      <c r="D71" s="205">
        <v>398</v>
      </c>
      <c r="E71" s="206">
        <v>0.77000000000000002</v>
      </c>
      <c r="F71" s="207">
        <f t="shared" si="3"/>
        <v>91</v>
      </c>
      <c r="G71" s="208">
        <f t="shared" si="14"/>
        <v>12.49339</v>
      </c>
      <c r="H71" s="208">
        <f t="shared" si="4"/>
        <v>1611.6473100000001</v>
      </c>
      <c r="I71" s="208">
        <f t="shared" si="5"/>
        <v>1.6241407000000001</v>
      </c>
      <c r="J71" s="209">
        <f t="shared" si="15"/>
        <v>1402.1331597000001</v>
      </c>
      <c r="K71" s="210">
        <v>0.20000000000000001</v>
      </c>
      <c r="L71" s="211">
        <f t="shared" si="6"/>
        <v>280.42663194000005</v>
      </c>
      <c r="M71" s="212">
        <v>0.050000000000000003</v>
      </c>
      <c r="N71" s="213">
        <f t="shared" si="7"/>
        <v>70.106657985000012</v>
      </c>
      <c r="O71" s="212">
        <v>0.050000000000000003</v>
      </c>
      <c r="P71" s="213">
        <f t="shared" si="8"/>
        <v>70.106657985000012</v>
      </c>
      <c r="Q71" s="214">
        <f t="shared" si="9"/>
        <v>7.6100000000000003</v>
      </c>
      <c r="R71" s="215">
        <f t="shared" si="20"/>
        <v>981.69000000000005</v>
      </c>
      <c r="S71" s="216">
        <f t="shared" si="21"/>
        <v>0.60912210376847276</v>
      </c>
      <c r="T71" s="217"/>
      <c r="U71" s="218"/>
    </row>
    <row r="72" hidden="1" s="2" customFormat="1" ht="15" customHeight="1">
      <c r="A72" s="220" t="s">
        <v>94</v>
      </c>
      <c r="B72" s="55" t="str">
        <f>VLOOKUP(A72,'New template'!A:B,2,FALSE)</f>
        <v>E06163</v>
      </c>
      <c r="C72" s="68">
        <v>0</v>
      </c>
      <c r="D72" s="198">
        <v>498</v>
      </c>
      <c r="E72" s="43">
        <v>0.75</v>
      </c>
      <c r="F72" s="207">
        <f t="shared" si="3"/>
        <v>124</v>
      </c>
      <c r="G72" s="45">
        <f t="shared" si="14"/>
        <v>17.023959999999999</v>
      </c>
      <c r="H72" s="208">
        <f t="shared" si="4"/>
        <v>0</v>
      </c>
      <c r="I72" s="208">
        <f t="shared" si="5"/>
        <v>2.2131148</v>
      </c>
      <c r="J72" s="46">
        <f t="shared" si="15"/>
        <v>0</v>
      </c>
      <c r="K72" s="47">
        <v>0.20000000000000001</v>
      </c>
      <c r="L72" s="211">
        <f t="shared" si="6"/>
        <v>0</v>
      </c>
      <c r="M72" s="49">
        <v>0.050000000000000003</v>
      </c>
      <c r="N72" s="213">
        <f t="shared" si="7"/>
        <v>0</v>
      </c>
      <c r="O72" s="49">
        <v>0.050000000000000003</v>
      </c>
      <c r="P72" s="213">
        <f t="shared" si="8"/>
        <v>0</v>
      </c>
      <c r="Q72" s="214">
        <f t="shared" si="9"/>
        <v>0</v>
      </c>
      <c r="R72" s="215">
        <f t="shared" si="11"/>
        <v>0</v>
      </c>
      <c r="S72" s="69" t="e">
        <f t="shared" si="21"/>
        <v>#DIV/0!</v>
      </c>
      <c r="T72" s="218"/>
      <c r="U72" s="218"/>
      <c r="W72" s="2">
        <v>33.280000000000001</v>
      </c>
    </row>
    <row r="73" s="2" customFormat="1" ht="15" customHeight="1">
      <c r="A73" s="203" t="s">
        <v>94</v>
      </c>
      <c r="B73" s="204" t="str">
        <f>VLOOKUP(A73,'New template'!A:B,2,FALSE)</f>
        <v>E06163</v>
      </c>
      <c r="C73" s="68">
        <v>3</v>
      </c>
      <c r="D73" s="205">
        <v>498</v>
      </c>
      <c r="E73" s="206">
        <v>0</v>
      </c>
      <c r="F73" s="207">
        <f t="shared" si="3"/>
        <v>498</v>
      </c>
      <c r="G73" s="208">
        <f t="shared" ref="G73:G104" si="22">F73*$B$7</f>
        <v>68.370419999999996</v>
      </c>
      <c r="H73" s="208">
        <f t="shared" si="4"/>
        <v>205.11125999999999</v>
      </c>
      <c r="I73" s="208">
        <f t="shared" si="5"/>
        <v>8.8881546</v>
      </c>
      <c r="J73" s="209">
        <f t="shared" ref="J73:J104" si="23">(G73-I73)*C73</f>
        <v>178.44679619999999</v>
      </c>
      <c r="K73" s="210">
        <v>0.20000000000000001</v>
      </c>
      <c r="L73" s="211">
        <f t="shared" si="6"/>
        <v>35.689359240000002</v>
      </c>
      <c r="M73" s="212">
        <v>0.050000000000000003</v>
      </c>
      <c r="N73" s="213">
        <f t="shared" si="7"/>
        <v>8.9223398100000004</v>
      </c>
      <c r="O73" s="212">
        <v>0.050000000000000003</v>
      </c>
      <c r="P73" s="213">
        <f t="shared" si="8"/>
        <v>8.9223398100000004</v>
      </c>
      <c r="Q73" s="214">
        <f t="shared" si="9"/>
        <v>41.640000000000001</v>
      </c>
      <c r="R73" s="215">
        <f t="shared" ref="R73:R90" si="24">+Q73*C73</f>
        <v>124.92</v>
      </c>
      <c r="S73" s="216">
        <f t="shared" si="21"/>
        <v>0.60903531088444396</v>
      </c>
      <c r="T73" s="217"/>
      <c r="U73" s="218"/>
    </row>
    <row r="74" s="3" customFormat="1" ht="15" customHeight="1">
      <c r="A74" s="203" t="s">
        <v>96</v>
      </c>
      <c r="B74" s="204" t="str">
        <f>VLOOKUP(A74,'New template'!A:B,2,FALSE)</f>
        <v>E06127</v>
      </c>
      <c r="C74" s="68">
        <v>153</v>
      </c>
      <c r="D74" s="205">
        <v>298</v>
      </c>
      <c r="E74" s="206">
        <v>0</v>
      </c>
      <c r="F74" s="207">
        <f t="shared" ref="F74:F137" si="25">ROUNDDOWN(D74*(1-E74),0)</f>
        <v>298</v>
      </c>
      <c r="G74" s="208">
        <f t="shared" si="22"/>
        <v>40.912419999999997</v>
      </c>
      <c r="H74" s="208">
        <f t="shared" ref="H74:H137" si="26">G74*C74</f>
        <v>6259.6002599999993</v>
      </c>
      <c r="I74" s="208">
        <f t="shared" ref="I74:I137" si="27">G74*0.13</f>
        <v>5.3186146000000001</v>
      </c>
      <c r="J74" s="209">
        <f t="shared" si="23"/>
        <v>5445.8522261999988</v>
      </c>
      <c r="K74" s="210">
        <v>0.20000000000000001</v>
      </c>
      <c r="L74" s="211">
        <f t="shared" ref="L74:L137" si="28">J74*K74</f>
        <v>1089.1704452399997</v>
      </c>
      <c r="M74" s="212">
        <v>0.050000000000000003</v>
      </c>
      <c r="N74" s="213">
        <f t="shared" ref="N74:N137" si="29">J74*M74</f>
        <v>272.29261130999993</v>
      </c>
      <c r="O74" s="212">
        <v>0.050000000000000003</v>
      </c>
      <c r="P74" s="213">
        <f t="shared" ref="P74:P137" si="30">J74*O74</f>
        <v>272.29261130999993</v>
      </c>
      <c r="Q74" s="214">
        <f t="shared" ref="Q74:Q137" si="31">IFERROR(ROUND((J74-L74-N74-P74)/C74,2),0)</f>
        <v>24.920000000000002</v>
      </c>
      <c r="R74" s="215">
        <f t="shared" si="24"/>
        <v>3812.7600000000002</v>
      </c>
      <c r="S74" s="216">
        <f t="shared" si="21"/>
        <v>0.60910598786383219</v>
      </c>
      <c r="T74" s="217"/>
      <c r="U74" s="218"/>
      <c r="X74" s="2"/>
    </row>
    <row r="75" s="2" customFormat="1" ht="15" customHeight="1">
      <c r="A75" s="203" t="s">
        <v>98</v>
      </c>
      <c r="B75" s="204" t="str">
        <f>VLOOKUP(A75,'New template'!A:B,2,FALSE)</f>
        <v>E06634</v>
      </c>
      <c r="C75" s="68">
        <v>76</v>
      </c>
      <c r="D75" s="205">
        <v>478</v>
      </c>
      <c r="E75" s="206">
        <v>0</v>
      </c>
      <c r="F75" s="207">
        <f t="shared" si="25"/>
        <v>478</v>
      </c>
      <c r="G75" s="208">
        <f t="shared" si="22"/>
        <v>65.624619999999993</v>
      </c>
      <c r="H75" s="208">
        <f t="shared" si="26"/>
        <v>4987.4711199999992</v>
      </c>
      <c r="I75" s="208">
        <f t="shared" si="27"/>
        <v>8.5312006</v>
      </c>
      <c r="J75" s="209">
        <f t="shared" si="23"/>
        <v>4339.0998743999999</v>
      </c>
      <c r="K75" s="210">
        <v>0.20000000000000001</v>
      </c>
      <c r="L75" s="211">
        <f t="shared" si="28"/>
        <v>867.81997488000002</v>
      </c>
      <c r="M75" s="212">
        <v>0.050000000000000003</v>
      </c>
      <c r="N75" s="213">
        <f t="shared" si="29"/>
        <v>216.95499372</v>
      </c>
      <c r="O75" s="212">
        <v>0.050000000000000003</v>
      </c>
      <c r="P75" s="213">
        <f t="shared" si="30"/>
        <v>216.95499372</v>
      </c>
      <c r="Q75" s="214">
        <f t="shared" si="31"/>
        <v>39.969999999999999</v>
      </c>
      <c r="R75" s="215">
        <f t="shared" si="24"/>
        <v>3037.7199999999998</v>
      </c>
      <c r="S75" s="216">
        <f t="shared" si="21"/>
        <v>0.6090701934731203</v>
      </c>
      <c r="T75" s="217"/>
      <c r="U75" s="218"/>
    </row>
    <row r="76" s="2" customFormat="1" ht="15" customHeight="1">
      <c r="A76" s="226" t="s">
        <v>100</v>
      </c>
      <c r="B76" s="227" t="s">
        <v>455</v>
      </c>
      <c r="C76" s="68">
        <v>45</v>
      </c>
      <c r="D76" s="228">
        <v>538</v>
      </c>
      <c r="E76" s="229">
        <v>0</v>
      </c>
      <c r="F76" s="207">
        <f t="shared" si="25"/>
        <v>538</v>
      </c>
      <c r="G76" s="215">
        <f t="shared" si="22"/>
        <v>73.862020000000001</v>
      </c>
      <c r="H76" s="208">
        <f t="shared" si="26"/>
        <v>3323.7909</v>
      </c>
      <c r="I76" s="208">
        <f t="shared" si="27"/>
        <v>9.6020626</v>
      </c>
      <c r="J76" s="230">
        <f t="shared" si="23"/>
        <v>2891.6980830000002</v>
      </c>
      <c r="K76" s="231">
        <v>0.20000000000000001</v>
      </c>
      <c r="L76" s="211">
        <f t="shared" si="28"/>
        <v>578.33961660000011</v>
      </c>
      <c r="M76" s="231">
        <v>0.050000000000000003</v>
      </c>
      <c r="N76" s="213">
        <f t="shared" si="29"/>
        <v>144.58490415000003</v>
      </c>
      <c r="O76" s="231">
        <v>0.050000000000000003</v>
      </c>
      <c r="P76" s="213">
        <f t="shared" si="30"/>
        <v>144.58490415000003</v>
      </c>
      <c r="Q76" s="214">
        <f t="shared" si="31"/>
        <v>44.979999999999997</v>
      </c>
      <c r="R76" s="215">
        <f t="shared" si="24"/>
        <v>2024.0999999999999</v>
      </c>
      <c r="S76" s="216">
        <f t="shared" si="21"/>
        <v>0.60897332621014155</v>
      </c>
      <c r="T76" s="217"/>
      <c r="U76" s="218"/>
    </row>
    <row r="77" s="2" customFormat="1" ht="15" customHeight="1">
      <c r="A77" s="203" t="s">
        <v>102</v>
      </c>
      <c r="B77" s="204" t="str">
        <f>VLOOKUP(A77,'New template'!A:B,2,FALSE)</f>
        <v>E05011</v>
      </c>
      <c r="C77" s="68">
        <v>5</v>
      </c>
      <c r="D77" s="205">
        <v>98</v>
      </c>
      <c r="E77" s="206">
        <v>0</v>
      </c>
      <c r="F77" s="207">
        <f t="shared" si="25"/>
        <v>98</v>
      </c>
      <c r="G77" s="208">
        <f t="shared" si="22"/>
        <v>13.454419999999999</v>
      </c>
      <c r="H77" s="208">
        <f t="shared" si="26"/>
        <v>67.272099999999995</v>
      </c>
      <c r="I77" s="208">
        <f t="shared" si="27"/>
        <v>1.7490745999999999</v>
      </c>
      <c r="J77" s="209">
        <f t="shared" si="23"/>
        <v>58.526726999999994</v>
      </c>
      <c r="K77" s="210">
        <v>0.20000000000000001</v>
      </c>
      <c r="L77" s="211">
        <f t="shared" si="28"/>
        <v>11.705345399999999</v>
      </c>
      <c r="M77" s="212">
        <v>0.050000000000000003</v>
      </c>
      <c r="N77" s="213">
        <f t="shared" si="29"/>
        <v>2.9263363499999997</v>
      </c>
      <c r="O77" s="212">
        <v>0.050000000000000003</v>
      </c>
      <c r="P77" s="213">
        <f t="shared" si="30"/>
        <v>2.9263363499999997</v>
      </c>
      <c r="Q77" s="214">
        <f t="shared" si="31"/>
        <v>8.1899999999999995</v>
      </c>
      <c r="R77" s="215">
        <f t="shared" si="24"/>
        <v>40.949999999999996</v>
      </c>
      <c r="S77" s="216">
        <f t="shared" si="21"/>
        <v>0.6087218921365618</v>
      </c>
      <c r="T77" s="217"/>
      <c r="U77" s="218"/>
    </row>
    <row r="78" s="2" customFormat="1" ht="15" customHeight="1">
      <c r="A78" s="203" t="s">
        <v>102</v>
      </c>
      <c r="B78" s="204" t="str">
        <f>VLOOKUP(A78,'New template'!A:B,2,FALSE)</f>
        <v>E05011</v>
      </c>
      <c r="C78" s="68">
        <v>3</v>
      </c>
      <c r="D78" s="205">
        <v>98</v>
      </c>
      <c r="E78" s="206">
        <v>0.10000000000000001</v>
      </c>
      <c r="F78" s="207">
        <f t="shared" si="25"/>
        <v>88</v>
      </c>
      <c r="G78" s="208">
        <f t="shared" si="22"/>
        <v>12.081519999999999</v>
      </c>
      <c r="H78" s="208">
        <f t="shared" si="26"/>
        <v>36.24456</v>
      </c>
      <c r="I78" s="208">
        <f t="shared" si="27"/>
        <v>1.5705975999999999</v>
      </c>
      <c r="J78" s="209">
        <f t="shared" si="23"/>
        <v>31.532767200000002</v>
      </c>
      <c r="K78" s="210">
        <v>0.20000000000000001</v>
      </c>
      <c r="L78" s="211">
        <f t="shared" si="28"/>
        <v>6.306553440000001</v>
      </c>
      <c r="M78" s="212">
        <v>0.050000000000000003</v>
      </c>
      <c r="N78" s="213">
        <f t="shared" si="29"/>
        <v>1.5766383600000002</v>
      </c>
      <c r="O78" s="212">
        <v>0.050000000000000003</v>
      </c>
      <c r="P78" s="213">
        <f t="shared" si="30"/>
        <v>1.5766383600000002</v>
      </c>
      <c r="Q78" s="214">
        <f t="shared" si="31"/>
        <v>7.3600000000000003</v>
      </c>
      <c r="R78" s="215">
        <f t="shared" si="24"/>
        <v>22.080000000000002</v>
      </c>
      <c r="S78" s="216">
        <f t="shared" si="21"/>
        <v>0.60919486951972934</v>
      </c>
      <c r="T78" s="217"/>
      <c r="U78" s="218"/>
    </row>
    <row r="79" s="3" customFormat="1" ht="15" customHeight="1">
      <c r="A79" s="203" t="s">
        <v>104</v>
      </c>
      <c r="B79" s="204" t="str">
        <f>VLOOKUP(A79,'New template'!A:B,2,FALSE)</f>
        <v>E05644</v>
      </c>
      <c r="C79" s="68">
        <v>2</v>
      </c>
      <c r="D79" s="205">
        <v>148</v>
      </c>
      <c r="E79" s="206">
        <v>0.40999999999999998</v>
      </c>
      <c r="F79" s="207">
        <f t="shared" si="25"/>
        <v>87</v>
      </c>
      <c r="G79" s="208">
        <f t="shared" si="22"/>
        <v>11.944229999999999</v>
      </c>
      <c r="H79" s="208">
        <f t="shared" si="26"/>
        <v>23.888459999999998</v>
      </c>
      <c r="I79" s="208">
        <f t="shared" si="27"/>
        <v>1.5527499</v>
      </c>
      <c r="J79" s="209">
        <f t="shared" si="23"/>
        <v>20.782960199999998</v>
      </c>
      <c r="K79" s="210">
        <v>0.20000000000000001</v>
      </c>
      <c r="L79" s="211">
        <f t="shared" si="28"/>
        <v>4.1565920399999996</v>
      </c>
      <c r="M79" s="212">
        <v>0.050000000000000003</v>
      </c>
      <c r="N79" s="213">
        <f t="shared" si="29"/>
        <v>1.0391480099999999</v>
      </c>
      <c r="O79" s="212">
        <v>0.050000000000000003</v>
      </c>
      <c r="P79" s="213">
        <f t="shared" si="30"/>
        <v>1.0391480099999999</v>
      </c>
      <c r="Q79" s="214">
        <f t="shared" si="31"/>
        <v>7.2699999999999996</v>
      </c>
      <c r="R79" s="215">
        <f t="shared" si="24"/>
        <v>14.539999999999999</v>
      </c>
      <c r="S79" s="216">
        <f t="shared" si="21"/>
        <v>0.6086620903984602</v>
      </c>
      <c r="T79" s="217"/>
      <c r="U79" s="218"/>
      <c r="X79" s="2"/>
    </row>
    <row r="80" s="3" customFormat="1" ht="15" customHeight="1">
      <c r="A80" s="203" t="s">
        <v>108</v>
      </c>
      <c r="B80" s="219" t="s">
        <v>456</v>
      </c>
      <c r="C80" s="68">
        <v>1</v>
      </c>
      <c r="D80" s="205">
        <v>268</v>
      </c>
      <c r="E80" s="206">
        <v>0</v>
      </c>
      <c r="F80" s="207">
        <f t="shared" si="25"/>
        <v>268</v>
      </c>
      <c r="G80" s="208">
        <f t="shared" si="22"/>
        <v>36.79372</v>
      </c>
      <c r="H80" s="208">
        <f t="shared" si="26"/>
        <v>36.79372</v>
      </c>
      <c r="I80" s="208">
        <f t="shared" si="27"/>
        <v>4.7831836000000001</v>
      </c>
      <c r="J80" s="209">
        <f t="shared" si="23"/>
        <v>32.010536399999999</v>
      </c>
      <c r="K80" s="210">
        <v>0.20000000000000001</v>
      </c>
      <c r="L80" s="211">
        <f t="shared" si="28"/>
        <v>6.4021072800000001</v>
      </c>
      <c r="M80" s="212">
        <v>0.050000000000000003</v>
      </c>
      <c r="N80" s="213">
        <f t="shared" si="29"/>
        <v>1.60052682</v>
      </c>
      <c r="O80" s="212">
        <v>0.050000000000000003</v>
      </c>
      <c r="P80" s="213">
        <f t="shared" si="30"/>
        <v>1.60052682</v>
      </c>
      <c r="Q80" s="214">
        <f t="shared" si="31"/>
        <v>22.41</v>
      </c>
      <c r="R80" s="215">
        <f t="shared" si="24"/>
        <v>22.41</v>
      </c>
      <c r="S80" s="216">
        <f t="shared" si="21"/>
        <v>0.6090713306509915</v>
      </c>
      <c r="T80" s="217"/>
      <c r="U80" s="218"/>
      <c r="X80" s="2"/>
    </row>
    <row r="81" s="2" customFormat="1" ht="15" customHeight="1">
      <c r="A81" s="226" t="s">
        <v>108</v>
      </c>
      <c r="B81" s="227" t="s">
        <v>456</v>
      </c>
      <c r="C81" s="68">
        <v>197</v>
      </c>
      <c r="D81" s="228">
        <v>268</v>
      </c>
      <c r="E81" s="229">
        <v>0.90000000000000002</v>
      </c>
      <c r="F81" s="207">
        <f t="shared" si="25"/>
        <v>26</v>
      </c>
      <c r="G81" s="215">
        <f t="shared" si="22"/>
        <v>3.5695399999999999</v>
      </c>
      <c r="H81" s="208">
        <f t="shared" si="26"/>
        <v>703.19938000000002</v>
      </c>
      <c r="I81" s="208">
        <f t="shared" si="27"/>
        <v>0.46404020000000001</v>
      </c>
      <c r="J81" s="230">
        <f t="shared" si="23"/>
        <v>611.78346060000001</v>
      </c>
      <c r="K81" s="231">
        <v>0.20000000000000001</v>
      </c>
      <c r="L81" s="211">
        <f t="shared" si="28"/>
        <v>122.35669212000001</v>
      </c>
      <c r="M81" s="231">
        <v>0.050000000000000003</v>
      </c>
      <c r="N81" s="213">
        <f t="shared" si="29"/>
        <v>30.589173030000001</v>
      </c>
      <c r="O81" s="231">
        <v>0.050000000000000003</v>
      </c>
      <c r="P81" s="213">
        <f t="shared" si="30"/>
        <v>30.589173030000001</v>
      </c>
      <c r="Q81" s="214">
        <f t="shared" si="31"/>
        <v>2.1699999999999999</v>
      </c>
      <c r="R81" s="215">
        <f t="shared" si="24"/>
        <v>427.49000000000001</v>
      </c>
      <c r="S81" s="216">
        <f t="shared" si="21"/>
        <v>0.6079214688727399</v>
      </c>
      <c r="T81" s="217"/>
      <c r="U81" s="218"/>
    </row>
    <row r="82" s="2" customFormat="1" ht="15" customHeight="1">
      <c r="A82" s="226" t="s">
        <v>110</v>
      </c>
      <c r="B82" s="227" t="s">
        <v>457</v>
      </c>
      <c r="C82" s="68">
        <v>209</v>
      </c>
      <c r="D82" s="228">
        <v>268</v>
      </c>
      <c r="E82" s="229">
        <v>0.90000000000000002</v>
      </c>
      <c r="F82" s="207">
        <f t="shared" si="25"/>
        <v>26</v>
      </c>
      <c r="G82" s="215">
        <f t="shared" si="22"/>
        <v>3.5695399999999999</v>
      </c>
      <c r="H82" s="208">
        <f t="shared" si="26"/>
        <v>746.03386</v>
      </c>
      <c r="I82" s="208">
        <f t="shared" si="27"/>
        <v>0.46404020000000001</v>
      </c>
      <c r="J82" s="230">
        <f t="shared" si="23"/>
        <v>649.0494582</v>
      </c>
      <c r="K82" s="231">
        <v>0.20000000000000001</v>
      </c>
      <c r="L82" s="211">
        <f t="shared" si="28"/>
        <v>129.80989164000002</v>
      </c>
      <c r="M82" s="231">
        <v>0.050000000000000003</v>
      </c>
      <c r="N82" s="213">
        <f t="shared" si="29"/>
        <v>32.452472910000004</v>
      </c>
      <c r="O82" s="231">
        <v>0.050000000000000003</v>
      </c>
      <c r="P82" s="213">
        <f t="shared" si="30"/>
        <v>32.452472910000004</v>
      </c>
      <c r="Q82" s="214">
        <f t="shared" si="31"/>
        <v>2.1699999999999999</v>
      </c>
      <c r="R82" s="215">
        <f t="shared" si="24"/>
        <v>453.52999999999997</v>
      </c>
      <c r="S82" s="216">
        <f t="shared" si="21"/>
        <v>0.6079214688727399</v>
      </c>
      <c r="T82" s="217"/>
      <c r="U82" s="218"/>
    </row>
    <row r="83" s="2" customFormat="1" ht="15" customHeight="1">
      <c r="A83" s="203" t="s">
        <v>112</v>
      </c>
      <c r="B83" s="204" t="str">
        <f>VLOOKUP(A83,'New template'!A:B,2,FALSE)</f>
        <v>E04524</v>
      </c>
      <c r="C83" s="68">
        <v>2</v>
      </c>
      <c r="D83" s="205">
        <v>298</v>
      </c>
      <c r="E83" s="206">
        <v>0</v>
      </c>
      <c r="F83" s="207">
        <f t="shared" si="25"/>
        <v>298</v>
      </c>
      <c r="G83" s="208">
        <f t="shared" si="22"/>
        <v>40.912419999999997</v>
      </c>
      <c r="H83" s="208">
        <f t="shared" si="26"/>
        <v>81.824839999999995</v>
      </c>
      <c r="I83" s="208">
        <f t="shared" si="27"/>
        <v>5.3186146000000001</v>
      </c>
      <c r="J83" s="209">
        <f t="shared" si="23"/>
        <v>71.187610799999987</v>
      </c>
      <c r="K83" s="210">
        <v>0.20000000000000001</v>
      </c>
      <c r="L83" s="211">
        <f t="shared" si="28"/>
        <v>14.237522159999997</v>
      </c>
      <c r="M83" s="212">
        <v>0.050000000000000003</v>
      </c>
      <c r="N83" s="213">
        <f t="shared" si="29"/>
        <v>3.5593805399999994</v>
      </c>
      <c r="O83" s="212">
        <v>0.050000000000000003</v>
      </c>
      <c r="P83" s="213">
        <f t="shared" si="30"/>
        <v>3.5593805399999994</v>
      </c>
      <c r="Q83" s="214">
        <f t="shared" si="31"/>
        <v>24.920000000000002</v>
      </c>
      <c r="R83" s="215">
        <f t="shared" si="24"/>
        <v>49.840000000000003</v>
      </c>
      <c r="S83" s="216">
        <f t="shared" si="21"/>
        <v>0.60910598786383219</v>
      </c>
      <c r="T83" s="217"/>
      <c r="U83" s="218"/>
    </row>
    <row r="84" s="2" customFormat="1" ht="15" customHeight="1">
      <c r="A84" s="203" t="s">
        <v>112</v>
      </c>
      <c r="B84" s="204" t="str">
        <f>VLOOKUP(A84,'New template'!A:B,2,FALSE)</f>
        <v>E04524</v>
      </c>
      <c r="C84" s="68">
        <v>10</v>
      </c>
      <c r="D84" s="205">
        <v>298</v>
      </c>
      <c r="E84" s="206">
        <v>0.20000000000000001</v>
      </c>
      <c r="F84" s="207">
        <f t="shared" si="25"/>
        <v>238</v>
      </c>
      <c r="G84" s="208">
        <f t="shared" si="22"/>
        <v>32.675019999999996</v>
      </c>
      <c r="H84" s="208">
        <f t="shared" si="26"/>
        <v>326.75019999999995</v>
      </c>
      <c r="I84" s="208">
        <f t="shared" si="27"/>
        <v>4.2477526000000001</v>
      </c>
      <c r="J84" s="209">
        <f t="shared" si="23"/>
        <v>284.27267399999999</v>
      </c>
      <c r="K84" s="210">
        <v>0.20000000000000001</v>
      </c>
      <c r="L84" s="211">
        <f t="shared" si="28"/>
        <v>56.854534800000003</v>
      </c>
      <c r="M84" s="212">
        <v>0.050000000000000003</v>
      </c>
      <c r="N84" s="213">
        <f t="shared" si="29"/>
        <v>14.213633700000001</v>
      </c>
      <c r="O84" s="212">
        <v>0.050000000000000003</v>
      </c>
      <c r="P84" s="213">
        <f t="shared" si="30"/>
        <v>14.213633700000001</v>
      </c>
      <c r="Q84" s="214">
        <f t="shared" si="31"/>
        <v>19.899999999999999</v>
      </c>
      <c r="R84" s="215">
        <f t="shared" si="24"/>
        <v>199</v>
      </c>
      <c r="S84" s="216">
        <f t="shared" si="21"/>
        <v>0.60902793632567032</v>
      </c>
      <c r="T84" s="217"/>
      <c r="U84" s="218"/>
    </row>
    <row r="85" s="2" customFormat="1" ht="15" customHeight="1">
      <c r="A85" s="203" t="s">
        <v>114</v>
      </c>
      <c r="B85" s="204" t="str">
        <f>VLOOKUP(A85,'New template'!A:B,2,FALSE)</f>
        <v>E06529</v>
      </c>
      <c r="C85" s="68">
        <v>2</v>
      </c>
      <c r="D85" s="205">
        <v>448</v>
      </c>
      <c r="E85" s="206">
        <v>0</v>
      </c>
      <c r="F85" s="207">
        <f t="shared" si="25"/>
        <v>448</v>
      </c>
      <c r="G85" s="208">
        <f t="shared" si="22"/>
        <v>61.505919999999996</v>
      </c>
      <c r="H85" s="208">
        <f t="shared" si="26"/>
        <v>123.01183999999999</v>
      </c>
      <c r="I85" s="208">
        <f t="shared" si="27"/>
        <v>7.9957696</v>
      </c>
      <c r="J85" s="209">
        <f t="shared" si="23"/>
        <v>107.02030079999999</v>
      </c>
      <c r="K85" s="210">
        <v>0.20000000000000001</v>
      </c>
      <c r="L85" s="211">
        <f t="shared" si="28"/>
        <v>21.40406016</v>
      </c>
      <c r="M85" s="212">
        <v>0.050000000000000003</v>
      </c>
      <c r="N85" s="213">
        <f t="shared" si="29"/>
        <v>5.3510150400000001</v>
      </c>
      <c r="O85" s="212">
        <v>0.050000000000000003</v>
      </c>
      <c r="P85" s="213">
        <f t="shared" si="30"/>
        <v>5.3510150400000001</v>
      </c>
      <c r="Q85" s="214">
        <f t="shared" si="31"/>
        <v>37.460000000000001</v>
      </c>
      <c r="R85" s="215">
        <f t="shared" si="24"/>
        <v>74.920000000000002</v>
      </c>
      <c r="S85" s="216">
        <f t="shared" si="21"/>
        <v>0.60904706408748954</v>
      </c>
      <c r="T85" s="217"/>
      <c r="U85" s="218"/>
    </row>
    <row r="86" ht="15" customHeight="1">
      <c r="A86" s="203" t="s">
        <v>114</v>
      </c>
      <c r="B86" s="204" t="str">
        <f>VLOOKUP(A86,'New template'!A:B,2,FALSE)</f>
        <v>E06529</v>
      </c>
      <c r="C86" s="68">
        <v>4</v>
      </c>
      <c r="D86" s="205">
        <v>448</v>
      </c>
      <c r="E86" s="206">
        <v>0.20000000000000001</v>
      </c>
      <c r="F86" s="207">
        <f t="shared" si="25"/>
        <v>358</v>
      </c>
      <c r="G86" s="208">
        <f t="shared" si="22"/>
        <v>49.149819999999998</v>
      </c>
      <c r="H86" s="208">
        <f t="shared" si="26"/>
        <v>196.59927999999999</v>
      </c>
      <c r="I86" s="208">
        <f t="shared" si="27"/>
        <v>6.3894766000000001</v>
      </c>
      <c r="J86" s="209">
        <f t="shared" si="23"/>
        <v>171.04137359999999</v>
      </c>
      <c r="K86" s="210">
        <v>0.20000000000000001</v>
      </c>
      <c r="L86" s="211">
        <f t="shared" si="28"/>
        <v>34.208274719999999</v>
      </c>
      <c r="M86" s="212">
        <v>0.050000000000000003</v>
      </c>
      <c r="N86" s="213">
        <f t="shared" si="29"/>
        <v>8.5520686799999996</v>
      </c>
      <c r="O86" s="212">
        <v>0.050000000000000003</v>
      </c>
      <c r="P86" s="213">
        <f t="shared" si="30"/>
        <v>8.5520686799999996</v>
      </c>
      <c r="Q86" s="214">
        <f t="shared" si="31"/>
        <v>29.93</v>
      </c>
      <c r="R86" s="215">
        <f t="shared" si="24"/>
        <v>119.72</v>
      </c>
      <c r="S86" s="216">
        <f t="shared" si="21"/>
        <v>0.60895441733052125</v>
      </c>
      <c r="T86" s="217"/>
      <c r="U86" s="218"/>
      <c r="X86" s="2"/>
    </row>
    <row r="87" s="2" customFormat="1" ht="15" customHeight="1">
      <c r="A87" s="203" t="s">
        <v>116</v>
      </c>
      <c r="B87" s="204" t="str">
        <f>VLOOKUP(A87,'New template'!A:B,2,FALSE)</f>
        <v>E06530</v>
      </c>
      <c r="C87" s="68">
        <v>1</v>
      </c>
      <c r="D87" s="205">
        <v>498</v>
      </c>
      <c r="E87" s="206">
        <v>0</v>
      </c>
      <c r="F87" s="207">
        <f t="shared" si="25"/>
        <v>498</v>
      </c>
      <c r="G87" s="208">
        <f t="shared" si="22"/>
        <v>68.370419999999996</v>
      </c>
      <c r="H87" s="208">
        <f t="shared" si="26"/>
        <v>68.370419999999996</v>
      </c>
      <c r="I87" s="208">
        <f t="shared" si="27"/>
        <v>8.8881546</v>
      </c>
      <c r="J87" s="209">
        <f t="shared" si="23"/>
        <v>59.482265399999996</v>
      </c>
      <c r="K87" s="210">
        <v>0.20000000000000001</v>
      </c>
      <c r="L87" s="211">
        <f t="shared" si="28"/>
        <v>11.896453080000001</v>
      </c>
      <c r="M87" s="212">
        <v>0.050000000000000003</v>
      </c>
      <c r="N87" s="213">
        <f t="shared" si="29"/>
        <v>2.9741132700000001</v>
      </c>
      <c r="O87" s="212">
        <v>0.050000000000000003</v>
      </c>
      <c r="P87" s="213">
        <f t="shared" si="30"/>
        <v>2.9741132700000001</v>
      </c>
      <c r="Q87" s="214">
        <f t="shared" si="31"/>
        <v>41.640000000000001</v>
      </c>
      <c r="R87" s="215">
        <f t="shared" si="24"/>
        <v>41.640000000000001</v>
      </c>
      <c r="S87" s="216">
        <f t="shared" si="21"/>
        <v>0.60903531088444396</v>
      </c>
      <c r="T87" s="217"/>
      <c r="U87" s="218"/>
    </row>
    <row r="88" ht="15" customHeight="1">
      <c r="A88" s="203" t="s">
        <v>116</v>
      </c>
      <c r="B88" s="204" t="str">
        <f>VLOOKUP(A88,'New template'!A:B,2,FALSE)</f>
        <v>E06530</v>
      </c>
      <c r="C88" s="68">
        <v>6</v>
      </c>
      <c r="D88" s="205">
        <v>498</v>
      </c>
      <c r="E88" s="206">
        <v>0.20000000000000001</v>
      </c>
      <c r="F88" s="207">
        <f t="shared" si="25"/>
        <v>398</v>
      </c>
      <c r="G88" s="208">
        <f t="shared" si="22"/>
        <v>54.641419999999997</v>
      </c>
      <c r="H88" s="208">
        <f t="shared" si="26"/>
        <v>327.84852000000001</v>
      </c>
      <c r="I88" s="208">
        <f t="shared" si="27"/>
        <v>7.1033846</v>
      </c>
      <c r="J88" s="209">
        <f t="shared" si="23"/>
        <v>285.22821239999996</v>
      </c>
      <c r="K88" s="210">
        <v>0.20000000000000001</v>
      </c>
      <c r="L88" s="211">
        <f t="shared" si="28"/>
        <v>57.045642479999998</v>
      </c>
      <c r="M88" s="212">
        <v>0.050000000000000003</v>
      </c>
      <c r="N88" s="213">
        <f t="shared" si="29"/>
        <v>14.261410619999999</v>
      </c>
      <c r="O88" s="212">
        <v>0.050000000000000003</v>
      </c>
      <c r="P88" s="213">
        <f t="shared" si="30"/>
        <v>14.261410619999999</v>
      </c>
      <c r="Q88" s="214">
        <f t="shared" si="31"/>
        <v>33.280000000000001</v>
      </c>
      <c r="R88" s="215">
        <f t="shared" si="24"/>
        <v>199.68000000000001</v>
      </c>
      <c r="S88" s="216">
        <f t="shared" si="21"/>
        <v>0.6090617703566269</v>
      </c>
      <c r="T88" s="217"/>
      <c r="U88" s="218"/>
      <c r="X88" s="2"/>
    </row>
    <row r="89" ht="15" customHeight="1">
      <c r="A89" s="220" t="s">
        <v>322</v>
      </c>
      <c r="B89" s="55" t="str">
        <f>VLOOKUP(A89,'New template'!A:B,2,FALSE)</f>
        <v>E03528</v>
      </c>
      <c r="C89" s="68">
        <v>7</v>
      </c>
      <c r="D89" s="198">
        <v>248</v>
      </c>
      <c r="E89" s="43">
        <v>0</v>
      </c>
      <c r="F89" s="207">
        <f t="shared" si="25"/>
        <v>248</v>
      </c>
      <c r="G89" s="45">
        <f t="shared" si="22"/>
        <v>34.047919999999998</v>
      </c>
      <c r="H89" s="208">
        <f t="shared" si="26"/>
        <v>238.33543999999998</v>
      </c>
      <c r="I89" s="208">
        <f t="shared" si="27"/>
        <v>4.4262296000000001</v>
      </c>
      <c r="J89" s="46">
        <f t="shared" si="23"/>
        <v>207.35183279999998</v>
      </c>
      <c r="K89" s="47">
        <v>0.20000000000000001</v>
      </c>
      <c r="L89" s="211">
        <f t="shared" si="28"/>
        <v>41.470366560000002</v>
      </c>
      <c r="M89" s="49">
        <v>0.050000000000000003</v>
      </c>
      <c r="N89" s="213">
        <f t="shared" si="29"/>
        <v>10.367591640000001</v>
      </c>
      <c r="O89" s="49">
        <v>0.050000000000000003</v>
      </c>
      <c r="P89" s="213">
        <f t="shared" si="30"/>
        <v>10.367591640000001</v>
      </c>
      <c r="Q89" s="214">
        <f t="shared" si="31"/>
        <v>20.739999999999998</v>
      </c>
      <c r="R89" s="215">
        <f t="shared" si="24"/>
        <v>145.17999999999998</v>
      </c>
      <c r="S89" s="69">
        <f t="shared" si="21"/>
        <v>0.60914146884743614</v>
      </c>
      <c r="T89" s="217"/>
      <c r="U89" s="218"/>
      <c r="X89" s="2"/>
    </row>
    <row r="90" ht="15" customHeight="1">
      <c r="A90" s="220" t="s">
        <v>322</v>
      </c>
      <c r="B90" s="55" t="str">
        <f>VLOOKUP(A90,'New template'!A:B,2,FALSE)</f>
        <v>E03528</v>
      </c>
      <c r="C90" s="68">
        <v>885</v>
      </c>
      <c r="D90" s="198">
        <v>248</v>
      </c>
      <c r="E90" s="43">
        <v>0.80000000000000004</v>
      </c>
      <c r="F90" s="207">
        <f t="shared" si="25"/>
        <v>49</v>
      </c>
      <c r="G90" s="45">
        <f t="shared" si="22"/>
        <v>6.7272099999999995</v>
      </c>
      <c r="H90" s="208">
        <f t="shared" si="26"/>
        <v>5953.5808499999994</v>
      </c>
      <c r="I90" s="208">
        <f t="shared" si="27"/>
        <v>0.87453729999999996</v>
      </c>
      <c r="J90" s="46">
        <f t="shared" si="23"/>
        <v>5179.6153394999992</v>
      </c>
      <c r="K90" s="47">
        <v>0.20000000000000001</v>
      </c>
      <c r="L90" s="211">
        <f t="shared" si="28"/>
        <v>1035.9230679</v>
      </c>
      <c r="M90" s="49">
        <v>0.050000000000000003</v>
      </c>
      <c r="N90" s="213">
        <f t="shared" si="29"/>
        <v>258.98076697499999</v>
      </c>
      <c r="O90" s="49">
        <v>0.050000000000000003</v>
      </c>
      <c r="P90" s="213">
        <f t="shared" si="30"/>
        <v>258.98076697499999</v>
      </c>
      <c r="Q90" s="214">
        <f t="shared" si="31"/>
        <v>4.0999999999999996</v>
      </c>
      <c r="R90" s="215">
        <f t="shared" si="24"/>
        <v>3628.4999999999995</v>
      </c>
      <c r="S90" s="69">
        <f t="shared" si="21"/>
        <v>0.60946514231011073</v>
      </c>
      <c r="T90" s="217"/>
      <c r="U90" s="218"/>
      <c r="X90" s="2"/>
    </row>
    <row r="91" hidden="1" s="3" customFormat="1" ht="15" customHeight="1">
      <c r="A91" s="220" t="s">
        <v>120</v>
      </c>
      <c r="B91" s="55" t="str">
        <f>VLOOKUP(A91,'New template'!A:B,2,FALSE)</f>
        <v>E05524</v>
      </c>
      <c r="C91" s="68">
        <v>0</v>
      </c>
      <c r="D91" s="198">
        <v>348</v>
      </c>
      <c r="E91" s="43">
        <v>0</v>
      </c>
      <c r="F91" s="207">
        <f t="shared" si="25"/>
        <v>348</v>
      </c>
      <c r="G91" s="45">
        <f t="shared" si="22"/>
        <v>47.776919999999997</v>
      </c>
      <c r="H91" s="208">
        <f t="shared" si="26"/>
        <v>0</v>
      </c>
      <c r="I91" s="208">
        <f t="shared" si="27"/>
        <v>6.2109996000000001</v>
      </c>
      <c r="J91" s="46">
        <f t="shared" si="23"/>
        <v>0</v>
      </c>
      <c r="K91" s="47">
        <v>0.20000000000000001</v>
      </c>
      <c r="L91" s="211">
        <f t="shared" si="28"/>
        <v>0</v>
      </c>
      <c r="M91" s="49">
        <v>0.050000000000000003</v>
      </c>
      <c r="N91" s="213">
        <f t="shared" si="29"/>
        <v>0</v>
      </c>
      <c r="O91" s="49">
        <v>0.050000000000000003</v>
      </c>
      <c r="P91" s="213">
        <f t="shared" si="30"/>
        <v>0</v>
      </c>
      <c r="Q91" s="214">
        <f t="shared" si="31"/>
        <v>0</v>
      </c>
      <c r="R91" s="215">
        <f t="shared" ref="R91:R135" si="32">J91-L91-N91-P91</f>
        <v>0</v>
      </c>
      <c r="S91" s="69" t="e">
        <f t="shared" si="21"/>
        <v>#DIV/0!</v>
      </c>
      <c r="T91" s="236"/>
      <c r="U91" s="236"/>
      <c r="W91" s="3">
        <v>22.66</v>
      </c>
    </row>
    <row r="92" ht="15" customHeight="1">
      <c r="A92" s="220" t="s">
        <v>120</v>
      </c>
      <c r="B92" s="55" t="str">
        <f>VLOOKUP(A92,'New template'!A:B,2,FALSE)</f>
        <v>E05524</v>
      </c>
      <c r="C92" s="68">
        <v>48</v>
      </c>
      <c r="D92" s="198">
        <v>348</v>
      </c>
      <c r="E92" s="43">
        <v>0.71999999999999997</v>
      </c>
      <c r="F92" s="207">
        <f t="shared" si="25"/>
        <v>97</v>
      </c>
      <c r="G92" s="45">
        <f t="shared" si="22"/>
        <v>13.317129999999999</v>
      </c>
      <c r="H92" s="208">
        <f t="shared" si="26"/>
        <v>639.22223999999994</v>
      </c>
      <c r="I92" s="208">
        <f t="shared" si="27"/>
        <v>1.7312269</v>
      </c>
      <c r="J92" s="46">
        <f t="shared" si="23"/>
        <v>556.12334880000003</v>
      </c>
      <c r="K92" s="47">
        <v>0.20000000000000001</v>
      </c>
      <c r="L92" s="211">
        <f t="shared" si="28"/>
        <v>111.22466976000001</v>
      </c>
      <c r="M92" s="49">
        <v>0.050000000000000003</v>
      </c>
      <c r="N92" s="213">
        <f t="shared" si="29"/>
        <v>27.806167440000003</v>
      </c>
      <c r="O92" s="49">
        <v>0.050000000000000003</v>
      </c>
      <c r="P92" s="213">
        <f t="shared" si="30"/>
        <v>27.806167440000003</v>
      </c>
      <c r="Q92" s="214">
        <f t="shared" si="31"/>
        <v>8.1099999999999994</v>
      </c>
      <c r="R92" s="215">
        <f t="shared" ref="R92:R93" si="33">+Q92*C92</f>
        <v>389.27999999999997</v>
      </c>
      <c r="S92" s="69">
        <f t="shared" si="21"/>
        <v>0.60899007518887327</v>
      </c>
      <c r="T92" s="217"/>
      <c r="U92" s="218"/>
      <c r="X92" s="2"/>
    </row>
    <row r="93" ht="15" customHeight="1">
      <c r="A93" s="226" t="s">
        <v>368</v>
      </c>
      <c r="B93" s="237" t="s">
        <v>458</v>
      </c>
      <c r="C93" s="223">
        <v>184</v>
      </c>
      <c r="D93" s="228">
        <v>428</v>
      </c>
      <c r="E93" s="229">
        <v>0.65000000000000002</v>
      </c>
      <c r="F93" s="207">
        <f t="shared" si="25"/>
        <v>149</v>
      </c>
      <c r="G93" s="215">
        <f t="shared" si="22"/>
        <v>20.456209999999999</v>
      </c>
      <c r="H93" s="208">
        <f t="shared" si="26"/>
        <v>3763.9426399999998</v>
      </c>
      <c r="I93" s="208">
        <f t="shared" si="27"/>
        <v>2.6593073</v>
      </c>
      <c r="J93" s="230">
        <f t="shared" si="23"/>
        <v>3274.6300967999996</v>
      </c>
      <c r="K93" s="231">
        <v>0.20000000000000001</v>
      </c>
      <c r="L93" s="211">
        <f t="shared" si="28"/>
        <v>654.92601935999994</v>
      </c>
      <c r="M93" s="231">
        <v>0.050000000000000003</v>
      </c>
      <c r="N93" s="213">
        <f t="shared" si="29"/>
        <v>163.73150483999999</v>
      </c>
      <c r="O93" s="231">
        <v>0.050000000000000003</v>
      </c>
      <c r="P93" s="213">
        <f t="shared" si="30"/>
        <v>163.73150483999999</v>
      </c>
      <c r="Q93" s="214">
        <f t="shared" si="31"/>
        <v>12.460000000000001</v>
      </c>
      <c r="R93" s="215">
        <f t="shared" si="33"/>
        <v>2292.6400000000003</v>
      </c>
      <c r="S93" s="216">
        <f t="shared" si="21"/>
        <v>0.60910598786383219</v>
      </c>
      <c r="T93" s="217"/>
      <c r="U93" s="218"/>
      <c r="X93" s="2"/>
    </row>
    <row r="94" hidden="1" ht="15" customHeight="1">
      <c r="A94" s="233" t="s">
        <v>368</v>
      </c>
      <c r="B94" s="55" t="str">
        <f>VLOOKUP(A94,'New template'!A:B,2,FALSE)</f>
        <v>E06307</v>
      </c>
      <c r="C94" s="223">
        <v>0</v>
      </c>
      <c r="D94" s="234">
        <v>428</v>
      </c>
      <c r="E94" s="235">
        <v>0</v>
      </c>
      <c r="F94" s="207">
        <f t="shared" si="25"/>
        <v>428</v>
      </c>
      <c r="G94" s="45">
        <f t="shared" si="22"/>
        <v>58.760120000000001</v>
      </c>
      <c r="H94" s="208">
        <f t="shared" si="26"/>
        <v>0</v>
      </c>
      <c r="I94" s="208">
        <f t="shared" si="27"/>
        <v>7.6388156</v>
      </c>
      <c r="J94" s="46">
        <f t="shared" si="23"/>
        <v>0</v>
      </c>
      <c r="K94" s="47">
        <v>0.20000000000000001</v>
      </c>
      <c r="L94" s="211">
        <f t="shared" si="28"/>
        <v>0</v>
      </c>
      <c r="M94" s="49">
        <f>VLOOKUP(A94,'New template'!A:R,13,FALSE)</f>
        <v>0.050000000000000003</v>
      </c>
      <c r="N94" s="213">
        <f t="shared" si="29"/>
        <v>0</v>
      </c>
      <c r="O94" s="49">
        <v>0.050000000000000003</v>
      </c>
      <c r="P94" s="213">
        <f t="shared" si="30"/>
        <v>0</v>
      </c>
      <c r="Q94" s="214">
        <f t="shared" si="31"/>
        <v>0</v>
      </c>
      <c r="R94" s="215">
        <f t="shared" si="32"/>
        <v>0</v>
      </c>
      <c r="S94" s="194"/>
      <c r="T94" s="12"/>
      <c r="W94" s="12">
        <v>7.3600000000000003</v>
      </c>
    </row>
    <row r="95" ht="15" customHeight="1">
      <c r="A95" s="220" t="s">
        <v>369</v>
      </c>
      <c r="B95" s="55" t="str">
        <f>VLOOKUP(A95,'New template'!A:B,2,FALSE)</f>
        <v>E05703</v>
      </c>
      <c r="C95" s="68">
        <v>2</v>
      </c>
      <c r="D95" s="198">
        <v>298</v>
      </c>
      <c r="E95" s="43">
        <v>0.34999999999999998</v>
      </c>
      <c r="F95" s="207">
        <f t="shared" si="25"/>
        <v>193</v>
      </c>
      <c r="G95" s="45">
        <f t="shared" si="22"/>
        <v>26.496969999999997</v>
      </c>
      <c r="H95" s="208">
        <f t="shared" si="26"/>
        <v>52.993939999999995</v>
      </c>
      <c r="I95" s="208">
        <f t="shared" si="27"/>
        <v>3.4446060999999997</v>
      </c>
      <c r="J95" s="46">
        <f t="shared" si="23"/>
        <v>46.104727799999992</v>
      </c>
      <c r="K95" s="47">
        <v>0.20000000000000001</v>
      </c>
      <c r="L95" s="211">
        <f t="shared" si="28"/>
        <v>9.2209455599999988</v>
      </c>
      <c r="M95" s="49">
        <v>0.050000000000000003</v>
      </c>
      <c r="N95" s="213">
        <f t="shared" si="29"/>
        <v>2.3052363899999997</v>
      </c>
      <c r="O95" s="49">
        <v>0.050000000000000003</v>
      </c>
      <c r="P95" s="213">
        <f t="shared" si="30"/>
        <v>2.3052363899999997</v>
      </c>
      <c r="Q95" s="214">
        <f t="shared" si="31"/>
        <v>16.140000000000001</v>
      </c>
      <c r="R95" s="215">
        <f t="shared" ref="R95:R96" si="34">+Q95*C95</f>
        <v>32.280000000000001</v>
      </c>
      <c r="S95" s="69">
        <f t="shared" ref="S95:S126" si="35">R95/H95</f>
        <v>0.60912625103926987</v>
      </c>
      <c r="T95" s="217"/>
      <c r="U95" s="218"/>
      <c r="X95" s="2"/>
    </row>
    <row r="96" ht="15" customHeight="1">
      <c r="A96" s="220" t="s">
        <v>370</v>
      </c>
      <c r="B96" s="40" t="s">
        <v>235</v>
      </c>
      <c r="C96" s="68">
        <v>1</v>
      </c>
      <c r="D96" s="198">
        <v>398</v>
      </c>
      <c r="E96" s="43">
        <v>0.34999999999999998</v>
      </c>
      <c r="F96" s="207">
        <f t="shared" si="25"/>
        <v>258</v>
      </c>
      <c r="G96" s="45">
        <f t="shared" si="22"/>
        <v>35.420819999999999</v>
      </c>
      <c r="H96" s="208">
        <f t="shared" si="26"/>
        <v>35.420819999999999</v>
      </c>
      <c r="I96" s="208">
        <f t="shared" si="27"/>
        <v>4.6047066000000001</v>
      </c>
      <c r="J96" s="46">
        <f t="shared" si="23"/>
        <v>30.816113399999999</v>
      </c>
      <c r="K96" s="47">
        <v>0.20000000000000001</v>
      </c>
      <c r="L96" s="211">
        <f t="shared" si="28"/>
        <v>6.1632226800000005</v>
      </c>
      <c r="M96" s="49">
        <v>0.050000000000000003</v>
      </c>
      <c r="N96" s="213">
        <f t="shared" si="29"/>
        <v>1.5408056700000001</v>
      </c>
      <c r="O96" s="49">
        <v>0.050000000000000003</v>
      </c>
      <c r="P96" s="213">
        <f t="shared" si="30"/>
        <v>1.5408056700000001</v>
      </c>
      <c r="Q96" s="214">
        <f t="shared" si="31"/>
        <v>21.57</v>
      </c>
      <c r="R96" s="215">
        <f t="shared" si="34"/>
        <v>21.57</v>
      </c>
      <c r="S96" s="69">
        <f t="shared" si="35"/>
        <v>0.60896388056515915</v>
      </c>
      <c r="T96" s="217"/>
      <c r="U96" s="218"/>
      <c r="X96" s="2"/>
    </row>
    <row r="97" hidden="1" ht="15" customHeight="1">
      <c r="A97" s="64" t="s">
        <v>128</v>
      </c>
      <c r="B97" s="67" t="s">
        <v>129</v>
      </c>
      <c r="C97" s="68">
        <v>0</v>
      </c>
      <c r="D97" s="198">
        <v>498</v>
      </c>
      <c r="E97" s="43">
        <v>0</v>
      </c>
      <c r="F97" s="207">
        <f t="shared" si="25"/>
        <v>498</v>
      </c>
      <c r="G97" s="45">
        <f t="shared" si="22"/>
        <v>68.370419999999996</v>
      </c>
      <c r="H97" s="208">
        <f t="shared" si="26"/>
        <v>0</v>
      </c>
      <c r="I97" s="208">
        <f t="shared" si="27"/>
        <v>8.8881546</v>
      </c>
      <c r="J97" s="46">
        <f t="shared" si="23"/>
        <v>0</v>
      </c>
      <c r="K97" s="47">
        <v>0.20000000000000001</v>
      </c>
      <c r="L97" s="211">
        <f t="shared" si="28"/>
        <v>0</v>
      </c>
      <c r="M97" s="49">
        <v>0.050000000000000003</v>
      </c>
      <c r="N97" s="213">
        <f t="shared" si="29"/>
        <v>0</v>
      </c>
      <c r="O97" s="49">
        <v>0.050000000000000003</v>
      </c>
      <c r="P97" s="213">
        <f t="shared" si="30"/>
        <v>0</v>
      </c>
      <c r="Q97" s="214">
        <f t="shared" si="31"/>
        <v>0</v>
      </c>
      <c r="R97" s="215">
        <f t="shared" si="32"/>
        <v>0</v>
      </c>
      <c r="S97" s="69" t="e">
        <f t="shared" si="35"/>
        <v>#DIV/0!</v>
      </c>
      <c r="T97" s="238"/>
      <c r="U97" s="238"/>
      <c r="W97" s="12">
        <v>37.460000000000001</v>
      </c>
    </row>
    <row r="98" ht="15" customHeight="1">
      <c r="A98" s="220" t="s">
        <v>372</v>
      </c>
      <c r="B98" s="55" t="str">
        <f>VLOOKUP(A98,'New template'!A:B,2,FALSE)</f>
        <v>E04522</v>
      </c>
      <c r="C98" s="68">
        <v>8</v>
      </c>
      <c r="D98" s="198">
        <v>198</v>
      </c>
      <c r="E98" s="43">
        <v>0.75</v>
      </c>
      <c r="F98" s="207">
        <f t="shared" si="25"/>
        <v>49</v>
      </c>
      <c r="G98" s="45">
        <f t="shared" si="22"/>
        <v>6.7272099999999995</v>
      </c>
      <c r="H98" s="208">
        <f t="shared" si="26"/>
        <v>53.817679999999996</v>
      </c>
      <c r="I98" s="208">
        <f t="shared" si="27"/>
        <v>0.87453729999999996</v>
      </c>
      <c r="J98" s="46">
        <f t="shared" si="23"/>
        <v>46.821381599999995</v>
      </c>
      <c r="K98" s="47">
        <v>0.20000000000000001</v>
      </c>
      <c r="L98" s="211">
        <f t="shared" si="28"/>
        <v>9.3642763200000001</v>
      </c>
      <c r="M98" s="49">
        <v>0.050000000000000003</v>
      </c>
      <c r="N98" s="213">
        <f t="shared" si="29"/>
        <v>2.34106908</v>
      </c>
      <c r="O98" s="49">
        <v>0.050000000000000003</v>
      </c>
      <c r="P98" s="213">
        <f t="shared" si="30"/>
        <v>2.34106908</v>
      </c>
      <c r="Q98" s="214">
        <f t="shared" si="31"/>
        <v>4.0999999999999996</v>
      </c>
      <c r="R98" s="215">
        <f>+Q98*C98</f>
        <v>32.799999999999997</v>
      </c>
      <c r="S98" s="69">
        <f t="shared" si="35"/>
        <v>0.60946514231011073</v>
      </c>
      <c r="T98" s="217"/>
      <c r="U98" s="218"/>
      <c r="X98" s="2"/>
    </row>
    <row r="99" hidden="1" ht="15" customHeight="1">
      <c r="A99" s="150" t="s">
        <v>132</v>
      </c>
      <c r="B99" s="67" t="s">
        <v>133</v>
      </c>
      <c r="C99" s="68">
        <v>0</v>
      </c>
      <c r="D99" s="198">
        <v>108</v>
      </c>
      <c r="E99" s="43">
        <v>0</v>
      </c>
      <c r="F99" s="207">
        <f t="shared" si="25"/>
        <v>108</v>
      </c>
      <c r="G99" s="45">
        <f t="shared" si="22"/>
        <v>14.82732</v>
      </c>
      <c r="H99" s="208">
        <f t="shared" si="26"/>
        <v>0</v>
      </c>
      <c r="I99" s="208">
        <f t="shared" si="27"/>
        <v>1.9275516000000001</v>
      </c>
      <c r="J99" s="46">
        <f t="shared" si="23"/>
        <v>0</v>
      </c>
      <c r="K99" s="47">
        <v>0.20000000000000001</v>
      </c>
      <c r="L99" s="211">
        <f t="shared" si="28"/>
        <v>0</v>
      </c>
      <c r="M99" s="49">
        <v>0.050000000000000003</v>
      </c>
      <c r="N99" s="213">
        <f t="shared" si="29"/>
        <v>0</v>
      </c>
      <c r="O99" s="49">
        <v>0.050000000000000003</v>
      </c>
      <c r="P99" s="213">
        <f t="shared" si="30"/>
        <v>0</v>
      </c>
      <c r="Q99" s="214">
        <f t="shared" si="31"/>
        <v>0</v>
      </c>
      <c r="R99" s="215">
        <f t="shared" si="32"/>
        <v>0</v>
      </c>
      <c r="S99" s="69" t="e">
        <f t="shared" si="35"/>
        <v>#DIV/0!</v>
      </c>
      <c r="T99" s="238"/>
      <c r="U99" s="238"/>
      <c r="W99" s="12">
        <v>2.1699999999999999</v>
      </c>
    </row>
    <row r="100" ht="15" customHeight="1">
      <c r="A100" s="220" t="s">
        <v>373</v>
      </c>
      <c r="B100" s="55" t="str">
        <f>VLOOKUP(A100,'New template'!A:B,2,FALSE)</f>
        <v>E01592</v>
      </c>
      <c r="C100" s="68">
        <v>86</v>
      </c>
      <c r="D100" s="198">
        <v>98</v>
      </c>
      <c r="E100" s="43">
        <v>0</v>
      </c>
      <c r="F100" s="207">
        <f t="shared" si="25"/>
        <v>98</v>
      </c>
      <c r="G100" s="45">
        <f t="shared" si="22"/>
        <v>13.454419999999999</v>
      </c>
      <c r="H100" s="208">
        <f t="shared" si="26"/>
        <v>1157.0801199999999</v>
      </c>
      <c r="I100" s="208">
        <f t="shared" si="27"/>
        <v>1.7490745999999999</v>
      </c>
      <c r="J100" s="46">
        <f t="shared" si="23"/>
        <v>1006.6597043999999</v>
      </c>
      <c r="K100" s="47">
        <v>0.20000000000000001</v>
      </c>
      <c r="L100" s="211">
        <f t="shared" si="28"/>
        <v>201.33194087999999</v>
      </c>
      <c r="M100" s="49">
        <v>0.050000000000000003</v>
      </c>
      <c r="N100" s="213">
        <f t="shared" si="29"/>
        <v>50.332985219999998</v>
      </c>
      <c r="O100" s="49">
        <v>0.050000000000000003</v>
      </c>
      <c r="P100" s="213">
        <f t="shared" si="30"/>
        <v>50.332985219999998</v>
      </c>
      <c r="Q100" s="214">
        <f t="shared" si="31"/>
        <v>8.1899999999999995</v>
      </c>
      <c r="R100" s="215">
        <f t="shared" ref="R100:R102" si="36">+Q100*C100</f>
        <v>704.33999999999992</v>
      </c>
      <c r="S100" s="69">
        <f t="shared" si="35"/>
        <v>0.6087218921365618</v>
      </c>
      <c r="T100" s="217"/>
      <c r="U100" s="218"/>
      <c r="X100" s="2"/>
    </row>
    <row r="101" ht="15" customHeight="1">
      <c r="A101" s="220" t="s">
        <v>373</v>
      </c>
      <c r="B101" s="55" t="str">
        <f>VLOOKUP(A101,'New template'!A:B,2,FALSE)</f>
        <v>E01592</v>
      </c>
      <c r="C101" s="68">
        <v>24</v>
      </c>
      <c r="D101" s="198">
        <v>98</v>
      </c>
      <c r="E101" s="43">
        <v>0.099999999999999895</v>
      </c>
      <c r="F101" s="207">
        <f t="shared" si="25"/>
        <v>88</v>
      </c>
      <c r="G101" s="45">
        <f t="shared" si="22"/>
        <v>12.081519999999999</v>
      </c>
      <c r="H101" s="208">
        <f t="shared" si="26"/>
        <v>289.95648</v>
      </c>
      <c r="I101" s="208">
        <f t="shared" si="27"/>
        <v>1.5705975999999999</v>
      </c>
      <c r="J101" s="46">
        <f t="shared" si="23"/>
        <v>252.26213760000002</v>
      </c>
      <c r="K101" s="47">
        <v>0.20000000000000001</v>
      </c>
      <c r="L101" s="211">
        <f t="shared" si="28"/>
        <v>50.452427520000008</v>
      </c>
      <c r="M101" s="49">
        <v>0.050000000000000003</v>
      </c>
      <c r="N101" s="213">
        <f t="shared" si="29"/>
        <v>12.613106880000002</v>
      </c>
      <c r="O101" s="49">
        <v>0.050000000000000003</v>
      </c>
      <c r="P101" s="213">
        <f t="shared" si="30"/>
        <v>12.613106880000002</v>
      </c>
      <c r="Q101" s="214">
        <f t="shared" si="31"/>
        <v>7.3600000000000003</v>
      </c>
      <c r="R101" s="215">
        <f t="shared" si="36"/>
        <v>176.64000000000001</v>
      </c>
      <c r="S101" s="69">
        <f t="shared" si="35"/>
        <v>0.60919486951972934</v>
      </c>
      <c r="T101" s="217"/>
      <c r="U101" s="218"/>
      <c r="X101" s="2"/>
    </row>
    <row r="102" ht="15" customHeight="1">
      <c r="A102" s="220" t="s">
        <v>136</v>
      </c>
      <c r="B102" s="55" t="str">
        <f>VLOOKUP(A102,'New template'!A:B,2,FALSE)</f>
        <v>E04555</v>
      </c>
      <c r="C102" s="68">
        <v>2</v>
      </c>
      <c r="D102" s="198">
        <v>266.39999999999998</v>
      </c>
      <c r="E102" s="43">
        <v>0.5</v>
      </c>
      <c r="F102" s="207">
        <f t="shared" si="25"/>
        <v>133</v>
      </c>
      <c r="G102" s="45">
        <f t="shared" si="22"/>
        <v>18.25957</v>
      </c>
      <c r="H102" s="208">
        <f t="shared" si="26"/>
        <v>36.51914</v>
      </c>
      <c r="I102" s="208">
        <f t="shared" si="27"/>
        <v>2.3737441000000001</v>
      </c>
      <c r="J102" s="46">
        <f t="shared" si="23"/>
        <v>31.771651800000001</v>
      </c>
      <c r="K102" s="47">
        <v>0.20000000000000001</v>
      </c>
      <c r="L102" s="211">
        <f t="shared" si="28"/>
        <v>6.3543303600000005</v>
      </c>
      <c r="M102" s="49">
        <v>0.050000000000000003</v>
      </c>
      <c r="N102" s="213">
        <f t="shared" si="29"/>
        <v>1.5885825900000001</v>
      </c>
      <c r="O102" s="49">
        <v>0.050000000000000003</v>
      </c>
      <c r="P102" s="213">
        <f t="shared" si="30"/>
        <v>1.5885825900000001</v>
      </c>
      <c r="Q102" s="214">
        <f t="shared" si="31"/>
        <v>11.119999999999999</v>
      </c>
      <c r="R102" s="215">
        <f t="shared" si="36"/>
        <v>22.239999999999998</v>
      </c>
      <c r="S102" s="69">
        <f t="shared" si="35"/>
        <v>0.60899572114786926</v>
      </c>
      <c r="T102" s="217"/>
      <c r="U102" s="218"/>
      <c r="X102" s="2"/>
    </row>
    <row r="103" hidden="1" ht="15" customHeight="1">
      <c r="A103" s="220" t="s">
        <v>138</v>
      </c>
      <c r="B103" s="55" t="str">
        <f>VLOOKUP(A103,'New template'!A:B,2,FALSE)</f>
        <v>E05371</v>
      </c>
      <c r="C103" s="68">
        <v>0</v>
      </c>
      <c r="D103" s="198">
        <v>376.19999999999999</v>
      </c>
      <c r="E103" s="43">
        <v>0.45000000000000001</v>
      </c>
      <c r="F103" s="207">
        <f t="shared" si="25"/>
        <v>206</v>
      </c>
      <c r="G103" s="45">
        <f t="shared" si="22"/>
        <v>28.281739999999999</v>
      </c>
      <c r="H103" s="208">
        <f t="shared" si="26"/>
        <v>0</v>
      </c>
      <c r="I103" s="208">
        <f t="shared" si="27"/>
        <v>3.6766261999999998</v>
      </c>
      <c r="J103" s="46">
        <f t="shared" si="23"/>
        <v>0</v>
      </c>
      <c r="K103" s="47">
        <v>0.20000000000000001</v>
      </c>
      <c r="L103" s="211">
        <f t="shared" si="28"/>
        <v>0</v>
      </c>
      <c r="M103" s="49">
        <v>0.050000000000000003</v>
      </c>
      <c r="N103" s="213">
        <f t="shared" si="29"/>
        <v>0</v>
      </c>
      <c r="O103" s="49">
        <v>0.050000000000000003</v>
      </c>
      <c r="P103" s="213">
        <f t="shared" si="30"/>
        <v>0</v>
      </c>
      <c r="Q103" s="214">
        <f t="shared" si="31"/>
        <v>0</v>
      </c>
      <c r="R103" s="215">
        <f t="shared" si="32"/>
        <v>0</v>
      </c>
      <c r="S103" s="69" t="e">
        <f t="shared" si="35"/>
        <v>#DIV/0!</v>
      </c>
      <c r="T103" s="238"/>
      <c r="U103" s="238"/>
      <c r="W103" s="12">
        <v>5.9400000000000004</v>
      </c>
    </row>
    <row r="104" hidden="1" ht="15" customHeight="1">
      <c r="A104" s="220" t="s">
        <v>138</v>
      </c>
      <c r="B104" s="55" t="str">
        <f>VLOOKUP(A104,'New template'!A:B,2,FALSE)</f>
        <v>E05371</v>
      </c>
      <c r="C104" s="68">
        <v>0</v>
      </c>
      <c r="D104" s="198">
        <v>376.19999999999999</v>
      </c>
      <c r="E104" s="43">
        <v>0.5</v>
      </c>
      <c r="F104" s="207">
        <f t="shared" si="25"/>
        <v>188</v>
      </c>
      <c r="G104" s="45">
        <f t="shared" si="22"/>
        <v>25.81052</v>
      </c>
      <c r="H104" s="208">
        <f t="shared" si="26"/>
        <v>0</v>
      </c>
      <c r="I104" s="208">
        <f t="shared" si="27"/>
        <v>3.3553676000000001</v>
      </c>
      <c r="J104" s="46">
        <f t="shared" si="23"/>
        <v>0</v>
      </c>
      <c r="K104" s="47">
        <v>0.20000000000000001</v>
      </c>
      <c r="L104" s="211">
        <f t="shared" si="28"/>
        <v>0</v>
      </c>
      <c r="M104" s="49">
        <v>0.050000000000000003</v>
      </c>
      <c r="N104" s="213">
        <f t="shared" si="29"/>
        <v>0</v>
      </c>
      <c r="O104" s="49">
        <v>0.050000000000000003</v>
      </c>
      <c r="P104" s="213">
        <f t="shared" si="30"/>
        <v>0</v>
      </c>
      <c r="Q104" s="214">
        <f t="shared" si="31"/>
        <v>0</v>
      </c>
      <c r="R104" s="215">
        <f t="shared" si="32"/>
        <v>0</v>
      </c>
      <c r="S104" s="69" t="e">
        <f t="shared" si="35"/>
        <v>#DIV/0!</v>
      </c>
      <c r="T104" s="238"/>
      <c r="U104" s="238"/>
      <c r="W104" s="12">
        <v>8.6099999999999994</v>
      </c>
    </row>
    <row r="105" hidden="1" ht="15" customHeight="1">
      <c r="A105" s="150" t="s">
        <v>140</v>
      </c>
      <c r="B105" s="67" t="s">
        <v>141</v>
      </c>
      <c r="C105" s="68">
        <v>0</v>
      </c>
      <c r="D105" s="198">
        <v>217.08000000000001</v>
      </c>
      <c r="E105" s="43">
        <v>0.5</v>
      </c>
      <c r="F105" s="207">
        <f t="shared" si="25"/>
        <v>108</v>
      </c>
      <c r="G105" s="45">
        <f t="shared" ref="G105:G136" si="37">F105*$B$7</f>
        <v>14.82732</v>
      </c>
      <c r="H105" s="208">
        <f t="shared" si="26"/>
        <v>0</v>
      </c>
      <c r="I105" s="208">
        <f t="shared" si="27"/>
        <v>1.9275516000000001</v>
      </c>
      <c r="J105" s="46">
        <f t="shared" ref="J105:J136" si="38">(G105-I105)*C105</f>
        <v>0</v>
      </c>
      <c r="K105" s="47">
        <v>0.20000000000000001</v>
      </c>
      <c r="L105" s="211">
        <f t="shared" si="28"/>
        <v>0</v>
      </c>
      <c r="M105" s="49">
        <v>0.050000000000000003</v>
      </c>
      <c r="N105" s="213">
        <f t="shared" si="29"/>
        <v>0</v>
      </c>
      <c r="O105" s="49">
        <v>0.050000000000000003</v>
      </c>
      <c r="P105" s="213">
        <f t="shared" si="30"/>
        <v>0</v>
      </c>
      <c r="Q105" s="214">
        <f t="shared" si="31"/>
        <v>0</v>
      </c>
      <c r="R105" s="215">
        <f t="shared" si="32"/>
        <v>0</v>
      </c>
      <c r="S105" s="69" t="e">
        <f t="shared" si="35"/>
        <v>#DIV/0!</v>
      </c>
      <c r="T105" s="238"/>
      <c r="U105" s="238"/>
      <c r="W105" s="12">
        <v>9.5299999999999994</v>
      </c>
    </row>
    <row r="106" ht="15" customHeight="1">
      <c r="A106" s="220" t="s">
        <v>374</v>
      </c>
      <c r="B106" s="40" t="s">
        <v>55</v>
      </c>
      <c r="C106" s="68">
        <v>1</v>
      </c>
      <c r="D106" s="198">
        <v>98</v>
      </c>
      <c r="E106" s="43">
        <v>0</v>
      </c>
      <c r="F106" s="207">
        <f t="shared" si="25"/>
        <v>98</v>
      </c>
      <c r="G106" s="45">
        <f t="shared" si="37"/>
        <v>13.454419999999999</v>
      </c>
      <c r="H106" s="208">
        <f t="shared" si="26"/>
        <v>13.454419999999999</v>
      </c>
      <c r="I106" s="208">
        <f t="shared" si="27"/>
        <v>1.7490745999999999</v>
      </c>
      <c r="J106" s="46">
        <f t="shared" si="38"/>
        <v>11.705345399999999</v>
      </c>
      <c r="K106" s="47">
        <v>0.20000000000000001</v>
      </c>
      <c r="L106" s="211">
        <f t="shared" si="28"/>
        <v>2.34106908</v>
      </c>
      <c r="M106" s="49">
        <v>0.050000000000000003</v>
      </c>
      <c r="N106" s="213">
        <f t="shared" si="29"/>
        <v>0.58526727000000001</v>
      </c>
      <c r="O106" s="49">
        <v>0.050000000000000003</v>
      </c>
      <c r="P106" s="213">
        <f t="shared" si="30"/>
        <v>0.58526727000000001</v>
      </c>
      <c r="Q106" s="214">
        <f t="shared" si="31"/>
        <v>8.1899999999999995</v>
      </c>
      <c r="R106" s="215">
        <f t="shared" ref="R106:R107" si="39">+Q106*C106</f>
        <v>8.1899999999999995</v>
      </c>
      <c r="S106" s="69">
        <f t="shared" si="35"/>
        <v>0.6087218921365618</v>
      </c>
      <c r="T106" s="217"/>
      <c r="U106" s="218"/>
      <c r="X106" s="2"/>
    </row>
    <row r="107" ht="15" customHeight="1">
      <c r="A107" s="220" t="s">
        <v>374</v>
      </c>
      <c r="B107" s="40" t="s">
        <v>57</v>
      </c>
      <c r="C107" s="68">
        <v>1</v>
      </c>
      <c r="D107" s="198">
        <v>98</v>
      </c>
      <c r="E107" s="43">
        <v>0.10000000000000001</v>
      </c>
      <c r="F107" s="207">
        <f t="shared" si="25"/>
        <v>88</v>
      </c>
      <c r="G107" s="45">
        <f t="shared" si="37"/>
        <v>12.081519999999999</v>
      </c>
      <c r="H107" s="208">
        <f t="shared" si="26"/>
        <v>12.081519999999999</v>
      </c>
      <c r="I107" s="208">
        <f t="shared" si="27"/>
        <v>1.5705975999999999</v>
      </c>
      <c r="J107" s="46">
        <f t="shared" si="38"/>
        <v>10.5109224</v>
      </c>
      <c r="K107" s="47">
        <v>0.20000000000000001</v>
      </c>
      <c r="L107" s="211">
        <f t="shared" si="28"/>
        <v>2.10218448</v>
      </c>
      <c r="M107" s="49">
        <v>0.050000000000000003</v>
      </c>
      <c r="N107" s="213">
        <f t="shared" si="29"/>
        <v>0.52554612000000001</v>
      </c>
      <c r="O107" s="49">
        <v>0.050000000000000003</v>
      </c>
      <c r="P107" s="213">
        <f t="shared" si="30"/>
        <v>0.52554612000000001</v>
      </c>
      <c r="Q107" s="214">
        <f t="shared" si="31"/>
        <v>7.3600000000000003</v>
      </c>
      <c r="R107" s="215">
        <f t="shared" si="39"/>
        <v>7.3600000000000003</v>
      </c>
      <c r="S107" s="69">
        <f t="shared" si="35"/>
        <v>0.60919486951972934</v>
      </c>
      <c r="T107" s="217"/>
      <c r="U107" s="218"/>
      <c r="X107" s="2"/>
    </row>
    <row r="108" hidden="1" ht="15" customHeight="1">
      <c r="A108" s="150" t="s">
        <v>144</v>
      </c>
      <c r="B108" s="67" t="s">
        <v>145</v>
      </c>
      <c r="C108" s="68">
        <v>0</v>
      </c>
      <c r="D108" s="198">
        <v>198</v>
      </c>
      <c r="E108" s="43">
        <v>0.10000000000000001</v>
      </c>
      <c r="F108" s="207">
        <f t="shared" si="25"/>
        <v>178</v>
      </c>
      <c r="G108" s="45">
        <f t="shared" si="37"/>
        <v>24.437619999999999</v>
      </c>
      <c r="H108" s="208">
        <f t="shared" si="26"/>
        <v>0</v>
      </c>
      <c r="I108" s="208">
        <f t="shared" si="27"/>
        <v>3.1768906000000001</v>
      </c>
      <c r="J108" s="46">
        <f t="shared" si="38"/>
        <v>0</v>
      </c>
      <c r="K108" s="47">
        <v>0.20000000000000001</v>
      </c>
      <c r="L108" s="211">
        <f t="shared" si="28"/>
        <v>0</v>
      </c>
      <c r="M108" s="49">
        <v>0.050000000000000003</v>
      </c>
      <c r="N108" s="213">
        <f t="shared" si="29"/>
        <v>0</v>
      </c>
      <c r="O108" s="49">
        <v>0.050000000000000003</v>
      </c>
      <c r="P108" s="213">
        <f t="shared" si="30"/>
        <v>0</v>
      </c>
      <c r="Q108" s="214">
        <f t="shared" si="31"/>
        <v>0</v>
      </c>
      <c r="R108" s="215">
        <f t="shared" si="32"/>
        <v>0</v>
      </c>
      <c r="S108" s="69" t="e">
        <f t="shared" si="35"/>
        <v>#DIV/0!</v>
      </c>
      <c r="T108" s="12"/>
      <c r="W108" s="12">
        <v>24.920000000000002</v>
      </c>
    </row>
    <row r="109" ht="15" customHeight="1">
      <c r="A109" s="233" t="s">
        <v>376</v>
      </c>
      <c r="B109" s="55" t="str">
        <f>VLOOKUP(A109,'New template'!A:B,2,FALSE)</f>
        <v>E06292</v>
      </c>
      <c r="C109" s="223">
        <v>4</v>
      </c>
      <c r="D109" s="234">
        <v>398</v>
      </c>
      <c r="E109" s="235">
        <v>0.67000000000000004</v>
      </c>
      <c r="F109" s="207">
        <f t="shared" si="25"/>
        <v>131</v>
      </c>
      <c r="G109" s="45">
        <f t="shared" si="37"/>
        <v>17.98499</v>
      </c>
      <c r="H109" s="208">
        <f t="shared" si="26"/>
        <v>71.939959999999999</v>
      </c>
      <c r="I109" s="208">
        <f t="shared" si="27"/>
        <v>2.3380486999999999</v>
      </c>
      <c r="J109" s="46">
        <f t="shared" si="38"/>
        <v>62.5877652</v>
      </c>
      <c r="K109" s="47">
        <v>0.20000000000000001</v>
      </c>
      <c r="L109" s="211">
        <f t="shared" si="28"/>
        <v>12.517553040000001</v>
      </c>
      <c r="M109" s="49">
        <f>VLOOKUP(A109,'New template'!A:R,13,FALSE)</f>
        <v>0.050000000000000003</v>
      </c>
      <c r="N109" s="213">
        <f t="shared" si="29"/>
        <v>3.1293882600000003</v>
      </c>
      <c r="O109" s="49">
        <v>0.050000000000000003</v>
      </c>
      <c r="P109" s="213">
        <f t="shared" si="30"/>
        <v>3.1293882600000003</v>
      </c>
      <c r="Q109" s="214">
        <f t="shared" si="31"/>
        <v>10.949999999999999</v>
      </c>
      <c r="R109" s="215">
        <f t="shared" ref="R109:R115" si="40">+Q109*C109</f>
        <v>43.799999999999997</v>
      </c>
      <c r="S109" s="69">
        <f t="shared" si="35"/>
        <v>0.60884103911094745</v>
      </c>
      <c r="T109" s="217"/>
      <c r="U109" s="218"/>
      <c r="X109" s="2"/>
    </row>
    <row r="110" ht="15" customHeight="1">
      <c r="A110" s="220" t="s">
        <v>377</v>
      </c>
      <c r="B110" s="55" t="str">
        <f>VLOOKUP(A110,'New template'!A:B,2,FALSE)</f>
        <v>E03049</v>
      </c>
      <c r="C110" s="68">
        <v>3</v>
      </c>
      <c r="D110" s="198">
        <v>298</v>
      </c>
      <c r="E110" s="43">
        <v>0</v>
      </c>
      <c r="F110" s="207">
        <f t="shared" si="25"/>
        <v>298</v>
      </c>
      <c r="G110" s="45">
        <f t="shared" si="37"/>
        <v>40.912419999999997</v>
      </c>
      <c r="H110" s="208">
        <f t="shared" si="26"/>
        <v>122.73725999999999</v>
      </c>
      <c r="I110" s="208">
        <f t="shared" si="27"/>
        <v>5.3186146000000001</v>
      </c>
      <c r="J110" s="46">
        <f t="shared" si="38"/>
        <v>106.78141619999998</v>
      </c>
      <c r="K110" s="47">
        <v>0.20000000000000001</v>
      </c>
      <c r="L110" s="211">
        <f t="shared" si="28"/>
        <v>21.356283239999996</v>
      </c>
      <c r="M110" s="49">
        <v>0.050000000000000003</v>
      </c>
      <c r="N110" s="213">
        <f t="shared" si="29"/>
        <v>5.3390708099999991</v>
      </c>
      <c r="O110" s="49">
        <v>0.050000000000000003</v>
      </c>
      <c r="P110" s="213">
        <f t="shared" si="30"/>
        <v>5.3390708099999991</v>
      </c>
      <c r="Q110" s="214">
        <f t="shared" si="31"/>
        <v>24.920000000000002</v>
      </c>
      <c r="R110" s="215">
        <f t="shared" si="40"/>
        <v>74.760000000000005</v>
      </c>
      <c r="S110" s="69">
        <f t="shared" si="35"/>
        <v>0.60910598786383219</v>
      </c>
      <c r="T110" s="217"/>
      <c r="U110" s="218"/>
      <c r="X110" s="2"/>
    </row>
    <row r="111" ht="15" customHeight="1">
      <c r="A111" s="220" t="s">
        <v>377</v>
      </c>
      <c r="B111" s="55" t="str">
        <f>VLOOKUP(A111,'New template'!A:B,2,FALSE)</f>
        <v>E03049</v>
      </c>
      <c r="C111" s="68">
        <v>22</v>
      </c>
      <c r="D111" s="198">
        <v>298</v>
      </c>
      <c r="E111" s="43">
        <v>0.40000000000000002</v>
      </c>
      <c r="F111" s="207">
        <f t="shared" si="25"/>
        <v>178</v>
      </c>
      <c r="G111" s="45">
        <f t="shared" si="37"/>
        <v>24.437619999999999</v>
      </c>
      <c r="H111" s="208">
        <f t="shared" si="26"/>
        <v>537.62763999999993</v>
      </c>
      <c r="I111" s="208">
        <f t="shared" si="27"/>
        <v>3.1768906000000001</v>
      </c>
      <c r="J111" s="46">
        <f t="shared" si="38"/>
        <v>467.7360468</v>
      </c>
      <c r="K111" s="47">
        <v>0.20000000000000001</v>
      </c>
      <c r="L111" s="211">
        <f t="shared" si="28"/>
        <v>93.547209360000011</v>
      </c>
      <c r="M111" s="49">
        <v>0.050000000000000003</v>
      </c>
      <c r="N111" s="213">
        <f t="shared" si="29"/>
        <v>23.386802340000003</v>
      </c>
      <c r="O111" s="49">
        <v>0.050000000000000003</v>
      </c>
      <c r="P111" s="213">
        <f t="shared" si="30"/>
        <v>23.386802340000003</v>
      </c>
      <c r="Q111" s="214">
        <f t="shared" si="31"/>
        <v>14.880000000000001</v>
      </c>
      <c r="R111" s="215">
        <f t="shared" si="40"/>
        <v>327.36000000000001</v>
      </c>
      <c r="S111" s="69">
        <f t="shared" si="35"/>
        <v>0.60889726577301728</v>
      </c>
      <c r="T111" s="217"/>
      <c r="U111" s="218"/>
      <c r="X111" s="2"/>
    </row>
    <row r="112" ht="15" customHeight="1">
      <c r="A112" s="220" t="s">
        <v>150</v>
      </c>
      <c r="B112" s="55" t="str">
        <f>VLOOKUP(A112,'New template'!A:B,2,FALSE)</f>
        <v>E06164</v>
      </c>
      <c r="C112" s="68">
        <v>3</v>
      </c>
      <c r="D112" s="198">
        <v>428</v>
      </c>
      <c r="E112" s="43">
        <v>0</v>
      </c>
      <c r="F112" s="207">
        <f t="shared" si="25"/>
        <v>428</v>
      </c>
      <c r="G112" s="45">
        <f t="shared" si="37"/>
        <v>58.760120000000001</v>
      </c>
      <c r="H112" s="208">
        <f t="shared" si="26"/>
        <v>176.28036</v>
      </c>
      <c r="I112" s="208">
        <f t="shared" si="27"/>
        <v>7.6388156</v>
      </c>
      <c r="J112" s="46">
        <f t="shared" si="38"/>
        <v>153.36391320000001</v>
      </c>
      <c r="K112" s="47">
        <v>0.20000000000000001</v>
      </c>
      <c r="L112" s="211">
        <f t="shared" si="28"/>
        <v>30.672782640000005</v>
      </c>
      <c r="M112" s="49">
        <v>0.050000000000000003</v>
      </c>
      <c r="N112" s="213">
        <f t="shared" si="29"/>
        <v>7.6681956600000012</v>
      </c>
      <c r="O112" s="49">
        <v>0.050000000000000003</v>
      </c>
      <c r="P112" s="213">
        <f t="shared" si="30"/>
        <v>7.6681956600000012</v>
      </c>
      <c r="Q112" s="214">
        <f t="shared" si="31"/>
        <v>35.780000000000001</v>
      </c>
      <c r="R112" s="215">
        <f t="shared" si="40"/>
        <v>107.34</v>
      </c>
      <c r="S112" s="69">
        <f t="shared" si="35"/>
        <v>0.60891638750907928</v>
      </c>
      <c r="T112" s="217"/>
      <c r="U112" s="218"/>
      <c r="X112" s="2"/>
    </row>
    <row r="113" ht="15" customHeight="1">
      <c r="A113" s="220" t="s">
        <v>150</v>
      </c>
      <c r="B113" s="55" t="str">
        <f>VLOOKUP(A113,'New template'!A:B,2,FALSE)</f>
        <v>E06164</v>
      </c>
      <c r="C113" s="68">
        <v>15</v>
      </c>
      <c r="D113" s="198">
        <v>428</v>
      </c>
      <c r="E113" s="43">
        <v>0.41999999999999998</v>
      </c>
      <c r="F113" s="207">
        <f t="shared" si="25"/>
        <v>248</v>
      </c>
      <c r="G113" s="45">
        <f t="shared" si="37"/>
        <v>34.047919999999998</v>
      </c>
      <c r="H113" s="208">
        <f t="shared" si="26"/>
        <v>510.71879999999999</v>
      </c>
      <c r="I113" s="208">
        <f t="shared" si="27"/>
        <v>4.4262296000000001</v>
      </c>
      <c r="J113" s="46">
        <f t="shared" si="38"/>
        <v>444.325356</v>
      </c>
      <c r="K113" s="47">
        <v>0.20000000000000001</v>
      </c>
      <c r="L113" s="211">
        <f t="shared" si="28"/>
        <v>88.865071200000003</v>
      </c>
      <c r="M113" s="49">
        <v>0.050000000000000003</v>
      </c>
      <c r="N113" s="213">
        <f t="shared" si="29"/>
        <v>22.216267800000001</v>
      </c>
      <c r="O113" s="49">
        <v>0.050000000000000003</v>
      </c>
      <c r="P113" s="213">
        <f t="shared" si="30"/>
        <v>22.216267800000001</v>
      </c>
      <c r="Q113" s="214">
        <f t="shared" si="31"/>
        <v>20.739999999999998</v>
      </c>
      <c r="R113" s="215">
        <f t="shared" si="40"/>
        <v>311.09999999999997</v>
      </c>
      <c r="S113" s="69">
        <f t="shared" si="35"/>
        <v>0.60914146884743614</v>
      </c>
      <c r="T113" s="217"/>
      <c r="U113" s="218"/>
      <c r="X113" s="2"/>
    </row>
    <row r="114" ht="15" customHeight="1">
      <c r="A114" s="220" t="s">
        <v>378</v>
      </c>
      <c r="B114" s="55" t="str">
        <f>VLOOKUP(A114,'New template'!A:B,2,FALSE)</f>
        <v>E06165</v>
      </c>
      <c r="C114" s="68">
        <v>9</v>
      </c>
      <c r="D114" s="198">
        <v>468</v>
      </c>
      <c r="E114" s="43">
        <v>0</v>
      </c>
      <c r="F114" s="207">
        <f t="shared" si="25"/>
        <v>468</v>
      </c>
      <c r="G114" s="45">
        <f t="shared" si="37"/>
        <v>64.251719999999992</v>
      </c>
      <c r="H114" s="208">
        <f t="shared" si="26"/>
        <v>578.26547999999991</v>
      </c>
      <c r="I114" s="208">
        <f t="shared" si="27"/>
        <v>8.3527235999999991</v>
      </c>
      <c r="J114" s="46">
        <f t="shared" si="38"/>
        <v>503.09096759999994</v>
      </c>
      <c r="K114" s="47">
        <v>0.20000000000000001</v>
      </c>
      <c r="L114" s="211">
        <f t="shared" si="28"/>
        <v>100.61819351999999</v>
      </c>
      <c r="M114" s="49">
        <v>0.050000000000000003</v>
      </c>
      <c r="N114" s="213">
        <f t="shared" si="29"/>
        <v>25.154548379999998</v>
      </c>
      <c r="O114" s="49">
        <v>0.050000000000000003</v>
      </c>
      <c r="P114" s="213">
        <f t="shared" si="30"/>
        <v>25.154548379999998</v>
      </c>
      <c r="Q114" s="214">
        <f t="shared" si="31"/>
        <v>39.130000000000003</v>
      </c>
      <c r="R114" s="215">
        <f t="shared" si="40"/>
        <v>352.17000000000002</v>
      </c>
      <c r="S114" s="69">
        <f t="shared" si="35"/>
        <v>0.60901093387071981</v>
      </c>
      <c r="T114" s="217"/>
      <c r="U114" s="218"/>
      <c r="X114" s="2"/>
    </row>
    <row r="115" ht="15" customHeight="1">
      <c r="A115" s="220" t="s">
        <v>378</v>
      </c>
      <c r="B115" s="67" t="str">
        <f>VLOOKUP(A115,'New template'!A:B,2,FALSE)</f>
        <v>E06165</v>
      </c>
      <c r="C115" s="68">
        <v>23</v>
      </c>
      <c r="D115" s="198">
        <v>468</v>
      </c>
      <c r="E115" s="43">
        <v>0.41999999999999998</v>
      </c>
      <c r="F115" s="207">
        <f t="shared" si="25"/>
        <v>271</v>
      </c>
      <c r="G115" s="45">
        <f t="shared" si="37"/>
        <v>37.205590000000001</v>
      </c>
      <c r="H115" s="208">
        <f t="shared" si="26"/>
        <v>855.72856999999999</v>
      </c>
      <c r="I115" s="208">
        <f t="shared" si="27"/>
        <v>4.8367267000000007</v>
      </c>
      <c r="J115" s="46">
        <f t="shared" si="38"/>
        <v>744.48385589999998</v>
      </c>
      <c r="K115" s="47">
        <v>0.20000000000000001</v>
      </c>
      <c r="L115" s="211">
        <f t="shared" si="28"/>
        <v>148.89677118</v>
      </c>
      <c r="M115" s="49">
        <v>0.050000000000000003</v>
      </c>
      <c r="N115" s="213">
        <f t="shared" si="29"/>
        <v>37.224192795</v>
      </c>
      <c r="O115" s="49">
        <v>0.050000000000000003</v>
      </c>
      <c r="P115" s="213">
        <f t="shared" si="30"/>
        <v>37.224192795</v>
      </c>
      <c r="Q115" s="214">
        <f t="shared" si="31"/>
        <v>22.66</v>
      </c>
      <c r="R115" s="215">
        <f t="shared" si="40"/>
        <v>521.17999999999995</v>
      </c>
      <c r="S115" s="69">
        <f t="shared" si="35"/>
        <v>0.60904826398398726</v>
      </c>
      <c r="T115" s="217"/>
      <c r="U115" s="218"/>
      <c r="X115" s="2"/>
    </row>
    <row r="116" hidden="1" ht="15" customHeight="1">
      <c r="A116" s="220" t="s">
        <v>154</v>
      </c>
      <c r="B116" s="55" t="str">
        <f>VLOOKUP(A116,'New template'!A:B,2,FALSE)</f>
        <v>E05386</v>
      </c>
      <c r="C116" s="68">
        <v>0</v>
      </c>
      <c r="D116" s="198">
        <v>108</v>
      </c>
      <c r="E116" s="43">
        <v>0</v>
      </c>
      <c r="F116" s="207">
        <f t="shared" si="25"/>
        <v>108</v>
      </c>
      <c r="G116" s="45">
        <f t="shared" si="37"/>
        <v>14.82732</v>
      </c>
      <c r="H116" s="208">
        <f t="shared" si="26"/>
        <v>0</v>
      </c>
      <c r="I116" s="208">
        <f t="shared" si="27"/>
        <v>1.9275516000000001</v>
      </c>
      <c r="J116" s="46">
        <f t="shared" si="38"/>
        <v>0</v>
      </c>
      <c r="K116" s="47">
        <v>0.20000000000000001</v>
      </c>
      <c r="L116" s="211">
        <f t="shared" si="28"/>
        <v>0</v>
      </c>
      <c r="M116" s="49">
        <v>0.050000000000000003</v>
      </c>
      <c r="N116" s="213">
        <f t="shared" si="29"/>
        <v>0</v>
      </c>
      <c r="O116" s="49">
        <v>0.050000000000000003</v>
      </c>
      <c r="P116" s="213">
        <f t="shared" si="30"/>
        <v>0</v>
      </c>
      <c r="Q116" s="214">
        <f t="shared" si="31"/>
        <v>0</v>
      </c>
      <c r="R116" s="215">
        <f t="shared" si="32"/>
        <v>0</v>
      </c>
      <c r="S116" s="69" t="e">
        <f t="shared" si="35"/>
        <v>#DIV/0!</v>
      </c>
      <c r="T116" s="238"/>
      <c r="U116" s="238"/>
      <c r="W116" s="12">
        <v>44.149999999999999</v>
      </c>
    </row>
    <row r="117" hidden="1" ht="15" customHeight="1">
      <c r="A117" s="150" t="s">
        <v>156</v>
      </c>
      <c r="B117" s="67" t="s">
        <v>157</v>
      </c>
      <c r="C117" s="68">
        <v>0</v>
      </c>
      <c r="D117" s="198">
        <v>268</v>
      </c>
      <c r="E117" s="43">
        <v>0</v>
      </c>
      <c r="F117" s="207">
        <f t="shared" si="25"/>
        <v>268</v>
      </c>
      <c r="G117" s="45">
        <f t="shared" si="37"/>
        <v>36.79372</v>
      </c>
      <c r="H117" s="208">
        <f t="shared" si="26"/>
        <v>0</v>
      </c>
      <c r="I117" s="208">
        <f t="shared" si="27"/>
        <v>4.7831836000000001</v>
      </c>
      <c r="J117" s="46">
        <f t="shared" si="38"/>
        <v>0</v>
      </c>
      <c r="K117" s="47">
        <v>0.20000000000000001</v>
      </c>
      <c r="L117" s="211">
        <f t="shared" si="28"/>
        <v>0</v>
      </c>
      <c r="M117" s="49">
        <v>0.050000000000000003</v>
      </c>
      <c r="N117" s="213">
        <f t="shared" si="29"/>
        <v>0</v>
      </c>
      <c r="O117" s="49">
        <v>0.050000000000000003</v>
      </c>
      <c r="P117" s="213">
        <f t="shared" si="30"/>
        <v>0</v>
      </c>
      <c r="Q117" s="214">
        <f t="shared" si="31"/>
        <v>0</v>
      </c>
      <c r="R117" s="215">
        <f t="shared" si="32"/>
        <v>0</v>
      </c>
      <c r="S117" s="69" t="e">
        <f t="shared" si="35"/>
        <v>#DIV/0!</v>
      </c>
      <c r="T117" s="238"/>
      <c r="U117" s="238"/>
      <c r="W117" s="12">
        <v>14.550000000000001</v>
      </c>
    </row>
    <row r="118" ht="15" customHeight="1">
      <c r="A118" s="220" t="s">
        <v>459</v>
      </c>
      <c r="B118" s="55" t="str">
        <f>VLOOKUP(A118,'New template'!A:B,2,FALSE)</f>
        <v>E01970</v>
      </c>
      <c r="C118" s="68">
        <v>1</v>
      </c>
      <c r="D118" s="198">
        <v>268</v>
      </c>
      <c r="E118" s="43">
        <v>0.67000000000000004</v>
      </c>
      <c r="F118" s="207">
        <f t="shared" si="25"/>
        <v>88</v>
      </c>
      <c r="G118" s="45">
        <f t="shared" si="37"/>
        <v>12.081519999999999</v>
      </c>
      <c r="H118" s="208">
        <f t="shared" si="26"/>
        <v>12.081519999999999</v>
      </c>
      <c r="I118" s="208">
        <f t="shared" si="27"/>
        <v>1.5705975999999999</v>
      </c>
      <c r="J118" s="46">
        <f t="shared" si="38"/>
        <v>10.5109224</v>
      </c>
      <c r="K118" s="47">
        <v>0.20000000000000001</v>
      </c>
      <c r="L118" s="211">
        <f t="shared" si="28"/>
        <v>2.10218448</v>
      </c>
      <c r="M118" s="49">
        <v>0.050000000000000003</v>
      </c>
      <c r="N118" s="213">
        <f t="shared" si="29"/>
        <v>0.52554612000000001</v>
      </c>
      <c r="O118" s="49">
        <v>0.050000000000000003</v>
      </c>
      <c r="P118" s="213">
        <f t="shared" si="30"/>
        <v>0.52554612000000001</v>
      </c>
      <c r="Q118" s="214">
        <f t="shared" si="31"/>
        <v>7.3600000000000003</v>
      </c>
      <c r="R118" s="215">
        <f>+Q118*C118</f>
        <v>7.3600000000000003</v>
      </c>
      <c r="S118" s="69">
        <f t="shared" si="35"/>
        <v>0.60919486951972934</v>
      </c>
      <c r="T118" s="217"/>
      <c r="U118" s="218"/>
      <c r="X118" s="2"/>
    </row>
    <row r="119" hidden="1" ht="15" customHeight="1">
      <c r="A119" s="220" t="s">
        <v>408</v>
      </c>
      <c r="B119" s="55" t="str">
        <f>VLOOKUP(A119,'New template'!A:B,2,FALSE)</f>
        <v>E05642</v>
      </c>
      <c r="C119" s="68">
        <v>0</v>
      </c>
      <c r="D119" s="198">
        <v>402</v>
      </c>
      <c r="E119" s="43">
        <v>0</v>
      </c>
      <c r="F119" s="207">
        <f t="shared" si="25"/>
        <v>402</v>
      </c>
      <c r="G119" s="45">
        <f t="shared" si="37"/>
        <v>55.190579999999997</v>
      </c>
      <c r="H119" s="208">
        <f t="shared" si="26"/>
        <v>0</v>
      </c>
      <c r="I119" s="208">
        <f t="shared" si="27"/>
        <v>7.1747753999999997</v>
      </c>
      <c r="J119" s="46">
        <f t="shared" si="38"/>
        <v>0</v>
      </c>
      <c r="K119" s="47">
        <v>0.20000000000000001</v>
      </c>
      <c r="L119" s="211">
        <f t="shared" si="28"/>
        <v>0</v>
      </c>
      <c r="M119" s="49">
        <v>0.050000000000000003</v>
      </c>
      <c r="N119" s="213">
        <f t="shared" si="29"/>
        <v>0</v>
      </c>
      <c r="O119" s="49">
        <v>0.050000000000000003</v>
      </c>
      <c r="P119" s="213">
        <f t="shared" si="30"/>
        <v>0</v>
      </c>
      <c r="Q119" s="214">
        <f t="shared" si="31"/>
        <v>0</v>
      </c>
      <c r="R119" s="215">
        <f t="shared" si="32"/>
        <v>0</v>
      </c>
      <c r="S119" s="69" t="e">
        <f t="shared" si="35"/>
        <v>#DIV/0!</v>
      </c>
      <c r="T119" s="238"/>
      <c r="U119" s="238"/>
      <c r="W119" s="12">
        <v>7.1900000000000004</v>
      </c>
    </row>
    <row r="120" ht="15" customHeight="1">
      <c r="A120" s="220" t="s">
        <v>408</v>
      </c>
      <c r="B120" s="55" t="str">
        <f>VLOOKUP(A120,'New template'!A:B,2,FALSE)</f>
        <v>E05642</v>
      </c>
      <c r="C120" s="68">
        <v>3</v>
      </c>
      <c r="D120" s="198">
        <v>402</v>
      </c>
      <c r="E120" s="43">
        <v>0.78000000000000003</v>
      </c>
      <c r="F120" s="207">
        <f t="shared" si="25"/>
        <v>88</v>
      </c>
      <c r="G120" s="45">
        <f t="shared" si="37"/>
        <v>12.081519999999999</v>
      </c>
      <c r="H120" s="208">
        <f t="shared" si="26"/>
        <v>36.24456</v>
      </c>
      <c r="I120" s="208">
        <f t="shared" si="27"/>
        <v>1.5705975999999999</v>
      </c>
      <c r="J120" s="46">
        <f t="shared" si="38"/>
        <v>31.532767200000002</v>
      </c>
      <c r="K120" s="47">
        <v>0.20000000000000001</v>
      </c>
      <c r="L120" s="211">
        <f t="shared" si="28"/>
        <v>6.306553440000001</v>
      </c>
      <c r="M120" s="49">
        <v>0.050000000000000003</v>
      </c>
      <c r="N120" s="213">
        <f t="shared" si="29"/>
        <v>1.5766383600000002</v>
      </c>
      <c r="O120" s="49">
        <v>0.050000000000000003</v>
      </c>
      <c r="P120" s="213">
        <f t="shared" si="30"/>
        <v>1.5766383600000002</v>
      </c>
      <c r="Q120" s="214">
        <f t="shared" si="31"/>
        <v>7.3600000000000003</v>
      </c>
      <c r="R120" s="215">
        <f>+Q120*C120</f>
        <v>22.080000000000002</v>
      </c>
      <c r="S120" s="69">
        <f t="shared" si="35"/>
        <v>0.60919486951972934</v>
      </c>
      <c r="T120" s="217"/>
      <c r="U120" s="218"/>
      <c r="X120" s="2"/>
    </row>
    <row r="121" hidden="1" ht="15" customHeight="1">
      <c r="A121" s="150" t="s">
        <v>162</v>
      </c>
      <c r="B121" s="67" t="s">
        <v>163</v>
      </c>
      <c r="C121" s="68">
        <v>0</v>
      </c>
      <c r="D121" s="198">
        <v>298</v>
      </c>
      <c r="E121" s="43">
        <v>0</v>
      </c>
      <c r="F121" s="207">
        <f t="shared" si="25"/>
        <v>298</v>
      </c>
      <c r="G121" s="45">
        <f t="shared" si="37"/>
        <v>40.912419999999997</v>
      </c>
      <c r="H121" s="208">
        <f t="shared" si="26"/>
        <v>0</v>
      </c>
      <c r="I121" s="208">
        <f t="shared" si="27"/>
        <v>5.3186146000000001</v>
      </c>
      <c r="J121" s="46">
        <f t="shared" si="38"/>
        <v>0</v>
      </c>
      <c r="K121" s="47">
        <v>0.20000000000000001</v>
      </c>
      <c r="L121" s="211">
        <f t="shared" si="28"/>
        <v>0</v>
      </c>
      <c r="M121" s="49">
        <v>0.050000000000000003</v>
      </c>
      <c r="N121" s="213">
        <f t="shared" si="29"/>
        <v>0</v>
      </c>
      <c r="O121" s="49">
        <v>0.050000000000000003</v>
      </c>
      <c r="P121" s="213">
        <f t="shared" si="30"/>
        <v>0</v>
      </c>
      <c r="Q121" s="214">
        <f t="shared" si="31"/>
        <v>0</v>
      </c>
      <c r="R121" s="215">
        <f t="shared" si="32"/>
        <v>0</v>
      </c>
      <c r="S121" s="69" t="e">
        <f t="shared" si="35"/>
        <v>#DIV/0!</v>
      </c>
      <c r="T121" s="238"/>
      <c r="U121" s="238"/>
      <c r="W121" s="12">
        <v>7.8600000000000003</v>
      </c>
    </row>
    <row r="122" hidden="1" ht="15" customHeight="1">
      <c r="A122" s="150" t="s">
        <v>164</v>
      </c>
      <c r="B122" s="67" t="s">
        <v>165</v>
      </c>
      <c r="C122" s="68">
        <v>0</v>
      </c>
      <c r="D122" s="198">
        <v>428</v>
      </c>
      <c r="E122" s="43">
        <v>0</v>
      </c>
      <c r="F122" s="207">
        <f t="shared" si="25"/>
        <v>428</v>
      </c>
      <c r="G122" s="45">
        <f t="shared" si="37"/>
        <v>58.760120000000001</v>
      </c>
      <c r="H122" s="208">
        <f t="shared" si="26"/>
        <v>0</v>
      </c>
      <c r="I122" s="208">
        <f t="shared" si="27"/>
        <v>7.6388156</v>
      </c>
      <c r="J122" s="46">
        <f t="shared" si="38"/>
        <v>0</v>
      </c>
      <c r="K122" s="47">
        <v>0.20000000000000001</v>
      </c>
      <c r="L122" s="211">
        <f t="shared" si="28"/>
        <v>0</v>
      </c>
      <c r="M122" s="49">
        <v>0.050000000000000003</v>
      </c>
      <c r="N122" s="213">
        <f t="shared" si="29"/>
        <v>0</v>
      </c>
      <c r="O122" s="49">
        <v>0.050000000000000003</v>
      </c>
      <c r="P122" s="213">
        <f t="shared" si="30"/>
        <v>0</v>
      </c>
      <c r="Q122" s="214">
        <f t="shared" si="31"/>
        <v>0</v>
      </c>
      <c r="R122" s="215">
        <f t="shared" si="32"/>
        <v>0</v>
      </c>
      <c r="S122" s="69" t="e">
        <f t="shared" si="35"/>
        <v>#DIV/0!</v>
      </c>
      <c r="T122" s="238"/>
      <c r="U122" s="238"/>
      <c r="W122" s="12">
        <v>24.920000000000002</v>
      </c>
    </row>
    <row r="123" hidden="1" ht="15" customHeight="1">
      <c r="A123" s="66" t="s">
        <v>460</v>
      </c>
      <c r="B123" s="67" t="s">
        <v>461</v>
      </c>
      <c r="C123" s="68">
        <v>0</v>
      </c>
      <c r="D123" s="198">
        <v>268</v>
      </c>
      <c r="E123" s="43">
        <v>0</v>
      </c>
      <c r="F123" s="207">
        <f t="shared" si="25"/>
        <v>268</v>
      </c>
      <c r="G123" s="45">
        <f t="shared" si="37"/>
        <v>36.79372</v>
      </c>
      <c r="H123" s="208">
        <f t="shared" si="26"/>
        <v>0</v>
      </c>
      <c r="I123" s="208">
        <f t="shared" si="27"/>
        <v>4.7831836000000001</v>
      </c>
      <c r="J123" s="46">
        <f t="shared" si="38"/>
        <v>0</v>
      </c>
      <c r="K123" s="47">
        <v>0.20000000000000001</v>
      </c>
      <c r="L123" s="211">
        <f t="shared" si="28"/>
        <v>0</v>
      </c>
      <c r="M123" s="49">
        <v>0.050000000000000003</v>
      </c>
      <c r="N123" s="213">
        <f t="shared" si="29"/>
        <v>0</v>
      </c>
      <c r="O123" s="49">
        <v>0.050000000000000003</v>
      </c>
      <c r="P123" s="213">
        <f t="shared" si="30"/>
        <v>0</v>
      </c>
      <c r="Q123" s="214">
        <f t="shared" si="31"/>
        <v>0</v>
      </c>
      <c r="R123" s="215">
        <f t="shared" si="32"/>
        <v>0</v>
      </c>
      <c r="S123" s="69" t="e">
        <f t="shared" si="35"/>
        <v>#DIV/0!</v>
      </c>
      <c r="T123" s="238"/>
      <c r="U123" s="238"/>
      <c r="W123" s="12">
        <v>19.899999999999999</v>
      </c>
    </row>
    <row r="124" ht="15" customHeight="1">
      <c r="A124" s="220" t="s">
        <v>423</v>
      </c>
      <c r="B124" s="65" t="s">
        <v>462</v>
      </c>
      <c r="C124" s="68">
        <v>1</v>
      </c>
      <c r="D124" s="198">
        <v>328</v>
      </c>
      <c r="E124" s="43">
        <v>0.72999999999999998</v>
      </c>
      <c r="F124" s="207">
        <f t="shared" si="25"/>
        <v>88</v>
      </c>
      <c r="G124" s="45">
        <f t="shared" si="37"/>
        <v>12.081519999999999</v>
      </c>
      <c r="H124" s="208">
        <f t="shared" si="26"/>
        <v>12.081519999999999</v>
      </c>
      <c r="I124" s="208">
        <f t="shared" si="27"/>
        <v>1.5705975999999999</v>
      </c>
      <c r="J124" s="46">
        <f t="shared" si="38"/>
        <v>10.5109224</v>
      </c>
      <c r="K124" s="47">
        <v>0.20000000000000001</v>
      </c>
      <c r="L124" s="211">
        <f t="shared" si="28"/>
        <v>2.10218448</v>
      </c>
      <c r="M124" s="49">
        <v>0.050000000000000003</v>
      </c>
      <c r="N124" s="213">
        <f t="shared" si="29"/>
        <v>0.52554612000000001</v>
      </c>
      <c r="O124" s="49">
        <v>0.050000000000000003</v>
      </c>
      <c r="P124" s="213">
        <f t="shared" si="30"/>
        <v>0.52554612000000001</v>
      </c>
      <c r="Q124" s="214">
        <f t="shared" si="31"/>
        <v>7.3600000000000003</v>
      </c>
      <c r="R124" s="215">
        <f>+Q124*C124</f>
        <v>7.3600000000000003</v>
      </c>
      <c r="S124" s="69">
        <f t="shared" si="35"/>
        <v>0.60919486951972934</v>
      </c>
      <c r="T124" s="217"/>
      <c r="U124" s="218"/>
      <c r="X124" s="2"/>
    </row>
    <row r="125" hidden="1" ht="15" customHeight="1">
      <c r="A125" s="220" t="s">
        <v>381</v>
      </c>
      <c r="B125" s="67" t="str">
        <f>VLOOKUP(A125,'New template'!A:B,2,FALSE)</f>
        <v>E02973</v>
      </c>
      <c r="C125" s="68">
        <v>0</v>
      </c>
      <c r="D125" s="198">
        <v>198</v>
      </c>
      <c r="E125" s="43">
        <v>0.56000000000000005</v>
      </c>
      <c r="F125" s="207">
        <f t="shared" si="25"/>
        <v>87</v>
      </c>
      <c r="G125" s="45">
        <f t="shared" si="37"/>
        <v>11.944229999999999</v>
      </c>
      <c r="H125" s="208">
        <f t="shared" si="26"/>
        <v>0</v>
      </c>
      <c r="I125" s="208">
        <f t="shared" si="27"/>
        <v>1.5527499</v>
      </c>
      <c r="J125" s="46">
        <f t="shared" si="38"/>
        <v>0</v>
      </c>
      <c r="K125" s="47">
        <v>0.20000000000000001</v>
      </c>
      <c r="L125" s="211">
        <f t="shared" si="28"/>
        <v>0</v>
      </c>
      <c r="M125" s="49">
        <v>0.050000000000000003</v>
      </c>
      <c r="N125" s="213">
        <f t="shared" si="29"/>
        <v>0</v>
      </c>
      <c r="O125" s="49">
        <v>0.050000000000000003</v>
      </c>
      <c r="P125" s="213">
        <f t="shared" si="30"/>
        <v>0</v>
      </c>
      <c r="Q125" s="214">
        <f t="shared" si="31"/>
        <v>0</v>
      </c>
      <c r="R125" s="215">
        <f t="shared" si="32"/>
        <v>0</v>
      </c>
      <c r="S125" s="69" t="e">
        <f t="shared" si="35"/>
        <v>#DIV/0!</v>
      </c>
      <c r="T125" s="238"/>
      <c r="U125" s="238"/>
      <c r="W125" s="12">
        <v>28.59</v>
      </c>
    </row>
    <row r="126" ht="15" customHeight="1">
      <c r="A126" s="220" t="s">
        <v>381</v>
      </c>
      <c r="B126" s="55" t="str">
        <f>VLOOKUP(A126,'New template'!A:B,2,FALSE)</f>
        <v>E02973</v>
      </c>
      <c r="C126" s="68">
        <v>2</v>
      </c>
      <c r="D126" s="198">
        <v>198</v>
      </c>
      <c r="E126" s="43">
        <v>0</v>
      </c>
      <c r="F126" s="207">
        <f t="shared" si="25"/>
        <v>198</v>
      </c>
      <c r="G126" s="45">
        <f t="shared" si="37"/>
        <v>27.183419999999998</v>
      </c>
      <c r="H126" s="208">
        <f t="shared" si="26"/>
        <v>54.366839999999996</v>
      </c>
      <c r="I126" s="208">
        <f t="shared" si="27"/>
        <v>3.5338445999999997</v>
      </c>
      <c r="J126" s="46">
        <f t="shared" si="38"/>
        <v>47.2991508</v>
      </c>
      <c r="K126" s="47">
        <v>0.20000000000000001</v>
      </c>
      <c r="L126" s="211">
        <f t="shared" si="28"/>
        <v>9.459830160000001</v>
      </c>
      <c r="M126" s="49">
        <v>0.050000000000000003</v>
      </c>
      <c r="N126" s="213">
        <f t="shared" si="29"/>
        <v>2.3649575400000002</v>
      </c>
      <c r="O126" s="49">
        <v>0.050000000000000003</v>
      </c>
      <c r="P126" s="213">
        <f t="shared" si="30"/>
        <v>2.3649575400000002</v>
      </c>
      <c r="Q126" s="214">
        <f t="shared" si="31"/>
        <v>16.550000000000001</v>
      </c>
      <c r="R126" s="215">
        <f>+Q126*C126</f>
        <v>33.100000000000001</v>
      </c>
      <c r="S126" s="69">
        <f t="shared" si="35"/>
        <v>0.60882699822171016</v>
      </c>
      <c r="T126" s="217"/>
      <c r="U126" s="218"/>
      <c r="X126" s="2"/>
    </row>
    <row r="127" hidden="1" ht="15" customHeight="1">
      <c r="A127" s="220" t="s">
        <v>172</v>
      </c>
      <c r="B127" s="55" t="str">
        <f>VLOOKUP(A127,'New template'!A:B,2,FALSE)</f>
        <v>E03825</v>
      </c>
      <c r="C127" s="68">
        <v>0</v>
      </c>
      <c r="D127" s="198">
        <v>348</v>
      </c>
      <c r="E127" s="43">
        <v>0</v>
      </c>
      <c r="F127" s="207">
        <f t="shared" si="25"/>
        <v>348</v>
      </c>
      <c r="G127" s="45">
        <f t="shared" si="37"/>
        <v>47.776919999999997</v>
      </c>
      <c r="H127" s="208">
        <f t="shared" si="26"/>
        <v>0</v>
      </c>
      <c r="I127" s="208">
        <f t="shared" si="27"/>
        <v>6.2109996000000001</v>
      </c>
      <c r="J127" s="46">
        <f t="shared" si="38"/>
        <v>0</v>
      </c>
      <c r="K127" s="47">
        <v>0.20000000000000001</v>
      </c>
      <c r="L127" s="211">
        <f t="shared" si="28"/>
        <v>0</v>
      </c>
      <c r="M127" s="49">
        <v>0.050000000000000003</v>
      </c>
      <c r="N127" s="213">
        <f t="shared" si="29"/>
        <v>0</v>
      </c>
      <c r="O127" s="49">
        <v>0.050000000000000003</v>
      </c>
      <c r="P127" s="213">
        <f t="shared" si="30"/>
        <v>0</v>
      </c>
      <c r="Q127" s="214">
        <f t="shared" si="31"/>
        <v>0</v>
      </c>
      <c r="R127" s="215">
        <f t="shared" si="32"/>
        <v>0</v>
      </c>
      <c r="S127" s="69" t="e">
        <f t="shared" ref="S127:S158" si="41">R127/H127</f>
        <v>#DIV/0!</v>
      </c>
      <c r="T127" s="238"/>
      <c r="U127" s="238"/>
      <c r="W127" s="12">
        <v>33.280000000000001</v>
      </c>
    </row>
    <row r="128" ht="15" customHeight="1">
      <c r="A128" s="220" t="s">
        <v>172</v>
      </c>
      <c r="B128" s="55" t="str">
        <f>VLOOKUP(A128,'New template'!A:B,2,FALSE)</f>
        <v>E03825</v>
      </c>
      <c r="C128" s="68">
        <v>16</v>
      </c>
      <c r="D128" s="198">
        <v>348</v>
      </c>
      <c r="E128" s="43">
        <v>0.75</v>
      </c>
      <c r="F128" s="207">
        <f t="shared" si="25"/>
        <v>87</v>
      </c>
      <c r="G128" s="45">
        <f t="shared" si="37"/>
        <v>11.944229999999999</v>
      </c>
      <c r="H128" s="208">
        <f t="shared" si="26"/>
        <v>191.10767999999999</v>
      </c>
      <c r="I128" s="208">
        <f t="shared" si="27"/>
        <v>1.5527499</v>
      </c>
      <c r="J128" s="46">
        <f t="shared" si="38"/>
        <v>166.26368159999998</v>
      </c>
      <c r="K128" s="47">
        <v>0.20000000000000001</v>
      </c>
      <c r="L128" s="211">
        <f t="shared" si="28"/>
        <v>33.252736319999997</v>
      </c>
      <c r="M128" s="49">
        <v>0.050000000000000003</v>
      </c>
      <c r="N128" s="213">
        <f t="shared" si="29"/>
        <v>8.3131840799999992</v>
      </c>
      <c r="O128" s="49">
        <v>0.050000000000000003</v>
      </c>
      <c r="P128" s="213">
        <f t="shared" si="30"/>
        <v>8.3131840799999992</v>
      </c>
      <c r="Q128" s="214">
        <f t="shared" si="31"/>
        <v>7.2699999999999996</v>
      </c>
      <c r="R128" s="215">
        <f t="shared" ref="R128:R132" si="42">+Q128*C128</f>
        <v>116.31999999999999</v>
      </c>
      <c r="S128" s="69">
        <f t="shared" si="41"/>
        <v>0.6086620903984602</v>
      </c>
      <c r="T128" s="217"/>
      <c r="U128" s="218"/>
      <c r="X128" s="2"/>
    </row>
    <row r="129" ht="15" customHeight="1">
      <c r="A129" s="220" t="s">
        <v>382</v>
      </c>
      <c r="B129" s="55" t="str">
        <f>VLOOKUP(A129,'New template'!A:B,2,FALSE)</f>
        <v>E06098</v>
      </c>
      <c r="C129" s="68">
        <v>2</v>
      </c>
      <c r="D129" s="198">
        <v>448</v>
      </c>
      <c r="E129" s="43">
        <v>0</v>
      </c>
      <c r="F129" s="207">
        <f t="shared" si="25"/>
        <v>448</v>
      </c>
      <c r="G129" s="45">
        <f t="shared" si="37"/>
        <v>61.505919999999996</v>
      </c>
      <c r="H129" s="208">
        <f t="shared" si="26"/>
        <v>123.01183999999999</v>
      </c>
      <c r="I129" s="208">
        <f t="shared" si="27"/>
        <v>7.9957696</v>
      </c>
      <c r="J129" s="46">
        <f t="shared" si="38"/>
        <v>107.02030079999999</v>
      </c>
      <c r="K129" s="47">
        <v>0.20000000000000001</v>
      </c>
      <c r="L129" s="211">
        <f t="shared" si="28"/>
        <v>21.40406016</v>
      </c>
      <c r="M129" s="49">
        <v>0.050000000000000003</v>
      </c>
      <c r="N129" s="213">
        <f t="shared" si="29"/>
        <v>5.3510150400000001</v>
      </c>
      <c r="O129" s="49">
        <v>0.050000000000000003</v>
      </c>
      <c r="P129" s="213">
        <f t="shared" si="30"/>
        <v>5.3510150400000001</v>
      </c>
      <c r="Q129" s="214">
        <f t="shared" si="31"/>
        <v>37.460000000000001</v>
      </c>
      <c r="R129" s="215">
        <f t="shared" si="42"/>
        <v>74.920000000000002</v>
      </c>
      <c r="S129" s="69">
        <f t="shared" si="41"/>
        <v>0.60904706408748954</v>
      </c>
      <c r="T129" s="217"/>
      <c r="U129" s="218"/>
      <c r="X129" s="2"/>
    </row>
    <row r="130" ht="15" customHeight="1">
      <c r="A130" s="220" t="s">
        <v>382</v>
      </c>
      <c r="B130" s="55" t="str">
        <f>VLOOKUP(A130,'New template'!A:B,2,FALSE)</f>
        <v>E06098</v>
      </c>
      <c r="C130" s="68">
        <v>362</v>
      </c>
      <c r="D130" s="198">
        <v>448</v>
      </c>
      <c r="E130" s="43">
        <v>0.69999999999999996</v>
      </c>
      <c r="F130" s="207">
        <f t="shared" si="25"/>
        <v>134</v>
      </c>
      <c r="G130" s="45">
        <f t="shared" si="37"/>
        <v>18.39686</v>
      </c>
      <c r="H130" s="208">
        <f t="shared" si="26"/>
        <v>6659.6633199999997</v>
      </c>
      <c r="I130" s="208">
        <f t="shared" si="27"/>
        <v>2.3915918</v>
      </c>
      <c r="J130" s="46">
        <f t="shared" si="38"/>
        <v>5793.9070884000002</v>
      </c>
      <c r="K130" s="47">
        <v>0.20000000000000001</v>
      </c>
      <c r="L130" s="211">
        <f t="shared" si="28"/>
        <v>1158.78141768</v>
      </c>
      <c r="M130" s="49">
        <v>0.050000000000000003</v>
      </c>
      <c r="N130" s="213">
        <f t="shared" si="29"/>
        <v>289.69535442</v>
      </c>
      <c r="O130" s="49">
        <v>0.050000000000000003</v>
      </c>
      <c r="P130" s="213">
        <f t="shared" si="30"/>
        <v>289.69535442</v>
      </c>
      <c r="Q130" s="214">
        <f t="shared" si="31"/>
        <v>11.199999999999999</v>
      </c>
      <c r="R130" s="215">
        <f t="shared" si="42"/>
        <v>4054.3999999999996</v>
      </c>
      <c r="S130" s="69">
        <f t="shared" si="41"/>
        <v>0.60879954513976842</v>
      </c>
      <c r="T130" s="217"/>
      <c r="U130" s="218"/>
      <c r="X130" s="2"/>
    </row>
    <row r="131" ht="15" customHeight="1">
      <c r="A131" s="220" t="s">
        <v>176</v>
      </c>
      <c r="B131" s="55" t="str">
        <f>VLOOKUP(A131,'New template'!A:B,2,FALSE)</f>
        <v>E02997</v>
      </c>
      <c r="C131" s="68">
        <v>22</v>
      </c>
      <c r="D131" s="198">
        <v>268</v>
      </c>
      <c r="E131" s="43">
        <v>0.90000000000000002</v>
      </c>
      <c r="F131" s="207">
        <f t="shared" si="25"/>
        <v>26</v>
      </c>
      <c r="G131" s="45">
        <f t="shared" si="37"/>
        <v>3.5695399999999999</v>
      </c>
      <c r="H131" s="208">
        <f t="shared" si="26"/>
        <v>78.529879999999991</v>
      </c>
      <c r="I131" s="208">
        <f t="shared" si="27"/>
        <v>0.46404020000000001</v>
      </c>
      <c r="J131" s="46">
        <f t="shared" si="38"/>
        <v>68.320995600000003</v>
      </c>
      <c r="K131" s="47">
        <v>0.20000000000000001</v>
      </c>
      <c r="L131" s="211">
        <f t="shared" si="28"/>
        <v>13.664199120000001</v>
      </c>
      <c r="M131" s="49">
        <v>0.050000000000000003</v>
      </c>
      <c r="N131" s="213">
        <f t="shared" si="29"/>
        <v>3.4160497800000003</v>
      </c>
      <c r="O131" s="49">
        <v>0.050000000000000003</v>
      </c>
      <c r="P131" s="213">
        <f t="shared" si="30"/>
        <v>3.4160497800000003</v>
      </c>
      <c r="Q131" s="214">
        <f t="shared" si="31"/>
        <v>2.1699999999999999</v>
      </c>
      <c r="R131" s="215">
        <f t="shared" si="42"/>
        <v>47.739999999999995</v>
      </c>
      <c r="S131" s="69">
        <f t="shared" si="41"/>
        <v>0.6079214688727399</v>
      </c>
      <c r="T131" s="217"/>
      <c r="U131" s="218"/>
      <c r="X131" s="2"/>
    </row>
    <row r="132" ht="15" customHeight="1">
      <c r="A132" s="233" t="s">
        <v>463</v>
      </c>
      <c r="B132" s="55" t="str">
        <f>VLOOKUP(A132,'New template'!A:B,2,FALSE)</f>
        <v>E06649</v>
      </c>
      <c r="C132" s="223">
        <v>1</v>
      </c>
      <c r="D132" s="234">
        <v>98</v>
      </c>
      <c r="E132" s="235">
        <v>0</v>
      </c>
      <c r="F132" s="207">
        <f t="shared" si="25"/>
        <v>98</v>
      </c>
      <c r="G132" s="45">
        <f t="shared" si="37"/>
        <v>13.454419999999999</v>
      </c>
      <c r="H132" s="208">
        <f t="shared" si="26"/>
        <v>13.454419999999999</v>
      </c>
      <c r="I132" s="208">
        <f t="shared" si="27"/>
        <v>1.7490745999999999</v>
      </c>
      <c r="J132" s="46">
        <f t="shared" si="38"/>
        <v>11.705345399999999</v>
      </c>
      <c r="K132" s="47">
        <v>0.20000000000000001</v>
      </c>
      <c r="L132" s="211">
        <f t="shared" si="28"/>
        <v>2.34106908</v>
      </c>
      <c r="M132" s="49">
        <f>VLOOKUP(A132,'New template'!A:R,13,FALSE)</f>
        <v>0.050000000000000003</v>
      </c>
      <c r="N132" s="213">
        <f t="shared" si="29"/>
        <v>0.58526727000000001</v>
      </c>
      <c r="O132" s="49">
        <v>0.050000000000000003</v>
      </c>
      <c r="P132" s="213">
        <f t="shared" si="30"/>
        <v>0.58526727000000001</v>
      </c>
      <c r="Q132" s="214">
        <f t="shared" si="31"/>
        <v>8.1899999999999995</v>
      </c>
      <c r="R132" s="215">
        <f t="shared" si="42"/>
        <v>8.1899999999999995</v>
      </c>
      <c r="S132" s="69">
        <f t="shared" si="41"/>
        <v>0.6087218921365618</v>
      </c>
      <c r="T132" s="217"/>
      <c r="U132" s="218"/>
      <c r="X132" s="2"/>
    </row>
    <row r="133" hidden="1" ht="15" customHeight="1">
      <c r="A133" s="150" t="s">
        <v>180</v>
      </c>
      <c r="B133" s="67" t="s">
        <v>181</v>
      </c>
      <c r="C133" s="223">
        <v>0</v>
      </c>
      <c r="D133" s="234">
        <v>148</v>
      </c>
      <c r="E133" s="235">
        <v>0</v>
      </c>
      <c r="F133" s="207">
        <f t="shared" si="25"/>
        <v>148</v>
      </c>
      <c r="G133" s="45">
        <f t="shared" si="37"/>
        <v>20.318919999999999</v>
      </c>
      <c r="H133" s="208">
        <f t="shared" si="26"/>
        <v>0</v>
      </c>
      <c r="I133" s="208">
        <f t="shared" si="27"/>
        <v>2.6414595999999997</v>
      </c>
      <c r="J133" s="46">
        <f t="shared" si="38"/>
        <v>0</v>
      </c>
      <c r="K133" s="47">
        <v>0.20000000000000001</v>
      </c>
      <c r="L133" s="211">
        <f t="shared" si="28"/>
        <v>0</v>
      </c>
      <c r="M133" s="49">
        <f>VLOOKUP(A133,'New template'!A:R,13,FALSE)</f>
        <v>0.050000000000000003</v>
      </c>
      <c r="N133" s="213">
        <f t="shared" si="29"/>
        <v>0</v>
      </c>
      <c r="O133" s="49">
        <v>0.050000000000000003</v>
      </c>
      <c r="P133" s="213">
        <f t="shared" si="30"/>
        <v>0</v>
      </c>
      <c r="Q133" s="214">
        <f t="shared" si="31"/>
        <v>0</v>
      </c>
      <c r="R133" s="215">
        <f t="shared" si="32"/>
        <v>0</v>
      </c>
      <c r="S133" s="69" t="e">
        <f t="shared" si="41"/>
        <v>#DIV/0!</v>
      </c>
      <c r="T133" s="238"/>
      <c r="U133" s="238"/>
      <c r="W133" s="12">
        <v>3.4300000000000002</v>
      </c>
    </row>
    <row r="134" ht="15" customHeight="1">
      <c r="A134" s="233" t="s">
        <v>184</v>
      </c>
      <c r="B134" s="55" t="str">
        <f>VLOOKUP(A134,'New template'!A:B,2,FALSE)</f>
        <v>E06114</v>
      </c>
      <c r="C134" s="223">
        <v>1</v>
      </c>
      <c r="D134" s="234">
        <v>298</v>
      </c>
      <c r="E134" s="235">
        <v>0.34000000000000002</v>
      </c>
      <c r="F134" s="207">
        <f t="shared" si="25"/>
        <v>196</v>
      </c>
      <c r="G134" s="45">
        <f t="shared" si="37"/>
        <v>26.908839999999998</v>
      </c>
      <c r="H134" s="208">
        <f t="shared" si="26"/>
        <v>26.908839999999998</v>
      </c>
      <c r="I134" s="208">
        <f t="shared" si="27"/>
        <v>3.4981491999999998</v>
      </c>
      <c r="J134" s="46">
        <f t="shared" si="38"/>
        <v>23.410690799999998</v>
      </c>
      <c r="K134" s="47">
        <v>0.20000000000000001</v>
      </c>
      <c r="L134" s="211">
        <f t="shared" si="28"/>
        <v>4.68213816</v>
      </c>
      <c r="M134" s="49">
        <f>VLOOKUP(A134,'New template'!A:R,13,FALSE)</f>
        <v>0.050000000000000003</v>
      </c>
      <c r="N134" s="213">
        <f t="shared" si="29"/>
        <v>1.17053454</v>
      </c>
      <c r="O134" s="49">
        <v>0.050000000000000003</v>
      </c>
      <c r="P134" s="213">
        <f t="shared" si="30"/>
        <v>1.17053454</v>
      </c>
      <c r="Q134" s="214">
        <f t="shared" si="31"/>
        <v>16.390000000000001</v>
      </c>
      <c r="R134" s="215">
        <f>+Q134*C134</f>
        <v>16.390000000000001</v>
      </c>
      <c r="S134" s="69">
        <f t="shared" si="41"/>
        <v>0.60909351722333638</v>
      </c>
      <c r="T134" s="217"/>
      <c r="U134" s="218"/>
      <c r="X134" s="2"/>
    </row>
    <row r="135" hidden="1" ht="15" customHeight="1">
      <c r="A135" s="150" t="s">
        <v>186</v>
      </c>
      <c r="B135" s="67" t="s">
        <v>187</v>
      </c>
      <c r="C135" s="223">
        <v>0</v>
      </c>
      <c r="D135" s="234">
        <v>348</v>
      </c>
      <c r="E135" s="235">
        <v>0</v>
      </c>
      <c r="F135" s="207">
        <f t="shared" si="25"/>
        <v>348</v>
      </c>
      <c r="G135" s="45">
        <f t="shared" si="37"/>
        <v>47.776919999999997</v>
      </c>
      <c r="H135" s="208">
        <f t="shared" si="26"/>
        <v>0</v>
      </c>
      <c r="I135" s="208">
        <f t="shared" si="27"/>
        <v>6.2109996000000001</v>
      </c>
      <c r="J135" s="46">
        <f t="shared" si="38"/>
        <v>0</v>
      </c>
      <c r="K135" s="47">
        <v>0.20000000000000001</v>
      </c>
      <c r="L135" s="211">
        <f t="shared" si="28"/>
        <v>0</v>
      </c>
      <c r="M135" s="49">
        <f>VLOOKUP(A135,'New template'!A:R,13,FALSE)</f>
        <v>0.050000000000000003</v>
      </c>
      <c r="N135" s="213">
        <f t="shared" si="29"/>
        <v>0</v>
      </c>
      <c r="O135" s="49">
        <v>0.050000000000000003</v>
      </c>
      <c r="P135" s="213">
        <f t="shared" si="30"/>
        <v>0</v>
      </c>
      <c r="Q135" s="214">
        <f t="shared" si="31"/>
        <v>0</v>
      </c>
      <c r="R135" s="215">
        <f t="shared" si="32"/>
        <v>0</v>
      </c>
      <c r="S135" s="69" t="e">
        <f t="shared" si="41"/>
        <v>#DIV/0!</v>
      </c>
      <c r="T135" s="238"/>
      <c r="U135" s="238"/>
      <c r="W135" s="12">
        <v>16.550000000000001</v>
      </c>
    </row>
    <row r="136" ht="15" customHeight="1">
      <c r="A136" s="220" t="s">
        <v>188</v>
      </c>
      <c r="B136" s="55" t="str">
        <f>VLOOKUP(A136,'New template'!A:B,2,FALSE)</f>
        <v>E03557</v>
      </c>
      <c r="C136" s="68">
        <v>207</v>
      </c>
      <c r="D136" s="198">
        <v>328</v>
      </c>
      <c r="E136" s="43">
        <v>0.83999999999999997</v>
      </c>
      <c r="F136" s="207">
        <f t="shared" si="25"/>
        <v>52</v>
      </c>
      <c r="G136" s="45">
        <f t="shared" si="37"/>
        <v>7.1390799999999999</v>
      </c>
      <c r="H136" s="208">
        <f t="shared" si="26"/>
        <v>1477.7895599999999</v>
      </c>
      <c r="I136" s="208">
        <f t="shared" si="27"/>
        <v>0.92808040000000003</v>
      </c>
      <c r="J136" s="46">
        <f t="shared" si="38"/>
        <v>1285.6769171999999</v>
      </c>
      <c r="K136" s="47">
        <v>0.20000000000000001</v>
      </c>
      <c r="L136" s="211">
        <f t="shared" si="28"/>
        <v>257.13538344</v>
      </c>
      <c r="M136" s="49">
        <v>0.050000000000000003</v>
      </c>
      <c r="N136" s="213">
        <f t="shared" si="29"/>
        <v>64.28384586</v>
      </c>
      <c r="O136" s="49">
        <v>0.050000000000000003</v>
      </c>
      <c r="P136" s="213">
        <f t="shared" si="30"/>
        <v>64.28384586</v>
      </c>
      <c r="Q136" s="214">
        <f t="shared" si="31"/>
        <v>4.3499999999999996</v>
      </c>
      <c r="R136" s="215">
        <f t="shared" ref="R136:R139" si="43">+Q136*C136</f>
        <v>900.44999999999993</v>
      </c>
      <c r="S136" s="69">
        <f t="shared" si="41"/>
        <v>0.60932220958442818</v>
      </c>
      <c r="T136" s="217"/>
      <c r="U136" s="218"/>
      <c r="X136" s="2"/>
    </row>
    <row r="137" ht="15" customHeight="1">
      <c r="A137" s="220" t="s">
        <v>190</v>
      </c>
      <c r="B137" s="55" t="str">
        <f>VLOOKUP(A137,'New template'!A:B,2,FALSE)</f>
        <v>E04727</v>
      </c>
      <c r="C137" s="68">
        <v>6</v>
      </c>
      <c r="D137" s="198">
        <v>398</v>
      </c>
      <c r="E137" s="43">
        <v>0.81999999999999995</v>
      </c>
      <c r="F137" s="207">
        <f t="shared" si="25"/>
        <v>71</v>
      </c>
      <c r="G137" s="45">
        <f t="shared" ref="G137:G168" si="44">F137*$B$7</f>
        <v>9.7475899999999989</v>
      </c>
      <c r="H137" s="208">
        <f t="shared" si="26"/>
        <v>58.485539999999993</v>
      </c>
      <c r="I137" s="208">
        <f t="shared" si="27"/>
        <v>1.2671866999999999</v>
      </c>
      <c r="J137" s="46">
        <f t="shared" ref="J137:J168" si="45">(G137-I137)*C137</f>
        <v>50.882419799999994</v>
      </c>
      <c r="K137" s="47">
        <v>0.20000000000000001</v>
      </c>
      <c r="L137" s="211">
        <f t="shared" si="28"/>
        <v>10.176483959999999</v>
      </c>
      <c r="M137" s="49">
        <v>0.050000000000000003</v>
      </c>
      <c r="N137" s="213">
        <f t="shared" si="29"/>
        <v>2.5441209899999997</v>
      </c>
      <c r="O137" s="49">
        <v>0.050000000000000003</v>
      </c>
      <c r="P137" s="213">
        <f t="shared" si="30"/>
        <v>2.5441209899999997</v>
      </c>
      <c r="Q137" s="214">
        <f t="shared" si="31"/>
        <v>5.9400000000000004</v>
      </c>
      <c r="R137" s="215">
        <f t="shared" si="43"/>
        <v>35.640000000000001</v>
      </c>
      <c r="S137" s="69">
        <f t="shared" si="41"/>
        <v>0.60938139581168271</v>
      </c>
      <c r="T137" s="217"/>
      <c r="U137" s="218"/>
      <c r="X137" s="2"/>
    </row>
    <row r="138" ht="15" customHeight="1">
      <c r="A138" s="220" t="s">
        <v>192</v>
      </c>
      <c r="B138" s="55" t="str">
        <f>VLOOKUP(A138,'New template'!A:B,2,FALSE)</f>
        <v>E05643</v>
      </c>
      <c r="C138" s="68">
        <v>85</v>
      </c>
      <c r="D138" s="198">
        <v>518</v>
      </c>
      <c r="E138" s="43">
        <v>0.80000000000000004</v>
      </c>
      <c r="F138" s="207">
        <f t="shared" ref="F138:F201" si="46">ROUNDDOWN(D138*(1-E138),0)</f>
        <v>103</v>
      </c>
      <c r="G138" s="45">
        <f t="shared" si="44"/>
        <v>14.14087</v>
      </c>
      <c r="H138" s="208">
        <f t="shared" ref="H138:H201" si="47">G138*C138</f>
        <v>1201.9739500000001</v>
      </c>
      <c r="I138" s="208">
        <f t="shared" ref="I138:I201" si="48">G138*0.13</f>
        <v>1.8383130999999999</v>
      </c>
      <c r="J138" s="46">
        <f t="shared" si="45"/>
        <v>1045.7173364999999</v>
      </c>
      <c r="K138" s="47">
        <v>0.20000000000000001</v>
      </c>
      <c r="L138" s="211">
        <f t="shared" ref="L138:L201" si="49">J138*K138</f>
        <v>209.1434673</v>
      </c>
      <c r="M138" s="49">
        <v>0.050000000000000003</v>
      </c>
      <c r="N138" s="213">
        <f t="shared" ref="N138:N201" si="50">J138*M138</f>
        <v>52.285866824999999</v>
      </c>
      <c r="O138" s="49">
        <v>0.050000000000000003</v>
      </c>
      <c r="P138" s="213">
        <f t="shared" ref="P138:P201" si="51">J138*O138</f>
        <v>52.285866824999999</v>
      </c>
      <c r="Q138" s="214">
        <f t="shared" ref="Q138:Q201" si="52">IFERROR(ROUND((J138-L138-N138-P138)/C138,2),0)</f>
        <v>8.6099999999999994</v>
      </c>
      <c r="R138" s="215">
        <f t="shared" si="43"/>
        <v>731.84999999999991</v>
      </c>
      <c r="S138" s="69">
        <f t="shared" si="41"/>
        <v>0.60887342857971249</v>
      </c>
      <c r="T138" s="217"/>
      <c r="U138" s="218"/>
      <c r="X138" s="2"/>
    </row>
    <row r="139" ht="15" customHeight="1">
      <c r="A139" s="220" t="s">
        <v>194</v>
      </c>
      <c r="B139" s="55" t="str">
        <f>VLOOKUP(A139,'New template'!A:B,2,FALSE)</f>
        <v>E03559</v>
      </c>
      <c r="C139" s="68">
        <v>17</v>
      </c>
      <c r="D139" s="198">
        <v>348</v>
      </c>
      <c r="E139" s="43">
        <v>0.67000000000000004</v>
      </c>
      <c r="F139" s="207">
        <f t="shared" si="46"/>
        <v>114</v>
      </c>
      <c r="G139" s="45">
        <f t="shared" si="44"/>
        <v>15.651059999999999</v>
      </c>
      <c r="H139" s="208">
        <f t="shared" si="47"/>
        <v>266.06801999999999</v>
      </c>
      <c r="I139" s="208">
        <f t="shared" si="48"/>
        <v>2.0346378000000001</v>
      </c>
      <c r="J139" s="46">
        <f t="shared" si="45"/>
        <v>231.47917739999997</v>
      </c>
      <c r="K139" s="47">
        <v>0.20000000000000001</v>
      </c>
      <c r="L139" s="211">
        <f t="shared" si="49"/>
        <v>46.295835479999994</v>
      </c>
      <c r="M139" s="49">
        <v>0.050000000000000003</v>
      </c>
      <c r="N139" s="213">
        <f t="shared" si="50"/>
        <v>11.573958869999998</v>
      </c>
      <c r="O139" s="49">
        <v>0.050000000000000003</v>
      </c>
      <c r="P139" s="213">
        <f t="shared" si="51"/>
        <v>11.573958869999998</v>
      </c>
      <c r="Q139" s="214">
        <f t="shared" si="52"/>
        <v>9.5299999999999994</v>
      </c>
      <c r="R139" s="215">
        <f t="shared" si="43"/>
        <v>162.00999999999999</v>
      </c>
      <c r="S139" s="69">
        <f t="shared" si="41"/>
        <v>0.60890444481076678</v>
      </c>
      <c r="T139" s="217"/>
      <c r="U139" s="218"/>
      <c r="X139" s="2"/>
    </row>
    <row r="140" hidden="1" ht="15" customHeight="1">
      <c r="A140" s="220" t="s">
        <v>196</v>
      </c>
      <c r="B140" s="55" t="str">
        <f>VLOOKUP(A140,'New template'!A:B,2,FALSE)</f>
        <v>E05472</v>
      </c>
      <c r="C140" s="68">
        <v>0</v>
      </c>
      <c r="D140" s="198">
        <v>498</v>
      </c>
      <c r="E140" s="43">
        <v>0.66999999999999904</v>
      </c>
      <c r="F140" s="207">
        <f t="shared" si="46"/>
        <v>164</v>
      </c>
      <c r="G140" s="45">
        <f t="shared" si="44"/>
        <v>22.515560000000001</v>
      </c>
      <c r="H140" s="208">
        <f t="shared" si="47"/>
        <v>0</v>
      </c>
      <c r="I140" s="208">
        <f t="shared" si="48"/>
        <v>2.9270228</v>
      </c>
      <c r="J140" s="46">
        <f t="shared" si="45"/>
        <v>0</v>
      </c>
      <c r="K140" s="47">
        <v>0.20000000000000001</v>
      </c>
      <c r="L140" s="211">
        <f t="shared" si="49"/>
        <v>0</v>
      </c>
      <c r="M140" s="49">
        <v>0.050000000000000003</v>
      </c>
      <c r="N140" s="213">
        <f t="shared" si="50"/>
        <v>0</v>
      </c>
      <c r="O140" s="49">
        <v>0.050000000000000003</v>
      </c>
      <c r="P140" s="213">
        <f t="shared" si="51"/>
        <v>0</v>
      </c>
      <c r="Q140" s="214">
        <f t="shared" si="52"/>
        <v>0</v>
      </c>
      <c r="R140" s="215">
        <f t="shared" ref="R140:R201" si="53">J140-L140-N140-P140</f>
        <v>0</v>
      </c>
      <c r="S140" s="69" t="e">
        <f t="shared" si="41"/>
        <v>#DIV/0!</v>
      </c>
      <c r="T140" s="238"/>
      <c r="U140" s="238"/>
      <c r="W140" s="12">
        <v>8.2799999999999994</v>
      </c>
    </row>
    <row r="141" ht="15" customHeight="1">
      <c r="A141" s="220" t="s">
        <v>198</v>
      </c>
      <c r="B141" s="67" t="s">
        <v>464</v>
      </c>
      <c r="C141" s="68">
        <v>3</v>
      </c>
      <c r="D141" s="198">
        <v>198</v>
      </c>
      <c r="E141" s="43">
        <v>0</v>
      </c>
      <c r="F141" s="207">
        <f t="shared" si="46"/>
        <v>198</v>
      </c>
      <c r="G141" s="45">
        <f t="shared" si="44"/>
        <v>27.183419999999998</v>
      </c>
      <c r="H141" s="208">
        <f t="shared" si="47"/>
        <v>81.550259999999994</v>
      </c>
      <c r="I141" s="208">
        <f t="shared" si="48"/>
        <v>3.5338445999999997</v>
      </c>
      <c r="J141" s="46">
        <f t="shared" si="45"/>
        <v>70.948726199999996</v>
      </c>
      <c r="K141" s="47">
        <v>0.20000000000000001</v>
      </c>
      <c r="L141" s="211">
        <f t="shared" si="49"/>
        <v>14.189745240000001</v>
      </c>
      <c r="M141" s="49">
        <v>0.050000000000000003</v>
      </c>
      <c r="N141" s="213">
        <f t="shared" si="50"/>
        <v>3.5474363100000001</v>
      </c>
      <c r="O141" s="49">
        <v>0.050000000000000003</v>
      </c>
      <c r="P141" s="213">
        <f t="shared" si="51"/>
        <v>3.5474363100000001</v>
      </c>
      <c r="Q141" s="214">
        <f t="shared" si="52"/>
        <v>16.550000000000001</v>
      </c>
      <c r="R141" s="215">
        <f t="shared" ref="R141:R146" si="54">+Q141*C141</f>
        <v>49.650000000000006</v>
      </c>
      <c r="S141" s="69">
        <f t="shared" si="41"/>
        <v>0.60882699822171027</v>
      </c>
      <c r="T141" s="217"/>
      <c r="U141" s="218"/>
      <c r="X141" s="2"/>
    </row>
    <row r="142" ht="15" customHeight="1">
      <c r="A142" s="220" t="s">
        <v>198</v>
      </c>
      <c r="B142" s="67" t="s">
        <v>464</v>
      </c>
      <c r="C142" s="68">
        <v>12</v>
      </c>
      <c r="D142" s="198">
        <v>198</v>
      </c>
      <c r="E142" s="43">
        <v>0.5</v>
      </c>
      <c r="F142" s="207">
        <f t="shared" si="46"/>
        <v>99</v>
      </c>
      <c r="G142" s="45">
        <f t="shared" si="44"/>
        <v>13.591709999999999</v>
      </c>
      <c r="H142" s="208">
        <f t="shared" si="47"/>
        <v>163.10051999999999</v>
      </c>
      <c r="I142" s="208">
        <f t="shared" si="48"/>
        <v>1.7669222999999998</v>
      </c>
      <c r="J142" s="46">
        <f t="shared" si="45"/>
        <v>141.89745239999999</v>
      </c>
      <c r="K142" s="47">
        <v>0.20000000000000001</v>
      </c>
      <c r="L142" s="211">
        <f t="shared" si="49"/>
        <v>28.379490480000001</v>
      </c>
      <c r="M142" s="49">
        <v>0.050000000000000003</v>
      </c>
      <c r="N142" s="213">
        <f t="shared" si="50"/>
        <v>7.0948726200000003</v>
      </c>
      <c r="O142" s="49">
        <v>0.050000000000000003</v>
      </c>
      <c r="P142" s="213">
        <f t="shared" si="51"/>
        <v>7.0948726200000003</v>
      </c>
      <c r="Q142" s="214">
        <f t="shared" si="52"/>
        <v>8.2799999999999994</v>
      </c>
      <c r="R142" s="215">
        <f t="shared" si="54"/>
        <v>99.359999999999985</v>
      </c>
      <c r="S142" s="69">
        <f t="shared" si="41"/>
        <v>0.60919486951972923</v>
      </c>
      <c r="T142" s="217"/>
      <c r="U142" s="218"/>
      <c r="X142" s="2"/>
    </row>
    <row r="143" ht="15" customHeight="1">
      <c r="A143" s="220" t="s">
        <v>200</v>
      </c>
      <c r="B143" s="55" t="str">
        <f>VLOOKUP(A143,'New template'!A:B,2,FALSE)</f>
        <v>E06306</v>
      </c>
      <c r="C143" s="68">
        <v>3</v>
      </c>
      <c r="D143" s="198">
        <v>298</v>
      </c>
      <c r="E143" s="43">
        <v>0</v>
      </c>
      <c r="F143" s="207">
        <f t="shared" si="46"/>
        <v>298</v>
      </c>
      <c r="G143" s="45">
        <f t="shared" si="44"/>
        <v>40.912419999999997</v>
      </c>
      <c r="H143" s="208">
        <f t="shared" si="47"/>
        <v>122.73725999999999</v>
      </c>
      <c r="I143" s="208">
        <f t="shared" si="48"/>
        <v>5.3186146000000001</v>
      </c>
      <c r="J143" s="46">
        <f t="shared" si="45"/>
        <v>106.78141619999998</v>
      </c>
      <c r="K143" s="47">
        <v>0.20000000000000001</v>
      </c>
      <c r="L143" s="211">
        <f t="shared" si="49"/>
        <v>21.356283239999996</v>
      </c>
      <c r="M143" s="49">
        <v>0.050000000000000003</v>
      </c>
      <c r="N143" s="213">
        <f t="shared" si="50"/>
        <v>5.3390708099999991</v>
      </c>
      <c r="O143" s="49">
        <v>0.050000000000000003</v>
      </c>
      <c r="P143" s="213">
        <f t="shared" si="51"/>
        <v>5.3390708099999991</v>
      </c>
      <c r="Q143" s="214">
        <f t="shared" si="52"/>
        <v>24.920000000000002</v>
      </c>
      <c r="R143" s="215">
        <f t="shared" si="54"/>
        <v>74.760000000000005</v>
      </c>
      <c r="S143" s="69">
        <f t="shared" si="41"/>
        <v>0.60910598786383219</v>
      </c>
      <c r="T143" s="217"/>
      <c r="U143" s="218"/>
      <c r="X143" s="2"/>
    </row>
    <row r="144" ht="15" customHeight="1">
      <c r="A144" s="220" t="s">
        <v>200</v>
      </c>
      <c r="B144" s="55" t="str">
        <f>VLOOKUP(A144,'New template'!A:B,2,FALSE)</f>
        <v>E06306</v>
      </c>
      <c r="C144" s="68">
        <v>37</v>
      </c>
      <c r="D144" s="198">
        <v>298</v>
      </c>
      <c r="E144" s="43">
        <v>0.5</v>
      </c>
      <c r="F144" s="207">
        <f t="shared" si="46"/>
        <v>149</v>
      </c>
      <c r="G144" s="45">
        <f t="shared" si="44"/>
        <v>20.456209999999999</v>
      </c>
      <c r="H144" s="208">
        <f t="shared" si="47"/>
        <v>756.87977000000001</v>
      </c>
      <c r="I144" s="208">
        <f t="shared" si="48"/>
        <v>2.6593073</v>
      </c>
      <c r="J144" s="46">
        <f t="shared" si="45"/>
        <v>658.48539989999983</v>
      </c>
      <c r="K144" s="47">
        <v>0.20000000000000001</v>
      </c>
      <c r="L144" s="211">
        <f t="shared" si="49"/>
        <v>131.69707997999998</v>
      </c>
      <c r="M144" s="49">
        <v>0.050000000000000003</v>
      </c>
      <c r="N144" s="213">
        <f t="shared" si="50"/>
        <v>32.924269994999996</v>
      </c>
      <c r="O144" s="49">
        <v>0.050000000000000003</v>
      </c>
      <c r="P144" s="213">
        <f t="shared" si="51"/>
        <v>32.924269994999996</v>
      </c>
      <c r="Q144" s="214">
        <f t="shared" si="52"/>
        <v>12.460000000000001</v>
      </c>
      <c r="R144" s="215">
        <f t="shared" si="54"/>
        <v>461.02000000000004</v>
      </c>
      <c r="S144" s="69">
        <f t="shared" si="41"/>
        <v>0.60910598786383208</v>
      </c>
      <c r="T144" s="217"/>
      <c r="U144" s="218"/>
      <c r="X144" s="2"/>
    </row>
    <row r="145" ht="15" customHeight="1">
      <c r="A145" s="220" t="s">
        <v>202</v>
      </c>
      <c r="B145" s="65" t="s">
        <v>465</v>
      </c>
      <c r="C145" s="68">
        <v>85</v>
      </c>
      <c r="D145" s="198">
        <v>298</v>
      </c>
      <c r="E145" s="43">
        <v>0.90000000000000002</v>
      </c>
      <c r="F145" s="207">
        <f t="shared" si="46"/>
        <v>29</v>
      </c>
      <c r="G145" s="45">
        <f t="shared" si="44"/>
        <v>3.9814099999999999</v>
      </c>
      <c r="H145" s="208">
        <f t="shared" si="47"/>
        <v>338.41985</v>
      </c>
      <c r="I145" s="208">
        <f t="shared" si="48"/>
        <v>0.51758329999999997</v>
      </c>
      <c r="J145" s="46">
        <f t="shared" si="45"/>
        <v>294.42526949999996</v>
      </c>
      <c r="K145" s="47">
        <v>0.20000000000000001</v>
      </c>
      <c r="L145" s="211">
        <f t="shared" si="49"/>
        <v>58.885053899999996</v>
      </c>
      <c r="M145" s="49">
        <v>0.050000000000000003</v>
      </c>
      <c r="N145" s="213">
        <f t="shared" si="50"/>
        <v>14.721263474999999</v>
      </c>
      <c r="O145" s="49">
        <v>0.050000000000000003</v>
      </c>
      <c r="P145" s="213">
        <f t="shared" si="51"/>
        <v>14.721263474999999</v>
      </c>
      <c r="Q145" s="214">
        <f t="shared" si="52"/>
        <v>2.4199999999999999</v>
      </c>
      <c r="R145" s="215">
        <f t="shared" si="54"/>
        <v>205.69999999999999</v>
      </c>
      <c r="S145" s="69">
        <f t="shared" si="41"/>
        <v>0.60782486606503727</v>
      </c>
      <c r="T145" s="217"/>
      <c r="U145" s="218"/>
      <c r="X145" s="2"/>
    </row>
    <row r="146" ht="15" customHeight="1">
      <c r="A146" s="220" t="s">
        <v>204</v>
      </c>
      <c r="B146" s="55" t="str">
        <f>VLOOKUP(A146,'New template'!A:B,2,FALSE)</f>
        <v>E03123</v>
      </c>
      <c r="C146" s="68">
        <v>259</v>
      </c>
      <c r="D146" s="198">
        <v>448</v>
      </c>
      <c r="E146" s="43">
        <v>0.90000000000000002</v>
      </c>
      <c r="F146" s="207">
        <f t="shared" si="46"/>
        <v>44</v>
      </c>
      <c r="G146" s="45">
        <f t="shared" si="44"/>
        <v>6.0407599999999997</v>
      </c>
      <c r="H146" s="208">
        <f t="shared" si="47"/>
        <v>1564.55684</v>
      </c>
      <c r="I146" s="208">
        <f t="shared" si="48"/>
        <v>0.78529879999999996</v>
      </c>
      <c r="J146" s="46">
        <f t="shared" si="45"/>
        <v>1361.1644507999999</v>
      </c>
      <c r="K146" s="47">
        <v>0.20000000000000001</v>
      </c>
      <c r="L146" s="211">
        <f t="shared" si="49"/>
        <v>272.23289016000001</v>
      </c>
      <c r="M146" s="49">
        <v>0.050000000000000003</v>
      </c>
      <c r="N146" s="213">
        <f t="shared" si="50"/>
        <v>68.058222540000003</v>
      </c>
      <c r="O146" s="49">
        <v>0.050000000000000003</v>
      </c>
      <c r="P146" s="213">
        <f t="shared" si="51"/>
        <v>68.058222540000003</v>
      </c>
      <c r="Q146" s="214">
        <f t="shared" si="52"/>
        <v>3.6800000000000002</v>
      </c>
      <c r="R146" s="215">
        <f t="shared" si="54"/>
        <v>953.12</v>
      </c>
      <c r="S146" s="69">
        <f t="shared" si="41"/>
        <v>0.60919486951972934</v>
      </c>
      <c r="T146" s="217"/>
      <c r="U146" s="218"/>
      <c r="X146" s="2"/>
    </row>
    <row r="147" hidden="1" ht="15" customHeight="1">
      <c r="A147" s="220" t="s">
        <v>206</v>
      </c>
      <c r="B147" s="55" t="str">
        <f>VLOOKUP(A147,'New template'!A:B,2,FALSE)</f>
        <v>E05697</v>
      </c>
      <c r="C147" s="68">
        <v>0</v>
      </c>
      <c r="D147" s="198">
        <v>248</v>
      </c>
      <c r="E147" s="43">
        <v>0</v>
      </c>
      <c r="F147" s="207">
        <f t="shared" si="46"/>
        <v>248</v>
      </c>
      <c r="G147" s="45">
        <f t="shared" si="44"/>
        <v>34.047919999999998</v>
      </c>
      <c r="H147" s="208">
        <f t="shared" si="47"/>
        <v>0</v>
      </c>
      <c r="I147" s="208">
        <f t="shared" si="48"/>
        <v>4.4262296000000001</v>
      </c>
      <c r="J147" s="46">
        <f t="shared" si="45"/>
        <v>0</v>
      </c>
      <c r="K147" s="47">
        <v>0.20000000000000001</v>
      </c>
      <c r="L147" s="211">
        <f t="shared" si="49"/>
        <v>0</v>
      </c>
      <c r="M147" s="49">
        <v>0.050000000000000003</v>
      </c>
      <c r="N147" s="213">
        <f t="shared" si="50"/>
        <v>0</v>
      </c>
      <c r="O147" s="49">
        <v>0.050000000000000003</v>
      </c>
      <c r="P147" s="213">
        <f t="shared" si="51"/>
        <v>0</v>
      </c>
      <c r="Q147" s="214">
        <f t="shared" si="52"/>
        <v>0</v>
      </c>
      <c r="R147" s="215">
        <f t="shared" si="53"/>
        <v>0</v>
      </c>
      <c r="S147" s="69" t="e">
        <f t="shared" si="41"/>
        <v>#DIV/0!</v>
      </c>
      <c r="T147" s="238"/>
      <c r="U147" s="238"/>
      <c r="W147" s="12">
        <v>16.550000000000001</v>
      </c>
    </row>
    <row r="148" ht="15" customHeight="1">
      <c r="A148" s="220" t="s">
        <v>206</v>
      </c>
      <c r="B148" s="55" t="str">
        <f>VLOOKUP(A148,'New template'!A:B,2,FALSE)</f>
        <v>E05697</v>
      </c>
      <c r="C148" s="68">
        <v>3</v>
      </c>
      <c r="D148" s="198">
        <v>248</v>
      </c>
      <c r="E148" s="43">
        <v>0.29999999999999999</v>
      </c>
      <c r="F148" s="207">
        <f t="shared" si="46"/>
        <v>173</v>
      </c>
      <c r="G148" s="45">
        <f t="shared" si="44"/>
        <v>23.751169999999998</v>
      </c>
      <c r="H148" s="208">
        <f t="shared" si="47"/>
        <v>71.253509999999991</v>
      </c>
      <c r="I148" s="208">
        <f t="shared" si="48"/>
        <v>3.0876520999999997</v>
      </c>
      <c r="J148" s="46">
        <f t="shared" si="45"/>
        <v>61.990553699999992</v>
      </c>
      <c r="K148" s="47">
        <v>0.20000000000000001</v>
      </c>
      <c r="L148" s="211">
        <f t="shared" si="49"/>
        <v>12.39811074</v>
      </c>
      <c r="M148" s="49">
        <v>0.050000000000000003</v>
      </c>
      <c r="N148" s="213">
        <f t="shared" si="50"/>
        <v>3.099527685</v>
      </c>
      <c r="O148" s="49">
        <v>0.050000000000000003</v>
      </c>
      <c r="P148" s="213">
        <f t="shared" si="51"/>
        <v>3.099527685</v>
      </c>
      <c r="Q148" s="214">
        <f t="shared" si="52"/>
        <v>14.460000000000001</v>
      </c>
      <c r="R148" s="215">
        <f t="shared" ref="R148:R153" si="55">+Q148*C148</f>
        <v>43.380000000000003</v>
      </c>
      <c r="S148" s="69">
        <f t="shared" si="41"/>
        <v>0.60881211325589446</v>
      </c>
      <c r="T148" s="217"/>
      <c r="U148" s="218"/>
      <c r="X148" s="2"/>
    </row>
    <row r="149" ht="15" customHeight="1">
      <c r="A149" s="220" t="s">
        <v>208</v>
      </c>
      <c r="B149" s="67" t="str">
        <f>VLOOKUP(A149,'New template'!A:B,2,FALSE)</f>
        <v>E06533</v>
      </c>
      <c r="C149" s="68">
        <v>5</v>
      </c>
      <c r="D149" s="198">
        <v>348</v>
      </c>
      <c r="E149" s="43">
        <v>0.29999999999999999</v>
      </c>
      <c r="F149" s="207">
        <f t="shared" si="46"/>
        <v>243</v>
      </c>
      <c r="G149" s="45">
        <f t="shared" si="44"/>
        <v>33.361469999999997</v>
      </c>
      <c r="H149" s="208">
        <f t="shared" si="47"/>
        <v>166.80734999999999</v>
      </c>
      <c r="I149" s="208">
        <f t="shared" si="48"/>
        <v>4.3369910999999997</v>
      </c>
      <c r="J149" s="46">
        <f t="shared" si="45"/>
        <v>145.12239449999998</v>
      </c>
      <c r="K149" s="47">
        <v>0.20000000000000001</v>
      </c>
      <c r="L149" s="211">
        <f t="shared" si="49"/>
        <v>29.024478899999998</v>
      </c>
      <c r="M149" s="49">
        <v>0.050000000000000003</v>
      </c>
      <c r="N149" s="213">
        <f t="shared" si="50"/>
        <v>7.2561197249999996</v>
      </c>
      <c r="O149" s="49">
        <v>0.050000000000000003</v>
      </c>
      <c r="P149" s="213">
        <f t="shared" si="51"/>
        <v>7.2561197249999996</v>
      </c>
      <c r="Q149" s="214">
        <f t="shared" si="52"/>
        <v>20.32</v>
      </c>
      <c r="R149" s="215">
        <f t="shared" si="55"/>
        <v>101.59999999999999</v>
      </c>
      <c r="S149" s="69">
        <f t="shared" si="41"/>
        <v>0.60908587061661257</v>
      </c>
      <c r="T149" s="217"/>
      <c r="U149" s="218"/>
      <c r="X149" s="2"/>
    </row>
    <row r="150" ht="15" customHeight="1">
      <c r="A150" s="220" t="s">
        <v>208</v>
      </c>
      <c r="B150" s="55" t="str">
        <f>VLOOKUP(A150,'New template'!A:B,2,FALSE)</f>
        <v>E06533</v>
      </c>
      <c r="C150" s="68">
        <v>1</v>
      </c>
      <c r="D150" s="198">
        <v>348</v>
      </c>
      <c r="E150" s="43">
        <v>0</v>
      </c>
      <c r="F150" s="207">
        <f t="shared" si="46"/>
        <v>348</v>
      </c>
      <c r="G150" s="45">
        <f t="shared" si="44"/>
        <v>47.776919999999997</v>
      </c>
      <c r="H150" s="208">
        <f t="shared" si="47"/>
        <v>47.776919999999997</v>
      </c>
      <c r="I150" s="208">
        <f t="shared" si="48"/>
        <v>6.2109996000000001</v>
      </c>
      <c r="J150" s="46">
        <f t="shared" si="45"/>
        <v>41.565920399999996</v>
      </c>
      <c r="K150" s="47">
        <v>0.20000000000000001</v>
      </c>
      <c r="L150" s="211">
        <f t="shared" si="49"/>
        <v>8.3131840799999992</v>
      </c>
      <c r="M150" s="49">
        <v>0.050000000000000003</v>
      </c>
      <c r="N150" s="213">
        <f t="shared" si="50"/>
        <v>2.0782960199999998</v>
      </c>
      <c r="O150" s="49">
        <v>0.050000000000000003</v>
      </c>
      <c r="P150" s="213">
        <f t="shared" si="51"/>
        <v>2.0782960199999998</v>
      </c>
      <c r="Q150" s="214">
        <f t="shared" si="52"/>
        <v>29.100000000000001</v>
      </c>
      <c r="R150" s="215">
        <f t="shared" si="55"/>
        <v>29.100000000000001</v>
      </c>
      <c r="S150" s="69">
        <f t="shared" si="41"/>
        <v>0.60908070256517166</v>
      </c>
      <c r="T150" s="217"/>
      <c r="U150" s="218"/>
      <c r="X150" s="2"/>
    </row>
    <row r="151" ht="15" customHeight="1">
      <c r="A151" s="220" t="s">
        <v>384</v>
      </c>
      <c r="B151" s="65" t="s">
        <v>466</v>
      </c>
      <c r="C151" s="68">
        <v>20</v>
      </c>
      <c r="D151" s="198">
        <v>368</v>
      </c>
      <c r="E151" s="43">
        <v>0.66999999999999904</v>
      </c>
      <c r="F151" s="207">
        <f t="shared" si="46"/>
        <v>121</v>
      </c>
      <c r="G151" s="45">
        <f t="shared" si="44"/>
        <v>16.612089999999998</v>
      </c>
      <c r="H151" s="208">
        <f t="shared" si="47"/>
        <v>332.24179999999996</v>
      </c>
      <c r="I151" s="208">
        <f t="shared" si="48"/>
        <v>2.1595716999999999</v>
      </c>
      <c r="J151" s="46">
        <f t="shared" si="45"/>
        <v>289.05036599999994</v>
      </c>
      <c r="K151" s="47">
        <v>0.20000000000000001</v>
      </c>
      <c r="L151" s="211">
        <f t="shared" si="49"/>
        <v>57.810073199999991</v>
      </c>
      <c r="M151" s="49">
        <v>0.050000000000000003</v>
      </c>
      <c r="N151" s="213">
        <f t="shared" si="50"/>
        <v>14.452518299999998</v>
      </c>
      <c r="O151" s="49">
        <v>0.050000000000000003</v>
      </c>
      <c r="P151" s="213">
        <f t="shared" si="51"/>
        <v>14.452518299999998</v>
      </c>
      <c r="Q151" s="214">
        <f t="shared" si="52"/>
        <v>10.119999999999999</v>
      </c>
      <c r="R151" s="215">
        <f t="shared" si="55"/>
        <v>202.39999999999998</v>
      </c>
      <c r="S151" s="69">
        <f t="shared" si="41"/>
        <v>0.60919486951972934</v>
      </c>
      <c r="T151" s="217"/>
      <c r="U151" s="218"/>
      <c r="X151" s="2"/>
    </row>
    <row r="152" ht="15" customHeight="1">
      <c r="A152" s="220" t="s">
        <v>385</v>
      </c>
      <c r="B152" s="55" t="str">
        <f>VLOOKUP(A152,'New template'!A:B,2,FALSE)</f>
        <v>E05097</v>
      </c>
      <c r="C152" s="68">
        <v>1</v>
      </c>
      <c r="D152" s="198">
        <v>528</v>
      </c>
      <c r="E152" s="43">
        <v>0</v>
      </c>
      <c r="F152" s="207">
        <f t="shared" si="46"/>
        <v>528</v>
      </c>
      <c r="G152" s="45">
        <f t="shared" si="44"/>
        <v>72.48912</v>
      </c>
      <c r="H152" s="208">
        <f t="shared" si="47"/>
        <v>72.48912</v>
      </c>
      <c r="I152" s="208">
        <f t="shared" si="48"/>
        <v>9.4235856000000009</v>
      </c>
      <c r="J152" s="46">
        <f t="shared" si="45"/>
        <v>63.065534399999997</v>
      </c>
      <c r="K152" s="47">
        <v>0.20000000000000001</v>
      </c>
      <c r="L152" s="211">
        <f t="shared" si="49"/>
        <v>12.61310688</v>
      </c>
      <c r="M152" s="49">
        <v>0.050000000000000003</v>
      </c>
      <c r="N152" s="213">
        <f t="shared" si="50"/>
        <v>3.15327672</v>
      </c>
      <c r="O152" s="49">
        <v>0.050000000000000003</v>
      </c>
      <c r="P152" s="213">
        <f t="shared" si="51"/>
        <v>3.15327672</v>
      </c>
      <c r="Q152" s="214">
        <f t="shared" si="52"/>
        <v>44.149999999999999</v>
      </c>
      <c r="R152" s="215">
        <f t="shared" si="55"/>
        <v>44.149999999999999</v>
      </c>
      <c r="S152" s="69">
        <f t="shared" si="41"/>
        <v>0.60905691778297211</v>
      </c>
      <c r="T152" s="217"/>
      <c r="U152" s="218"/>
      <c r="X152" s="2"/>
    </row>
    <row r="153" ht="15" customHeight="1">
      <c r="A153" s="220" t="s">
        <v>385</v>
      </c>
      <c r="B153" s="55" t="str">
        <f>VLOOKUP(A153,'New template'!A:B,2,FALSE)</f>
        <v>E05097</v>
      </c>
      <c r="C153" s="68">
        <v>33</v>
      </c>
      <c r="D153" s="198">
        <v>528</v>
      </c>
      <c r="E153" s="43">
        <v>0.66999999999999904</v>
      </c>
      <c r="F153" s="207">
        <f t="shared" si="46"/>
        <v>174</v>
      </c>
      <c r="G153" s="45">
        <f t="shared" si="44"/>
        <v>23.888459999999998</v>
      </c>
      <c r="H153" s="208">
        <f t="shared" si="47"/>
        <v>788.31917999999996</v>
      </c>
      <c r="I153" s="208">
        <f t="shared" si="48"/>
        <v>3.1054998</v>
      </c>
      <c r="J153" s="46">
        <f t="shared" si="45"/>
        <v>685.83768659999998</v>
      </c>
      <c r="K153" s="47">
        <v>0.20000000000000001</v>
      </c>
      <c r="L153" s="211">
        <f t="shared" si="49"/>
        <v>137.16753732000001</v>
      </c>
      <c r="M153" s="49">
        <v>0.050000000000000003</v>
      </c>
      <c r="N153" s="213">
        <f t="shared" si="50"/>
        <v>34.291884330000002</v>
      </c>
      <c r="O153" s="49">
        <v>0.050000000000000003</v>
      </c>
      <c r="P153" s="213">
        <f t="shared" si="51"/>
        <v>34.291884330000002</v>
      </c>
      <c r="Q153" s="214">
        <f t="shared" si="52"/>
        <v>14.550000000000001</v>
      </c>
      <c r="R153" s="215">
        <f t="shared" si="55"/>
        <v>480.15000000000003</v>
      </c>
      <c r="S153" s="69">
        <f t="shared" si="41"/>
        <v>0.60908070256517166</v>
      </c>
      <c r="T153" s="217"/>
      <c r="U153" s="218"/>
      <c r="X153" s="2"/>
    </row>
    <row r="154" hidden="1" ht="15" customHeight="1">
      <c r="A154" s="220" t="s">
        <v>386</v>
      </c>
      <c r="B154" s="55" t="str">
        <f>VLOOKUP(A154,'New template'!A:B,2,FALSE)</f>
        <v>E05098</v>
      </c>
      <c r="C154" s="68">
        <v>0</v>
      </c>
      <c r="D154" s="198">
        <v>678</v>
      </c>
      <c r="E154" s="43">
        <v>0.66999999999999904</v>
      </c>
      <c r="F154" s="207">
        <f t="shared" si="46"/>
        <v>223</v>
      </c>
      <c r="G154" s="45">
        <f t="shared" si="44"/>
        <v>30.615669999999998</v>
      </c>
      <c r="H154" s="208">
        <f t="shared" si="47"/>
        <v>0</v>
      </c>
      <c r="I154" s="208">
        <f t="shared" si="48"/>
        <v>3.9800370999999997</v>
      </c>
      <c r="J154" s="46">
        <f t="shared" si="45"/>
        <v>0</v>
      </c>
      <c r="K154" s="47">
        <v>0.20000000000000001</v>
      </c>
      <c r="L154" s="211">
        <f t="shared" si="49"/>
        <v>0</v>
      </c>
      <c r="M154" s="49">
        <v>0.050000000000000003</v>
      </c>
      <c r="N154" s="213">
        <f t="shared" si="50"/>
        <v>0</v>
      </c>
      <c r="O154" s="49">
        <v>0.050000000000000003</v>
      </c>
      <c r="P154" s="213">
        <f t="shared" si="51"/>
        <v>0</v>
      </c>
      <c r="Q154" s="214">
        <f t="shared" si="52"/>
        <v>0</v>
      </c>
      <c r="R154" s="215">
        <f t="shared" si="53"/>
        <v>0</v>
      </c>
      <c r="S154" s="69" t="e">
        <f t="shared" si="41"/>
        <v>#DIV/0!</v>
      </c>
      <c r="T154" s="238"/>
      <c r="U154" s="238"/>
      <c r="W154" s="12">
        <v>45.82</v>
      </c>
    </row>
    <row r="155" ht="15" customHeight="1">
      <c r="A155" s="220" t="s">
        <v>216</v>
      </c>
      <c r="B155" s="55" t="str">
        <f>VLOOKUP(A155,'New template'!A:B,2,FALSE)</f>
        <v>E03632</v>
      </c>
      <c r="C155" s="68">
        <v>1</v>
      </c>
      <c r="D155" s="198">
        <v>248</v>
      </c>
      <c r="E155" s="43">
        <v>0</v>
      </c>
      <c r="F155" s="207">
        <f t="shared" si="46"/>
        <v>248</v>
      </c>
      <c r="G155" s="45">
        <f t="shared" si="44"/>
        <v>34.047919999999998</v>
      </c>
      <c r="H155" s="208">
        <f t="shared" si="47"/>
        <v>34.047919999999998</v>
      </c>
      <c r="I155" s="208">
        <f t="shared" si="48"/>
        <v>4.4262296000000001</v>
      </c>
      <c r="J155" s="46">
        <f t="shared" si="45"/>
        <v>29.621690399999999</v>
      </c>
      <c r="K155" s="47">
        <v>0.20000000000000001</v>
      </c>
      <c r="L155" s="211">
        <f t="shared" si="49"/>
        <v>5.9243380800000001</v>
      </c>
      <c r="M155" s="49">
        <v>0.050000000000000003</v>
      </c>
      <c r="N155" s="213">
        <f t="shared" si="50"/>
        <v>1.48108452</v>
      </c>
      <c r="O155" s="49">
        <v>0.050000000000000003</v>
      </c>
      <c r="P155" s="213">
        <f t="shared" si="51"/>
        <v>1.48108452</v>
      </c>
      <c r="Q155" s="214">
        <f t="shared" si="52"/>
        <v>20.739999999999998</v>
      </c>
      <c r="R155" s="215">
        <f t="shared" ref="R155:R166" si="56">+Q155*C155</f>
        <v>20.739999999999998</v>
      </c>
      <c r="S155" s="69">
        <f t="shared" si="41"/>
        <v>0.60914146884743625</v>
      </c>
      <c r="T155" s="217"/>
      <c r="U155" s="218"/>
      <c r="X155" s="2"/>
    </row>
    <row r="156" ht="15" customHeight="1">
      <c r="A156" s="220" t="s">
        <v>216</v>
      </c>
      <c r="B156" s="55" t="str">
        <f>VLOOKUP(A156,'New template'!A:B,2,FALSE)</f>
        <v>E03632</v>
      </c>
      <c r="C156" s="68">
        <v>11</v>
      </c>
      <c r="D156" s="198">
        <v>248</v>
      </c>
      <c r="E156" s="43">
        <v>0.65000000000000002</v>
      </c>
      <c r="F156" s="207">
        <f t="shared" si="46"/>
        <v>86</v>
      </c>
      <c r="G156" s="45">
        <f t="shared" si="44"/>
        <v>11.806939999999999</v>
      </c>
      <c r="H156" s="208">
        <f t="shared" si="47"/>
        <v>129.87634</v>
      </c>
      <c r="I156" s="208">
        <f t="shared" si="48"/>
        <v>1.5349021999999999</v>
      </c>
      <c r="J156" s="46">
        <f t="shared" si="45"/>
        <v>112.9924158</v>
      </c>
      <c r="K156" s="47">
        <v>0.20000000000000001</v>
      </c>
      <c r="L156" s="211">
        <f t="shared" si="49"/>
        <v>22.598483160000001</v>
      </c>
      <c r="M156" s="49">
        <v>0.050000000000000003</v>
      </c>
      <c r="N156" s="213">
        <f t="shared" si="50"/>
        <v>5.6496207900000002</v>
      </c>
      <c r="O156" s="49">
        <v>0.050000000000000003</v>
      </c>
      <c r="P156" s="213">
        <f t="shared" si="51"/>
        <v>5.6496207900000002</v>
      </c>
      <c r="Q156" s="214">
        <f t="shared" si="52"/>
        <v>7.1900000000000004</v>
      </c>
      <c r="R156" s="215">
        <f t="shared" si="56"/>
        <v>79.090000000000003</v>
      </c>
      <c r="S156" s="69">
        <f t="shared" si="41"/>
        <v>0.60896388056515915</v>
      </c>
      <c r="T156" s="217"/>
      <c r="U156" s="218"/>
      <c r="X156" s="2"/>
    </row>
    <row r="157" ht="15" customHeight="1">
      <c r="A157" s="220" t="s">
        <v>218</v>
      </c>
      <c r="B157" s="55" t="str">
        <f>VLOOKUP(A157,'New template'!A:B,2,FALSE)</f>
        <v>E03060</v>
      </c>
      <c r="C157" s="68">
        <v>14</v>
      </c>
      <c r="D157" s="198">
        <v>298</v>
      </c>
      <c r="E157" s="43">
        <v>0.83999999999999997</v>
      </c>
      <c r="F157" s="207">
        <f t="shared" si="46"/>
        <v>47</v>
      </c>
      <c r="G157" s="45">
        <f t="shared" si="44"/>
        <v>6.4526300000000001</v>
      </c>
      <c r="H157" s="208">
        <f t="shared" si="47"/>
        <v>90.336820000000003</v>
      </c>
      <c r="I157" s="208">
        <f t="shared" si="48"/>
        <v>0.83884190000000003</v>
      </c>
      <c r="J157" s="46">
        <f t="shared" si="45"/>
        <v>78.593033399999996</v>
      </c>
      <c r="K157" s="47">
        <v>0.20000000000000001</v>
      </c>
      <c r="L157" s="211">
        <f t="shared" si="49"/>
        <v>15.718606680000001</v>
      </c>
      <c r="M157" s="49">
        <v>0.050000000000000003</v>
      </c>
      <c r="N157" s="213">
        <f t="shared" si="50"/>
        <v>3.9296516700000002</v>
      </c>
      <c r="O157" s="49">
        <v>0.050000000000000003</v>
      </c>
      <c r="P157" s="213">
        <f t="shared" si="51"/>
        <v>3.9296516700000002</v>
      </c>
      <c r="Q157" s="214">
        <f t="shared" si="52"/>
        <v>3.9300000000000002</v>
      </c>
      <c r="R157" s="215">
        <f t="shared" si="56"/>
        <v>55.020000000000003</v>
      </c>
      <c r="S157" s="69">
        <f t="shared" si="41"/>
        <v>0.60905398263963684</v>
      </c>
      <c r="T157" s="217"/>
      <c r="U157" s="218"/>
      <c r="X157" s="2"/>
    </row>
    <row r="158" ht="15" customHeight="1">
      <c r="A158" s="220" t="s">
        <v>220</v>
      </c>
      <c r="B158" s="55" t="str">
        <f>VLOOKUP(A158,'New template'!A:B,2,FALSE)</f>
        <v>E03954</v>
      </c>
      <c r="C158" s="68">
        <v>17</v>
      </c>
      <c r="D158" s="198">
        <v>498</v>
      </c>
      <c r="E158" s="43">
        <v>0.81000000000000005</v>
      </c>
      <c r="F158" s="207">
        <f t="shared" si="46"/>
        <v>94</v>
      </c>
      <c r="G158" s="45">
        <f t="shared" si="44"/>
        <v>12.90526</v>
      </c>
      <c r="H158" s="208">
        <f t="shared" si="47"/>
        <v>219.38942</v>
      </c>
      <c r="I158" s="208">
        <f t="shared" si="48"/>
        <v>1.6776838000000001</v>
      </c>
      <c r="J158" s="46">
        <f t="shared" si="45"/>
        <v>190.86879539999998</v>
      </c>
      <c r="K158" s="47">
        <v>0.20000000000000001</v>
      </c>
      <c r="L158" s="211">
        <f t="shared" si="49"/>
        <v>38.173759079999996</v>
      </c>
      <c r="M158" s="49">
        <v>0.050000000000000003</v>
      </c>
      <c r="N158" s="213">
        <f t="shared" si="50"/>
        <v>9.5434397699999991</v>
      </c>
      <c r="O158" s="49">
        <v>0.050000000000000003</v>
      </c>
      <c r="P158" s="213">
        <f t="shared" si="51"/>
        <v>9.5434397699999991</v>
      </c>
      <c r="Q158" s="214">
        <f t="shared" si="52"/>
        <v>7.8600000000000003</v>
      </c>
      <c r="R158" s="215">
        <f t="shared" si="56"/>
        <v>133.62</v>
      </c>
      <c r="S158" s="69">
        <f t="shared" si="41"/>
        <v>0.60905398263963684</v>
      </c>
      <c r="T158" s="217"/>
      <c r="U158" s="218"/>
      <c r="X158" s="2"/>
    </row>
    <row r="159" ht="15" customHeight="1">
      <c r="A159" s="220" t="s">
        <v>222</v>
      </c>
      <c r="B159" s="55" t="str">
        <f>VLOOKUP(A159,'New template'!A:B,2,FALSE)</f>
        <v>E06120</v>
      </c>
      <c r="C159" s="68">
        <v>5</v>
      </c>
      <c r="D159" s="198">
        <v>298</v>
      </c>
      <c r="E159" s="43">
        <v>0</v>
      </c>
      <c r="F159" s="207">
        <f t="shared" si="46"/>
        <v>298</v>
      </c>
      <c r="G159" s="45">
        <f t="shared" si="44"/>
        <v>40.912419999999997</v>
      </c>
      <c r="H159" s="208">
        <f t="shared" si="47"/>
        <v>204.56209999999999</v>
      </c>
      <c r="I159" s="208">
        <f t="shared" si="48"/>
        <v>5.3186146000000001</v>
      </c>
      <c r="J159" s="46">
        <f t="shared" si="45"/>
        <v>177.96902699999998</v>
      </c>
      <c r="K159" s="47">
        <v>0.20000000000000001</v>
      </c>
      <c r="L159" s="211">
        <f t="shared" si="49"/>
        <v>35.593805400000001</v>
      </c>
      <c r="M159" s="49">
        <v>0.050000000000000003</v>
      </c>
      <c r="N159" s="213">
        <f t="shared" si="50"/>
        <v>8.8984513500000002</v>
      </c>
      <c r="O159" s="49">
        <v>0.050000000000000003</v>
      </c>
      <c r="P159" s="213">
        <f t="shared" si="51"/>
        <v>8.8984513500000002</v>
      </c>
      <c r="Q159" s="214">
        <f t="shared" si="52"/>
        <v>24.920000000000002</v>
      </c>
      <c r="R159" s="215">
        <f t="shared" si="56"/>
        <v>124.60000000000001</v>
      </c>
      <c r="S159" s="69">
        <f t="shared" ref="S159:S190" si="57">R159/H159</f>
        <v>0.60910598786383219</v>
      </c>
      <c r="T159" s="217"/>
      <c r="U159" s="218"/>
      <c r="X159" s="2"/>
    </row>
    <row r="160" ht="15" customHeight="1">
      <c r="A160" s="220" t="s">
        <v>222</v>
      </c>
      <c r="B160" s="55" t="str">
        <f>VLOOKUP(A160,'New template'!A:B,2,FALSE)</f>
        <v>E06120</v>
      </c>
      <c r="C160" s="68">
        <v>15</v>
      </c>
      <c r="D160" s="198">
        <v>298</v>
      </c>
      <c r="E160" s="43">
        <v>0.19999999999999901</v>
      </c>
      <c r="F160" s="207">
        <f t="shared" si="46"/>
        <v>238</v>
      </c>
      <c r="G160" s="45">
        <f t="shared" si="44"/>
        <v>32.675019999999996</v>
      </c>
      <c r="H160" s="208">
        <f t="shared" si="47"/>
        <v>490.12529999999992</v>
      </c>
      <c r="I160" s="208">
        <f t="shared" si="48"/>
        <v>4.2477526000000001</v>
      </c>
      <c r="J160" s="46">
        <f t="shared" si="45"/>
        <v>426.40901099999996</v>
      </c>
      <c r="K160" s="47">
        <v>0.20000000000000001</v>
      </c>
      <c r="L160" s="211">
        <f t="shared" si="49"/>
        <v>85.281802200000001</v>
      </c>
      <c r="M160" s="49">
        <v>0.050000000000000003</v>
      </c>
      <c r="N160" s="213">
        <f t="shared" si="50"/>
        <v>21.32045055</v>
      </c>
      <c r="O160" s="49">
        <v>0.050000000000000003</v>
      </c>
      <c r="P160" s="213">
        <f t="shared" si="51"/>
        <v>21.32045055</v>
      </c>
      <c r="Q160" s="214">
        <f t="shared" si="52"/>
        <v>19.899999999999999</v>
      </c>
      <c r="R160" s="215">
        <f t="shared" si="56"/>
        <v>298.5</v>
      </c>
      <c r="S160" s="69">
        <f t="shared" si="57"/>
        <v>0.60902793632567032</v>
      </c>
      <c r="T160" s="217"/>
      <c r="U160" s="218"/>
      <c r="X160" s="2"/>
    </row>
    <row r="161" ht="15" customHeight="1">
      <c r="A161" s="220" t="s">
        <v>224</v>
      </c>
      <c r="B161" s="55" t="str">
        <f>VLOOKUP(A161,'New template'!A:B,2,FALSE)</f>
        <v>E06531</v>
      </c>
      <c r="C161" s="68">
        <v>1</v>
      </c>
      <c r="D161" s="198">
        <v>428</v>
      </c>
      <c r="E161" s="43">
        <v>0</v>
      </c>
      <c r="F161" s="207">
        <f t="shared" si="46"/>
        <v>428</v>
      </c>
      <c r="G161" s="45">
        <f t="shared" si="44"/>
        <v>58.760120000000001</v>
      </c>
      <c r="H161" s="208">
        <f t="shared" si="47"/>
        <v>58.760120000000001</v>
      </c>
      <c r="I161" s="208">
        <f t="shared" si="48"/>
        <v>7.6388156</v>
      </c>
      <c r="J161" s="46">
        <f t="shared" si="45"/>
        <v>51.1213044</v>
      </c>
      <c r="K161" s="47">
        <v>0.20000000000000001</v>
      </c>
      <c r="L161" s="211">
        <f t="shared" si="49"/>
        <v>10.224260880000001</v>
      </c>
      <c r="M161" s="49">
        <v>0.050000000000000003</v>
      </c>
      <c r="N161" s="213">
        <f t="shared" si="50"/>
        <v>2.5560652200000002</v>
      </c>
      <c r="O161" s="49">
        <v>0.050000000000000003</v>
      </c>
      <c r="P161" s="213">
        <f t="shared" si="51"/>
        <v>2.5560652200000002</v>
      </c>
      <c r="Q161" s="214">
        <f t="shared" si="52"/>
        <v>35.780000000000001</v>
      </c>
      <c r="R161" s="215">
        <f t="shared" si="56"/>
        <v>35.780000000000001</v>
      </c>
      <c r="S161" s="69">
        <f t="shared" si="57"/>
        <v>0.60891638750907928</v>
      </c>
      <c r="T161" s="217"/>
      <c r="U161" s="218"/>
      <c r="X161" s="2"/>
    </row>
    <row r="162" ht="15" customHeight="1">
      <c r="A162" s="220" t="s">
        <v>224</v>
      </c>
      <c r="B162" s="55" t="str">
        <f>VLOOKUP(A162,'New template'!A:B,2,FALSE)</f>
        <v>E06531</v>
      </c>
      <c r="C162" s="68">
        <v>6</v>
      </c>
      <c r="D162" s="198">
        <v>428</v>
      </c>
      <c r="E162" s="43">
        <v>0.20000000000000001</v>
      </c>
      <c r="F162" s="207">
        <f t="shared" si="46"/>
        <v>342</v>
      </c>
      <c r="G162" s="45">
        <f t="shared" si="44"/>
        <v>46.953179999999996</v>
      </c>
      <c r="H162" s="208">
        <f t="shared" si="47"/>
        <v>281.71907999999996</v>
      </c>
      <c r="I162" s="208">
        <f t="shared" si="48"/>
        <v>6.1039133999999997</v>
      </c>
      <c r="J162" s="46">
        <f t="shared" si="45"/>
        <v>245.09559959999996</v>
      </c>
      <c r="K162" s="47">
        <v>0.20000000000000001</v>
      </c>
      <c r="L162" s="211">
        <f t="shared" si="49"/>
        <v>49.019119919999994</v>
      </c>
      <c r="M162" s="49">
        <v>0.050000000000000003</v>
      </c>
      <c r="N162" s="213">
        <f t="shared" si="50"/>
        <v>12.254779979999999</v>
      </c>
      <c r="O162" s="49">
        <v>0.050000000000000003</v>
      </c>
      <c r="P162" s="213">
        <f t="shared" si="51"/>
        <v>12.254779979999999</v>
      </c>
      <c r="Q162" s="214">
        <f t="shared" si="52"/>
        <v>28.59</v>
      </c>
      <c r="R162" s="215">
        <f t="shared" si="56"/>
        <v>171.53999999999999</v>
      </c>
      <c r="S162" s="69">
        <f t="shared" si="57"/>
        <v>0.60890444481076689</v>
      </c>
      <c r="T162" s="217"/>
      <c r="U162" s="218"/>
      <c r="X162" s="2"/>
    </row>
    <row r="163" ht="15" customHeight="1">
      <c r="A163" s="220" t="s">
        <v>226</v>
      </c>
      <c r="B163" s="67" t="str">
        <f>VLOOKUP(A163,'New template'!A:B,2,FALSE)</f>
        <v>E06532</v>
      </c>
      <c r="C163" s="68">
        <v>2</v>
      </c>
      <c r="D163" s="198">
        <v>498</v>
      </c>
      <c r="E163" s="43">
        <v>0</v>
      </c>
      <c r="F163" s="207">
        <f t="shared" si="46"/>
        <v>498</v>
      </c>
      <c r="G163" s="45">
        <f t="shared" si="44"/>
        <v>68.370419999999996</v>
      </c>
      <c r="H163" s="208">
        <f t="shared" si="47"/>
        <v>136.74083999999999</v>
      </c>
      <c r="I163" s="208">
        <f t="shared" si="48"/>
        <v>8.8881546</v>
      </c>
      <c r="J163" s="46">
        <f t="shared" si="45"/>
        <v>118.96453079999999</v>
      </c>
      <c r="K163" s="47">
        <v>0.20000000000000001</v>
      </c>
      <c r="L163" s="211">
        <f t="shared" si="49"/>
        <v>23.792906160000001</v>
      </c>
      <c r="M163" s="49">
        <v>0.050000000000000003</v>
      </c>
      <c r="N163" s="213">
        <f t="shared" si="50"/>
        <v>5.9482265400000003</v>
      </c>
      <c r="O163" s="49">
        <v>0.050000000000000003</v>
      </c>
      <c r="P163" s="213">
        <f t="shared" si="51"/>
        <v>5.9482265400000003</v>
      </c>
      <c r="Q163" s="214">
        <f t="shared" si="52"/>
        <v>41.640000000000001</v>
      </c>
      <c r="R163" s="215">
        <f t="shared" si="56"/>
        <v>83.280000000000001</v>
      </c>
      <c r="S163" s="69">
        <f t="shared" si="57"/>
        <v>0.60903531088444396</v>
      </c>
      <c r="T163" s="217"/>
      <c r="U163" s="218"/>
      <c r="X163" s="2"/>
    </row>
    <row r="164" ht="15" customHeight="1">
      <c r="A164" s="220" t="s">
        <v>226</v>
      </c>
      <c r="B164" s="55" t="str">
        <f>VLOOKUP(A164,'New template'!A:B,2,FALSE)</f>
        <v>E06532</v>
      </c>
      <c r="C164" s="68">
        <v>6</v>
      </c>
      <c r="D164" s="198">
        <v>498</v>
      </c>
      <c r="E164" s="43">
        <v>0.20000000000000001</v>
      </c>
      <c r="F164" s="207">
        <f t="shared" si="46"/>
        <v>398</v>
      </c>
      <c r="G164" s="45">
        <f t="shared" si="44"/>
        <v>54.641419999999997</v>
      </c>
      <c r="H164" s="208">
        <f t="shared" si="47"/>
        <v>327.84852000000001</v>
      </c>
      <c r="I164" s="208">
        <f t="shared" si="48"/>
        <v>7.1033846</v>
      </c>
      <c r="J164" s="46">
        <f t="shared" si="45"/>
        <v>285.22821239999996</v>
      </c>
      <c r="K164" s="47">
        <v>0.20000000000000001</v>
      </c>
      <c r="L164" s="211">
        <f t="shared" si="49"/>
        <v>57.045642479999998</v>
      </c>
      <c r="M164" s="49">
        <v>0.050000000000000003</v>
      </c>
      <c r="N164" s="213">
        <f t="shared" si="50"/>
        <v>14.261410619999999</v>
      </c>
      <c r="O164" s="49">
        <v>0.050000000000000003</v>
      </c>
      <c r="P164" s="213">
        <f t="shared" si="51"/>
        <v>14.261410619999999</v>
      </c>
      <c r="Q164" s="214">
        <f t="shared" si="52"/>
        <v>33.280000000000001</v>
      </c>
      <c r="R164" s="215">
        <f t="shared" si="56"/>
        <v>199.68000000000001</v>
      </c>
      <c r="S164" s="69">
        <f t="shared" si="57"/>
        <v>0.6090617703566269</v>
      </c>
      <c r="T164" s="217"/>
      <c r="U164" s="218"/>
      <c r="X164" s="2"/>
    </row>
    <row r="165" ht="15" customHeight="1">
      <c r="A165" s="220" t="s">
        <v>228</v>
      </c>
      <c r="B165" s="239" t="s">
        <v>467</v>
      </c>
      <c r="C165" s="68">
        <v>5</v>
      </c>
      <c r="D165" s="198">
        <v>298</v>
      </c>
      <c r="E165" s="43">
        <v>0.65000000000000002</v>
      </c>
      <c r="F165" s="207">
        <f t="shared" si="46"/>
        <v>104</v>
      </c>
      <c r="G165" s="45">
        <f t="shared" si="44"/>
        <v>14.27816</v>
      </c>
      <c r="H165" s="208">
        <f t="shared" si="47"/>
        <v>71.390799999999999</v>
      </c>
      <c r="I165" s="208">
        <f t="shared" si="48"/>
        <v>1.8561608000000001</v>
      </c>
      <c r="J165" s="46">
        <f t="shared" si="45"/>
        <v>62.109996000000002</v>
      </c>
      <c r="K165" s="47">
        <v>0.20000000000000001</v>
      </c>
      <c r="L165" s="211">
        <f t="shared" si="49"/>
        <v>12.421999200000002</v>
      </c>
      <c r="M165" s="49">
        <v>0.050000000000000003</v>
      </c>
      <c r="N165" s="213">
        <f t="shared" si="50"/>
        <v>3.1054998000000005</v>
      </c>
      <c r="O165" s="49">
        <v>0.050000000000000003</v>
      </c>
      <c r="P165" s="213">
        <f t="shared" si="51"/>
        <v>3.1054998000000005</v>
      </c>
      <c r="Q165" s="214">
        <f t="shared" si="52"/>
        <v>8.6999999999999993</v>
      </c>
      <c r="R165" s="215">
        <f t="shared" si="56"/>
        <v>43.5</v>
      </c>
      <c r="S165" s="69">
        <f t="shared" si="57"/>
        <v>0.60932220958442829</v>
      </c>
      <c r="T165" s="217"/>
      <c r="U165" s="218"/>
      <c r="X165" s="2"/>
    </row>
    <row r="166" ht="15" customHeight="1">
      <c r="A166" s="220" t="s">
        <v>387</v>
      </c>
      <c r="B166" s="240" t="s">
        <v>231</v>
      </c>
      <c r="C166" s="68">
        <v>11</v>
      </c>
      <c r="D166" s="198">
        <v>428</v>
      </c>
      <c r="E166" s="43">
        <v>0.64999999999999902</v>
      </c>
      <c r="F166" s="207">
        <f t="shared" si="46"/>
        <v>149</v>
      </c>
      <c r="G166" s="45">
        <f t="shared" si="44"/>
        <v>20.456209999999999</v>
      </c>
      <c r="H166" s="208">
        <f t="shared" si="47"/>
        <v>225.01830999999999</v>
      </c>
      <c r="I166" s="208">
        <f t="shared" si="48"/>
        <v>2.6593073</v>
      </c>
      <c r="J166" s="46">
        <f t="shared" si="45"/>
        <v>195.76592969999996</v>
      </c>
      <c r="K166" s="47">
        <v>0.20000000000000001</v>
      </c>
      <c r="L166" s="211">
        <f t="shared" si="49"/>
        <v>39.153185939999993</v>
      </c>
      <c r="M166" s="49">
        <v>0.050000000000000003</v>
      </c>
      <c r="N166" s="213">
        <f t="shared" si="50"/>
        <v>9.7882964849999983</v>
      </c>
      <c r="O166" s="49">
        <v>0.050000000000000003</v>
      </c>
      <c r="P166" s="213">
        <f t="shared" si="51"/>
        <v>9.7882964849999983</v>
      </c>
      <c r="Q166" s="214">
        <f t="shared" si="52"/>
        <v>12.460000000000001</v>
      </c>
      <c r="R166" s="215">
        <f t="shared" si="56"/>
        <v>137.06</v>
      </c>
      <c r="S166" s="69">
        <f t="shared" si="57"/>
        <v>0.60910598786383208</v>
      </c>
      <c r="T166" s="217"/>
      <c r="U166" s="218"/>
      <c r="X166" s="2"/>
    </row>
    <row r="167" hidden="1" ht="15" customHeight="1">
      <c r="A167" s="220" t="s">
        <v>232</v>
      </c>
      <c r="B167" s="55" t="str">
        <f>VLOOKUP(A167,'New template'!A:B,2,FALSE)</f>
        <v>E02540</v>
      </c>
      <c r="C167" s="68">
        <v>0</v>
      </c>
      <c r="D167" s="198">
        <v>158</v>
      </c>
      <c r="E167" s="43">
        <v>0</v>
      </c>
      <c r="F167" s="207">
        <f t="shared" si="46"/>
        <v>158</v>
      </c>
      <c r="G167" s="45">
        <f t="shared" si="44"/>
        <v>21.69182</v>
      </c>
      <c r="H167" s="208">
        <f t="shared" si="47"/>
        <v>0</v>
      </c>
      <c r="I167" s="208">
        <f t="shared" si="48"/>
        <v>2.8199366000000001</v>
      </c>
      <c r="J167" s="46">
        <f t="shared" si="45"/>
        <v>0</v>
      </c>
      <c r="K167" s="47">
        <v>0.20000000000000001</v>
      </c>
      <c r="L167" s="211">
        <f t="shared" si="49"/>
        <v>0</v>
      </c>
      <c r="M167" s="49">
        <v>0.050000000000000003</v>
      </c>
      <c r="N167" s="213">
        <f t="shared" si="50"/>
        <v>0</v>
      </c>
      <c r="O167" s="49">
        <v>0.050000000000000003</v>
      </c>
      <c r="P167" s="213">
        <f t="shared" si="51"/>
        <v>0</v>
      </c>
      <c r="Q167" s="214">
        <f t="shared" si="52"/>
        <v>0</v>
      </c>
      <c r="R167" s="215">
        <f t="shared" si="53"/>
        <v>0</v>
      </c>
      <c r="S167" s="69" t="e">
        <f t="shared" si="57"/>
        <v>#DIV/0!</v>
      </c>
      <c r="T167" s="238"/>
      <c r="U167" s="238"/>
    </row>
    <row r="168" ht="15" customHeight="1">
      <c r="A168" s="220" t="s">
        <v>232</v>
      </c>
      <c r="B168" s="55" t="str">
        <f>VLOOKUP(A168,'New template'!A:B,2,FALSE)</f>
        <v>E02540</v>
      </c>
      <c r="C168" s="68">
        <v>54</v>
      </c>
      <c r="D168" s="198">
        <v>158</v>
      </c>
      <c r="E168" s="43">
        <v>0.84999999999999998</v>
      </c>
      <c r="F168" s="207">
        <f t="shared" si="46"/>
        <v>23</v>
      </c>
      <c r="G168" s="45">
        <f t="shared" si="44"/>
        <v>3.15767</v>
      </c>
      <c r="H168" s="208">
        <f t="shared" si="47"/>
        <v>170.51418000000001</v>
      </c>
      <c r="I168" s="208">
        <f t="shared" si="48"/>
        <v>0.4104971</v>
      </c>
      <c r="J168" s="46">
        <f t="shared" si="45"/>
        <v>148.34733659999998</v>
      </c>
      <c r="K168" s="47">
        <v>0.20000000000000001</v>
      </c>
      <c r="L168" s="211">
        <f t="shared" si="49"/>
        <v>29.669467319999995</v>
      </c>
      <c r="M168" s="49">
        <v>0.050000000000000003</v>
      </c>
      <c r="N168" s="213">
        <f t="shared" si="50"/>
        <v>7.4173668299999989</v>
      </c>
      <c r="O168" s="49">
        <v>0.050000000000000003</v>
      </c>
      <c r="P168" s="213">
        <f t="shared" si="51"/>
        <v>7.4173668299999989</v>
      </c>
      <c r="Q168" s="214">
        <f t="shared" si="52"/>
        <v>1.9199999999999999</v>
      </c>
      <c r="R168" s="215">
        <f t="shared" ref="R168:R173" si="58">+Q168*C168</f>
        <v>103.67999999999999</v>
      </c>
      <c r="S168" s="69">
        <f t="shared" si="57"/>
        <v>0.60804327241288658</v>
      </c>
      <c r="T168" s="217"/>
      <c r="U168" s="218"/>
      <c r="X168" s="2"/>
    </row>
    <row r="169" ht="15" customHeight="1">
      <c r="A169" s="220" t="s">
        <v>234</v>
      </c>
      <c r="B169" s="239" t="s">
        <v>468</v>
      </c>
      <c r="C169" s="68">
        <v>62</v>
      </c>
      <c r="D169" s="198">
        <v>301.5</v>
      </c>
      <c r="E169" s="43">
        <v>0.84999999999999998</v>
      </c>
      <c r="F169" s="207">
        <f t="shared" si="46"/>
        <v>45</v>
      </c>
      <c r="G169" s="45">
        <f t="shared" ref="G169:G200" si="59">F169*$B$7</f>
        <v>6.1780499999999998</v>
      </c>
      <c r="H169" s="208">
        <f t="shared" si="47"/>
        <v>383.03909999999996</v>
      </c>
      <c r="I169" s="208">
        <f t="shared" si="48"/>
        <v>0.80314649999999999</v>
      </c>
      <c r="J169" s="46">
        <f t="shared" ref="J169:J200" si="60">(G169-I169)*C169</f>
        <v>333.24401700000004</v>
      </c>
      <c r="K169" s="47">
        <v>0.20000000000000001</v>
      </c>
      <c r="L169" s="211">
        <f t="shared" si="49"/>
        <v>66.648803400000006</v>
      </c>
      <c r="M169" s="49">
        <v>0.050000000000000003</v>
      </c>
      <c r="N169" s="213">
        <f t="shared" si="50"/>
        <v>16.662200850000001</v>
      </c>
      <c r="O169" s="49">
        <v>0.050000000000000003</v>
      </c>
      <c r="P169" s="213">
        <f t="shared" si="51"/>
        <v>16.662200850000001</v>
      </c>
      <c r="Q169" s="214">
        <f t="shared" si="52"/>
        <v>3.7599999999999998</v>
      </c>
      <c r="R169" s="215">
        <f t="shared" si="58"/>
        <v>233.11999999999998</v>
      </c>
      <c r="S169" s="69">
        <f t="shared" si="57"/>
        <v>0.60860627544289869</v>
      </c>
      <c r="T169" s="217"/>
      <c r="U169" s="218"/>
      <c r="X169" s="2"/>
    </row>
    <row r="170" ht="15" customHeight="1">
      <c r="A170" s="220" t="s">
        <v>236</v>
      </c>
      <c r="B170" s="55" t="str">
        <f>VLOOKUP(A170,'New template'!A:B,2,FALSE)</f>
        <v>E02310</v>
      </c>
      <c r="C170" s="68">
        <v>1</v>
      </c>
      <c r="D170" s="198">
        <v>278</v>
      </c>
      <c r="E170" s="43">
        <v>0</v>
      </c>
      <c r="F170" s="207">
        <f t="shared" si="46"/>
        <v>278</v>
      </c>
      <c r="G170" s="45">
        <f t="shared" si="59"/>
        <v>38.166620000000002</v>
      </c>
      <c r="H170" s="208">
        <f t="shared" si="47"/>
        <v>38.166620000000002</v>
      </c>
      <c r="I170" s="208">
        <f t="shared" si="48"/>
        <v>4.9616606000000001</v>
      </c>
      <c r="J170" s="46">
        <f t="shared" si="60"/>
        <v>33.2049594</v>
      </c>
      <c r="K170" s="47">
        <v>0.20000000000000001</v>
      </c>
      <c r="L170" s="211">
        <f t="shared" si="49"/>
        <v>6.6409918800000005</v>
      </c>
      <c r="M170" s="49">
        <v>0.050000000000000003</v>
      </c>
      <c r="N170" s="213">
        <f t="shared" si="50"/>
        <v>1.6602479700000001</v>
      </c>
      <c r="O170" s="49">
        <v>0.050000000000000003</v>
      </c>
      <c r="P170" s="213">
        <f t="shared" si="51"/>
        <v>1.6602479700000001</v>
      </c>
      <c r="Q170" s="214">
        <f t="shared" si="52"/>
        <v>23.239999999999998</v>
      </c>
      <c r="R170" s="215">
        <f t="shared" si="58"/>
        <v>23.239999999999998</v>
      </c>
      <c r="S170" s="69">
        <f t="shared" si="57"/>
        <v>0.60890904146083669</v>
      </c>
      <c r="T170" s="217"/>
      <c r="U170" s="218"/>
      <c r="X170" s="2"/>
    </row>
    <row r="171" ht="15" customHeight="1">
      <c r="A171" s="220" t="s">
        <v>236</v>
      </c>
      <c r="B171" s="55" t="str">
        <f>VLOOKUP(A171,'New template'!A:B,2,FALSE)</f>
        <v>E02310</v>
      </c>
      <c r="C171" s="68">
        <v>233</v>
      </c>
      <c r="D171" s="198">
        <v>278</v>
      </c>
      <c r="E171" s="43">
        <v>0.84999999999999998</v>
      </c>
      <c r="F171" s="207">
        <f t="shared" si="46"/>
        <v>41</v>
      </c>
      <c r="G171" s="45">
        <f t="shared" si="59"/>
        <v>5.6288900000000002</v>
      </c>
      <c r="H171" s="208">
        <f t="shared" si="47"/>
        <v>1311.5313700000002</v>
      </c>
      <c r="I171" s="208">
        <f t="shared" si="48"/>
        <v>0.73175570000000001</v>
      </c>
      <c r="J171" s="46">
        <f t="shared" si="60"/>
        <v>1141.0322919</v>
      </c>
      <c r="K171" s="47">
        <v>0.20000000000000001</v>
      </c>
      <c r="L171" s="211">
        <f t="shared" si="49"/>
        <v>228.20645838000002</v>
      </c>
      <c r="M171" s="49">
        <v>0.050000000000000003</v>
      </c>
      <c r="N171" s="213">
        <f t="shared" si="50"/>
        <v>57.051614595000004</v>
      </c>
      <c r="O171" s="49">
        <v>0.050000000000000003</v>
      </c>
      <c r="P171" s="213">
        <f t="shared" si="51"/>
        <v>57.051614595000004</v>
      </c>
      <c r="Q171" s="214">
        <f t="shared" si="52"/>
        <v>3.4300000000000002</v>
      </c>
      <c r="R171" s="215">
        <f t="shared" si="58"/>
        <v>799.19000000000005</v>
      </c>
      <c r="S171" s="69">
        <f t="shared" si="57"/>
        <v>0.60935637399203035</v>
      </c>
      <c r="T171" s="217"/>
      <c r="U171" s="218"/>
      <c r="X171" s="2"/>
    </row>
    <row r="172" ht="15" customHeight="1">
      <c r="A172" s="220" t="s">
        <v>238</v>
      </c>
      <c r="B172" s="55" t="str">
        <f>VLOOKUP(A172,'New template'!A:B,2,FALSE)</f>
        <v>E05372</v>
      </c>
      <c r="C172" s="68">
        <v>18</v>
      </c>
      <c r="D172" s="198">
        <v>88</v>
      </c>
      <c r="E172" s="43">
        <v>0.75</v>
      </c>
      <c r="F172" s="207">
        <f t="shared" si="46"/>
        <v>22</v>
      </c>
      <c r="G172" s="45">
        <f t="shared" si="59"/>
        <v>3.0203799999999998</v>
      </c>
      <c r="H172" s="208">
        <f t="shared" si="47"/>
        <v>54.366839999999996</v>
      </c>
      <c r="I172" s="208">
        <f t="shared" si="48"/>
        <v>0.39264939999999998</v>
      </c>
      <c r="J172" s="46">
        <f t="shared" si="60"/>
        <v>47.2991508</v>
      </c>
      <c r="K172" s="47">
        <v>0.20000000000000001</v>
      </c>
      <c r="L172" s="211">
        <f t="shared" si="49"/>
        <v>9.459830160000001</v>
      </c>
      <c r="M172" s="49">
        <v>0.050000000000000003</v>
      </c>
      <c r="N172" s="213">
        <f t="shared" si="50"/>
        <v>2.3649575400000002</v>
      </c>
      <c r="O172" s="49">
        <v>0.050000000000000003</v>
      </c>
      <c r="P172" s="213">
        <f t="shared" si="51"/>
        <v>2.3649575400000002</v>
      </c>
      <c r="Q172" s="214">
        <f t="shared" si="52"/>
        <v>1.8400000000000001</v>
      </c>
      <c r="R172" s="215">
        <f t="shared" si="58"/>
        <v>33.120000000000005</v>
      </c>
      <c r="S172" s="69">
        <f t="shared" si="57"/>
        <v>0.60919486951972945</v>
      </c>
      <c r="T172" s="217"/>
      <c r="U172" s="218"/>
      <c r="X172" s="2"/>
    </row>
    <row r="173" ht="15" customHeight="1">
      <c r="A173" s="220" t="s">
        <v>430</v>
      </c>
      <c r="B173" s="55" t="str">
        <f>VLOOKUP(A173,'New template'!A:B,2,FALSE)</f>
        <v>E05693</v>
      </c>
      <c r="C173" s="68">
        <v>7</v>
      </c>
      <c r="D173" s="198">
        <v>198</v>
      </c>
      <c r="E173" s="43">
        <v>0</v>
      </c>
      <c r="F173" s="207">
        <f t="shared" si="46"/>
        <v>198</v>
      </c>
      <c r="G173" s="45">
        <f t="shared" si="59"/>
        <v>27.183419999999998</v>
      </c>
      <c r="H173" s="208">
        <f t="shared" si="47"/>
        <v>190.28393999999997</v>
      </c>
      <c r="I173" s="208">
        <f t="shared" si="48"/>
        <v>3.5338445999999997</v>
      </c>
      <c r="J173" s="46">
        <f t="shared" si="60"/>
        <v>165.5470278</v>
      </c>
      <c r="K173" s="47">
        <v>0.20000000000000001</v>
      </c>
      <c r="L173" s="211">
        <f t="shared" si="49"/>
        <v>33.109405559999999</v>
      </c>
      <c r="M173" s="49">
        <v>0.050000000000000003</v>
      </c>
      <c r="N173" s="213">
        <f t="shared" si="50"/>
        <v>8.2773513899999998</v>
      </c>
      <c r="O173" s="49">
        <v>0.050000000000000003</v>
      </c>
      <c r="P173" s="213">
        <f t="shared" si="51"/>
        <v>8.2773513899999998</v>
      </c>
      <c r="Q173" s="214">
        <f t="shared" si="52"/>
        <v>16.550000000000001</v>
      </c>
      <c r="R173" s="215">
        <f t="shared" si="58"/>
        <v>115.85000000000001</v>
      </c>
      <c r="S173" s="69">
        <f t="shared" si="57"/>
        <v>0.60882699822171027</v>
      </c>
      <c r="T173" s="217"/>
      <c r="U173" s="218"/>
      <c r="X173" s="2"/>
    </row>
    <row r="174" hidden="1" ht="15" customHeight="1">
      <c r="A174" s="220" t="s">
        <v>409</v>
      </c>
      <c r="B174" s="55" t="str">
        <f>VLOOKUP(A174,'New template'!A:B,2,FALSE)</f>
        <v>E06636</v>
      </c>
      <c r="C174" s="68">
        <v>0</v>
      </c>
      <c r="D174" s="198">
        <v>348</v>
      </c>
      <c r="E174" s="43">
        <v>0</v>
      </c>
      <c r="F174" s="207">
        <f t="shared" si="46"/>
        <v>348</v>
      </c>
      <c r="G174" s="45">
        <f t="shared" si="59"/>
        <v>47.776919999999997</v>
      </c>
      <c r="H174" s="208">
        <f t="shared" si="47"/>
        <v>0</v>
      </c>
      <c r="I174" s="208">
        <f t="shared" si="48"/>
        <v>6.2109996000000001</v>
      </c>
      <c r="J174" s="46">
        <f t="shared" si="60"/>
        <v>0</v>
      </c>
      <c r="K174" s="47">
        <v>0.20000000000000001</v>
      </c>
      <c r="L174" s="211">
        <f t="shared" si="49"/>
        <v>0</v>
      </c>
      <c r="M174" s="49">
        <v>0.050000000000000003</v>
      </c>
      <c r="N174" s="213">
        <f t="shared" si="50"/>
        <v>0</v>
      </c>
      <c r="O174" s="49">
        <v>0.050000000000000003</v>
      </c>
      <c r="P174" s="213">
        <f t="shared" si="51"/>
        <v>0</v>
      </c>
      <c r="Q174" s="214">
        <f t="shared" si="52"/>
        <v>0</v>
      </c>
      <c r="R174" s="215">
        <f t="shared" si="53"/>
        <v>0</v>
      </c>
      <c r="S174" s="69" t="e">
        <f t="shared" si="57"/>
        <v>#DIV/0!</v>
      </c>
      <c r="T174" s="12"/>
    </row>
    <row r="175" hidden="1" ht="15" customHeight="1">
      <c r="A175" s="220" t="s">
        <v>433</v>
      </c>
      <c r="B175" s="55" t="str">
        <f>VLOOKUP(A175,'New template'!A:B,2,FALSE)</f>
        <v>E06637</v>
      </c>
      <c r="C175" s="68">
        <v>0</v>
      </c>
      <c r="D175" s="198">
        <v>498</v>
      </c>
      <c r="E175" s="43">
        <v>0</v>
      </c>
      <c r="F175" s="207">
        <f t="shared" si="46"/>
        <v>498</v>
      </c>
      <c r="G175" s="45">
        <f t="shared" si="59"/>
        <v>68.370419999999996</v>
      </c>
      <c r="H175" s="208">
        <f t="shared" si="47"/>
        <v>0</v>
      </c>
      <c r="I175" s="208">
        <f t="shared" si="48"/>
        <v>8.8881546</v>
      </c>
      <c r="J175" s="46">
        <f t="shared" si="60"/>
        <v>0</v>
      </c>
      <c r="K175" s="47">
        <v>0.20000000000000001</v>
      </c>
      <c r="L175" s="211">
        <f t="shared" si="49"/>
        <v>0</v>
      </c>
      <c r="M175" s="49">
        <v>0.050000000000000003</v>
      </c>
      <c r="N175" s="213">
        <f t="shared" si="50"/>
        <v>0</v>
      </c>
      <c r="O175" s="49">
        <v>0.050000000000000003</v>
      </c>
      <c r="P175" s="213">
        <f t="shared" si="51"/>
        <v>0</v>
      </c>
      <c r="Q175" s="214">
        <f t="shared" si="52"/>
        <v>0</v>
      </c>
      <c r="R175" s="215">
        <f t="shared" si="53"/>
        <v>0</v>
      </c>
      <c r="S175" s="69" t="e">
        <f t="shared" si="57"/>
        <v>#DIV/0!</v>
      </c>
      <c r="T175" s="238"/>
      <c r="U175" s="238"/>
    </row>
    <row r="176" ht="15" customHeight="1">
      <c r="A176" s="233" t="s">
        <v>398</v>
      </c>
      <c r="B176" s="55" t="str">
        <f>VLOOKUP(A176,'New template'!A:B,2,FALSE)</f>
        <v>E06129</v>
      </c>
      <c r="C176" s="223">
        <v>18</v>
      </c>
      <c r="D176" s="234">
        <v>248</v>
      </c>
      <c r="E176" s="235">
        <v>0</v>
      </c>
      <c r="F176" s="207">
        <f t="shared" si="46"/>
        <v>248</v>
      </c>
      <c r="G176" s="45">
        <f t="shared" si="59"/>
        <v>34.047919999999998</v>
      </c>
      <c r="H176" s="208">
        <f t="shared" si="47"/>
        <v>612.86255999999992</v>
      </c>
      <c r="I176" s="208">
        <f t="shared" si="48"/>
        <v>4.4262296000000001</v>
      </c>
      <c r="J176" s="46">
        <f t="shared" si="60"/>
        <v>533.19042719999993</v>
      </c>
      <c r="K176" s="47">
        <v>0.20000000000000001</v>
      </c>
      <c r="L176" s="211">
        <f t="shared" si="49"/>
        <v>106.63808544</v>
      </c>
      <c r="M176" s="49">
        <f>VLOOKUP(A176,'New template'!A:R,13,FALSE)</f>
        <v>0.050000000000000003</v>
      </c>
      <c r="N176" s="213">
        <f t="shared" si="50"/>
        <v>26.659521359999999</v>
      </c>
      <c r="O176" s="49">
        <v>0.050000000000000003</v>
      </c>
      <c r="P176" s="213">
        <f t="shared" si="51"/>
        <v>26.659521359999999</v>
      </c>
      <c r="Q176" s="214">
        <f t="shared" si="52"/>
        <v>20.739999999999998</v>
      </c>
      <c r="R176" s="215">
        <f t="shared" ref="R176:R179" si="61">+Q176*C176</f>
        <v>373.31999999999999</v>
      </c>
      <c r="S176" s="69">
        <f t="shared" si="57"/>
        <v>0.60914146884743625</v>
      </c>
      <c r="T176" s="217"/>
      <c r="U176" s="218"/>
      <c r="X176" s="2"/>
    </row>
    <row r="177" ht="15" customHeight="1">
      <c r="A177" s="233" t="s">
        <v>398</v>
      </c>
      <c r="B177" s="55" t="str">
        <f>VLOOKUP(A177,'New template'!A:B,2,FALSE)</f>
        <v>E06129</v>
      </c>
      <c r="C177" s="223">
        <v>80</v>
      </c>
      <c r="D177" s="234">
        <v>248</v>
      </c>
      <c r="E177" s="235">
        <v>0.23999999999999999</v>
      </c>
      <c r="F177" s="207">
        <f t="shared" si="46"/>
        <v>188</v>
      </c>
      <c r="G177" s="45">
        <f t="shared" si="59"/>
        <v>25.81052</v>
      </c>
      <c r="H177" s="208">
        <f t="shared" si="47"/>
        <v>2064.8416000000002</v>
      </c>
      <c r="I177" s="208">
        <f t="shared" si="48"/>
        <v>3.3553676000000001</v>
      </c>
      <c r="J177" s="46">
        <f t="shared" si="60"/>
        <v>1796.412192</v>
      </c>
      <c r="K177" s="47">
        <v>0.20000000000000001</v>
      </c>
      <c r="L177" s="211">
        <f t="shared" si="49"/>
        <v>359.28243840000005</v>
      </c>
      <c r="M177" s="49">
        <f>VLOOKUP(A177,'New template'!A:R,13,FALSE)</f>
        <v>0.050000000000000003</v>
      </c>
      <c r="N177" s="213">
        <f t="shared" si="50"/>
        <v>89.820609600000012</v>
      </c>
      <c r="O177" s="49">
        <v>0.050000000000000003</v>
      </c>
      <c r="P177" s="213">
        <f t="shared" si="51"/>
        <v>89.820609600000012</v>
      </c>
      <c r="Q177" s="214">
        <f t="shared" si="52"/>
        <v>15.720000000000001</v>
      </c>
      <c r="R177" s="215">
        <f t="shared" si="61"/>
        <v>1257.6000000000001</v>
      </c>
      <c r="S177" s="69">
        <f t="shared" si="57"/>
        <v>0.60905398263963684</v>
      </c>
      <c r="T177" s="217"/>
      <c r="U177" s="218"/>
      <c r="X177" s="2"/>
    </row>
    <row r="178" ht="15" customHeight="1">
      <c r="A178" s="233" t="s">
        <v>399</v>
      </c>
      <c r="B178" s="55" t="str">
        <f>VLOOKUP(A178,'New template'!A:B,2,FALSE)</f>
        <v>E06635</v>
      </c>
      <c r="C178" s="223">
        <v>10</v>
      </c>
      <c r="D178" s="234">
        <v>348</v>
      </c>
      <c r="E178" s="235">
        <v>0</v>
      </c>
      <c r="F178" s="207">
        <f t="shared" si="46"/>
        <v>348</v>
      </c>
      <c r="G178" s="45">
        <f t="shared" si="59"/>
        <v>47.776919999999997</v>
      </c>
      <c r="H178" s="208">
        <f t="shared" si="47"/>
        <v>477.76919999999996</v>
      </c>
      <c r="I178" s="208">
        <f t="shared" si="48"/>
        <v>6.2109996000000001</v>
      </c>
      <c r="J178" s="46">
        <f t="shared" si="60"/>
        <v>415.65920399999993</v>
      </c>
      <c r="K178" s="47">
        <v>0.20000000000000001</v>
      </c>
      <c r="L178" s="211">
        <f t="shared" si="49"/>
        <v>83.131840799999992</v>
      </c>
      <c r="M178" s="49">
        <f>VLOOKUP(A178,'New template'!A:R,13,FALSE)</f>
        <v>0.050000000000000003</v>
      </c>
      <c r="N178" s="213">
        <f t="shared" si="50"/>
        <v>20.782960199999998</v>
      </c>
      <c r="O178" s="49">
        <v>0.050000000000000003</v>
      </c>
      <c r="P178" s="213">
        <f t="shared" si="51"/>
        <v>20.782960199999998</v>
      </c>
      <c r="Q178" s="214">
        <f t="shared" si="52"/>
        <v>29.100000000000001</v>
      </c>
      <c r="R178" s="215">
        <f t="shared" si="61"/>
        <v>291</v>
      </c>
      <c r="S178" s="69">
        <f t="shared" si="57"/>
        <v>0.60908070256517166</v>
      </c>
      <c r="T178" s="217"/>
      <c r="U178" s="218"/>
      <c r="X178" s="2"/>
    </row>
    <row r="179" ht="15" customHeight="1">
      <c r="A179" s="233" t="s">
        <v>399</v>
      </c>
      <c r="B179" s="55" t="str">
        <f>VLOOKUP(A179,'New template'!A:B,2,FALSE)</f>
        <v>E06635</v>
      </c>
      <c r="C179" s="223">
        <v>61</v>
      </c>
      <c r="D179" s="234">
        <v>348</v>
      </c>
      <c r="E179" s="235">
        <v>0.27000000000000002</v>
      </c>
      <c r="F179" s="207">
        <f t="shared" si="46"/>
        <v>254</v>
      </c>
      <c r="G179" s="45">
        <f t="shared" si="59"/>
        <v>34.871659999999999</v>
      </c>
      <c r="H179" s="208">
        <f t="shared" si="47"/>
        <v>2127.1712600000001</v>
      </c>
      <c r="I179" s="208">
        <f t="shared" si="48"/>
        <v>4.5333157999999996</v>
      </c>
      <c r="J179" s="46">
        <f t="shared" si="60"/>
        <v>1850.6389961999998</v>
      </c>
      <c r="K179" s="47">
        <v>0.20000000000000001</v>
      </c>
      <c r="L179" s="211">
        <f t="shared" si="49"/>
        <v>370.12779924</v>
      </c>
      <c r="M179" s="49">
        <f>VLOOKUP(A179,'New template'!A:R,13,FALSE)</f>
        <v>0.050000000000000003</v>
      </c>
      <c r="N179" s="213">
        <f t="shared" si="50"/>
        <v>92.53194981</v>
      </c>
      <c r="O179" s="49">
        <v>0.050000000000000003</v>
      </c>
      <c r="P179" s="213">
        <f t="shared" si="51"/>
        <v>92.53194981</v>
      </c>
      <c r="Q179" s="214">
        <f t="shared" si="52"/>
        <v>21.239999999999998</v>
      </c>
      <c r="R179" s="215">
        <f t="shared" si="61"/>
        <v>1295.6399999999999</v>
      </c>
      <c r="S179" s="69">
        <f t="shared" si="57"/>
        <v>0.60909059104155061</v>
      </c>
      <c r="T179" s="217"/>
      <c r="U179" s="218"/>
      <c r="X179" s="2"/>
    </row>
    <row r="180" hidden="1" ht="15" customHeight="1">
      <c r="A180" s="220" t="s">
        <v>250</v>
      </c>
      <c r="B180" s="55" t="str">
        <f>VLOOKUP(A180,'New template'!A:B,2,FALSE)</f>
        <v>E03024</v>
      </c>
      <c r="C180" s="68">
        <v>0</v>
      </c>
      <c r="D180" s="198">
        <v>198</v>
      </c>
      <c r="E180" s="43">
        <v>0</v>
      </c>
      <c r="F180" s="207">
        <f t="shared" si="46"/>
        <v>198</v>
      </c>
      <c r="G180" s="45">
        <f t="shared" si="59"/>
        <v>27.183419999999998</v>
      </c>
      <c r="H180" s="208">
        <f t="shared" si="47"/>
        <v>0</v>
      </c>
      <c r="I180" s="208">
        <f t="shared" si="48"/>
        <v>3.5338445999999997</v>
      </c>
      <c r="J180" s="46">
        <f t="shared" si="60"/>
        <v>0</v>
      </c>
      <c r="K180" s="47">
        <v>0.20000000000000001</v>
      </c>
      <c r="L180" s="211">
        <f t="shared" si="49"/>
        <v>0</v>
      </c>
      <c r="M180" s="49">
        <v>0.050000000000000003</v>
      </c>
      <c r="N180" s="213">
        <f t="shared" si="50"/>
        <v>0</v>
      </c>
      <c r="O180" s="49">
        <v>0.050000000000000003</v>
      </c>
      <c r="P180" s="213">
        <f t="shared" si="51"/>
        <v>0</v>
      </c>
      <c r="Q180" s="214">
        <f t="shared" si="52"/>
        <v>0</v>
      </c>
      <c r="R180" s="215">
        <f t="shared" si="53"/>
        <v>0</v>
      </c>
      <c r="S180" s="69" t="e">
        <f t="shared" si="57"/>
        <v>#DIV/0!</v>
      </c>
      <c r="T180" s="238"/>
      <c r="U180" s="238"/>
    </row>
    <row r="181" ht="15" customHeight="1">
      <c r="A181" s="220" t="s">
        <v>250</v>
      </c>
      <c r="B181" s="55" t="str">
        <f>VLOOKUP(A181,'New template'!A:B,2,FALSE)</f>
        <v>E03024</v>
      </c>
      <c r="C181" s="68">
        <v>8</v>
      </c>
      <c r="D181" s="198">
        <v>198</v>
      </c>
      <c r="E181" s="43">
        <v>0.5</v>
      </c>
      <c r="F181" s="207">
        <f t="shared" si="46"/>
        <v>99</v>
      </c>
      <c r="G181" s="45">
        <f t="shared" si="59"/>
        <v>13.591709999999999</v>
      </c>
      <c r="H181" s="208">
        <f t="shared" si="47"/>
        <v>108.73367999999999</v>
      </c>
      <c r="I181" s="208">
        <f t="shared" si="48"/>
        <v>1.7669222999999998</v>
      </c>
      <c r="J181" s="46">
        <f t="shared" si="60"/>
        <v>94.598301599999999</v>
      </c>
      <c r="K181" s="47">
        <v>0.20000000000000001</v>
      </c>
      <c r="L181" s="211">
        <f t="shared" si="49"/>
        <v>18.919660320000002</v>
      </c>
      <c r="M181" s="49">
        <v>0.050000000000000003</v>
      </c>
      <c r="N181" s="213">
        <f t="shared" si="50"/>
        <v>4.7299150800000005</v>
      </c>
      <c r="O181" s="49">
        <v>0.050000000000000003</v>
      </c>
      <c r="P181" s="213">
        <f t="shared" si="51"/>
        <v>4.7299150800000005</v>
      </c>
      <c r="Q181" s="214">
        <f t="shared" si="52"/>
        <v>8.2799999999999994</v>
      </c>
      <c r="R181" s="215">
        <f t="shared" ref="R181:R188" si="62">+Q181*C181</f>
        <v>66.239999999999995</v>
      </c>
      <c r="S181" s="69">
        <f t="shared" si="57"/>
        <v>0.60919486951972934</v>
      </c>
      <c r="T181" s="217"/>
      <c r="U181" s="218"/>
      <c r="X181" s="2"/>
    </row>
    <row r="182" ht="14.25" customHeight="1">
      <c r="A182" s="220" t="s">
        <v>388</v>
      </c>
      <c r="B182" s="65" t="s">
        <v>469</v>
      </c>
      <c r="C182" s="68">
        <v>2</v>
      </c>
      <c r="D182" s="198">
        <v>398</v>
      </c>
      <c r="E182" s="43">
        <v>0.5</v>
      </c>
      <c r="F182" s="207">
        <f t="shared" si="46"/>
        <v>199</v>
      </c>
      <c r="G182" s="45">
        <f t="shared" si="59"/>
        <v>27.320709999999998</v>
      </c>
      <c r="H182" s="208">
        <f t="shared" si="47"/>
        <v>54.641419999999997</v>
      </c>
      <c r="I182" s="208">
        <f t="shared" si="48"/>
        <v>3.5516923</v>
      </c>
      <c r="J182" s="46">
        <f t="shared" si="60"/>
        <v>47.538035399999998</v>
      </c>
      <c r="K182" s="47">
        <v>0.20000000000000001</v>
      </c>
      <c r="L182" s="211">
        <f t="shared" si="49"/>
        <v>9.5076070799999997</v>
      </c>
      <c r="M182" s="49">
        <v>0.050000000000000003</v>
      </c>
      <c r="N182" s="213">
        <f t="shared" si="50"/>
        <v>2.3769017699999999</v>
      </c>
      <c r="O182" s="49">
        <v>0.050000000000000003</v>
      </c>
      <c r="P182" s="213">
        <f t="shared" si="51"/>
        <v>2.3769017699999999</v>
      </c>
      <c r="Q182" s="214">
        <f t="shared" si="52"/>
        <v>16.640000000000001</v>
      </c>
      <c r="R182" s="215">
        <f t="shared" si="62"/>
        <v>33.280000000000001</v>
      </c>
      <c r="S182" s="69">
        <f t="shared" si="57"/>
        <v>0.60906177035662701</v>
      </c>
      <c r="T182" s="217"/>
      <c r="U182" s="218"/>
      <c r="X182" s="2"/>
    </row>
    <row r="183" ht="14.25" customHeight="1">
      <c r="A183" s="220" t="s">
        <v>389</v>
      </c>
      <c r="B183" s="55" t="str">
        <f>VLOOKUP(A183,'New template'!A:B,2,FALSE)</f>
        <v>E06160</v>
      </c>
      <c r="C183" s="68">
        <v>15</v>
      </c>
      <c r="D183" s="198">
        <v>298</v>
      </c>
      <c r="E183" s="43">
        <v>0.5</v>
      </c>
      <c r="F183" s="207">
        <f t="shared" si="46"/>
        <v>149</v>
      </c>
      <c r="G183" s="45">
        <f t="shared" si="59"/>
        <v>20.456209999999999</v>
      </c>
      <c r="H183" s="208">
        <f t="shared" si="47"/>
        <v>306.84314999999998</v>
      </c>
      <c r="I183" s="208">
        <f t="shared" si="48"/>
        <v>2.6593073</v>
      </c>
      <c r="J183" s="46">
        <f t="shared" si="60"/>
        <v>266.95354049999997</v>
      </c>
      <c r="K183" s="47">
        <v>0.20000000000000001</v>
      </c>
      <c r="L183" s="211">
        <f t="shared" si="49"/>
        <v>53.390708099999998</v>
      </c>
      <c r="M183" s="49">
        <v>0.050000000000000003</v>
      </c>
      <c r="N183" s="213">
        <f t="shared" si="50"/>
        <v>13.347677024999999</v>
      </c>
      <c r="O183" s="49">
        <v>0.050000000000000003</v>
      </c>
      <c r="P183" s="213">
        <f t="shared" si="51"/>
        <v>13.347677024999999</v>
      </c>
      <c r="Q183" s="214">
        <f t="shared" si="52"/>
        <v>12.460000000000001</v>
      </c>
      <c r="R183" s="215">
        <f t="shared" si="62"/>
        <v>186.90000000000001</v>
      </c>
      <c r="S183" s="69">
        <f t="shared" si="57"/>
        <v>0.60910598786383208</v>
      </c>
      <c r="T183" s="217"/>
      <c r="U183" s="218"/>
      <c r="X183" s="2"/>
    </row>
    <row r="184" ht="14.25" customHeight="1">
      <c r="A184" s="220" t="s">
        <v>390</v>
      </c>
      <c r="B184" s="55" t="str">
        <f>VLOOKUP(A184,'New template'!A:B,2,FALSE)</f>
        <v>E06168</v>
      </c>
      <c r="C184" s="68">
        <v>8</v>
      </c>
      <c r="D184" s="198">
        <v>178</v>
      </c>
      <c r="E184" s="43">
        <v>0.33999999999999903</v>
      </c>
      <c r="F184" s="207">
        <f t="shared" si="46"/>
        <v>117</v>
      </c>
      <c r="G184" s="45">
        <f t="shared" si="59"/>
        <v>16.062929999999998</v>
      </c>
      <c r="H184" s="208">
        <f t="shared" si="47"/>
        <v>128.50343999999998</v>
      </c>
      <c r="I184" s="208">
        <f t="shared" si="48"/>
        <v>2.0881808999999998</v>
      </c>
      <c r="J184" s="46">
        <f t="shared" si="60"/>
        <v>111.79799279999999</v>
      </c>
      <c r="K184" s="47">
        <v>0.20000000000000001</v>
      </c>
      <c r="L184" s="211">
        <f t="shared" si="49"/>
        <v>22.359598559999998</v>
      </c>
      <c r="M184" s="49">
        <v>0.050000000000000003</v>
      </c>
      <c r="N184" s="213">
        <f t="shared" si="50"/>
        <v>5.5898996399999996</v>
      </c>
      <c r="O184" s="49">
        <v>0.050000000000000003</v>
      </c>
      <c r="P184" s="213">
        <f t="shared" si="51"/>
        <v>5.5898996399999996</v>
      </c>
      <c r="Q184" s="214">
        <f t="shared" si="52"/>
        <v>9.7799999999999994</v>
      </c>
      <c r="R184" s="215">
        <f t="shared" si="62"/>
        <v>78.239999999999995</v>
      </c>
      <c r="S184" s="69">
        <f t="shared" si="57"/>
        <v>0.60885529601386545</v>
      </c>
      <c r="T184" s="217"/>
      <c r="U184" s="218"/>
      <c r="X184" s="2"/>
    </row>
    <row r="185" ht="14.25" customHeight="1">
      <c r="A185" s="220" t="s">
        <v>390</v>
      </c>
      <c r="B185" s="55" t="str">
        <f>VLOOKUP(A185,'New template'!A:B,2,FALSE)</f>
        <v>E06168</v>
      </c>
      <c r="C185" s="68">
        <v>1</v>
      </c>
      <c r="D185" s="198">
        <v>178</v>
      </c>
      <c r="E185" s="43">
        <v>0</v>
      </c>
      <c r="F185" s="207">
        <f t="shared" si="46"/>
        <v>178</v>
      </c>
      <c r="G185" s="45">
        <f t="shared" si="59"/>
        <v>24.437619999999999</v>
      </c>
      <c r="H185" s="208">
        <f t="shared" si="47"/>
        <v>24.437619999999999</v>
      </c>
      <c r="I185" s="208">
        <f t="shared" si="48"/>
        <v>3.1768906000000001</v>
      </c>
      <c r="J185" s="46">
        <f t="shared" si="60"/>
        <v>21.260729399999999</v>
      </c>
      <c r="K185" s="47">
        <v>0.20000000000000001</v>
      </c>
      <c r="L185" s="211">
        <f t="shared" si="49"/>
        <v>4.2521458799999996</v>
      </c>
      <c r="M185" s="49">
        <v>0.050000000000000003</v>
      </c>
      <c r="N185" s="213">
        <f t="shared" si="50"/>
        <v>1.0630364699999999</v>
      </c>
      <c r="O185" s="49">
        <v>0.050000000000000003</v>
      </c>
      <c r="P185" s="213">
        <f t="shared" si="51"/>
        <v>1.0630364699999999</v>
      </c>
      <c r="Q185" s="214">
        <f t="shared" si="52"/>
        <v>14.880000000000001</v>
      </c>
      <c r="R185" s="215">
        <f t="shared" si="62"/>
        <v>14.880000000000001</v>
      </c>
      <c r="S185" s="69">
        <f t="shared" si="57"/>
        <v>0.60889726577301728</v>
      </c>
      <c r="T185" s="217"/>
      <c r="U185" s="218"/>
      <c r="X185" s="2"/>
    </row>
    <row r="186" ht="14.25" customHeight="1">
      <c r="A186" s="220" t="s">
        <v>391</v>
      </c>
      <c r="B186" s="55" t="str">
        <f>VLOOKUP(A186,'New template'!A:B,2,FALSE)</f>
        <v>E06162</v>
      </c>
      <c r="C186" s="68">
        <v>1</v>
      </c>
      <c r="D186" s="198">
        <v>498</v>
      </c>
      <c r="E186" s="43">
        <v>0</v>
      </c>
      <c r="F186" s="207">
        <f t="shared" si="46"/>
        <v>498</v>
      </c>
      <c r="G186" s="45">
        <f t="shared" si="59"/>
        <v>68.370419999999996</v>
      </c>
      <c r="H186" s="208">
        <f t="shared" si="47"/>
        <v>68.370419999999996</v>
      </c>
      <c r="I186" s="208">
        <f t="shared" si="48"/>
        <v>8.8881546</v>
      </c>
      <c r="J186" s="46">
        <f t="shared" si="60"/>
        <v>59.482265399999996</v>
      </c>
      <c r="K186" s="47">
        <v>0.20000000000000001</v>
      </c>
      <c r="L186" s="211">
        <f t="shared" si="49"/>
        <v>11.896453080000001</v>
      </c>
      <c r="M186" s="49">
        <v>0.050000000000000003</v>
      </c>
      <c r="N186" s="213">
        <f t="shared" si="50"/>
        <v>2.9741132700000001</v>
      </c>
      <c r="O186" s="49">
        <v>0.050000000000000003</v>
      </c>
      <c r="P186" s="213">
        <f t="shared" si="51"/>
        <v>2.9741132700000001</v>
      </c>
      <c r="Q186" s="214">
        <f t="shared" si="52"/>
        <v>41.640000000000001</v>
      </c>
      <c r="R186" s="215">
        <f t="shared" si="62"/>
        <v>41.640000000000001</v>
      </c>
      <c r="S186" s="69">
        <f t="shared" si="57"/>
        <v>0.60903531088444396</v>
      </c>
      <c r="T186" s="217"/>
      <c r="U186" s="218"/>
      <c r="X186" s="2"/>
    </row>
    <row r="187" ht="14.25" customHeight="1">
      <c r="A187" s="220" t="s">
        <v>391</v>
      </c>
      <c r="B187" s="55" t="str">
        <f>VLOOKUP(A187,'New template'!A:B,2,FALSE)</f>
        <v>E06162</v>
      </c>
      <c r="C187" s="68">
        <v>7</v>
      </c>
      <c r="D187" s="198">
        <v>498</v>
      </c>
      <c r="E187" s="43">
        <v>0.5</v>
      </c>
      <c r="F187" s="207">
        <f t="shared" si="46"/>
        <v>249</v>
      </c>
      <c r="G187" s="45">
        <f t="shared" si="59"/>
        <v>34.185209999999998</v>
      </c>
      <c r="H187" s="208">
        <f t="shared" si="47"/>
        <v>239.29647</v>
      </c>
      <c r="I187" s="208">
        <f t="shared" si="48"/>
        <v>4.4440773</v>
      </c>
      <c r="J187" s="46">
        <f t="shared" si="60"/>
        <v>208.18792889999997</v>
      </c>
      <c r="K187" s="47">
        <v>0.20000000000000001</v>
      </c>
      <c r="L187" s="211">
        <f t="shared" si="49"/>
        <v>41.637585779999995</v>
      </c>
      <c r="M187" s="49">
        <v>0.050000000000000003</v>
      </c>
      <c r="N187" s="213">
        <f t="shared" si="50"/>
        <v>10.409396444999999</v>
      </c>
      <c r="O187" s="49">
        <v>0.050000000000000003</v>
      </c>
      <c r="P187" s="213">
        <f t="shared" si="51"/>
        <v>10.409396444999999</v>
      </c>
      <c r="Q187" s="214">
        <f t="shared" si="52"/>
        <v>20.82</v>
      </c>
      <c r="R187" s="215">
        <f t="shared" si="62"/>
        <v>145.74000000000001</v>
      </c>
      <c r="S187" s="69">
        <f t="shared" si="57"/>
        <v>0.60903531088444396</v>
      </c>
      <c r="T187" s="217"/>
      <c r="U187" s="218"/>
      <c r="X187" s="2"/>
    </row>
    <row r="188" ht="14.25" customHeight="1">
      <c r="A188" s="220" t="s">
        <v>441</v>
      </c>
      <c r="B188" s="55" t="str">
        <f>VLOOKUP(A188,'New template'!A:B,2,FALSE)</f>
        <v>E06381</v>
      </c>
      <c r="C188" s="68">
        <v>11</v>
      </c>
      <c r="D188" s="198">
        <v>198</v>
      </c>
      <c r="E188" s="43">
        <v>0</v>
      </c>
      <c r="F188" s="207">
        <f t="shared" si="46"/>
        <v>198</v>
      </c>
      <c r="G188" s="45">
        <f t="shared" si="59"/>
        <v>27.183419999999998</v>
      </c>
      <c r="H188" s="208">
        <f t="shared" si="47"/>
        <v>299.01761999999997</v>
      </c>
      <c r="I188" s="208">
        <f t="shared" si="48"/>
        <v>3.5338445999999997</v>
      </c>
      <c r="J188" s="46">
        <f t="shared" si="60"/>
        <v>260.14532939999998</v>
      </c>
      <c r="K188" s="47">
        <v>0.20000000000000001</v>
      </c>
      <c r="L188" s="211">
        <f t="shared" si="49"/>
        <v>52.029065879999997</v>
      </c>
      <c r="M188" s="49">
        <v>0.050000000000000003</v>
      </c>
      <c r="N188" s="213">
        <f t="shared" si="50"/>
        <v>13.007266469999999</v>
      </c>
      <c r="O188" s="49">
        <v>0.050000000000000003</v>
      </c>
      <c r="P188" s="213">
        <f t="shared" si="51"/>
        <v>13.007266469999999</v>
      </c>
      <c r="Q188" s="214">
        <f t="shared" si="52"/>
        <v>16.550000000000001</v>
      </c>
      <c r="R188" s="215">
        <f t="shared" si="62"/>
        <v>182.05000000000001</v>
      </c>
      <c r="S188" s="69">
        <f t="shared" si="57"/>
        <v>0.60882699822171027</v>
      </c>
      <c r="T188" s="217"/>
      <c r="U188" s="218"/>
      <c r="X188" s="2"/>
    </row>
    <row r="189" hidden="1" ht="14.25" customHeight="1">
      <c r="A189" s="220" t="s">
        <v>443</v>
      </c>
      <c r="B189" s="55" t="str">
        <f>VLOOKUP(A189,'New template'!A:B,2,FALSE)</f>
        <v>E06689</v>
      </c>
      <c r="C189" s="68">
        <v>0</v>
      </c>
      <c r="D189" s="198">
        <v>298</v>
      </c>
      <c r="E189" s="43">
        <v>0</v>
      </c>
      <c r="F189" s="207">
        <f t="shared" si="46"/>
        <v>298</v>
      </c>
      <c r="G189" s="45">
        <f t="shared" si="59"/>
        <v>40.912419999999997</v>
      </c>
      <c r="H189" s="208">
        <f t="shared" si="47"/>
        <v>0</v>
      </c>
      <c r="I189" s="208">
        <f t="shared" si="48"/>
        <v>5.3186146000000001</v>
      </c>
      <c r="J189" s="46">
        <f t="shared" si="60"/>
        <v>0</v>
      </c>
      <c r="K189" s="47">
        <v>0.20000000000000001</v>
      </c>
      <c r="L189" s="211">
        <f t="shared" si="49"/>
        <v>0</v>
      </c>
      <c r="M189" s="49">
        <v>0.050000000000000003</v>
      </c>
      <c r="N189" s="213">
        <f t="shared" si="50"/>
        <v>0</v>
      </c>
      <c r="O189" s="49">
        <v>0.050000000000000003</v>
      </c>
      <c r="P189" s="213">
        <f t="shared" si="51"/>
        <v>0</v>
      </c>
      <c r="Q189" s="214">
        <f t="shared" si="52"/>
        <v>0</v>
      </c>
      <c r="R189" s="215">
        <f t="shared" si="53"/>
        <v>0</v>
      </c>
      <c r="S189" s="69" t="e">
        <f t="shared" si="57"/>
        <v>#DIV/0!</v>
      </c>
      <c r="T189" s="12"/>
    </row>
    <row r="190" ht="14.25" customHeight="1">
      <c r="A190" s="220" t="s">
        <v>262</v>
      </c>
      <c r="B190" s="55" t="str">
        <f>VLOOKUP(A190,'New template'!A:B,2,FALSE)</f>
        <v>E03191</v>
      </c>
      <c r="C190" s="68">
        <v>24</v>
      </c>
      <c r="D190" s="198">
        <v>258</v>
      </c>
      <c r="E190" s="43">
        <v>0.80000000000000004</v>
      </c>
      <c r="F190" s="207">
        <f t="shared" si="46"/>
        <v>51</v>
      </c>
      <c r="G190" s="45">
        <f t="shared" si="59"/>
        <v>7.0017899999999997</v>
      </c>
      <c r="H190" s="208">
        <f t="shared" si="47"/>
        <v>168.04295999999999</v>
      </c>
      <c r="I190" s="208">
        <f t="shared" si="48"/>
        <v>0.91023270000000001</v>
      </c>
      <c r="J190" s="46">
        <f t="shared" si="60"/>
        <v>146.19737520000001</v>
      </c>
      <c r="K190" s="47">
        <v>0.20000000000000001</v>
      </c>
      <c r="L190" s="211">
        <f t="shared" si="49"/>
        <v>29.239475040000002</v>
      </c>
      <c r="M190" s="49">
        <v>0.050000000000000003</v>
      </c>
      <c r="N190" s="213">
        <f t="shared" si="50"/>
        <v>7.3098687600000005</v>
      </c>
      <c r="O190" s="49">
        <v>0.050000000000000003</v>
      </c>
      <c r="P190" s="213">
        <f t="shared" si="51"/>
        <v>7.3098687600000005</v>
      </c>
      <c r="Q190" s="214">
        <f t="shared" si="52"/>
        <v>4.2599999999999998</v>
      </c>
      <c r="R190" s="215">
        <f t="shared" ref="R190:R195" si="63">+Q190*C190</f>
        <v>102.23999999999999</v>
      </c>
      <c r="S190" s="69">
        <f t="shared" si="57"/>
        <v>0.6084158479474534</v>
      </c>
      <c r="T190" s="217"/>
      <c r="U190" s="218"/>
      <c r="X190" s="2"/>
    </row>
    <row r="191" ht="14.25" customHeight="1">
      <c r="A191" s="220" t="s">
        <v>264</v>
      </c>
      <c r="B191" s="65" t="s">
        <v>470</v>
      </c>
      <c r="C191" s="68">
        <v>1</v>
      </c>
      <c r="D191" s="198">
        <v>314</v>
      </c>
      <c r="E191" s="43">
        <v>0.59999999999999998</v>
      </c>
      <c r="F191" s="207">
        <f t="shared" si="46"/>
        <v>125</v>
      </c>
      <c r="G191" s="45">
        <f t="shared" si="59"/>
        <v>17.161249999999999</v>
      </c>
      <c r="H191" s="208">
        <f t="shared" si="47"/>
        <v>17.161249999999999</v>
      </c>
      <c r="I191" s="208">
        <f t="shared" si="48"/>
        <v>2.2309625</v>
      </c>
      <c r="J191" s="46">
        <f t="shared" si="60"/>
        <v>14.930287499999999</v>
      </c>
      <c r="K191" s="47">
        <v>0.20000000000000001</v>
      </c>
      <c r="L191" s="211">
        <f t="shared" si="49"/>
        <v>2.9860574999999998</v>
      </c>
      <c r="M191" s="49">
        <v>0.050000000000000003</v>
      </c>
      <c r="N191" s="213">
        <f t="shared" si="50"/>
        <v>0.74651437499999995</v>
      </c>
      <c r="O191" s="49">
        <v>0.050000000000000003</v>
      </c>
      <c r="P191" s="213">
        <f t="shared" si="51"/>
        <v>0.74651437499999995</v>
      </c>
      <c r="Q191" s="214">
        <f t="shared" si="52"/>
        <v>10.449999999999999</v>
      </c>
      <c r="R191" s="215">
        <f t="shared" si="63"/>
        <v>10.449999999999999</v>
      </c>
      <c r="S191" s="69">
        <f t="shared" ref="S191:S208" si="64">R191/H191</f>
        <v>0.60893000218515547</v>
      </c>
      <c r="T191" s="217"/>
      <c r="U191" s="218"/>
      <c r="X191" s="2"/>
    </row>
    <row r="192" ht="14.25" customHeight="1">
      <c r="A192" s="220" t="s">
        <v>266</v>
      </c>
      <c r="B192" s="55" t="str">
        <f>VLOOKUP(A192,'New template'!A:B,2,FALSE)</f>
        <v>E02278</v>
      </c>
      <c r="C192" s="68">
        <v>1</v>
      </c>
      <c r="D192" s="198">
        <v>198</v>
      </c>
      <c r="E192" s="43">
        <v>0</v>
      </c>
      <c r="F192" s="207">
        <f t="shared" si="46"/>
        <v>198</v>
      </c>
      <c r="G192" s="45">
        <f t="shared" si="59"/>
        <v>27.183419999999998</v>
      </c>
      <c r="H192" s="208">
        <f t="shared" si="47"/>
        <v>27.183419999999998</v>
      </c>
      <c r="I192" s="208">
        <f t="shared" si="48"/>
        <v>3.5338445999999997</v>
      </c>
      <c r="J192" s="46">
        <f t="shared" si="60"/>
        <v>23.6495754</v>
      </c>
      <c r="K192" s="47">
        <v>0.20000000000000001</v>
      </c>
      <c r="L192" s="211">
        <f t="shared" si="49"/>
        <v>4.7299150800000005</v>
      </c>
      <c r="M192" s="49">
        <v>0.050000000000000003</v>
      </c>
      <c r="N192" s="213">
        <f t="shared" si="50"/>
        <v>1.1824787700000001</v>
      </c>
      <c r="O192" s="49">
        <v>0.050000000000000003</v>
      </c>
      <c r="P192" s="213">
        <f t="shared" si="51"/>
        <v>1.1824787700000001</v>
      </c>
      <c r="Q192" s="214">
        <f t="shared" si="52"/>
        <v>16.550000000000001</v>
      </c>
      <c r="R192" s="215">
        <f t="shared" si="63"/>
        <v>16.550000000000001</v>
      </c>
      <c r="S192" s="69">
        <f t="shared" si="64"/>
        <v>0.60882699822171016</v>
      </c>
      <c r="T192" s="217"/>
      <c r="U192" s="218"/>
      <c r="X192" s="2"/>
    </row>
    <row r="193" ht="14.25" customHeight="1">
      <c r="A193" s="220" t="s">
        <v>266</v>
      </c>
      <c r="B193" s="55" t="str">
        <f>VLOOKUP(A193,'New template'!A:B,2,FALSE)</f>
        <v>E02278</v>
      </c>
      <c r="C193" s="68">
        <v>22</v>
      </c>
      <c r="D193" s="198">
        <v>198</v>
      </c>
      <c r="E193" s="43">
        <v>0.75</v>
      </c>
      <c r="F193" s="207">
        <f t="shared" si="46"/>
        <v>49</v>
      </c>
      <c r="G193" s="45">
        <f t="shared" si="59"/>
        <v>6.7272099999999995</v>
      </c>
      <c r="H193" s="208">
        <f t="shared" si="47"/>
        <v>147.99861999999999</v>
      </c>
      <c r="I193" s="208">
        <f t="shared" si="48"/>
        <v>0.87453729999999996</v>
      </c>
      <c r="J193" s="46">
        <f t="shared" si="60"/>
        <v>128.75879939999999</v>
      </c>
      <c r="K193" s="47">
        <v>0.20000000000000001</v>
      </c>
      <c r="L193" s="211">
        <f t="shared" si="49"/>
        <v>25.751759879999998</v>
      </c>
      <c r="M193" s="49">
        <v>0.050000000000000003</v>
      </c>
      <c r="N193" s="213">
        <f t="shared" si="50"/>
        <v>6.4379399699999995</v>
      </c>
      <c r="O193" s="49">
        <v>0.050000000000000003</v>
      </c>
      <c r="P193" s="213">
        <f t="shared" si="51"/>
        <v>6.4379399699999995</v>
      </c>
      <c r="Q193" s="214">
        <f t="shared" si="52"/>
        <v>4.0999999999999996</v>
      </c>
      <c r="R193" s="215">
        <f t="shared" si="63"/>
        <v>90.199999999999989</v>
      </c>
      <c r="S193" s="69">
        <f t="shared" si="64"/>
        <v>0.60946514231011073</v>
      </c>
      <c r="T193" s="217"/>
      <c r="U193" s="218"/>
      <c r="X193" s="2"/>
    </row>
    <row r="194" ht="14.25" customHeight="1">
      <c r="A194" s="220" t="s">
        <v>268</v>
      </c>
      <c r="B194" s="55" t="str">
        <f>VLOOKUP(A194,'New template'!A:B,2,FALSE)</f>
        <v>E05647</v>
      </c>
      <c r="C194" s="68">
        <v>12</v>
      </c>
      <c r="D194" s="198">
        <v>398</v>
      </c>
      <c r="E194" s="43">
        <v>0.75</v>
      </c>
      <c r="F194" s="207">
        <f t="shared" si="46"/>
        <v>99</v>
      </c>
      <c r="G194" s="45">
        <f t="shared" si="59"/>
        <v>13.591709999999999</v>
      </c>
      <c r="H194" s="208">
        <f t="shared" si="47"/>
        <v>163.10051999999999</v>
      </c>
      <c r="I194" s="208">
        <f t="shared" si="48"/>
        <v>1.7669222999999998</v>
      </c>
      <c r="J194" s="46">
        <f t="shared" si="60"/>
        <v>141.89745239999999</v>
      </c>
      <c r="K194" s="47">
        <v>0.20000000000000001</v>
      </c>
      <c r="L194" s="211">
        <f t="shared" si="49"/>
        <v>28.379490480000001</v>
      </c>
      <c r="M194" s="49">
        <v>0.050000000000000003</v>
      </c>
      <c r="N194" s="213">
        <f t="shared" si="50"/>
        <v>7.0948726200000003</v>
      </c>
      <c r="O194" s="49">
        <v>0.050000000000000003</v>
      </c>
      <c r="P194" s="213">
        <f t="shared" si="51"/>
        <v>7.0948726200000003</v>
      </c>
      <c r="Q194" s="214">
        <f t="shared" si="52"/>
        <v>8.2799999999999994</v>
      </c>
      <c r="R194" s="215">
        <f t="shared" si="63"/>
        <v>99.359999999999985</v>
      </c>
      <c r="S194" s="69">
        <f t="shared" si="64"/>
        <v>0.60919486951972923</v>
      </c>
      <c r="T194" s="217"/>
      <c r="U194" s="218"/>
      <c r="X194" s="2"/>
    </row>
    <row r="195" ht="14.25" customHeight="1">
      <c r="A195" s="220" t="s">
        <v>396</v>
      </c>
      <c r="B195" s="55" t="str">
        <f>VLOOKUP(A195,'New template'!A:B,2,FALSE)</f>
        <v>E05700</v>
      </c>
      <c r="C195" s="68">
        <v>3</v>
      </c>
      <c r="D195" s="198">
        <v>348</v>
      </c>
      <c r="E195" s="43">
        <v>0</v>
      </c>
      <c r="F195" s="207">
        <f t="shared" si="46"/>
        <v>348</v>
      </c>
      <c r="G195" s="45">
        <f t="shared" si="59"/>
        <v>47.776919999999997</v>
      </c>
      <c r="H195" s="208">
        <f t="shared" si="47"/>
        <v>143.33076</v>
      </c>
      <c r="I195" s="208">
        <f t="shared" si="48"/>
        <v>6.2109996000000001</v>
      </c>
      <c r="J195" s="46">
        <f t="shared" si="60"/>
        <v>124.69776119999999</v>
      </c>
      <c r="K195" s="47">
        <v>0.20000000000000001</v>
      </c>
      <c r="L195" s="211">
        <f t="shared" si="49"/>
        <v>24.939552239999998</v>
      </c>
      <c r="M195" s="49">
        <v>0.050000000000000003</v>
      </c>
      <c r="N195" s="213">
        <f t="shared" si="50"/>
        <v>6.2348880599999994</v>
      </c>
      <c r="O195" s="49">
        <v>0.050000000000000003</v>
      </c>
      <c r="P195" s="213">
        <f t="shared" si="51"/>
        <v>6.2348880599999994</v>
      </c>
      <c r="Q195" s="214">
        <f t="shared" si="52"/>
        <v>29.100000000000001</v>
      </c>
      <c r="R195" s="215">
        <f t="shared" si="63"/>
        <v>87.300000000000011</v>
      </c>
      <c r="S195" s="69">
        <f t="shared" si="64"/>
        <v>0.60908070256517177</v>
      </c>
      <c r="T195" s="217"/>
      <c r="U195" s="218"/>
      <c r="X195" s="2"/>
    </row>
    <row r="196" hidden="1" ht="14.25" customHeight="1">
      <c r="A196" s="220" t="s">
        <v>396</v>
      </c>
      <c r="B196" s="55" t="str">
        <f>VLOOKUP(A196,'New template'!A:B,2,FALSE)</f>
        <v>E05700</v>
      </c>
      <c r="C196" s="68">
        <v>0</v>
      </c>
      <c r="D196" s="198">
        <v>348</v>
      </c>
      <c r="E196" s="43">
        <v>0.5</v>
      </c>
      <c r="F196" s="207">
        <f t="shared" si="46"/>
        <v>174</v>
      </c>
      <c r="G196" s="45">
        <f t="shared" si="59"/>
        <v>23.888459999999998</v>
      </c>
      <c r="H196" s="208">
        <f t="shared" si="47"/>
        <v>0</v>
      </c>
      <c r="I196" s="208">
        <f t="shared" si="48"/>
        <v>3.1054998</v>
      </c>
      <c r="J196" s="46">
        <f t="shared" si="60"/>
        <v>0</v>
      </c>
      <c r="K196" s="47">
        <v>0.20000000000000001</v>
      </c>
      <c r="L196" s="211">
        <f t="shared" si="49"/>
        <v>0</v>
      </c>
      <c r="M196" s="49">
        <v>0.050000000000000003</v>
      </c>
      <c r="N196" s="213">
        <f t="shared" si="50"/>
        <v>0</v>
      </c>
      <c r="O196" s="49">
        <v>0.050000000000000003</v>
      </c>
      <c r="P196" s="213">
        <f t="shared" si="51"/>
        <v>0</v>
      </c>
      <c r="Q196" s="214">
        <f t="shared" si="52"/>
        <v>0</v>
      </c>
      <c r="R196" s="215">
        <f t="shared" si="53"/>
        <v>0</v>
      </c>
      <c r="S196" s="69" t="e">
        <f t="shared" si="64"/>
        <v>#DIV/0!</v>
      </c>
      <c r="T196" s="12"/>
    </row>
    <row r="197" hidden="1" ht="14.25" customHeight="1">
      <c r="A197" s="220" t="s">
        <v>397</v>
      </c>
      <c r="B197" s="65" t="s">
        <v>471</v>
      </c>
      <c r="C197" s="68">
        <v>0</v>
      </c>
      <c r="D197" s="198">
        <v>498</v>
      </c>
      <c r="E197" s="43">
        <v>0</v>
      </c>
      <c r="F197" s="207">
        <f t="shared" si="46"/>
        <v>498</v>
      </c>
      <c r="G197" s="45">
        <f t="shared" si="59"/>
        <v>68.370419999999996</v>
      </c>
      <c r="H197" s="208">
        <f t="shared" si="47"/>
        <v>0</v>
      </c>
      <c r="I197" s="208">
        <f t="shared" si="48"/>
        <v>8.8881546</v>
      </c>
      <c r="J197" s="46">
        <f t="shared" si="60"/>
        <v>0</v>
      </c>
      <c r="K197" s="47">
        <v>0.20000000000000001</v>
      </c>
      <c r="L197" s="211">
        <f t="shared" si="49"/>
        <v>0</v>
      </c>
      <c r="M197" s="49">
        <v>0.050000000000000003</v>
      </c>
      <c r="N197" s="213">
        <f t="shared" si="50"/>
        <v>0</v>
      </c>
      <c r="O197" s="49">
        <v>0.050000000000000003</v>
      </c>
      <c r="P197" s="213">
        <f t="shared" si="51"/>
        <v>0</v>
      </c>
      <c r="Q197" s="214">
        <f t="shared" si="52"/>
        <v>0</v>
      </c>
      <c r="R197" s="215">
        <f t="shared" si="53"/>
        <v>0</v>
      </c>
      <c r="S197" s="69" t="e">
        <f t="shared" si="64"/>
        <v>#DIV/0!</v>
      </c>
      <c r="T197" s="12"/>
    </row>
    <row r="198" hidden="1" ht="14.25" customHeight="1">
      <c r="A198" s="220" t="s">
        <v>397</v>
      </c>
      <c r="B198" s="65" t="s">
        <v>471</v>
      </c>
      <c r="C198" s="68">
        <v>0</v>
      </c>
      <c r="D198" s="198">
        <v>498</v>
      </c>
      <c r="E198" s="43">
        <v>0.40000000000000002</v>
      </c>
      <c r="F198" s="207">
        <f t="shared" si="46"/>
        <v>298</v>
      </c>
      <c r="G198" s="45">
        <f t="shared" si="59"/>
        <v>40.912419999999997</v>
      </c>
      <c r="H198" s="208">
        <f t="shared" si="47"/>
        <v>0</v>
      </c>
      <c r="I198" s="208">
        <f t="shared" si="48"/>
        <v>5.3186146000000001</v>
      </c>
      <c r="J198" s="46">
        <f t="shared" si="60"/>
        <v>0</v>
      </c>
      <c r="K198" s="47">
        <v>0.20000000000000001</v>
      </c>
      <c r="L198" s="211">
        <f t="shared" si="49"/>
        <v>0</v>
      </c>
      <c r="M198" s="49">
        <v>0.050000000000000003</v>
      </c>
      <c r="N198" s="213">
        <f t="shared" si="50"/>
        <v>0</v>
      </c>
      <c r="O198" s="49">
        <v>0.050000000000000003</v>
      </c>
      <c r="P198" s="213">
        <f t="shared" si="51"/>
        <v>0</v>
      </c>
      <c r="Q198" s="214">
        <f t="shared" si="52"/>
        <v>0</v>
      </c>
      <c r="R198" s="215">
        <f t="shared" si="53"/>
        <v>0</v>
      </c>
      <c r="S198" s="69" t="e">
        <f t="shared" si="64"/>
        <v>#DIV/0!</v>
      </c>
      <c r="T198" s="12"/>
    </row>
    <row r="199" ht="14.25" customHeight="1">
      <c r="A199" s="220" t="s">
        <v>274</v>
      </c>
      <c r="B199" s="65" t="s">
        <v>472</v>
      </c>
      <c r="C199" s="68">
        <v>3</v>
      </c>
      <c r="D199" s="198">
        <v>548</v>
      </c>
      <c r="E199" s="43">
        <v>0</v>
      </c>
      <c r="F199" s="207">
        <f t="shared" si="46"/>
        <v>548</v>
      </c>
      <c r="G199" s="45">
        <f t="shared" si="59"/>
        <v>75.234920000000002</v>
      </c>
      <c r="H199" s="208">
        <f t="shared" si="47"/>
        <v>225.70476000000002</v>
      </c>
      <c r="I199" s="208">
        <f t="shared" si="48"/>
        <v>9.7805396000000009</v>
      </c>
      <c r="J199" s="46">
        <f t="shared" si="60"/>
        <v>196.36314120000003</v>
      </c>
      <c r="K199" s="47">
        <v>0.20000000000000001</v>
      </c>
      <c r="L199" s="211">
        <f t="shared" si="49"/>
        <v>39.27262824000001</v>
      </c>
      <c r="M199" s="49">
        <v>0.050000000000000003</v>
      </c>
      <c r="N199" s="213">
        <f t="shared" si="50"/>
        <v>9.8181570600000025</v>
      </c>
      <c r="O199" s="49">
        <v>0.050000000000000003</v>
      </c>
      <c r="P199" s="213">
        <f t="shared" si="51"/>
        <v>9.8181570600000025</v>
      </c>
      <c r="Q199" s="214">
        <f t="shared" si="52"/>
        <v>45.82</v>
      </c>
      <c r="R199" s="215">
        <f>+Q199*C199</f>
        <v>137.46000000000001</v>
      </c>
      <c r="S199" s="69">
        <f t="shared" si="64"/>
        <v>0.60902570242647958</v>
      </c>
      <c r="T199" s="217"/>
      <c r="U199" s="218"/>
      <c r="X199" s="2"/>
    </row>
    <row r="200" hidden="1" ht="14.25" customHeight="1">
      <c r="A200" s="220" t="s">
        <v>274</v>
      </c>
      <c r="B200" s="65" t="s">
        <v>472</v>
      </c>
      <c r="C200" s="68">
        <v>0</v>
      </c>
      <c r="D200" s="198">
        <v>548</v>
      </c>
      <c r="E200" s="43">
        <v>0.40000000000000002</v>
      </c>
      <c r="F200" s="207">
        <f t="shared" si="46"/>
        <v>328</v>
      </c>
      <c r="G200" s="45">
        <f t="shared" si="59"/>
        <v>45.031120000000001</v>
      </c>
      <c r="H200" s="208">
        <f t="shared" si="47"/>
        <v>0</v>
      </c>
      <c r="I200" s="208">
        <f t="shared" si="48"/>
        <v>5.8540456000000001</v>
      </c>
      <c r="J200" s="46">
        <f t="shared" si="60"/>
        <v>0</v>
      </c>
      <c r="K200" s="47">
        <v>0.20000000000000001</v>
      </c>
      <c r="L200" s="211">
        <f t="shared" si="49"/>
        <v>0</v>
      </c>
      <c r="M200" s="49">
        <v>0.050000000000000003</v>
      </c>
      <c r="N200" s="213">
        <f t="shared" si="50"/>
        <v>0</v>
      </c>
      <c r="O200" s="49">
        <v>0.050000000000000003</v>
      </c>
      <c r="P200" s="213">
        <f t="shared" si="51"/>
        <v>0</v>
      </c>
      <c r="Q200" s="214">
        <f t="shared" si="52"/>
        <v>0</v>
      </c>
      <c r="R200" s="215">
        <f t="shared" si="53"/>
        <v>0</v>
      </c>
      <c r="S200" s="69" t="e">
        <f t="shared" si="64"/>
        <v>#DIV/0!</v>
      </c>
      <c r="T200" s="12"/>
    </row>
    <row r="201" hidden="1" ht="14.25" customHeight="1">
      <c r="A201" s="150" t="s">
        <v>276</v>
      </c>
      <c r="B201" s="241" t="s">
        <v>473</v>
      </c>
      <c r="C201" s="68">
        <v>0</v>
      </c>
      <c r="D201" s="198">
        <v>248</v>
      </c>
      <c r="E201" s="43">
        <v>0.40000000000000002</v>
      </c>
      <c r="F201" s="207">
        <f t="shared" si="46"/>
        <v>148</v>
      </c>
      <c r="G201" s="45">
        <f t="shared" ref="G201:G208" si="65">F201*$B$7</f>
        <v>20.318919999999999</v>
      </c>
      <c r="H201" s="208">
        <f t="shared" si="47"/>
        <v>0</v>
      </c>
      <c r="I201" s="208">
        <f t="shared" si="48"/>
        <v>2.6414595999999997</v>
      </c>
      <c r="J201" s="46">
        <f t="shared" ref="J201:J208" si="66">(G201-I201)*C201</f>
        <v>0</v>
      </c>
      <c r="K201" s="47">
        <v>0.20000000000000001</v>
      </c>
      <c r="L201" s="211">
        <f t="shared" si="49"/>
        <v>0</v>
      </c>
      <c r="M201" s="49">
        <v>0.050000000000000003</v>
      </c>
      <c r="N201" s="213">
        <f t="shared" si="50"/>
        <v>0</v>
      </c>
      <c r="O201" s="49">
        <v>0.050000000000000003</v>
      </c>
      <c r="P201" s="213">
        <f t="shared" si="51"/>
        <v>0</v>
      </c>
      <c r="Q201" s="214">
        <f t="shared" si="52"/>
        <v>0</v>
      </c>
      <c r="R201" s="215">
        <f t="shared" si="53"/>
        <v>0</v>
      </c>
      <c r="S201" s="69" t="e">
        <f t="shared" si="64"/>
        <v>#DIV/0!</v>
      </c>
      <c r="T201" s="12"/>
    </row>
    <row r="202" hidden="1" ht="14.25" customHeight="1">
      <c r="A202" s="150" t="s">
        <v>350</v>
      </c>
      <c r="B202" s="241" t="s">
        <v>474</v>
      </c>
      <c r="C202" s="68">
        <v>0</v>
      </c>
      <c r="D202" s="198">
        <v>348</v>
      </c>
      <c r="E202" s="43">
        <v>0.40000000000000002</v>
      </c>
      <c r="F202" s="207">
        <f t="shared" ref="F202:F208" si="67">ROUNDDOWN(D202*(1-E202),0)</f>
        <v>208</v>
      </c>
      <c r="G202" s="45">
        <f t="shared" si="65"/>
        <v>28.556319999999999</v>
      </c>
      <c r="H202" s="208">
        <f t="shared" ref="H202:H208" si="68">G202*C202</f>
        <v>0</v>
      </c>
      <c r="I202" s="208">
        <f t="shared" ref="I202:I208" si="69">G202*0.13</f>
        <v>3.7123216000000001</v>
      </c>
      <c r="J202" s="46">
        <f t="shared" si="66"/>
        <v>0</v>
      </c>
      <c r="K202" s="47">
        <v>0.20000000000000001</v>
      </c>
      <c r="L202" s="211">
        <f t="shared" ref="L202:L208" si="70">J202*K202</f>
        <v>0</v>
      </c>
      <c r="M202" s="49">
        <v>0.050000000000000003</v>
      </c>
      <c r="N202" s="213">
        <f t="shared" ref="N202:N208" si="71">J202*M202</f>
        <v>0</v>
      </c>
      <c r="O202" s="49">
        <v>0.050000000000000003</v>
      </c>
      <c r="P202" s="213">
        <f t="shared" ref="P202:P208" si="72">J202*O202</f>
        <v>0</v>
      </c>
      <c r="Q202" s="214">
        <f t="shared" ref="Q202:Q208" si="73">IFERROR(ROUND((J202-L202-N202-P202)/C202,2),0)</f>
        <v>0</v>
      </c>
      <c r="R202" s="215">
        <f t="shared" ref="R202:R206" si="74">J202-L202-N202-P202</f>
        <v>0</v>
      </c>
      <c r="S202" s="69" t="e">
        <f t="shared" si="64"/>
        <v>#DIV/0!</v>
      </c>
      <c r="T202" s="12"/>
    </row>
    <row r="203" ht="14.25" customHeight="1">
      <c r="A203" s="220" t="s">
        <v>280</v>
      </c>
      <c r="B203" s="65" t="s">
        <v>281</v>
      </c>
      <c r="C203" s="68">
        <v>1</v>
      </c>
      <c r="D203" s="198">
        <v>348</v>
      </c>
      <c r="E203" s="43">
        <v>0</v>
      </c>
      <c r="F203" s="207">
        <f t="shared" si="67"/>
        <v>348</v>
      </c>
      <c r="G203" s="45">
        <f t="shared" si="65"/>
        <v>47.776919999999997</v>
      </c>
      <c r="H203" s="208">
        <f t="shared" si="68"/>
        <v>47.776919999999997</v>
      </c>
      <c r="I203" s="208">
        <f t="shared" si="69"/>
        <v>6.2109996000000001</v>
      </c>
      <c r="J203" s="46">
        <f t="shared" si="66"/>
        <v>41.565920399999996</v>
      </c>
      <c r="K203" s="47">
        <v>0.20000000000000001</v>
      </c>
      <c r="L203" s="211">
        <f t="shared" si="70"/>
        <v>8.3131840799999992</v>
      </c>
      <c r="M203" s="49">
        <v>0.050000000000000003</v>
      </c>
      <c r="N203" s="213">
        <f t="shared" si="71"/>
        <v>2.0782960199999998</v>
      </c>
      <c r="O203" s="49">
        <v>0.050000000000000003</v>
      </c>
      <c r="P203" s="213">
        <f t="shared" si="72"/>
        <v>2.0782960199999998</v>
      </c>
      <c r="Q203" s="214">
        <f t="shared" si="73"/>
        <v>29.100000000000001</v>
      </c>
      <c r="R203" s="215">
        <f t="shared" ref="R203:R205" si="75">+Q203*C203</f>
        <v>29.100000000000001</v>
      </c>
      <c r="S203" s="69">
        <f t="shared" si="64"/>
        <v>0.60908070256517166</v>
      </c>
      <c r="T203" s="217"/>
      <c r="U203" s="218"/>
      <c r="X203" s="2"/>
    </row>
    <row r="204" ht="14.25" customHeight="1">
      <c r="A204" s="220" t="s">
        <v>280</v>
      </c>
      <c r="B204" s="65" t="s">
        <v>281</v>
      </c>
      <c r="C204" s="68">
        <v>126</v>
      </c>
      <c r="D204" s="198">
        <v>348</v>
      </c>
      <c r="E204" s="43">
        <v>0.59999999999999998</v>
      </c>
      <c r="F204" s="207">
        <f t="shared" si="67"/>
        <v>139</v>
      </c>
      <c r="G204" s="45">
        <f t="shared" si="65"/>
        <v>19.083310000000001</v>
      </c>
      <c r="H204" s="208">
        <f t="shared" si="68"/>
        <v>2404.4970600000001</v>
      </c>
      <c r="I204" s="208">
        <f t="shared" si="69"/>
        <v>2.4808303</v>
      </c>
      <c r="J204" s="46">
        <f t="shared" si="66"/>
        <v>2091.9124422</v>
      </c>
      <c r="K204" s="47">
        <v>0.20000000000000001</v>
      </c>
      <c r="L204" s="211">
        <f t="shared" si="70"/>
        <v>418.38248844000003</v>
      </c>
      <c r="M204" s="49">
        <v>0.050000000000000003</v>
      </c>
      <c r="N204" s="213">
        <f t="shared" si="71"/>
        <v>104.59562211000001</v>
      </c>
      <c r="O204" s="49">
        <v>0.050000000000000003</v>
      </c>
      <c r="P204" s="213">
        <f t="shared" si="72"/>
        <v>104.59562211000001</v>
      </c>
      <c r="Q204" s="214">
        <f t="shared" si="73"/>
        <v>11.619999999999999</v>
      </c>
      <c r="R204" s="215">
        <f t="shared" si="75"/>
        <v>1464.1199999999999</v>
      </c>
      <c r="S204" s="69">
        <f t="shared" si="64"/>
        <v>0.60890904146083669</v>
      </c>
      <c r="T204" s="217"/>
      <c r="U204" s="218"/>
      <c r="X204" s="2"/>
    </row>
    <row r="205" ht="14.25" customHeight="1">
      <c r="A205" s="220" t="s">
        <v>282</v>
      </c>
      <c r="B205" s="55" t="str">
        <f>VLOOKUP(A205,'New template'!A:B,2,FALSE)</f>
        <v>E05096</v>
      </c>
      <c r="C205" s="68">
        <v>1</v>
      </c>
      <c r="D205" s="198">
        <v>498</v>
      </c>
      <c r="E205" s="43">
        <v>0</v>
      </c>
      <c r="F205" s="207">
        <f t="shared" si="67"/>
        <v>498</v>
      </c>
      <c r="G205" s="45">
        <f t="shared" si="65"/>
        <v>68.370419999999996</v>
      </c>
      <c r="H205" s="208">
        <f t="shared" si="68"/>
        <v>68.370419999999996</v>
      </c>
      <c r="I205" s="208">
        <f t="shared" si="69"/>
        <v>8.8881546</v>
      </c>
      <c r="J205" s="46">
        <f t="shared" si="66"/>
        <v>59.482265399999996</v>
      </c>
      <c r="K205" s="47">
        <v>0.20000000000000001</v>
      </c>
      <c r="L205" s="211">
        <f t="shared" si="70"/>
        <v>11.896453080000001</v>
      </c>
      <c r="M205" s="49">
        <v>0.050000000000000003</v>
      </c>
      <c r="N205" s="213">
        <f t="shared" si="71"/>
        <v>2.9741132700000001</v>
      </c>
      <c r="O205" s="49">
        <v>0.050000000000000003</v>
      </c>
      <c r="P205" s="213">
        <f t="shared" si="72"/>
        <v>2.9741132700000001</v>
      </c>
      <c r="Q205" s="214">
        <f t="shared" si="73"/>
        <v>41.640000000000001</v>
      </c>
      <c r="R205" s="215">
        <f t="shared" si="75"/>
        <v>41.640000000000001</v>
      </c>
      <c r="S205" s="69">
        <f t="shared" si="64"/>
        <v>0.60903531088444396</v>
      </c>
      <c r="T205" s="217"/>
      <c r="U205" s="218"/>
      <c r="X205" s="2"/>
    </row>
    <row r="206" hidden="1" ht="14.25" customHeight="1">
      <c r="A206" s="220" t="s">
        <v>282</v>
      </c>
      <c r="B206" s="55" t="str">
        <f>VLOOKUP(A206,'New template'!A:B,2,FALSE)</f>
        <v>E05096</v>
      </c>
      <c r="C206" s="68">
        <v>0</v>
      </c>
      <c r="D206" s="198">
        <v>498</v>
      </c>
      <c r="E206" s="43">
        <v>0.59999999999999998</v>
      </c>
      <c r="F206" s="207">
        <f t="shared" si="67"/>
        <v>199</v>
      </c>
      <c r="G206" s="45">
        <f t="shared" si="65"/>
        <v>27.320709999999998</v>
      </c>
      <c r="H206" s="208">
        <f t="shared" si="68"/>
        <v>0</v>
      </c>
      <c r="I206" s="208">
        <f t="shared" si="69"/>
        <v>3.5516923</v>
      </c>
      <c r="J206" s="46">
        <f t="shared" si="66"/>
        <v>0</v>
      </c>
      <c r="K206" s="47">
        <v>0.20000000000000001</v>
      </c>
      <c r="L206" s="211">
        <f t="shared" si="70"/>
        <v>0</v>
      </c>
      <c r="M206" s="49">
        <v>0.050000000000000003</v>
      </c>
      <c r="N206" s="213">
        <f t="shared" si="71"/>
        <v>0</v>
      </c>
      <c r="O206" s="49">
        <v>0.050000000000000003</v>
      </c>
      <c r="P206" s="213">
        <f t="shared" si="72"/>
        <v>0</v>
      </c>
      <c r="Q206" s="214">
        <f t="shared" si="73"/>
        <v>0</v>
      </c>
      <c r="R206" s="215">
        <f t="shared" si="74"/>
        <v>0</v>
      </c>
      <c r="S206" s="69" t="e">
        <f t="shared" si="64"/>
        <v>#DIV/0!</v>
      </c>
      <c r="T206" s="12"/>
    </row>
    <row r="207" ht="14.25" customHeight="1">
      <c r="A207" s="220" t="s">
        <v>394</v>
      </c>
      <c r="B207" s="55" t="str">
        <f>VLOOKUP(A207,'New template'!A:B,2,FALSE)</f>
        <v>E05071</v>
      </c>
      <c r="C207" s="68">
        <v>6</v>
      </c>
      <c r="D207" s="198">
        <v>148</v>
      </c>
      <c r="E207" s="43">
        <v>0.75</v>
      </c>
      <c r="F207" s="207">
        <f t="shared" si="67"/>
        <v>37</v>
      </c>
      <c r="G207" s="45">
        <f t="shared" si="65"/>
        <v>5.0797299999999996</v>
      </c>
      <c r="H207" s="208">
        <f t="shared" si="68"/>
        <v>30.478379999999998</v>
      </c>
      <c r="I207" s="208">
        <f t="shared" si="69"/>
        <v>0.66036489999999992</v>
      </c>
      <c r="J207" s="46">
        <f t="shared" si="66"/>
        <v>26.516190599999995</v>
      </c>
      <c r="K207" s="47">
        <v>0.20000000000000001</v>
      </c>
      <c r="L207" s="211">
        <f t="shared" si="70"/>
        <v>5.3032381199999996</v>
      </c>
      <c r="M207" s="49">
        <v>0.050000000000000003</v>
      </c>
      <c r="N207" s="213">
        <f t="shared" si="71"/>
        <v>1.3258095299999999</v>
      </c>
      <c r="O207" s="49">
        <v>0.050000000000000003</v>
      </c>
      <c r="P207" s="213">
        <f t="shared" si="72"/>
        <v>1.3258095299999999</v>
      </c>
      <c r="Q207" s="214">
        <f t="shared" si="73"/>
        <v>3.0899999999999999</v>
      </c>
      <c r="R207" s="215">
        <f t="shared" ref="R207:R208" si="76">+Q207*C207</f>
        <v>18.539999999999999</v>
      </c>
      <c r="S207" s="69">
        <f t="shared" si="64"/>
        <v>0.60830004744346655</v>
      </c>
      <c r="T207" s="217"/>
      <c r="U207" s="218"/>
      <c r="X207" s="2"/>
    </row>
    <row r="208" ht="14.25" customHeight="1">
      <c r="A208" s="220" t="s">
        <v>395</v>
      </c>
      <c r="B208" s="55" t="str">
        <f>VLOOKUP(A208,'New template'!A:B,2,FALSE)</f>
        <v>E06305</v>
      </c>
      <c r="C208" s="68">
        <v>2</v>
      </c>
      <c r="D208" s="198">
        <v>198</v>
      </c>
      <c r="E208" s="43">
        <v>0.75</v>
      </c>
      <c r="F208" s="207">
        <f t="shared" si="67"/>
        <v>49</v>
      </c>
      <c r="G208" s="45">
        <f t="shared" si="65"/>
        <v>6.7272099999999995</v>
      </c>
      <c r="H208" s="208">
        <f t="shared" si="68"/>
        <v>13.454419999999999</v>
      </c>
      <c r="I208" s="208">
        <f t="shared" si="69"/>
        <v>0.87453729999999996</v>
      </c>
      <c r="J208" s="46">
        <f t="shared" si="66"/>
        <v>11.705345399999999</v>
      </c>
      <c r="K208" s="47">
        <v>0.20000000000000001</v>
      </c>
      <c r="L208" s="211">
        <f t="shared" si="70"/>
        <v>2.34106908</v>
      </c>
      <c r="M208" s="49">
        <v>0.050000000000000003</v>
      </c>
      <c r="N208" s="213">
        <f t="shared" si="71"/>
        <v>0.58526727000000001</v>
      </c>
      <c r="O208" s="49">
        <v>0.050000000000000003</v>
      </c>
      <c r="P208" s="213">
        <f t="shared" si="72"/>
        <v>0.58526727000000001</v>
      </c>
      <c r="Q208" s="214">
        <f t="shared" si="73"/>
        <v>4.0999999999999996</v>
      </c>
      <c r="R208" s="215">
        <f t="shared" si="76"/>
        <v>8.1999999999999993</v>
      </c>
      <c r="S208" s="69">
        <f t="shared" si="64"/>
        <v>0.60946514231011073</v>
      </c>
      <c r="T208" s="217"/>
      <c r="U208" s="218"/>
      <c r="X208" s="2"/>
    </row>
    <row r="209" ht="14.25" customHeight="1">
      <c r="A209" s="196"/>
      <c r="B209" s="196"/>
      <c r="C209" s="159">
        <f>SUM(C9:C208)</f>
        <v>10329</v>
      </c>
      <c r="D209" s="160"/>
      <c r="E209" s="161"/>
      <c r="F209" s="162"/>
      <c r="G209" s="163"/>
      <c r="H209" s="163">
        <f>SUM(H9:H208)</f>
        <v>252801.68729999987</v>
      </c>
      <c r="I209" s="163">
        <f>SUM(I9:I208)</f>
        <v>728.91791570000021</v>
      </c>
      <c r="J209" s="163">
        <f>SUM(J9:J208)</f>
        <v>219937.467951</v>
      </c>
      <c r="K209" s="165">
        <v>0.20000000000000001</v>
      </c>
      <c r="L209" s="166">
        <f>SUM(L9:L208)</f>
        <v>43987.493590199992</v>
      </c>
      <c r="M209" s="167"/>
      <c r="N209" s="168">
        <f>SUM(N9:N208)</f>
        <v>10996.873397549998</v>
      </c>
      <c r="O209" s="167"/>
      <c r="P209" s="169">
        <f>SUM(P9:P208)</f>
        <v>10996.873397549998</v>
      </c>
      <c r="Q209" s="197"/>
      <c r="R209" s="170">
        <f>SUM(R9:R208)</f>
        <v>153961.72999999995</v>
      </c>
      <c r="S209" s="171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A8:S209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ref="A9:S209">
      <sortCondition ref="A8:A209"/>
    </sortState>
  </autoFilter>
  <mergeCells count="5">
    <mergeCell ref="C2:K2"/>
    <mergeCell ref="A3:A4"/>
    <mergeCell ref="M4:R4"/>
    <mergeCell ref="M5:R6"/>
    <mergeCell ref="M7:R7"/>
  </mergeCells>
  <pageMargins left="0.7" right="0.7" top="0.75" bottom="0.75" header="0" footer="0"/>
  <pageSetup r:id="rId1" paperSize="9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 filterMode="1">
    <pageSetUpPr fitToPage="1"/>
  </sheetPr>
  <sheetViews>
    <sheetView zoomScale="80" zoomScaleNormal="80" workbookViewId="0">
      <pane activePane="bottomLeft" state="frozen" topLeftCell="A9" ySplit="8"/>
      <selection pane="bottomLeft" activeCell="K114" sqref="K114"/>
    </sheetView>
  </sheetViews>
  <sheetFormatPr defaultColWidth="14.42578" defaultRowHeight="15" customHeight="1"/>
  <cols>
    <col min="1" max="1" width="66.57031" style="12" customWidth="1"/>
    <col min="2" max="2" width="14.14063" style="12" customWidth="1"/>
    <col min="3" max="3" width="13.71094" style="12" customWidth="1"/>
    <col min="4" max="4" width="12.28516" style="12" customWidth="1"/>
    <col min="5" max="5" width="9.425781" style="12" customWidth="1"/>
    <col min="6" max="6" width="12.85547" style="12" customWidth="1"/>
    <col min="7" max="7" width="12.57031" style="12" customWidth="1"/>
    <col min="8" max="8" width="13.57031" style="12" customWidth="1"/>
    <col min="9" max="9" width="12.57031" style="12" customWidth="1"/>
    <col min="10" max="10" width="13.57031" style="12" customWidth="1"/>
    <col min="11" max="11" width="11.57031" style="12" customWidth="1"/>
    <col min="12" max="12" width="12.42578" style="12" customWidth="1"/>
    <col min="13" max="13" width="13" style="12" customWidth="1"/>
    <col min="14" max="14" width="12.85547" style="12" customWidth="1"/>
    <col min="15" max="15" width="11.42578" style="12" customWidth="1"/>
    <col min="16" max="16" width="12.42578" style="12" customWidth="1"/>
    <col min="17" max="17" width="12.85547" style="242" customWidth="1"/>
    <col min="18" max="18" width="13.57031" style="12" customWidth="1"/>
    <col min="19" max="19" width="13.42578" style="12" customWidth="1"/>
    <col min="20" max="20" width="16.57031" style="6" customWidth="1"/>
    <col min="21" max="21" width="16" style="12" customWidth="1"/>
    <col min="22" max="16384" width="14.42578" style="12"/>
  </cols>
  <sheetData>
    <row r="1" ht="35.25" customHeight="1"/>
    <row r="2" ht="27" customHeight="1">
      <c r="B2" s="174"/>
      <c r="C2" s="202" t="s">
        <v>357</v>
      </c>
      <c r="D2" s="202"/>
      <c r="E2" s="202"/>
      <c r="F2" s="202"/>
      <c r="G2" s="202"/>
      <c r="H2" s="202"/>
      <c r="I2" s="202"/>
      <c r="J2" s="202"/>
      <c r="K2" s="202"/>
      <c r="L2" s="174"/>
    </row>
    <row r="3" ht="18" customHeight="1">
      <c r="A3" s="176" t="s">
        <v>326</v>
      </c>
      <c r="B3" s="177">
        <v>45748</v>
      </c>
      <c r="D3" s="15"/>
      <c r="E3" s="15"/>
      <c r="F3" s="15"/>
      <c r="G3" s="15"/>
      <c r="H3" s="15"/>
      <c r="I3" s="15"/>
      <c r="J3" s="15"/>
      <c r="K3" s="15"/>
      <c r="L3" s="15"/>
      <c r="M3" s="21"/>
      <c r="N3" s="21"/>
      <c r="O3" s="21"/>
      <c r="P3" s="178"/>
      <c r="Q3" s="243"/>
      <c r="R3" s="179"/>
    </row>
    <row r="4" thickBot="1" ht="25.5" customHeight="1">
      <c r="A4" s="180"/>
      <c r="B4" s="177">
        <f>EOMONTH(B3,0)</f>
        <v>45777</v>
      </c>
      <c r="H4" s="15"/>
      <c r="L4" s="15"/>
      <c r="M4" s="181" t="s">
        <v>0</v>
      </c>
      <c r="N4" s="181"/>
      <c r="O4" s="181"/>
      <c r="P4" s="181"/>
      <c r="Q4" s="244"/>
      <c r="R4" s="181"/>
    </row>
    <row r="5" ht="16.5" customHeight="1">
      <c r="A5" s="182"/>
      <c r="L5" s="21"/>
      <c r="M5" s="17">
        <f>R191</f>
        <v>75803.039999999979</v>
      </c>
      <c r="N5" s="18"/>
      <c r="O5" s="18"/>
      <c r="P5" s="18"/>
      <c r="Q5" s="245"/>
      <c r="R5" s="19"/>
    </row>
    <row r="6" thickBot="1" ht="23.25" customHeight="1">
      <c r="A6" s="185" t="s">
        <v>1</v>
      </c>
      <c r="I6" s="178"/>
      <c r="J6" s="178"/>
      <c r="L6" s="21"/>
      <c r="M6" s="22"/>
      <c r="N6" s="23"/>
      <c r="O6" s="23"/>
      <c r="P6" s="23"/>
      <c r="Q6" s="246"/>
      <c r="R6" s="24"/>
    </row>
    <row r="7" ht="14.25" customHeight="1">
      <c r="A7" s="25" t="s">
        <v>448</v>
      </c>
      <c r="B7" s="189">
        <v>0.13735</v>
      </c>
      <c r="D7" s="27"/>
      <c r="E7" s="27"/>
      <c r="F7" s="27"/>
      <c r="G7" s="27"/>
      <c r="H7" s="27"/>
      <c r="I7" s="27"/>
      <c r="J7" s="27"/>
      <c r="K7" s="27"/>
      <c r="L7" s="27"/>
      <c r="M7" s="190"/>
      <c r="N7" s="190"/>
      <c r="O7" s="190"/>
      <c r="P7" s="190"/>
      <c r="Q7" s="247"/>
      <c r="R7" s="190"/>
    </row>
    <row r="8" ht="42.75">
      <c r="A8" s="28" t="s">
        <v>3</v>
      </c>
      <c r="B8" s="2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248" t="s">
        <v>19</v>
      </c>
      <c r="R8" s="38" t="s">
        <v>20</v>
      </c>
      <c r="S8" s="38" t="s">
        <v>21</v>
      </c>
    </row>
    <row r="9" s="2" customFormat="1" ht="15" customHeight="1">
      <c r="A9" s="249" t="s">
        <v>22</v>
      </c>
      <c r="B9" s="55" t="str">
        <f>VLOOKUP(A9,'New template'!A:B,2,FALSE)</f>
        <v>E05367</v>
      </c>
      <c r="C9" s="68">
        <v>1</v>
      </c>
      <c r="D9" s="198">
        <f>VLOOKUP(A9,'New template'!A:K,4,FALSE)</f>
        <v>278</v>
      </c>
      <c r="E9" s="43">
        <v>0.80000000000000004</v>
      </c>
      <c r="F9" s="44">
        <f t="shared" ref="F9:F72" si="0">ROUNDDOWN(D9*(1-E9),0)</f>
        <v>55</v>
      </c>
      <c r="G9" s="45">
        <f t="shared" ref="G9:G40" si="1">F9*$B$7</f>
        <v>7.5542499999999997</v>
      </c>
      <c r="H9" s="45">
        <f t="shared" ref="H9:H40" si="2">G9*C9</f>
        <v>7.5542499999999997</v>
      </c>
      <c r="I9" s="45">
        <f t="shared" ref="I9:I40" si="3">G9*0.13</f>
        <v>0.98205249999999999</v>
      </c>
      <c r="J9" s="46">
        <f t="shared" ref="J9:J40" si="4">(G9-I9)*C9</f>
        <v>6.5721974999999997</v>
      </c>
      <c r="K9" s="47">
        <v>0.20000000000000001</v>
      </c>
      <c r="L9" s="48">
        <f t="shared" ref="L9:L72" si="5">J9*K9</f>
        <v>1.3144395</v>
      </c>
      <c r="M9" s="49">
        <v>0.050000000000000003</v>
      </c>
      <c r="N9" s="50">
        <f t="shared" ref="N9:N40" si="6">J9*M9</f>
        <v>0.328609875</v>
      </c>
      <c r="O9" s="49">
        <v>0.050000000000000003</v>
      </c>
      <c r="P9" s="50">
        <f t="shared" ref="P9:P72" si="7">J9*O9</f>
        <v>0.328609875</v>
      </c>
      <c r="Q9" s="250">
        <f>IFERROR(ROUND((J9-L9-N9-P9)/C9,2),0)</f>
        <v>4.5999999999999996</v>
      </c>
      <c r="R9" s="52">
        <f>+Q9*C9</f>
        <v>4.5999999999999996</v>
      </c>
      <c r="S9" s="69">
        <f t="shared" ref="S9:S72" si="8">R9/H9</f>
        <v>0.60892874871760927</v>
      </c>
      <c r="T9" s="217" t="str">
        <f>VLOOKUP(A9,[2]item!$A$2:$B$147,2,0)</f>
        <v>E05367</v>
      </c>
      <c r="U9" s="218" t="str">
        <f>IF(B2=T2, "Match", "Mismatch")</f>
        <v>Match</v>
      </c>
    </row>
    <row r="10" s="2" customFormat="1" ht="15" customHeight="1">
      <c r="A10" s="249" t="s">
        <v>359</v>
      </c>
      <c r="B10" s="55" t="str">
        <f>VLOOKUP(A10,'New template'!A:B,2,FALSE)</f>
        <v>E02452</v>
      </c>
      <c r="C10" s="68">
        <v>28</v>
      </c>
      <c r="D10" s="198">
        <f>VLOOKUP(A10,'New template'!A:K,4,FALSE)</f>
        <v>278</v>
      </c>
      <c r="E10" s="43">
        <v>0.90000000000000002</v>
      </c>
      <c r="F10" s="44">
        <f t="shared" si="0"/>
        <v>27</v>
      </c>
      <c r="G10" s="45">
        <f t="shared" si="1"/>
        <v>3.70845</v>
      </c>
      <c r="H10" s="45">
        <f t="shared" si="2"/>
        <v>103.8366</v>
      </c>
      <c r="I10" s="45">
        <f t="shared" si="3"/>
        <v>0.48209850000000004</v>
      </c>
      <c r="J10" s="46">
        <f t="shared" si="4"/>
        <v>90.337841999999995</v>
      </c>
      <c r="K10" s="47">
        <v>0.20000000000000001</v>
      </c>
      <c r="L10" s="48">
        <f t="shared" si="5"/>
        <v>18.067568399999999</v>
      </c>
      <c r="M10" s="49">
        <v>0.050000000000000003</v>
      </c>
      <c r="N10" s="50">
        <f t="shared" si="6"/>
        <v>4.5168920999999997</v>
      </c>
      <c r="O10" s="49">
        <v>0.050000000000000003</v>
      </c>
      <c r="P10" s="50">
        <f t="shared" si="7"/>
        <v>4.5168920999999997</v>
      </c>
      <c r="Q10" s="250">
        <f>IFERROR(ROUND((J10-L10-N10-P10)/C10,2),0)</f>
        <v>2.2599999999999998</v>
      </c>
      <c r="R10" s="52">
        <f>+Q10*C10</f>
        <v>63.279999999999994</v>
      </c>
      <c r="S10" s="69">
        <f t="shared" si="8"/>
        <v>0.6094190295136781</v>
      </c>
      <c r="T10" s="217" t="str">
        <f>VLOOKUP(A10,[2]item!$A$2:$B$147,2,0)</f>
        <v>E02452</v>
      </c>
      <c r="U10" s="218" t="s">
        <v>475</v>
      </c>
    </row>
    <row r="11" s="2" customFormat="1" ht="15" customHeight="1">
      <c r="A11" s="249" t="s">
        <v>402</v>
      </c>
      <c r="B11" s="55" t="str">
        <f>VLOOKUP(A11,'New template'!A:B,2,FALSE)</f>
        <v>E03174</v>
      </c>
      <c r="C11" s="68">
        <v>1</v>
      </c>
      <c r="D11" s="198">
        <f>VLOOKUP(A11,'New template'!A:K,4,FALSE)</f>
        <v>268</v>
      </c>
      <c r="E11" s="43">
        <v>0</v>
      </c>
      <c r="F11" s="44">
        <f t="shared" si="0"/>
        <v>268</v>
      </c>
      <c r="G11" s="45">
        <f t="shared" si="1"/>
        <v>36.809800000000003</v>
      </c>
      <c r="H11" s="45">
        <f t="shared" si="2"/>
        <v>36.809800000000003</v>
      </c>
      <c r="I11" s="45">
        <f t="shared" si="3"/>
        <v>4.7852740000000002</v>
      </c>
      <c r="J11" s="46">
        <f t="shared" si="4"/>
        <v>32.024526000000002</v>
      </c>
      <c r="K11" s="47">
        <v>0.20000000000000001</v>
      </c>
      <c r="L11" s="48">
        <f t="shared" si="5"/>
        <v>6.4049052000000009</v>
      </c>
      <c r="M11" s="49">
        <v>0.050000000000000003</v>
      </c>
      <c r="N11" s="50">
        <f t="shared" si="6"/>
        <v>1.6012263000000002</v>
      </c>
      <c r="O11" s="49">
        <v>0.050000000000000003</v>
      </c>
      <c r="P11" s="50">
        <f t="shared" si="7"/>
        <v>1.6012263000000002</v>
      </c>
      <c r="Q11" s="250">
        <f t="shared" ref="Q11:Q72" si="9">IFERROR(ROUND((J11-L11-N11-P11)/C11,2),0)</f>
        <v>22.420000000000002</v>
      </c>
      <c r="R11" s="52">
        <f t="shared" ref="R11:R72" si="10">+Q11*C11</f>
        <v>22.420000000000002</v>
      </c>
      <c r="S11" s="69">
        <f t="shared" si="8"/>
        <v>0.60907693060000323</v>
      </c>
      <c r="T11" s="217" t="str">
        <f>VLOOKUP(A11,[2]item!$A$2:$B$147,2,0)</f>
        <v>E03174</v>
      </c>
      <c r="U11" s="218" t="s">
        <v>475</v>
      </c>
    </row>
    <row r="12" s="2" customFormat="1" ht="15" customHeight="1">
      <c r="A12" s="249" t="s">
        <v>402</v>
      </c>
      <c r="B12" s="55" t="str">
        <f>VLOOKUP(A12,'New template'!A:B,2,FALSE)</f>
        <v>E03174</v>
      </c>
      <c r="C12" s="68">
        <v>12</v>
      </c>
      <c r="D12" s="198">
        <f>VLOOKUP(A12,'New template'!A:K,4,FALSE)</f>
        <v>268</v>
      </c>
      <c r="E12" s="43">
        <v>0.80000000000000004</v>
      </c>
      <c r="F12" s="44">
        <f t="shared" si="0"/>
        <v>53</v>
      </c>
      <c r="G12" s="45">
        <f t="shared" si="1"/>
        <v>7.2795500000000004</v>
      </c>
      <c r="H12" s="45">
        <f t="shared" si="2"/>
        <v>87.354600000000005</v>
      </c>
      <c r="I12" s="45">
        <f t="shared" si="3"/>
        <v>0.94634150000000006</v>
      </c>
      <c r="J12" s="46">
        <f t="shared" si="4"/>
        <v>75.998502000000002</v>
      </c>
      <c r="K12" s="47">
        <v>0.20000000000000001</v>
      </c>
      <c r="L12" s="48">
        <f t="shared" si="5"/>
        <v>15.199700400000001</v>
      </c>
      <c r="M12" s="49">
        <v>0.050000000000000003</v>
      </c>
      <c r="N12" s="50">
        <f t="shared" si="6"/>
        <v>3.7999251000000003</v>
      </c>
      <c r="O12" s="49">
        <v>0.050000000000000003</v>
      </c>
      <c r="P12" s="50">
        <f t="shared" si="7"/>
        <v>3.7999251000000003</v>
      </c>
      <c r="Q12" s="250">
        <f t="shared" si="9"/>
        <v>4.4299999999999997</v>
      </c>
      <c r="R12" s="52">
        <f t="shared" si="10"/>
        <v>53.159999999999997</v>
      </c>
      <c r="S12" s="69">
        <f t="shared" si="8"/>
        <v>0.60855410018476408</v>
      </c>
      <c r="T12" s="217" t="str">
        <f>VLOOKUP(A12,[2]item!$A$2:$B$147,2,0)</f>
        <v>E03174</v>
      </c>
      <c r="U12" s="218" t="str">
        <f t="shared" ref="U12:U73" si="11">IF(B5=T5, "Match", "Mismatch")</f>
        <v>Match</v>
      </c>
    </row>
    <row r="13" s="2" customFormat="1" ht="15" customHeight="1">
      <c r="A13" s="249" t="s">
        <v>28</v>
      </c>
      <c r="B13" s="55" t="str">
        <f>VLOOKUP(A13,'New template'!A:B,2,FALSE)</f>
        <v>E05445</v>
      </c>
      <c r="C13" s="68">
        <v>5</v>
      </c>
      <c r="D13" s="198">
        <f>VLOOKUP(A13,'New template'!A:K,4,FALSE)</f>
        <v>368</v>
      </c>
      <c r="E13" s="43">
        <v>0.80000000000000004</v>
      </c>
      <c r="F13" s="44">
        <f t="shared" si="0"/>
        <v>73</v>
      </c>
      <c r="G13" s="45">
        <f t="shared" si="1"/>
        <v>10.02655</v>
      </c>
      <c r="H13" s="45">
        <f t="shared" si="2"/>
        <v>50.132750000000001</v>
      </c>
      <c r="I13" s="45">
        <f t="shared" si="3"/>
        <v>1.3034515</v>
      </c>
      <c r="J13" s="46">
        <f t="shared" si="4"/>
        <v>43.615492500000002</v>
      </c>
      <c r="K13" s="47">
        <v>0.20000000000000001</v>
      </c>
      <c r="L13" s="48">
        <f t="shared" si="5"/>
        <v>8.7230985000000008</v>
      </c>
      <c r="M13" s="49">
        <v>0.050000000000000003</v>
      </c>
      <c r="N13" s="50">
        <f t="shared" si="6"/>
        <v>2.1807746250000002</v>
      </c>
      <c r="O13" s="49">
        <v>0.050000000000000003</v>
      </c>
      <c r="P13" s="50">
        <f t="shared" si="7"/>
        <v>2.1807746250000002</v>
      </c>
      <c r="Q13" s="250">
        <f t="shared" si="9"/>
        <v>6.1100000000000003</v>
      </c>
      <c r="R13" s="52">
        <f t="shared" si="10"/>
        <v>30.550000000000001</v>
      </c>
      <c r="S13" s="69">
        <f t="shared" si="8"/>
        <v>0.6093820905495908</v>
      </c>
      <c r="T13" s="217" t="s">
        <v>476</v>
      </c>
      <c r="U13" s="218" t="str">
        <f t="shared" si="11"/>
        <v>Match</v>
      </c>
    </row>
    <row r="14" s="2" customFormat="1" ht="15" customHeight="1">
      <c r="A14" s="249" t="s">
        <v>30</v>
      </c>
      <c r="B14" s="55" t="str">
        <f>VLOOKUP(A14,'New template'!A:B,2,FALSE)</f>
        <v>E05444</v>
      </c>
      <c r="C14" s="68">
        <v>67</v>
      </c>
      <c r="D14" s="198">
        <f>VLOOKUP(A14,'New template'!A:K,4,FALSE)</f>
        <v>498</v>
      </c>
      <c r="E14" s="43">
        <v>0.80000000000000004</v>
      </c>
      <c r="F14" s="44">
        <f t="shared" si="0"/>
        <v>99</v>
      </c>
      <c r="G14" s="45">
        <f t="shared" si="1"/>
        <v>13.59765</v>
      </c>
      <c r="H14" s="45">
        <f t="shared" si="2"/>
        <v>911.04255000000001</v>
      </c>
      <c r="I14" s="45">
        <f t="shared" si="3"/>
        <v>1.7676944999999999</v>
      </c>
      <c r="J14" s="46">
        <f t="shared" si="4"/>
        <v>792.60701849999998</v>
      </c>
      <c r="K14" s="47">
        <v>0.20000000000000001</v>
      </c>
      <c r="L14" s="48">
        <f t="shared" si="5"/>
        <v>158.52140370000001</v>
      </c>
      <c r="M14" s="49">
        <v>0.050000000000000003</v>
      </c>
      <c r="N14" s="50">
        <f t="shared" si="6"/>
        <v>39.630350925000002</v>
      </c>
      <c r="O14" s="49">
        <v>0.050000000000000003</v>
      </c>
      <c r="P14" s="50">
        <f t="shared" si="7"/>
        <v>39.630350925000002</v>
      </c>
      <c r="Q14" s="250">
        <f t="shared" si="9"/>
        <v>8.2799999999999994</v>
      </c>
      <c r="R14" s="52">
        <f t="shared" si="10"/>
        <v>554.75999999999999</v>
      </c>
      <c r="S14" s="69">
        <f t="shared" si="8"/>
        <v>0.60892874871760927</v>
      </c>
      <c r="T14" s="217" t="str">
        <f>VLOOKUP(A14,[2]item!$A$2:$B$147,2,0)</f>
        <v>E05444</v>
      </c>
      <c r="U14" s="218" t="s">
        <v>475</v>
      </c>
    </row>
    <row r="15" s="2" customFormat="1" ht="15" customHeight="1">
      <c r="A15" s="249" t="s">
        <v>30</v>
      </c>
      <c r="B15" s="55" t="str">
        <f>VLOOKUP(A15,'New template'!A:B,2,FALSE)</f>
        <v>E05444</v>
      </c>
      <c r="C15" s="68">
        <v>1</v>
      </c>
      <c r="D15" s="198">
        <f>VLOOKUP(A15,'New template'!A:K,4,FALSE)</f>
        <v>498</v>
      </c>
      <c r="E15" s="43">
        <v>0</v>
      </c>
      <c r="F15" s="44">
        <f t="shared" si="0"/>
        <v>498</v>
      </c>
      <c r="G15" s="45">
        <f t="shared" si="1"/>
        <v>68.400300000000001</v>
      </c>
      <c r="H15" s="45">
        <f t="shared" si="2"/>
        <v>68.400300000000001</v>
      </c>
      <c r="I15" s="45">
        <f t="shared" si="3"/>
        <v>8.8920390000000005</v>
      </c>
      <c r="J15" s="46">
        <f t="shared" si="4"/>
        <v>59.508261000000005</v>
      </c>
      <c r="K15" s="47">
        <v>0.20000000000000001</v>
      </c>
      <c r="L15" s="48">
        <f t="shared" si="5"/>
        <v>11.901652200000001</v>
      </c>
      <c r="M15" s="49">
        <v>0.050000000000000003</v>
      </c>
      <c r="N15" s="50">
        <f t="shared" si="6"/>
        <v>2.9754130500000002</v>
      </c>
      <c r="O15" s="49">
        <v>0.050000000000000003</v>
      </c>
      <c r="P15" s="50">
        <f t="shared" si="7"/>
        <v>2.9754130500000002</v>
      </c>
      <c r="Q15" s="250">
        <f t="shared" si="9"/>
        <v>41.659999999999997</v>
      </c>
      <c r="R15" s="52">
        <f t="shared" si="10"/>
        <v>41.659999999999997</v>
      </c>
      <c r="S15" s="69">
        <f t="shared" si="8"/>
        <v>0.60906165616232666</v>
      </c>
      <c r="T15" s="217" t="str">
        <f>VLOOKUP(A15,[2]item!$A$2:$B$147,2,0)</f>
        <v>E05444</v>
      </c>
      <c r="U15" s="218" t="s">
        <v>475</v>
      </c>
    </row>
    <row r="16" ht="15" customHeight="1">
      <c r="A16" s="249" t="s">
        <v>331</v>
      </c>
      <c r="B16" s="55" t="str">
        <f>VLOOKUP(A16,'New template'!A:B,2,FALSE)</f>
        <v>E05838</v>
      </c>
      <c r="C16" s="68">
        <v>4</v>
      </c>
      <c r="D16" s="198">
        <f>VLOOKUP(A16,'New template'!A:K,4,FALSE)</f>
        <v>348</v>
      </c>
      <c r="E16" s="43">
        <v>0</v>
      </c>
      <c r="F16" s="44">
        <f t="shared" si="0"/>
        <v>348</v>
      </c>
      <c r="G16" s="45">
        <f t="shared" si="1"/>
        <v>47.797800000000002</v>
      </c>
      <c r="H16" s="45">
        <f t="shared" si="2"/>
        <v>191.19120000000001</v>
      </c>
      <c r="I16" s="45">
        <f t="shared" si="3"/>
        <v>6.2137140000000004</v>
      </c>
      <c r="J16" s="46">
        <f t="shared" si="4"/>
        <v>166.336344</v>
      </c>
      <c r="K16" s="47">
        <v>0.20000000000000001</v>
      </c>
      <c r="L16" s="48">
        <f t="shared" si="5"/>
        <v>33.267268800000004</v>
      </c>
      <c r="M16" s="49">
        <v>0.050000000000000003</v>
      </c>
      <c r="N16" s="50">
        <f t="shared" si="6"/>
        <v>8.3168172000000009</v>
      </c>
      <c r="O16" s="49">
        <v>0.050000000000000003</v>
      </c>
      <c r="P16" s="50">
        <f t="shared" si="7"/>
        <v>8.3168172000000009</v>
      </c>
      <c r="Q16" s="250">
        <f t="shared" si="9"/>
        <v>29.109999999999999</v>
      </c>
      <c r="R16" s="52">
        <f t="shared" si="10"/>
        <v>116.44</v>
      </c>
      <c r="S16" s="69">
        <f t="shared" si="8"/>
        <v>0.6090238462858123</v>
      </c>
      <c r="T16" s="217" t="str">
        <f>VLOOKUP(A16,[2]item!$A$2:$B$147,2,0)</f>
        <v>E05838</v>
      </c>
      <c r="U16" s="218" t="str">
        <f t="shared" si="11"/>
        <v>Match</v>
      </c>
    </row>
    <row r="17" s="2" customFormat="1" ht="15" customHeight="1">
      <c r="A17" s="249" t="s">
        <v>32</v>
      </c>
      <c r="B17" s="55" t="str">
        <f>VLOOKUP(A17,'New template'!A:B,2,FALSE)</f>
        <v>E05837</v>
      </c>
      <c r="C17" s="68">
        <v>30</v>
      </c>
      <c r="D17" s="198">
        <f>VLOOKUP(A17,'New template'!A:K,4,FALSE)</f>
        <v>298</v>
      </c>
      <c r="E17" s="43">
        <v>0</v>
      </c>
      <c r="F17" s="44">
        <f t="shared" si="0"/>
        <v>298</v>
      </c>
      <c r="G17" s="45">
        <f t="shared" si="1"/>
        <v>40.930300000000003</v>
      </c>
      <c r="H17" s="45">
        <f t="shared" si="2"/>
        <v>1227.9090000000001</v>
      </c>
      <c r="I17" s="45">
        <f t="shared" si="3"/>
        <v>5.3209390000000001</v>
      </c>
      <c r="J17" s="46">
        <f t="shared" si="4"/>
        <v>1068.2808299999999</v>
      </c>
      <c r="K17" s="47">
        <v>0.20000000000000001</v>
      </c>
      <c r="L17" s="48">
        <f t="shared" si="5"/>
        <v>213.65616599999998</v>
      </c>
      <c r="M17" s="49">
        <v>0.050000000000000003</v>
      </c>
      <c r="N17" s="50">
        <f t="shared" si="6"/>
        <v>53.414041499999996</v>
      </c>
      <c r="O17" s="49">
        <v>0.050000000000000003</v>
      </c>
      <c r="P17" s="50">
        <f t="shared" si="7"/>
        <v>53.414041499999996</v>
      </c>
      <c r="Q17" s="250">
        <f t="shared" si="9"/>
        <v>24.93</v>
      </c>
      <c r="R17" s="52">
        <f t="shared" si="10"/>
        <v>747.89999999999998</v>
      </c>
      <c r="S17" s="69">
        <f t="shared" si="8"/>
        <v>0.60908422366804049</v>
      </c>
      <c r="T17" s="217" t="str">
        <f>VLOOKUP(A17,[2]item!$A$2:$B$147,2,0)</f>
        <v>E05837</v>
      </c>
      <c r="U17" s="218" t="str">
        <f t="shared" si="11"/>
        <v>Match</v>
      </c>
    </row>
    <row r="18" s="2" customFormat="1" ht="15" customHeight="1">
      <c r="A18" s="249" t="s">
        <v>404</v>
      </c>
      <c r="B18" s="55" t="str">
        <f>VLOOKUP(A18,'New template'!A:B,2,FALSE)</f>
        <v>E06117</v>
      </c>
      <c r="C18" s="68">
        <v>13</v>
      </c>
      <c r="D18" s="198">
        <f>VLOOKUP(A18,'New template'!A:K,4,FALSE)</f>
        <v>248</v>
      </c>
      <c r="E18" s="43">
        <v>0.5</v>
      </c>
      <c r="F18" s="44">
        <f t="shared" si="0"/>
        <v>124</v>
      </c>
      <c r="G18" s="45">
        <f t="shared" si="1"/>
        <v>17.031400000000001</v>
      </c>
      <c r="H18" s="45">
        <f t="shared" si="2"/>
        <v>221.40820000000002</v>
      </c>
      <c r="I18" s="45">
        <f t="shared" si="3"/>
        <v>2.2140820000000003</v>
      </c>
      <c r="J18" s="46">
        <f t="shared" si="4"/>
        <v>192.625134</v>
      </c>
      <c r="K18" s="47">
        <v>0.20000000000000001</v>
      </c>
      <c r="L18" s="48">
        <f t="shared" si="5"/>
        <v>38.525026800000006</v>
      </c>
      <c r="M18" s="49">
        <v>0.050000000000000003</v>
      </c>
      <c r="N18" s="50">
        <f t="shared" si="6"/>
        <v>9.6312567000000016</v>
      </c>
      <c r="O18" s="49">
        <v>0.050000000000000003</v>
      </c>
      <c r="P18" s="50">
        <f t="shared" si="7"/>
        <v>9.6312567000000016</v>
      </c>
      <c r="Q18" s="250">
        <f t="shared" si="9"/>
        <v>10.369999999999999</v>
      </c>
      <c r="R18" s="52">
        <f t="shared" si="10"/>
        <v>134.81</v>
      </c>
      <c r="S18" s="69">
        <f t="shared" si="8"/>
        <v>0.60887537137287595</v>
      </c>
      <c r="T18" s="217" t="str">
        <f>VLOOKUP(A18,[2]item!$A$2:$B$147,2,0)</f>
        <v>E06117</v>
      </c>
      <c r="U18" s="218" t="str">
        <f t="shared" si="11"/>
        <v>Match</v>
      </c>
    </row>
    <row r="19" s="2" customFormat="1" ht="15" customHeight="1">
      <c r="A19" s="249" t="s">
        <v>361</v>
      </c>
      <c r="B19" s="55" t="str">
        <f>VLOOKUP(A19,'New template'!A:B,2,FALSE)</f>
        <v>E02895</v>
      </c>
      <c r="C19" s="68">
        <v>23</v>
      </c>
      <c r="D19" s="198">
        <f>VLOOKUP(A19,'New template'!A:K,4,FALSE)</f>
        <v>268</v>
      </c>
      <c r="E19" s="43">
        <v>0.90000000000000002</v>
      </c>
      <c r="F19" s="44">
        <f t="shared" si="0"/>
        <v>26</v>
      </c>
      <c r="G19" s="45">
        <f t="shared" si="1"/>
        <v>3.5710999999999999</v>
      </c>
      <c r="H19" s="45">
        <f t="shared" si="2"/>
        <v>82.135300000000001</v>
      </c>
      <c r="I19" s="45">
        <f t="shared" si="3"/>
        <v>0.46424300000000002</v>
      </c>
      <c r="J19" s="46">
        <f t="shared" si="4"/>
        <v>71.457710999999989</v>
      </c>
      <c r="K19" s="47">
        <v>0.20000000000000001</v>
      </c>
      <c r="L19" s="48">
        <f t="shared" si="5"/>
        <v>14.291542199999999</v>
      </c>
      <c r="M19" s="49">
        <v>0.050000000000000003</v>
      </c>
      <c r="N19" s="50">
        <f t="shared" si="6"/>
        <v>3.5728855499999996</v>
      </c>
      <c r="O19" s="49">
        <v>0.050000000000000003</v>
      </c>
      <c r="P19" s="50">
        <f t="shared" si="7"/>
        <v>3.5728855499999996</v>
      </c>
      <c r="Q19" s="250">
        <f t="shared" si="9"/>
        <v>2.1699999999999999</v>
      </c>
      <c r="R19" s="52">
        <f t="shared" si="10"/>
        <v>49.909999999999997</v>
      </c>
      <c r="S19" s="69">
        <f t="shared" si="8"/>
        <v>0.60765590434319949</v>
      </c>
      <c r="T19" s="217" t="str">
        <f>VLOOKUP(A19,[2]item!$A$2:$B$147,2,0)</f>
        <v>E02895</v>
      </c>
      <c r="U19" s="218" t="str">
        <f t="shared" si="11"/>
        <v>Match</v>
      </c>
    </row>
    <row r="20" s="2" customFormat="1" ht="15" customHeight="1">
      <c r="A20" s="249" t="s">
        <v>362</v>
      </c>
      <c r="B20" s="55" t="str">
        <f>VLOOKUP(A20,'New template'!A:B,2,FALSE)</f>
        <v>E02950</v>
      </c>
      <c r="C20" s="68">
        <v>12</v>
      </c>
      <c r="D20" s="198">
        <f>VLOOKUP(A20,'New template'!A:K,4,FALSE)</f>
        <v>288</v>
      </c>
      <c r="E20" s="43">
        <v>0.84999999999999998</v>
      </c>
      <c r="F20" s="44">
        <f t="shared" si="0"/>
        <v>43</v>
      </c>
      <c r="G20" s="45">
        <f t="shared" si="1"/>
        <v>5.9060499999999996</v>
      </c>
      <c r="H20" s="45">
        <f t="shared" si="2"/>
        <v>70.872599999999991</v>
      </c>
      <c r="I20" s="45">
        <f t="shared" si="3"/>
        <v>0.76778649999999993</v>
      </c>
      <c r="J20" s="46">
        <f t="shared" si="4"/>
        <v>61.659161999999995</v>
      </c>
      <c r="K20" s="47">
        <v>0.20000000000000001</v>
      </c>
      <c r="L20" s="48">
        <f t="shared" si="5"/>
        <v>12.3318324</v>
      </c>
      <c r="M20" s="49">
        <v>0.050000000000000003</v>
      </c>
      <c r="N20" s="50">
        <f t="shared" si="6"/>
        <v>3.0829580999999999</v>
      </c>
      <c r="O20" s="49">
        <v>0.050000000000000003</v>
      </c>
      <c r="P20" s="50">
        <f t="shared" si="7"/>
        <v>3.0829580999999999</v>
      </c>
      <c r="Q20" s="250">
        <f t="shared" si="9"/>
        <v>3.6000000000000001</v>
      </c>
      <c r="R20" s="52">
        <f t="shared" si="10"/>
        <v>43.200000000000003</v>
      </c>
      <c r="S20" s="69">
        <f t="shared" si="8"/>
        <v>0.60954445018244019</v>
      </c>
      <c r="T20" s="217" t="str">
        <f>VLOOKUP(A20,[2]item!$A$2:$B$147,2,0)</f>
        <v>E02950</v>
      </c>
      <c r="U20" s="218" t="str">
        <f t="shared" si="11"/>
        <v>Match</v>
      </c>
    </row>
    <row r="21" s="2" customFormat="1" ht="15" customHeight="1">
      <c r="A21" s="249" t="s">
        <v>292</v>
      </c>
      <c r="B21" s="55" t="str">
        <f>VLOOKUP(A21,'New template'!A:B,2,FALSE)</f>
        <v>E06132</v>
      </c>
      <c r="C21" s="68">
        <v>39</v>
      </c>
      <c r="D21" s="198">
        <f>VLOOKUP(A21,'New template'!A:K,4,FALSE)</f>
        <v>298</v>
      </c>
      <c r="E21" s="43">
        <v>0</v>
      </c>
      <c r="F21" s="44">
        <f t="shared" si="0"/>
        <v>298</v>
      </c>
      <c r="G21" s="45">
        <f t="shared" si="1"/>
        <v>40.930300000000003</v>
      </c>
      <c r="H21" s="45">
        <f t="shared" si="2"/>
        <v>1596.2817</v>
      </c>
      <c r="I21" s="45">
        <f t="shared" si="3"/>
        <v>5.3209390000000001</v>
      </c>
      <c r="J21" s="46">
        <f t="shared" si="4"/>
        <v>1388.765079</v>
      </c>
      <c r="K21" s="47">
        <v>0.20000000000000001</v>
      </c>
      <c r="L21" s="48">
        <f t="shared" si="5"/>
        <v>277.75301580000001</v>
      </c>
      <c r="M21" s="49">
        <v>0.050000000000000003</v>
      </c>
      <c r="N21" s="50">
        <f t="shared" si="6"/>
        <v>69.438253950000004</v>
      </c>
      <c r="O21" s="49">
        <v>0.050000000000000003</v>
      </c>
      <c r="P21" s="50">
        <f t="shared" si="7"/>
        <v>69.438253950000004</v>
      </c>
      <c r="Q21" s="250">
        <f t="shared" si="9"/>
        <v>24.93</v>
      </c>
      <c r="R21" s="52">
        <f t="shared" si="10"/>
        <v>972.26999999999998</v>
      </c>
      <c r="S21" s="69">
        <f t="shared" si="8"/>
        <v>0.60908422366804049</v>
      </c>
      <c r="T21" s="217" t="str">
        <f>VLOOKUP(A21,[2]item!$A$2:$B$147,2,0)</f>
        <v>E06132</v>
      </c>
      <c r="U21" s="218" t="str">
        <f t="shared" si="11"/>
        <v>Match</v>
      </c>
    </row>
    <row r="22" ht="15" customHeight="1">
      <c r="A22" s="249" t="s">
        <v>294</v>
      </c>
      <c r="B22" s="55" t="str">
        <f>VLOOKUP(A22,'New template'!A:B,2,FALSE)</f>
        <v>E06690</v>
      </c>
      <c r="C22" s="68">
        <v>20</v>
      </c>
      <c r="D22" s="198">
        <f>VLOOKUP(A22,'New template'!A:K,4,FALSE)</f>
        <v>398</v>
      </c>
      <c r="E22" s="43">
        <v>0</v>
      </c>
      <c r="F22" s="44">
        <f t="shared" si="0"/>
        <v>398</v>
      </c>
      <c r="G22" s="45">
        <f t="shared" si="1"/>
        <v>54.665300000000002</v>
      </c>
      <c r="H22" s="45">
        <f t="shared" si="2"/>
        <v>1093.306</v>
      </c>
      <c r="I22" s="45">
        <f t="shared" si="3"/>
        <v>7.1064890000000007</v>
      </c>
      <c r="J22" s="46">
        <f t="shared" si="4"/>
        <v>951.17621999999994</v>
      </c>
      <c r="K22" s="47">
        <v>0.20000000000000001</v>
      </c>
      <c r="L22" s="48">
        <f t="shared" si="5"/>
        <v>190.23524399999999</v>
      </c>
      <c r="M22" s="49">
        <v>0.050000000000000003</v>
      </c>
      <c r="N22" s="50">
        <f t="shared" si="6"/>
        <v>47.558810999999999</v>
      </c>
      <c r="O22" s="49">
        <v>0.050000000000000003</v>
      </c>
      <c r="P22" s="50">
        <f t="shared" si="7"/>
        <v>47.558810999999999</v>
      </c>
      <c r="Q22" s="250">
        <f t="shared" si="9"/>
        <v>33.289999999999999</v>
      </c>
      <c r="R22" s="52">
        <f t="shared" si="10"/>
        <v>665.79999999999995</v>
      </c>
      <c r="S22" s="69">
        <f t="shared" si="8"/>
        <v>0.60897863910012373</v>
      </c>
      <c r="T22" s="217" t="str">
        <f>VLOOKUP(A22,[2]item!$A$2:$B$147,2,0)</f>
        <v>E06690</v>
      </c>
      <c r="U22" s="218" t="str">
        <f t="shared" si="11"/>
        <v>Match</v>
      </c>
    </row>
    <row r="23" ht="15" customHeight="1">
      <c r="A23" s="249" t="s">
        <v>296</v>
      </c>
      <c r="B23" s="55" t="str">
        <f>VLOOKUP(A23,'New template'!A:B,2,FALSE)</f>
        <v>E06691</v>
      </c>
      <c r="C23" s="68">
        <v>23</v>
      </c>
      <c r="D23" s="198">
        <f>VLOOKUP(A23,'New template'!A:K,4,FALSE)</f>
        <v>498</v>
      </c>
      <c r="E23" s="43">
        <v>0</v>
      </c>
      <c r="F23" s="44">
        <f t="shared" si="0"/>
        <v>498</v>
      </c>
      <c r="G23" s="45">
        <f t="shared" si="1"/>
        <v>68.400300000000001</v>
      </c>
      <c r="H23" s="45">
        <f t="shared" si="2"/>
        <v>1573.2069000000001</v>
      </c>
      <c r="I23" s="45">
        <f t="shared" si="3"/>
        <v>8.8920390000000005</v>
      </c>
      <c r="J23" s="46">
        <f t="shared" si="4"/>
        <v>1368.6900030000002</v>
      </c>
      <c r="K23" s="47">
        <v>0.20000000000000001</v>
      </c>
      <c r="L23" s="48">
        <f t="shared" si="5"/>
        <v>273.73800060000002</v>
      </c>
      <c r="M23" s="49">
        <v>0.050000000000000003</v>
      </c>
      <c r="N23" s="50">
        <f t="shared" si="6"/>
        <v>68.434500150000005</v>
      </c>
      <c r="O23" s="49">
        <v>0.050000000000000003</v>
      </c>
      <c r="P23" s="50">
        <f t="shared" si="7"/>
        <v>68.434500150000005</v>
      </c>
      <c r="Q23" s="250">
        <f t="shared" si="9"/>
        <v>41.659999999999997</v>
      </c>
      <c r="R23" s="52">
        <f t="shared" si="10"/>
        <v>958.17999999999995</v>
      </c>
      <c r="S23" s="69">
        <f t="shared" si="8"/>
        <v>0.60906165616232666</v>
      </c>
      <c r="T23" s="217" t="str">
        <f>VLOOKUP(A23,[2]item!$A$2:$B$147,2,0)</f>
        <v>E06691</v>
      </c>
      <c r="U23" s="218" t="str">
        <f t="shared" si="11"/>
        <v>Match</v>
      </c>
    </row>
    <row r="24" s="2" customFormat="1" ht="15" customHeight="1">
      <c r="A24" s="249" t="s">
        <v>42</v>
      </c>
      <c r="B24" s="55" t="str">
        <f>VLOOKUP(A24,'New template'!A:B,2,FALSE)</f>
        <v>E03350</v>
      </c>
      <c r="C24" s="68">
        <v>197</v>
      </c>
      <c r="D24" s="198">
        <f>VLOOKUP(A24,'New template'!A:K,4,FALSE)</f>
        <v>198</v>
      </c>
      <c r="E24" s="43">
        <v>0.88</v>
      </c>
      <c r="F24" s="44">
        <f t="shared" si="0"/>
        <v>23</v>
      </c>
      <c r="G24" s="45">
        <f t="shared" si="1"/>
        <v>3.1590500000000001</v>
      </c>
      <c r="H24" s="45">
        <f t="shared" si="2"/>
        <v>622.33285000000001</v>
      </c>
      <c r="I24" s="45">
        <f t="shared" si="3"/>
        <v>0.41067650000000006</v>
      </c>
      <c r="J24" s="46">
        <f t="shared" si="4"/>
        <v>541.42957950000005</v>
      </c>
      <c r="K24" s="47">
        <v>0.20000000000000001</v>
      </c>
      <c r="L24" s="48">
        <f t="shared" si="5"/>
        <v>108.28591590000002</v>
      </c>
      <c r="M24" s="49">
        <v>0.050000000000000003</v>
      </c>
      <c r="N24" s="50">
        <f t="shared" si="6"/>
        <v>27.071478975000005</v>
      </c>
      <c r="O24" s="49">
        <v>0.050000000000000003</v>
      </c>
      <c r="P24" s="50">
        <f t="shared" si="7"/>
        <v>27.071478975000005</v>
      </c>
      <c r="Q24" s="250">
        <f t="shared" si="9"/>
        <v>1.9199999999999999</v>
      </c>
      <c r="R24" s="52">
        <f t="shared" si="10"/>
        <v>378.24000000000001</v>
      </c>
      <c r="S24" s="69">
        <f t="shared" si="8"/>
        <v>0.60777765467466482</v>
      </c>
      <c r="T24" s="217" t="str">
        <f>VLOOKUP(A24,[2]item!$A$2:$B$147,2,0)</f>
        <v>E03350</v>
      </c>
      <c r="U24" s="218" t="str">
        <f t="shared" si="11"/>
        <v>Match</v>
      </c>
    </row>
    <row r="25" s="2" customFormat="1" ht="15" customHeight="1">
      <c r="A25" s="249" t="s">
        <v>44</v>
      </c>
      <c r="B25" s="55" t="str">
        <f>VLOOKUP(A25,'New template'!A:B,2,FALSE)</f>
        <v>E04120</v>
      </c>
      <c r="C25" s="68">
        <v>70</v>
      </c>
      <c r="D25" s="198">
        <f>VLOOKUP(A25,'New template'!A:K,4,FALSE)</f>
        <v>298</v>
      </c>
      <c r="E25" s="43">
        <v>0.83999999999999997</v>
      </c>
      <c r="F25" s="44">
        <f t="shared" si="0"/>
        <v>47</v>
      </c>
      <c r="G25" s="45">
        <f t="shared" si="1"/>
        <v>6.4554499999999999</v>
      </c>
      <c r="H25" s="45">
        <f t="shared" si="2"/>
        <v>451.88150000000002</v>
      </c>
      <c r="I25" s="45">
        <f t="shared" si="3"/>
        <v>0.83920850000000002</v>
      </c>
      <c r="J25" s="46">
        <f t="shared" si="4"/>
        <v>393.13690500000001</v>
      </c>
      <c r="K25" s="47">
        <v>0.20000000000000001</v>
      </c>
      <c r="L25" s="48">
        <f t="shared" si="5"/>
        <v>78.627381000000014</v>
      </c>
      <c r="M25" s="49">
        <v>0.050000000000000003</v>
      </c>
      <c r="N25" s="50">
        <f t="shared" si="6"/>
        <v>19.656845250000003</v>
      </c>
      <c r="O25" s="49">
        <v>0.050000000000000003</v>
      </c>
      <c r="P25" s="50">
        <f t="shared" si="7"/>
        <v>19.656845250000003</v>
      </c>
      <c r="Q25" s="250">
        <f t="shared" si="9"/>
        <v>3.9300000000000002</v>
      </c>
      <c r="R25" s="52">
        <f t="shared" si="10"/>
        <v>275.10000000000002</v>
      </c>
      <c r="S25" s="69">
        <f t="shared" si="8"/>
        <v>0.60878792338256826</v>
      </c>
      <c r="T25" s="217" t="s">
        <v>45</v>
      </c>
      <c r="U25" s="218" t="str">
        <f t="shared" si="11"/>
        <v>Match</v>
      </c>
    </row>
    <row r="26" s="2" customFormat="1" ht="15" customHeight="1">
      <c r="A26" s="249" t="s">
        <v>46</v>
      </c>
      <c r="B26" s="55" t="str">
        <f>VLOOKUP(A26,'New template'!A:B,2,FALSE)</f>
        <v>E06275</v>
      </c>
      <c r="C26" s="68">
        <v>96</v>
      </c>
      <c r="D26" s="198">
        <f>VLOOKUP(A26,'New template'!A:K,4,FALSE)</f>
        <v>398</v>
      </c>
      <c r="E26" s="43">
        <v>0.81999999999999995</v>
      </c>
      <c r="F26" s="44">
        <f t="shared" si="0"/>
        <v>71</v>
      </c>
      <c r="G26" s="45">
        <f t="shared" si="1"/>
        <v>9.7518499999999992</v>
      </c>
      <c r="H26" s="45">
        <f t="shared" si="2"/>
        <v>936.17759999999998</v>
      </c>
      <c r="I26" s="45">
        <f t="shared" si="3"/>
        <v>1.2677404999999999</v>
      </c>
      <c r="J26" s="46">
        <f t="shared" si="4"/>
        <v>814.47451199999989</v>
      </c>
      <c r="K26" s="47">
        <v>0.20000000000000001</v>
      </c>
      <c r="L26" s="48">
        <f t="shared" si="5"/>
        <v>162.89490239999998</v>
      </c>
      <c r="M26" s="49">
        <v>0.050000000000000003</v>
      </c>
      <c r="N26" s="50">
        <f t="shared" si="6"/>
        <v>40.723725599999995</v>
      </c>
      <c r="O26" s="49">
        <v>0.050000000000000003</v>
      </c>
      <c r="P26" s="50">
        <f t="shared" si="7"/>
        <v>40.723725599999995</v>
      </c>
      <c r="Q26" s="250">
        <f t="shared" si="9"/>
        <v>5.9400000000000004</v>
      </c>
      <c r="R26" s="52">
        <f t="shared" si="10"/>
        <v>570.24000000000001</v>
      </c>
      <c r="S26" s="69">
        <f t="shared" si="8"/>
        <v>0.60911519352738197</v>
      </c>
      <c r="T26" s="217" t="s">
        <v>187</v>
      </c>
      <c r="U26" s="218" t="str">
        <f t="shared" si="11"/>
        <v>Match</v>
      </c>
    </row>
    <row r="27" s="2" customFormat="1" ht="15" customHeight="1">
      <c r="A27" s="249" t="s">
        <v>48</v>
      </c>
      <c r="B27" s="55" t="str">
        <f>VLOOKUP(A27,'New template'!A:B,2,FALSE)</f>
        <v>E03009</v>
      </c>
      <c r="C27" s="68">
        <v>2</v>
      </c>
      <c r="D27" s="198">
        <f>VLOOKUP(A27,'New template'!A:K,4,FALSE)</f>
        <v>268</v>
      </c>
      <c r="E27" s="43">
        <v>0</v>
      </c>
      <c r="F27" s="44">
        <f t="shared" si="0"/>
        <v>268</v>
      </c>
      <c r="G27" s="45">
        <f t="shared" si="1"/>
        <v>36.809800000000003</v>
      </c>
      <c r="H27" s="45">
        <f t="shared" si="2"/>
        <v>73.619600000000005</v>
      </c>
      <c r="I27" s="45">
        <f t="shared" si="3"/>
        <v>4.7852740000000002</v>
      </c>
      <c r="J27" s="46">
        <f t="shared" si="4"/>
        <v>64.049052000000003</v>
      </c>
      <c r="K27" s="47">
        <v>0.20000000000000001</v>
      </c>
      <c r="L27" s="48">
        <f t="shared" si="5"/>
        <v>12.809810400000002</v>
      </c>
      <c r="M27" s="49">
        <v>0.050000000000000003</v>
      </c>
      <c r="N27" s="50">
        <f t="shared" si="6"/>
        <v>3.2024526000000004</v>
      </c>
      <c r="O27" s="49">
        <v>0.050000000000000003</v>
      </c>
      <c r="P27" s="50">
        <f t="shared" si="7"/>
        <v>3.2024526000000004</v>
      </c>
      <c r="Q27" s="250">
        <f t="shared" si="9"/>
        <v>22.420000000000002</v>
      </c>
      <c r="R27" s="52">
        <f t="shared" si="10"/>
        <v>44.840000000000003</v>
      </c>
      <c r="S27" s="69">
        <f t="shared" si="8"/>
        <v>0.60907693060000323</v>
      </c>
      <c r="T27" s="217" t="str">
        <f>VLOOKUP(A27,[2]item!$A$2:$B$147,2,0)</f>
        <v>E03009</v>
      </c>
      <c r="U27" s="218" t="str">
        <f t="shared" si="11"/>
        <v>Match</v>
      </c>
    </row>
    <row r="28" s="2" customFormat="1" ht="15" customHeight="1">
      <c r="A28" s="249" t="s">
        <v>48</v>
      </c>
      <c r="B28" s="55" t="str">
        <f>VLOOKUP(A28,'New template'!A:B,2,FALSE)</f>
        <v>E03009</v>
      </c>
      <c r="C28" s="68">
        <v>197</v>
      </c>
      <c r="D28" s="198">
        <f>VLOOKUP(A28,'New template'!A:K,4,FALSE)</f>
        <v>268</v>
      </c>
      <c r="E28" s="43">
        <v>0.84999999999999998</v>
      </c>
      <c r="F28" s="44">
        <f t="shared" si="0"/>
        <v>40</v>
      </c>
      <c r="G28" s="45">
        <f t="shared" si="1"/>
        <v>5.4939999999999998</v>
      </c>
      <c r="H28" s="45">
        <f t="shared" si="2"/>
        <v>1082.318</v>
      </c>
      <c r="I28" s="45">
        <f t="shared" si="3"/>
        <v>0.71421999999999997</v>
      </c>
      <c r="J28" s="46">
        <f t="shared" si="4"/>
        <v>941.61665999999991</v>
      </c>
      <c r="K28" s="47">
        <v>0.20000000000000001</v>
      </c>
      <c r="L28" s="48">
        <f t="shared" si="5"/>
        <v>188.32333199999999</v>
      </c>
      <c r="M28" s="49">
        <v>0.050000000000000003</v>
      </c>
      <c r="N28" s="50">
        <f t="shared" si="6"/>
        <v>47.080832999999998</v>
      </c>
      <c r="O28" s="49">
        <v>0.050000000000000003</v>
      </c>
      <c r="P28" s="50">
        <f t="shared" si="7"/>
        <v>47.080832999999998</v>
      </c>
      <c r="Q28" s="250">
        <f t="shared" si="9"/>
        <v>3.3500000000000001</v>
      </c>
      <c r="R28" s="52">
        <f t="shared" si="10"/>
        <v>659.95000000000005</v>
      </c>
      <c r="S28" s="69">
        <f t="shared" si="8"/>
        <v>0.60975609756097571</v>
      </c>
      <c r="T28" s="217" t="str">
        <f>VLOOKUP(A28,[2]item!$A$2:$B$147,2,0)</f>
        <v>E03009</v>
      </c>
      <c r="U28" s="218" t="str">
        <f t="shared" si="11"/>
        <v>Match</v>
      </c>
    </row>
    <row r="29" s="2" customFormat="1" ht="15" customHeight="1">
      <c r="A29" s="249" t="s">
        <v>50</v>
      </c>
      <c r="B29" s="55" t="str">
        <f>VLOOKUP(A29,'New template'!A:B,2,FALSE)</f>
        <v xml:space="preserve">E03483 </v>
      </c>
      <c r="C29" s="68">
        <v>6</v>
      </c>
      <c r="D29" s="198">
        <f>VLOOKUP(A29,'New template'!A:K,4,FALSE)</f>
        <v>368</v>
      </c>
      <c r="E29" s="43">
        <v>0</v>
      </c>
      <c r="F29" s="44">
        <f t="shared" si="0"/>
        <v>368</v>
      </c>
      <c r="G29" s="45">
        <f t="shared" si="1"/>
        <v>50.544800000000002</v>
      </c>
      <c r="H29" s="45">
        <f t="shared" si="2"/>
        <v>303.2688</v>
      </c>
      <c r="I29" s="45">
        <f t="shared" si="3"/>
        <v>6.5708240000000009</v>
      </c>
      <c r="J29" s="46">
        <f t="shared" si="4"/>
        <v>263.84385600000002</v>
      </c>
      <c r="K29" s="47">
        <v>0.20000000000000001</v>
      </c>
      <c r="L29" s="48">
        <f t="shared" si="5"/>
        <v>52.768771200000003</v>
      </c>
      <c r="M29" s="49">
        <v>0.050000000000000003</v>
      </c>
      <c r="N29" s="50">
        <f t="shared" si="6"/>
        <v>13.192192800000001</v>
      </c>
      <c r="O29" s="49">
        <v>0.050000000000000003</v>
      </c>
      <c r="P29" s="50">
        <f t="shared" si="7"/>
        <v>13.192192800000001</v>
      </c>
      <c r="Q29" s="250">
        <f t="shared" si="9"/>
        <v>30.780000000000001</v>
      </c>
      <c r="R29" s="52">
        <f t="shared" si="10"/>
        <v>184.68000000000001</v>
      </c>
      <c r="S29" s="69">
        <f t="shared" si="8"/>
        <v>0.60896472040645133</v>
      </c>
      <c r="T29" s="217" t="str">
        <f>VLOOKUP(A29,[2]item!$A$2:$B$147,2,0)</f>
        <v>E03483</v>
      </c>
      <c r="U29" s="218" t="str">
        <f t="shared" si="11"/>
        <v>Match</v>
      </c>
    </row>
    <row r="30" s="3" customFormat="1" ht="15" customHeight="1">
      <c r="A30" s="249" t="s">
        <v>50</v>
      </c>
      <c r="B30" s="55" t="str">
        <f>VLOOKUP(A30,'New template'!A:B,2,FALSE)</f>
        <v xml:space="preserve">E03483 </v>
      </c>
      <c r="C30" s="68">
        <v>966</v>
      </c>
      <c r="D30" s="198">
        <f>VLOOKUP(A30,'New template'!A:K,4,FALSE)</f>
        <v>368</v>
      </c>
      <c r="E30" s="43">
        <v>0.84999999999999998</v>
      </c>
      <c r="F30" s="44">
        <f t="shared" si="0"/>
        <v>55</v>
      </c>
      <c r="G30" s="45">
        <f t="shared" si="1"/>
        <v>7.5542499999999997</v>
      </c>
      <c r="H30" s="45">
        <f t="shared" si="2"/>
        <v>7297.4054999999998</v>
      </c>
      <c r="I30" s="45">
        <f t="shared" si="3"/>
        <v>0.98205249999999999</v>
      </c>
      <c r="J30" s="46">
        <f t="shared" si="4"/>
        <v>6348.7427849999995</v>
      </c>
      <c r="K30" s="47">
        <v>0.20000000000000001</v>
      </c>
      <c r="L30" s="48">
        <f t="shared" si="5"/>
        <v>1269.7485569999999</v>
      </c>
      <c r="M30" s="49">
        <v>0.050000000000000003</v>
      </c>
      <c r="N30" s="50">
        <f t="shared" si="6"/>
        <v>317.43713924999997</v>
      </c>
      <c r="O30" s="49">
        <v>0.050000000000000003</v>
      </c>
      <c r="P30" s="50">
        <f t="shared" si="7"/>
        <v>317.43713924999997</v>
      </c>
      <c r="Q30" s="250">
        <f t="shared" si="9"/>
        <v>4.5999999999999996</v>
      </c>
      <c r="R30" s="52">
        <f t="shared" si="10"/>
        <v>4443.5999999999995</v>
      </c>
      <c r="S30" s="69">
        <f t="shared" si="8"/>
        <v>0.60892874871760927</v>
      </c>
      <c r="T30" s="217" t="str">
        <f>VLOOKUP(A30,[2]item!$A$2:$B$147,2,0)</f>
        <v>E03483</v>
      </c>
      <c r="U30" s="218" t="str">
        <f t="shared" si="11"/>
        <v>Match</v>
      </c>
    </row>
    <row r="31" s="3" customFormat="1" ht="15" customHeight="1">
      <c r="A31" s="249" t="s">
        <v>56</v>
      </c>
      <c r="B31" s="55" t="str">
        <f>VLOOKUP(A31,'New template'!A:B,2,FALSE)</f>
        <v>E01572</v>
      </c>
      <c r="C31" s="68">
        <v>44</v>
      </c>
      <c r="D31" s="198">
        <f>VLOOKUP(A31,'New template'!A:K,4,FALSE)</f>
        <v>268</v>
      </c>
      <c r="E31" s="43">
        <v>0</v>
      </c>
      <c r="F31" s="44">
        <f t="shared" si="0"/>
        <v>268</v>
      </c>
      <c r="G31" s="45">
        <f t="shared" si="1"/>
        <v>36.809800000000003</v>
      </c>
      <c r="H31" s="45">
        <f t="shared" si="2"/>
        <v>1619.6312</v>
      </c>
      <c r="I31" s="45">
        <f t="shared" si="3"/>
        <v>4.7852740000000002</v>
      </c>
      <c r="J31" s="46">
        <f t="shared" si="4"/>
        <v>1409.079144</v>
      </c>
      <c r="K31" s="47">
        <v>0.20000000000000001</v>
      </c>
      <c r="L31" s="48">
        <f t="shared" si="5"/>
        <v>281.81582880000002</v>
      </c>
      <c r="M31" s="49">
        <v>0.050000000000000003</v>
      </c>
      <c r="N31" s="50">
        <f t="shared" si="6"/>
        <v>70.453957200000005</v>
      </c>
      <c r="O31" s="49">
        <v>0.050000000000000003</v>
      </c>
      <c r="P31" s="50">
        <f t="shared" si="7"/>
        <v>70.453957200000005</v>
      </c>
      <c r="Q31" s="250">
        <f t="shared" si="9"/>
        <v>22.420000000000002</v>
      </c>
      <c r="R31" s="52">
        <f t="shared" si="10"/>
        <v>986.48000000000002</v>
      </c>
      <c r="S31" s="69">
        <f t="shared" si="8"/>
        <v>0.60907693060000323</v>
      </c>
      <c r="T31" s="217" t="str">
        <f>VLOOKUP(A31,[2]item!$A$2:$B$147,2,0)</f>
        <v>E01572</v>
      </c>
      <c r="U31" s="218" t="str">
        <f t="shared" si="11"/>
        <v>Match</v>
      </c>
    </row>
    <row r="32" s="2" customFormat="1" ht="15" customHeight="1">
      <c r="A32" s="249" t="s">
        <v>58</v>
      </c>
      <c r="B32" s="55" t="str">
        <f>VLOOKUP(A32,'New template'!A:B,2,FALSE)</f>
        <v>E01893</v>
      </c>
      <c r="C32" s="68">
        <v>33</v>
      </c>
      <c r="D32" s="198">
        <f>VLOOKUP(A32,'New template'!A:K,4,FALSE)</f>
        <v>138</v>
      </c>
      <c r="E32" s="43">
        <v>0</v>
      </c>
      <c r="F32" s="44">
        <f t="shared" si="0"/>
        <v>138</v>
      </c>
      <c r="G32" s="45">
        <f t="shared" si="1"/>
        <v>18.9543</v>
      </c>
      <c r="H32" s="45">
        <f t="shared" si="2"/>
        <v>625.49189999999999</v>
      </c>
      <c r="I32" s="45">
        <f t="shared" si="3"/>
        <v>2.4640590000000002</v>
      </c>
      <c r="J32" s="46">
        <f t="shared" si="4"/>
        <v>544.177953</v>
      </c>
      <c r="K32" s="47">
        <v>0.20000000000000001</v>
      </c>
      <c r="L32" s="48">
        <f t="shared" si="5"/>
        <v>108.8355906</v>
      </c>
      <c r="M32" s="49">
        <v>0.050000000000000003</v>
      </c>
      <c r="N32" s="50">
        <f t="shared" si="6"/>
        <v>27.208897650000001</v>
      </c>
      <c r="O32" s="49">
        <v>0.050000000000000003</v>
      </c>
      <c r="P32" s="50">
        <f t="shared" si="7"/>
        <v>27.208897650000001</v>
      </c>
      <c r="Q32" s="250">
        <f t="shared" si="9"/>
        <v>11.539999999999999</v>
      </c>
      <c r="R32" s="52">
        <f t="shared" si="10"/>
        <v>380.81999999999999</v>
      </c>
      <c r="S32" s="69">
        <f t="shared" si="8"/>
        <v>0.60883282421403062</v>
      </c>
      <c r="T32" s="217" t="str">
        <f>VLOOKUP(A32,[2]item!$A$2:$B$147,2,0)</f>
        <v>E01893</v>
      </c>
      <c r="U32" s="218" t="str">
        <f t="shared" si="11"/>
        <v>Match</v>
      </c>
    </row>
    <row r="33" s="2" customFormat="1" ht="15" customHeight="1">
      <c r="A33" s="249" t="s">
        <v>60</v>
      </c>
      <c r="B33" s="55" t="str">
        <f>VLOOKUP(A33,'New template'!A:B,2,FALSE)</f>
        <v>E02323</v>
      </c>
      <c r="C33" s="68">
        <v>37</v>
      </c>
      <c r="D33" s="198">
        <f>VLOOKUP(A33,'New template'!A:K,4,FALSE)</f>
        <v>398</v>
      </c>
      <c r="E33" s="43">
        <v>0</v>
      </c>
      <c r="F33" s="44">
        <f t="shared" si="0"/>
        <v>398</v>
      </c>
      <c r="G33" s="45">
        <f t="shared" si="1"/>
        <v>54.665300000000002</v>
      </c>
      <c r="H33" s="45">
        <f t="shared" si="2"/>
        <v>2022.6161000000002</v>
      </c>
      <c r="I33" s="45">
        <f t="shared" si="3"/>
        <v>7.1064890000000007</v>
      </c>
      <c r="J33" s="46">
        <f t="shared" si="4"/>
        <v>1759.676007</v>
      </c>
      <c r="K33" s="47">
        <v>0.20000000000000001</v>
      </c>
      <c r="L33" s="48">
        <f t="shared" si="5"/>
        <v>351.93520140000004</v>
      </c>
      <c r="M33" s="49">
        <v>0.050000000000000003</v>
      </c>
      <c r="N33" s="50">
        <f t="shared" si="6"/>
        <v>87.98380035000001</v>
      </c>
      <c r="O33" s="49">
        <v>0.050000000000000003</v>
      </c>
      <c r="P33" s="50">
        <f t="shared" si="7"/>
        <v>87.98380035000001</v>
      </c>
      <c r="Q33" s="250">
        <f t="shared" si="9"/>
        <v>33.289999999999999</v>
      </c>
      <c r="R33" s="52">
        <f t="shared" si="10"/>
        <v>1231.73</v>
      </c>
      <c r="S33" s="69">
        <f t="shared" si="8"/>
        <v>0.60897863910012384</v>
      </c>
      <c r="T33" s="217" t="str">
        <f>VLOOKUP(A33,[2]item!$A$2:$B$147,2,0)</f>
        <v>E02323</v>
      </c>
      <c r="U33" s="218" t="s">
        <v>475</v>
      </c>
    </row>
    <row r="34" s="2" customFormat="1" ht="15" customHeight="1">
      <c r="A34" s="249" t="s">
        <v>52</v>
      </c>
      <c r="B34" s="55" t="str">
        <f>VLOOKUP(A34,'New template'!A:B,2,FALSE)</f>
        <v>E02716</v>
      </c>
      <c r="C34" s="68">
        <v>73</v>
      </c>
      <c r="D34" s="198">
        <f>VLOOKUP(A34,'New template'!A:K,4,FALSE)</f>
        <v>198</v>
      </c>
      <c r="E34" s="43">
        <v>0</v>
      </c>
      <c r="F34" s="44">
        <f t="shared" si="0"/>
        <v>198</v>
      </c>
      <c r="G34" s="45">
        <f t="shared" si="1"/>
        <v>27.1953</v>
      </c>
      <c r="H34" s="45">
        <f t="shared" si="2"/>
        <v>1985.2568999999999</v>
      </c>
      <c r="I34" s="45">
        <f t="shared" si="3"/>
        <v>3.5353889999999999</v>
      </c>
      <c r="J34" s="46">
        <f t="shared" si="4"/>
        <v>1727.173503</v>
      </c>
      <c r="K34" s="47">
        <v>0.20000000000000001</v>
      </c>
      <c r="L34" s="48">
        <f t="shared" si="5"/>
        <v>345.43470060000004</v>
      </c>
      <c r="M34" s="49">
        <v>0.050000000000000003</v>
      </c>
      <c r="N34" s="50">
        <f t="shared" si="6"/>
        <v>86.35867515000001</v>
      </c>
      <c r="O34" s="49">
        <v>0.050000000000000003</v>
      </c>
      <c r="P34" s="50">
        <f t="shared" si="7"/>
        <v>86.35867515000001</v>
      </c>
      <c r="Q34" s="250">
        <f t="shared" si="9"/>
        <v>16.559999999999999</v>
      </c>
      <c r="R34" s="52">
        <f t="shared" si="10"/>
        <v>1208.8799999999999</v>
      </c>
      <c r="S34" s="69">
        <f t="shared" si="8"/>
        <v>0.60892874871760927</v>
      </c>
      <c r="T34" s="217" t="str">
        <f>VLOOKUP(A34,[2]item!$A$2:$B$147,2,0)</f>
        <v>E02716</v>
      </c>
      <c r="U34" s="218" t="str">
        <f t="shared" si="11"/>
        <v>Match</v>
      </c>
    </row>
    <row r="35" s="2" customFormat="1" ht="15" customHeight="1">
      <c r="A35" s="249" t="s">
        <v>54</v>
      </c>
      <c r="B35" s="55" t="str">
        <f>VLOOKUP(A35,'New template'!A:B,2,FALSE)</f>
        <v>E01927</v>
      </c>
      <c r="C35" s="68">
        <v>25</v>
      </c>
      <c r="D35" s="198">
        <f>VLOOKUP(A35,'New template'!A:K,4,FALSE)</f>
        <v>198</v>
      </c>
      <c r="E35" s="43">
        <v>0</v>
      </c>
      <c r="F35" s="44">
        <f t="shared" si="0"/>
        <v>198</v>
      </c>
      <c r="G35" s="45">
        <f t="shared" si="1"/>
        <v>27.1953</v>
      </c>
      <c r="H35" s="45">
        <f t="shared" si="2"/>
        <v>679.88249999999994</v>
      </c>
      <c r="I35" s="45">
        <f t="shared" si="3"/>
        <v>3.5353889999999999</v>
      </c>
      <c r="J35" s="46">
        <f t="shared" si="4"/>
        <v>591.49777500000005</v>
      </c>
      <c r="K35" s="47">
        <v>0.20000000000000001</v>
      </c>
      <c r="L35" s="48">
        <f t="shared" si="5"/>
        <v>118.29955500000001</v>
      </c>
      <c r="M35" s="49">
        <v>0.050000000000000003</v>
      </c>
      <c r="N35" s="50">
        <f t="shared" si="6"/>
        <v>29.574888750000003</v>
      </c>
      <c r="O35" s="49">
        <v>0.050000000000000003</v>
      </c>
      <c r="P35" s="50">
        <f t="shared" si="7"/>
        <v>29.574888750000003</v>
      </c>
      <c r="Q35" s="250">
        <f t="shared" si="9"/>
        <v>16.559999999999999</v>
      </c>
      <c r="R35" s="52">
        <f t="shared" si="10"/>
        <v>413.99999999999994</v>
      </c>
      <c r="S35" s="69">
        <f t="shared" si="8"/>
        <v>0.60892874871760927</v>
      </c>
      <c r="T35" s="217" t="str">
        <f>VLOOKUP(A35,[2]item!$A$2:$B$147,2,0)</f>
        <v>E01927</v>
      </c>
      <c r="U35" s="218" t="str">
        <f t="shared" si="11"/>
        <v>Match</v>
      </c>
    </row>
    <row r="36" s="1" customFormat="1" ht="15" customHeight="1">
      <c r="A36" s="249" t="s">
        <v>400</v>
      </c>
      <c r="B36" s="55" t="str">
        <f>VLOOKUP(A36,'New template'!A:B,2,FALSE)</f>
        <v>E06643</v>
      </c>
      <c r="C36" s="68">
        <v>3</v>
      </c>
      <c r="D36" s="198">
        <f>VLOOKUP(A36,'New template'!A:K,4,FALSE)</f>
        <v>48</v>
      </c>
      <c r="E36" s="43">
        <v>0</v>
      </c>
      <c r="F36" s="44">
        <f t="shared" si="0"/>
        <v>48</v>
      </c>
      <c r="G36" s="45">
        <f t="shared" si="1"/>
        <v>6.5928000000000004</v>
      </c>
      <c r="H36" s="45">
        <f t="shared" si="2"/>
        <v>19.778400000000001</v>
      </c>
      <c r="I36" s="45">
        <f t="shared" si="3"/>
        <v>0.85706400000000005</v>
      </c>
      <c r="J36" s="46">
        <f t="shared" si="4"/>
        <v>17.207208000000001</v>
      </c>
      <c r="K36" s="47">
        <v>0.20000000000000001</v>
      </c>
      <c r="L36" s="48">
        <f t="shared" si="5"/>
        <v>3.4414416000000005</v>
      </c>
      <c r="M36" s="49">
        <v>0.050000000000000003</v>
      </c>
      <c r="N36" s="50">
        <f t="shared" si="6"/>
        <v>0.86036040000000014</v>
      </c>
      <c r="O36" s="49">
        <v>0.050000000000000003</v>
      </c>
      <c r="P36" s="50">
        <f t="shared" si="7"/>
        <v>0.86036040000000014</v>
      </c>
      <c r="Q36" s="250">
        <f t="shared" si="9"/>
        <v>4.0199999999999996</v>
      </c>
      <c r="R36" s="52">
        <f t="shared" si="10"/>
        <v>12.059999999999999</v>
      </c>
      <c r="S36" s="69">
        <f t="shared" si="8"/>
        <v>0.60975609756097549</v>
      </c>
      <c r="T36" s="217" t="str">
        <f>VLOOKUP(A36,[2]item!$A$2:$B$147,2,0)</f>
        <v>E06643</v>
      </c>
      <c r="U36" s="218" t="str">
        <f>IF(B2=T2, "Match", "Mismatch")</f>
        <v>Match</v>
      </c>
    </row>
    <row r="37" s="2" customFormat="1" ht="15" customHeight="1">
      <c r="A37" s="249" t="s">
        <v>66</v>
      </c>
      <c r="B37" s="55" t="str">
        <f>VLOOKUP(A37,'New template'!A:B,2,FALSE)</f>
        <v>E05368</v>
      </c>
      <c r="C37" s="68">
        <v>842</v>
      </c>
      <c r="D37" s="198">
        <f>VLOOKUP(A37,'New template'!A:K,4,FALSE)</f>
        <v>228</v>
      </c>
      <c r="E37" s="43">
        <v>0.90000000000000002</v>
      </c>
      <c r="F37" s="44">
        <f t="shared" si="0"/>
        <v>22</v>
      </c>
      <c r="G37" s="45">
        <f t="shared" si="1"/>
        <v>3.0217000000000001</v>
      </c>
      <c r="H37" s="45">
        <f t="shared" si="2"/>
        <v>2544.2714000000001</v>
      </c>
      <c r="I37" s="45">
        <f t="shared" si="3"/>
        <v>0.39282100000000003</v>
      </c>
      <c r="J37" s="46">
        <f t="shared" si="4"/>
        <v>2213.516118</v>
      </c>
      <c r="K37" s="47">
        <v>0.20000000000000001</v>
      </c>
      <c r="L37" s="48">
        <f t="shared" si="5"/>
        <v>442.7032236</v>
      </c>
      <c r="M37" s="49">
        <v>0.050000000000000003</v>
      </c>
      <c r="N37" s="50">
        <f t="shared" si="6"/>
        <v>110.6758059</v>
      </c>
      <c r="O37" s="49">
        <v>0.050000000000000003</v>
      </c>
      <c r="P37" s="50">
        <f t="shared" si="7"/>
        <v>110.6758059</v>
      </c>
      <c r="Q37" s="250">
        <f t="shared" si="9"/>
        <v>1.8400000000000001</v>
      </c>
      <c r="R37" s="52">
        <f t="shared" si="10"/>
        <v>1549.28</v>
      </c>
      <c r="S37" s="69">
        <f t="shared" si="8"/>
        <v>0.60892874871760927</v>
      </c>
      <c r="T37" s="217" t="str">
        <f>VLOOKUP(A37,[2]item!$A$2:$B$147,2,0)</f>
        <v>E05368</v>
      </c>
      <c r="U37" s="218" t="str">
        <f>IF(B2=T2, "Match", "Mismatch")</f>
        <v>Match</v>
      </c>
    </row>
    <row r="38" ht="15" customHeight="1">
      <c r="A38" s="249" t="s">
        <v>66</v>
      </c>
      <c r="B38" s="55" t="str">
        <f>VLOOKUP(A38,'New template'!A:B,2,FALSE)</f>
        <v>E05368</v>
      </c>
      <c r="C38" s="68">
        <v>6</v>
      </c>
      <c r="D38" s="198">
        <f>VLOOKUP(A38,'New template'!A:K,4,FALSE)</f>
        <v>228</v>
      </c>
      <c r="E38" s="43">
        <v>0</v>
      </c>
      <c r="F38" s="44">
        <f t="shared" si="0"/>
        <v>228</v>
      </c>
      <c r="G38" s="45">
        <f t="shared" si="1"/>
        <v>31.315799999999999</v>
      </c>
      <c r="H38" s="45">
        <f t="shared" si="2"/>
        <v>187.8948</v>
      </c>
      <c r="I38" s="45">
        <f t="shared" si="3"/>
        <v>4.0710540000000002</v>
      </c>
      <c r="J38" s="46">
        <f t="shared" si="4"/>
        <v>163.46847600000001</v>
      </c>
      <c r="K38" s="47">
        <v>0.20000000000000001</v>
      </c>
      <c r="L38" s="48">
        <f t="shared" si="5"/>
        <v>32.693695200000001</v>
      </c>
      <c r="M38" s="49">
        <v>0.050000000000000003</v>
      </c>
      <c r="N38" s="50">
        <f t="shared" si="6"/>
        <v>8.1734238000000001</v>
      </c>
      <c r="O38" s="49">
        <v>0.050000000000000003</v>
      </c>
      <c r="P38" s="50">
        <f t="shared" si="7"/>
        <v>8.1734238000000001</v>
      </c>
      <c r="Q38" s="250">
        <f t="shared" si="9"/>
        <v>19.07</v>
      </c>
      <c r="R38" s="52">
        <f t="shared" si="10"/>
        <v>114.42</v>
      </c>
      <c r="S38" s="69">
        <f t="shared" si="8"/>
        <v>0.60895777850158705</v>
      </c>
      <c r="T38" s="217" t="str">
        <f>VLOOKUP(A38,[2]item!$A$2:$B$147,2,0)</f>
        <v>E05368</v>
      </c>
      <c r="U38" s="218" t="str">
        <f t="shared" si="11"/>
        <v>Match</v>
      </c>
    </row>
    <row r="39" s="4" customFormat="1" ht="15" customHeight="1">
      <c r="A39" s="249" t="s">
        <v>364</v>
      </c>
      <c r="B39" s="55" t="str">
        <f>VLOOKUP(A39,'New template'!A:B,2,FALSE)</f>
        <v>E05471</v>
      </c>
      <c r="C39" s="68">
        <v>165</v>
      </c>
      <c r="D39" s="198">
        <f>VLOOKUP(A39,'New template'!A:K,4,FALSE)</f>
        <v>298</v>
      </c>
      <c r="E39" s="43">
        <v>0.83999999999999997</v>
      </c>
      <c r="F39" s="44">
        <f t="shared" si="0"/>
        <v>47</v>
      </c>
      <c r="G39" s="45">
        <f t="shared" si="1"/>
        <v>6.4554499999999999</v>
      </c>
      <c r="H39" s="45">
        <f t="shared" si="2"/>
        <v>1065.1492499999999</v>
      </c>
      <c r="I39" s="45">
        <f t="shared" si="3"/>
        <v>0.83920850000000002</v>
      </c>
      <c r="J39" s="46">
        <f t="shared" si="4"/>
        <v>926.67984750000005</v>
      </c>
      <c r="K39" s="47">
        <v>0.20000000000000001</v>
      </c>
      <c r="L39" s="48">
        <f t="shared" si="5"/>
        <v>185.33596950000003</v>
      </c>
      <c r="M39" s="49">
        <v>0.050000000000000003</v>
      </c>
      <c r="N39" s="50">
        <f t="shared" si="6"/>
        <v>46.333992375000008</v>
      </c>
      <c r="O39" s="49">
        <v>0.050000000000000003</v>
      </c>
      <c r="P39" s="50">
        <f t="shared" si="7"/>
        <v>46.333992375000008</v>
      </c>
      <c r="Q39" s="250">
        <f t="shared" si="9"/>
        <v>3.9300000000000002</v>
      </c>
      <c r="R39" s="52">
        <f t="shared" si="10"/>
        <v>648.45000000000005</v>
      </c>
      <c r="S39" s="69">
        <f t="shared" si="8"/>
        <v>0.60878792338256826</v>
      </c>
      <c r="T39" s="217" t="str">
        <f>VLOOKUP(A39,[2]item!$A$2:$B$147,2,0)</f>
        <v>E05471</v>
      </c>
      <c r="U39" s="218" t="str">
        <f t="shared" si="11"/>
        <v>Match</v>
      </c>
    </row>
    <row r="40" ht="15" customHeight="1">
      <c r="A40" s="249" t="s">
        <v>363</v>
      </c>
      <c r="B40" s="55" t="str">
        <f>VLOOKUP(A40,'New template'!A:B,2,FALSE)</f>
        <v>E04521</v>
      </c>
      <c r="C40" s="68">
        <v>176</v>
      </c>
      <c r="D40" s="198">
        <f>VLOOKUP(A40,'New template'!A:K,4,FALSE)</f>
        <v>248</v>
      </c>
      <c r="E40" s="43">
        <v>0.83999999999999997</v>
      </c>
      <c r="F40" s="44">
        <f t="shared" si="0"/>
        <v>39</v>
      </c>
      <c r="G40" s="45">
        <f t="shared" si="1"/>
        <v>5.3566500000000001</v>
      </c>
      <c r="H40" s="45">
        <f t="shared" si="2"/>
        <v>942.7704</v>
      </c>
      <c r="I40" s="45">
        <f t="shared" si="3"/>
        <v>0.69636450000000005</v>
      </c>
      <c r="J40" s="46">
        <f t="shared" si="4"/>
        <v>820.21024800000009</v>
      </c>
      <c r="K40" s="47">
        <v>0.20000000000000001</v>
      </c>
      <c r="L40" s="48">
        <f t="shared" si="5"/>
        <v>164.04204960000004</v>
      </c>
      <c r="M40" s="49">
        <v>0.050000000000000003</v>
      </c>
      <c r="N40" s="50">
        <f t="shared" si="6"/>
        <v>41.01051240000001</v>
      </c>
      <c r="O40" s="49">
        <v>0.050000000000000003</v>
      </c>
      <c r="P40" s="50">
        <f t="shared" si="7"/>
        <v>41.01051240000001</v>
      </c>
      <c r="Q40" s="250">
        <f t="shared" si="9"/>
        <v>3.2599999999999998</v>
      </c>
      <c r="R40" s="52">
        <f t="shared" si="10"/>
        <v>573.75999999999999</v>
      </c>
      <c r="S40" s="69">
        <f t="shared" si="8"/>
        <v>0.60858932355110007</v>
      </c>
      <c r="T40" s="217" t="str">
        <f>VLOOKUP(A40,[2]item!$A$2:$B$147,2,0)</f>
        <v>E04521</v>
      </c>
      <c r="U40" s="218" t="str">
        <f t="shared" si="11"/>
        <v>Match</v>
      </c>
    </row>
    <row r="41" s="2" customFormat="1" ht="15" customHeight="1">
      <c r="A41" s="249" t="s">
        <v>363</v>
      </c>
      <c r="B41" s="55" t="str">
        <f>VLOOKUP(A41,'New template'!A:B,2,FALSE)</f>
        <v>E04521</v>
      </c>
      <c r="C41" s="68">
        <v>2</v>
      </c>
      <c r="D41" s="198">
        <f>VLOOKUP(A41,'New template'!A:K,4,FALSE)</f>
        <v>248</v>
      </c>
      <c r="E41" s="43">
        <v>0</v>
      </c>
      <c r="F41" s="44">
        <f t="shared" si="0"/>
        <v>248</v>
      </c>
      <c r="G41" s="45">
        <f t="shared" ref="G41:G72" si="12">F41*$B$7</f>
        <v>34.062800000000003</v>
      </c>
      <c r="H41" s="45">
        <f t="shared" ref="H41:H72" si="13">G41*C41</f>
        <v>68.125600000000006</v>
      </c>
      <c r="I41" s="45">
        <f t="shared" ref="I41:I72" si="14">G41*0.13</f>
        <v>4.4281640000000007</v>
      </c>
      <c r="J41" s="46">
        <f t="shared" ref="J41:J72" si="15">(G41-I41)*C41</f>
        <v>59.269272000000001</v>
      </c>
      <c r="K41" s="47">
        <v>0.20000000000000001</v>
      </c>
      <c r="L41" s="48">
        <f t="shared" si="5"/>
        <v>11.853854400000001</v>
      </c>
      <c r="M41" s="49">
        <v>0.050000000000000003</v>
      </c>
      <c r="N41" s="50">
        <f t="shared" ref="N41:N72" si="16">J41*M41</f>
        <v>2.9634636000000003</v>
      </c>
      <c r="O41" s="49">
        <v>0.050000000000000003</v>
      </c>
      <c r="P41" s="50">
        <f t="shared" si="7"/>
        <v>2.9634636000000003</v>
      </c>
      <c r="Q41" s="250">
        <f t="shared" si="9"/>
        <v>20.739999999999998</v>
      </c>
      <c r="R41" s="52">
        <f t="shared" si="10"/>
        <v>41.479999999999997</v>
      </c>
      <c r="S41" s="69">
        <f t="shared" si="8"/>
        <v>0.60887537137287584</v>
      </c>
      <c r="T41" s="217" t="str">
        <f>VLOOKUP(A41,[2]item!$A$2:$B$147,2,0)</f>
        <v>E04521</v>
      </c>
      <c r="U41" s="218" t="str">
        <f t="shared" si="11"/>
        <v>Match</v>
      </c>
    </row>
    <row r="42" s="1" customFormat="1" ht="15" customHeight="1">
      <c r="A42" s="249" t="s">
        <v>406</v>
      </c>
      <c r="B42" s="55" t="str">
        <f>VLOOKUP(A42,'New template'!A:B,2,FALSE)</f>
        <v>E03496</v>
      </c>
      <c r="C42" s="68">
        <v>7</v>
      </c>
      <c r="D42" s="198">
        <f>VLOOKUP(A42,'New template'!A:K,4,FALSE)</f>
        <v>228</v>
      </c>
      <c r="E42" s="43">
        <v>0.59999999999999998</v>
      </c>
      <c r="F42" s="44">
        <f t="shared" si="0"/>
        <v>91</v>
      </c>
      <c r="G42" s="45">
        <f t="shared" si="12"/>
        <v>12.498849999999999</v>
      </c>
      <c r="H42" s="45">
        <f t="shared" si="13"/>
        <v>87.491949999999989</v>
      </c>
      <c r="I42" s="45">
        <f t="shared" si="14"/>
        <v>1.6248505</v>
      </c>
      <c r="J42" s="46">
        <f t="shared" si="15"/>
        <v>76.117996500000004</v>
      </c>
      <c r="K42" s="47">
        <v>0.20000000000000001</v>
      </c>
      <c r="L42" s="48">
        <f t="shared" si="5"/>
        <v>15.223599300000002</v>
      </c>
      <c r="M42" s="49">
        <v>0.050000000000000003</v>
      </c>
      <c r="N42" s="50">
        <f t="shared" si="16"/>
        <v>3.8058998250000005</v>
      </c>
      <c r="O42" s="49">
        <v>0.050000000000000003</v>
      </c>
      <c r="P42" s="50">
        <f t="shared" si="7"/>
        <v>3.8058998250000005</v>
      </c>
      <c r="Q42" s="250">
        <f t="shared" si="9"/>
        <v>7.6100000000000003</v>
      </c>
      <c r="R42" s="52">
        <f t="shared" si="10"/>
        <v>53.270000000000003</v>
      </c>
      <c r="S42" s="69">
        <f t="shared" si="8"/>
        <v>0.60885601475335738</v>
      </c>
      <c r="T42" s="217" t="str">
        <f>VLOOKUP(A42,[2]item!$A$2:$B$147,2,0)</f>
        <v>E03496</v>
      </c>
      <c r="U42" s="218" t="str">
        <f t="shared" si="11"/>
        <v>Match</v>
      </c>
    </row>
    <row r="43" s="2" customFormat="1" ht="15" customHeight="1">
      <c r="A43" s="249" t="s">
        <v>74</v>
      </c>
      <c r="B43" s="55" t="str">
        <f>VLOOKUP(A43,'New template'!A:B,2,FALSE)</f>
        <v>E05019</v>
      </c>
      <c r="C43" s="68">
        <v>2</v>
      </c>
      <c r="D43" s="198">
        <f>VLOOKUP(A43,'New template'!A:K,4,FALSE)</f>
        <v>248</v>
      </c>
      <c r="E43" s="43">
        <v>0</v>
      </c>
      <c r="F43" s="44">
        <f t="shared" si="0"/>
        <v>248</v>
      </c>
      <c r="G43" s="45">
        <f t="shared" si="12"/>
        <v>34.062800000000003</v>
      </c>
      <c r="H43" s="45">
        <f t="shared" si="13"/>
        <v>68.125600000000006</v>
      </c>
      <c r="I43" s="45">
        <f t="shared" si="14"/>
        <v>4.4281640000000007</v>
      </c>
      <c r="J43" s="46">
        <f t="shared" si="15"/>
        <v>59.269272000000001</v>
      </c>
      <c r="K43" s="47">
        <v>0.20000000000000001</v>
      </c>
      <c r="L43" s="48">
        <f t="shared" si="5"/>
        <v>11.853854400000001</v>
      </c>
      <c r="M43" s="49">
        <v>0.050000000000000003</v>
      </c>
      <c r="N43" s="50">
        <f t="shared" si="16"/>
        <v>2.9634636000000003</v>
      </c>
      <c r="O43" s="49">
        <v>0.050000000000000003</v>
      </c>
      <c r="P43" s="50">
        <f t="shared" si="7"/>
        <v>2.9634636000000003</v>
      </c>
      <c r="Q43" s="250">
        <f t="shared" si="9"/>
        <v>20.739999999999998</v>
      </c>
      <c r="R43" s="52">
        <f t="shared" si="10"/>
        <v>41.479999999999997</v>
      </c>
      <c r="S43" s="69">
        <f t="shared" si="8"/>
        <v>0.60887537137287584</v>
      </c>
      <c r="T43" s="217" t="str">
        <f>VLOOKUP(A43,[2]item!$A$2:$B$147,2,0)</f>
        <v>E05019</v>
      </c>
      <c r="U43" s="218" t="str">
        <f t="shared" si="11"/>
        <v>Match</v>
      </c>
    </row>
    <row r="44" ht="15" customHeight="1">
      <c r="A44" s="249" t="s">
        <v>74</v>
      </c>
      <c r="B44" s="55" t="str">
        <f>VLOOKUP(A44,'New template'!A:B,2,FALSE)</f>
        <v>E05019</v>
      </c>
      <c r="C44" s="68">
        <v>38</v>
      </c>
      <c r="D44" s="198">
        <f>VLOOKUP(A44,'New template'!A:K,4,FALSE)</f>
        <v>248</v>
      </c>
      <c r="E44" s="43">
        <v>0.45000000000000001</v>
      </c>
      <c r="F44" s="44">
        <f t="shared" si="0"/>
        <v>136</v>
      </c>
      <c r="G44" s="45">
        <f t="shared" si="12"/>
        <v>18.679600000000001</v>
      </c>
      <c r="H44" s="45">
        <f t="shared" si="13"/>
        <v>709.82479999999998</v>
      </c>
      <c r="I44" s="45">
        <f t="shared" si="14"/>
        <v>2.4283480000000002</v>
      </c>
      <c r="J44" s="46">
        <f t="shared" si="15"/>
        <v>617.54757600000005</v>
      </c>
      <c r="K44" s="47">
        <v>0.20000000000000001</v>
      </c>
      <c r="L44" s="48">
        <f t="shared" si="5"/>
        <v>123.50951520000001</v>
      </c>
      <c r="M44" s="49">
        <v>0.050000000000000003</v>
      </c>
      <c r="N44" s="50">
        <f t="shared" si="16"/>
        <v>30.877378800000002</v>
      </c>
      <c r="O44" s="49">
        <v>0.050000000000000003</v>
      </c>
      <c r="P44" s="50">
        <f t="shared" si="7"/>
        <v>30.877378800000002</v>
      </c>
      <c r="Q44" s="250">
        <f t="shared" si="9"/>
        <v>11.380000000000001</v>
      </c>
      <c r="R44" s="52">
        <f t="shared" si="10"/>
        <v>432.44000000000005</v>
      </c>
      <c r="S44" s="69">
        <f t="shared" si="8"/>
        <v>0.60922075419173871</v>
      </c>
      <c r="T44" s="217" t="str">
        <f>VLOOKUP(A44,[2]item!$A$2:$B$147,2,0)</f>
        <v>E05019</v>
      </c>
      <c r="U44" s="218" t="str">
        <f t="shared" si="11"/>
        <v>Match</v>
      </c>
    </row>
    <row r="45" s="2" customFormat="1" ht="15" customHeight="1">
      <c r="A45" s="249" t="s">
        <v>76</v>
      </c>
      <c r="B45" s="55" t="str">
        <f>VLOOKUP(A45,'New template'!A:B,2,FALSE)</f>
        <v>E05733</v>
      </c>
      <c r="C45" s="68">
        <v>30</v>
      </c>
      <c r="D45" s="198">
        <f>VLOOKUP(A45,'New template'!A:K,4,FALSE)</f>
        <v>348</v>
      </c>
      <c r="E45" s="43">
        <v>0.45000000000000001</v>
      </c>
      <c r="F45" s="44">
        <f t="shared" si="0"/>
        <v>191</v>
      </c>
      <c r="G45" s="45">
        <f t="shared" si="12"/>
        <v>26.23385</v>
      </c>
      <c r="H45" s="45">
        <f t="shared" si="13"/>
        <v>787.01549999999997</v>
      </c>
      <c r="I45" s="45">
        <f t="shared" si="14"/>
        <v>3.4104005000000002</v>
      </c>
      <c r="J45" s="46">
        <f t="shared" si="15"/>
        <v>684.703485</v>
      </c>
      <c r="K45" s="47">
        <v>0.20000000000000001</v>
      </c>
      <c r="L45" s="48">
        <f t="shared" si="5"/>
        <v>136.940697</v>
      </c>
      <c r="M45" s="49">
        <v>0.050000000000000003</v>
      </c>
      <c r="N45" s="50">
        <f t="shared" si="16"/>
        <v>34.23517425</v>
      </c>
      <c r="O45" s="49">
        <v>0.050000000000000003</v>
      </c>
      <c r="P45" s="50">
        <f t="shared" si="7"/>
        <v>34.23517425</v>
      </c>
      <c r="Q45" s="250">
        <f t="shared" si="9"/>
        <v>15.98</v>
      </c>
      <c r="R45" s="52">
        <f t="shared" si="10"/>
        <v>479.40000000000003</v>
      </c>
      <c r="S45" s="69">
        <f t="shared" si="8"/>
        <v>0.60913666884578521</v>
      </c>
      <c r="T45" s="217" t="str">
        <f>VLOOKUP(A45,[2]item!$A$2:$B$147,2,0)</f>
        <v>E05733</v>
      </c>
      <c r="U45" s="218" t="str">
        <f t="shared" si="11"/>
        <v>Match</v>
      </c>
    </row>
    <row r="46" ht="15" customHeight="1">
      <c r="A46" s="249" t="s">
        <v>76</v>
      </c>
      <c r="B46" s="55" t="str">
        <f>VLOOKUP(A46,'New template'!A:B,2,FALSE)</f>
        <v>E05733</v>
      </c>
      <c r="C46" s="68">
        <v>1</v>
      </c>
      <c r="D46" s="198">
        <f>VLOOKUP(A46,'New template'!A:K,4,FALSE)</f>
        <v>348</v>
      </c>
      <c r="E46" s="43">
        <v>0</v>
      </c>
      <c r="F46" s="44">
        <f t="shared" si="0"/>
        <v>348</v>
      </c>
      <c r="G46" s="45">
        <f t="shared" si="12"/>
        <v>47.797800000000002</v>
      </c>
      <c r="H46" s="45">
        <f t="shared" si="13"/>
        <v>47.797800000000002</v>
      </c>
      <c r="I46" s="45">
        <f t="shared" si="14"/>
        <v>6.2137140000000004</v>
      </c>
      <c r="J46" s="46">
        <f t="shared" si="15"/>
        <v>41.584085999999999</v>
      </c>
      <c r="K46" s="47">
        <v>0.20000000000000001</v>
      </c>
      <c r="L46" s="48">
        <f t="shared" si="5"/>
        <v>8.3168172000000009</v>
      </c>
      <c r="M46" s="49">
        <v>0.050000000000000003</v>
      </c>
      <c r="N46" s="50">
        <f t="shared" si="16"/>
        <v>2.0792043000000002</v>
      </c>
      <c r="O46" s="49">
        <v>0.050000000000000003</v>
      </c>
      <c r="P46" s="50">
        <f t="shared" si="7"/>
        <v>2.0792043000000002</v>
      </c>
      <c r="Q46" s="250">
        <f t="shared" si="9"/>
        <v>29.109999999999999</v>
      </c>
      <c r="R46" s="52">
        <f t="shared" si="10"/>
        <v>29.109999999999999</v>
      </c>
      <c r="S46" s="69">
        <f t="shared" si="8"/>
        <v>0.6090238462858123</v>
      </c>
      <c r="T46" s="217" t="str">
        <f>VLOOKUP(A46,[2]item!$A$2:$B$147,2,0)</f>
        <v>E05733</v>
      </c>
      <c r="U46" s="218" t="str">
        <f t="shared" si="11"/>
        <v>Match</v>
      </c>
    </row>
    <row r="47" s="1" customFormat="1" ht="15" customHeight="1">
      <c r="A47" s="249" t="s">
        <v>78</v>
      </c>
      <c r="B47" s="55" t="str">
        <f>VLOOKUP(A47,'New template'!A:B,2,FALSE)</f>
        <v>E02533</v>
      </c>
      <c r="C47" s="68">
        <v>3</v>
      </c>
      <c r="D47" s="198">
        <f>VLOOKUP(A47,'New template'!A:K,4,FALSE)</f>
        <v>198</v>
      </c>
      <c r="E47" s="43">
        <v>0</v>
      </c>
      <c r="F47" s="44">
        <f t="shared" si="0"/>
        <v>198</v>
      </c>
      <c r="G47" s="45">
        <f t="shared" si="12"/>
        <v>27.1953</v>
      </c>
      <c r="H47" s="45">
        <f t="shared" si="13"/>
        <v>81.585899999999995</v>
      </c>
      <c r="I47" s="45">
        <f t="shared" si="14"/>
        <v>3.5353889999999999</v>
      </c>
      <c r="J47" s="46">
        <f t="shared" si="15"/>
        <v>70.97973300000001</v>
      </c>
      <c r="K47" s="47">
        <v>0.20000000000000001</v>
      </c>
      <c r="L47" s="48">
        <f t="shared" si="5"/>
        <v>14.195946600000003</v>
      </c>
      <c r="M47" s="49">
        <v>0.050000000000000003</v>
      </c>
      <c r="N47" s="50">
        <f t="shared" si="16"/>
        <v>3.5489866500000007</v>
      </c>
      <c r="O47" s="49">
        <v>0.050000000000000003</v>
      </c>
      <c r="P47" s="50">
        <f t="shared" si="7"/>
        <v>3.5489866500000007</v>
      </c>
      <c r="Q47" s="250">
        <f t="shared" si="9"/>
        <v>16.559999999999999</v>
      </c>
      <c r="R47" s="52">
        <f t="shared" si="10"/>
        <v>49.679999999999993</v>
      </c>
      <c r="S47" s="69">
        <f t="shared" si="8"/>
        <v>0.60892874871760927</v>
      </c>
      <c r="T47" s="217" t="str">
        <f>VLOOKUP(A47,[2]item!$A$2:$B$147,2,0)</f>
        <v>E02533</v>
      </c>
      <c r="U47" s="218" t="str">
        <f t="shared" si="11"/>
        <v>Match</v>
      </c>
    </row>
    <row r="48" ht="15" customHeight="1">
      <c r="A48" s="249" t="s">
        <v>78</v>
      </c>
      <c r="B48" s="55" t="str">
        <f>VLOOKUP(A48,'New template'!A:B,2,FALSE)</f>
        <v>E02533</v>
      </c>
      <c r="C48" s="68">
        <v>246</v>
      </c>
      <c r="D48" s="198">
        <f>VLOOKUP(A48,'New template'!A:K,4,FALSE)</f>
        <v>198</v>
      </c>
      <c r="E48" s="43">
        <v>0.83999999999999997</v>
      </c>
      <c r="F48" s="44">
        <f t="shared" si="0"/>
        <v>31</v>
      </c>
      <c r="G48" s="45">
        <f t="shared" si="12"/>
        <v>4.2578500000000004</v>
      </c>
      <c r="H48" s="45">
        <f t="shared" si="13"/>
        <v>1047.4311</v>
      </c>
      <c r="I48" s="45">
        <f t="shared" si="14"/>
        <v>0.55352050000000008</v>
      </c>
      <c r="J48" s="46">
        <f t="shared" si="15"/>
        <v>911.26505700000007</v>
      </c>
      <c r="K48" s="47">
        <v>0.20000000000000001</v>
      </c>
      <c r="L48" s="48">
        <f t="shared" si="5"/>
        <v>182.25301140000002</v>
      </c>
      <c r="M48" s="49">
        <v>0.050000000000000003</v>
      </c>
      <c r="N48" s="50">
        <f t="shared" si="16"/>
        <v>45.563252850000005</v>
      </c>
      <c r="O48" s="49">
        <v>0.050000000000000003</v>
      </c>
      <c r="P48" s="50">
        <f t="shared" si="7"/>
        <v>45.563252850000005</v>
      </c>
      <c r="Q48" s="250">
        <f t="shared" si="9"/>
        <v>2.5899999999999999</v>
      </c>
      <c r="R48" s="52">
        <f t="shared" si="10"/>
        <v>637.13999999999999</v>
      </c>
      <c r="S48" s="69">
        <f t="shared" si="8"/>
        <v>0.60828822058080956</v>
      </c>
      <c r="T48" s="217" t="str">
        <f>VLOOKUP(A48,[2]item!$A$2:$B$147,2,0)</f>
        <v>E02533</v>
      </c>
      <c r="U48" s="218" t="str">
        <f t="shared" si="11"/>
        <v>Match</v>
      </c>
    </row>
    <row r="49" s="2" customFormat="1" ht="15" customHeight="1">
      <c r="A49" s="249" t="s">
        <v>80</v>
      </c>
      <c r="B49" s="55" t="str">
        <f>VLOOKUP(A49,'New template'!A:B,2,FALSE)</f>
        <v>E02595</v>
      </c>
      <c r="C49" s="68">
        <v>74</v>
      </c>
      <c r="D49" s="198">
        <f>VLOOKUP(A49,'New template'!A:K,4,FALSE)</f>
        <v>298</v>
      </c>
      <c r="E49" s="43">
        <v>0.83999999999999997</v>
      </c>
      <c r="F49" s="44">
        <f t="shared" si="0"/>
        <v>47</v>
      </c>
      <c r="G49" s="45">
        <f t="shared" si="12"/>
        <v>6.4554499999999999</v>
      </c>
      <c r="H49" s="45">
        <f t="shared" si="13"/>
        <v>477.70330000000001</v>
      </c>
      <c r="I49" s="45">
        <f t="shared" si="14"/>
        <v>0.83920850000000002</v>
      </c>
      <c r="J49" s="46">
        <f t="shared" si="15"/>
        <v>415.60187100000002</v>
      </c>
      <c r="K49" s="47">
        <v>0.20000000000000001</v>
      </c>
      <c r="L49" s="48">
        <f t="shared" si="5"/>
        <v>83.120374200000015</v>
      </c>
      <c r="M49" s="49">
        <v>0.050000000000000003</v>
      </c>
      <c r="N49" s="50">
        <f t="shared" si="16"/>
        <v>20.780093550000004</v>
      </c>
      <c r="O49" s="49">
        <v>0.050000000000000003</v>
      </c>
      <c r="P49" s="50">
        <f t="shared" si="7"/>
        <v>20.780093550000004</v>
      </c>
      <c r="Q49" s="250">
        <f t="shared" si="9"/>
        <v>3.9300000000000002</v>
      </c>
      <c r="R49" s="52">
        <f t="shared" si="10"/>
        <v>290.81999999999999</v>
      </c>
      <c r="S49" s="69">
        <f t="shared" si="8"/>
        <v>0.60878792338256815</v>
      </c>
      <c r="T49" s="217" t="str">
        <f>VLOOKUP(A49,[2]item!$A$2:$B$147,2,0)</f>
        <v>E02595</v>
      </c>
      <c r="U49" s="218" t="str">
        <f t="shared" si="11"/>
        <v>Match</v>
      </c>
    </row>
    <row r="50" s="2" customFormat="1" ht="15" customHeight="1">
      <c r="A50" s="249" t="s">
        <v>82</v>
      </c>
      <c r="B50" s="55" t="str">
        <f>VLOOKUP(A50,'New template'!A:B,2,FALSE)</f>
        <v>E02596</v>
      </c>
      <c r="C50" s="68">
        <v>2</v>
      </c>
      <c r="D50" s="198">
        <f>VLOOKUP(A50,'New template'!A:K,4,FALSE)</f>
        <v>398</v>
      </c>
      <c r="E50" s="43">
        <v>0</v>
      </c>
      <c r="F50" s="44">
        <f t="shared" si="0"/>
        <v>398</v>
      </c>
      <c r="G50" s="45">
        <f t="shared" si="12"/>
        <v>54.665300000000002</v>
      </c>
      <c r="H50" s="45">
        <f t="shared" si="13"/>
        <v>109.3306</v>
      </c>
      <c r="I50" s="45">
        <f t="shared" si="14"/>
        <v>7.1064890000000007</v>
      </c>
      <c r="J50" s="46">
        <f t="shared" si="15"/>
        <v>95.117621999999997</v>
      </c>
      <c r="K50" s="47">
        <v>0.20000000000000001</v>
      </c>
      <c r="L50" s="48">
        <f t="shared" si="5"/>
        <v>19.023524399999999</v>
      </c>
      <c r="M50" s="49">
        <v>0.050000000000000003</v>
      </c>
      <c r="N50" s="50">
        <f t="shared" si="16"/>
        <v>4.7558810999999999</v>
      </c>
      <c r="O50" s="49">
        <v>0.050000000000000003</v>
      </c>
      <c r="P50" s="50">
        <f t="shared" si="7"/>
        <v>4.7558810999999999</v>
      </c>
      <c r="Q50" s="250">
        <f t="shared" si="9"/>
        <v>33.289999999999999</v>
      </c>
      <c r="R50" s="52">
        <f t="shared" si="10"/>
        <v>66.579999999999998</v>
      </c>
      <c r="S50" s="69">
        <f t="shared" si="8"/>
        <v>0.60897863910012384</v>
      </c>
      <c r="T50" s="217" t="str">
        <f>VLOOKUP(A50,[2]item!$A$2:$B$147,2,0)</f>
        <v>E02596</v>
      </c>
      <c r="U50" s="218" t="str">
        <f t="shared" si="11"/>
        <v>Match</v>
      </c>
    </row>
    <row r="51" s="3" customFormat="1" ht="15" customHeight="1">
      <c r="A51" s="249" t="s">
        <v>82</v>
      </c>
      <c r="B51" s="55" t="str">
        <f>VLOOKUP(A51,'New template'!A:B,2,FALSE)</f>
        <v>E02596</v>
      </c>
      <c r="C51" s="68">
        <v>242</v>
      </c>
      <c r="D51" s="198">
        <f>VLOOKUP(A51,'New template'!A:K,4,FALSE)</f>
        <v>398</v>
      </c>
      <c r="E51" s="43">
        <v>0.75</v>
      </c>
      <c r="F51" s="44">
        <f t="shared" si="0"/>
        <v>99</v>
      </c>
      <c r="G51" s="45">
        <f t="shared" si="12"/>
        <v>13.59765</v>
      </c>
      <c r="H51" s="45">
        <f t="shared" si="13"/>
        <v>3290.6313</v>
      </c>
      <c r="I51" s="45">
        <f t="shared" si="14"/>
        <v>1.7676944999999999</v>
      </c>
      <c r="J51" s="46">
        <f t="shared" si="15"/>
        <v>2862.8492310000001</v>
      </c>
      <c r="K51" s="47">
        <v>0.20000000000000001</v>
      </c>
      <c r="L51" s="48">
        <f t="shared" si="5"/>
        <v>572.56984620000003</v>
      </c>
      <c r="M51" s="49">
        <v>0.050000000000000003</v>
      </c>
      <c r="N51" s="50">
        <f t="shared" si="16"/>
        <v>143.14246155000001</v>
      </c>
      <c r="O51" s="49">
        <v>0.050000000000000003</v>
      </c>
      <c r="P51" s="50">
        <f t="shared" si="7"/>
        <v>143.14246155000001</v>
      </c>
      <c r="Q51" s="250">
        <f t="shared" si="9"/>
        <v>8.2799999999999994</v>
      </c>
      <c r="R51" s="52">
        <f t="shared" si="10"/>
        <v>2003.7599999999998</v>
      </c>
      <c r="S51" s="69">
        <f t="shared" si="8"/>
        <v>0.60892874871760927</v>
      </c>
      <c r="T51" s="217" t="str">
        <f>VLOOKUP(A51,[2]item!$A$2:$B$147,2,0)</f>
        <v>E02596</v>
      </c>
      <c r="U51" s="218" t="str">
        <f t="shared" si="11"/>
        <v>Match</v>
      </c>
    </row>
    <row r="52" s="3" customFormat="1" ht="15" customHeight="1">
      <c r="A52" s="249" t="s">
        <v>365</v>
      </c>
      <c r="B52" s="55" t="str">
        <f>VLOOKUP(A52,'New template'!A:B,2,FALSE)</f>
        <v>E02035</v>
      </c>
      <c r="C52" s="68">
        <v>875</v>
      </c>
      <c r="D52" s="198">
        <f>VLOOKUP(A52,'New template'!A:K,4,FALSE)</f>
        <v>98</v>
      </c>
      <c r="E52" s="43">
        <v>0.69999999999999996</v>
      </c>
      <c r="F52" s="44">
        <f t="shared" si="0"/>
        <v>29</v>
      </c>
      <c r="G52" s="45">
        <f t="shared" si="12"/>
        <v>3.9831500000000002</v>
      </c>
      <c r="H52" s="45">
        <f t="shared" si="13"/>
        <v>3485.2562500000004</v>
      </c>
      <c r="I52" s="45">
        <f t="shared" si="14"/>
        <v>0.51780950000000003</v>
      </c>
      <c r="J52" s="46">
        <f t="shared" si="15"/>
        <v>3032.1729375</v>
      </c>
      <c r="K52" s="47">
        <v>0.20000000000000001</v>
      </c>
      <c r="L52" s="48">
        <f t="shared" si="5"/>
        <v>606.43458750000002</v>
      </c>
      <c r="M52" s="49">
        <v>0.050000000000000003</v>
      </c>
      <c r="N52" s="50">
        <f t="shared" si="16"/>
        <v>151.60864687500001</v>
      </c>
      <c r="O52" s="49">
        <v>0.050000000000000003</v>
      </c>
      <c r="P52" s="50">
        <f t="shared" si="7"/>
        <v>151.60864687500001</v>
      </c>
      <c r="Q52" s="250">
        <f t="shared" si="9"/>
        <v>2.4300000000000002</v>
      </c>
      <c r="R52" s="52">
        <f t="shared" si="10"/>
        <v>2126.25</v>
      </c>
      <c r="S52" s="69">
        <f t="shared" si="8"/>
        <v>0.6100699195360455</v>
      </c>
      <c r="T52" s="217" t="str">
        <f>VLOOKUP(A52,[2]item!$A$2:$B$147,2,0)</f>
        <v>E02035</v>
      </c>
      <c r="U52" s="218" t="str">
        <f t="shared" si="11"/>
        <v>Match</v>
      </c>
    </row>
    <row r="53" s="2" customFormat="1" ht="15" customHeight="1">
      <c r="A53" s="249" t="s">
        <v>365</v>
      </c>
      <c r="B53" s="55" t="str">
        <f>VLOOKUP(A53,'New template'!A:B,2,FALSE)</f>
        <v>E02035</v>
      </c>
      <c r="C53" s="68">
        <v>15</v>
      </c>
      <c r="D53" s="198">
        <f>VLOOKUP(A53,'New template'!A:K,4,FALSE)</f>
        <v>98</v>
      </c>
      <c r="E53" s="43">
        <v>0</v>
      </c>
      <c r="F53" s="44">
        <f t="shared" si="0"/>
        <v>98</v>
      </c>
      <c r="G53" s="45">
        <f t="shared" si="12"/>
        <v>13.4603</v>
      </c>
      <c r="H53" s="45">
        <f t="shared" si="13"/>
        <v>201.90450000000001</v>
      </c>
      <c r="I53" s="45">
        <f t="shared" si="14"/>
        <v>1.7498390000000001</v>
      </c>
      <c r="J53" s="46">
        <f t="shared" si="15"/>
        <v>175.656915</v>
      </c>
      <c r="K53" s="47">
        <v>0.20000000000000001</v>
      </c>
      <c r="L53" s="48">
        <f t="shared" si="5"/>
        <v>35.131383</v>
      </c>
      <c r="M53" s="49">
        <v>0.050000000000000003</v>
      </c>
      <c r="N53" s="50">
        <f t="shared" si="16"/>
        <v>8.7828457499999999</v>
      </c>
      <c r="O53" s="49">
        <v>0.050000000000000003</v>
      </c>
      <c r="P53" s="50">
        <f t="shared" si="7"/>
        <v>8.7828457499999999</v>
      </c>
      <c r="Q53" s="250">
        <f t="shared" si="9"/>
        <v>8.1999999999999993</v>
      </c>
      <c r="R53" s="52">
        <f t="shared" si="10"/>
        <v>122.99999999999999</v>
      </c>
      <c r="S53" s="69">
        <f t="shared" si="8"/>
        <v>0.60919890344197369</v>
      </c>
      <c r="T53" s="217" t="str">
        <f>VLOOKUP(A53,[2]item!$A$2:$B$147,2,0)</f>
        <v>E02035</v>
      </c>
      <c r="U53" s="218" t="str">
        <f t="shared" si="11"/>
        <v>Match</v>
      </c>
    </row>
    <row r="54" s="3" customFormat="1" ht="15" customHeight="1">
      <c r="A54" s="249" t="s">
        <v>366</v>
      </c>
      <c r="B54" s="55" t="str">
        <f>VLOOKUP(A54,'New template'!A:B,2,FALSE)</f>
        <v>E02036</v>
      </c>
      <c r="C54" s="68">
        <v>110</v>
      </c>
      <c r="D54" s="198">
        <f>VLOOKUP(A54,'New template'!A:K,4,FALSE)</f>
        <v>198</v>
      </c>
      <c r="E54" s="43">
        <v>0.59999999999999998</v>
      </c>
      <c r="F54" s="44">
        <f t="shared" si="0"/>
        <v>79</v>
      </c>
      <c r="G54" s="45">
        <f t="shared" si="12"/>
        <v>10.85065</v>
      </c>
      <c r="H54" s="45">
        <f t="shared" si="13"/>
        <v>1193.5715</v>
      </c>
      <c r="I54" s="45">
        <f t="shared" si="14"/>
        <v>1.4105845000000001</v>
      </c>
      <c r="J54" s="46">
        <f t="shared" si="15"/>
        <v>1038.407205</v>
      </c>
      <c r="K54" s="47">
        <v>0.20000000000000001</v>
      </c>
      <c r="L54" s="48">
        <f t="shared" si="5"/>
        <v>207.68144100000001</v>
      </c>
      <c r="M54" s="49">
        <v>0.050000000000000003</v>
      </c>
      <c r="N54" s="50">
        <f t="shared" si="16"/>
        <v>51.920360250000002</v>
      </c>
      <c r="O54" s="49">
        <v>0.050000000000000003</v>
      </c>
      <c r="P54" s="50">
        <f t="shared" si="7"/>
        <v>51.920360250000002</v>
      </c>
      <c r="Q54" s="250">
        <f t="shared" si="9"/>
        <v>6.6100000000000003</v>
      </c>
      <c r="R54" s="52">
        <f t="shared" si="10"/>
        <v>727.10000000000002</v>
      </c>
      <c r="S54" s="69">
        <f t="shared" si="8"/>
        <v>0.60918009520166994</v>
      </c>
      <c r="T54" s="217" t="str">
        <f>VLOOKUP(A54,[2]item!$A$2:$B$147,2,0)</f>
        <v>E02036</v>
      </c>
      <c r="U54" s="218" t="str">
        <f t="shared" si="11"/>
        <v>Match</v>
      </c>
    </row>
    <row r="55" s="2" customFormat="1" ht="15" customHeight="1">
      <c r="A55" s="249" t="s">
        <v>366</v>
      </c>
      <c r="B55" s="55" t="str">
        <f>VLOOKUP(A55,'New template'!A:B,2,FALSE)</f>
        <v>E02036</v>
      </c>
      <c r="C55" s="68">
        <v>2</v>
      </c>
      <c r="D55" s="198">
        <f>VLOOKUP(A55,'New template'!A:K,4,FALSE)</f>
        <v>198</v>
      </c>
      <c r="E55" s="43">
        <v>0</v>
      </c>
      <c r="F55" s="44">
        <f t="shared" si="0"/>
        <v>198</v>
      </c>
      <c r="G55" s="45">
        <f t="shared" si="12"/>
        <v>27.1953</v>
      </c>
      <c r="H55" s="45">
        <f t="shared" si="13"/>
        <v>54.390599999999999</v>
      </c>
      <c r="I55" s="45">
        <f t="shared" si="14"/>
        <v>3.5353889999999999</v>
      </c>
      <c r="J55" s="46">
        <f t="shared" si="15"/>
        <v>47.319822000000002</v>
      </c>
      <c r="K55" s="47">
        <v>0.20000000000000001</v>
      </c>
      <c r="L55" s="48">
        <f t="shared" si="5"/>
        <v>9.4639644000000001</v>
      </c>
      <c r="M55" s="49">
        <v>0.050000000000000003</v>
      </c>
      <c r="N55" s="50">
        <f t="shared" si="16"/>
        <v>2.3659911</v>
      </c>
      <c r="O55" s="49">
        <v>0.050000000000000003</v>
      </c>
      <c r="P55" s="50">
        <f t="shared" si="7"/>
        <v>2.3659911</v>
      </c>
      <c r="Q55" s="250">
        <f t="shared" si="9"/>
        <v>16.559999999999999</v>
      </c>
      <c r="R55" s="52">
        <f t="shared" si="10"/>
        <v>33.119999999999997</v>
      </c>
      <c r="S55" s="69">
        <f t="shared" si="8"/>
        <v>0.60892874871760927</v>
      </c>
      <c r="T55" s="217" t="str">
        <f>VLOOKUP(A55,[2]item!$A$2:$B$147,2,0)</f>
        <v>E02036</v>
      </c>
      <c r="U55" s="218" t="str">
        <f t="shared" si="11"/>
        <v>Match</v>
      </c>
    </row>
    <row r="56" s="2" customFormat="1" ht="15" customHeight="1">
      <c r="A56" s="249" t="s">
        <v>367</v>
      </c>
      <c r="B56" s="55" t="str">
        <f>VLOOKUP(A56,'New template'!A:B,2,FALSE)</f>
        <v>E06308</v>
      </c>
      <c r="C56" s="68">
        <v>85</v>
      </c>
      <c r="D56" s="198">
        <f>VLOOKUP(A56,'New template'!A:K,4,FALSE)</f>
        <v>248</v>
      </c>
      <c r="E56" s="43">
        <v>0.5</v>
      </c>
      <c r="F56" s="44">
        <f t="shared" si="0"/>
        <v>124</v>
      </c>
      <c r="G56" s="45">
        <f t="shared" si="12"/>
        <v>17.031400000000001</v>
      </c>
      <c r="H56" s="45">
        <f t="shared" si="13"/>
        <v>1447.6690000000001</v>
      </c>
      <c r="I56" s="45">
        <f t="shared" si="14"/>
        <v>2.2140820000000003</v>
      </c>
      <c r="J56" s="46">
        <f t="shared" si="15"/>
        <v>1259.4720299999999</v>
      </c>
      <c r="K56" s="47">
        <v>0.20000000000000001</v>
      </c>
      <c r="L56" s="48">
        <f t="shared" si="5"/>
        <v>251.894406</v>
      </c>
      <c r="M56" s="49">
        <v>0.050000000000000003</v>
      </c>
      <c r="N56" s="50">
        <f t="shared" si="16"/>
        <v>62.973601500000001</v>
      </c>
      <c r="O56" s="49">
        <v>0.050000000000000003</v>
      </c>
      <c r="P56" s="50">
        <f t="shared" si="7"/>
        <v>62.973601500000001</v>
      </c>
      <c r="Q56" s="250">
        <f t="shared" si="9"/>
        <v>10.369999999999999</v>
      </c>
      <c r="R56" s="52">
        <f t="shared" si="10"/>
        <v>881.44999999999993</v>
      </c>
      <c r="S56" s="69">
        <f t="shared" si="8"/>
        <v>0.60887537137287584</v>
      </c>
      <c r="T56" s="217" t="str">
        <f>VLOOKUP(A56,[2]item!$A$2:$B$147,2,0)</f>
        <v>E06308</v>
      </c>
      <c r="U56" s="218" t="str">
        <f t="shared" si="11"/>
        <v>Match</v>
      </c>
    </row>
    <row r="57" ht="15" customHeight="1">
      <c r="A57" s="249" t="s">
        <v>367</v>
      </c>
      <c r="B57" s="55" t="str">
        <f>VLOOKUP(A57,'New template'!A:B,2,FALSE)</f>
        <v>E06308</v>
      </c>
      <c r="C57" s="68">
        <v>3</v>
      </c>
      <c r="D57" s="198">
        <f>VLOOKUP(A57,'New template'!A:K,4,FALSE)</f>
        <v>248</v>
      </c>
      <c r="E57" s="43">
        <v>0</v>
      </c>
      <c r="F57" s="44">
        <f t="shared" si="0"/>
        <v>248</v>
      </c>
      <c r="G57" s="45">
        <f t="shared" si="12"/>
        <v>34.062800000000003</v>
      </c>
      <c r="H57" s="45">
        <f t="shared" si="13"/>
        <v>102.1884</v>
      </c>
      <c r="I57" s="45">
        <f t="shared" si="14"/>
        <v>4.4281640000000007</v>
      </c>
      <c r="J57" s="46">
        <f t="shared" si="15"/>
        <v>88.903908000000001</v>
      </c>
      <c r="K57" s="47">
        <v>0.20000000000000001</v>
      </c>
      <c r="L57" s="48">
        <f t="shared" si="5"/>
        <v>17.780781600000001</v>
      </c>
      <c r="M57" s="49">
        <v>0.050000000000000003</v>
      </c>
      <c r="N57" s="50">
        <f t="shared" si="16"/>
        <v>4.4451954000000002</v>
      </c>
      <c r="O57" s="49">
        <v>0.050000000000000003</v>
      </c>
      <c r="P57" s="50">
        <f t="shared" si="7"/>
        <v>4.4451954000000002</v>
      </c>
      <c r="Q57" s="250">
        <f t="shared" si="9"/>
        <v>20.739999999999998</v>
      </c>
      <c r="R57" s="52">
        <f t="shared" si="10"/>
        <v>62.219999999999999</v>
      </c>
      <c r="S57" s="69">
        <f t="shared" si="8"/>
        <v>0.60887537137287595</v>
      </c>
      <c r="T57" s="217" t="str">
        <f>VLOOKUP(A57,[2]item!$A$2:$B$147,2,0)</f>
        <v>E06308</v>
      </c>
      <c r="U57" s="218" t="str">
        <f t="shared" si="11"/>
        <v>Match</v>
      </c>
    </row>
    <row r="58" s="2" customFormat="1" ht="15" customHeight="1">
      <c r="A58" s="249" t="s">
        <v>90</v>
      </c>
      <c r="B58" s="55" t="str">
        <f>VLOOKUP(A58,'New template'!A:B,2,FALSE)</f>
        <v>E03005</v>
      </c>
      <c r="C58" s="68">
        <v>2</v>
      </c>
      <c r="D58" s="198">
        <f>VLOOKUP(A58,'New template'!A:K,4,FALSE)</f>
        <v>298</v>
      </c>
      <c r="E58" s="43">
        <v>0</v>
      </c>
      <c r="F58" s="44">
        <f t="shared" si="0"/>
        <v>298</v>
      </c>
      <c r="G58" s="45">
        <f t="shared" si="12"/>
        <v>40.930300000000003</v>
      </c>
      <c r="H58" s="45">
        <f t="shared" si="13"/>
        <v>81.860600000000005</v>
      </c>
      <c r="I58" s="45">
        <f t="shared" si="14"/>
        <v>5.3209390000000001</v>
      </c>
      <c r="J58" s="46">
        <f t="shared" si="15"/>
        <v>71.218722</v>
      </c>
      <c r="K58" s="47">
        <v>0.20000000000000001</v>
      </c>
      <c r="L58" s="48">
        <f t="shared" si="5"/>
        <v>14.243744400000001</v>
      </c>
      <c r="M58" s="49">
        <v>0.050000000000000003</v>
      </c>
      <c r="N58" s="50">
        <f t="shared" si="16"/>
        <v>3.5609361000000002</v>
      </c>
      <c r="O58" s="49">
        <v>0.050000000000000003</v>
      </c>
      <c r="P58" s="50">
        <f t="shared" si="7"/>
        <v>3.5609361000000002</v>
      </c>
      <c r="Q58" s="250">
        <f t="shared" si="9"/>
        <v>24.93</v>
      </c>
      <c r="R58" s="52">
        <f t="shared" si="10"/>
        <v>49.859999999999999</v>
      </c>
      <c r="S58" s="69">
        <f t="shared" si="8"/>
        <v>0.60908422366804049</v>
      </c>
      <c r="T58" s="217" t="str">
        <f>VLOOKUP(A58,[2]item!$A$2:$B$147,2,0)</f>
        <v>E03005</v>
      </c>
      <c r="U58" s="218" t="str">
        <f t="shared" si="11"/>
        <v>Match</v>
      </c>
    </row>
    <row r="59" s="2" customFormat="1" ht="15" customHeight="1">
      <c r="A59" s="249" t="s">
        <v>90</v>
      </c>
      <c r="B59" s="55" t="str">
        <f>VLOOKUP(A59,'New template'!A:B,2,FALSE)</f>
        <v>E03005</v>
      </c>
      <c r="C59" s="68">
        <v>111</v>
      </c>
      <c r="D59" s="198">
        <f>VLOOKUP(A59,'New template'!A:K,4,FALSE)</f>
        <v>298</v>
      </c>
      <c r="E59" s="43">
        <v>0.75</v>
      </c>
      <c r="F59" s="44">
        <f t="shared" si="0"/>
        <v>74</v>
      </c>
      <c r="G59" s="45">
        <f t="shared" si="12"/>
        <v>10.1639</v>
      </c>
      <c r="H59" s="45">
        <f t="shared" si="13"/>
        <v>1128.1929</v>
      </c>
      <c r="I59" s="45">
        <f t="shared" si="14"/>
        <v>1.321307</v>
      </c>
      <c r="J59" s="46">
        <f t="shared" si="15"/>
        <v>981.52782300000013</v>
      </c>
      <c r="K59" s="47">
        <v>0.20000000000000001</v>
      </c>
      <c r="L59" s="48">
        <f t="shared" si="5"/>
        <v>196.30556460000003</v>
      </c>
      <c r="M59" s="49">
        <v>0.050000000000000003</v>
      </c>
      <c r="N59" s="50">
        <f t="shared" si="16"/>
        <v>49.076391150000006</v>
      </c>
      <c r="O59" s="49">
        <v>0.050000000000000003</v>
      </c>
      <c r="P59" s="50">
        <f t="shared" si="7"/>
        <v>49.076391150000006</v>
      </c>
      <c r="Q59" s="250">
        <f t="shared" si="9"/>
        <v>6.1900000000000004</v>
      </c>
      <c r="R59" s="52">
        <f t="shared" si="10"/>
        <v>687.09000000000003</v>
      </c>
      <c r="S59" s="69">
        <f t="shared" si="8"/>
        <v>0.60901819183581107</v>
      </c>
      <c r="T59" s="217" t="str">
        <f>VLOOKUP(A59,[2]item!$A$2:$B$147,2,0)</f>
        <v>E03005</v>
      </c>
      <c r="U59" s="218" t="str">
        <f t="shared" si="11"/>
        <v>Match</v>
      </c>
    </row>
    <row r="60" s="2" customFormat="1" ht="15" customHeight="1">
      <c r="A60" s="249" t="s">
        <v>92</v>
      </c>
      <c r="B60" s="55" t="str">
        <f>VLOOKUP(A60,'New template'!A:B,2,FALSE)</f>
        <v>E03730</v>
      </c>
      <c r="C60" s="68">
        <v>99</v>
      </c>
      <c r="D60" s="198">
        <f>VLOOKUP(A60,'New template'!A:K,4,FALSE)</f>
        <v>398</v>
      </c>
      <c r="E60" s="43">
        <v>0.77000000000000002</v>
      </c>
      <c r="F60" s="44">
        <f t="shared" si="0"/>
        <v>91</v>
      </c>
      <c r="G60" s="45">
        <f t="shared" si="12"/>
        <v>12.498849999999999</v>
      </c>
      <c r="H60" s="45">
        <f t="shared" si="13"/>
        <v>1237.3861499999998</v>
      </c>
      <c r="I60" s="45">
        <f t="shared" si="14"/>
        <v>1.6248505</v>
      </c>
      <c r="J60" s="46">
        <f t="shared" si="15"/>
        <v>1076.5259504999999</v>
      </c>
      <c r="K60" s="47">
        <v>0.20000000000000001</v>
      </c>
      <c r="L60" s="48">
        <f t="shared" si="5"/>
        <v>215.3051901</v>
      </c>
      <c r="M60" s="49">
        <v>0.050000000000000003</v>
      </c>
      <c r="N60" s="50">
        <f t="shared" si="16"/>
        <v>53.826297525000001</v>
      </c>
      <c r="O60" s="49">
        <v>0.050000000000000003</v>
      </c>
      <c r="P60" s="50">
        <f t="shared" si="7"/>
        <v>53.826297525000001</v>
      </c>
      <c r="Q60" s="250">
        <f t="shared" si="9"/>
        <v>7.6100000000000003</v>
      </c>
      <c r="R60" s="52">
        <f t="shared" si="10"/>
        <v>753.38999999999999</v>
      </c>
      <c r="S60" s="69">
        <f t="shared" si="8"/>
        <v>0.60885601475335738</v>
      </c>
      <c r="T60" s="217" t="str">
        <f>VLOOKUP(A60,[2]item!$A$2:$B$147,2,0)</f>
        <v>E03730</v>
      </c>
      <c r="U60" s="218" t="str">
        <f t="shared" si="11"/>
        <v>Match</v>
      </c>
    </row>
    <row r="61" s="2" customFormat="1" ht="15" customHeight="1">
      <c r="A61" s="249" t="s">
        <v>92</v>
      </c>
      <c r="B61" s="55" t="str">
        <f>VLOOKUP(A61,'New template'!A:B,2,FALSE)</f>
        <v>E03730</v>
      </c>
      <c r="C61" s="68">
        <v>1</v>
      </c>
      <c r="D61" s="198">
        <f>VLOOKUP(A61,'New template'!A:K,4,FALSE)</f>
        <v>398</v>
      </c>
      <c r="E61" s="43">
        <v>0</v>
      </c>
      <c r="F61" s="44">
        <f t="shared" si="0"/>
        <v>398</v>
      </c>
      <c r="G61" s="45">
        <f t="shared" si="12"/>
        <v>54.665300000000002</v>
      </c>
      <c r="H61" s="45">
        <f t="shared" si="13"/>
        <v>54.665300000000002</v>
      </c>
      <c r="I61" s="45">
        <f t="shared" si="14"/>
        <v>7.1064890000000007</v>
      </c>
      <c r="J61" s="46">
        <f t="shared" si="15"/>
        <v>47.558810999999999</v>
      </c>
      <c r="K61" s="47">
        <v>0.20000000000000001</v>
      </c>
      <c r="L61" s="48">
        <f t="shared" si="5"/>
        <v>9.5117621999999997</v>
      </c>
      <c r="M61" s="49">
        <v>0.050000000000000003</v>
      </c>
      <c r="N61" s="50">
        <f t="shared" si="16"/>
        <v>2.3779405499999999</v>
      </c>
      <c r="O61" s="49">
        <v>0.050000000000000003</v>
      </c>
      <c r="P61" s="50">
        <f t="shared" si="7"/>
        <v>2.3779405499999999</v>
      </c>
      <c r="Q61" s="250">
        <f t="shared" si="9"/>
        <v>33.289999999999999</v>
      </c>
      <c r="R61" s="52">
        <f t="shared" si="10"/>
        <v>33.289999999999999</v>
      </c>
      <c r="S61" s="69">
        <f t="shared" si="8"/>
        <v>0.60897863910012384</v>
      </c>
      <c r="T61" s="217" t="str">
        <f>VLOOKUP(A61,[2]item!$A$2:$B$147,2,0)</f>
        <v>E03730</v>
      </c>
      <c r="U61" s="218" t="str">
        <f t="shared" si="11"/>
        <v>Match</v>
      </c>
    </row>
    <row r="62" ht="15" customHeight="1">
      <c r="A62" s="249" t="s">
        <v>94</v>
      </c>
      <c r="B62" s="55" t="str">
        <f>VLOOKUP(A62,'New template'!A:B,2,FALSE)</f>
        <v>E06163</v>
      </c>
      <c r="C62" s="68">
        <v>3</v>
      </c>
      <c r="D62" s="198">
        <f>VLOOKUP(A62,'New template'!A:K,4,FALSE)</f>
        <v>498</v>
      </c>
      <c r="E62" s="43">
        <v>0</v>
      </c>
      <c r="F62" s="44">
        <f t="shared" si="0"/>
        <v>498</v>
      </c>
      <c r="G62" s="45">
        <f t="shared" si="12"/>
        <v>68.400300000000001</v>
      </c>
      <c r="H62" s="45">
        <f t="shared" si="13"/>
        <v>205.20089999999999</v>
      </c>
      <c r="I62" s="45">
        <f t="shared" si="14"/>
        <v>8.8920390000000005</v>
      </c>
      <c r="J62" s="46">
        <f t="shared" si="15"/>
        <v>178.52478300000001</v>
      </c>
      <c r="K62" s="47">
        <v>0.20000000000000001</v>
      </c>
      <c r="L62" s="48">
        <f t="shared" si="5"/>
        <v>35.704956600000003</v>
      </c>
      <c r="M62" s="49">
        <v>0.050000000000000003</v>
      </c>
      <c r="N62" s="50">
        <f t="shared" si="16"/>
        <v>8.9262391500000007</v>
      </c>
      <c r="O62" s="49">
        <v>0.050000000000000003</v>
      </c>
      <c r="P62" s="50">
        <f t="shared" si="7"/>
        <v>8.9262391500000007</v>
      </c>
      <c r="Q62" s="250">
        <f t="shared" si="9"/>
        <v>41.659999999999997</v>
      </c>
      <c r="R62" s="52">
        <f t="shared" si="10"/>
        <v>124.97999999999999</v>
      </c>
      <c r="S62" s="69">
        <f t="shared" si="8"/>
        <v>0.60906165616232677</v>
      </c>
      <c r="T62" s="217" t="str">
        <f>VLOOKUP(A62,[2]item!$A$2:$B$147,2,0)</f>
        <v>E06163</v>
      </c>
      <c r="U62" s="218" t="str">
        <f t="shared" si="11"/>
        <v>Match</v>
      </c>
    </row>
    <row r="63" s="2" customFormat="1" ht="15" customHeight="1">
      <c r="A63" s="249" t="s">
        <v>94</v>
      </c>
      <c r="B63" s="55" t="str">
        <f>VLOOKUP(A63,'New template'!A:B,2,FALSE)</f>
        <v>E06163</v>
      </c>
      <c r="C63" s="68">
        <v>279</v>
      </c>
      <c r="D63" s="198">
        <f>VLOOKUP(A63,'New template'!A:K,4,FALSE)</f>
        <v>498</v>
      </c>
      <c r="E63" s="43">
        <v>0.75</v>
      </c>
      <c r="F63" s="44">
        <f t="shared" si="0"/>
        <v>124</v>
      </c>
      <c r="G63" s="45">
        <f t="shared" si="12"/>
        <v>17.031400000000001</v>
      </c>
      <c r="H63" s="45">
        <f t="shared" si="13"/>
        <v>4751.7606000000005</v>
      </c>
      <c r="I63" s="45">
        <f t="shared" si="14"/>
        <v>2.2140820000000003</v>
      </c>
      <c r="J63" s="46">
        <f t="shared" si="15"/>
        <v>4134.0317219999997</v>
      </c>
      <c r="K63" s="47">
        <v>0.20000000000000001</v>
      </c>
      <c r="L63" s="48">
        <f t="shared" si="5"/>
        <v>826.80634439999994</v>
      </c>
      <c r="M63" s="49">
        <v>0.050000000000000003</v>
      </c>
      <c r="N63" s="50">
        <f t="shared" si="16"/>
        <v>206.70158609999999</v>
      </c>
      <c r="O63" s="49">
        <v>0.050000000000000003</v>
      </c>
      <c r="P63" s="50">
        <f t="shared" si="7"/>
        <v>206.70158609999999</v>
      </c>
      <c r="Q63" s="250">
        <f t="shared" si="9"/>
        <v>10.369999999999999</v>
      </c>
      <c r="R63" s="52">
        <f t="shared" si="10"/>
        <v>2893.2299999999996</v>
      </c>
      <c r="S63" s="69">
        <f t="shared" si="8"/>
        <v>0.60887537137287584</v>
      </c>
      <c r="T63" s="217" t="str">
        <f>VLOOKUP(A63,[2]item!$A$2:$B$147,2,0)</f>
        <v>E06163</v>
      </c>
      <c r="U63" s="218" t="str">
        <f t="shared" si="11"/>
        <v>Match</v>
      </c>
    </row>
    <row r="64" s="2" customFormat="1" ht="15" customHeight="1">
      <c r="A64" s="249" t="s">
        <v>96</v>
      </c>
      <c r="B64" s="55" t="str">
        <f>VLOOKUP(A64,'New template'!A:B,2,FALSE)</f>
        <v>E06127</v>
      </c>
      <c r="C64" s="68">
        <v>110</v>
      </c>
      <c r="D64" s="198">
        <f>VLOOKUP(A64,'New template'!A:K,4,FALSE)</f>
        <v>298</v>
      </c>
      <c r="E64" s="43">
        <v>0</v>
      </c>
      <c r="F64" s="44">
        <f t="shared" si="0"/>
        <v>298</v>
      </c>
      <c r="G64" s="45">
        <f t="shared" si="12"/>
        <v>40.930300000000003</v>
      </c>
      <c r="H64" s="45">
        <f t="shared" si="13"/>
        <v>4502.3330000000005</v>
      </c>
      <c r="I64" s="45">
        <f t="shared" si="14"/>
        <v>5.3209390000000001</v>
      </c>
      <c r="J64" s="46">
        <f t="shared" si="15"/>
        <v>3917.0297099999998</v>
      </c>
      <c r="K64" s="47">
        <v>0.20000000000000001</v>
      </c>
      <c r="L64" s="48">
        <f t="shared" si="5"/>
        <v>783.40594199999998</v>
      </c>
      <c r="M64" s="49">
        <v>0.050000000000000003</v>
      </c>
      <c r="N64" s="50">
        <f t="shared" si="16"/>
        <v>195.8514855</v>
      </c>
      <c r="O64" s="49">
        <v>0.050000000000000003</v>
      </c>
      <c r="P64" s="50">
        <f t="shared" si="7"/>
        <v>195.8514855</v>
      </c>
      <c r="Q64" s="250">
        <f t="shared" si="9"/>
        <v>24.93</v>
      </c>
      <c r="R64" s="52">
        <f t="shared" si="10"/>
        <v>2742.3000000000002</v>
      </c>
      <c r="S64" s="69">
        <f t="shared" si="8"/>
        <v>0.60908422366804049</v>
      </c>
      <c r="T64" s="217" t="str">
        <f>VLOOKUP(A64,[2]item!$A$2:$B$147,2,0)</f>
        <v>E06127</v>
      </c>
      <c r="U64" s="218" t="str">
        <f t="shared" si="11"/>
        <v>Match</v>
      </c>
    </row>
    <row r="65" s="2" customFormat="1" ht="15" customHeight="1">
      <c r="A65" s="249" t="s">
        <v>96</v>
      </c>
      <c r="B65" s="55" t="str">
        <f>VLOOKUP(A65,'New template'!A:B,2,FALSE)</f>
        <v>E06127</v>
      </c>
      <c r="C65" s="68">
        <v>191</v>
      </c>
      <c r="D65" s="198">
        <f>VLOOKUP(A65,'New template'!A:K,4,FALSE)</f>
        <v>298</v>
      </c>
      <c r="E65" s="43">
        <v>0.25</v>
      </c>
      <c r="F65" s="44">
        <f t="shared" si="0"/>
        <v>223</v>
      </c>
      <c r="G65" s="45">
        <f t="shared" si="12"/>
        <v>30.629049999999999</v>
      </c>
      <c r="H65" s="45">
        <f t="shared" si="13"/>
        <v>5850.1485499999999</v>
      </c>
      <c r="I65" s="45">
        <f t="shared" si="14"/>
        <v>3.9817765000000001</v>
      </c>
      <c r="J65" s="46">
        <f t="shared" si="15"/>
        <v>5089.6292384999997</v>
      </c>
      <c r="K65" s="47">
        <v>0.20000000000000001</v>
      </c>
      <c r="L65" s="48">
        <f t="shared" si="5"/>
        <v>1017.9258477</v>
      </c>
      <c r="M65" s="49">
        <v>0.050000000000000003</v>
      </c>
      <c r="N65" s="50">
        <f t="shared" si="16"/>
        <v>254.48146192499999</v>
      </c>
      <c r="O65" s="49">
        <v>0.050000000000000003</v>
      </c>
      <c r="P65" s="50">
        <f t="shared" si="7"/>
        <v>254.48146192499999</v>
      </c>
      <c r="Q65" s="250">
        <f t="shared" si="9"/>
        <v>18.649999999999999</v>
      </c>
      <c r="R65" s="52">
        <f t="shared" si="10"/>
        <v>3562.1499999999996</v>
      </c>
      <c r="S65" s="69">
        <f t="shared" si="8"/>
        <v>0.60889906804161409</v>
      </c>
      <c r="T65" s="217" t="str">
        <f>VLOOKUP(A65,[2]item!$A$2:$B$147,2,0)</f>
        <v>E06127</v>
      </c>
      <c r="U65" s="218" t="str">
        <f t="shared" si="11"/>
        <v>Match</v>
      </c>
    </row>
    <row r="66" s="2" customFormat="1" ht="15" customHeight="1">
      <c r="A66" s="249" t="s">
        <v>98</v>
      </c>
      <c r="B66" s="55" t="str">
        <f>VLOOKUP(A66,'New template'!A:B,2,FALSE)</f>
        <v>E06634</v>
      </c>
      <c r="C66" s="68">
        <v>53</v>
      </c>
      <c r="D66" s="198">
        <f>VLOOKUP(A66,'New template'!A:K,4,FALSE)</f>
        <v>478</v>
      </c>
      <c r="E66" s="43">
        <v>0</v>
      </c>
      <c r="F66" s="44">
        <f t="shared" si="0"/>
        <v>478</v>
      </c>
      <c r="G66" s="45">
        <f t="shared" si="12"/>
        <v>65.653300000000002</v>
      </c>
      <c r="H66" s="45">
        <f t="shared" si="13"/>
        <v>3479.6249000000003</v>
      </c>
      <c r="I66" s="45">
        <f t="shared" si="14"/>
        <v>8.534929</v>
      </c>
      <c r="J66" s="46">
        <f t="shared" si="15"/>
        <v>3027.2736630000004</v>
      </c>
      <c r="K66" s="47">
        <v>0.20000000000000001</v>
      </c>
      <c r="L66" s="48">
        <f t="shared" si="5"/>
        <v>605.45473260000006</v>
      </c>
      <c r="M66" s="49">
        <v>0.050000000000000003</v>
      </c>
      <c r="N66" s="50">
        <f t="shared" si="16"/>
        <v>151.36368315000001</v>
      </c>
      <c r="O66" s="49">
        <v>0.050000000000000003</v>
      </c>
      <c r="P66" s="50">
        <f t="shared" si="7"/>
        <v>151.36368315000001</v>
      </c>
      <c r="Q66" s="250">
        <f t="shared" si="9"/>
        <v>39.979999999999997</v>
      </c>
      <c r="R66" s="52">
        <f t="shared" si="10"/>
        <v>2118.9400000000001</v>
      </c>
      <c r="S66" s="69">
        <f t="shared" si="8"/>
        <v>0.60895644240274283</v>
      </c>
      <c r="T66" s="217" t="str">
        <f>VLOOKUP(A66,[2]item!$A$2:$B$147,2,0)</f>
        <v>E06634</v>
      </c>
      <c r="U66" s="218" t="str">
        <f t="shared" si="11"/>
        <v>Match</v>
      </c>
    </row>
    <row r="67" s="2" customFormat="1" ht="15" customHeight="1">
      <c r="A67" s="249" t="s">
        <v>98</v>
      </c>
      <c r="B67" s="55" t="str">
        <f>VLOOKUP(A67,'New template'!A:B,2,FALSE)</f>
        <v>E06634</v>
      </c>
      <c r="C67" s="68">
        <v>27</v>
      </c>
      <c r="D67" s="198">
        <f>VLOOKUP(A67,'New template'!A:K,4,FALSE)</f>
        <v>478</v>
      </c>
      <c r="E67" s="43">
        <v>0.20000000000000001</v>
      </c>
      <c r="F67" s="44">
        <f t="shared" si="0"/>
        <v>382</v>
      </c>
      <c r="G67" s="45">
        <f t="shared" si="12"/>
        <v>52.467700000000001</v>
      </c>
      <c r="H67" s="45">
        <f t="shared" si="13"/>
        <v>1416.6279</v>
      </c>
      <c r="I67" s="45">
        <f t="shared" si="14"/>
        <v>6.8208010000000003</v>
      </c>
      <c r="J67" s="46">
        <f t="shared" si="15"/>
        <v>1232.466273</v>
      </c>
      <c r="K67" s="47">
        <v>0.20000000000000001</v>
      </c>
      <c r="L67" s="48">
        <f t="shared" si="5"/>
        <v>246.4932546</v>
      </c>
      <c r="M67" s="49">
        <v>0.050000000000000003</v>
      </c>
      <c r="N67" s="50">
        <f t="shared" si="16"/>
        <v>61.62331365</v>
      </c>
      <c r="O67" s="49">
        <v>0.050000000000000003</v>
      </c>
      <c r="P67" s="50">
        <f t="shared" si="7"/>
        <v>61.62331365</v>
      </c>
      <c r="Q67" s="250">
        <f t="shared" si="9"/>
        <v>31.949999999999999</v>
      </c>
      <c r="R67" s="52">
        <f t="shared" si="10"/>
        <v>862.64999999999998</v>
      </c>
      <c r="S67" s="69">
        <f t="shared" si="8"/>
        <v>0.60894607539495726</v>
      </c>
      <c r="T67" s="217" t="str">
        <f>VLOOKUP(A67,[2]item!$A$2:$B$147,2,0)</f>
        <v>E06634</v>
      </c>
      <c r="U67" s="218" t="str">
        <f t="shared" si="11"/>
        <v>Match</v>
      </c>
    </row>
    <row r="68" s="2" customFormat="1" ht="15" customHeight="1">
      <c r="A68" s="249" t="s">
        <v>98</v>
      </c>
      <c r="B68" s="55" t="str">
        <f>VLOOKUP(A68,'New template'!A:B,2,FALSE)</f>
        <v>E06634</v>
      </c>
      <c r="C68" s="68">
        <v>36</v>
      </c>
      <c r="D68" s="198">
        <f>VLOOKUP(A68,'New template'!A:K,4,FALSE)</f>
        <v>478</v>
      </c>
      <c r="E68" s="43">
        <v>0.20000000000000001</v>
      </c>
      <c r="F68" s="44">
        <f t="shared" si="0"/>
        <v>382</v>
      </c>
      <c r="G68" s="45">
        <f t="shared" si="12"/>
        <v>52.467700000000001</v>
      </c>
      <c r="H68" s="45">
        <f t="shared" si="13"/>
        <v>1888.8371999999999</v>
      </c>
      <c r="I68" s="45">
        <f t="shared" si="14"/>
        <v>6.8208010000000003</v>
      </c>
      <c r="J68" s="46">
        <f t="shared" si="15"/>
        <v>1643.288364</v>
      </c>
      <c r="K68" s="47">
        <v>0.20000000000000001</v>
      </c>
      <c r="L68" s="48">
        <f t="shared" si="5"/>
        <v>328.6576728</v>
      </c>
      <c r="M68" s="49">
        <v>0.050000000000000003</v>
      </c>
      <c r="N68" s="50">
        <f t="shared" si="16"/>
        <v>82.1644182</v>
      </c>
      <c r="O68" s="49">
        <v>0.050000000000000003</v>
      </c>
      <c r="P68" s="50">
        <f t="shared" si="7"/>
        <v>82.1644182</v>
      </c>
      <c r="Q68" s="250">
        <f t="shared" si="9"/>
        <v>31.949999999999999</v>
      </c>
      <c r="R68" s="52">
        <f t="shared" si="10"/>
        <v>1150.2</v>
      </c>
      <c r="S68" s="69">
        <f t="shared" si="8"/>
        <v>0.60894607539495738</v>
      </c>
      <c r="T68" s="217" t="str">
        <f>VLOOKUP(A68,[2]item!$A$2:$B$147,2,0)</f>
        <v>E06634</v>
      </c>
      <c r="U68" s="218" t="str">
        <f t="shared" si="11"/>
        <v>Match</v>
      </c>
    </row>
    <row r="69" s="2" customFormat="1" ht="15" customHeight="1">
      <c r="A69" s="249" t="s">
        <v>100</v>
      </c>
      <c r="B69" s="55" t="str">
        <f>VLOOKUP(A69,'New template'!A:B,2,FALSE)</f>
        <v>E06655</v>
      </c>
      <c r="C69" s="68">
        <v>42</v>
      </c>
      <c r="D69" s="198">
        <f>VLOOKUP(A69,'New template'!A:K,4,FALSE)</f>
        <v>538</v>
      </c>
      <c r="E69" s="43">
        <v>0</v>
      </c>
      <c r="F69" s="44">
        <f t="shared" si="0"/>
        <v>538</v>
      </c>
      <c r="G69" s="45">
        <f t="shared" si="12"/>
        <v>73.894300000000001</v>
      </c>
      <c r="H69" s="45">
        <f t="shared" si="13"/>
        <v>3103.5606000000002</v>
      </c>
      <c r="I69" s="45">
        <f t="shared" si="14"/>
        <v>9.6062589999999997</v>
      </c>
      <c r="J69" s="46">
        <f t="shared" si="15"/>
        <v>2700.0977220000004</v>
      </c>
      <c r="K69" s="47">
        <v>0.20000000000000001</v>
      </c>
      <c r="L69" s="48">
        <f t="shared" si="5"/>
        <v>540.01954440000009</v>
      </c>
      <c r="M69" s="49">
        <v>0.050000000000000003</v>
      </c>
      <c r="N69" s="50">
        <f t="shared" si="16"/>
        <v>135.00488610000002</v>
      </c>
      <c r="O69" s="49">
        <v>0.050000000000000003</v>
      </c>
      <c r="P69" s="50">
        <f t="shared" si="7"/>
        <v>135.00488610000002</v>
      </c>
      <c r="Q69" s="250">
        <f t="shared" si="9"/>
        <v>45</v>
      </c>
      <c r="R69" s="52">
        <f t="shared" si="10"/>
        <v>1890</v>
      </c>
      <c r="S69" s="69">
        <f t="shared" si="8"/>
        <v>0.60897795905773511</v>
      </c>
      <c r="T69" s="217" t="str">
        <f>VLOOKUP(A69,[2]item!$A$2:$B$147,2,0)</f>
        <v>E06655</v>
      </c>
      <c r="U69" s="218" t="str">
        <f t="shared" si="11"/>
        <v>Match</v>
      </c>
    </row>
    <row r="70" ht="15" customHeight="1">
      <c r="A70" s="249" t="s">
        <v>100</v>
      </c>
      <c r="B70" s="55" t="str">
        <f>VLOOKUP(A70,'New template'!A:B,2,FALSE)</f>
        <v>E06655</v>
      </c>
      <c r="C70" s="68">
        <v>79</v>
      </c>
      <c r="D70" s="198">
        <f>VLOOKUP(A70,'New template'!A:K,4,FALSE)</f>
        <v>538</v>
      </c>
      <c r="E70" s="43">
        <v>0.20000000000000001</v>
      </c>
      <c r="F70" s="44">
        <f t="shared" si="0"/>
        <v>430</v>
      </c>
      <c r="G70" s="45">
        <f t="shared" si="12"/>
        <v>59.060499999999998</v>
      </c>
      <c r="H70" s="45">
        <f t="shared" si="13"/>
        <v>4665.7794999999996</v>
      </c>
      <c r="I70" s="45">
        <f t="shared" si="14"/>
        <v>7.6778649999999997</v>
      </c>
      <c r="J70" s="46">
        <f t="shared" si="15"/>
        <v>4059.228165</v>
      </c>
      <c r="K70" s="47">
        <v>0.20000000000000001</v>
      </c>
      <c r="L70" s="48">
        <f t="shared" si="5"/>
        <v>811.84563300000002</v>
      </c>
      <c r="M70" s="49">
        <v>0.050000000000000003</v>
      </c>
      <c r="N70" s="50">
        <f t="shared" si="16"/>
        <v>202.96140825000001</v>
      </c>
      <c r="O70" s="49">
        <v>0.050000000000000003</v>
      </c>
      <c r="P70" s="50">
        <f t="shared" si="7"/>
        <v>202.96140825000001</v>
      </c>
      <c r="Q70" s="250">
        <f t="shared" si="9"/>
        <v>35.969999999999999</v>
      </c>
      <c r="R70" s="52">
        <f t="shared" si="10"/>
        <v>2841.6300000000001</v>
      </c>
      <c r="S70" s="69">
        <f t="shared" si="8"/>
        <v>0.60903649647395475</v>
      </c>
      <c r="T70" s="217" t="str">
        <f>VLOOKUP(A70,[2]item!$A$2:$B$147,2,0)</f>
        <v>E06655</v>
      </c>
      <c r="U70" s="218" t="str">
        <f t="shared" si="11"/>
        <v>Match</v>
      </c>
    </row>
    <row r="71" s="2" customFormat="1" ht="15" customHeight="1">
      <c r="A71" s="249" t="s">
        <v>102</v>
      </c>
      <c r="B71" s="55" t="str">
        <f>VLOOKUP(A71,'New template'!A:B,2,FALSE)</f>
        <v>E05011</v>
      </c>
      <c r="C71" s="68">
        <v>25</v>
      </c>
      <c r="D71" s="198">
        <f>VLOOKUP(A71,'New template'!A:K,4,FALSE)</f>
        <v>98</v>
      </c>
      <c r="E71" s="43">
        <v>0</v>
      </c>
      <c r="F71" s="44">
        <f t="shared" si="0"/>
        <v>98</v>
      </c>
      <c r="G71" s="45">
        <f t="shared" si="12"/>
        <v>13.4603</v>
      </c>
      <c r="H71" s="45">
        <f t="shared" si="13"/>
        <v>336.50749999999999</v>
      </c>
      <c r="I71" s="45">
        <f t="shared" si="14"/>
        <v>1.7498390000000001</v>
      </c>
      <c r="J71" s="46">
        <f t="shared" si="15"/>
        <v>292.76152500000001</v>
      </c>
      <c r="K71" s="47">
        <v>0.20000000000000001</v>
      </c>
      <c r="L71" s="48">
        <f t="shared" si="5"/>
        <v>58.552305000000004</v>
      </c>
      <c r="M71" s="49">
        <v>0.050000000000000003</v>
      </c>
      <c r="N71" s="50">
        <f t="shared" si="16"/>
        <v>14.638076250000001</v>
      </c>
      <c r="O71" s="49">
        <v>0.050000000000000003</v>
      </c>
      <c r="P71" s="50">
        <f t="shared" si="7"/>
        <v>14.638076250000001</v>
      </c>
      <c r="Q71" s="250">
        <f t="shared" si="9"/>
        <v>8.1999999999999993</v>
      </c>
      <c r="R71" s="52">
        <f t="shared" si="10"/>
        <v>204.99999999999997</v>
      </c>
      <c r="S71" s="69">
        <f t="shared" si="8"/>
        <v>0.60919890344197369</v>
      </c>
      <c r="T71" s="217" t="str">
        <f>VLOOKUP(A71,[2]item!$A$2:$B$147,2,0)</f>
        <v>E05011</v>
      </c>
      <c r="U71" s="218" t="str">
        <f t="shared" si="11"/>
        <v>Match</v>
      </c>
    </row>
    <row r="72" s="2" customFormat="1" ht="15" customHeight="1">
      <c r="A72" s="249" t="s">
        <v>102</v>
      </c>
      <c r="B72" s="55" t="str">
        <f>VLOOKUP(A72,'New template'!A:B,2,FALSE)</f>
        <v>E05011</v>
      </c>
      <c r="C72" s="68">
        <v>153</v>
      </c>
      <c r="D72" s="198">
        <f>VLOOKUP(A72,'New template'!A:K,4,FALSE)</f>
        <v>98</v>
      </c>
      <c r="E72" s="43">
        <v>0.75</v>
      </c>
      <c r="F72" s="44">
        <f t="shared" si="0"/>
        <v>24</v>
      </c>
      <c r="G72" s="45">
        <f t="shared" si="12"/>
        <v>3.2964000000000002</v>
      </c>
      <c r="H72" s="45">
        <f t="shared" si="13"/>
        <v>504.34920000000005</v>
      </c>
      <c r="I72" s="45">
        <f t="shared" si="14"/>
        <v>0.42853200000000002</v>
      </c>
      <c r="J72" s="46">
        <f t="shared" si="15"/>
        <v>438.78380400000003</v>
      </c>
      <c r="K72" s="47">
        <v>0.20000000000000001</v>
      </c>
      <c r="L72" s="48">
        <f t="shared" si="5"/>
        <v>87.756760800000009</v>
      </c>
      <c r="M72" s="49">
        <f>VLOOKUP(A72,'New template'!A:R,13,FALSE)</f>
        <v>0.050000000000000003</v>
      </c>
      <c r="N72" s="50">
        <f t="shared" si="16"/>
        <v>21.939190200000002</v>
      </c>
      <c r="O72" s="49">
        <v>0.050000000000000003</v>
      </c>
      <c r="P72" s="50">
        <f t="shared" si="7"/>
        <v>21.939190200000002</v>
      </c>
      <c r="Q72" s="250">
        <f t="shared" si="9"/>
        <v>2.0099999999999998</v>
      </c>
      <c r="R72" s="52">
        <f t="shared" si="10"/>
        <v>307.52999999999997</v>
      </c>
      <c r="S72" s="69">
        <f t="shared" si="8"/>
        <v>0.60975609756097549</v>
      </c>
      <c r="T72" s="217" t="str">
        <f>VLOOKUP(A72,[2]item!$A$2:$B$147,2,0)</f>
        <v>E05011</v>
      </c>
      <c r="U72" s="218" t="str">
        <f t="shared" si="11"/>
        <v>Match</v>
      </c>
    </row>
    <row r="73" s="2" customFormat="1" ht="15" customHeight="1">
      <c r="A73" s="249" t="s">
        <v>104</v>
      </c>
      <c r="B73" s="55" t="str">
        <f>VLOOKUP(A73,'New template'!A:B,2,FALSE)</f>
        <v>E05644</v>
      </c>
      <c r="C73" s="68">
        <v>1</v>
      </c>
      <c r="D73" s="198">
        <f>VLOOKUP(A73,'New template'!A:K,4,FALSE)</f>
        <v>148</v>
      </c>
      <c r="E73" s="43">
        <v>0</v>
      </c>
      <c r="F73" s="44">
        <f t="shared" ref="F73:F136" si="17">ROUNDDOWN(D73*(1-E73),0)</f>
        <v>148</v>
      </c>
      <c r="G73" s="45">
        <f t="shared" ref="G73:G104" si="18">F73*$B$7</f>
        <v>20.3278</v>
      </c>
      <c r="H73" s="45">
        <f t="shared" ref="H73:H104" si="19">G73*C73</f>
        <v>20.3278</v>
      </c>
      <c r="I73" s="45">
        <f t="shared" ref="I73:I104" si="20">G73*0.13</f>
        <v>2.642614</v>
      </c>
      <c r="J73" s="46">
        <f t="shared" ref="J73:J104" si="21">(G73-I73)*C73</f>
        <v>17.685186000000002</v>
      </c>
      <c r="K73" s="47">
        <v>0.20000000000000001</v>
      </c>
      <c r="L73" s="48">
        <f t="shared" ref="L73:L136" si="22">J73*K73</f>
        <v>3.5370372000000003</v>
      </c>
      <c r="M73" s="49">
        <v>0.050000000000000003</v>
      </c>
      <c r="N73" s="50">
        <f t="shared" ref="N73:N104" si="23">J73*M73</f>
        <v>0.88425930000000008</v>
      </c>
      <c r="O73" s="49">
        <v>0.050000000000000003</v>
      </c>
      <c r="P73" s="50">
        <f t="shared" ref="P73:P136" si="24">J73*O73</f>
        <v>0.88425930000000008</v>
      </c>
      <c r="Q73" s="250">
        <f t="shared" ref="Q73:Q136" si="25">IFERROR(ROUND((J73-L73-N73-P73)/C73,2),0)</f>
        <v>12.380000000000001</v>
      </c>
      <c r="R73" s="52">
        <f t="shared" ref="R73:R136" si="26">+Q73*C73</f>
        <v>12.380000000000001</v>
      </c>
      <c r="S73" s="69">
        <f t="shared" ref="S73:S136" si="27">R73/H73</f>
        <v>0.60901819183581107</v>
      </c>
      <c r="T73" s="217" t="str">
        <f>VLOOKUP(A73,[2]item!$A$2:$B$147,2,0)</f>
        <v>E05644</v>
      </c>
      <c r="U73" s="218" t="str">
        <f t="shared" si="11"/>
        <v>Match</v>
      </c>
    </row>
    <row r="74" s="3" customFormat="1" ht="15" customHeight="1">
      <c r="A74" s="249" t="s">
        <v>104</v>
      </c>
      <c r="B74" s="55" t="str">
        <f>VLOOKUP(A74,'New template'!A:B,2,FALSE)</f>
        <v>E05644</v>
      </c>
      <c r="C74" s="68">
        <v>48</v>
      </c>
      <c r="D74" s="198">
        <f>VLOOKUP(A74,'New template'!A:K,4,FALSE)</f>
        <v>148</v>
      </c>
      <c r="E74" s="43">
        <v>0.75</v>
      </c>
      <c r="F74" s="44">
        <f t="shared" si="17"/>
        <v>37</v>
      </c>
      <c r="G74" s="45">
        <f t="shared" si="18"/>
        <v>5.08195</v>
      </c>
      <c r="H74" s="45">
        <f t="shared" si="19"/>
        <v>243.93360000000001</v>
      </c>
      <c r="I74" s="45">
        <f t="shared" si="20"/>
        <v>0.6606535</v>
      </c>
      <c r="J74" s="46">
        <f t="shared" si="21"/>
        <v>212.22223200000002</v>
      </c>
      <c r="K74" s="47">
        <v>0.20000000000000001</v>
      </c>
      <c r="L74" s="48">
        <f t="shared" si="22"/>
        <v>42.444446400000004</v>
      </c>
      <c r="M74" s="49">
        <v>0.050000000000000003</v>
      </c>
      <c r="N74" s="50">
        <f t="shared" si="23"/>
        <v>10.611111600000001</v>
      </c>
      <c r="O74" s="49">
        <v>0.050000000000000003</v>
      </c>
      <c r="P74" s="50">
        <f t="shared" si="24"/>
        <v>10.611111600000001</v>
      </c>
      <c r="Q74" s="250">
        <f t="shared" si="25"/>
        <v>3.0899999999999999</v>
      </c>
      <c r="R74" s="52">
        <f t="shared" si="26"/>
        <v>148.31999999999999</v>
      </c>
      <c r="S74" s="69">
        <f t="shared" si="27"/>
        <v>0.60803431753559156</v>
      </c>
      <c r="T74" s="217" t="str">
        <f>VLOOKUP(A74,[2]item!$A$2:$B$147,2,0)</f>
        <v>E05644</v>
      </c>
      <c r="U74" s="218" t="str">
        <f t="shared" ref="U74:U134" si="28">IF(B67=T67, "Match", "Mismatch")</f>
        <v>Match</v>
      </c>
    </row>
    <row r="75" s="2" customFormat="1" ht="15" customHeight="1">
      <c r="A75" s="249" t="s">
        <v>108</v>
      </c>
      <c r="B75" s="55" t="str">
        <f>VLOOKUP(A75,'New template'!A:B,2,FALSE)</f>
        <v>E05369</v>
      </c>
      <c r="C75" s="68">
        <v>81</v>
      </c>
      <c r="D75" s="198">
        <f>VLOOKUP(A75,'New template'!A:K,4,FALSE)</f>
        <v>268</v>
      </c>
      <c r="E75" s="43">
        <v>0.90000000000000002</v>
      </c>
      <c r="F75" s="44">
        <f t="shared" si="17"/>
        <v>26</v>
      </c>
      <c r="G75" s="45">
        <f t="shared" si="18"/>
        <v>3.5710999999999999</v>
      </c>
      <c r="H75" s="45">
        <f t="shared" si="19"/>
        <v>289.25909999999999</v>
      </c>
      <c r="I75" s="45">
        <f t="shared" si="20"/>
        <v>0.46424300000000002</v>
      </c>
      <c r="J75" s="46">
        <f t="shared" si="21"/>
        <v>251.65541699999997</v>
      </c>
      <c r="K75" s="47">
        <v>0.20000000000000001</v>
      </c>
      <c r="L75" s="48">
        <f t="shared" si="22"/>
        <v>50.331083399999997</v>
      </c>
      <c r="M75" s="49">
        <v>0.050000000000000003</v>
      </c>
      <c r="N75" s="50">
        <f t="shared" si="23"/>
        <v>12.582770849999999</v>
      </c>
      <c r="O75" s="49">
        <v>0.050000000000000003</v>
      </c>
      <c r="P75" s="50">
        <f t="shared" si="24"/>
        <v>12.582770849999999</v>
      </c>
      <c r="Q75" s="250">
        <f t="shared" si="25"/>
        <v>2.1699999999999999</v>
      </c>
      <c r="R75" s="52">
        <f t="shared" si="26"/>
        <v>175.76999999999998</v>
      </c>
      <c r="S75" s="69">
        <f t="shared" si="27"/>
        <v>0.60765590434319949</v>
      </c>
      <c r="T75" s="217" t="str">
        <f>VLOOKUP(A75,[2]item!$A$2:$B$147,2,0)</f>
        <v>E05369</v>
      </c>
      <c r="U75" s="218" t="str">
        <f t="shared" si="28"/>
        <v>Match</v>
      </c>
    </row>
    <row r="76" s="2" customFormat="1" ht="15" customHeight="1">
      <c r="A76" s="249" t="s">
        <v>110</v>
      </c>
      <c r="B76" s="55" t="str">
        <f>VLOOKUP(A76,'New template'!A:B,2,FALSE)</f>
        <v>E03177</v>
      </c>
      <c r="C76" s="68">
        <v>78</v>
      </c>
      <c r="D76" s="198">
        <f>VLOOKUP(A76,'New template'!A:K,4,FALSE)</f>
        <v>268</v>
      </c>
      <c r="E76" s="43">
        <v>0.90000000000000002</v>
      </c>
      <c r="F76" s="44">
        <f t="shared" si="17"/>
        <v>26</v>
      </c>
      <c r="G76" s="45">
        <f t="shared" si="18"/>
        <v>3.5710999999999999</v>
      </c>
      <c r="H76" s="45">
        <f t="shared" si="19"/>
        <v>278.54579999999999</v>
      </c>
      <c r="I76" s="45">
        <f t="shared" si="20"/>
        <v>0.46424300000000002</v>
      </c>
      <c r="J76" s="46">
        <f t="shared" si="21"/>
        <v>242.33484599999997</v>
      </c>
      <c r="K76" s="47">
        <v>0.20000000000000001</v>
      </c>
      <c r="L76" s="48">
        <f t="shared" si="22"/>
        <v>48.466969199999994</v>
      </c>
      <c r="M76" s="49">
        <v>0.050000000000000003</v>
      </c>
      <c r="N76" s="50">
        <f t="shared" si="23"/>
        <v>12.116742299999999</v>
      </c>
      <c r="O76" s="49">
        <v>0.050000000000000003</v>
      </c>
      <c r="P76" s="50">
        <f t="shared" si="24"/>
        <v>12.116742299999999</v>
      </c>
      <c r="Q76" s="250">
        <f t="shared" si="25"/>
        <v>2.1699999999999999</v>
      </c>
      <c r="R76" s="52">
        <f t="shared" si="26"/>
        <v>169.25999999999999</v>
      </c>
      <c r="S76" s="69">
        <f t="shared" si="27"/>
        <v>0.6076559043431996</v>
      </c>
      <c r="T76" s="217" t="str">
        <f>VLOOKUP(A76,[2]item!$A$2:$B$147,2,0)</f>
        <v>E03177</v>
      </c>
      <c r="U76" s="218" t="str">
        <f t="shared" si="28"/>
        <v>Match</v>
      </c>
    </row>
    <row r="77" s="2" customFormat="1" ht="15" customHeight="1">
      <c r="A77" s="249" t="s">
        <v>112</v>
      </c>
      <c r="B77" s="55" t="str">
        <f>VLOOKUP(A77,'New template'!A:B,2,FALSE)</f>
        <v>E04524</v>
      </c>
      <c r="C77" s="68">
        <v>10</v>
      </c>
      <c r="D77" s="198">
        <f>VLOOKUP(A77,'New template'!A:K,4,FALSE)</f>
        <v>298</v>
      </c>
      <c r="E77" s="43">
        <v>0.34000000000000002</v>
      </c>
      <c r="F77" s="44">
        <f t="shared" si="17"/>
        <v>196</v>
      </c>
      <c r="G77" s="45">
        <f t="shared" si="18"/>
        <v>26.9206</v>
      </c>
      <c r="H77" s="45">
        <f t="shared" si="19"/>
        <v>269.20600000000002</v>
      </c>
      <c r="I77" s="45">
        <f t="shared" si="20"/>
        <v>3.4996780000000003</v>
      </c>
      <c r="J77" s="46">
        <f t="shared" si="21"/>
        <v>234.20922000000002</v>
      </c>
      <c r="K77" s="47">
        <v>0.20000000000000001</v>
      </c>
      <c r="L77" s="48">
        <f t="shared" si="22"/>
        <v>46.841844000000009</v>
      </c>
      <c r="M77" s="49">
        <v>0.050000000000000003</v>
      </c>
      <c r="N77" s="50">
        <f t="shared" si="23"/>
        <v>11.710461000000002</v>
      </c>
      <c r="O77" s="49">
        <v>0.050000000000000003</v>
      </c>
      <c r="P77" s="50">
        <f t="shared" si="24"/>
        <v>11.710461000000002</v>
      </c>
      <c r="Q77" s="250">
        <f t="shared" si="25"/>
        <v>16.390000000000001</v>
      </c>
      <c r="R77" s="52">
        <f t="shared" si="26"/>
        <v>163.90000000000001</v>
      </c>
      <c r="S77" s="69">
        <f t="shared" si="27"/>
        <v>0.60882744069597261</v>
      </c>
      <c r="T77" s="217" t="str">
        <f>VLOOKUP(A77,[2]item!$A$2:$B$147,2,0)</f>
        <v>E04524</v>
      </c>
      <c r="U77" s="218" t="str">
        <f t="shared" si="28"/>
        <v>Match</v>
      </c>
    </row>
    <row r="78" s="2" customFormat="1" ht="15" customHeight="1">
      <c r="A78" s="249" t="s">
        <v>112</v>
      </c>
      <c r="B78" s="55" t="str">
        <f>VLOOKUP(A78,'New template'!A:B,2,FALSE)</f>
        <v>E04524</v>
      </c>
      <c r="C78" s="68">
        <v>2</v>
      </c>
      <c r="D78" s="198">
        <f>VLOOKUP(A78,'New template'!A:K,4,FALSE)</f>
        <v>298</v>
      </c>
      <c r="E78" s="43">
        <v>0</v>
      </c>
      <c r="F78" s="44">
        <f t="shared" si="17"/>
        <v>298</v>
      </c>
      <c r="G78" s="45">
        <f t="shared" si="18"/>
        <v>40.930300000000003</v>
      </c>
      <c r="H78" s="45">
        <f t="shared" si="19"/>
        <v>81.860600000000005</v>
      </c>
      <c r="I78" s="45">
        <f t="shared" si="20"/>
        <v>5.3209390000000001</v>
      </c>
      <c r="J78" s="46">
        <f t="shared" si="21"/>
        <v>71.218722</v>
      </c>
      <c r="K78" s="47">
        <v>0.20000000000000001</v>
      </c>
      <c r="L78" s="48">
        <f t="shared" si="22"/>
        <v>14.243744400000001</v>
      </c>
      <c r="M78" s="49">
        <v>0.050000000000000003</v>
      </c>
      <c r="N78" s="50">
        <f t="shared" si="23"/>
        <v>3.5609361000000002</v>
      </c>
      <c r="O78" s="49">
        <v>0.050000000000000003</v>
      </c>
      <c r="P78" s="50">
        <f t="shared" si="24"/>
        <v>3.5609361000000002</v>
      </c>
      <c r="Q78" s="250">
        <f t="shared" si="25"/>
        <v>24.93</v>
      </c>
      <c r="R78" s="52">
        <f t="shared" si="26"/>
        <v>49.859999999999999</v>
      </c>
      <c r="S78" s="69">
        <f t="shared" si="27"/>
        <v>0.60908422366804049</v>
      </c>
      <c r="T78" s="217" t="str">
        <f>VLOOKUP(A78,[2]item!$A$2:$B$147,2,0)</f>
        <v>E04524</v>
      </c>
      <c r="U78" s="218" t="str">
        <f t="shared" si="28"/>
        <v>Match</v>
      </c>
    </row>
    <row r="79" s="3" customFormat="1" ht="15" customHeight="1">
      <c r="A79" s="249" t="s">
        <v>114</v>
      </c>
      <c r="B79" s="55" t="str">
        <f>VLOOKUP(A79,'New template'!A:B,2,FALSE)</f>
        <v>E06529</v>
      </c>
      <c r="C79" s="68">
        <v>3</v>
      </c>
      <c r="D79" s="198">
        <f>VLOOKUP(A79,'New template'!A:K,4,FALSE)</f>
        <v>448</v>
      </c>
      <c r="E79" s="43">
        <v>0</v>
      </c>
      <c r="F79" s="44">
        <f t="shared" si="17"/>
        <v>448</v>
      </c>
      <c r="G79" s="45">
        <f t="shared" si="18"/>
        <v>61.532800000000002</v>
      </c>
      <c r="H79" s="45">
        <f t="shared" si="19"/>
        <v>184.5984</v>
      </c>
      <c r="I79" s="45">
        <f t="shared" si="20"/>
        <v>7.9992640000000002</v>
      </c>
      <c r="J79" s="46">
        <f t="shared" si="21"/>
        <v>160.60060799999999</v>
      </c>
      <c r="K79" s="47">
        <v>0.20000000000000001</v>
      </c>
      <c r="L79" s="48">
        <f t="shared" si="22"/>
        <v>32.120121599999997</v>
      </c>
      <c r="M79" s="49">
        <v>0.050000000000000003</v>
      </c>
      <c r="N79" s="50">
        <f t="shared" si="23"/>
        <v>8.0300303999999993</v>
      </c>
      <c r="O79" s="49">
        <v>0.050000000000000003</v>
      </c>
      <c r="P79" s="50">
        <f t="shared" si="24"/>
        <v>8.0300303999999993</v>
      </c>
      <c r="Q79" s="250">
        <f t="shared" si="25"/>
        <v>37.469999999999999</v>
      </c>
      <c r="R79" s="52">
        <f t="shared" si="26"/>
        <v>112.41</v>
      </c>
      <c r="S79" s="69">
        <f t="shared" si="27"/>
        <v>0.60894352280409791</v>
      </c>
      <c r="T79" s="217" t="str">
        <f>VLOOKUP(A79,[2]item!$A$2:$B$147,2,0)</f>
        <v>E06529</v>
      </c>
      <c r="U79" s="218" t="str">
        <f t="shared" si="28"/>
        <v>Match</v>
      </c>
    </row>
    <row r="80" s="3" customFormat="1" ht="15" customHeight="1">
      <c r="A80" s="249" t="s">
        <v>114</v>
      </c>
      <c r="B80" s="55" t="str">
        <f>VLOOKUP(A80,'New template'!A:B,2,FALSE)</f>
        <v>E06529</v>
      </c>
      <c r="C80" s="68">
        <v>4</v>
      </c>
      <c r="D80" s="198">
        <f>VLOOKUP(A80,'New template'!A:K,4,FALSE)</f>
        <v>448</v>
      </c>
      <c r="E80" s="43">
        <v>0.34000000000000002</v>
      </c>
      <c r="F80" s="44">
        <f t="shared" si="17"/>
        <v>295</v>
      </c>
      <c r="G80" s="45">
        <f t="shared" si="18"/>
        <v>40.518250000000002</v>
      </c>
      <c r="H80" s="45">
        <f t="shared" si="19"/>
        <v>162.07300000000001</v>
      </c>
      <c r="I80" s="45">
        <f t="shared" si="20"/>
        <v>5.2673725000000005</v>
      </c>
      <c r="J80" s="46">
        <f t="shared" si="21"/>
        <v>141.00351000000001</v>
      </c>
      <c r="K80" s="47">
        <v>0.20000000000000001</v>
      </c>
      <c r="L80" s="48">
        <f t="shared" si="22"/>
        <v>28.200702000000003</v>
      </c>
      <c r="M80" s="49">
        <v>0.050000000000000003</v>
      </c>
      <c r="N80" s="50">
        <f t="shared" si="23"/>
        <v>7.0501755000000008</v>
      </c>
      <c r="O80" s="49">
        <v>0.050000000000000003</v>
      </c>
      <c r="P80" s="50">
        <f t="shared" si="24"/>
        <v>7.0501755000000008</v>
      </c>
      <c r="Q80" s="250">
        <f t="shared" si="25"/>
        <v>24.68</v>
      </c>
      <c r="R80" s="52">
        <f t="shared" si="26"/>
        <v>98.719999999999999</v>
      </c>
      <c r="S80" s="69">
        <f t="shared" si="27"/>
        <v>0.60910824134803454</v>
      </c>
      <c r="T80" s="217" t="str">
        <f>VLOOKUP(A80,[2]item!$A$2:$B$147,2,0)</f>
        <v>E06529</v>
      </c>
      <c r="U80" s="218" t="str">
        <f t="shared" si="28"/>
        <v>Match</v>
      </c>
    </row>
    <row r="81" s="2" customFormat="1" ht="15" customHeight="1">
      <c r="A81" s="249" t="s">
        <v>116</v>
      </c>
      <c r="B81" s="55" t="str">
        <f>VLOOKUP(A81,'New template'!A:B,2,FALSE)</f>
        <v>E06530</v>
      </c>
      <c r="C81" s="68">
        <v>8</v>
      </c>
      <c r="D81" s="198">
        <f>VLOOKUP(A81,'New template'!A:K,4,FALSE)</f>
        <v>498</v>
      </c>
      <c r="E81" s="43">
        <v>0.34999999999999998</v>
      </c>
      <c r="F81" s="44">
        <f t="shared" si="17"/>
        <v>323</v>
      </c>
      <c r="G81" s="45">
        <f t="shared" si="18"/>
        <v>44.364049999999999</v>
      </c>
      <c r="H81" s="45">
        <f t="shared" si="19"/>
        <v>354.91239999999999</v>
      </c>
      <c r="I81" s="45">
        <f t="shared" si="20"/>
        <v>5.7673265000000002</v>
      </c>
      <c r="J81" s="46">
        <f t="shared" si="21"/>
        <v>308.77378799999997</v>
      </c>
      <c r="K81" s="47">
        <v>0.20000000000000001</v>
      </c>
      <c r="L81" s="48">
        <f t="shared" si="22"/>
        <v>61.754757599999998</v>
      </c>
      <c r="M81" s="49">
        <v>0.050000000000000003</v>
      </c>
      <c r="N81" s="50">
        <f t="shared" si="23"/>
        <v>15.438689399999999</v>
      </c>
      <c r="O81" s="49">
        <v>0.050000000000000003</v>
      </c>
      <c r="P81" s="50">
        <f t="shared" si="24"/>
        <v>15.438689399999999</v>
      </c>
      <c r="Q81" s="250">
        <f t="shared" si="25"/>
        <v>27.02</v>
      </c>
      <c r="R81" s="52">
        <f t="shared" si="26"/>
        <v>216.16</v>
      </c>
      <c r="S81" s="69">
        <f t="shared" si="27"/>
        <v>0.60905169839092688</v>
      </c>
      <c r="T81" s="217" t="str">
        <f>VLOOKUP(A81,[2]item!$A$2:$B$147,2,0)</f>
        <v>E06530</v>
      </c>
      <c r="U81" s="218" t="str">
        <f t="shared" si="28"/>
        <v>Match</v>
      </c>
    </row>
    <row r="82" s="2" customFormat="1" ht="15" customHeight="1">
      <c r="A82" s="249" t="s">
        <v>116</v>
      </c>
      <c r="B82" s="55" t="str">
        <f>VLOOKUP(A82,'New template'!A:B,2,FALSE)</f>
        <v>E06530</v>
      </c>
      <c r="C82" s="68">
        <v>3</v>
      </c>
      <c r="D82" s="198">
        <f>VLOOKUP(A82,'New template'!A:K,4,FALSE)</f>
        <v>498</v>
      </c>
      <c r="E82" s="43">
        <v>0</v>
      </c>
      <c r="F82" s="44">
        <f t="shared" si="17"/>
        <v>498</v>
      </c>
      <c r="G82" s="45">
        <f t="shared" si="18"/>
        <v>68.400300000000001</v>
      </c>
      <c r="H82" s="45">
        <f t="shared" si="19"/>
        <v>205.20089999999999</v>
      </c>
      <c r="I82" s="45">
        <f t="shared" si="20"/>
        <v>8.8920390000000005</v>
      </c>
      <c r="J82" s="46">
        <f t="shared" si="21"/>
        <v>178.52478300000001</v>
      </c>
      <c r="K82" s="47">
        <v>0.20000000000000001</v>
      </c>
      <c r="L82" s="48">
        <f t="shared" si="22"/>
        <v>35.704956600000003</v>
      </c>
      <c r="M82" s="49">
        <v>0.050000000000000003</v>
      </c>
      <c r="N82" s="50">
        <f t="shared" si="23"/>
        <v>8.9262391500000007</v>
      </c>
      <c r="O82" s="49">
        <v>0.050000000000000003</v>
      </c>
      <c r="P82" s="50">
        <f t="shared" si="24"/>
        <v>8.9262391500000007</v>
      </c>
      <c r="Q82" s="250">
        <f t="shared" si="25"/>
        <v>41.659999999999997</v>
      </c>
      <c r="R82" s="52">
        <f t="shared" si="26"/>
        <v>124.97999999999999</v>
      </c>
      <c r="S82" s="69">
        <f t="shared" si="27"/>
        <v>0.60906165616232677</v>
      </c>
      <c r="T82" s="217" t="str">
        <f>VLOOKUP(A82,[2]item!$A$2:$B$147,2,0)</f>
        <v>E06530</v>
      </c>
      <c r="U82" s="218" t="str">
        <f t="shared" si="28"/>
        <v>Match</v>
      </c>
    </row>
    <row r="83" s="2" customFormat="1" ht="15" customHeight="1">
      <c r="A83" s="249" t="s">
        <v>340</v>
      </c>
      <c r="B83" s="55" t="str">
        <f>VLOOKUP(A83,'New template'!A:B,2,FALSE)</f>
        <v>E03528</v>
      </c>
      <c r="C83" s="68">
        <v>6</v>
      </c>
      <c r="D83" s="198">
        <f>VLOOKUP(A83,'New template'!A:K,4,FALSE)</f>
        <v>248</v>
      </c>
      <c r="E83" s="43">
        <v>0</v>
      </c>
      <c r="F83" s="44">
        <f t="shared" si="17"/>
        <v>248</v>
      </c>
      <c r="G83" s="45">
        <f t="shared" si="18"/>
        <v>34.062800000000003</v>
      </c>
      <c r="H83" s="45">
        <f t="shared" si="19"/>
        <v>204.3768</v>
      </c>
      <c r="I83" s="45">
        <f t="shared" si="20"/>
        <v>4.4281640000000007</v>
      </c>
      <c r="J83" s="46">
        <f t="shared" si="21"/>
        <v>177.807816</v>
      </c>
      <c r="K83" s="47">
        <v>0.20000000000000001</v>
      </c>
      <c r="L83" s="48">
        <f t="shared" si="22"/>
        <v>35.561563200000002</v>
      </c>
      <c r="M83" s="49">
        <v>0.050000000000000003</v>
      </c>
      <c r="N83" s="50">
        <f t="shared" si="23"/>
        <v>8.8903908000000005</v>
      </c>
      <c r="O83" s="49">
        <v>0.050000000000000003</v>
      </c>
      <c r="P83" s="50">
        <f t="shared" si="24"/>
        <v>8.8903908000000005</v>
      </c>
      <c r="Q83" s="250">
        <f t="shared" si="25"/>
        <v>20.739999999999998</v>
      </c>
      <c r="R83" s="52">
        <f t="shared" si="26"/>
        <v>124.44</v>
      </c>
      <c r="S83" s="69">
        <f t="shared" si="27"/>
        <v>0.60887537137287595</v>
      </c>
      <c r="T83" s="217" t="str">
        <f>VLOOKUP(A83,[2]item!$A$2:$B$147,2,0)</f>
        <v>E03528</v>
      </c>
      <c r="U83" s="218" t="str">
        <f t="shared" si="28"/>
        <v>Match</v>
      </c>
    </row>
    <row r="84" s="2" customFormat="1" ht="15" customHeight="1">
      <c r="A84" s="249" t="s">
        <v>340</v>
      </c>
      <c r="B84" s="55" t="str">
        <f>VLOOKUP(A84,'New template'!A:B,2,FALSE)</f>
        <v>E03528</v>
      </c>
      <c r="C84" s="68">
        <v>102</v>
      </c>
      <c r="D84" s="198">
        <f>VLOOKUP(A84,'New template'!A:K,4,FALSE)</f>
        <v>248</v>
      </c>
      <c r="E84" s="43">
        <v>0.80000000000000004</v>
      </c>
      <c r="F84" s="44">
        <f t="shared" si="17"/>
        <v>49</v>
      </c>
      <c r="G84" s="45">
        <f t="shared" si="18"/>
        <v>6.7301500000000001</v>
      </c>
      <c r="H84" s="45">
        <f t="shared" si="19"/>
        <v>686.47530000000006</v>
      </c>
      <c r="I84" s="45">
        <f t="shared" si="20"/>
        <v>0.87491950000000007</v>
      </c>
      <c r="J84" s="46">
        <f t="shared" si="21"/>
        <v>597.23351100000002</v>
      </c>
      <c r="K84" s="47">
        <v>0.20000000000000001</v>
      </c>
      <c r="L84" s="48">
        <f t="shared" si="22"/>
        <v>119.4467022</v>
      </c>
      <c r="M84" s="49">
        <v>0.050000000000000003</v>
      </c>
      <c r="N84" s="50">
        <f t="shared" si="23"/>
        <v>29.861675550000001</v>
      </c>
      <c r="O84" s="49">
        <v>0.050000000000000003</v>
      </c>
      <c r="P84" s="50">
        <f t="shared" si="24"/>
        <v>29.861675550000001</v>
      </c>
      <c r="Q84" s="250">
        <f t="shared" si="25"/>
        <v>4.0999999999999996</v>
      </c>
      <c r="R84" s="52">
        <f t="shared" si="26"/>
        <v>418.19999999999999</v>
      </c>
      <c r="S84" s="69">
        <f t="shared" si="27"/>
        <v>0.60919890344197369</v>
      </c>
      <c r="T84" s="217" t="str">
        <f>VLOOKUP(A84,[2]item!$A$2:$B$147,2,0)</f>
        <v>E03528</v>
      </c>
      <c r="U84" s="218" t="str">
        <f t="shared" si="28"/>
        <v>Match</v>
      </c>
    </row>
    <row r="85" s="2" customFormat="1" ht="15" customHeight="1">
      <c r="A85" s="249" t="s">
        <v>120</v>
      </c>
      <c r="B85" s="55" t="str">
        <f>VLOOKUP(A85,'New template'!A:B,2,FALSE)</f>
        <v>E05524</v>
      </c>
      <c r="C85" s="68">
        <v>224</v>
      </c>
      <c r="D85" s="198">
        <f>VLOOKUP(A85,'New template'!A:K,4,FALSE)</f>
        <v>348</v>
      </c>
      <c r="E85" s="43">
        <v>0.71999999999999997</v>
      </c>
      <c r="F85" s="44">
        <f t="shared" si="17"/>
        <v>97</v>
      </c>
      <c r="G85" s="45">
        <f t="shared" si="18"/>
        <v>13.322950000000001</v>
      </c>
      <c r="H85" s="45">
        <f t="shared" si="19"/>
        <v>2984.3407999999999</v>
      </c>
      <c r="I85" s="45">
        <f t="shared" si="20"/>
        <v>1.7319835000000001</v>
      </c>
      <c r="J85" s="46">
        <f t="shared" si="21"/>
        <v>2596.3764959999999</v>
      </c>
      <c r="K85" s="47">
        <v>0.20000000000000001</v>
      </c>
      <c r="L85" s="48">
        <f t="shared" si="22"/>
        <v>519.27529919999995</v>
      </c>
      <c r="M85" s="49">
        <v>0.050000000000000003</v>
      </c>
      <c r="N85" s="50">
        <f t="shared" si="23"/>
        <v>129.81882479999999</v>
      </c>
      <c r="O85" s="49">
        <v>0.050000000000000003</v>
      </c>
      <c r="P85" s="50">
        <f t="shared" si="24"/>
        <v>129.81882479999999</v>
      </c>
      <c r="Q85" s="250">
        <f t="shared" si="25"/>
        <v>8.1099999999999994</v>
      </c>
      <c r="R85" s="52">
        <f t="shared" si="26"/>
        <v>1816.6399999999999</v>
      </c>
      <c r="S85" s="69">
        <f t="shared" si="27"/>
        <v>0.60872404384914747</v>
      </c>
      <c r="T85" s="217" t="str">
        <f>VLOOKUP(A85,[2]item!$A$2:$B$147,2,0)</f>
        <v>E05524</v>
      </c>
      <c r="U85" s="218" t="str">
        <f t="shared" si="28"/>
        <v>Match</v>
      </c>
    </row>
    <row r="86" ht="15" customHeight="1">
      <c r="A86" s="249" t="s">
        <v>120</v>
      </c>
      <c r="B86" s="55" t="str">
        <f>VLOOKUP(A86,'New template'!A:B,2,FALSE)</f>
        <v>E05524</v>
      </c>
      <c r="C86" s="68">
        <v>3</v>
      </c>
      <c r="D86" s="198">
        <f>VLOOKUP(A86,'New template'!A:K,4,FALSE)</f>
        <v>348</v>
      </c>
      <c r="E86" s="43">
        <v>0</v>
      </c>
      <c r="F86" s="44">
        <f t="shared" si="17"/>
        <v>348</v>
      </c>
      <c r="G86" s="45">
        <f t="shared" si="18"/>
        <v>47.797800000000002</v>
      </c>
      <c r="H86" s="45">
        <f t="shared" si="19"/>
        <v>143.39340000000001</v>
      </c>
      <c r="I86" s="45">
        <f t="shared" si="20"/>
        <v>6.2137140000000004</v>
      </c>
      <c r="J86" s="46">
        <f t="shared" si="21"/>
        <v>124.752258</v>
      </c>
      <c r="K86" s="47">
        <v>0.20000000000000001</v>
      </c>
      <c r="L86" s="48">
        <f t="shared" si="22"/>
        <v>24.950451600000001</v>
      </c>
      <c r="M86" s="49">
        <v>0.050000000000000003</v>
      </c>
      <c r="N86" s="50">
        <f t="shared" si="23"/>
        <v>6.2376129000000002</v>
      </c>
      <c r="O86" s="49">
        <v>0.050000000000000003</v>
      </c>
      <c r="P86" s="50">
        <f t="shared" si="24"/>
        <v>6.2376129000000002</v>
      </c>
      <c r="Q86" s="250">
        <f t="shared" si="25"/>
        <v>29.109999999999999</v>
      </c>
      <c r="R86" s="52">
        <f t="shared" si="26"/>
        <v>87.329999999999998</v>
      </c>
      <c r="S86" s="69">
        <f t="shared" si="27"/>
        <v>0.6090238462858123</v>
      </c>
      <c r="T86" s="217" t="str">
        <f>VLOOKUP(A86,[2]item!$A$2:$B$147,2,0)</f>
        <v>E05524</v>
      </c>
      <c r="U86" s="218" t="str">
        <f t="shared" si="28"/>
        <v>Match</v>
      </c>
    </row>
    <row r="87" s="2" customFormat="1" ht="15" customHeight="1">
      <c r="A87" s="249" t="s">
        <v>368</v>
      </c>
      <c r="B87" s="55" t="str">
        <f>VLOOKUP(A87,'New template'!A:B,2,FALSE)</f>
        <v>E06307</v>
      </c>
      <c r="C87" s="68">
        <v>1</v>
      </c>
      <c r="D87" s="198">
        <f>VLOOKUP(A87,'New template'!A:K,4,FALSE)</f>
        <v>428</v>
      </c>
      <c r="E87" s="43">
        <v>0</v>
      </c>
      <c r="F87" s="44">
        <f t="shared" si="17"/>
        <v>428</v>
      </c>
      <c r="G87" s="45">
        <f t="shared" si="18"/>
        <v>58.785800000000002</v>
      </c>
      <c r="H87" s="45">
        <f t="shared" si="19"/>
        <v>58.785800000000002</v>
      </c>
      <c r="I87" s="45">
        <f t="shared" si="20"/>
        <v>7.6421540000000006</v>
      </c>
      <c r="J87" s="46">
        <f t="shared" si="21"/>
        <v>51.143646000000004</v>
      </c>
      <c r="K87" s="47">
        <v>0.20000000000000001</v>
      </c>
      <c r="L87" s="48">
        <f t="shared" si="22"/>
        <v>10.228729200000002</v>
      </c>
      <c r="M87" s="49">
        <v>0.050000000000000003</v>
      </c>
      <c r="N87" s="50">
        <f t="shared" si="23"/>
        <v>2.5571823000000005</v>
      </c>
      <c r="O87" s="49">
        <v>0.050000000000000003</v>
      </c>
      <c r="P87" s="50">
        <f t="shared" si="24"/>
        <v>2.5571823000000005</v>
      </c>
      <c r="Q87" s="250">
        <f t="shared" si="25"/>
        <v>35.799999999999997</v>
      </c>
      <c r="R87" s="52">
        <f t="shared" si="26"/>
        <v>35.799999999999997</v>
      </c>
      <c r="S87" s="69">
        <f t="shared" si="27"/>
        <v>0.60899060657505721</v>
      </c>
      <c r="T87" s="217" t="str">
        <f>VLOOKUP(A87,[2]item!$A$2:$B$147,2,0)</f>
        <v>E06307</v>
      </c>
      <c r="U87" s="218" t="str">
        <f t="shared" si="28"/>
        <v>Match</v>
      </c>
    </row>
    <row r="88" ht="15" customHeight="1">
      <c r="A88" s="249" t="s">
        <v>368</v>
      </c>
      <c r="B88" s="55" t="str">
        <f>VLOOKUP(A88,'New template'!A:B,2,FALSE)</f>
        <v>E06307</v>
      </c>
      <c r="C88" s="68">
        <v>185</v>
      </c>
      <c r="D88" s="198">
        <f>VLOOKUP(A88,'New template'!A:K,4,FALSE)</f>
        <v>428</v>
      </c>
      <c r="E88" s="43">
        <v>0.65000000000000002</v>
      </c>
      <c r="F88" s="44">
        <f t="shared" si="17"/>
        <v>149</v>
      </c>
      <c r="G88" s="45">
        <f t="shared" si="18"/>
        <v>20.465150000000001</v>
      </c>
      <c r="H88" s="45">
        <f t="shared" si="19"/>
        <v>3786.0527500000003</v>
      </c>
      <c r="I88" s="45">
        <f t="shared" si="20"/>
        <v>2.6604695</v>
      </c>
      <c r="J88" s="46">
        <f t="shared" si="21"/>
        <v>3293.8658925</v>
      </c>
      <c r="K88" s="47">
        <v>0.20000000000000001</v>
      </c>
      <c r="L88" s="48">
        <f t="shared" si="22"/>
        <v>658.77317850000009</v>
      </c>
      <c r="M88" s="49">
        <v>0.050000000000000003</v>
      </c>
      <c r="N88" s="50">
        <f t="shared" si="23"/>
        <v>164.69329462500002</v>
      </c>
      <c r="O88" s="49">
        <v>0.050000000000000003</v>
      </c>
      <c r="P88" s="50">
        <f t="shared" si="24"/>
        <v>164.69329462500002</v>
      </c>
      <c r="Q88" s="250">
        <f t="shared" si="25"/>
        <v>12.460000000000001</v>
      </c>
      <c r="R88" s="52">
        <f t="shared" si="26"/>
        <v>2305.1000000000004</v>
      </c>
      <c r="S88" s="69">
        <f t="shared" si="27"/>
        <v>0.60883990588879144</v>
      </c>
      <c r="T88" s="217" t="str">
        <f>VLOOKUP(A88,[2]item!$A$2:$B$147,2,0)</f>
        <v>E06307</v>
      </c>
      <c r="U88" s="218" t="str">
        <f t="shared" si="28"/>
        <v>Match</v>
      </c>
    </row>
    <row r="89" ht="15" customHeight="1">
      <c r="A89" s="249" t="s">
        <v>369</v>
      </c>
      <c r="B89" s="55" t="str">
        <f>VLOOKUP(A89,'New template'!A:B,2,FALSE)</f>
        <v>E05703</v>
      </c>
      <c r="C89" s="68">
        <v>1</v>
      </c>
      <c r="D89" s="198">
        <f>VLOOKUP(A89,'New template'!A:K,4,FALSE)</f>
        <v>298</v>
      </c>
      <c r="E89" s="43">
        <v>0.5</v>
      </c>
      <c r="F89" s="44">
        <f t="shared" si="17"/>
        <v>149</v>
      </c>
      <c r="G89" s="45">
        <f t="shared" si="18"/>
        <v>20.465150000000001</v>
      </c>
      <c r="H89" s="45">
        <f t="shared" si="19"/>
        <v>20.465150000000001</v>
      </c>
      <c r="I89" s="45">
        <f t="shared" si="20"/>
        <v>2.6604695</v>
      </c>
      <c r="J89" s="46">
        <f t="shared" si="21"/>
        <v>17.8046805</v>
      </c>
      <c r="K89" s="47">
        <v>0.20000000000000001</v>
      </c>
      <c r="L89" s="48">
        <f t="shared" si="22"/>
        <v>3.5609361000000002</v>
      </c>
      <c r="M89" s="49">
        <v>0.050000000000000003</v>
      </c>
      <c r="N89" s="50">
        <f t="shared" si="23"/>
        <v>0.89023402500000004</v>
      </c>
      <c r="O89" s="49">
        <v>0.050000000000000003</v>
      </c>
      <c r="P89" s="50">
        <f t="shared" si="24"/>
        <v>0.89023402500000004</v>
      </c>
      <c r="Q89" s="250">
        <f t="shared" si="25"/>
        <v>12.460000000000001</v>
      </c>
      <c r="R89" s="52">
        <f t="shared" si="26"/>
        <v>12.460000000000001</v>
      </c>
      <c r="S89" s="69">
        <f t="shared" si="27"/>
        <v>0.60883990588879144</v>
      </c>
      <c r="T89" s="217" t="str">
        <f>VLOOKUP(A89,[2]item!$A$2:$B$147,2,0)</f>
        <v>E05703</v>
      </c>
      <c r="U89" s="218" t="str">
        <f t="shared" si="28"/>
        <v>Match</v>
      </c>
    </row>
    <row r="90" ht="15" customHeight="1">
      <c r="A90" s="249" t="s">
        <v>372</v>
      </c>
      <c r="B90" s="55" t="str">
        <f>VLOOKUP(A90,'New template'!A:B,2,FALSE)</f>
        <v>E04522</v>
      </c>
      <c r="C90" s="68">
        <v>3</v>
      </c>
      <c r="D90" s="198">
        <f>VLOOKUP(A90,'New template'!A:K,4,FALSE)</f>
        <v>198</v>
      </c>
      <c r="E90" s="43">
        <v>0.75</v>
      </c>
      <c r="F90" s="44">
        <f t="shared" si="17"/>
        <v>49</v>
      </c>
      <c r="G90" s="45">
        <f t="shared" si="18"/>
        <v>6.7301500000000001</v>
      </c>
      <c r="H90" s="45">
        <f t="shared" si="19"/>
        <v>20.190449999999998</v>
      </c>
      <c r="I90" s="45">
        <f t="shared" si="20"/>
        <v>0.87491950000000007</v>
      </c>
      <c r="J90" s="46">
        <f t="shared" si="21"/>
        <v>17.5656915</v>
      </c>
      <c r="K90" s="47">
        <v>0.20000000000000001</v>
      </c>
      <c r="L90" s="48">
        <f t="shared" si="22"/>
        <v>3.5131383</v>
      </c>
      <c r="M90" s="49">
        <v>0.050000000000000003</v>
      </c>
      <c r="N90" s="50">
        <f t="shared" si="23"/>
        <v>0.87828457500000001</v>
      </c>
      <c r="O90" s="49">
        <v>0.050000000000000003</v>
      </c>
      <c r="P90" s="50">
        <f t="shared" si="24"/>
        <v>0.87828457500000001</v>
      </c>
      <c r="Q90" s="250">
        <f t="shared" si="25"/>
        <v>4.0999999999999996</v>
      </c>
      <c r="R90" s="52">
        <f t="shared" si="26"/>
        <v>12.299999999999999</v>
      </c>
      <c r="S90" s="69">
        <f t="shared" si="27"/>
        <v>0.6091989034419738</v>
      </c>
      <c r="T90" s="217" t="str">
        <f>VLOOKUP(A90,[2]item!$A$2:$B$147,2,0)</f>
        <v>E04522</v>
      </c>
      <c r="U90" s="218" t="str">
        <f t="shared" si="28"/>
        <v>Match</v>
      </c>
    </row>
    <row r="91" s="3" customFormat="1" ht="15" customHeight="1">
      <c r="A91" s="249" t="s">
        <v>373</v>
      </c>
      <c r="B91" s="55" t="str">
        <f>VLOOKUP(A91,'New template'!A:B,2,FALSE)</f>
        <v>E01592</v>
      </c>
      <c r="C91" s="68">
        <v>113</v>
      </c>
      <c r="D91" s="198">
        <f>VLOOKUP(A91,'New template'!A:K,4,FALSE)</f>
        <v>98</v>
      </c>
      <c r="E91" s="43">
        <v>0</v>
      </c>
      <c r="F91" s="44">
        <f t="shared" si="17"/>
        <v>98</v>
      </c>
      <c r="G91" s="45">
        <f t="shared" si="18"/>
        <v>13.4603</v>
      </c>
      <c r="H91" s="45">
        <f t="shared" si="19"/>
        <v>1521.0138999999999</v>
      </c>
      <c r="I91" s="45">
        <f t="shared" si="20"/>
        <v>1.7498390000000001</v>
      </c>
      <c r="J91" s="46">
        <f t="shared" si="21"/>
        <v>1323.282093</v>
      </c>
      <c r="K91" s="47">
        <v>0.20000000000000001</v>
      </c>
      <c r="L91" s="48">
        <f t="shared" si="22"/>
        <v>264.65641859999999</v>
      </c>
      <c r="M91" s="49">
        <v>0.050000000000000003</v>
      </c>
      <c r="N91" s="50">
        <f t="shared" si="23"/>
        <v>66.164104649999999</v>
      </c>
      <c r="O91" s="49">
        <v>0.050000000000000003</v>
      </c>
      <c r="P91" s="50">
        <f t="shared" si="24"/>
        <v>66.164104649999999</v>
      </c>
      <c r="Q91" s="250">
        <f t="shared" si="25"/>
        <v>8.1999999999999993</v>
      </c>
      <c r="R91" s="52">
        <f t="shared" si="26"/>
        <v>926.59999999999991</v>
      </c>
      <c r="S91" s="69">
        <f t="shared" si="27"/>
        <v>0.6091989034419738</v>
      </c>
      <c r="T91" s="217" t="str">
        <f>VLOOKUP(A91,[2]item!$A$2:$B$147,2,0)</f>
        <v>E01592</v>
      </c>
      <c r="U91" s="218" t="str">
        <f t="shared" si="28"/>
        <v>Match</v>
      </c>
    </row>
    <row r="92" ht="15" customHeight="1">
      <c r="A92" s="249" t="s">
        <v>373</v>
      </c>
      <c r="B92" s="55" t="str">
        <f>VLOOKUP(A92,'New template'!A:B,2,FALSE)</f>
        <v>E01592</v>
      </c>
      <c r="C92" s="68">
        <v>406</v>
      </c>
      <c r="D92" s="198">
        <f>VLOOKUP(A92,'New template'!A:K,4,FALSE)</f>
        <v>98</v>
      </c>
      <c r="E92" s="43">
        <v>0.5</v>
      </c>
      <c r="F92" s="44">
        <f t="shared" si="17"/>
        <v>49</v>
      </c>
      <c r="G92" s="45">
        <f t="shared" si="18"/>
        <v>6.7301500000000001</v>
      </c>
      <c r="H92" s="45">
        <f t="shared" si="19"/>
        <v>2732.4409000000001</v>
      </c>
      <c r="I92" s="45">
        <f t="shared" si="20"/>
        <v>0.87491950000000007</v>
      </c>
      <c r="J92" s="46">
        <f t="shared" si="21"/>
        <v>2377.223583</v>
      </c>
      <c r="K92" s="47">
        <v>0.20000000000000001</v>
      </c>
      <c r="L92" s="48">
        <f t="shared" si="22"/>
        <v>475.44471659999999</v>
      </c>
      <c r="M92" s="49">
        <v>0.050000000000000003</v>
      </c>
      <c r="N92" s="50">
        <f t="shared" si="23"/>
        <v>118.86117915</v>
      </c>
      <c r="O92" s="49">
        <v>0.050000000000000003</v>
      </c>
      <c r="P92" s="50">
        <f t="shared" si="24"/>
        <v>118.86117915</v>
      </c>
      <c r="Q92" s="250">
        <f t="shared" si="25"/>
        <v>4.0999999999999996</v>
      </c>
      <c r="R92" s="52">
        <f t="shared" si="26"/>
        <v>1664.5999999999999</v>
      </c>
      <c r="S92" s="69">
        <f t="shared" si="27"/>
        <v>0.6091989034419738</v>
      </c>
      <c r="T92" s="217" t="str">
        <f>VLOOKUP(A92,[2]item!$A$2:$B$147,2,0)</f>
        <v>E01592</v>
      </c>
      <c r="U92" s="218" t="str">
        <f t="shared" si="28"/>
        <v>Match</v>
      </c>
    </row>
    <row r="93" ht="15" customHeight="1">
      <c r="A93" s="249" t="s">
        <v>136</v>
      </c>
      <c r="B93" s="55" t="str">
        <f>VLOOKUP(A93,'New template'!A:B,2,FALSE)</f>
        <v>E04555</v>
      </c>
      <c r="C93" s="68">
        <v>4</v>
      </c>
      <c r="D93" s="198">
        <f>VLOOKUP(A93,'New template'!A:K,4,FALSE)</f>
        <v>266.39999999999998</v>
      </c>
      <c r="E93" s="43">
        <v>0.53000000000000003</v>
      </c>
      <c r="F93" s="44">
        <f t="shared" si="17"/>
        <v>125</v>
      </c>
      <c r="G93" s="45">
        <f t="shared" si="18"/>
        <v>17.168749999999999</v>
      </c>
      <c r="H93" s="45">
        <f t="shared" si="19"/>
        <v>68.674999999999997</v>
      </c>
      <c r="I93" s="45">
        <f t="shared" si="20"/>
        <v>2.2319374999999999</v>
      </c>
      <c r="J93" s="46">
        <f t="shared" si="21"/>
        <v>59.747249999999994</v>
      </c>
      <c r="K93" s="47">
        <v>0.20000000000000001</v>
      </c>
      <c r="L93" s="48">
        <f t="shared" si="22"/>
        <v>11.949449999999999</v>
      </c>
      <c r="M93" s="49">
        <v>0.050000000000000003</v>
      </c>
      <c r="N93" s="50">
        <f t="shared" si="23"/>
        <v>2.9873624999999997</v>
      </c>
      <c r="O93" s="49">
        <v>0.050000000000000003</v>
      </c>
      <c r="P93" s="50">
        <f t="shared" si="24"/>
        <v>2.9873624999999997</v>
      </c>
      <c r="Q93" s="250">
        <f t="shared" si="25"/>
        <v>10.460000000000001</v>
      </c>
      <c r="R93" s="52">
        <f t="shared" si="26"/>
        <v>41.840000000000003</v>
      </c>
      <c r="S93" s="69">
        <f t="shared" si="27"/>
        <v>0.60924645067346206</v>
      </c>
      <c r="T93" s="217" t="str">
        <f>VLOOKUP(A93,[2]item!$A$2:$B$147,2,0)</f>
        <v>E04555</v>
      </c>
      <c r="U93" s="218" t="str">
        <f t="shared" si="28"/>
        <v>Match</v>
      </c>
    </row>
    <row r="94" ht="15" customHeight="1">
      <c r="A94" s="249" t="s">
        <v>138</v>
      </c>
      <c r="B94" s="55" t="str">
        <f>VLOOKUP(A94,'New template'!A:B,2,FALSE)</f>
        <v>E05371</v>
      </c>
      <c r="C94" s="68">
        <v>4</v>
      </c>
      <c r="D94" s="198">
        <f>VLOOKUP(A94,'New template'!A:K,4,FALSE)</f>
        <v>376.19999999999999</v>
      </c>
      <c r="E94" s="43">
        <v>0.63</v>
      </c>
      <c r="F94" s="44">
        <f t="shared" si="17"/>
        <v>139</v>
      </c>
      <c r="G94" s="45">
        <f t="shared" si="18"/>
        <v>19.091650000000001</v>
      </c>
      <c r="H94" s="45">
        <f t="shared" si="19"/>
        <v>76.366600000000005</v>
      </c>
      <c r="I94" s="45">
        <f t="shared" si="20"/>
        <v>2.4819145000000002</v>
      </c>
      <c r="J94" s="46">
        <f t="shared" si="21"/>
        <v>66.438941999999997</v>
      </c>
      <c r="K94" s="47">
        <v>0.20000000000000001</v>
      </c>
      <c r="L94" s="48">
        <f t="shared" si="22"/>
        <v>13.2877884</v>
      </c>
      <c r="M94" s="49">
        <v>0.050000000000000003</v>
      </c>
      <c r="N94" s="50">
        <f t="shared" si="23"/>
        <v>3.3219471</v>
      </c>
      <c r="O94" s="49">
        <v>0.050000000000000003</v>
      </c>
      <c r="P94" s="50">
        <f t="shared" si="24"/>
        <v>3.3219471</v>
      </c>
      <c r="Q94" s="250">
        <f t="shared" si="25"/>
        <v>11.630000000000001</v>
      </c>
      <c r="R94" s="52">
        <f t="shared" si="26"/>
        <v>46.520000000000003</v>
      </c>
      <c r="S94" s="69">
        <f t="shared" si="27"/>
        <v>0.60916683471570032</v>
      </c>
      <c r="T94" s="217" t="str">
        <f>VLOOKUP(A94,[2]item!$A$2:$B$147,2,0)</f>
        <v>E05371</v>
      </c>
      <c r="U94" s="218" t="str">
        <f t="shared" si="28"/>
        <v>Match</v>
      </c>
    </row>
    <row r="95" ht="15" customHeight="1">
      <c r="A95" s="249" t="s">
        <v>140</v>
      </c>
      <c r="B95" s="55" t="str">
        <f>VLOOKUP(A95,'New template'!A:B,2,FALSE)</f>
        <v>E05387</v>
      </c>
      <c r="C95" s="68">
        <v>1</v>
      </c>
      <c r="D95" s="198">
        <f>VLOOKUP(A95,'New template'!A:K,4,FALSE)</f>
        <v>217.08000000000001</v>
      </c>
      <c r="E95" s="43">
        <v>0.65000000000000002</v>
      </c>
      <c r="F95" s="44">
        <f t="shared" si="17"/>
        <v>75</v>
      </c>
      <c r="G95" s="45">
        <f t="shared" si="18"/>
        <v>10.30125</v>
      </c>
      <c r="H95" s="45">
        <f t="shared" si="19"/>
        <v>10.30125</v>
      </c>
      <c r="I95" s="45">
        <f t="shared" si="20"/>
        <v>1.3391625</v>
      </c>
      <c r="J95" s="46">
        <f t="shared" si="21"/>
        <v>8.9620874999999991</v>
      </c>
      <c r="K95" s="47">
        <v>0.20000000000000001</v>
      </c>
      <c r="L95" s="48">
        <f t="shared" si="22"/>
        <v>1.7924175</v>
      </c>
      <c r="M95" s="49">
        <v>0.050000000000000003</v>
      </c>
      <c r="N95" s="50">
        <f t="shared" si="23"/>
        <v>0.448104375</v>
      </c>
      <c r="O95" s="49">
        <v>0.050000000000000003</v>
      </c>
      <c r="P95" s="50">
        <f t="shared" si="24"/>
        <v>0.448104375</v>
      </c>
      <c r="Q95" s="250">
        <f t="shared" si="25"/>
        <v>6.2699999999999996</v>
      </c>
      <c r="R95" s="52">
        <f t="shared" si="26"/>
        <v>6.2699999999999996</v>
      </c>
      <c r="S95" s="69">
        <f t="shared" si="27"/>
        <v>0.608663997087732</v>
      </c>
      <c r="T95" s="217" t="str">
        <f>VLOOKUP(A95,[2]item!$A$2:$B$147,2,0)</f>
        <v>E05387</v>
      </c>
      <c r="U95" s="218" t="str">
        <f t="shared" si="28"/>
        <v>Match</v>
      </c>
    </row>
    <row r="96" ht="15" customHeight="1">
      <c r="A96" s="249" t="s">
        <v>374</v>
      </c>
      <c r="B96" s="55" t="str">
        <f>VLOOKUP(A96,'New template'!A:B,2,FALSE)</f>
        <v>E02855</v>
      </c>
      <c r="C96" s="68">
        <v>33</v>
      </c>
      <c r="D96" s="198">
        <f>VLOOKUP(A96,'New template'!A:K,4,FALSE)</f>
        <v>98</v>
      </c>
      <c r="E96" s="43">
        <v>0.75</v>
      </c>
      <c r="F96" s="44">
        <f t="shared" si="17"/>
        <v>24</v>
      </c>
      <c r="G96" s="45">
        <f t="shared" si="18"/>
        <v>3.2964000000000002</v>
      </c>
      <c r="H96" s="45">
        <f t="shared" si="19"/>
        <v>108.78120000000001</v>
      </c>
      <c r="I96" s="45">
        <f t="shared" si="20"/>
        <v>0.42853200000000002</v>
      </c>
      <c r="J96" s="46">
        <f t="shared" si="21"/>
        <v>94.639644000000004</v>
      </c>
      <c r="K96" s="47">
        <v>0.20000000000000001</v>
      </c>
      <c r="L96" s="48">
        <f t="shared" si="22"/>
        <v>18.9279288</v>
      </c>
      <c r="M96" s="49">
        <v>0.050000000000000003</v>
      </c>
      <c r="N96" s="50">
        <f t="shared" si="23"/>
        <v>4.7319822</v>
      </c>
      <c r="O96" s="49">
        <v>0.050000000000000003</v>
      </c>
      <c r="P96" s="50">
        <f t="shared" si="24"/>
        <v>4.7319822</v>
      </c>
      <c r="Q96" s="250">
        <f t="shared" si="25"/>
        <v>2.0099999999999998</v>
      </c>
      <c r="R96" s="52">
        <f t="shared" si="26"/>
        <v>66.329999999999998</v>
      </c>
      <c r="S96" s="69">
        <f t="shared" si="27"/>
        <v>0.60975609756097549</v>
      </c>
      <c r="T96" s="217" t="str">
        <f>VLOOKUP(A96,[2]item!$A$2:$B$147,2,0)</f>
        <v>E02855</v>
      </c>
      <c r="U96" s="218" t="str">
        <f t="shared" si="28"/>
        <v>Match</v>
      </c>
    </row>
    <row r="97" ht="15" customHeight="1">
      <c r="A97" s="251" t="s">
        <v>375</v>
      </c>
      <c r="B97" s="55" t="str">
        <f>VLOOKUP(A97,'New template'!A:B,2,FALSE)</f>
        <v>E02942</v>
      </c>
      <c r="C97" s="68">
        <v>13</v>
      </c>
      <c r="D97" s="198">
        <f>VLOOKUP(A97,'New template'!A:K,4,FALSE)</f>
        <v>198</v>
      </c>
      <c r="E97" s="43">
        <v>0.75</v>
      </c>
      <c r="F97" s="44">
        <f t="shared" si="17"/>
        <v>49</v>
      </c>
      <c r="G97" s="45">
        <f t="shared" si="18"/>
        <v>6.7301500000000001</v>
      </c>
      <c r="H97" s="45">
        <f t="shared" si="19"/>
        <v>87.491950000000003</v>
      </c>
      <c r="I97" s="45">
        <f t="shared" si="20"/>
        <v>0.87491950000000007</v>
      </c>
      <c r="J97" s="46">
        <f t="shared" si="21"/>
        <v>76.117996500000004</v>
      </c>
      <c r="K97" s="47">
        <v>0.20000000000000001</v>
      </c>
      <c r="L97" s="48">
        <f t="shared" si="22"/>
        <v>15.223599300000002</v>
      </c>
      <c r="M97" s="49">
        <v>0.050000000000000003</v>
      </c>
      <c r="N97" s="50">
        <f t="shared" si="23"/>
        <v>3.8058998250000005</v>
      </c>
      <c r="O97" s="49">
        <v>0.050000000000000003</v>
      </c>
      <c r="P97" s="50">
        <f t="shared" si="24"/>
        <v>3.8058998250000005</v>
      </c>
      <c r="Q97" s="250">
        <f t="shared" si="25"/>
        <v>4.0999999999999996</v>
      </c>
      <c r="R97" s="52">
        <f t="shared" si="26"/>
        <v>53.299999999999997</v>
      </c>
      <c r="S97" s="69">
        <f t="shared" si="27"/>
        <v>0.6091989034419738</v>
      </c>
      <c r="T97" s="217" t="str">
        <f>VLOOKUP(A97,[2]item!$A$2:$B$147,2,0)</f>
        <v>E02942</v>
      </c>
      <c r="U97" s="218" t="str">
        <f t="shared" si="28"/>
        <v>Match</v>
      </c>
    </row>
    <row r="98" ht="15" customHeight="1">
      <c r="A98" s="249" t="s">
        <v>376</v>
      </c>
      <c r="B98" s="55" t="str">
        <f>VLOOKUP(A98,'New template'!A:B,2,FALSE)</f>
        <v>E06292</v>
      </c>
      <c r="C98" s="68">
        <v>6</v>
      </c>
      <c r="D98" s="198">
        <f>VLOOKUP(A98,'New template'!A:K,4,FALSE)</f>
        <v>398</v>
      </c>
      <c r="E98" s="43">
        <v>0.75</v>
      </c>
      <c r="F98" s="44">
        <f t="shared" si="17"/>
        <v>99</v>
      </c>
      <c r="G98" s="45">
        <f t="shared" si="18"/>
        <v>13.59765</v>
      </c>
      <c r="H98" s="45">
        <f t="shared" si="19"/>
        <v>81.585899999999995</v>
      </c>
      <c r="I98" s="45">
        <f t="shared" si="20"/>
        <v>1.7676944999999999</v>
      </c>
      <c r="J98" s="46">
        <f t="shared" si="21"/>
        <v>70.97973300000001</v>
      </c>
      <c r="K98" s="47">
        <v>0.20000000000000001</v>
      </c>
      <c r="L98" s="48">
        <f t="shared" si="22"/>
        <v>14.195946600000003</v>
      </c>
      <c r="M98" s="49">
        <v>0.050000000000000003</v>
      </c>
      <c r="N98" s="50">
        <f t="shared" si="23"/>
        <v>3.5489866500000007</v>
      </c>
      <c r="O98" s="49">
        <v>0.050000000000000003</v>
      </c>
      <c r="P98" s="50">
        <f t="shared" si="24"/>
        <v>3.5489866500000007</v>
      </c>
      <c r="Q98" s="250">
        <f t="shared" si="25"/>
        <v>8.2799999999999994</v>
      </c>
      <c r="R98" s="52">
        <f t="shared" si="26"/>
        <v>49.679999999999993</v>
      </c>
      <c r="S98" s="69">
        <f t="shared" si="27"/>
        <v>0.60892874871760927</v>
      </c>
      <c r="T98" s="217" t="str">
        <f>VLOOKUP(A98,[2]item!$A$2:$B$147,2,0)</f>
        <v>E06292</v>
      </c>
      <c r="U98" s="218" t="str">
        <f t="shared" si="28"/>
        <v>Match</v>
      </c>
    </row>
    <row r="99" ht="15" customHeight="1">
      <c r="A99" s="251" t="s">
        <v>377</v>
      </c>
      <c r="B99" s="55" t="str">
        <f>VLOOKUP(A99,'New template'!A:B,2,FALSE)</f>
        <v>E03049</v>
      </c>
      <c r="C99" s="68">
        <v>20</v>
      </c>
      <c r="D99" s="198">
        <f>VLOOKUP(A99,'New template'!A:K,4,FALSE)</f>
        <v>298</v>
      </c>
      <c r="E99" s="43">
        <v>0.5</v>
      </c>
      <c r="F99" s="44">
        <f t="shared" si="17"/>
        <v>149</v>
      </c>
      <c r="G99" s="45">
        <f t="shared" si="18"/>
        <v>20.465150000000001</v>
      </c>
      <c r="H99" s="45">
        <f t="shared" si="19"/>
        <v>409.303</v>
      </c>
      <c r="I99" s="45">
        <f t="shared" si="20"/>
        <v>2.6604695</v>
      </c>
      <c r="J99" s="46">
        <f t="shared" si="21"/>
        <v>356.09361000000001</v>
      </c>
      <c r="K99" s="47">
        <v>0.20000000000000001</v>
      </c>
      <c r="L99" s="48">
        <f t="shared" si="22"/>
        <v>71.218722</v>
      </c>
      <c r="M99" s="49">
        <v>0.050000000000000003</v>
      </c>
      <c r="N99" s="50">
        <f t="shared" si="23"/>
        <v>17.8046805</v>
      </c>
      <c r="O99" s="49">
        <v>0.050000000000000003</v>
      </c>
      <c r="P99" s="50">
        <f t="shared" si="24"/>
        <v>17.8046805</v>
      </c>
      <c r="Q99" s="250">
        <f t="shared" si="25"/>
        <v>12.460000000000001</v>
      </c>
      <c r="R99" s="52">
        <f t="shared" si="26"/>
        <v>249.20000000000002</v>
      </c>
      <c r="S99" s="69">
        <f t="shared" si="27"/>
        <v>0.60883990588879144</v>
      </c>
      <c r="T99" s="217" t="str">
        <f>VLOOKUP(A99,[2]item!$A$2:$B$147,2,0)</f>
        <v>E03049</v>
      </c>
      <c r="U99" s="218" t="str">
        <f t="shared" si="28"/>
        <v>Match</v>
      </c>
    </row>
    <row r="100" ht="15" customHeight="1">
      <c r="A100" s="249" t="s">
        <v>377</v>
      </c>
      <c r="B100" s="55" t="str">
        <f>VLOOKUP(A100,'New template'!A:B,2,FALSE)</f>
        <v>E03049</v>
      </c>
      <c r="C100" s="68">
        <v>2</v>
      </c>
      <c r="D100" s="198">
        <f>VLOOKUP(A100,'New template'!A:K,4,FALSE)</f>
        <v>298</v>
      </c>
      <c r="E100" s="43">
        <v>0</v>
      </c>
      <c r="F100" s="44">
        <f t="shared" si="17"/>
        <v>298</v>
      </c>
      <c r="G100" s="45">
        <f t="shared" si="18"/>
        <v>40.930300000000003</v>
      </c>
      <c r="H100" s="45">
        <f t="shared" si="19"/>
        <v>81.860600000000005</v>
      </c>
      <c r="I100" s="45">
        <f t="shared" si="20"/>
        <v>5.3209390000000001</v>
      </c>
      <c r="J100" s="46">
        <f t="shared" si="21"/>
        <v>71.218722</v>
      </c>
      <c r="K100" s="47">
        <v>0.20000000000000001</v>
      </c>
      <c r="L100" s="48">
        <f t="shared" si="22"/>
        <v>14.243744400000001</v>
      </c>
      <c r="M100" s="49">
        <v>0.050000000000000003</v>
      </c>
      <c r="N100" s="50">
        <f t="shared" si="23"/>
        <v>3.5609361000000002</v>
      </c>
      <c r="O100" s="49">
        <v>0.050000000000000003</v>
      </c>
      <c r="P100" s="50">
        <f t="shared" si="24"/>
        <v>3.5609361000000002</v>
      </c>
      <c r="Q100" s="250">
        <f t="shared" si="25"/>
        <v>24.93</v>
      </c>
      <c r="R100" s="52">
        <f t="shared" si="26"/>
        <v>49.859999999999999</v>
      </c>
      <c r="S100" s="69">
        <f t="shared" si="27"/>
        <v>0.60908422366804049</v>
      </c>
      <c r="T100" s="217" t="str">
        <f>VLOOKUP(A100,[2]item!$A$2:$B$147,2,0)</f>
        <v>E03049</v>
      </c>
      <c r="U100" s="218" t="str">
        <f t="shared" si="28"/>
        <v>Match</v>
      </c>
    </row>
    <row r="101" ht="15" customHeight="1">
      <c r="A101" s="249" t="s">
        <v>150</v>
      </c>
      <c r="B101" s="55" t="str">
        <f>VLOOKUP(A101,'New template'!A:B,2,FALSE)</f>
        <v>E06164</v>
      </c>
      <c r="C101" s="68">
        <v>14</v>
      </c>
      <c r="D101" s="198">
        <f>VLOOKUP(A101,'New template'!A:K,4,FALSE)</f>
        <v>428</v>
      </c>
      <c r="E101" s="43">
        <v>0.5</v>
      </c>
      <c r="F101" s="44">
        <f t="shared" si="17"/>
        <v>214</v>
      </c>
      <c r="G101" s="45">
        <f t="shared" si="18"/>
        <v>29.392900000000001</v>
      </c>
      <c r="H101" s="45">
        <f t="shared" si="19"/>
        <v>411.50060000000002</v>
      </c>
      <c r="I101" s="45">
        <f t="shared" si="20"/>
        <v>3.8210770000000003</v>
      </c>
      <c r="J101" s="46">
        <f t="shared" si="21"/>
        <v>358.00552200000004</v>
      </c>
      <c r="K101" s="47">
        <v>0.20000000000000001</v>
      </c>
      <c r="L101" s="48">
        <f t="shared" si="22"/>
        <v>71.601104400000011</v>
      </c>
      <c r="M101" s="49">
        <f>VLOOKUP(A101,'New template'!A:R,13,FALSE)</f>
        <v>0.050000000000000003</v>
      </c>
      <c r="N101" s="50">
        <f t="shared" si="23"/>
        <v>17.900276100000003</v>
      </c>
      <c r="O101" s="49">
        <v>0.050000000000000003</v>
      </c>
      <c r="P101" s="50">
        <f t="shared" si="24"/>
        <v>17.900276100000003</v>
      </c>
      <c r="Q101" s="250">
        <f t="shared" si="25"/>
        <v>17.899999999999999</v>
      </c>
      <c r="R101" s="52">
        <f t="shared" si="26"/>
        <v>250.59999999999997</v>
      </c>
      <c r="S101" s="69">
        <f t="shared" si="27"/>
        <v>0.6089906065750571</v>
      </c>
      <c r="T101" s="217" t="str">
        <f>VLOOKUP(A101,[2]item!$A$2:$B$147,2,0)</f>
        <v>E06164</v>
      </c>
      <c r="U101" s="218" t="str">
        <f t="shared" si="28"/>
        <v>Match</v>
      </c>
    </row>
    <row r="102" ht="15" customHeight="1">
      <c r="A102" s="249" t="s">
        <v>150</v>
      </c>
      <c r="B102" s="55" t="str">
        <f>VLOOKUP(A102,'New template'!A:B,2,FALSE)</f>
        <v>E06164</v>
      </c>
      <c r="C102" s="68">
        <v>1</v>
      </c>
      <c r="D102" s="198">
        <f>VLOOKUP(A102,'New template'!A:K,4,FALSE)</f>
        <v>428</v>
      </c>
      <c r="E102" s="43">
        <v>0</v>
      </c>
      <c r="F102" s="44">
        <f t="shared" si="17"/>
        <v>428</v>
      </c>
      <c r="G102" s="45">
        <f t="shared" si="18"/>
        <v>58.785800000000002</v>
      </c>
      <c r="H102" s="45">
        <f t="shared" si="19"/>
        <v>58.785800000000002</v>
      </c>
      <c r="I102" s="45">
        <f t="shared" si="20"/>
        <v>7.6421540000000006</v>
      </c>
      <c r="J102" s="46">
        <f t="shared" si="21"/>
        <v>51.143646000000004</v>
      </c>
      <c r="K102" s="47">
        <v>0.20000000000000001</v>
      </c>
      <c r="L102" s="48">
        <f t="shared" si="22"/>
        <v>10.228729200000002</v>
      </c>
      <c r="M102" s="49">
        <v>0.050000000000000003</v>
      </c>
      <c r="N102" s="50">
        <f t="shared" si="23"/>
        <v>2.5571823000000005</v>
      </c>
      <c r="O102" s="49">
        <v>0.050000000000000003</v>
      </c>
      <c r="P102" s="50">
        <f t="shared" si="24"/>
        <v>2.5571823000000005</v>
      </c>
      <c r="Q102" s="250">
        <f t="shared" si="25"/>
        <v>35.799999999999997</v>
      </c>
      <c r="R102" s="52">
        <f t="shared" si="26"/>
        <v>35.799999999999997</v>
      </c>
      <c r="S102" s="69">
        <f t="shared" si="27"/>
        <v>0.60899060657505721</v>
      </c>
      <c r="T102" s="217" t="str">
        <f>VLOOKUP(A102,[2]item!$A$2:$B$147,2,0)</f>
        <v>E06164</v>
      </c>
      <c r="U102" s="218" t="str">
        <f t="shared" si="28"/>
        <v>Match</v>
      </c>
    </row>
    <row r="103" ht="15" customHeight="1">
      <c r="A103" s="249" t="s">
        <v>378</v>
      </c>
      <c r="B103" s="55" t="str">
        <f>VLOOKUP(A103,'New template'!A:B,2,FALSE)</f>
        <v>E06165</v>
      </c>
      <c r="C103" s="68">
        <v>3</v>
      </c>
      <c r="D103" s="198">
        <f>VLOOKUP(A103,'New template'!A:K,4,FALSE)</f>
        <v>468</v>
      </c>
      <c r="E103" s="43">
        <v>0</v>
      </c>
      <c r="F103" s="44">
        <f t="shared" si="17"/>
        <v>468</v>
      </c>
      <c r="G103" s="45">
        <f t="shared" si="18"/>
        <v>64.279799999999994</v>
      </c>
      <c r="H103" s="45">
        <f t="shared" si="19"/>
        <v>192.83939999999998</v>
      </c>
      <c r="I103" s="45">
        <f t="shared" si="20"/>
        <v>8.3563739999999989</v>
      </c>
      <c r="J103" s="46">
        <f t="shared" si="21"/>
        <v>167.77027799999996</v>
      </c>
      <c r="K103" s="47">
        <v>0.20000000000000001</v>
      </c>
      <c r="L103" s="48">
        <f t="shared" si="22"/>
        <v>33.554055599999991</v>
      </c>
      <c r="M103" s="49">
        <v>0.050000000000000003</v>
      </c>
      <c r="N103" s="50">
        <f t="shared" si="23"/>
        <v>8.3885138999999977</v>
      </c>
      <c r="O103" s="49">
        <v>0.050000000000000003</v>
      </c>
      <c r="P103" s="50">
        <f t="shared" si="24"/>
        <v>8.3885138999999977</v>
      </c>
      <c r="Q103" s="250">
        <f t="shared" si="25"/>
        <v>39.149999999999999</v>
      </c>
      <c r="R103" s="52">
        <f t="shared" si="26"/>
        <v>117.44999999999999</v>
      </c>
      <c r="S103" s="69">
        <f t="shared" si="27"/>
        <v>0.6090560331550503</v>
      </c>
      <c r="T103" s="217" t="str">
        <f>VLOOKUP(A103,[2]item!$A$2:$B$147,2,0)</f>
        <v>E06165</v>
      </c>
      <c r="U103" s="218" t="str">
        <f t="shared" si="28"/>
        <v>Match</v>
      </c>
    </row>
    <row r="104" ht="15" customHeight="1">
      <c r="A104" s="252" t="s">
        <v>378</v>
      </c>
      <c r="B104" s="55" t="s">
        <v>129</v>
      </c>
      <c r="C104" s="68">
        <v>23</v>
      </c>
      <c r="D104" s="198">
        <f>VLOOKUP(A104,'New template'!A:K,4,FALSE)</f>
        <v>468</v>
      </c>
      <c r="E104" s="43">
        <v>0.5</v>
      </c>
      <c r="F104" s="44">
        <f t="shared" si="17"/>
        <v>234</v>
      </c>
      <c r="G104" s="45">
        <f t="shared" si="18"/>
        <v>32.139899999999997</v>
      </c>
      <c r="H104" s="45">
        <f t="shared" si="19"/>
        <v>739.21769999999992</v>
      </c>
      <c r="I104" s="45">
        <f t="shared" si="20"/>
        <v>4.1781869999999994</v>
      </c>
      <c r="J104" s="46">
        <f t="shared" si="21"/>
        <v>643.11939899999993</v>
      </c>
      <c r="K104" s="47">
        <v>0.20000000000000001</v>
      </c>
      <c r="L104" s="48">
        <f t="shared" si="22"/>
        <v>128.6238798</v>
      </c>
      <c r="M104" s="49">
        <v>0.050000000000000003</v>
      </c>
      <c r="N104" s="50">
        <f t="shared" si="23"/>
        <v>32.155969949999999</v>
      </c>
      <c r="O104" s="49">
        <v>0.050000000000000003</v>
      </c>
      <c r="P104" s="50">
        <f t="shared" si="24"/>
        <v>32.155969949999999</v>
      </c>
      <c r="Q104" s="250">
        <f t="shared" si="25"/>
        <v>19.57</v>
      </c>
      <c r="R104" s="52">
        <f t="shared" si="26"/>
        <v>450.11000000000001</v>
      </c>
      <c r="S104" s="69">
        <f t="shared" si="27"/>
        <v>0.60890046328706693</v>
      </c>
      <c r="T104" s="217" t="str">
        <f>VLOOKUP(A104,[2]item!$A$2:$B$147,2,0)</f>
        <v>E06165</v>
      </c>
      <c r="U104" s="218" t="str">
        <f t="shared" si="28"/>
        <v>Match</v>
      </c>
    </row>
    <row r="105" ht="15" customHeight="1">
      <c r="A105" s="251" t="s">
        <v>154</v>
      </c>
      <c r="B105" s="55" t="str">
        <f>VLOOKUP(A105,'New template'!A:B,2,FALSE)</f>
        <v>E05386</v>
      </c>
      <c r="C105" s="68">
        <v>10</v>
      </c>
      <c r="D105" s="198">
        <f>VLOOKUP(A105,'New template'!A:K,4,FALSE)</f>
        <v>108</v>
      </c>
      <c r="E105" s="43">
        <v>0.75</v>
      </c>
      <c r="F105" s="44">
        <f t="shared" si="17"/>
        <v>27</v>
      </c>
      <c r="G105" s="45">
        <f t="shared" ref="G105:G136" si="29">F105*$B$7</f>
        <v>3.70845</v>
      </c>
      <c r="H105" s="45">
        <f t="shared" ref="H105:H136" si="30">G105*C105</f>
        <v>37.084499999999998</v>
      </c>
      <c r="I105" s="45">
        <f t="shared" ref="I105:I136" si="31">G105*0.13</f>
        <v>0.48209850000000004</v>
      </c>
      <c r="J105" s="46">
        <f t="shared" ref="J105:J136" si="32">(G105-I105)*C105</f>
        <v>32.263514999999998</v>
      </c>
      <c r="K105" s="47">
        <v>0.20000000000000001</v>
      </c>
      <c r="L105" s="48">
        <f t="shared" si="22"/>
        <v>6.4527029999999996</v>
      </c>
      <c r="M105" s="49">
        <v>0.050000000000000003</v>
      </c>
      <c r="N105" s="50">
        <f t="shared" ref="N105:N136" si="33">J105*M105</f>
        <v>1.6131757499999999</v>
      </c>
      <c r="O105" s="49">
        <v>0.050000000000000003</v>
      </c>
      <c r="P105" s="50">
        <f t="shared" si="24"/>
        <v>1.6131757499999999</v>
      </c>
      <c r="Q105" s="250">
        <f t="shared" si="25"/>
        <v>2.2599999999999998</v>
      </c>
      <c r="R105" s="52">
        <f t="shared" si="26"/>
        <v>22.599999999999998</v>
      </c>
      <c r="S105" s="69">
        <f t="shared" si="27"/>
        <v>0.60941902951367821</v>
      </c>
      <c r="T105" s="217" t="str">
        <f>VLOOKUP(A105,[2]item!$A$2:$B$147,2,0)</f>
        <v>E05386</v>
      </c>
      <c r="U105" s="218" t="str">
        <f t="shared" si="28"/>
        <v>Match</v>
      </c>
    </row>
    <row r="106" s="5" customFormat="1" ht="15" customHeight="1">
      <c r="A106" s="253" t="s">
        <v>156</v>
      </c>
      <c r="B106" s="254" t="s">
        <v>157</v>
      </c>
      <c r="C106" s="255">
        <v>2</v>
      </c>
      <c r="D106" s="256">
        <f>VLOOKUP(A106,'New template'!A:K,4,FALSE)</f>
        <v>268</v>
      </c>
      <c r="E106" s="257">
        <v>0.69999999999999996</v>
      </c>
      <c r="F106" s="258">
        <f t="shared" si="17"/>
        <v>80</v>
      </c>
      <c r="G106" s="259">
        <f t="shared" si="29"/>
        <v>10.988</v>
      </c>
      <c r="H106" s="259">
        <f t="shared" si="30"/>
        <v>21.975999999999999</v>
      </c>
      <c r="I106" s="259">
        <f t="shared" si="31"/>
        <v>1.4284399999999999</v>
      </c>
      <c r="J106" s="260">
        <f t="shared" si="32"/>
        <v>19.119119999999999</v>
      </c>
      <c r="K106" s="261">
        <v>0.20000000000000001</v>
      </c>
      <c r="L106" s="262">
        <f t="shared" si="22"/>
        <v>3.8238240000000001</v>
      </c>
      <c r="M106" s="263">
        <v>0.050000000000000003</v>
      </c>
      <c r="N106" s="264">
        <f t="shared" si="33"/>
        <v>0.95595600000000003</v>
      </c>
      <c r="O106" s="263">
        <v>0.050000000000000003</v>
      </c>
      <c r="P106" s="264">
        <f t="shared" si="24"/>
        <v>0.95595600000000003</v>
      </c>
      <c r="Q106" s="265">
        <f t="shared" si="25"/>
        <v>6.6900000000000004</v>
      </c>
      <c r="R106" s="266">
        <f t="shared" si="26"/>
        <v>13.380000000000001</v>
      </c>
      <c r="S106" s="267">
        <f t="shared" si="27"/>
        <v>0.60884601383327275</v>
      </c>
      <c r="T106" s="268" t="e">
        <f>VLOOKUP(A106,[2]item!$A$2:$B$147,2,0)</f>
        <v>#N/A</v>
      </c>
      <c r="U106" s="269" t="s">
        <v>477</v>
      </c>
    </row>
    <row r="107" ht="15" customHeight="1">
      <c r="A107" s="249" t="s">
        <v>459</v>
      </c>
      <c r="B107" s="55" t="str">
        <f>VLOOKUP(A107,'New template'!A:B,2,FALSE)</f>
        <v>E01970</v>
      </c>
      <c r="C107" s="68">
        <v>35</v>
      </c>
      <c r="D107" s="198">
        <f>VLOOKUP(A107,'New template'!A:K,4,FALSE)</f>
        <v>268</v>
      </c>
      <c r="E107" s="43">
        <v>0.90000000000000002</v>
      </c>
      <c r="F107" s="44">
        <f t="shared" si="17"/>
        <v>26</v>
      </c>
      <c r="G107" s="45">
        <f t="shared" si="29"/>
        <v>3.5710999999999999</v>
      </c>
      <c r="H107" s="45">
        <f t="shared" si="30"/>
        <v>124.9885</v>
      </c>
      <c r="I107" s="45">
        <f t="shared" si="31"/>
        <v>0.46424300000000002</v>
      </c>
      <c r="J107" s="46">
        <f t="shared" si="32"/>
        <v>108.73999499999999</v>
      </c>
      <c r="K107" s="47">
        <v>0.20000000000000001</v>
      </c>
      <c r="L107" s="48">
        <f t="shared" si="22"/>
        <v>21.747999</v>
      </c>
      <c r="M107" s="49">
        <v>0.050000000000000003</v>
      </c>
      <c r="N107" s="50">
        <f t="shared" si="33"/>
        <v>5.43699975</v>
      </c>
      <c r="O107" s="49">
        <v>0.050000000000000003</v>
      </c>
      <c r="P107" s="50">
        <f t="shared" si="24"/>
        <v>5.43699975</v>
      </c>
      <c r="Q107" s="250">
        <f t="shared" si="25"/>
        <v>2.1699999999999999</v>
      </c>
      <c r="R107" s="52">
        <f t="shared" si="26"/>
        <v>75.950000000000003</v>
      </c>
      <c r="S107" s="69">
        <f t="shared" si="27"/>
        <v>0.6076559043431996</v>
      </c>
      <c r="T107" s="217" t="str">
        <f>VLOOKUP(A107,[2]item!$A$2:$B$147,2,0)</f>
        <v>E01970</v>
      </c>
      <c r="U107" s="218" t="str">
        <f t="shared" si="28"/>
        <v>Match</v>
      </c>
    </row>
    <row r="108" ht="15" customHeight="1">
      <c r="A108" s="251" t="s">
        <v>408</v>
      </c>
      <c r="B108" s="55" t="str">
        <f>VLOOKUP(A108,'New template'!A:B,2,FALSE)</f>
        <v>E05642</v>
      </c>
      <c r="C108" s="68">
        <v>40</v>
      </c>
      <c r="D108" s="198">
        <f>VLOOKUP(A108,'New template'!A:K,4,FALSE)</f>
        <v>402</v>
      </c>
      <c r="E108" s="43">
        <v>0.87</v>
      </c>
      <c r="F108" s="44">
        <f t="shared" si="17"/>
        <v>52</v>
      </c>
      <c r="G108" s="45">
        <f t="shared" si="29"/>
        <v>7.1421999999999999</v>
      </c>
      <c r="H108" s="45">
        <f t="shared" si="30"/>
        <v>285.68799999999999</v>
      </c>
      <c r="I108" s="45">
        <f t="shared" si="31"/>
        <v>0.92848600000000003</v>
      </c>
      <c r="J108" s="46">
        <f t="shared" si="32"/>
        <v>248.54855999999998</v>
      </c>
      <c r="K108" s="47">
        <v>0.20000000000000001</v>
      </c>
      <c r="L108" s="48">
        <f t="shared" si="22"/>
        <v>49.709711999999996</v>
      </c>
      <c r="M108" s="49">
        <v>0.050000000000000003</v>
      </c>
      <c r="N108" s="50">
        <f t="shared" si="33"/>
        <v>12.427427999999999</v>
      </c>
      <c r="O108" s="49">
        <v>0.050000000000000003</v>
      </c>
      <c r="P108" s="50">
        <f t="shared" si="24"/>
        <v>12.427427999999999</v>
      </c>
      <c r="Q108" s="250">
        <f t="shared" si="25"/>
        <v>4.3499999999999996</v>
      </c>
      <c r="R108" s="52">
        <f t="shared" si="26"/>
        <v>174</v>
      </c>
      <c r="S108" s="69">
        <f t="shared" si="27"/>
        <v>0.6090560331550503</v>
      </c>
      <c r="T108" s="217" t="str">
        <f>VLOOKUP(A108,[2]item!$A$2:$B$147,2,0)</f>
        <v>E05642</v>
      </c>
      <c r="U108" s="218" t="str">
        <f t="shared" si="28"/>
        <v>Match</v>
      </c>
    </row>
    <row r="109" ht="15" customHeight="1">
      <c r="A109" s="249" t="s">
        <v>380</v>
      </c>
      <c r="B109" s="55" t="str">
        <f>VLOOKUP(A109,'New template'!A:B,2,FALSE)</f>
        <v>E05788</v>
      </c>
      <c r="C109" s="68">
        <v>1</v>
      </c>
      <c r="D109" s="198">
        <f>VLOOKUP(A109,'New template'!A:K,4,FALSE)</f>
        <v>428</v>
      </c>
      <c r="E109" s="43">
        <v>0.5</v>
      </c>
      <c r="F109" s="44">
        <f t="shared" si="17"/>
        <v>214</v>
      </c>
      <c r="G109" s="45">
        <f t="shared" si="29"/>
        <v>29.392900000000001</v>
      </c>
      <c r="H109" s="45">
        <f t="shared" si="30"/>
        <v>29.392900000000001</v>
      </c>
      <c r="I109" s="45">
        <f t="shared" si="31"/>
        <v>3.8210770000000003</v>
      </c>
      <c r="J109" s="46">
        <f t="shared" si="32"/>
        <v>25.571823000000002</v>
      </c>
      <c r="K109" s="47">
        <v>0.20000000000000001</v>
      </c>
      <c r="L109" s="48">
        <f t="shared" si="22"/>
        <v>5.1143646000000009</v>
      </c>
      <c r="M109" s="49">
        <v>0.050000000000000003</v>
      </c>
      <c r="N109" s="50">
        <f t="shared" si="33"/>
        <v>1.2785911500000002</v>
      </c>
      <c r="O109" s="49">
        <v>0.050000000000000003</v>
      </c>
      <c r="P109" s="50">
        <f t="shared" si="24"/>
        <v>1.2785911500000002</v>
      </c>
      <c r="Q109" s="250">
        <f t="shared" si="25"/>
        <v>17.899999999999999</v>
      </c>
      <c r="R109" s="52">
        <f t="shared" si="26"/>
        <v>17.899999999999999</v>
      </c>
      <c r="S109" s="69">
        <f t="shared" si="27"/>
        <v>0.60899060657505721</v>
      </c>
      <c r="T109" s="217" t="str">
        <f>VLOOKUP(A109,[2]item!$A$2:$B$147,2,0)</f>
        <v>E05788</v>
      </c>
      <c r="U109" s="218" t="str">
        <f t="shared" si="28"/>
        <v>Match</v>
      </c>
    </row>
    <row r="110" ht="15" customHeight="1">
      <c r="A110" s="249" t="s">
        <v>422</v>
      </c>
      <c r="B110" s="55" t="str">
        <f>VLOOKUP(A110,'New template'!A:B,2,FALSE)</f>
        <v>E03295</v>
      </c>
      <c r="C110" s="68">
        <v>10</v>
      </c>
      <c r="D110" s="198">
        <f>VLOOKUP(A110,'New template'!A:K,4,FALSE)</f>
        <v>268</v>
      </c>
      <c r="E110" s="43">
        <v>0.90000000000000002</v>
      </c>
      <c r="F110" s="44">
        <f t="shared" si="17"/>
        <v>26</v>
      </c>
      <c r="G110" s="45">
        <f t="shared" si="29"/>
        <v>3.5710999999999999</v>
      </c>
      <c r="H110" s="45">
        <f t="shared" si="30"/>
        <v>35.710999999999999</v>
      </c>
      <c r="I110" s="45">
        <f t="shared" si="31"/>
        <v>0.46424300000000002</v>
      </c>
      <c r="J110" s="46">
        <f t="shared" si="32"/>
        <v>31.068569999999998</v>
      </c>
      <c r="K110" s="47">
        <v>0.20000000000000001</v>
      </c>
      <c r="L110" s="48">
        <f t="shared" si="22"/>
        <v>6.2137139999999995</v>
      </c>
      <c r="M110" s="49">
        <v>0.050000000000000003</v>
      </c>
      <c r="N110" s="50">
        <f t="shared" si="33"/>
        <v>1.5534284999999999</v>
      </c>
      <c r="O110" s="49">
        <v>0.050000000000000003</v>
      </c>
      <c r="P110" s="50">
        <f t="shared" si="24"/>
        <v>1.5534284999999999</v>
      </c>
      <c r="Q110" s="250">
        <f t="shared" si="25"/>
        <v>2.1699999999999999</v>
      </c>
      <c r="R110" s="52">
        <f t="shared" si="26"/>
        <v>21.699999999999999</v>
      </c>
      <c r="S110" s="69">
        <f t="shared" si="27"/>
        <v>0.6076559043431996</v>
      </c>
      <c r="T110" s="217" t="str">
        <f>VLOOKUP(A110,[2]item!$A$2:$B$147,2,0)</f>
        <v>E03295</v>
      </c>
      <c r="U110" s="218" t="str">
        <f t="shared" si="28"/>
        <v>Match</v>
      </c>
    </row>
    <row r="111" ht="15" customHeight="1">
      <c r="A111" s="249" t="s">
        <v>423</v>
      </c>
      <c r="B111" s="55" t="str">
        <f>VLOOKUP(A111,'New template'!A:B,2,FALSE)</f>
        <v>E03367</v>
      </c>
      <c r="C111" s="68">
        <v>43</v>
      </c>
      <c r="D111" s="198">
        <f>VLOOKUP(A111,'New template'!A:K,4,FALSE)</f>
        <v>328</v>
      </c>
      <c r="E111" s="43">
        <v>0.90000000000000002</v>
      </c>
      <c r="F111" s="44">
        <f t="shared" si="17"/>
        <v>32</v>
      </c>
      <c r="G111" s="45">
        <f t="shared" si="29"/>
        <v>4.3952</v>
      </c>
      <c r="H111" s="45">
        <f t="shared" si="30"/>
        <v>188.99359999999999</v>
      </c>
      <c r="I111" s="45">
        <f t="shared" si="31"/>
        <v>0.571376</v>
      </c>
      <c r="J111" s="46">
        <f t="shared" si="32"/>
        <v>164.424432</v>
      </c>
      <c r="K111" s="47">
        <v>0.20000000000000001</v>
      </c>
      <c r="L111" s="48">
        <f t="shared" si="22"/>
        <v>32.884886399999999</v>
      </c>
      <c r="M111" s="49">
        <v>0.050000000000000003</v>
      </c>
      <c r="N111" s="50">
        <f t="shared" si="33"/>
        <v>8.2212215999999998</v>
      </c>
      <c r="O111" s="49">
        <v>0.050000000000000003</v>
      </c>
      <c r="P111" s="50">
        <f t="shared" si="24"/>
        <v>8.2212215999999998</v>
      </c>
      <c r="Q111" s="250">
        <f t="shared" si="25"/>
        <v>2.6800000000000002</v>
      </c>
      <c r="R111" s="52">
        <f t="shared" si="26"/>
        <v>115.24000000000001</v>
      </c>
      <c r="S111" s="69">
        <f t="shared" si="27"/>
        <v>0.60975609756097571</v>
      </c>
      <c r="T111" s="217" t="str">
        <f>VLOOKUP(A111,[2]item!$A$2:$B$147,2,0)</f>
        <v>E03367</v>
      </c>
      <c r="U111" s="218" t="s">
        <v>475</v>
      </c>
    </row>
    <row r="112" ht="15" customHeight="1">
      <c r="A112" s="270" t="s">
        <v>381</v>
      </c>
      <c r="B112" s="55" t="s">
        <v>141</v>
      </c>
      <c r="C112" s="68">
        <v>59</v>
      </c>
      <c r="D112" s="198">
        <f>VLOOKUP(A112,'New template'!A:K,4,FALSE)</f>
        <v>198</v>
      </c>
      <c r="E112" s="43">
        <v>0.75</v>
      </c>
      <c r="F112" s="44">
        <f t="shared" si="17"/>
        <v>49</v>
      </c>
      <c r="G112" s="45">
        <f t="shared" si="29"/>
        <v>6.7301500000000001</v>
      </c>
      <c r="H112" s="45">
        <f t="shared" si="30"/>
        <v>397.07884999999999</v>
      </c>
      <c r="I112" s="45">
        <f t="shared" si="31"/>
        <v>0.87491950000000007</v>
      </c>
      <c r="J112" s="46">
        <f t="shared" si="32"/>
        <v>345.45859949999999</v>
      </c>
      <c r="K112" s="47">
        <v>0.20000000000000001</v>
      </c>
      <c r="L112" s="48">
        <f t="shared" si="22"/>
        <v>69.091719900000001</v>
      </c>
      <c r="M112" s="49">
        <v>0.050000000000000003</v>
      </c>
      <c r="N112" s="50">
        <f t="shared" si="33"/>
        <v>17.272929975</v>
      </c>
      <c r="O112" s="49">
        <v>0.050000000000000003</v>
      </c>
      <c r="P112" s="50">
        <f t="shared" si="24"/>
        <v>17.272929975</v>
      </c>
      <c r="Q112" s="250">
        <f t="shared" si="25"/>
        <v>4.0999999999999996</v>
      </c>
      <c r="R112" s="52">
        <f t="shared" si="26"/>
        <v>241.89999999999998</v>
      </c>
      <c r="S112" s="69">
        <f t="shared" si="27"/>
        <v>0.6091989034419738</v>
      </c>
      <c r="T112" s="217" t="str">
        <f>VLOOKUP(A112,[2]item!$A$2:$B$147,2,0)</f>
        <v>E02973</v>
      </c>
      <c r="U112" s="218" t="str">
        <f t="shared" si="28"/>
        <v>Match</v>
      </c>
    </row>
    <row r="113" ht="15" customHeight="1">
      <c r="A113" s="249" t="s">
        <v>381</v>
      </c>
      <c r="B113" s="55" t="str">
        <f>VLOOKUP(A113,'New template'!A:B,2,FALSE)</f>
        <v>E02973</v>
      </c>
      <c r="C113" s="68">
        <v>2</v>
      </c>
      <c r="D113" s="198">
        <f>VLOOKUP(A113,'New template'!A:K,4,FALSE)</f>
        <v>198</v>
      </c>
      <c r="E113" s="43">
        <v>0</v>
      </c>
      <c r="F113" s="44">
        <f t="shared" si="17"/>
        <v>198</v>
      </c>
      <c r="G113" s="45">
        <f t="shared" si="29"/>
        <v>27.1953</v>
      </c>
      <c r="H113" s="45">
        <f t="shared" si="30"/>
        <v>54.390599999999999</v>
      </c>
      <c r="I113" s="45">
        <f t="shared" si="31"/>
        <v>3.5353889999999999</v>
      </c>
      <c r="J113" s="46">
        <f t="shared" si="32"/>
        <v>47.319822000000002</v>
      </c>
      <c r="K113" s="47">
        <v>0.20000000000000001</v>
      </c>
      <c r="L113" s="48">
        <f t="shared" si="22"/>
        <v>9.4639644000000001</v>
      </c>
      <c r="M113" s="49">
        <v>0.050000000000000003</v>
      </c>
      <c r="N113" s="50">
        <f t="shared" si="33"/>
        <v>2.3659911</v>
      </c>
      <c r="O113" s="49">
        <v>0.050000000000000003</v>
      </c>
      <c r="P113" s="50">
        <f t="shared" si="24"/>
        <v>2.3659911</v>
      </c>
      <c r="Q113" s="250">
        <f t="shared" si="25"/>
        <v>16.559999999999999</v>
      </c>
      <c r="R113" s="52">
        <f t="shared" si="26"/>
        <v>33.119999999999997</v>
      </c>
      <c r="S113" s="69">
        <f t="shared" si="27"/>
        <v>0.60892874871760927</v>
      </c>
      <c r="T113" s="217" t="str">
        <f>VLOOKUP(A113,[2]item!$A$2:$B$147,2,0)</f>
        <v>E02973</v>
      </c>
      <c r="U113" s="218" t="str">
        <f>IF(B2=T2, "Match", "Mismatch")</f>
        <v>Match</v>
      </c>
    </row>
    <row r="114" ht="15" customHeight="1">
      <c r="A114" s="249" t="s">
        <v>172</v>
      </c>
      <c r="B114" s="55" t="str">
        <f>VLOOKUP(A114,'New template'!A:B,2,FALSE)</f>
        <v>E03825</v>
      </c>
      <c r="C114" s="68">
        <v>58</v>
      </c>
      <c r="D114" s="198">
        <f>VLOOKUP(A114,'New template'!A:K,4,FALSE)</f>
        <v>348</v>
      </c>
      <c r="E114" s="43">
        <v>0.77000000000000002</v>
      </c>
      <c r="F114" s="44">
        <f t="shared" si="17"/>
        <v>80</v>
      </c>
      <c r="G114" s="45">
        <f t="shared" si="29"/>
        <v>10.988</v>
      </c>
      <c r="H114" s="45">
        <f t="shared" si="30"/>
        <v>637.30399999999997</v>
      </c>
      <c r="I114" s="45">
        <f t="shared" si="31"/>
        <v>1.4284399999999999</v>
      </c>
      <c r="J114" s="46">
        <f t="shared" si="32"/>
        <v>554.45447999999999</v>
      </c>
      <c r="K114" s="47">
        <v>0.20000000000000001</v>
      </c>
      <c r="L114" s="48">
        <f t="shared" si="22"/>
        <v>110.890896</v>
      </c>
      <c r="M114" s="49">
        <v>0.050000000000000003</v>
      </c>
      <c r="N114" s="50">
        <f t="shared" si="33"/>
        <v>27.722723999999999</v>
      </c>
      <c r="O114" s="49">
        <v>0.050000000000000003</v>
      </c>
      <c r="P114" s="50">
        <f t="shared" si="24"/>
        <v>27.722723999999999</v>
      </c>
      <c r="Q114" s="250">
        <f t="shared" si="25"/>
        <v>6.6900000000000004</v>
      </c>
      <c r="R114" s="52">
        <f t="shared" si="26"/>
        <v>388.02000000000004</v>
      </c>
      <c r="S114" s="69">
        <f t="shared" si="27"/>
        <v>0.60884601383327275</v>
      </c>
      <c r="T114" s="217" t="str">
        <f>VLOOKUP(A114,[2]item!$A$2:$B$147,2,0)</f>
        <v>E03825</v>
      </c>
      <c r="U114" s="218" t="str">
        <f t="shared" si="28"/>
        <v>Match</v>
      </c>
    </row>
    <row r="115" ht="15" customHeight="1">
      <c r="A115" s="270" t="s">
        <v>172</v>
      </c>
      <c r="B115" s="55" t="s">
        <v>145</v>
      </c>
      <c r="C115" s="68">
        <v>1</v>
      </c>
      <c r="D115" s="198">
        <f>VLOOKUP(A115,'New template'!A:K,4,FALSE)</f>
        <v>348</v>
      </c>
      <c r="E115" s="43">
        <v>0</v>
      </c>
      <c r="F115" s="44">
        <f t="shared" si="17"/>
        <v>348</v>
      </c>
      <c r="G115" s="45">
        <f t="shared" si="29"/>
        <v>47.797800000000002</v>
      </c>
      <c r="H115" s="45">
        <f t="shared" si="30"/>
        <v>47.797800000000002</v>
      </c>
      <c r="I115" s="45">
        <f t="shared" si="31"/>
        <v>6.2137140000000004</v>
      </c>
      <c r="J115" s="46">
        <f t="shared" si="32"/>
        <v>41.584085999999999</v>
      </c>
      <c r="K115" s="47">
        <v>0.20000000000000001</v>
      </c>
      <c r="L115" s="48">
        <f t="shared" si="22"/>
        <v>8.3168172000000009</v>
      </c>
      <c r="M115" s="49">
        <v>0.050000000000000003</v>
      </c>
      <c r="N115" s="50">
        <f t="shared" si="33"/>
        <v>2.0792043000000002</v>
      </c>
      <c r="O115" s="49">
        <v>0.050000000000000003</v>
      </c>
      <c r="P115" s="50">
        <f t="shared" si="24"/>
        <v>2.0792043000000002</v>
      </c>
      <c r="Q115" s="250">
        <f t="shared" si="25"/>
        <v>29.109999999999999</v>
      </c>
      <c r="R115" s="52">
        <f t="shared" si="26"/>
        <v>29.109999999999999</v>
      </c>
      <c r="S115" s="69">
        <f t="shared" si="27"/>
        <v>0.6090238462858123</v>
      </c>
      <c r="T115" s="217" t="str">
        <f>VLOOKUP(A115,[2]item!$A$2:$B$147,2,0)</f>
        <v>E03825</v>
      </c>
      <c r="U115" s="218" t="str">
        <f t="shared" si="28"/>
        <v>Match</v>
      </c>
    </row>
    <row r="116" ht="15" customHeight="1">
      <c r="A116" s="249" t="s">
        <v>382</v>
      </c>
      <c r="B116" s="55" t="str">
        <f>VLOOKUP(A116,'New template'!A:B,2,FALSE)</f>
        <v>E06098</v>
      </c>
      <c r="C116" s="68">
        <v>1</v>
      </c>
      <c r="D116" s="198">
        <f>VLOOKUP(A116,'New template'!A:K,4,FALSE)</f>
        <v>448</v>
      </c>
      <c r="E116" s="43">
        <v>0</v>
      </c>
      <c r="F116" s="44">
        <f t="shared" si="17"/>
        <v>448</v>
      </c>
      <c r="G116" s="45">
        <f t="shared" si="29"/>
        <v>61.532800000000002</v>
      </c>
      <c r="H116" s="45">
        <f t="shared" si="30"/>
        <v>61.532800000000002</v>
      </c>
      <c r="I116" s="45">
        <f t="shared" si="31"/>
        <v>7.9992640000000002</v>
      </c>
      <c r="J116" s="46">
        <f t="shared" si="32"/>
        <v>53.533535999999998</v>
      </c>
      <c r="K116" s="47">
        <v>0.20000000000000001</v>
      </c>
      <c r="L116" s="48">
        <f t="shared" si="22"/>
        <v>10.7067072</v>
      </c>
      <c r="M116" s="49">
        <v>0.050000000000000003</v>
      </c>
      <c r="N116" s="50">
        <f t="shared" si="33"/>
        <v>2.6766768000000001</v>
      </c>
      <c r="O116" s="49">
        <v>0.050000000000000003</v>
      </c>
      <c r="P116" s="50">
        <f t="shared" si="24"/>
        <v>2.6766768000000001</v>
      </c>
      <c r="Q116" s="250">
        <f t="shared" si="25"/>
        <v>37.469999999999999</v>
      </c>
      <c r="R116" s="52">
        <f t="shared" si="26"/>
        <v>37.469999999999999</v>
      </c>
      <c r="S116" s="69">
        <f t="shared" si="27"/>
        <v>0.60894352280409791</v>
      </c>
      <c r="T116" s="217" t="str">
        <f>VLOOKUP(A116,[2]item!$A$2:$B$147,2,0)</f>
        <v>E06098</v>
      </c>
      <c r="U116" s="218" t="str">
        <f t="shared" si="28"/>
        <v>Match</v>
      </c>
    </row>
    <row r="117" ht="15" customHeight="1">
      <c r="A117" s="251" t="s">
        <v>382</v>
      </c>
      <c r="B117" s="55" t="str">
        <f>VLOOKUP(A117,'New template'!A:B,2,FALSE)</f>
        <v>E06098</v>
      </c>
      <c r="C117" s="68">
        <v>592</v>
      </c>
      <c r="D117" s="198">
        <f>VLOOKUP(A117,'New template'!A:K,4,FALSE)</f>
        <v>448</v>
      </c>
      <c r="E117" s="43">
        <v>0.79000000000000004</v>
      </c>
      <c r="F117" s="44">
        <f t="shared" si="17"/>
        <v>94</v>
      </c>
      <c r="G117" s="45">
        <f t="shared" si="29"/>
        <v>12.9109</v>
      </c>
      <c r="H117" s="45">
        <f t="shared" si="30"/>
        <v>7643.2528000000002</v>
      </c>
      <c r="I117" s="45">
        <f t="shared" si="31"/>
        <v>1.678417</v>
      </c>
      <c r="J117" s="46">
        <f t="shared" si="32"/>
        <v>6649.6299360000003</v>
      </c>
      <c r="K117" s="47">
        <v>0.20000000000000001</v>
      </c>
      <c r="L117" s="48">
        <f t="shared" si="22"/>
        <v>1329.9259872000002</v>
      </c>
      <c r="M117" s="49">
        <v>0.050000000000000003</v>
      </c>
      <c r="N117" s="50">
        <f t="shared" si="33"/>
        <v>332.48149680000006</v>
      </c>
      <c r="O117" s="49">
        <v>0.050000000000000003</v>
      </c>
      <c r="P117" s="50">
        <f t="shared" si="24"/>
        <v>332.48149680000006</v>
      </c>
      <c r="Q117" s="250">
        <f t="shared" si="25"/>
        <v>7.8600000000000003</v>
      </c>
      <c r="R117" s="52">
        <f t="shared" si="26"/>
        <v>4653.1199999999999</v>
      </c>
      <c r="S117" s="69">
        <f t="shared" si="27"/>
        <v>0.60878792338256815</v>
      </c>
      <c r="T117" s="217" t="str">
        <f>VLOOKUP(A117,[2]item!$A$2:$B$147,2,0)</f>
        <v>E06098</v>
      </c>
      <c r="U117" s="218" t="str">
        <f t="shared" si="28"/>
        <v>Match</v>
      </c>
    </row>
    <row r="118" ht="15" customHeight="1">
      <c r="A118" s="249" t="s">
        <v>176</v>
      </c>
      <c r="B118" s="55" t="str">
        <f>VLOOKUP(A118,'New template'!A:B,2,FALSE)</f>
        <v>E02997</v>
      </c>
      <c r="C118" s="68">
        <v>36</v>
      </c>
      <c r="D118" s="198">
        <f>VLOOKUP(A118,'New template'!A:K,4,FALSE)</f>
        <v>268</v>
      </c>
      <c r="E118" s="43">
        <v>0.90000000000000002</v>
      </c>
      <c r="F118" s="44">
        <f t="shared" si="17"/>
        <v>26</v>
      </c>
      <c r="G118" s="45">
        <f t="shared" si="29"/>
        <v>3.5710999999999999</v>
      </c>
      <c r="H118" s="45">
        <f t="shared" si="30"/>
        <v>128.55959999999999</v>
      </c>
      <c r="I118" s="45">
        <f t="shared" si="31"/>
        <v>0.46424300000000002</v>
      </c>
      <c r="J118" s="46">
        <f t="shared" si="32"/>
        <v>111.84685199999998</v>
      </c>
      <c r="K118" s="47">
        <v>0.20000000000000001</v>
      </c>
      <c r="L118" s="48">
        <f t="shared" si="22"/>
        <v>22.369370399999998</v>
      </c>
      <c r="M118" s="49">
        <v>0.050000000000000003</v>
      </c>
      <c r="N118" s="50">
        <f t="shared" si="33"/>
        <v>5.5923425999999994</v>
      </c>
      <c r="O118" s="49">
        <v>0.050000000000000003</v>
      </c>
      <c r="P118" s="50">
        <f t="shared" si="24"/>
        <v>5.5923425999999994</v>
      </c>
      <c r="Q118" s="250">
        <f t="shared" si="25"/>
        <v>2.1699999999999999</v>
      </c>
      <c r="R118" s="52">
        <f t="shared" si="26"/>
        <v>78.120000000000005</v>
      </c>
      <c r="S118" s="69">
        <f t="shared" si="27"/>
        <v>0.60765590434319972</v>
      </c>
      <c r="T118" s="217" t="str">
        <f>VLOOKUP(A118,[2]item!$A$2:$B$147,2,0)</f>
        <v>E02997</v>
      </c>
      <c r="U118" s="218" t="str">
        <f t="shared" si="28"/>
        <v>Match</v>
      </c>
    </row>
    <row r="119" ht="15" customHeight="1">
      <c r="A119" s="249" t="s">
        <v>463</v>
      </c>
      <c r="B119" s="55" t="str">
        <f>VLOOKUP(A119,'New template'!A:B,2,FALSE)</f>
        <v>E06649</v>
      </c>
      <c r="C119" s="68">
        <v>9</v>
      </c>
      <c r="D119" s="198">
        <f>VLOOKUP(A119,'New template'!A:K,4,FALSE)</f>
        <v>98</v>
      </c>
      <c r="E119" s="43">
        <v>0.90000000000000002</v>
      </c>
      <c r="F119" s="44">
        <f t="shared" si="17"/>
        <v>9</v>
      </c>
      <c r="G119" s="45">
        <f t="shared" si="29"/>
        <v>1.2361500000000001</v>
      </c>
      <c r="H119" s="45">
        <f t="shared" si="30"/>
        <v>11.125350000000001</v>
      </c>
      <c r="I119" s="45">
        <f t="shared" si="31"/>
        <v>0.16069950000000002</v>
      </c>
      <c r="J119" s="46">
        <f t="shared" si="32"/>
        <v>9.6790545000000012</v>
      </c>
      <c r="K119" s="47">
        <v>0.20000000000000001</v>
      </c>
      <c r="L119" s="48">
        <f t="shared" si="22"/>
        <v>1.9358109000000003</v>
      </c>
      <c r="M119" s="49">
        <v>0.050000000000000003</v>
      </c>
      <c r="N119" s="50">
        <f t="shared" si="33"/>
        <v>0.48395272500000008</v>
      </c>
      <c r="O119" s="49">
        <v>0.050000000000000003</v>
      </c>
      <c r="P119" s="50">
        <f t="shared" si="24"/>
        <v>0.48395272500000008</v>
      </c>
      <c r="Q119" s="250">
        <f t="shared" si="25"/>
        <v>0.75</v>
      </c>
      <c r="R119" s="52">
        <f t="shared" si="26"/>
        <v>6.75</v>
      </c>
      <c r="S119" s="69">
        <f t="shared" si="27"/>
        <v>0.60672248513529903</v>
      </c>
      <c r="T119" s="217" t="str">
        <f>VLOOKUP(A119,[2]item!$A$2:$B$147,2,0)</f>
        <v>E06649</v>
      </c>
      <c r="U119" s="218" t="s">
        <v>475</v>
      </c>
    </row>
    <row r="120" ht="15" customHeight="1">
      <c r="A120" s="249" t="s">
        <v>424</v>
      </c>
      <c r="B120" s="55" t="str">
        <f>VLOOKUP(A120,'New template'!A:B,2,FALSE)</f>
        <v>E06652</v>
      </c>
      <c r="C120" s="68">
        <v>12</v>
      </c>
      <c r="D120" s="198">
        <f>VLOOKUP(A120,'New template'!A:K,4,FALSE)</f>
        <v>148</v>
      </c>
      <c r="E120" s="43">
        <v>0.90000000000000002</v>
      </c>
      <c r="F120" s="44">
        <f t="shared" si="17"/>
        <v>14</v>
      </c>
      <c r="G120" s="45">
        <f t="shared" si="29"/>
        <v>1.9229000000000001</v>
      </c>
      <c r="H120" s="45">
        <f t="shared" si="30"/>
        <v>23.0748</v>
      </c>
      <c r="I120" s="45">
        <f t="shared" si="31"/>
        <v>0.249977</v>
      </c>
      <c r="J120" s="46">
        <f t="shared" si="32"/>
        <v>20.075075999999999</v>
      </c>
      <c r="K120" s="47">
        <v>0.20000000000000001</v>
      </c>
      <c r="L120" s="48">
        <f t="shared" si="22"/>
        <v>4.0150151999999997</v>
      </c>
      <c r="M120" s="49">
        <v>0.050000000000000003</v>
      </c>
      <c r="N120" s="50">
        <f t="shared" si="33"/>
        <v>1.0037537999999999</v>
      </c>
      <c r="O120" s="49">
        <v>0.050000000000000003</v>
      </c>
      <c r="P120" s="50">
        <f t="shared" si="24"/>
        <v>1.0037537999999999</v>
      </c>
      <c r="Q120" s="250">
        <f t="shared" si="25"/>
        <v>1.1699999999999999</v>
      </c>
      <c r="R120" s="52">
        <f t="shared" si="26"/>
        <v>14.039999999999999</v>
      </c>
      <c r="S120" s="69">
        <f t="shared" si="27"/>
        <v>0.60845597794997142</v>
      </c>
      <c r="T120" s="217" t="str">
        <f>VLOOKUP(A120,[2]item!$A$2:$B$147,2,0)</f>
        <v>E06652</v>
      </c>
      <c r="U120" s="218" t="str">
        <f t="shared" si="28"/>
        <v>Match</v>
      </c>
    </row>
    <row r="121" ht="15" customHeight="1">
      <c r="A121" s="251" t="s">
        <v>184</v>
      </c>
      <c r="B121" s="55" t="str">
        <f>VLOOKUP(A121,'New template'!A:B,2,FALSE)</f>
        <v>E06114</v>
      </c>
      <c r="C121" s="68">
        <v>45</v>
      </c>
      <c r="D121" s="198">
        <f>VLOOKUP(A121,'New template'!A:K,4,FALSE)</f>
        <v>298</v>
      </c>
      <c r="E121" s="43">
        <v>0.59999999999999998</v>
      </c>
      <c r="F121" s="44">
        <f t="shared" si="17"/>
        <v>119</v>
      </c>
      <c r="G121" s="45">
        <f t="shared" si="29"/>
        <v>16.344650000000001</v>
      </c>
      <c r="H121" s="45">
        <f t="shared" si="30"/>
        <v>735.50925000000007</v>
      </c>
      <c r="I121" s="45">
        <f t="shared" si="31"/>
        <v>2.1248045000000002</v>
      </c>
      <c r="J121" s="46">
        <f t="shared" si="32"/>
        <v>639.89304750000008</v>
      </c>
      <c r="K121" s="47">
        <v>0.20000000000000001</v>
      </c>
      <c r="L121" s="48">
        <f t="shared" si="22"/>
        <v>127.97860950000002</v>
      </c>
      <c r="M121" s="49">
        <v>0.050000000000000003</v>
      </c>
      <c r="N121" s="50">
        <f t="shared" si="33"/>
        <v>31.994652375000005</v>
      </c>
      <c r="O121" s="49">
        <v>0.050000000000000003</v>
      </c>
      <c r="P121" s="50">
        <f t="shared" si="24"/>
        <v>31.994652375000005</v>
      </c>
      <c r="Q121" s="250">
        <f t="shared" si="25"/>
        <v>9.9499999999999993</v>
      </c>
      <c r="R121" s="52">
        <f t="shared" si="26"/>
        <v>447.74999999999994</v>
      </c>
      <c r="S121" s="69">
        <f t="shared" si="27"/>
        <v>0.60876188844667811</v>
      </c>
      <c r="T121" s="217" t="str">
        <f>VLOOKUP(A121,[2]item!$A$2:$B$147,2,0)</f>
        <v>E06114</v>
      </c>
      <c r="U121" s="218" t="str">
        <f t="shared" si="28"/>
        <v>Match</v>
      </c>
    </row>
    <row r="122" ht="15" customHeight="1">
      <c r="A122" s="251" t="s">
        <v>186</v>
      </c>
      <c r="B122" s="55" t="str">
        <f>VLOOKUP(A122,'New template'!A:B,2,FALSE)</f>
        <v>E06272</v>
      </c>
      <c r="C122" s="68">
        <v>5</v>
      </c>
      <c r="D122" s="198">
        <f>VLOOKUP(A122,'New template'!A:K,4,FALSE)</f>
        <v>348</v>
      </c>
      <c r="E122" s="43">
        <v>0.5</v>
      </c>
      <c r="F122" s="44">
        <f t="shared" si="17"/>
        <v>174</v>
      </c>
      <c r="G122" s="45">
        <f t="shared" si="29"/>
        <v>23.898900000000001</v>
      </c>
      <c r="H122" s="45">
        <f t="shared" si="30"/>
        <v>119.4945</v>
      </c>
      <c r="I122" s="45">
        <f t="shared" si="31"/>
        <v>3.1068570000000002</v>
      </c>
      <c r="J122" s="46">
        <f t="shared" si="32"/>
        <v>103.96021500000001</v>
      </c>
      <c r="K122" s="47">
        <v>0.20000000000000001</v>
      </c>
      <c r="L122" s="48">
        <f t="shared" si="22"/>
        <v>20.792043000000003</v>
      </c>
      <c r="M122" s="49">
        <v>0.050000000000000003</v>
      </c>
      <c r="N122" s="50">
        <f t="shared" si="33"/>
        <v>5.1980107500000008</v>
      </c>
      <c r="O122" s="49">
        <v>0.050000000000000003</v>
      </c>
      <c r="P122" s="50">
        <f t="shared" si="24"/>
        <v>5.1980107500000008</v>
      </c>
      <c r="Q122" s="250">
        <f t="shared" si="25"/>
        <v>14.550000000000001</v>
      </c>
      <c r="R122" s="52">
        <f t="shared" si="26"/>
        <v>72.75</v>
      </c>
      <c r="S122" s="69">
        <f t="shared" si="27"/>
        <v>0.60881463163576566</v>
      </c>
      <c r="T122" s="217" t="str">
        <f>VLOOKUP(A122,[2]item!$A$2:$B$147,2,0)</f>
        <v>E06272</v>
      </c>
      <c r="U122" s="218" t="s">
        <v>475</v>
      </c>
    </row>
    <row r="123" ht="15" customHeight="1">
      <c r="A123" s="249" t="s">
        <v>188</v>
      </c>
      <c r="B123" s="55" t="str">
        <f>VLOOKUP(A123,'New template'!A:B,2,FALSE)</f>
        <v>E03557</v>
      </c>
      <c r="C123" s="68">
        <v>172</v>
      </c>
      <c r="D123" s="198">
        <f>VLOOKUP(A123,'New template'!A:K,4,FALSE)</f>
        <v>328</v>
      </c>
      <c r="E123" s="43">
        <v>0.84999999999999998</v>
      </c>
      <c r="F123" s="44">
        <f t="shared" si="17"/>
        <v>49</v>
      </c>
      <c r="G123" s="45">
        <f t="shared" si="29"/>
        <v>6.7301500000000001</v>
      </c>
      <c r="H123" s="45">
        <f t="shared" si="30"/>
        <v>1157.5858000000001</v>
      </c>
      <c r="I123" s="45">
        <f t="shared" si="31"/>
        <v>0.87491950000000007</v>
      </c>
      <c r="J123" s="46">
        <f t="shared" si="32"/>
        <v>1007.099646</v>
      </c>
      <c r="K123" s="47">
        <v>0.20000000000000001</v>
      </c>
      <c r="L123" s="48">
        <f t="shared" si="22"/>
        <v>201.41992920000001</v>
      </c>
      <c r="M123" s="49">
        <v>0.050000000000000003</v>
      </c>
      <c r="N123" s="50">
        <f t="shared" si="33"/>
        <v>50.354982300000003</v>
      </c>
      <c r="O123" s="49">
        <v>0.050000000000000003</v>
      </c>
      <c r="P123" s="50">
        <f t="shared" si="24"/>
        <v>50.354982300000003</v>
      </c>
      <c r="Q123" s="250">
        <f t="shared" si="25"/>
        <v>4.0999999999999996</v>
      </c>
      <c r="R123" s="52">
        <f t="shared" si="26"/>
        <v>705.19999999999993</v>
      </c>
      <c r="S123" s="69">
        <f t="shared" si="27"/>
        <v>0.60919890344197369</v>
      </c>
      <c r="T123" s="217" t="str">
        <f>VLOOKUP(A123,[2]item!$A$2:$B$147,2,0)</f>
        <v>E03557</v>
      </c>
      <c r="U123" s="218" t="str">
        <f t="shared" si="28"/>
        <v>Match</v>
      </c>
    </row>
    <row r="124" ht="15" customHeight="1">
      <c r="A124" s="270" t="s">
        <v>190</v>
      </c>
      <c r="B124" s="55" t="s">
        <v>157</v>
      </c>
      <c r="C124" s="68">
        <v>47</v>
      </c>
      <c r="D124" s="198">
        <f>VLOOKUP(A124,'New template'!A:K,4,FALSE)</f>
        <v>398</v>
      </c>
      <c r="E124" s="43">
        <v>0.84999999999999998</v>
      </c>
      <c r="F124" s="44">
        <f t="shared" si="17"/>
        <v>59</v>
      </c>
      <c r="G124" s="45">
        <f t="shared" si="29"/>
        <v>8.10365</v>
      </c>
      <c r="H124" s="45">
        <f t="shared" si="30"/>
        <v>380.87155000000001</v>
      </c>
      <c r="I124" s="45">
        <f t="shared" si="31"/>
        <v>1.0534745000000001</v>
      </c>
      <c r="J124" s="46">
        <f t="shared" si="32"/>
        <v>331.3582485</v>
      </c>
      <c r="K124" s="47">
        <v>0.20000000000000001</v>
      </c>
      <c r="L124" s="48">
        <f t="shared" si="22"/>
        <v>66.271649699999998</v>
      </c>
      <c r="M124" s="49">
        <v>0.050000000000000003</v>
      </c>
      <c r="N124" s="50">
        <f t="shared" si="33"/>
        <v>16.567912424999999</v>
      </c>
      <c r="O124" s="49">
        <v>0.050000000000000003</v>
      </c>
      <c r="P124" s="50">
        <f t="shared" si="24"/>
        <v>16.567912424999999</v>
      </c>
      <c r="Q124" s="250">
        <f t="shared" si="25"/>
        <v>4.9400000000000004</v>
      </c>
      <c r="R124" s="52">
        <f t="shared" si="26"/>
        <v>232.18000000000001</v>
      </c>
      <c r="S124" s="69">
        <f t="shared" si="27"/>
        <v>0.60960184608170387</v>
      </c>
      <c r="T124" s="217" t="str">
        <f>VLOOKUP(A124,[2]item!$A$2:$B$147,2,0)</f>
        <v>E02758</v>
      </c>
      <c r="U124" s="218" t="str">
        <f t="shared" si="28"/>
        <v>Match</v>
      </c>
    </row>
    <row r="125" ht="15" customHeight="1">
      <c r="A125" s="249" t="s">
        <v>192</v>
      </c>
      <c r="B125" s="55" t="str">
        <f>VLOOKUP(A125,'New template'!A:B,2,FALSE)</f>
        <v>E05643</v>
      </c>
      <c r="C125" s="68">
        <v>233</v>
      </c>
      <c r="D125" s="198">
        <f>VLOOKUP(A125,'New template'!A:K,4,FALSE)</f>
        <v>518</v>
      </c>
      <c r="E125" s="43">
        <v>0.84999999999999998</v>
      </c>
      <c r="F125" s="44">
        <f t="shared" si="17"/>
        <v>77</v>
      </c>
      <c r="G125" s="45">
        <f t="shared" si="29"/>
        <v>10.575950000000001</v>
      </c>
      <c r="H125" s="45">
        <f t="shared" si="30"/>
        <v>2464.1963500000002</v>
      </c>
      <c r="I125" s="45">
        <f t="shared" si="31"/>
        <v>1.3748735000000001</v>
      </c>
      <c r="J125" s="46">
        <f t="shared" si="32"/>
        <v>2143.8508245000003</v>
      </c>
      <c r="K125" s="47">
        <v>0.20000000000000001</v>
      </c>
      <c r="L125" s="48">
        <f t="shared" si="22"/>
        <v>428.77016490000005</v>
      </c>
      <c r="M125" s="49">
        <v>0.050000000000000003</v>
      </c>
      <c r="N125" s="50">
        <f t="shared" si="33"/>
        <v>107.19254122500001</v>
      </c>
      <c r="O125" s="49">
        <v>0.050000000000000003</v>
      </c>
      <c r="P125" s="50">
        <f t="shared" si="24"/>
        <v>107.19254122500001</v>
      </c>
      <c r="Q125" s="250">
        <f t="shared" si="25"/>
        <v>6.4400000000000004</v>
      </c>
      <c r="R125" s="52">
        <f t="shared" si="26"/>
        <v>1500.52</v>
      </c>
      <c r="S125" s="69">
        <f t="shared" si="27"/>
        <v>0.60892874871760927</v>
      </c>
      <c r="T125" s="217" t="str">
        <f>VLOOKUP(A125,[2]item!$A$2:$B$147,2,0)</f>
        <v>E05643</v>
      </c>
      <c r="U125" s="218" t="str">
        <f t="shared" si="28"/>
        <v>Match</v>
      </c>
    </row>
    <row r="126" ht="15" customHeight="1">
      <c r="A126" s="249" t="s">
        <v>194</v>
      </c>
      <c r="B126" s="55" t="str">
        <f>VLOOKUP(A126,'New template'!A:B,2,FALSE)</f>
        <v>E03559</v>
      </c>
      <c r="C126" s="68">
        <v>21</v>
      </c>
      <c r="D126" s="198">
        <f>VLOOKUP(A126,'New template'!A:K,4,FALSE)</f>
        <v>348</v>
      </c>
      <c r="E126" s="43">
        <v>0.75</v>
      </c>
      <c r="F126" s="44">
        <f t="shared" si="17"/>
        <v>87</v>
      </c>
      <c r="G126" s="45">
        <f t="shared" si="29"/>
        <v>11.949450000000001</v>
      </c>
      <c r="H126" s="45">
        <f t="shared" si="30"/>
        <v>250.93845000000002</v>
      </c>
      <c r="I126" s="45">
        <f t="shared" si="31"/>
        <v>1.5534285000000001</v>
      </c>
      <c r="J126" s="46">
        <f t="shared" si="32"/>
        <v>218.3164515</v>
      </c>
      <c r="K126" s="47">
        <v>0.20000000000000001</v>
      </c>
      <c r="L126" s="48">
        <f t="shared" si="22"/>
        <v>43.6632903</v>
      </c>
      <c r="M126" s="49">
        <v>0.050000000000000003</v>
      </c>
      <c r="N126" s="50">
        <f t="shared" si="33"/>
        <v>10.915822575</v>
      </c>
      <c r="O126" s="49">
        <v>0.050000000000000003</v>
      </c>
      <c r="P126" s="50">
        <f t="shared" si="24"/>
        <v>10.915822575</v>
      </c>
      <c r="Q126" s="250">
        <f t="shared" si="25"/>
        <v>7.2800000000000002</v>
      </c>
      <c r="R126" s="52">
        <f t="shared" si="26"/>
        <v>152.88</v>
      </c>
      <c r="S126" s="69">
        <f t="shared" si="27"/>
        <v>0.60923306093585894</v>
      </c>
      <c r="T126" s="217" t="str">
        <f>VLOOKUP(A126,[2]item!$A$2:$B$147,2,0)</f>
        <v>E03559</v>
      </c>
      <c r="U126" s="218" t="str">
        <f t="shared" si="28"/>
        <v>Match</v>
      </c>
    </row>
    <row r="127" ht="15" customHeight="1">
      <c r="A127" s="249" t="s">
        <v>196</v>
      </c>
      <c r="B127" s="55" t="str">
        <f>VLOOKUP(A127,'New template'!A:B,2,FALSE)</f>
        <v>E05472</v>
      </c>
      <c r="C127" s="68">
        <v>85</v>
      </c>
      <c r="D127" s="198">
        <f>VLOOKUP(A127,'New template'!A:K,4,FALSE)</f>
        <v>498</v>
      </c>
      <c r="E127" s="43">
        <v>0.75</v>
      </c>
      <c r="F127" s="44">
        <f t="shared" si="17"/>
        <v>124</v>
      </c>
      <c r="G127" s="45">
        <f t="shared" si="29"/>
        <v>17.031400000000001</v>
      </c>
      <c r="H127" s="45">
        <f t="shared" si="30"/>
        <v>1447.6690000000001</v>
      </c>
      <c r="I127" s="45">
        <f t="shared" si="31"/>
        <v>2.2140820000000003</v>
      </c>
      <c r="J127" s="46">
        <f t="shared" si="32"/>
        <v>1259.4720299999999</v>
      </c>
      <c r="K127" s="47">
        <v>0.20000000000000001</v>
      </c>
      <c r="L127" s="48">
        <f t="shared" si="22"/>
        <v>251.894406</v>
      </c>
      <c r="M127" s="49">
        <v>0.050000000000000003</v>
      </c>
      <c r="N127" s="50">
        <f t="shared" si="33"/>
        <v>62.973601500000001</v>
      </c>
      <c r="O127" s="49">
        <v>0.050000000000000003</v>
      </c>
      <c r="P127" s="50">
        <f t="shared" si="24"/>
        <v>62.973601500000001</v>
      </c>
      <c r="Q127" s="250">
        <f t="shared" si="25"/>
        <v>10.369999999999999</v>
      </c>
      <c r="R127" s="52">
        <f t="shared" si="26"/>
        <v>881.44999999999993</v>
      </c>
      <c r="S127" s="69">
        <f t="shared" si="27"/>
        <v>0.60887537137287584</v>
      </c>
      <c r="T127" s="217" t="str">
        <f>VLOOKUP(A127,[2]item!$A$2:$B$147,2,0)</f>
        <v>E05472</v>
      </c>
      <c r="U127" s="218" t="str">
        <f t="shared" si="28"/>
        <v>Match</v>
      </c>
    </row>
    <row r="128" s="5" customFormat="1" ht="15" customHeight="1">
      <c r="A128" s="253" t="s">
        <v>198</v>
      </c>
      <c r="B128" s="254" t="s">
        <v>478</v>
      </c>
      <c r="C128" s="255">
        <v>1</v>
      </c>
      <c r="D128" s="256">
        <f>VLOOKUP(A128,'New template'!A:K,4,FALSE)</f>
        <v>198</v>
      </c>
      <c r="E128" s="257">
        <v>0</v>
      </c>
      <c r="F128" s="258">
        <f t="shared" si="17"/>
        <v>198</v>
      </c>
      <c r="G128" s="259">
        <f t="shared" si="29"/>
        <v>27.1953</v>
      </c>
      <c r="H128" s="259">
        <f t="shared" si="30"/>
        <v>27.1953</v>
      </c>
      <c r="I128" s="259">
        <f t="shared" si="31"/>
        <v>3.5353889999999999</v>
      </c>
      <c r="J128" s="260">
        <f t="shared" si="32"/>
        <v>23.659911000000001</v>
      </c>
      <c r="K128" s="261">
        <v>0.20000000000000001</v>
      </c>
      <c r="L128" s="262">
        <f t="shared" si="22"/>
        <v>4.7319822</v>
      </c>
      <c r="M128" s="263">
        <v>0.050000000000000003</v>
      </c>
      <c r="N128" s="264">
        <f t="shared" si="33"/>
        <v>1.18299555</v>
      </c>
      <c r="O128" s="263">
        <v>0.050000000000000003</v>
      </c>
      <c r="P128" s="264">
        <f t="shared" si="24"/>
        <v>1.18299555</v>
      </c>
      <c r="Q128" s="265">
        <f t="shared" si="25"/>
        <v>16.559999999999999</v>
      </c>
      <c r="R128" s="266">
        <f t="shared" si="26"/>
        <v>16.559999999999999</v>
      </c>
      <c r="S128" s="267">
        <f t="shared" si="27"/>
        <v>0.60892874871760927</v>
      </c>
      <c r="T128" s="268" t="e">
        <f>VLOOKUP(A128,[2]item!$A$2:$B$147,2,0)</f>
        <v>#N/A</v>
      </c>
      <c r="U128" s="269" t="s">
        <v>477</v>
      </c>
    </row>
    <row r="129" s="5" customFormat="1" ht="15" customHeight="1">
      <c r="A129" s="253" t="s">
        <v>198</v>
      </c>
      <c r="B129" s="254" t="s">
        <v>478</v>
      </c>
      <c r="C129" s="255">
        <v>7</v>
      </c>
      <c r="D129" s="256">
        <f>VLOOKUP(A129,'New template'!A:K,4,FALSE)</f>
        <v>198</v>
      </c>
      <c r="E129" s="257">
        <v>0.5</v>
      </c>
      <c r="F129" s="258">
        <f t="shared" si="17"/>
        <v>99</v>
      </c>
      <c r="G129" s="259">
        <f t="shared" si="29"/>
        <v>13.59765</v>
      </c>
      <c r="H129" s="259">
        <f t="shared" si="30"/>
        <v>95.183549999999997</v>
      </c>
      <c r="I129" s="259">
        <f t="shared" si="31"/>
        <v>1.7676944999999999</v>
      </c>
      <c r="J129" s="260">
        <f t="shared" si="32"/>
        <v>82.809688500000007</v>
      </c>
      <c r="K129" s="261">
        <v>0.20000000000000001</v>
      </c>
      <c r="L129" s="262">
        <f t="shared" si="22"/>
        <v>16.561937700000001</v>
      </c>
      <c r="M129" s="263">
        <v>0.050000000000000003</v>
      </c>
      <c r="N129" s="264">
        <f t="shared" si="33"/>
        <v>4.1404844250000004</v>
      </c>
      <c r="O129" s="263">
        <v>0.050000000000000003</v>
      </c>
      <c r="P129" s="264">
        <f t="shared" si="24"/>
        <v>4.1404844250000004</v>
      </c>
      <c r="Q129" s="265">
        <f t="shared" si="25"/>
        <v>8.2799999999999994</v>
      </c>
      <c r="R129" s="266">
        <f t="shared" si="26"/>
        <v>57.959999999999994</v>
      </c>
      <c r="S129" s="267">
        <f t="shared" si="27"/>
        <v>0.60892874871760927</v>
      </c>
      <c r="T129" s="268" t="e">
        <f>VLOOKUP(A129,[2]item!$A$2:$B$147,2,0)</f>
        <v>#N/A</v>
      </c>
      <c r="U129" s="269" t="s">
        <v>477</v>
      </c>
    </row>
    <row r="130" s="5" customFormat="1" ht="15" customHeight="1">
      <c r="A130" s="271" t="s">
        <v>200</v>
      </c>
      <c r="B130" s="254" t="s">
        <v>479</v>
      </c>
      <c r="C130" s="255">
        <v>9</v>
      </c>
      <c r="D130" s="256">
        <f>VLOOKUP(A130,'New template'!A:K,4,FALSE)</f>
        <v>298</v>
      </c>
      <c r="E130" s="257">
        <v>0</v>
      </c>
      <c r="F130" s="258">
        <f t="shared" si="17"/>
        <v>298</v>
      </c>
      <c r="G130" s="259">
        <f t="shared" si="29"/>
        <v>40.930300000000003</v>
      </c>
      <c r="H130" s="259">
        <f t="shared" si="30"/>
        <v>368.37270000000001</v>
      </c>
      <c r="I130" s="259">
        <f t="shared" si="31"/>
        <v>5.3209390000000001</v>
      </c>
      <c r="J130" s="260">
        <f t="shared" si="32"/>
        <v>320.48424899999998</v>
      </c>
      <c r="K130" s="261">
        <v>0.20000000000000001</v>
      </c>
      <c r="L130" s="262">
        <f t="shared" si="22"/>
        <v>64.096849800000001</v>
      </c>
      <c r="M130" s="263">
        <v>0.050000000000000003</v>
      </c>
      <c r="N130" s="264">
        <f t="shared" si="33"/>
        <v>16.02421245</v>
      </c>
      <c r="O130" s="263">
        <v>0.050000000000000003</v>
      </c>
      <c r="P130" s="264">
        <f t="shared" si="24"/>
        <v>16.02421245</v>
      </c>
      <c r="Q130" s="265">
        <f t="shared" si="25"/>
        <v>24.93</v>
      </c>
      <c r="R130" s="266">
        <f t="shared" si="26"/>
        <v>224.37</v>
      </c>
      <c r="S130" s="267">
        <f t="shared" si="27"/>
        <v>0.60908422366804049</v>
      </c>
      <c r="T130" s="268" t="str">
        <f>VLOOKUP(A130,[2]item!$A$2:$B$147,2,0)</f>
        <v>E06306</v>
      </c>
      <c r="U130" s="269" t="s">
        <v>477</v>
      </c>
    </row>
    <row r="131" ht="15" customHeight="1">
      <c r="A131" s="249" t="s">
        <v>200</v>
      </c>
      <c r="B131" s="55" t="str">
        <f>VLOOKUP(A131,'New template'!A:B,2,FALSE)</f>
        <v>E06306</v>
      </c>
      <c r="C131" s="68">
        <v>37</v>
      </c>
      <c r="D131" s="198">
        <f>VLOOKUP(A131,'New template'!A:K,4,FALSE)</f>
        <v>298</v>
      </c>
      <c r="E131" s="43">
        <v>0.5</v>
      </c>
      <c r="F131" s="44">
        <f t="shared" si="17"/>
        <v>149</v>
      </c>
      <c r="G131" s="45">
        <f t="shared" si="29"/>
        <v>20.465150000000001</v>
      </c>
      <c r="H131" s="45">
        <f t="shared" si="30"/>
        <v>757.21055000000001</v>
      </c>
      <c r="I131" s="45">
        <f t="shared" si="31"/>
        <v>2.6604695</v>
      </c>
      <c r="J131" s="46">
        <f t="shared" si="32"/>
        <v>658.77317849999997</v>
      </c>
      <c r="K131" s="47">
        <v>0.20000000000000001</v>
      </c>
      <c r="L131" s="48">
        <f t="shared" si="22"/>
        <v>131.75463569999999</v>
      </c>
      <c r="M131" s="49">
        <v>0.050000000000000003</v>
      </c>
      <c r="N131" s="50">
        <f t="shared" si="33"/>
        <v>32.938658924999999</v>
      </c>
      <c r="O131" s="49">
        <v>0.050000000000000003</v>
      </c>
      <c r="P131" s="50">
        <f t="shared" si="24"/>
        <v>32.938658924999999</v>
      </c>
      <c r="Q131" s="250">
        <f t="shared" si="25"/>
        <v>12.460000000000001</v>
      </c>
      <c r="R131" s="52">
        <f t="shared" si="26"/>
        <v>461.02000000000004</v>
      </c>
      <c r="S131" s="69">
        <f t="shared" si="27"/>
        <v>0.60883990588879144</v>
      </c>
      <c r="T131" s="217" t="str">
        <f>VLOOKUP(A131,[2]item!$A$2:$B$147,2,0)</f>
        <v>E06306</v>
      </c>
      <c r="U131" s="218" t="str">
        <f t="shared" si="28"/>
        <v>Match</v>
      </c>
    </row>
    <row r="132" ht="15" customHeight="1">
      <c r="A132" s="249" t="s">
        <v>202</v>
      </c>
      <c r="B132" s="55" t="str">
        <f>VLOOKUP(A132,'New template'!A:B,2,FALSE)</f>
        <v>E02875</v>
      </c>
      <c r="C132" s="68">
        <v>72</v>
      </c>
      <c r="D132" s="198">
        <f>VLOOKUP(A132,'New template'!A:K,4,FALSE)</f>
        <v>298</v>
      </c>
      <c r="E132" s="43">
        <v>0.90000000000000002</v>
      </c>
      <c r="F132" s="44">
        <f t="shared" si="17"/>
        <v>29</v>
      </c>
      <c r="G132" s="45">
        <f t="shared" si="29"/>
        <v>3.9831500000000002</v>
      </c>
      <c r="H132" s="45">
        <f t="shared" si="30"/>
        <v>286.78680000000003</v>
      </c>
      <c r="I132" s="45">
        <f t="shared" si="31"/>
        <v>0.51780950000000003</v>
      </c>
      <c r="J132" s="46">
        <f t="shared" si="32"/>
        <v>249.504516</v>
      </c>
      <c r="K132" s="47">
        <v>0.20000000000000001</v>
      </c>
      <c r="L132" s="48">
        <f t="shared" si="22"/>
        <v>49.900903200000002</v>
      </c>
      <c r="M132" s="49">
        <v>0.050000000000000003</v>
      </c>
      <c r="N132" s="50">
        <f t="shared" si="33"/>
        <v>12.4752258</v>
      </c>
      <c r="O132" s="49">
        <v>0.050000000000000003</v>
      </c>
      <c r="P132" s="50">
        <f t="shared" si="24"/>
        <v>12.4752258</v>
      </c>
      <c r="Q132" s="250">
        <f t="shared" si="25"/>
        <v>2.4300000000000002</v>
      </c>
      <c r="R132" s="52">
        <f t="shared" si="26"/>
        <v>174.96000000000001</v>
      </c>
      <c r="S132" s="69">
        <f t="shared" si="27"/>
        <v>0.61006991953604561</v>
      </c>
      <c r="T132" s="217" t="str">
        <f>VLOOKUP(A132,[2]item!$A$2:$B$147,2,0)</f>
        <v>E02875</v>
      </c>
      <c r="U132" s="218" t="str">
        <f t="shared" si="28"/>
        <v>Match</v>
      </c>
    </row>
    <row r="133" ht="15" customHeight="1">
      <c r="A133" s="251" t="s">
        <v>204</v>
      </c>
      <c r="B133" s="55" t="str">
        <f>VLOOKUP(A133,'New template'!A:B,2,FALSE)</f>
        <v>E03123</v>
      </c>
      <c r="C133" s="68">
        <v>10</v>
      </c>
      <c r="D133" s="198">
        <f>VLOOKUP(A133,'New template'!A:K,4,FALSE)</f>
        <v>448</v>
      </c>
      <c r="E133" s="43">
        <v>0.83999999999999997</v>
      </c>
      <c r="F133" s="44">
        <f t="shared" si="17"/>
        <v>71</v>
      </c>
      <c r="G133" s="45">
        <f t="shared" si="29"/>
        <v>9.7518499999999992</v>
      </c>
      <c r="H133" s="45">
        <f t="shared" si="30"/>
        <v>97.518499999999989</v>
      </c>
      <c r="I133" s="45">
        <f t="shared" si="31"/>
        <v>1.2677404999999999</v>
      </c>
      <c r="J133" s="46">
        <f t="shared" si="32"/>
        <v>84.841094999999996</v>
      </c>
      <c r="K133" s="47">
        <v>0.20000000000000001</v>
      </c>
      <c r="L133" s="48">
        <f t="shared" si="22"/>
        <v>16.968219000000001</v>
      </c>
      <c r="M133" s="49">
        <v>0.050000000000000003</v>
      </c>
      <c r="N133" s="50">
        <f t="shared" si="33"/>
        <v>4.2420547500000003</v>
      </c>
      <c r="O133" s="49">
        <v>0.050000000000000003</v>
      </c>
      <c r="P133" s="50">
        <f t="shared" si="24"/>
        <v>4.2420547500000003</v>
      </c>
      <c r="Q133" s="250">
        <f t="shared" si="25"/>
        <v>5.9400000000000004</v>
      </c>
      <c r="R133" s="52">
        <f t="shared" si="26"/>
        <v>59.400000000000006</v>
      </c>
      <c r="S133" s="69">
        <f t="shared" si="27"/>
        <v>0.60911519352738208</v>
      </c>
      <c r="T133" s="217" t="str">
        <f>VLOOKUP(A133,[2]item!$A$2:$B$147,2,0)</f>
        <v>E03123</v>
      </c>
      <c r="U133" s="218" t="str">
        <f t="shared" si="28"/>
        <v>Match</v>
      </c>
    </row>
    <row r="134" ht="15" customHeight="1">
      <c r="A134" s="249" t="s">
        <v>208</v>
      </c>
      <c r="B134" s="55" t="str">
        <f>VLOOKUP(A134,'New template'!A:B,2,FALSE)</f>
        <v>E06533</v>
      </c>
      <c r="C134" s="68">
        <v>1</v>
      </c>
      <c r="D134" s="198">
        <f>VLOOKUP(A134,'New template'!A:K,4,FALSE)</f>
        <v>348</v>
      </c>
      <c r="E134" s="43">
        <v>0.34999999999999998</v>
      </c>
      <c r="F134" s="44">
        <f t="shared" si="17"/>
        <v>226</v>
      </c>
      <c r="G134" s="45">
        <f t="shared" si="29"/>
        <v>31.0411</v>
      </c>
      <c r="H134" s="45">
        <f t="shared" si="30"/>
        <v>31.0411</v>
      </c>
      <c r="I134" s="45">
        <f t="shared" si="31"/>
        <v>4.0353430000000001</v>
      </c>
      <c r="J134" s="46">
        <f t="shared" si="32"/>
        <v>27.005756999999999</v>
      </c>
      <c r="K134" s="47">
        <v>0.20000000000000001</v>
      </c>
      <c r="L134" s="48">
        <f t="shared" si="22"/>
        <v>5.4011513999999998</v>
      </c>
      <c r="M134" s="49">
        <v>0.050000000000000003</v>
      </c>
      <c r="N134" s="50">
        <f t="shared" si="33"/>
        <v>1.35028785</v>
      </c>
      <c r="O134" s="49">
        <v>0.050000000000000003</v>
      </c>
      <c r="P134" s="50">
        <f t="shared" si="24"/>
        <v>1.35028785</v>
      </c>
      <c r="Q134" s="250">
        <f t="shared" si="25"/>
        <v>18.899999999999999</v>
      </c>
      <c r="R134" s="52">
        <f t="shared" si="26"/>
        <v>18.899999999999999</v>
      </c>
      <c r="S134" s="69">
        <f t="shared" si="27"/>
        <v>0.60887017534816734</v>
      </c>
      <c r="T134" s="217" t="str">
        <f>VLOOKUP(A134,[2]item!$A$2:$B$147,2,0)</f>
        <v>E06533</v>
      </c>
      <c r="U134" s="218" t="str">
        <f t="shared" si="28"/>
        <v>Match</v>
      </c>
    </row>
    <row r="135" ht="15" customHeight="1">
      <c r="A135" s="251" t="s">
        <v>384</v>
      </c>
      <c r="B135" s="55" t="str">
        <f>VLOOKUP(A135,'New template'!A:B,2,FALSE)</f>
        <v>E04508</v>
      </c>
      <c r="C135" s="68">
        <v>25</v>
      </c>
      <c r="D135" s="198">
        <f>VLOOKUP(A135,'New template'!A:K,4,FALSE)</f>
        <v>368</v>
      </c>
      <c r="E135" s="43">
        <v>0.67000000000000004</v>
      </c>
      <c r="F135" s="44">
        <f t="shared" si="17"/>
        <v>121</v>
      </c>
      <c r="G135" s="45">
        <f t="shared" si="29"/>
        <v>16.619350000000001</v>
      </c>
      <c r="H135" s="45">
        <f t="shared" si="30"/>
        <v>415.48375000000004</v>
      </c>
      <c r="I135" s="45">
        <f t="shared" si="31"/>
        <v>2.1605155000000003</v>
      </c>
      <c r="J135" s="46">
        <f t="shared" si="32"/>
        <v>361.47086250000001</v>
      </c>
      <c r="K135" s="47">
        <v>0.20000000000000001</v>
      </c>
      <c r="L135" s="48">
        <f t="shared" si="22"/>
        <v>72.294172500000002</v>
      </c>
      <c r="M135" s="49">
        <v>0.050000000000000003</v>
      </c>
      <c r="N135" s="50">
        <f t="shared" si="33"/>
        <v>18.073543125</v>
      </c>
      <c r="O135" s="49">
        <v>0.050000000000000003</v>
      </c>
      <c r="P135" s="50">
        <f t="shared" si="24"/>
        <v>18.073543125</v>
      </c>
      <c r="Q135" s="250">
        <f t="shared" si="25"/>
        <v>10.119999999999999</v>
      </c>
      <c r="R135" s="52">
        <f t="shared" si="26"/>
        <v>252.99999999999997</v>
      </c>
      <c r="S135" s="69">
        <f t="shared" si="27"/>
        <v>0.60892874871760916</v>
      </c>
      <c r="T135" s="217" t="str">
        <f>VLOOKUP(A135,[2]item!$A$2:$B$147,2,0)</f>
        <v>E04508</v>
      </c>
      <c r="U135" s="218" t="s">
        <v>475</v>
      </c>
    </row>
    <row r="136" ht="15" customHeight="1">
      <c r="A136" s="249" t="s">
        <v>385</v>
      </c>
      <c r="B136" s="55" t="str">
        <f>VLOOKUP(A136,'New template'!A:B,2,FALSE)</f>
        <v>E05097</v>
      </c>
      <c r="C136" s="68">
        <v>1</v>
      </c>
      <c r="D136" s="198">
        <f>VLOOKUP(A136,'New template'!A:K,4,FALSE)</f>
        <v>528</v>
      </c>
      <c r="E136" s="43">
        <v>0</v>
      </c>
      <c r="F136" s="44">
        <f t="shared" si="17"/>
        <v>528</v>
      </c>
      <c r="G136" s="45">
        <f t="shared" si="29"/>
        <v>72.520799999999994</v>
      </c>
      <c r="H136" s="45">
        <f t="shared" si="30"/>
        <v>72.520799999999994</v>
      </c>
      <c r="I136" s="45">
        <f t="shared" si="31"/>
        <v>9.4277040000000003</v>
      </c>
      <c r="J136" s="46">
        <f t="shared" si="32"/>
        <v>63.093095999999996</v>
      </c>
      <c r="K136" s="47">
        <v>0.20000000000000001</v>
      </c>
      <c r="L136" s="48">
        <f t="shared" si="22"/>
        <v>12.618619199999999</v>
      </c>
      <c r="M136" s="49">
        <v>0.050000000000000003</v>
      </c>
      <c r="N136" s="50">
        <f t="shared" si="33"/>
        <v>3.1546547999999999</v>
      </c>
      <c r="O136" s="49">
        <v>0.050000000000000003</v>
      </c>
      <c r="P136" s="50">
        <f t="shared" si="24"/>
        <v>3.1546547999999999</v>
      </c>
      <c r="Q136" s="250">
        <f t="shared" si="25"/>
        <v>44.170000000000002</v>
      </c>
      <c r="R136" s="52">
        <f t="shared" si="26"/>
        <v>44.170000000000002</v>
      </c>
      <c r="S136" s="69">
        <f t="shared" si="27"/>
        <v>0.60906664019150381</v>
      </c>
      <c r="T136" s="217" t="str">
        <f>VLOOKUP(A136,[2]item!$A$2:$B$147,2,0)</f>
        <v>E05097</v>
      </c>
      <c r="U136" s="218" t="s">
        <v>475</v>
      </c>
    </row>
    <row r="137" ht="15" customHeight="1">
      <c r="A137" s="249" t="s">
        <v>385</v>
      </c>
      <c r="B137" s="55" t="str">
        <f>VLOOKUP(A137,'New template'!A:B,2,FALSE)</f>
        <v>E05097</v>
      </c>
      <c r="C137" s="68">
        <v>20</v>
      </c>
      <c r="D137" s="198">
        <f>VLOOKUP(A137,'New template'!A:K,4,FALSE)</f>
        <v>528</v>
      </c>
      <c r="E137" s="43">
        <v>0.69999999999999996</v>
      </c>
      <c r="F137" s="44">
        <f t="shared" ref="F137:F182" si="34">ROUNDDOWN(D137*(1-E137),0)</f>
        <v>158</v>
      </c>
      <c r="G137" s="45">
        <f t="shared" ref="G137:G168" si="35">F137*$B$7</f>
        <v>21.7013</v>
      </c>
      <c r="H137" s="45">
        <f t="shared" ref="H137:H168" si="36">G137*C137</f>
        <v>434.02600000000001</v>
      </c>
      <c r="I137" s="45">
        <f t="shared" ref="I137:I168" si="37">G137*0.13</f>
        <v>2.8211690000000003</v>
      </c>
      <c r="J137" s="46">
        <f t="shared" ref="J137:J168" si="38">(G137-I137)*C137</f>
        <v>377.60262</v>
      </c>
      <c r="K137" s="47">
        <v>0.20000000000000001</v>
      </c>
      <c r="L137" s="48">
        <f t="shared" ref="L137:L182" si="39">J137*K137</f>
        <v>75.520524000000009</v>
      </c>
      <c r="M137" s="49">
        <v>0.050000000000000003</v>
      </c>
      <c r="N137" s="50">
        <f t="shared" ref="N137:N168" si="40">J137*M137</f>
        <v>18.880131000000002</v>
      </c>
      <c r="O137" s="49">
        <v>0.050000000000000003</v>
      </c>
      <c r="P137" s="50">
        <f t="shared" ref="P137:P182" si="41">J137*O137</f>
        <v>18.880131000000002</v>
      </c>
      <c r="Q137" s="250">
        <f t="shared" ref="Q137:Q182" si="42">IFERROR(ROUND((J137-L137-N137-P137)/C137,2),0)</f>
        <v>13.220000000000001</v>
      </c>
      <c r="R137" s="52">
        <f t="shared" ref="R137:R182" si="43">+Q137*C137</f>
        <v>264.40000000000003</v>
      </c>
      <c r="S137" s="69">
        <f t="shared" ref="S137:S182" si="44">R137/H137</f>
        <v>0.60918009520167005</v>
      </c>
      <c r="T137" s="217" t="str">
        <f>VLOOKUP(A137,[2]item!$A$2:$B$147,2,0)</f>
        <v>E05097</v>
      </c>
      <c r="U137" s="218" t="s">
        <v>475</v>
      </c>
    </row>
    <row r="138" ht="15" customHeight="1">
      <c r="A138" s="249" t="s">
        <v>386</v>
      </c>
      <c r="B138" s="55" t="str">
        <f>VLOOKUP(A138,'New template'!A:B,2,FALSE)</f>
        <v>E05098</v>
      </c>
      <c r="C138" s="68">
        <v>2</v>
      </c>
      <c r="D138" s="198">
        <f>VLOOKUP(A138,'New template'!A:K,4,FALSE)</f>
        <v>678</v>
      </c>
      <c r="E138" s="43">
        <v>0.59999999999999998</v>
      </c>
      <c r="F138" s="44">
        <f t="shared" si="34"/>
        <v>271</v>
      </c>
      <c r="G138" s="45">
        <f t="shared" si="35"/>
        <v>37.221850000000003</v>
      </c>
      <c r="H138" s="45">
        <f t="shared" si="36"/>
        <v>74.443700000000007</v>
      </c>
      <c r="I138" s="45">
        <f t="shared" si="37"/>
        <v>4.8388405000000008</v>
      </c>
      <c r="J138" s="46">
        <f t="shared" si="38"/>
        <v>64.766019</v>
      </c>
      <c r="K138" s="47">
        <v>0.20000000000000001</v>
      </c>
      <c r="L138" s="48">
        <f t="shared" si="39"/>
        <v>12.953203800000001</v>
      </c>
      <c r="M138" s="49">
        <v>0.050000000000000003</v>
      </c>
      <c r="N138" s="50">
        <f t="shared" si="40"/>
        <v>3.2383009500000002</v>
      </c>
      <c r="O138" s="49">
        <v>0.050000000000000003</v>
      </c>
      <c r="P138" s="50">
        <f t="shared" si="41"/>
        <v>3.2383009500000002</v>
      </c>
      <c r="Q138" s="250">
        <f t="shared" si="42"/>
        <v>22.670000000000002</v>
      </c>
      <c r="R138" s="52">
        <f t="shared" si="43"/>
        <v>45.340000000000003</v>
      </c>
      <c r="S138" s="69">
        <f t="shared" si="44"/>
        <v>0.60905086662806929</v>
      </c>
      <c r="T138" s="217" t="str">
        <f>VLOOKUP(A138,[2]item!$A$2:$B$147,2,0)</f>
        <v>E05098</v>
      </c>
      <c r="U138" s="218" t="str">
        <f t="shared" ref="U138:U182" si="45">IF(B131=T131, "Match", "Mismatch")</f>
        <v>Match</v>
      </c>
    </row>
    <row r="139" ht="15" customHeight="1">
      <c r="A139" s="249" t="s">
        <v>216</v>
      </c>
      <c r="B139" s="55" t="str">
        <f>VLOOKUP(A139,'New template'!A:B,2,FALSE)</f>
        <v>E03632</v>
      </c>
      <c r="C139" s="68">
        <v>52</v>
      </c>
      <c r="D139" s="198">
        <f>VLOOKUP(A139,'New template'!A:K,4,FALSE)</f>
        <v>248</v>
      </c>
      <c r="E139" s="43">
        <v>0.75</v>
      </c>
      <c r="F139" s="44">
        <f t="shared" si="34"/>
        <v>62</v>
      </c>
      <c r="G139" s="45">
        <f t="shared" si="35"/>
        <v>8.5157000000000007</v>
      </c>
      <c r="H139" s="45">
        <f t="shared" si="36"/>
        <v>442.81640000000004</v>
      </c>
      <c r="I139" s="45">
        <f t="shared" si="37"/>
        <v>1.1070410000000002</v>
      </c>
      <c r="J139" s="46">
        <f t="shared" si="38"/>
        <v>385.25026800000001</v>
      </c>
      <c r="K139" s="47">
        <v>0.20000000000000001</v>
      </c>
      <c r="L139" s="48">
        <f t="shared" si="39"/>
        <v>77.050053600000012</v>
      </c>
      <c r="M139" s="49">
        <v>0.050000000000000003</v>
      </c>
      <c r="N139" s="50">
        <f t="shared" si="40"/>
        <v>19.262513400000003</v>
      </c>
      <c r="O139" s="49">
        <v>0.050000000000000003</v>
      </c>
      <c r="P139" s="50">
        <f t="shared" si="41"/>
        <v>19.262513400000003</v>
      </c>
      <c r="Q139" s="250">
        <f t="shared" si="42"/>
        <v>5.1900000000000004</v>
      </c>
      <c r="R139" s="52">
        <f t="shared" si="43"/>
        <v>269.88</v>
      </c>
      <c r="S139" s="69">
        <f t="shared" si="44"/>
        <v>0.60946252216494234</v>
      </c>
      <c r="T139" s="217" t="str">
        <f>VLOOKUP(A139,[2]item!$A$2:$B$147,2,0)</f>
        <v>E03632</v>
      </c>
      <c r="U139" s="218" t="str">
        <f t="shared" si="45"/>
        <v>Match</v>
      </c>
    </row>
    <row r="140" ht="15" customHeight="1">
      <c r="A140" s="249" t="s">
        <v>218</v>
      </c>
      <c r="B140" s="55" t="str">
        <f>VLOOKUP(A140,'New template'!A:B,2,FALSE)</f>
        <v>E03060</v>
      </c>
      <c r="C140" s="68">
        <v>9</v>
      </c>
      <c r="D140" s="198">
        <f>VLOOKUP(A140,'New template'!A:K,4,FALSE)</f>
        <v>298</v>
      </c>
      <c r="E140" s="43">
        <v>0.83999999999999997</v>
      </c>
      <c r="F140" s="44">
        <f t="shared" si="34"/>
        <v>47</v>
      </c>
      <c r="G140" s="45">
        <f t="shared" si="35"/>
        <v>6.4554499999999999</v>
      </c>
      <c r="H140" s="45">
        <f t="shared" si="36"/>
        <v>58.099049999999998</v>
      </c>
      <c r="I140" s="45">
        <f t="shared" si="37"/>
        <v>0.83920850000000002</v>
      </c>
      <c r="J140" s="46">
        <f t="shared" si="38"/>
        <v>50.546173500000002</v>
      </c>
      <c r="K140" s="47">
        <v>0.20000000000000001</v>
      </c>
      <c r="L140" s="48">
        <f t="shared" si="39"/>
        <v>10.109234700000002</v>
      </c>
      <c r="M140" s="49">
        <v>0.050000000000000003</v>
      </c>
      <c r="N140" s="50">
        <f t="shared" si="40"/>
        <v>2.5273086750000004</v>
      </c>
      <c r="O140" s="49">
        <v>0.050000000000000003</v>
      </c>
      <c r="P140" s="50">
        <f t="shared" si="41"/>
        <v>2.5273086750000004</v>
      </c>
      <c r="Q140" s="250">
        <f t="shared" si="42"/>
        <v>3.9300000000000002</v>
      </c>
      <c r="R140" s="52">
        <f t="shared" si="43"/>
        <v>35.370000000000005</v>
      </c>
      <c r="S140" s="69">
        <f t="shared" si="44"/>
        <v>0.60878792338256826</v>
      </c>
      <c r="T140" s="217" t="str">
        <f>VLOOKUP(A140,[2]item!$A$2:$B$147,2,0)</f>
        <v>E03060</v>
      </c>
      <c r="U140" s="218" t="str">
        <f t="shared" si="45"/>
        <v>Match</v>
      </c>
    </row>
    <row r="141" ht="15" customHeight="1">
      <c r="A141" s="249" t="s">
        <v>220</v>
      </c>
      <c r="B141" s="55" t="str">
        <f>VLOOKUP(A141,'New template'!A:B,2,FALSE)</f>
        <v>E03954</v>
      </c>
      <c r="C141" s="68">
        <v>1</v>
      </c>
      <c r="D141" s="198">
        <f>VLOOKUP(A141,'New template'!A:K,4,FALSE)</f>
        <v>498</v>
      </c>
      <c r="E141" s="43">
        <v>0</v>
      </c>
      <c r="F141" s="44">
        <f t="shared" si="34"/>
        <v>498</v>
      </c>
      <c r="G141" s="45">
        <f t="shared" si="35"/>
        <v>68.400300000000001</v>
      </c>
      <c r="H141" s="45">
        <f t="shared" si="36"/>
        <v>68.400300000000001</v>
      </c>
      <c r="I141" s="45">
        <f t="shared" si="37"/>
        <v>8.8920390000000005</v>
      </c>
      <c r="J141" s="46">
        <f t="shared" si="38"/>
        <v>59.508261000000005</v>
      </c>
      <c r="K141" s="47">
        <v>0.20000000000000001</v>
      </c>
      <c r="L141" s="48">
        <f t="shared" si="39"/>
        <v>11.901652200000001</v>
      </c>
      <c r="M141" s="49">
        <v>0.050000000000000003</v>
      </c>
      <c r="N141" s="50">
        <f t="shared" si="40"/>
        <v>2.9754130500000002</v>
      </c>
      <c r="O141" s="49">
        <v>0.050000000000000003</v>
      </c>
      <c r="P141" s="50">
        <f t="shared" si="41"/>
        <v>2.9754130500000002</v>
      </c>
      <c r="Q141" s="250">
        <f t="shared" si="42"/>
        <v>41.659999999999997</v>
      </c>
      <c r="R141" s="52">
        <f t="shared" si="43"/>
        <v>41.659999999999997</v>
      </c>
      <c r="S141" s="69">
        <f t="shared" si="44"/>
        <v>0.60906165616232666</v>
      </c>
      <c r="T141" s="217" t="str">
        <f>VLOOKUP(A141,[2]item!$A$2:$B$147,2,0)</f>
        <v>E03954</v>
      </c>
      <c r="U141" s="218" t="str">
        <f t="shared" si="45"/>
        <v>Match</v>
      </c>
    </row>
    <row r="142" ht="15" customHeight="1">
      <c r="A142" s="249" t="s">
        <v>220</v>
      </c>
      <c r="B142" s="55" t="str">
        <f>VLOOKUP(A142,'New template'!A:B,2,FALSE)</f>
        <v>E03954</v>
      </c>
      <c r="C142" s="68">
        <v>4</v>
      </c>
      <c r="D142" s="198">
        <f>VLOOKUP(A142,'New template'!A:K,4,FALSE)</f>
        <v>498</v>
      </c>
      <c r="E142" s="43">
        <v>0.81000000000000005</v>
      </c>
      <c r="F142" s="44">
        <f t="shared" si="34"/>
        <v>94</v>
      </c>
      <c r="G142" s="45">
        <f t="shared" si="35"/>
        <v>12.9109</v>
      </c>
      <c r="H142" s="45">
        <f t="shared" si="36"/>
        <v>51.643599999999999</v>
      </c>
      <c r="I142" s="45">
        <f t="shared" si="37"/>
        <v>1.678417</v>
      </c>
      <c r="J142" s="46">
        <f t="shared" si="38"/>
        <v>44.929932000000001</v>
      </c>
      <c r="K142" s="47">
        <v>0.20000000000000001</v>
      </c>
      <c r="L142" s="48">
        <f t="shared" si="39"/>
        <v>8.9859863999999998</v>
      </c>
      <c r="M142" s="49">
        <v>0.050000000000000003</v>
      </c>
      <c r="N142" s="50">
        <f t="shared" si="40"/>
        <v>2.2464966</v>
      </c>
      <c r="O142" s="49">
        <v>0.050000000000000003</v>
      </c>
      <c r="P142" s="50">
        <f t="shared" si="41"/>
        <v>2.2464966</v>
      </c>
      <c r="Q142" s="250">
        <f t="shared" si="42"/>
        <v>7.8600000000000003</v>
      </c>
      <c r="R142" s="52">
        <f t="shared" si="43"/>
        <v>31.440000000000001</v>
      </c>
      <c r="S142" s="69">
        <f t="shared" si="44"/>
        <v>0.60878792338256826</v>
      </c>
      <c r="T142" s="217" t="str">
        <f>VLOOKUP(A142,[2]item!$A$2:$B$147,2,0)</f>
        <v>E03954</v>
      </c>
      <c r="U142" s="218" t="str">
        <f t="shared" si="45"/>
        <v>Match</v>
      </c>
    </row>
    <row r="143" ht="15" customHeight="1">
      <c r="A143" s="249" t="s">
        <v>222</v>
      </c>
      <c r="B143" s="55" t="str">
        <f>VLOOKUP(A143,'New template'!A:B,2,FALSE)</f>
        <v>E06120</v>
      </c>
      <c r="C143" s="68">
        <v>14</v>
      </c>
      <c r="D143" s="198">
        <f>VLOOKUP(A143,'New template'!A:K,4,FALSE)</f>
        <v>298</v>
      </c>
      <c r="E143" s="43">
        <v>0.34000000000000002</v>
      </c>
      <c r="F143" s="44">
        <f t="shared" si="34"/>
        <v>196</v>
      </c>
      <c r="G143" s="45">
        <f t="shared" si="35"/>
        <v>26.9206</v>
      </c>
      <c r="H143" s="45">
        <f t="shared" si="36"/>
        <v>376.88839999999999</v>
      </c>
      <c r="I143" s="45">
        <f t="shared" si="37"/>
        <v>3.4996780000000003</v>
      </c>
      <c r="J143" s="46">
        <f t="shared" si="38"/>
        <v>327.89290800000003</v>
      </c>
      <c r="K143" s="47">
        <v>0.20000000000000001</v>
      </c>
      <c r="L143" s="48">
        <f t="shared" si="39"/>
        <v>65.578581600000007</v>
      </c>
      <c r="M143" s="49">
        <v>0.050000000000000003</v>
      </c>
      <c r="N143" s="50">
        <f t="shared" si="40"/>
        <v>16.394645400000002</v>
      </c>
      <c r="O143" s="49">
        <v>0.050000000000000003</v>
      </c>
      <c r="P143" s="50">
        <f t="shared" si="41"/>
        <v>16.394645400000002</v>
      </c>
      <c r="Q143" s="250">
        <f t="shared" si="42"/>
        <v>16.390000000000001</v>
      </c>
      <c r="R143" s="52">
        <f t="shared" si="43"/>
        <v>229.46000000000001</v>
      </c>
      <c r="S143" s="69">
        <f t="shared" si="44"/>
        <v>0.60882744069597261</v>
      </c>
      <c r="T143" s="217" t="str">
        <f>VLOOKUP(A143,[2]item!$A$2:$B$147,2,0)</f>
        <v>E06120</v>
      </c>
      <c r="U143" s="218" t="str">
        <f t="shared" si="45"/>
        <v>Match</v>
      </c>
    </row>
    <row r="144" ht="15" customHeight="1">
      <c r="A144" s="270" t="s">
        <v>222</v>
      </c>
      <c r="B144" s="55" t="s">
        <v>181</v>
      </c>
      <c r="C144" s="68">
        <v>1</v>
      </c>
      <c r="D144" s="198">
        <f>VLOOKUP(A144,'New template'!A:K,4,FALSE)</f>
        <v>298</v>
      </c>
      <c r="E144" s="43">
        <v>0</v>
      </c>
      <c r="F144" s="44">
        <f t="shared" si="34"/>
        <v>298</v>
      </c>
      <c r="G144" s="45">
        <f t="shared" si="35"/>
        <v>40.930300000000003</v>
      </c>
      <c r="H144" s="45">
        <f t="shared" si="36"/>
        <v>40.930300000000003</v>
      </c>
      <c r="I144" s="45">
        <f t="shared" si="37"/>
        <v>5.3209390000000001</v>
      </c>
      <c r="J144" s="46">
        <f t="shared" si="38"/>
        <v>35.609361</v>
      </c>
      <c r="K144" s="47">
        <v>0.20000000000000001</v>
      </c>
      <c r="L144" s="48">
        <f t="shared" si="39"/>
        <v>7.1218722000000003</v>
      </c>
      <c r="M144" s="49">
        <f>VLOOKUP(A144,'New template'!A:R,13,FALSE)</f>
        <v>0.050000000000000003</v>
      </c>
      <c r="N144" s="50">
        <f t="shared" si="40"/>
        <v>1.7804680500000001</v>
      </c>
      <c r="O144" s="49">
        <v>0.050000000000000003</v>
      </c>
      <c r="P144" s="50">
        <f t="shared" si="41"/>
        <v>1.7804680500000001</v>
      </c>
      <c r="Q144" s="250">
        <f t="shared" si="42"/>
        <v>24.93</v>
      </c>
      <c r="R144" s="52">
        <f t="shared" si="43"/>
        <v>24.93</v>
      </c>
      <c r="S144" s="69">
        <f t="shared" si="44"/>
        <v>0.60908422366804049</v>
      </c>
      <c r="T144" s="217" t="str">
        <f>VLOOKUP(A144,[2]item!$A$2:$B$147,2,0)</f>
        <v>E06120</v>
      </c>
      <c r="U144" s="218" t="str">
        <f t="shared" si="45"/>
        <v>Match</v>
      </c>
    </row>
    <row r="145" ht="15" customHeight="1">
      <c r="A145" s="249" t="s">
        <v>224</v>
      </c>
      <c r="B145" s="55" t="str">
        <f>VLOOKUP(A145,'New template'!A:B,2,FALSE)</f>
        <v>E06531</v>
      </c>
      <c r="C145" s="68">
        <v>1</v>
      </c>
      <c r="D145" s="198">
        <f>VLOOKUP(A145,'New template'!A:K,4,FALSE)</f>
        <v>428</v>
      </c>
      <c r="E145" s="43">
        <v>0</v>
      </c>
      <c r="F145" s="44">
        <f t="shared" si="34"/>
        <v>428</v>
      </c>
      <c r="G145" s="45">
        <f t="shared" si="35"/>
        <v>58.785800000000002</v>
      </c>
      <c r="H145" s="45">
        <f t="shared" si="36"/>
        <v>58.785800000000002</v>
      </c>
      <c r="I145" s="45">
        <f t="shared" si="37"/>
        <v>7.6421540000000006</v>
      </c>
      <c r="J145" s="46">
        <f t="shared" si="38"/>
        <v>51.143646000000004</v>
      </c>
      <c r="K145" s="47">
        <v>0.20000000000000001</v>
      </c>
      <c r="L145" s="48">
        <f t="shared" si="39"/>
        <v>10.228729200000002</v>
      </c>
      <c r="M145" s="49">
        <v>0.050000000000000003</v>
      </c>
      <c r="N145" s="50">
        <f t="shared" si="40"/>
        <v>2.5571823000000005</v>
      </c>
      <c r="O145" s="49">
        <v>0.050000000000000003</v>
      </c>
      <c r="P145" s="50">
        <f t="shared" si="41"/>
        <v>2.5571823000000005</v>
      </c>
      <c r="Q145" s="250">
        <f t="shared" si="42"/>
        <v>35.799999999999997</v>
      </c>
      <c r="R145" s="52">
        <f t="shared" si="43"/>
        <v>35.799999999999997</v>
      </c>
      <c r="S145" s="69">
        <f t="shared" si="44"/>
        <v>0.60899060657505721</v>
      </c>
      <c r="T145" s="217" t="str">
        <f>VLOOKUP(A145,[2]item!$A$2:$B$147,2,0)</f>
        <v>E06531</v>
      </c>
      <c r="U145" s="218" t="str">
        <f t="shared" si="45"/>
        <v>Match</v>
      </c>
    </row>
    <row r="146" ht="15" customHeight="1">
      <c r="A146" s="270" t="s">
        <v>224</v>
      </c>
      <c r="B146" s="55" t="s">
        <v>187</v>
      </c>
      <c r="C146" s="68">
        <v>3</v>
      </c>
      <c r="D146" s="198">
        <f>VLOOKUP(A146,'New template'!A:K,4,FALSE)</f>
        <v>428</v>
      </c>
      <c r="E146" s="43">
        <v>0.29999999999999999</v>
      </c>
      <c r="F146" s="44">
        <f t="shared" si="34"/>
        <v>299</v>
      </c>
      <c r="G146" s="45">
        <f t="shared" si="35"/>
        <v>41.06765</v>
      </c>
      <c r="H146" s="45">
        <f t="shared" si="36"/>
        <v>123.20295</v>
      </c>
      <c r="I146" s="45">
        <f t="shared" si="37"/>
        <v>5.3387945000000006</v>
      </c>
      <c r="J146" s="46">
        <f t="shared" si="38"/>
        <v>107.1865665</v>
      </c>
      <c r="K146" s="47">
        <v>0.20000000000000001</v>
      </c>
      <c r="L146" s="48">
        <f t="shared" si="39"/>
        <v>21.4373133</v>
      </c>
      <c r="M146" s="49">
        <f>VLOOKUP(A146,'New template'!A:R,13,FALSE)</f>
        <v>0.050000000000000003</v>
      </c>
      <c r="N146" s="50">
        <f t="shared" si="40"/>
        <v>5.3593283249999999</v>
      </c>
      <c r="O146" s="49">
        <v>0.050000000000000003</v>
      </c>
      <c r="P146" s="50">
        <f t="shared" si="41"/>
        <v>5.3593283249999999</v>
      </c>
      <c r="Q146" s="250">
        <f t="shared" si="42"/>
        <v>25.010000000000002</v>
      </c>
      <c r="R146" s="52">
        <f t="shared" si="43"/>
        <v>75.030000000000001</v>
      </c>
      <c r="S146" s="69">
        <f t="shared" si="44"/>
        <v>0.60899515798931758</v>
      </c>
      <c r="T146" s="217" t="str">
        <f>VLOOKUP(A146,[2]item!$A$2:$B$147,2,0)</f>
        <v>E06531</v>
      </c>
      <c r="U146" s="218" t="str">
        <f t="shared" si="45"/>
        <v>Match</v>
      </c>
    </row>
    <row r="147" ht="15" customHeight="1">
      <c r="A147" s="249" t="s">
        <v>226</v>
      </c>
      <c r="B147" s="55" t="str">
        <f>VLOOKUP(A147,'New template'!A:B,2,FALSE)</f>
        <v>E06532</v>
      </c>
      <c r="C147" s="68">
        <v>4</v>
      </c>
      <c r="D147" s="198">
        <f>VLOOKUP(A147,'New template'!A:K,4,FALSE)</f>
        <v>498</v>
      </c>
      <c r="E147" s="43">
        <v>0.29999999999999999</v>
      </c>
      <c r="F147" s="44">
        <f t="shared" si="34"/>
        <v>348</v>
      </c>
      <c r="G147" s="45">
        <f t="shared" si="35"/>
        <v>47.797800000000002</v>
      </c>
      <c r="H147" s="45">
        <f t="shared" si="36"/>
        <v>191.19120000000001</v>
      </c>
      <c r="I147" s="45">
        <f t="shared" si="37"/>
        <v>6.2137140000000004</v>
      </c>
      <c r="J147" s="46">
        <f t="shared" si="38"/>
        <v>166.336344</v>
      </c>
      <c r="K147" s="47">
        <v>0.20000000000000001</v>
      </c>
      <c r="L147" s="48">
        <f t="shared" si="39"/>
        <v>33.267268800000004</v>
      </c>
      <c r="M147" s="49">
        <v>0.050000000000000003</v>
      </c>
      <c r="N147" s="50">
        <f t="shared" si="40"/>
        <v>8.3168172000000009</v>
      </c>
      <c r="O147" s="49">
        <v>0.050000000000000003</v>
      </c>
      <c r="P147" s="50">
        <f t="shared" si="41"/>
        <v>8.3168172000000009</v>
      </c>
      <c r="Q147" s="250">
        <f t="shared" si="42"/>
        <v>29.109999999999999</v>
      </c>
      <c r="R147" s="52">
        <f t="shared" si="43"/>
        <v>116.44</v>
      </c>
      <c r="S147" s="69">
        <f t="shared" si="44"/>
        <v>0.6090238462858123</v>
      </c>
      <c r="T147" s="217" t="str">
        <f>VLOOKUP(A147,[2]item!$A$2:$B$147,2,0)</f>
        <v>E06532</v>
      </c>
      <c r="U147" s="218" t="str">
        <f t="shared" si="45"/>
        <v>Match</v>
      </c>
    </row>
    <row r="148" ht="15" customHeight="1">
      <c r="A148" s="249" t="s">
        <v>226</v>
      </c>
      <c r="B148" s="55" t="str">
        <f>VLOOKUP(A148,'New template'!A:B,2,FALSE)</f>
        <v>E06532</v>
      </c>
      <c r="C148" s="68">
        <v>1</v>
      </c>
      <c r="D148" s="198">
        <f>VLOOKUP(A148,'New template'!A:K,4,FALSE)</f>
        <v>498</v>
      </c>
      <c r="E148" s="43">
        <v>0</v>
      </c>
      <c r="F148" s="44">
        <f t="shared" si="34"/>
        <v>498</v>
      </c>
      <c r="G148" s="45">
        <f t="shared" si="35"/>
        <v>68.400300000000001</v>
      </c>
      <c r="H148" s="45">
        <f t="shared" si="36"/>
        <v>68.400300000000001</v>
      </c>
      <c r="I148" s="45">
        <f t="shared" si="37"/>
        <v>8.8920390000000005</v>
      </c>
      <c r="J148" s="46">
        <f t="shared" si="38"/>
        <v>59.508261000000005</v>
      </c>
      <c r="K148" s="47">
        <v>0.20000000000000001</v>
      </c>
      <c r="L148" s="48">
        <f t="shared" si="39"/>
        <v>11.901652200000001</v>
      </c>
      <c r="M148" s="49">
        <v>0.050000000000000003</v>
      </c>
      <c r="N148" s="50">
        <f t="shared" si="40"/>
        <v>2.9754130500000002</v>
      </c>
      <c r="O148" s="49">
        <v>0.050000000000000003</v>
      </c>
      <c r="P148" s="50">
        <f t="shared" si="41"/>
        <v>2.9754130500000002</v>
      </c>
      <c r="Q148" s="250">
        <f t="shared" si="42"/>
        <v>41.659999999999997</v>
      </c>
      <c r="R148" s="52">
        <f t="shared" si="43"/>
        <v>41.659999999999997</v>
      </c>
      <c r="S148" s="69">
        <f t="shared" si="44"/>
        <v>0.60906165616232666</v>
      </c>
      <c r="T148" s="217" t="str">
        <f>VLOOKUP(A148,[2]item!$A$2:$B$147,2,0)</f>
        <v>E06532</v>
      </c>
      <c r="U148" s="218" t="str">
        <f t="shared" si="45"/>
        <v>Match</v>
      </c>
    </row>
    <row r="149" ht="15" customHeight="1">
      <c r="A149" s="249" t="s">
        <v>228</v>
      </c>
      <c r="B149" s="55" t="str">
        <f>VLOOKUP(A149,'New template'!A:B,2,FALSE)</f>
        <v>E05687</v>
      </c>
      <c r="C149" s="68">
        <v>13</v>
      </c>
      <c r="D149" s="198">
        <f>VLOOKUP(A149,'New template'!A:K,4,FALSE)</f>
        <v>298</v>
      </c>
      <c r="E149" s="43">
        <v>0.75</v>
      </c>
      <c r="F149" s="44">
        <f t="shared" si="34"/>
        <v>74</v>
      </c>
      <c r="G149" s="45">
        <f t="shared" si="35"/>
        <v>10.1639</v>
      </c>
      <c r="H149" s="45">
        <f t="shared" si="36"/>
        <v>132.13069999999999</v>
      </c>
      <c r="I149" s="45">
        <f t="shared" si="37"/>
        <v>1.321307</v>
      </c>
      <c r="J149" s="46">
        <f t="shared" si="38"/>
        <v>114.953709</v>
      </c>
      <c r="K149" s="47">
        <v>0.20000000000000001</v>
      </c>
      <c r="L149" s="48">
        <f t="shared" si="39"/>
        <v>22.990741800000002</v>
      </c>
      <c r="M149" s="49">
        <v>0.050000000000000003</v>
      </c>
      <c r="N149" s="50">
        <f t="shared" si="40"/>
        <v>5.7476854500000005</v>
      </c>
      <c r="O149" s="49">
        <v>0.050000000000000003</v>
      </c>
      <c r="P149" s="50">
        <f t="shared" si="41"/>
        <v>5.7476854500000005</v>
      </c>
      <c r="Q149" s="250">
        <f t="shared" si="42"/>
        <v>6.1900000000000004</v>
      </c>
      <c r="R149" s="52">
        <f t="shared" si="43"/>
        <v>80.469999999999999</v>
      </c>
      <c r="S149" s="69">
        <f t="shared" si="44"/>
        <v>0.60901819183581107</v>
      </c>
      <c r="T149" s="217" t="str">
        <f>VLOOKUP(A149,[2]item!$A$2:$B$147,2,0)</f>
        <v>E05687</v>
      </c>
      <c r="U149" s="218" t="str">
        <f t="shared" si="45"/>
        <v>Match</v>
      </c>
    </row>
    <row r="150" ht="15" customHeight="1">
      <c r="A150" s="249" t="s">
        <v>387</v>
      </c>
      <c r="B150" s="55" t="str">
        <f>VLOOKUP(A150,'New template'!A:B,2,FALSE)</f>
        <v>E06096</v>
      </c>
      <c r="C150" s="68">
        <v>21</v>
      </c>
      <c r="D150" s="198">
        <f>VLOOKUP(A150,'New template'!A:K,4,FALSE)</f>
        <v>428</v>
      </c>
      <c r="E150" s="43">
        <v>0.75</v>
      </c>
      <c r="F150" s="44">
        <f t="shared" si="34"/>
        <v>107</v>
      </c>
      <c r="G150" s="45">
        <f t="shared" si="35"/>
        <v>14.69645</v>
      </c>
      <c r="H150" s="45">
        <f t="shared" si="36"/>
        <v>308.62545</v>
      </c>
      <c r="I150" s="45">
        <f t="shared" si="37"/>
        <v>1.9105385000000001</v>
      </c>
      <c r="J150" s="46">
        <f t="shared" si="38"/>
        <v>268.5041415</v>
      </c>
      <c r="K150" s="47">
        <v>0.20000000000000001</v>
      </c>
      <c r="L150" s="48">
        <f t="shared" si="39"/>
        <v>53.700828300000005</v>
      </c>
      <c r="M150" s="49">
        <v>0.050000000000000003</v>
      </c>
      <c r="N150" s="50">
        <f t="shared" si="40"/>
        <v>13.425207075000001</v>
      </c>
      <c r="O150" s="49">
        <v>0.050000000000000003</v>
      </c>
      <c r="P150" s="50">
        <f t="shared" si="41"/>
        <v>13.425207075000001</v>
      </c>
      <c r="Q150" s="250">
        <f t="shared" si="42"/>
        <v>8.9499999999999993</v>
      </c>
      <c r="R150" s="52">
        <f t="shared" si="43"/>
        <v>187.94999999999999</v>
      </c>
      <c r="S150" s="69">
        <f t="shared" si="44"/>
        <v>0.60899060657505721</v>
      </c>
      <c r="T150" s="217" t="str">
        <f>VLOOKUP(A150,[2]item!$A$2:$B$147,2,0)</f>
        <v>E06096</v>
      </c>
      <c r="U150" s="218" t="str">
        <f t="shared" si="45"/>
        <v>Match</v>
      </c>
    </row>
    <row r="151" ht="15" customHeight="1">
      <c r="A151" s="249" t="s">
        <v>232</v>
      </c>
      <c r="B151" s="55" t="str">
        <f>VLOOKUP(A151,'New template'!A:B,2,FALSE)</f>
        <v>E02540</v>
      </c>
      <c r="C151" s="68">
        <v>34</v>
      </c>
      <c r="D151" s="198">
        <f>VLOOKUP(A151,'New template'!A:K,4,FALSE)</f>
        <v>158</v>
      </c>
      <c r="E151" s="43">
        <v>0.84999999999999998</v>
      </c>
      <c r="F151" s="44">
        <f t="shared" si="34"/>
        <v>23</v>
      </c>
      <c r="G151" s="45">
        <f t="shared" si="35"/>
        <v>3.1590500000000001</v>
      </c>
      <c r="H151" s="45">
        <f t="shared" si="36"/>
        <v>107.40770000000001</v>
      </c>
      <c r="I151" s="45">
        <f t="shared" si="37"/>
        <v>0.41067650000000006</v>
      </c>
      <c r="J151" s="46">
        <f t="shared" si="38"/>
        <v>93.444699</v>
      </c>
      <c r="K151" s="47">
        <v>0.20000000000000001</v>
      </c>
      <c r="L151" s="48">
        <f t="shared" si="39"/>
        <v>18.6889398</v>
      </c>
      <c r="M151" s="49">
        <v>0.050000000000000003</v>
      </c>
      <c r="N151" s="50">
        <f t="shared" si="40"/>
        <v>4.67223495</v>
      </c>
      <c r="O151" s="49">
        <v>0.050000000000000003</v>
      </c>
      <c r="P151" s="50">
        <f t="shared" si="41"/>
        <v>4.67223495</v>
      </c>
      <c r="Q151" s="250">
        <f t="shared" si="42"/>
        <v>1.9199999999999999</v>
      </c>
      <c r="R151" s="52">
        <f t="shared" si="43"/>
        <v>65.280000000000001</v>
      </c>
      <c r="S151" s="69">
        <f t="shared" si="44"/>
        <v>0.60777765467466482</v>
      </c>
      <c r="T151" s="217" t="str">
        <f>VLOOKUP(A151,[2]item!$A$2:$B$147,2,0)</f>
        <v>E02540</v>
      </c>
      <c r="U151" s="218" t="s">
        <v>475</v>
      </c>
    </row>
    <row r="152" ht="15" customHeight="1">
      <c r="A152" s="249" t="s">
        <v>236</v>
      </c>
      <c r="B152" s="55" t="str">
        <f>VLOOKUP(A152,'New template'!A:B,2,FALSE)</f>
        <v>E02310</v>
      </c>
      <c r="C152" s="68">
        <v>131</v>
      </c>
      <c r="D152" s="198">
        <f>VLOOKUP(A152,'New template'!A:K,4,FALSE)</f>
        <v>278</v>
      </c>
      <c r="E152" s="43">
        <v>0.84999999999999998</v>
      </c>
      <c r="F152" s="44">
        <f t="shared" si="34"/>
        <v>41</v>
      </c>
      <c r="G152" s="45">
        <f t="shared" si="35"/>
        <v>5.6313500000000003</v>
      </c>
      <c r="H152" s="45">
        <f t="shared" si="36"/>
        <v>737.70685000000003</v>
      </c>
      <c r="I152" s="45">
        <f t="shared" si="37"/>
        <v>0.7320755000000001</v>
      </c>
      <c r="J152" s="46">
        <f t="shared" si="38"/>
        <v>641.80495950000011</v>
      </c>
      <c r="K152" s="47">
        <v>0.20000000000000001</v>
      </c>
      <c r="L152" s="48">
        <f t="shared" si="39"/>
        <v>128.36099190000002</v>
      </c>
      <c r="M152" s="49">
        <v>0.050000000000000003</v>
      </c>
      <c r="N152" s="50">
        <f t="shared" si="40"/>
        <v>32.090247975000004</v>
      </c>
      <c r="O152" s="49">
        <v>0.050000000000000003</v>
      </c>
      <c r="P152" s="50">
        <f t="shared" si="41"/>
        <v>32.090247975000004</v>
      </c>
      <c r="Q152" s="250">
        <f t="shared" si="42"/>
        <v>3.4300000000000002</v>
      </c>
      <c r="R152" s="52">
        <f t="shared" si="43"/>
        <v>449.33000000000004</v>
      </c>
      <c r="S152" s="69">
        <f t="shared" si="44"/>
        <v>0.6090901826382662</v>
      </c>
      <c r="T152" s="217" t="str">
        <f>VLOOKUP(A152,[2]item!$A$2:$B$147,2,0)</f>
        <v>E02310</v>
      </c>
      <c r="U152" s="218" t="str">
        <f t="shared" si="45"/>
        <v>Match</v>
      </c>
    </row>
    <row r="153" ht="15" customHeight="1">
      <c r="A153" s="249" t="s">
        <v>238</v>
      </c>
      <c r="B153" s="55" t="str">
        <f>VLOOKUP(A153,'New template'!A:B,2,FALSE)</f>
        <v>E05372</v>
      </c>
      <c r="C153" s="68">
        <v>12</v>
      </c>
      <c r="D153" s="198">
        <f>VLOOKUP(A153,'New template'!A:K,4,FALSE)</f>
        <v>88</v>
      </c>
      <c r="E153" s="43">
        <v>0.75</v>
      </c>
      <c r="F153" s="44">
        <f t="shared" si="34"/>
        <v>22</v>
      </c>
      <c r="G153" s="45">
        <f t="shared" si="35"/>
        <v>3.0217000000000001</v>
      </c>
      <c r="H153" s="45">
        <f t="shared" si="36"/>
        <v>36.260400000000004</v>
      </c>
      <c r="I153" s="45">
        <f t="shared" si="37"/>
        <v>0.39282100000000003</v>
      </c>
      <c r="J153" s="46">
        <f t="shared" si="38"/>
        <v>31.546548000000001</v>
      </c>
      <c r="K153" s="47">
        <v>0.20000000000000001</v>
      </c>
      <c r="L153" s="48">
        <f t="shared" si="39"/>
        <v>6.3093096000000006</v>
      </c>
      <c r="M153" s="49">
        <v>0.050000000000000003</v>
      </c>
      <c r="N153" s="50">
        <f t="shared" si="40"/>
        <v>1.5773274000000002</v>
      </c>
      <c r="O153" s="49">
        <v>0.050000000000000003</v>
      </c>
      <c r="P153" s="50">
        <f t="shared" si="41"/>
        <v>1.5773274000000002</v>
      </c>
      <c r="Q153" s="250">
        <f t="shared" si="42"/>
        <v>1.8400000000000001</v>
      </c>
      <c r="R153" s="52">
        <f t="shared" si="43"/>
        <v>22.080000000000002</v>
      </c>
      <c r="S153" s="69">
        <f t="shared" si="44"/>
        <v>0.60892874871760927</v>
      </c>
      <c r="T153" s="217" t="str">
        <f>VLOOKUP(A153,[2]item!$A$2:$B$147,2,0)</f>
        <v>E05372</v>
      </c>
      <c r="U153" s="218" t="s">
        <v>475</v>
      </c>
    </row>
    <row r="154" ht="15" customHeight="1">
      <c r="A154" s="249" t="s">
        <v>430</v>
      </c>
      <c r="B154" s="55" t="str">
        <f>VLOOKUP(A154,'New template'!A:B,2,FALSE)</f>
        <v>E05693</v>
      </c>
      <c r="C154" s="68">
        <v>6</v>
      </c>
      <c r="D154" s="198">
        <f>VLOOKUP(A154,'New template'!A:K,4,FALSE)</f>
        <v>198</v>
      </c>
      <c r="E154" s="43">
        <v>0</v>
      </c>
      <c r="F154" s="44">
        <f t="shared" si="34"/>
        <v>198</v>
      </c>
      <c r="G154" s="45">
        <f t="shared" si="35"/>
        <v>27.1953</v>
      </c>
      <c r="H154" s="45">
        <f t="shared" si="36"/>
        <v>163.17179999999999</v>
      </c>
      <c r="I154" s="45">
        <f t="shared" si="37"/>
        <v>3.5353889999999999</v>
      </c>
      <c r="J154" s="46">
        <f t="shared" si="38"/>
        <v>141.95946600000002</v>
      </c>
      <c r="K154" s="47">
        <v>0.20000000000000001</v>
      </c>
      <c r="L154" s="48">
        <f t="shared" si="39"/>
        <v>28.391893200000005</v>
      </c>
      <c r="M154" s="49">
        <v>0.050000000000000003</v>
      </c>
      <c r="N154" s="50">
        <f t="shared" si="40"/>
        <v>7.0979733000000014</v>
      </c>
      <c r="O154" s="49">
        <v>0.050000000000000003</v>
      </c>
      <c r="P154" s="50">
        <f t="shared" si="41"/>
        <v>7.0979733000000014</v>
      </c>
      <c r="Q154" s="250">
        <f t="shared" si="42"/>
        <v>16.559999999999999</v>
      </c>
      <c r="R154" s="52">
        <f t="shared" si="43"/>
        <v>99.359999999999985</v>
      </c>
      <c r="S154" s="69">
        <f t="shared" si="44"/>
        <v>0.60892874871760927</v>
      </c>
      <c r="T154" s="217" t="str">
        <f>VLOOKUP(A154,[2]item!$A$2:$B$147,2,0)</f>
        <v>E05693</v>
      </c>
      <c r="U154" s="218" t="str">
        <f t="shared" si="45"/>
        <v>Match</v>
      </c>
    </row>
    <row r="155" ht="15" customHeight="1">
      <c r="A155" s="249" t="s">
        <v>398</v>
      </c>
      <c r="B155" s="55" t="str">
        <f>VLOOKUP(A155,'New template'!A:B,2,FALSE)</f>
        <v>E06129</v>
      </c>
      <c r="C155" s="68">
        <v>80</v>
      </c>
      <c r="D155" s="198">
        <f>VLOOKUP(A155,'New template'!A:K,4,FALSE)</f>
        <v>248</v>
      </c>
      <c r="E155" s="43">
        <v>0.40000000000000002</v>
      </c>
      <c r="F155" s="44">
        <f t="shared" si="34"/>
        <v>148</v>
      </c>
      <c r="G155" s="45">
        <f t="shared" si="35"/>
        <v>20.3278</v>
      </c>
      <c r="H155" s="45">
        <f t="shared" si="36"/>
        <v>1626.2239999999999</v>
      </c>
      <c r="I155" s="45">
        <f t="shared" si="37"/>
        <v>2.642614</v>
      </c>
      <c r="J155" s="46">
        <f t="shared" si="38"/>
        <v>1414.8148800000001</v>
      </c>
      <c r="K155" s="47">
        <v>0.20000000000000001</v>
      </c>
      <c r="L155" s="48">
        <f t="shared" si="39"/>
        <v>282.96297600000003</v>
      </c>
      <c r="M155" s="49">
        <v>0.050000000000000003</v>
      </c>
      <c r="N155" s="50">
        <f t="shared" si="40"/>
        <v>70.740744000000007</v>
      </c>
      <c r="O155" s="49">
        <v>0.050000000000000003</v>
      </c>
      <c r="P155" s="50">
        <f t="shared" si="41"/>
        <v>70.740744000000007</v>
      </c>
      <c r="Q155" s="250">
        <f t="shared" si="42"/>
        <v>12.380000000000001</v>
      </c>
      <c r="R155" s="52">
        <f t="shared" si="43"/>
        <v>990.40000000000009</v>
      </c>
      <c r="S155" s="69">
        <f t="shared" si="44"/>
        <v>0.60901819183581118</v>
      </c>
      <c r="T155" s="217" t="str">
        <f>VLOOKUP(A155,[2]item!$A$2:$B$147,2,0)</f>
        <v>E06129</v>
      </c>
      <c r="U155" s="218" t="str">
        <f t="shared" si="45"/>
        <v>Match</v>
      </c>
    </row>
    <row r="156" ht="15" customHeight="1">
      <c r="A156" s="249" t="s">
        <v>398</v>
      </c>
      <c r="B156" s="55" t="str">
        <f>VLOOKUP(A156,'New template'!A:B,2,FALSE)</f>
        <v>E06129</v>
      </c>
      <c r="C156" s="68">
        <v>15</v>
      </c>
      <c r="D156" s="198">
        <f>VLOOKUP(A156,'New template'!A:K,4,FALSE)</f>
        <v>248</v>
      </c>
      <c r="E156" s="43">
        <v>0</v>
      </c>
      <c r="F156" s="44">
        <f t="shared" si="34"/>
        <v>248</v>
      </c>
      <c r="G156" s="45">
        <f t="shared" si="35"/>
        <v>34.062800000000003</v>
      </c>
      <c r="H156" s="45">
        <f t="shared" si="36"/>
        <v>510.94200000000006</v>
      </c>
      <c r="I156" s="45">
        <f t="shared" si="37"/>
        <v>4.4281640000000007</v>
      </c>
      <c r="J156" s="46">
        <f t="shared" si="38"/>
        <v>444.51954000000001</v>
      </c>
      <c r="K156" s="47">
        <v>0.20000000000000001</v>
      </c>
      <c r="L156" s="48">
        <f t="shared" si="39"/>
        <v>88.903908000000001</v>
      </c>
      <c r="M156" s="49">
        <v>0.050000000000000003</v>
      </c>
      <c r="N156" s="50">
        <f t="shared" si="40"/>
        <v>22.225977</v>
      </c>
      <c r="O156" s="49">
        <v>0.050000000000000003</v>
      </c>
      <c r="P156" s="50">
        <f t="shared" si="41"/>
        <v>22.225977</v>
      </c>
      <c r="Q156" s="250">
        <f t="shared" si="42"/>
        <v>20.739999999999998</v>
      </c>
      <c r="R156" s="52">
        <f t="shared" si="43"/>
        <v>311.09999999999997</v>
      </c>
      <c r="S156" s="69">
        <f t="shared" si="44"/>
        <v>0.60887537137287584</v>
      </c>
      <c r="T156" s="217" t="str">
        <f>VLOOKUP(A156,[2]item!$A$2:$B$147,2,0)</f>
        <v>E06129</v>
      </c>
      <c r="U156" s="218" t="str">
        <f t="shared" si="45"/>
        <v>Match</v>
      </c>
    </row>
    <row r="157" ht="15" customHeight="1">
      <c r="A157" s="249" t="s">
        <v>399</v>
      </c>
      <c r="B157" s="55" t="str">
        <f>VLOOKUP(A157,'New template'!A:B,2,FALSE)</f>
        <v>E06635</v>
      </c>
      <c r="C157" s="68">
        <v>22</v>
      </c>
      <c r="D157" s="198">
        <f>VLOOKUP(A157,'New template'!A:K,4,FALSE)</f>
        <v>348</v>
      </c>
      <c r="E157" s="43">
        <v>0.23999999999999999</v>
      </c>
      <c r="F157" s="44">
        <f t="shared" si="34"/>
        <v>264</v>
      </c>
      <c r="G157" s="45">
        <f t="shared" si="35"/>
        <v>36.260399999999997</v>
      </c>
      <c r="H157" s="45">
        <f t="shared" si="36"/>
        <v>797.72879999999998</v>
      </c>
      <c r="I157" s="45">
        <f t="shared" si="37"/>
        <v>4.7138520000000002</v>
      </c>
      <c r="J157" s="46">
        <f t="shared" si="38"/>
        <v>694.02405599999997</v>
      </c>
      <c r="K157" s="47">
        <v>0.20000000000000001</v>
      </c>
      <c r="L157" s="48">
        <f t="shared" si="39"/>
        <v>138.80481119999999</v>
      </c>
      <c r="M157" s="49">
        <v>0.050000000000000003</v>
      </c>
      <c r="N157" s="50">
        <f t="shared" si="40"/>
        <v>34.701202799999997</v>
      </c>
      <c r="O157" s="49">
        <v>0.050000000000000003</v>
      </c>
      <c r="P157" s="50">
        <f t="shared" si="41"/>
        <v>34.701202799999997</v>
      </c>
      <c r="Q157" s="250">
        <f t="shared" si="42"/>
        <v>22.079999999999998</v>
      </c>
      <c r="R157" s="52">
        <f t="shared" si="43"/>
        <v>485.75999999999999</v>
      </c>
      <c r="S157" s="69">
        <f t="shared" si="44"/>
        <v>0.60892874871760927</v>
      </c>
      <c r="T157" s="217" t="str">
        <f>VLOOKUP(A157,[2]item!$A$2:$B$147,2,0)</f>
        <v>E06635</v>
      </c>
      <c r="U157" s="218" t="str">
        <f t="shared" si="45"/>
        <v>Match</v>
      </c>
    </row>
    <row r="158" ht="15" customHeight="1">
      <c r="A158" s="249" t="s">
        <v>399</v>
      </c>
      <c r="B158" s="55" t="str">
        <f>VLOOKUP(A158,'New template'!A:B,2,FALSE)</f>
        <v>E06635</v>
      </c>
      <c r="C158" s="68">
        <v>7</v>
      </c>
      <c r="D158" s="198">
        <f>VLOOKUP(A158,'New template'!A:K,4,FALSE)</f>
        <v>348</v>
      </c>
      <c r="E158" s="43">
        <v>0</v>
      </c>
      <c r="F158" s="44">
        <f t="shared" si="34"/>
        <v>348</v>
      </c>
      <c r="G158" s="45">
        <f t="shared" si="35"/>
        <v>47.797800000000002</v>
      </c>
      <c r="H158" s="45">
        <f t="shared" si="36"/>
        <v>334.58460000000002</v>
      </c>
      <c r="I158" s="45">
        <f t="shared" si="37"/>
        <v>6.2137140000000004</v>
      </c>
      <c r="J158" s="46">
        <f t="shared" si="38"/>
        <v>291.08860199999998</v>
      </c>
      <c r="K158" s="47">
        <v>0.20000000000000001</v>
      </c>
      <c r="L158" s="48">
        <f t="shared" si="39"/>
        <v>58.217720399999997</v>
      </c>
      <c r="M158" s="49">
        <v>0.050000000000000003</v>
      </c>
      <c r="N158" s="50">
        <f t="shared" si="40"/>
        <v>14.554430099999999</v>
      </c>
      <c r="O158" s="49">
        <v>0.050000000000000003</v>
      </c>
      <c r="P158" s="50">
        <f t="shared" si="41"/>
        <v>14.554430099999999</v>
      </c>
      <c r="Q158" s="250">
        <f t="shared" si="42"/>
        <v>29.109999999999999</v>
      </c>
      <c r="R158" s="52">
        <f t="shared" si="43"/>
        <v>203.76999999999998</v>
      </c>
      <c r="S158" s="69">
        <f t="shared" si="44"/>
        <v>0.60902384628581219</v>
      </c>
      <c r="T158" s="217" t="str">
        <f>VLOOKUP(A158,[2]item!$A$2:$B$147,2,0)</f>
        <v>E06635</v>
      </c>
      <c r="U158" s="218" t="str">
        <f t="shared" si="45"/>
        <v>Match</v>
      </c>
    </row>
    <row r="159" ht="15" customHeight="1">
      <c r="A159" s="249" t="s">
        <v>250</v>
      </c>
      <c r="B159" s="55" t="str">
        <f>VLOOKUP(A159,'New template'!A:B,2,FALSE)</f>
        <v>E03024</v>
      </c>
      <c r="C159" s="68">
        <v>152</v>
      </c>
      <c r="D159" s="198">
        <f>VLOOKUP(A159,'New template'!A:K,4,FALSE)</f>
        <v>198</v>
      </c>
      <c r="E159" s="43">
        <v>0.75</v>
      </c>
      <c r="F159" s="44">
        <f t="shared" si="34"/>
        <v>49</v>
      </c>
      <c r="G159" s="45">
        <f t="shared" si="35"/>
        <v>6.7301500000000001</v>
      </c>
      <c r="H159" s="45">
        <f t="shared" si="36"/>
        <v>1022.9828</v>
      </c>
      <c r="I159" s="45">
        <f t="shared" si="37"/>
        <v>0.87491950000000007</v>
      </c>
      <c r="J159" s="46">
        <f t="shared" si="38"/>
        <v>889.99503600000003</v>
      </c>
      <c r="K159" s="47">
        <v>0.20000000000000001</v>
      </c>
      <c r="L159" s="48">
        <f t="shared" si="39"/>
        <v>177.99900720000002</v>
      </c>
      <c r="M159" s="49">
        <v>0.050000000000000003</v>
      </c>
      <c r="N159" s="50">
        <f t="shared" si="40"/>
        <v>44.499751800000006</v>
      </c>
      <c r="O159" s="49">
        <v>0.050000000000000003</v>
      </c>
      <c r="P159" s="50">
        <f t="shared" si="41"/>
        <v>44.499751800000006</v>
      </c>
      <c r="Q159" s="250">
        <f t="shared" si="42"/>
        <v>4.0999999999999996</v>
      </c>
      <c r="R159" s="52">
        <f t="shared" si="43"/>
        <v>623.19999999999993</v>
      </c>
      <c r="S159" s="69">
        <f t="shared" si="44"/>
        <v>0.60919890344197369</v>
      </c>
      <c r="T159" s="217" t="str">
        <f>VLOOKUP(A159,[2]item!$A$2:$B$147,2,0)</f>
        <v>E03024</v>
      </c>
      <c r="U159" s="218" t="str">
        <f t="shared" si="45"/>
        <v>Match</v>
      </c>
    </row>
    <row r="160" ht="15" customHeight="1">
      <c r="A160" s="249" t="s">
        <v>388</v>
      </c>
      <c r="B160" s="55" t="str">
        <f>VLOOKUP(A160,'New template'!A:B,2,FALSE)</f>
        <v>E06161</v>
      </c>
      <c r="C160" s="68">
        <v>16</v>
      </c>
      <c r="D160" s="198">
        <f>VLOOKUP(A160,'New template'!A:K,4,FALSE)</f>
        <v>398</v>
      </c>
      <c r="E160" s="43">
        <v>0.63</v>
      </c>
      <c r="F160" s="44">
        <f t="shared" si="34"/>
        <v>147</v>
      </c>
      <c r="G160" s="45">
        <f t="shared" si="35"/>
        <v>20.190449999999998</v>
      </c>
      <c r="H160" s="45">
        <f t="shared" si="36"/>
        <v>323.04719999999998</v>
      </c>
      <c r="I160" s="45">
        <f t="shared" si="37"/>
        <v>2.6247585</v>
      </c>
      <c r="J160" s="46">
        <f t="shared" si="38"/>
        <v>281.051064</v>
      </c>
      <c r="K160" s="47">
        <v>0.20000000000000001</v>
      </c>
      <c r="L160" s="48">
        <f t="shared" si="39"/>
        <v>56.210212800000001</v>
      </c>
      <c r="M160" s="49">
        <v>0.050000000000000003</v>
      </c>
      <c r="N160" s="50">
        <f t="shared" si="40"/>
        <v>14.0525532</v>
      </c>
      <c r="O160" s="49">
        <v>0.050000000000000003</v>
      </c>
      <c r="P160" s="50">
        <f t="shared" si="41"/>
        <v>14.0525532</v>
      </c>
      <c r="Q160" s="250">
        <f t="shared" si="42"/>
        <v>12.300000000000001</v>
      </c>
      <c r="R160" s="52">
        <f t="shared" si="43"/>
        <v>196.80000000000001</v>
      </c>
      <c r="S160" s="69">
        <f t="shared" si="44"/>
        <v>0.60919890344197392</v>
      </c>
      <c r="T160" s="217" t="str">
        <f>VLOOKUP(A160,[2]item!$A$2:$B$147,2,0)</f>
        <v>E06161</v>
      </c>
      <c r="U160" s="218" t="str">
        <f t="shared" si="45"/>
        <v>Match</v>
      </c>
    </row>
    <row r="161" ht="15" customHeight="1">
      <c r="A161" s="249" t="s">
        <v>389</v>
      </c>
      <c r="B161" s="55" t="str">
        <f>VLOOKUP(A161,'New template'!A:B,2,FALSE)</f>
        <v>E06160</v>
      </c>
      <c r="C161" s="68">
        <v>67</v>
      </c>
      <c r="D161" s="198">
        <f>VLOOKUP(A161,'New template'!A:K,4,FALSE)</f>
        <v>298</v>
      </c>
      <c r="E161" s="43">
        <v>0.67000000000000004</v>
      </c>
      <c r="F161" s="44">
        <f t="shared" si="34"/>
        <v>98</v>
      </c>
      <c r="G161" s="45">
        <f t="shared" si="35"/>
        <v>13.4603</v>
      </c>
      <c r="H161" s="45">
        <f t="shared" si="36"/>
        <v>901.84010000000001</v>
      </c>
      <c r="I161" s="45">
        <f t="shared" si="37"/>
        <v>1.7498390000000001</v>
      </c>
      <c r="J161" s="46">
        <f t="shared" si="38"/>
        <v>784.60088700000006</v>
      </c>
      <c r="K161" s="47">
        <v>0.20000000000000001</v>
      </c>
      <c r="L161" s="48">
        <f t="shared" si="39"/>
        <v>156.92017740000003</v>
      </c>
      <c r="M161" s="49">
        <v>0.050000000000000003</v>
      </c>
      <c r="N161" s="50">
        <f t="shared" si="40"/>
        <v>39.230044350000007</v>
      </c>
      <c r="O161" s="49">
        <v>0.050000000000000003</v>
      </c>
      <c r="P161" s="50">
        <f t="shared" si="41"/>
        <v>39.230044350000007</v>
      </c>
      <c r="Q161" s="250">
        <f t="shared" si="42"/>
        <v>8.1999999999999993</v>
      </c>
      <c r="R161" s="52">
        <f t="shared" si="43"/>
        <v>549.39999999999998</v>
      </c>
      <c r="S161" s="69">
        <f t="shared" si="44"/>
        <v>0.6091989034419738</v>
      </c>
      <c r="T161" s="217" t="str">
        <f>VLOOKUP(A161,[2]item!$A$2:$B$147,2,0)</f>
        <v>E06160</v>
      </c>
      <c r="U161" s="218" t="str">
        <f t="shared" si="45"/>
        <v>Match</v>
      </c>
    </row>
    <row r="162" ht="15" customHeight="1">
      <c r="A162" s="249" t="s">
        <v>390</v>
      </c>
      <c r="B162" s="55" t="str">
        <f>VLOOKUP(A162,'New template'!A:B,2,FALSE)</f>
        <v>E06168</v>
      </c>
      <c r="C162" s="68">
        <v>2</v>
      </c>
      <c r="D162" s="198">
        <f>VLOOKUP(A162,'New template'!A:K,4,FALSE)</f>
        <v>178</v>
      </c>
      <c r="E162" s="43">
        <v>0.34000000000000002</v>
      </c>
      <c r="F162" s="44">
        <f t="shared" si="34"/>
        <v>117</v>
      </c>
      <c r="G162" s="45">
        <f t="shared" si="35"/>
        <v>16.069949999999999</v>
      </c>
      <c r="H162" s="45">
        <f t="shared" si="36"/>
        <v>32.139899999999997</v>
      </c>
      <c r="I162" s="45">
        <f t="shared" si="37"/>
        <v>2.0890934999999997</v>
      </c>
      <c r="J162" s="46">
        <f t="shared" si="38"/>
        <v>27.961712999999996</v>
      </c>
      <c r="K162" s="47">
        <v>0.20000000000000001</v>
      </c>
      <c r="L162" s="48">
        <f t="shared" si="39"/>
        <v>5.5923425999999994</v>
      </c>
      <c r="M162" s="49">
        <v>0.050000000000000003</v>
      </c>
      <c r="N162" s="50">
        <f t="shared" si="40"/>
        <v>1.3980856499999998</v>
      </c>
      <c r="O162" s="49">
        <v>0.050000000000000003</v>
      </c>
      <c r="P162" s="50">
        <f t="shared" si="41"/>
        <v>1.3980856499999998</v>
      </c>
      <c r="Q162" s="250">
        <f t="shared" si="42"/>
        <v>9.7899999999999991</v>
      </c>
      <c r="R162" s="52">
        <f t="shared" si="43"/>
        <v>19.579999999999998</v>
      </c>
      <c r="S162" s="69">
        <f t="shared" si="44"/>
        <v>0.60921160302303368</v>
      </c>
      <c r="T162" s="217" t="str">
        <f>VLOOKUP(A162,[2]item!$A$2:$B$147,2,0)</f>
        <v>E06168</v>
      </c>
      <c r="U162" s="218" t="str">
        <f t="shared" si="45"/>
        <v>Match</v>
      </c>
    </row>
    <row r="163" ht="15" customHeight="1">
      <c r="A163" s="249" t="s">
        <v>391</v>
      </c>
      <c r="B163" s="55" t="str">
        <f>VLOOKUP(A163,'New template'!A:B,2,FALSE)</f>
        <v>E06162</v>
      </c>
      <c r="C163" s="68">
        <v>38</v>
      </c>
      <c r="D163" s="198">
        <f>VLOOKUP(A163,'New template'!A:K,4,FALSE)</f>
        <v>498</v>
      </c>
      <c r="E163" s="43">
        <v>0.59999999999999998</v>
      </c>
      <c r="F163" s="44">
        <f t="shared" si="34"/>
        <v>199</v>
      </c>
      <c r="G163" s="45">
        <f t="shared" si="35"/>
        <v>27.332650000000001</v>
      </c>
      <c r="H163" s="45">
        <f t="shared" si="36"/>
        <v>1038.6406999999999</v>
      </c>
      <c r="I163" s="45">
        <f t="shared" si="37"/>
        <v>3.5532445000000004</v>
      </c>
      <c r="J163" s="46">
        <f t="shared" si="38"/>
        <v>903.61740899999995</v>
      </c>
      <c r="K163" s="47">
        <v>0.20000000000000001</v>
      </c>
      <c r="L163" s="48">
        <f t="shared" si="39"/>
        <v>180.7234818</v>
      </c>
      <c r="M163" s="49">
        <v>0.050000000000000003</v>
      </c>
      <c r="N163" s="50">
        <f t="shared" si="40"/>
        <v>45.18087045</v>
      </c>
      <c r="O163" s="49">
        <v>0.050000000000000003</v>
      </c>
      <c r="P163" s="50">
        <f t="shared" si="41"/>
        <v>45.18087045</v>
      </c>
      <c r="Q163" s="250">
        <f t="shared" si="42"/>
        <v>16.649999999999999</v>
      </c>
      <c r="R163" s="52">
        <f t="shared" si="43"/>
        <v>632.69999999999993</v>
      </c>
      <c r="S163" s="69">
        <f t="shared" si="44"/>
        <v>0.60916157050267716</v>
      </c>
      <c r="T163" s="217" t="str">
        <f>VLOOKUP(A163,[2]item!$A$2:$B$147,2,0)</f>
        <v>E06162</v>
      </c>
      <c r="U163" s="218" t="str">
        <f t="shared" si="45"/>
        <v>Match</v>
      </c>
    </row>
    <row r="164" ht="15" customHeight="1">
      <c r="A164" s="249" t="s">
        <v>392</v>
      </c>
      <c r="B164" s="55" t="str">
        <f>VLOOKUP(A164,'New template'!A:B,2,FALSE)</f>
        <v>E02174</v>
      </c>
      <c r="C164" s="68">
        <v>1</v>
      </c>
      <c r="D164" s="198">
        <f>VLOOKUP(A164,'New template'!A:K,4,FALSE)</f>
        <v>268</v>
      </c>
      <c r="E164" s="43">
        <v>0</v>
      </c>
      <c r="F164" s="44">
        <f t="shared" si="34"/>
        <v>268</v>
      </c>
      <c r="G164" s="45">
        <f t="shared" si="35"/>
        <v>36.809800000000003</v>
      </c>
      <c r="H164" s="45">
        <f t="shared" si="36"/>
        <v>36.809800000000003</v>
      </c>
      <c r="I164" s="45">
        <f t="shared" si="37"/>
        <v>4.7852740000000002</v>
      </c>
      <c r="J164" s="46">
        <f t="shared" si="38"/>
        <v>32.024526000000002</v>
      </c>
      <c r="K164" s="47">
        <v>0.20000000000000001</v>
      </c>
      <c r="L164" s="48">
        <f t="shared" si="39"/>
        <v>6.4049052000000009</v>
      </c>
      <c r="M164" s="49">
        <v>0.050000000000000003</v>
      </c>
      <c r="N164" s="50">
        <f t="shared" si="40"/>
        <v>1.6012263000000002</v>
      </c>
      <c r="O164" s="49">
        <v>0.050000000000000003</v>
      </c>
      <c r="P164" s="50">
        <f t="shared" si="41"/>
        <v>1.6012263000000002</v>
      </c>
      <c r="Q164" s="250">
        <f t="shared" si="42"/>
        <v>22.420000000000002</v>
      </c>
      <c r="R164" s="52">
        <f t="shared" si="43"/>
        <v>22.420000000000002</v>
      </c>
      <c r="S164" s="69">
        <f t="shared" si="44"/>
        <v>0.60907693060000323</v>
      </c>
      <c r="T164" s="217" t="str">
        <f>VLOOKUP(A164,[2]item!$A$2:$B$147,2,0)</f>
        <v>E02174</v>
      </c>
      <c r="U164" s="218" t="str">
        <f t="shared" si="45"/>
        <v>Match</v>
      </c>
    </row>
    <row r="165" ht="15" customHeight="1">
      <c r="A165" s="249" t="s">
        <v>441</v>
      </c>
      <c r="B165" s="55" t="str">
        <f>VLOOKUP(A165,'New template'!A:B,2,FALSE)</f>
        <v>E06381</v>
      </c>
      <c r="C165" s="68">
        <v>1</v>
      </c>
      <c r="D165" s="198">
        <f>VLOOKUP(A165,'New template'!A:K,4,FALSE)</f>
        <v>198</v>
      </c>
      <c r="E165" s="43">
        <v>0</v>
      </c>
      <c r="F165" s="44">
        <f t="shared" si="34"/>
        <v>198</v>
      </c>
      <c r="G165" s="45">
        <f t="shared" si="35"/>
        <v>27.1953</v>
      </c>
      <c r="H165" s="45">
        <f t="shared" si="36"/>
        <v>27.1953</v>
      </c>
      <c r="I165" s="45">
        <f t="shared" si="37"/>
        <v>3.5353889999999999</v>
      </c>
      <c r="J165" s="46">
        <f t="shared" si="38"/>
        <v>23.659911000000001</v>
      </c>
      <c r="K165" s="47">
        <v>0.20000000000000001</v>
      </c>
      <c r="L165" s="48">
        <f t="shared" si="39"/>
        <v>4.7319822</v>
      </c>
      <c r="M165" s="49">
        <v>0.050000000000000003</v>
      </c>
      <c r="N165" s="50">
        <f t="shared" si="40"/>
        <v>1.18299555</v>
      </c>
      <c r="O165" s="49">
        <v>0.050000000000000003</v>
      </c>
      <c r="P165" s="50">
        <f t="shared" si="41"/>
        <v>1.18299555</v>
      </c>
      <c r="Q165" s="250">
        <f t="shared" si="42"/>
        <v>16.559999999999999</v>
      </c>
      <c r="R165" s="52">
        <f t="shared" si="43"/>
        <v>16.559999999999999</v>
      </c>
      <c r="S165" s="69">
        <f t="shared" si="44"/>
        <v>0.60892874871760927</v>
      </c>
      <c r="T165" s="217" t="str">
        <f>VLOOKUP(A165,[2]item!$A$2:$B$147,2,0)</f>
        <v>E06381</v>
      </c>
      <c r="U165" s="218" t="str">
        <f t="shared" si="45"/>
        <v>Match</v>
      </c>
    </row>
    <row r="166" ht="15" customHeight="1">
      <c r="A166" s="249" t="s">
        <v>443</v>
      </c>
      <c r="B166" s="55" t="str">
        <f>VLOOKUP(A166,'New template'!A:B,2,FALSE)</f>
        <v>E06689</v>
      </c>
      <c r="C166" s="68">
        <v>2</v>
      </c>
      <c r="D166" s="198">
        <f>VLOOKUP(A166,'New template'!A:K,4,FALSE)</f>
        <v>298</v>
      </c>
      <c r="E166" s="43">
        <v>0</v>
      </c>
      <c r="F166" s="44">
        <f t="shared" si="34"/>
        <v>298</v>
      </c>
      <c r="G166" s="45">
        <f t="shared" si="35"/>
        <v>40.930300000000003</v>
      </c>
      <c r="H166" s="45">
        <f t="shared" si="36"/>
        <v>81.860600000000005</v>
      </c>
      <c r="I166" s="45">
        <f t="shared" si="37"/>
        <v>5.3209390000000001</v>
      </c>
      <c r="J166" s="46">
        <f t="shared" si="38"/>
        <v>71.218722</v>
      </c>
      <c r="K166" s="47">
        <v>0.20000000000000001</v>
      </c>
      <c r="L166" s="48">
        <f t="shared" si="39"/>
        <v>14.243744400000001</v>
      </c>
      <c r="M166" s="49">
        <v>0.050000000000000003</v>
      </c>
      <c r="N166" s="50">
        <f t="shared" si="40"/>
        <v>3.5609361000000002</v>
      </c>
      <c r="O166" s="49">
        <v>0.050000000000000003</v>
      </c>
      <c r="P166" s="50">
        <f t="shared" si="41"/>
        <v>3.5609361000000002</v>
      </c>
      <c r="Q166" s="250">
        <f t="shared" si="42"/>
        <v>24.93</v>
      </c>
      <c r="R166" s="52">
        <f t="shared" si="43"/>
        <v>49.859999999999999</v>
      </c>
      <c r="S166" s="69">
        <f t="shared" si="44"/>
        <v>0.60908422366804049</v>
      </c>
      <c r="T166" s="217" t="str">
        <f>VLOOKUP(A166,[2]item!$A$2:$B$147,2,0)</f>
        <v>E06689</v>
      </c>
      <c r="U166" s="218" t="str">
        <f t="shared" si="45"/>
        <v>Match</v>
      </c>
    </row>
    <row r="167" ht="15" customHeight="1">
      <c r="A167" s="249" t="s">
        <v>262</v>
      </c>
      <c r="B167" s="55" t="str">
        <f>VLOOKUP(A167,'New template'!A:B,2,FALSE)</f>
        <v>E03191</v>
      </c>
      <c r="C167" s="68">
        <v>13</v>
      </c>
      <c r="D167" s="198">
        <f>VLOOKUP(A167,'New template'!A:K,4,FALSE)</f>
        <v>258</v>
      </c>
      <c r="E167" s="43">
        <v>0.80000000000000004</v>
      </c>
      <c r="F167" s="44">
        <f t="shared" si="34"/>
        <v>51</v>
      </c>
      <c r="G167" s="45">
        <f t="shared" si="35"/>
        <v>7.0048500000000002</v>
      </c>
      <c r="H167" s="45">
        <f t="shared" si="36"/>
        <v>91.063050000000004</v>
      </c>
      <c r="I167" s="45">
        <f t="shared" si="37"/>
        <v>0.91063050000000001</v>
      </c>
      <c r="J167" s="46">
        <f t="shared" si="38"/>
        <v>79.224853500000009</v>
      </c>
      <c r="K167" s="47">
        <v>0.20000000000000001</v>
      </c>
      <c r="L167" s="48">
        <f t="shared" si="39"/>
        <v>15.844970700000003</v>
      </c>
      <c r="M167" s="49">
        <v>0.050000000000000003</v>
      </c>
      <c r="N167" s="50">
        <f t="shared" si="40"/>
        <v>3.9612426750000007</v>
      </c>
      <c r="O167" s="49">
        <v>0.050000000000000003</v>
      </c>
      <c r="P167" s="50">
        <f t="shared" si="41"/>
        <v>3.9612426750000007</v>
      </c>
      <c r="Q167" s="250">
        <f t="shared" si="42"/>
        <v>4.2699999999999996</v>
      </c>
      <c r="R167" s="52">
        <f t="shared" si="43"/>
        <v>55.509999999999991</v>
      </c>
      <c r="S167" s="69">
        <f t="shared" si="44"/>
        <v>0.60957764977122986</v>
      </c>
      <c r="T167" s="217" t="str">
        <f>VLOOKUP(A167,[2]item!$A$2:$B$147,2,0)</f>
        <v>E03191</v>
      </c>
      <c r="U167" s="218" t="str">
        <f t="shared" si="45"/>
        <v>Match</v>
      </c>
    </row>
    <row r="168" ht="15" customHeight="1">
      <c r="A168" s="249" t="s">
        <v>264</v>
      </c>
      <c r="B168" s="55" t="str">
        <f>VLOOKUP(A168,'New template'!A:B,2,FALSE)</f>
        <v>E01607</v>
      </c>
      <c r="C168" s="68">
        <v>51</v>
      </c>
      <c r="D168" s="198">
        <f>VLOOKUP(A168,'New template'!A:K,4,FALSE)</f>
        <v>314</v>
      </c>
      <c r="E168" s="43">
        <v>0.90000000000000002</v>
      </c>
      <c r="F168" s="44">
        <f t="shared" si="34"/>
        <v>31</v>
      </c>
      <c r="G168" s="45">
        <f t="shared" si="35"/>
        <v>4.2578500000000004</v>
      </c>
      <c r="H168" s="45">
        <f t="shared" si="36"/>
        <v>217.15035000000003</v>
      </c>
      <c r="I168" s="45">
        <f t="shared" si="37"/>
        <v>0.55352050000000008</v>
      </c>
      <c r="J168" s="46">
        <f t="shared" si="38"/>
        <v>188.9208045</v>
      </c>
      <c r="K168" s="47">
        <v>0.20000000000000001</v>
      </c>
      <c r="L168" s="48">
        <f t="shared" si="39"/>
        <v>37.784160900000003</v>
      </c>
      <c r="M168" s="49">
        <v>0.050000000000000003</v>
      </c>
      <c r="N168" s="50">
        <f t="shared" si="40"/>
        <v>9.4460402250000008</v>
      </c>
      <c r="O168" s="49">
        <v>0.050000000000000003</v>
      </c>
      <c r="P168" s="50">
        <f t="shared" si="41"/>
        <v>9.4460402250000008</v>
      </c>
      <c r="Q168" s="250">
        <f t="shared" si="42"/>
        <v>2.5899999999999999</v>
      </c>
      <c r="R168" s="52">
        <f t="shared" si="43"/>
        <v>132.09</v>
      </c>
      <c r="S168" s="69">
        <f t="shared" si="44"/>
        <v>0.60828822058080945</v>
      </c>
      <c r="T168" s="217" t="str">
        <f>VLOOKUP(A168,[2]item!$A$2:$B$147,2,0)</f>
        <v>E01607</v>
      </c>
      <c r="U168" s="218" t="str">
        <f t="shared" si="45"/>
        <v>Match</v>
      </c>
    </row>
    <row r="169" ht="15" customHeight="1">
      <c r="A169" s="249" t="s">
        <v>266</v>
      </c>
      <c r="B169" s="55" t="str">
        <f>VLOOKUP(A169,'New template'!A:B,2,FALSE)</f>
        <v>E02278</v>
      </c>
      <c r="C169" s="68">
        <v>4</v>
      </c>
      <c r="D169" s="198">
        <f>VLOOKUP(A169,'New template'!A:K,4,FALSE)</f>
        <v>198</v>
      </c>
      <c r="E169" s="43">
        <v>0.75</v>
      </c>
      <c r="F169" s="44">
        <f t="shared" si="34"/>
        <v>49</v>
      </c>
      <c r="G169" s="45">
        <f t="shared" ref="G169:G190" si="46">F169*$B$7</f>
        <v>6.7301500000000001</v>
      </c>
      <c r="H169" s="45">
        <f t="shared" ref="H169:H190" si="47">G169*C169</f>
        <v>26.9206</v>
      </c>
      <c r="I169" s="45">
        <f t="shared" ref="I169:I190" si="48">G169*0.13</f>
        <v>0.87491950000000007</v>
      </c>
      <c r="J169" s="46">
        <f t="shared" ref="J169:J190" si="49">(G169-I169)*C169</f>
        <v>23.420922000000001</v>
      </c>
      <c r="K169" s="47">
        <v>0.20000000000000001</v>
      </c>
      <c r="L169" s="48">
        <f t="shared" si="39"/>
        <v>4.6841844000000004</v>
      </c>
      <c r="M169" s="49">
        <v>0.050000000000000003</v>
      </c>
      <c r="N169" s="50">
        <f t="shared" ref="N169:N190" si="50">J169*M169</f>
        <v>1.1710461000000001</v>
      </c>
      <c r="O169" s="49">
        <v>0.050000000000000003</v>
      </c>
      <c r="P169" s="50">
        <f t="shared" si="41"/>
        <v>1.1710461000000001</v>
      </c>
      <c r="Q169" s="250">
        <f t="shared" si="42"/>
        <v>4.0999999999999996</v>
      </c>
      <c r="R169" s="52">
        <f t="shared" si="43"/>
        <v>16.399999999999999</v>
      </c>
      <c r="S169" s="69">
        <f t="shared" si="44"/>
        <v>0.60919890344197369</v>
      </c>
      <c r="T169" s="217" t="str">
        <f>VLOOKUP(A169,[2]item!$A$2:$B$147,2,0)</f>
        <v>E02278</v>
      </c>
      <c r="U169" s="218" t="str">
        <f t="shared" si="45"/>
        <v>Match</v>
      </c>
    </row>
    <row r="170" ht="15" customHeight="1">
      <c r="A170" s="249" t="s">
        <v>268</v>
      </c>
      <c r="B170" s="55" t="str">
        <f>VLOOKUP(A170,'New template'!A:B,2,FALSE)</f>
        <v>E05647</v>
      </c>
      <c r="C170" s="68">
        <v>1</v>
      </c>
      <c r="D170" s="198">
        <f>VLOOKUP(A170,'New template'!A:K,4,FALSE)</f>
        <v>398</v>
      </c>
      <c r="E170" s="43">
        <v>0</v>
      </c>
      <c r="F170" s="44">
        <f t="shared" si="34"/>
        <v>398</v>
      </c>
      <c r="G170" s="45">
        <f t="shared" si="46"/>
        <v>54.665300000000002</v>
      </c>
      <c r="H170" s="45">
        <f t="shared" si="47"/>
        <v>54.665300000000002</v>
      </c>
      <c r="I170" s="45">
        <f t="shared" si="48"/>
        <v>7.1064890000000007</v>
      </c>
      <c r="J170" s="46">
        <f t="shared" si="49"/>
        <v>47.558810999999999</v>
      </c>
      <c r="K170" s="47">
        <v>0.20000000000000001</v>
      </c>
      <c r="L170" s="48">
        <f t="shared" si="39"/>
        <v>9.5117621999999997</v>
      </c>
      <c r="M170" s="49">
        <v>0.050000000000000003</v>
      </c>
      <c r="N170" s="50">
        <f t="shared" si="50"/>
        <v>2.3779405499999999</v>
      </c>
      <c r="O170" s="49">
        <v>0.050000000000000003</v>
      </c>
      <c r="P170" s="50">
        <f t="shared" si="41"/>
        <v>2.3779405499999999</v>
      </c>
      <c r="Q170" s="250">
        <f t="shared" si="42"/>
        <v>33.289999999999999</v>
      </c>
      <c r="R170" s="52">
        <f t="shared" si="43"/>
        <v>33.289999999999999</v>
      </c>
      <c r="S170" s="69">
        <f t="shared" si="44"/>
        <v>0.60897863910012384</v>
      </c>
      <c r="T170" s="217" t="str">
        <f>VLOOKUP(A170,[2]item!$A$2:$B$147,2,0)</f>
        <v>E05647</v>
      </c>
      <c r="U170" s="218" t="str">
        <f t="shared" si="45"/>
        <v>Match</v>
      </c>
    </row>
    <row r="171" ht="15" customHeight="1">
      <c r="A171" s="249" t="s">
        <v>268</v>
      </c>
      <c r="B171" s="55" t="str">
        <f>VLOOKUP(A171,'New template'!A:B,2,FALSE)</f>
        <v>E05647</v>
      </c>
      <c r="C171" s="68">
        <v>24</v>
      </c>
      <c r="D171" s="198">
        <f>VLOOKUP(A171,'New template'!A:K,4,FALSE)</f>
        <v>398</v>
      </c>
      <c r="E171" s="43">
        <v>0.84999999999999998</v>
      </c>
      <c r="F171" s="44">
        <f t="shared" si="34"/>
        <v>59</v>
      </c>
      <c r="G171" s="45">
        <f t="shared" si="46"/>
        <v>8.10365</v>
      </c>
      <c r="H171" s="45">
        <f t="shared" si="47"/>
        <v>194.48759999999999</v>
      </c>
      <c r="I171" s="45">
        <f t="shared" si="48"/>
        <v>1.0534745000000001</v>
      </c>
      <c r="J171" s="46">
        <f t="shared" si="49"/>
        <v>169.20421199999998</v>
      </c>
      <c r="K171" s="47">
        <v>0.20000000000000001</v>
      </c>
      <c r="L171" s="48">
        <f t="shared" si="39"/>
        <v>33.8408424</v>
      </c>
      <c r="M171" s="49">
        <v>0.050000000000000003</v>
      </c>
      <c r="N171" s="50">
        <f t="shared" si="50"/>
        <v>8.4602105999999999</v>
      </c>
      <c r="O171" s="49">
        <v>0.050000000000000003</v>
      </c>
      <c r="P171" s="50">
        <f t="shared" si="41"/>
        <v>8.4602105999999999</v>
      </c>
      <c r="Q171" s="250">
        <f t="shared" si="42"/>
        <v>4.9400000000000004</v>
      </c>
      <c r="R171" s="52">
        <f t="shared" si="43"/>
        <v>118.56</v>
      </c>
      <c r="S171" s="69">
        <f t="shared" si="44"/>
        <v>0.60960184608170398</v>
      </c>
      <c r="T171" s="217" t="str">
        <f>VLOOKUP(A171,[2]item!$A$2:$B$147,2,0)</f>
        <v>E05647</v>
      </c>
      <c r="U171" s="218" t="str">
        <f t="shared" si="45"/>
        <v>Match</v>
      </c>
    </row>
    <row r="172" ht="15" customHeight="1">
      <c r="A172" s="249" t="s">
        <v>396</v>
      </c>
      <c r="B172" s="55" t="str">
        <f>VLOOKUP(A172,'New template'!A:B,2,FALSE)</f>
        <v>E05700</v>
      </c>
      <c r="C172" s="68">
        <v>10</v>
      </c>
      <c r="D172" s="198">
        <f>VLOOKUP(A172,'New template'!A:K,4,FALSE)</f>
        <v>348</v>
      </c>
      <c r="E172" s="43">
        <v>0.5</v>
      </c>
      <c r="F172" s="44">
        <f t="shared" si="34"/>
        <v>174</v>
      </c>
      <c r="G172" s="45">
        <f t="shared" si="46"/>
        <v>23.898900000000001</v>
      </c>
      <c r="H172" s="45">
        <f t="shared" si="47"/>
        <v>238.989</v>
      </c>
      <c r="I172" s="45">
        <f t="shared" si="48"/>
        <v>3.1068570000000002</v>
      </c>
      <c r="J172" s="46">
        <f t="shared" si="49"/>
        <v>207.92043000000001</v>
      </c>
      <c r="K172" s="47">
        <v>0.20000000000000001</v>
      </c>
      <c r="L172" s="48">
        <f t="shared" si="39"/>
        <v>41.584086000000006</v>
      </c>
      <c r="M172" s="49">
        <v>0.050000000000000003</v>
      </c>
      <c r="N172" s="50">
        <f t="shared" si="50"/>
        <v>10.396021500000002</v>
      </c>
      <c r="O172" s="49">
        <v>0.050000000000000003</v>
      </c>
      <c r="P172" s="50">
        <f t="shared" si="41"/>
        <v>10.396021500000002</v>
      </c>
      <c r="Q172" s="250">
        <f t="shared" si="42"/>
        <v>14.550000000000001</v>
      </c>
      <c r="R172" s="52">
        <f t="shared" si="43"/>
        <v>145.5</v>
      </c>
      <c r="S172" s="69">
        <f t="shared" si="44"/>
        <v>0.60881463163576566</v>
      </c>
      <c r="T172" s="217" t="str">
        <f>VLOOKUP(A172,[2]item!$A$2:$B$147,2,0)</f>
        <v>E05700</v>
      </c>
      <c r="U172" s="218" t="str">
        <f t="shared" si="45"/>
        <v>Match</v>
      </c>
    </row>
    <row r="173" ht="15" customHeight="1">
      <c r="A173" s="249" t="s">
        <v>396</v>
      </c>
      <c r="B173" s="55" t="str">
        <f>VLOOKUP(A173,'New template'!A:B,2,FALSE)</f>
        <v>E05700</v>
      </c>
      <c r="C173" s="68">
        <v>1</v>
      </c>
      <c r="D173" s="198">
        <f>VLOOKUP(A173,'New template'!A:K,4,FALSE)</f>
        <v>348</v>
      </c>
      <c r="E173" s="43">
        <v>0</v>
      </c>
      <c r="F173" s="44">
        <f t="shared" si="34"/>
        <v>348</v>
      </c>
      <c r="G173" s="45">
        <f t="shared" si="46"/>
        <v>47.797800000000002</v>
      </c>
      <c r="H173" s="45">
        <f t="shared" si="47"/>
        <v>47.797800000000002</v>
      </c>
      <c r="I173" s="45">
        <f t="shared" si="48"/>
        <v>6.2137140000000004</v>
      </c>
      <c r="J173" s="46">
        <f t="shared" si="49"/>
        <v>41.584085999999999</v>
      </c>
      <c r="K173" s="47">
        <v>0.20000000000000001</v>
      </c>
      <c r="L173" s="48">
        <f t="shared" si="39"/>
        <v>8.3168172000000009</v>
      </c>
      <c r="M173" s="49">
        <v>0.050000000000000003</v>
      </c>
      <c r="N173" s="50">
        <f t="shared" si="50"/>
        <v>2.0792043000000002</v>
      </c>
      <c r="O173" s="49">
        <v>0.050000000000000003</v>
      </c>
      <c r="P173" s="50">
        <f t="shared" si="41"/>
        <v>2.0792043000000002</v>
      </c>
      <c r="Q173" s="250">
        <f t="shared" si="42"/>
        <v>29.109999999999999</v>
      </c>
      <c r="R173" s="52">
        <f t="shared" si="43"/>
        <v>29.109999999999999</v>
      </c>
      <c r="S173" s="69">
        <f t="shared" si="44"/>
        <v>0.6090238462858123</v>
      </c>
      <c r="T173" s="217" t="str">
        <f>VLOOKUP(A173,[2]item!$A$2:$B$147,2,0)</f>
        <v>E05700</v>
      </c>
      <c r="U173" s="218" t="str">
        <f t="shared" si="45"/>
        <v>Match</v>
      </c>
    </row>
    <row r="174" ht="15" customHeight="1">
      <c r="A174" s="249" t="s">
        <v>274</v>
      </c>
      <c r="B174" s="55" t="str">
        <f>VLOOKUP(A174,'New template'!A:B,2,FALSE)</f>
        <v>E06227</v>
      </c>
      <c r="C174" s="68">
        <v>3</v>
      </c>
      <c r="D174" s="198">
        <f>VLOOKUP(A174,'New template'!A:K,4,FALSE)</f>
        <v>548</v>
      </c>
      <c r="E174" s="43">
        <v>0.20000000000000001</v>
      </c>
      <c r="F174" s="44">
        <f t="shared" si="34"/>
        <v>438</v>
      </c>
      <c r="G174" s="45">
        <f t="shared" si="46"/>
        <v>60.159300000000002</v>
      </c>
      <c r="H174" s="45">
        <f t="shared" si="47"/>
        <v>180.47790000000001</v>
      </c>
      <c r="I174" s="45">
        <f t="shared" si="48"/>
        <v>7.8207090000000008</v>
      </c>
      <c r="J174" s="46">
        <f t="shared" si="49"/>
        <v>157.015773</v>
      </c>
      <c r="K174" s="47">
        <v>0.20000000000000001</v>
      </c>
      <c r="L174" s="48">
        <f t="shared" si="39"/>
        <v>31.403154600000001</v>
      </c>
      <c r="M174" s="49">
        <v>0.050000000000000003</v>
      </c>
      <c r="N174" s="50">
        <f t="shared" si="50"/>
        <v>7.8507886500000001</v>
      </c>
      <c r="O174" s="49">
        <v>0.050000000000000003</v>
      </c>
      <c r="P174" s="50">
        <f t="shared" si="41"/>
        <v>7.8507886500000001</v>
      </c>
      <c r="Q174" s="250">
        <f t="shared" si="42"/>
        <v>36.640000000000001</v>
      </c>
      <c r="R174" s="52">
        <f t="shared" si="43"/>
        <v>109.92</v>
      </c>
      <c r="S174" s="69">
        <f t="shared" si="44"/>
        <v>0.60904963987280436</v>
      </c>
      <c r="T174" s="217" t="str">
        <f>VLOOKUP(A174,[2]item!$A$2:$B$147,2,0)</f>
        <v>E06227</v>
      </c>
      <c r="U174" s="218" t="str">
        <f t="shared" si="45"/>
        <v>Match</v>
      </c>
    </row>
    <row r="175" ht="15" customHeight="1">
      <c r="A175" s="249" t="s">
        <v>276</v>
      </c>
      <c r="B175" s="55" t="str">
        <f>VLOOKUP(A175,'New template'!A:B,2,FALSE)</f>
        <v>E03566</v>
      </c>
      <c r="C175" s="68">
        <v>3</v>
      </c>
      <c r="D175" s="198">
        <f>VLOOKUP(A175,'New template'!A:K,4,FALSE)</f>
        <v>248</v>
      </c>
      <c r="E175" s="43">
        <v>0.5</v>
      </c>
      <c r="F175" s="44">
        <f t="shared" si="34"/>
        <v>124</v>
      </c>
      <c r="G175" s="45">
        <f t="shared" si="46"/>
        <v>17.031400000000001</v>
      </c>
      <c r="H175" s="45">
        <f t="shared" si="47"/>
        <v>51.094200000000001</v>
      </c>
      <c r="I175" s="45">
        <f t="shared" si="48"/>
        <v>2.2140820000000003</v>
      </c>
      <c r="J175" s="46">
        <f t="shared" si="49"/>
        <v>44.451954000000001</v>
      </c>
      <c r="K175" s="47">
        <v>0.20000000000000001</v>
      </c>
      <c r="L175" s="48">
        <f t="shared" si="39"/>
        <v>8.8903908000000005</v>
      </c>
      <c r="M175" s="49">
        <v>0.050000000000000003</v>
      </c>
      <c r="N175" s="50">
        <f t="shared" si="50"/>
        <v>2.2225977000000001</v>
      </c>
      <c r="O175" s="49">
        <v>0.050000000000000003</v>
      </c>
      <c r="P175" s="50">
        <f t="shared" si="41"/>
        <v>2.2225977000000001</v>
      </c>
      <c r="Q175" s="250">
        <f t="shared" si="42"/>
        <v>10.369999999999999</v>
      </c>
      <c r="R175" s="52">
        <f t="shared" si="43"/>
        <v>31.109999999999999</v>
      </c>
      <c r="S175" s="69">
        <f t="shared" si="44"/>
        <v>0.60887537137287595</v>
      </c>
      <c r="T175" s="217" t="str">
        <f>VLOOKUP(A175,[2]item!$A$2:$B$147,2,0)</f>
        <v>E03566</v>
      </c>
      <c r="U175" s="218" t="str">
        <f t="shared" si="45"/>
        <v>Match</v>
      </c>
    </row>
    <row r="176" ht="15" customHeight="1">
      <c r="A176" s="249" t="s">
        <v>278</v>
      </c>
      <c r="B176" s="55" t="str">
        <f>VLOOKUP(A176,'New template'!A:B,2,FALSE)</f>
        <v>E06534</v>
      </c>
      <c r="C176" s="68">
        <v>2</v>
      </c>
      <c r="D176" s="198">
        <f>VLOOKUP(A176,'New template'!A:K,4,FALSE)</f>
        <v>348</v>
      </c>
      <c r="E176" s="43">
        <v>0.5</v>
      </c>
      <c r="F176" s="44">
        <f t="shared" si="34"/>
        <v>174</v>
      </c>
      <c r="G176" s="45">
        <f t="shared" si="46"/>
        <v>23.898900000000001</v>
      </c>
      <c r="H176" s="45">
        <f t="shared" si="47"/>
        <v>47.797800000000002</v>
      </c>
      <c r="I176" s="45">
        <f t="shared" si="48"/>
        <v>3.1068570000000002</v>
      </c>
      <c r="J176" s="46">
        <f t="shared" si="49"/>
        <v>41.584085999999999</v>
      </c>
      <c r="K176" s="47">
        <v>0.20000000000000001</v>
      </c>
      <c r="L176" s="48">
        <f t="shared" si="39"/>
        <v>8.3168172000000009</v>
      </c>
      <c r="M176" s="49">
        <v>0.050000000000000003</v>
      </c>
      <c r="N176" s="50">
        <f t="shared" si="50"/>
        <v>2.0792043000000002</v>
      </c>
      <c r="O176" s="49">
        <v>0.050000000000000003</v>
      </c>
      <c r="P176" s="50">
        <f t="shared" si="41"/>
        <v>2.0792043000000002</v>
      </c>
      <c r="Q176" s="250">
        <f t="shared" si="42"/>
        <v>14.550000000000001</v>
      </c>
      <c r="R176" s="52">
        <f t="shared" si="43"/>
        <v>29.100000000000001</v>
      </c>
      <c r="S176" s="69">
        <f t="shared" si="44"/>
        <v>0.60881463163576566</v>
      </c>
      <c r="T176" s="217" t="str">
        <f>VLOOKUP(A176,[2]item!$A$2:$B$147,2,0)</f>
        <v>E06534</v>
      </c>
      <c r="U176" s="218" t="str">
        <f t="shared" si="45"/>
        <v>Match</v>
      </c>
    </row>
    <row r="177" ht="15" customHeight="1">
      <c r="A177" s="249" t="s">
        <v>280</v>
      </c>
      <c r="B177" s="55" t="str">
        <f>VLOOKUP(A177,'New template'!A:B,2,FALSE)</f>
        <v>E03045</v>
      </c>
      <c r="C177" s="68">
        <v>2</v>
      </c>
      <c r="D177" s="198">
        <f>VLOOKUP(A177,'New template'!A:K,4,FALSE)</f>
        <v>348</v>
      </c>
      <c r="E177" s="43">
        <v>0</v>
      </c>
      <c r="F177" s="44">
        <f t="shared" si="34"/>
        <v>348</v>
      </c>
      <c r="G177" s="45">
        <f t="shared" si="46"/>
        <v>47.797800000000002</v>
      </c>
      <c r="H177" s="45">
        <f t="shared" si="47"/>
        <v>95.595600000000005</v>
      </c>
      <c r="I177" s="45">
        <f t="shared" si="48"/>
        <v>6.2137140000000004</v>
      </c>
      <c r="J177" s="46">
        <f t="shared" si="49"/>
        <v>83.168171999999998</v>
      </c>
      <c r="K177" s="47">
        <v>0.20000000000000001</v>
      </c>
      <c r="L177" s="48">
        <f t="shared" si="39"/>
        <v>16.633634400000002</v>
      </c>
      <c r="M177" s="49">
        <v>0.050000000000000003</v>
      </c>
      <c r="N177" s="50">
        <f t="shared" si="50"/>
        <v>4.1584086000000005</v>
      </c>
      <c r="O177" s="49">
        <v>0.050000000000000003</v>
      </c>
      <c r="P177" s="50">
        <f t="shared" si="41"/>
        <v>4.1584086000000005</v>
      </c>
      <c r="Q177" s="250">
        <f t="shared" si="42"/>
        <v>29.109999999999999</v>
      </c>
      <c r="R177" s="52">
        <f t="shared" si="43"/>
        <v>58.219999999999999</v>
      </c>
      <c r="S177" s="69">
        <f t="shared" si="44"/>
        <v>0.6090238462858123</v>
      </c>
      <c r="T177" s="217" t="str">
        <f>VLOOKUP(A177,[2]item!$A$2:$B$147,2,0)</f>
        <v>E03045</v>
      </c>
      <c r="U177" s="218" t="str">
        <f t="shared" si="45"/>
        <v>Match</v>
      </c>
    </row>
    <row r="178" ht="15" customHeight="1">
      <c r="A178" s="249" t="s">
        <v>280</v>
      </c>
      <c r="B178" s="55" t="str">
        <f>VLOOKUP(A178,'New template'!A:B,2,FALSE)</f>
        <v>E03045</v>
      </c>
      <c r="C178" s="68">
        <v>42</v>
      </c>
      <c r="D178" s="198">
        <f>VLOOKUP(A178,'New template'!A:K,4,FALSE)</f>
        <v>348</v>
      </c>
      <c r="E178" s="43">
        <v>0.59999999999999998</v>
      </c>
      <c r="F178" s="44">
        <f t="shared" si="34"/>
        <v>139</v>
      </c>
      <c r="G178" s="45">
        <f t="shared" si="46"/>
        <v>19.091650000000001</v>
      </c>
      <c r="H178" s="45">
        <f t="shared" si="47"/>
        <v>801.84930000000008</v>
      </c>
      <c r="I178" s="45">
        <f t="shared" si="48"/>
        <v>2.4819145000000002</v>
      </c>
      <c r="J178" s="46">
        <f t="shared" si="49"/>
        <v>697.60889099999997</v>
      </c>
      <c r="K178" s="47">
        <v>0.20000000000000001</v>
      </c>
      <c r="L178" s="48">
        <f t="shared" si="39"/>
        <v>139.5217782</v>
      </c>
      <c r="M178" s="49">
        <v>0.050000000000000003</v>
      </c>
      <c r="N178" s="50">
        <f t="shared" si="50"/>
        <v>34.88044455</v>
      </c>
      <c r="O178" s="49">
        <v>0.050000000000000003</v>
      </c>
      <c r="P178" s="50">
        <f t="shared" si="41"/>
        <v>34.88044455</v>
      </c>
      <c r="Q178" s="250">
        <f t="shared" si="42"/>
        <v>11.630000000000001</v>
      </c>
      <c r="R178" s="52">
        <f t="shared" si="43"/>
        <v>488.46000000000004</v>
      </c>
      <c r="S178" s="69">
        <f t="shared" si="44"/>
        <v>0.60916683471570032</v>
      </c>
      <c r="T178" s="217" t="str">
        <f>VLOOKUP(A178,[2]item!$A$2:$B$147,2,0)</f>
        <v>E03045</v>
      </c>
      <c r="U178" s="218" t="str">
        <f t="shared" si="45"/>
        <v>Match</v>
      </c>
    </row>
    <row r="179" ht="15" customHeight="1">
      <c r="A179" s="249" t="s">
        <v>282</v>
      </c>
      <c r="B179" s="55" t="str">
        <f>VLOOKUP(A179,'New template'!A:B,2,FALSE)</f>
        <v>E05096</v>
      </c>
      <c r="C179" s="68">
        <v>29</v>
      </c>
      <c r="D179" s="198">
        <f>VLOOKUP(A179,'New template'!A:K,4,FALSE)</f>
        <v>498</v>
      </c>
      <c r="E179" s="43">
        <v>0.59999999999999998</v>
      </c>
      <c r="F179" s="44">
        <f t="shared" si="34"/>
        <v>199</v>
      </c>
      <c r="G179" s="45">
        <f t="shared" si="46"/>
        <v>27.332650000000001</v>
      </c>
      <c r="H179" s="45">
        <f t="shared" si="47"/>
        <v>792.64685000000009</v>
      </c>
      <c r="I179" s="45">
        <f t="shared" si="48"/>
        <v>3.5532445000000004</v>
      </c>
      <c r="J179" s="46">
        <f t="shared" si="49"/>
        <v>689.60275949999993</v>
      </c>
      <c r="K179" s="47">
        <v>0.20000000000000001</v>
      </c>
      <c r="L179" s="48">
        <f t="shared" si="39"/>
        <v>137.92055189999999</v>
      </c>
      <c r="M179" s="49">
        <v>0.050000000000000003</v>
      </c>
      <c r="N179" s="50">
        <f t="shared" si="50"/>
        <v>34.480137974999998</v>
      </c>
      <c r="O179" s="49">
        <v>0.050000000000000003</v>
      </c>
      <c r="P179" s="50">
        <f t="shared" si="41"/>
        <v>34.480137974999998</v>
      </c>
      <c r="Q179" s="250">
        <f t="shared" si="42"/>
        <v>16.649999999999999</v>
      </c>
      <c r="R179" s="52">
        <f t="shared" si="43"/>
        <v>482.84999999999997</v>
      </c>
      <c r="S179" s="69">
        <f t="shared" si="44"/>
        <v>0.60916157050267705</v>
      </c>
      <c r="T179" s="217" t="str">
        <f>VLOOKUP(A179,[2]item!$A$2:$B$147,2,0)</f>
        <v>E05096</v>
      </c>
      <c r="U179" s="218" t="str">
        <f t="shared" si="45"/>
        <v>Match</v>
      </c>
    </row>
    <row r="180" ht="15" customHeight="1">
      <c r="A180" s="249" t="s">
        <v>282</v>
      </c>
      <c r="B180" s="55" t="str">
        <f>VLOOKUP(A180,'New template'!A:B,2,FALSE)</f>
        <v>E05096</v>
      </c>
      <c r="C180" s="68">
        <v>2</v>
      </c>
      <c r="D180" s="198">
        <f>VLOOKUP(A180,'New template'!A:K,4,FALSE)</f>
        <v>498</v>
      </c>
      <c r="E180" s="43">
        <v>0</v>
      </c>
      <c r="F180" s="44">
        <f t="shared" si="34"/>
        <v>498</v>
      </c>
      <c r="G180" s="45">
        <f t="shared" si="46"/>
        <v>68.400300000000001</v>
      </c>
      <c r="H180" s="45">
        <f t="shared" si="47"/>
        <v>136.8006</v>
      </c>
      <c r="I180" s="45">
        <f t="shared" si="48"/>
        <v>8.8920390000000005</v>
      </c>
      <c r="J180" s="46">
        <f t="shared" si="49"/>
        <v>119.01652200000001</v>
      </c>
      <c r="K180" s="47">
        <v>0.20000000000000001</v>
      </c>
      <c r="L180" s="48">
        <f t="shared" si="39"/>
        <v>23.803304400000002</v>
      </c>
      <c r="M180" s="49">
        <v>0.050000000000000003</v>
      </c>
      <c r="N180" s="50">
        <f t="shared" si="50"/>
        <v>5.9508261000000005</v>
      </c>
      <c r="O180" s="49">
        <v>0.050000000000000003</v>
      </c>
      <c r="P180" s="50">
        <f t="shared" si="41"/>
        <v>5.9508261000000005</v>
      </c>
      <c r="Q180" s="250">
        <f t="shared" si="42"/>
        <v>41.659999999999997</v>
      </c>
      <c r="R180" s="52">
        <f t="shared" si="43"/>
        <v>83.319999999999993</v>
      </c>
      <c r="S180" s="69">
        <f t="shared" si="44"/>
        <v>0.60906165616232666</v>
      </c>
      <c r="T180" s="217" t="str">
        <f>VLOOKUP(A180,[2]item!$A$2:$B$147,2,0)</f>
        <v>E05096</v>
      </c>
      <c r="U180" s="218" t="str">
        <f t="shared" si="45"/>
        <v>Match</v>
      </c>
    </row>
    <row r="181" ht="15" customHeight="1">
      <c r="A181" s="249" t="s">
        <v>394</v>
      </c>
      <c r="B181" s="55" t="str">
        <f>VLOOKUP(A181,'New template'!A:B,2,FALSE)</f>
        <v>E05071</v>
      </c>
      <c r="C181" s="68">
        <v>2</v>
      </c>
      <c r="D181" s="198">
        <f>VLOOKUP(A181,'New template'!A:K,4,FALSE)</f>
        <v>148</v>
      </c>
      <c r="E181" s="43">
        <v>0.75</v>
      </c>
      <c r="F181" s="44">
        <f t="shared" si="34"/>
        <v>37</v>
      </c>
      <c r="G181" s="45">
        <f t="shared" si="46"/>
        <v>5.08195</v>
      </c>
      <c r="H181" s="45">
        <f t="shared" si="47"/>
        <v>10.1639</v>
      </c>
      <c r="I181" s="45">
        <f t="shared" si="48"/>
        <v>0.6606535</v>
      </c>
      <c r="J181" s="46">
        <f t="shared" si="49"/>
        <v>8.8425930000000008</v>
      </c>
      <c r="K181" s="47">
        <v>0.20000000000000001</v>
      </c>
      <c r="L181" s="48">
        <f t="shared" si="39"/>
        <v>1.7685186000000002</v>
      </c>
      <c r="M181" s="49">
        <v>0.050000000000000003</v>
      </c>
      <c r="N181" s="50">
        <f t="shared" si="50"/>
        <v>0.44212965000000004</v>
      </c>
      <c r="O181" s="49">
        <v>0.050000000000000003</v>
      </c>
      <c r="P181" s="50">
        <f t="shared" si="41"/>
        <v>0.44212965000000004</v>
      </c>
      <c r="Q181" s="250">
        <f t="shared" si="42"/>
        <v>3.0899999999999999</v>
      </c>
      <c r="R181" s="52">
        <f t="shared" si="43"/>
        <v>6.1799999999999997</v>
      </c>
      <c r="S181" s="69">
        <f t="shared" si="44"/>
        <v>0.60803431753559167</v>
      </c>
      <c r="T181" s="217" t="str">
        <f>VLOOKUP(A181,[2]item!$A$2:$B$147,2,0)</f>
        <v>E05071</v>
      </c>
      <c r="U181" s="218" t="str">
        <f t="shared" si="45"/>
        <v>Match</v>
      </c>
    </row>
    <row r="182" ht="15" customHeight="1">
      <c r="A182" s="249" t="s">
        <v>395</v>
      </c>
      <c r="B182" s="55" t="str">
        <f>VLOOKUP(A182,'New template'!A:B,2,FALSE)</f>
        <v>E06305</v>
      </c>
      <c r="C182" s="68">
        <v>3</v>
      </c>
      <c r="D182" s="198">
        <f>VLOOKUP(A182,'New template'!A:K,4,FALSE)</f>
        <v>198</v>
      </c>
      <c r="E182" s="43">
        <v>0.75</v>
      </c>
      <c r="F182" s="44">
        <f t="shared" si="34"/>
        <v>49</v>
      </c>
      <c r="G182" s="45">
        <f t="shared" si="46"/>
        <v>6.7301500000000001</v>
      </c>
      <c r="H182" s="45">
        <f t="shared" si="47"/>
        <v>20.190449999999998</v>
      </c>
      <c r="I182" s="45">
        <f t="shared" si="48"/>
        <v>0.87491950000000007</v>
      </c>
      <c r="J182" s="46">
        <f t="shared" si="49"/>
        <v>17.5656915</v>
      </c>
      <c r="K182" s="47">
        <v>0.20000000000000001</v>
      </c>
      <c r="L182" s="48">
        <f t="shared" si="39"/>
        <v>3.5131383</v>
      </c>
      <c r="M182" s="49">
        <v>0.050000000000000003</v>
      </c>
      <c r="N182" s="50">
        <f t="shared" si="50"/>
        <v>0.87828457500000001</v>
      </c>
      <c r="O182" s="49">
        <v>0.050000000000000003</v>
      </c>
      <c r="P182" s="50">
        <f t="shared" si="41"/>
        <v>0.87828457500000001</v>
      </c>
      <c r="Q182" s="250">
        <f t="shared" si="42"/>
        <v>4.0999999999999996</v>
      </c>
      <c r="R182" s="52">
        <f t="shared" si="43"/>
        <v>12.299999999999999</v>
      </c>
      <c r="S182" s="69">
        <f t="shared" si="44"/>
        <v>0.6091989034419738</v>
      </c>
      <c r="T182" s="217" t="str">
        <f>VLOOKUP(A182,[2]item!$A$2:$B$147,2,0)</f>
        <v>E06305</v>
      </c>
      <c r="U182" s="218" t="str">
        <f t="shared" si="45"/>
        <v>Match</v>
      </c>
    </row>
    <row r="183" hidden="1" ht="14.25" customHeight="1">
      <c r="A183" s="220" t="s">
        <v>443</v>
      </c>
      <c r="B183" s="55" t="str">
        <f>VLOOKUP(A183,'New template'!A:B,2,FALSE)</f>
        <v>E06689</v>
      </c>
      <c r="C183" s="68">
        <v>0</v>
      </c>
      <c r="D183" s="198">
        <v>298</v>
      </c>
      <c r="E183" s="43">
        <v>0</v>
      </c>
      <c r="F183" s="207">
        <f t="shared" ref="F183:F190" si="51">ROUNDDOWN(D183*(1-E183),0)</f>
        <v>298</v>
      </c>
      <c r="G183" s="45">
        <f t="shared" si="46"/>
        <v>40.930300000000003</v>
      </c>
      <c r="H183" s="208">
        <f t="shared" si="47"/>
        <v>0</v>
      </c>
      <c r="I183" s="208">
        <f t="shared" si="48"/>
        <v>5.3209390000000001</v>
      </c>
      <c r="J183" s="46">
        <f t="shared" si="49"/>
        <v>0</v>
      </c>
      <c r="K183" s="47">
        <v>0.20000000000000001</v>
      </c>
      <c r="L183" s="211">
        <f t="shared" ref="L183:L190" si="52">J183*K183</f>
        <v>0</v>
      </c>
      <c r="M183" s="49">
        <v>0.050000000000000003</v>
      </c>
      <c r="N183" s="213">
        <f t="shared" si="50"/>
        <v>0</v>
      </c>
      <c r="O183" s="49">
        <v>0.050000000000000003</v>
      </c>
      <c r="P183" s="213">
        <f t="shared" ref="P183:P190" si="53">J183*O183</f>
        <v>0</v>
      </c>
      <c r="Q183" s="214">
        <f t="shared" ref="Q183:Q190" si="54">IFERROR(ROUND((J183-L183-N183-P183)/C183,2),0)</f>
        <v>0</v>
      </c>
      <c r="R183" s="215">
        <f t="shared" ref="R183:R190" si="55">J183-L183-N183-P183</f>
        <v>0</v>
      </c>
      <c r="S183" s="69" t="e">
        <f t="shared" ref="S183:S190" si="56">R183/H183</f>
        <v>#DIV/0!</v>
      </c>
      <c r="T183" s="12"/>
    </row>
    <row r="184" hidden="1" ht="14.25" customHeight="1">
      <c r="A184" s="220" t="s">
        <v>396</v>
      </c>
      <c r="B184" s="55" t="str">
        <f>VLOOKUP(A184,'New template'!A:B,2,FALSE)</f>
        <v>E05700</v>
      </c>
      <c r="C184" s="68">
        <v>0</v>
      </c>
      <c r="D184" s="198">
        <v>348</v>
      </c>
      <c r="E184" s="43">
        <v>0.5</v>
      </c>
      <c r="F184" s="207">
        <f t="shared" si="51"/>
        <v>174</v>
      </c>
      <c r="G184" s="45">
        <f t="shared" si="46"/>
        <v>23.898900000000001</v>
      </c>
      <c r="H184" s="208">
        <f t="shared" si="47"/>
        <v>0</v>
      </c>
      <c r="I184" s="208">
        <f t="shared" si="48"/>
        <v>3.1068570000000002</v>
      </c>
      <c r="J184" s="46">
        <f t="shared" si="49"/>
        <v>0</v>
      </c>
      <c r="K184" s="47">
        <v>0.20000000000000001</v>
      </c>
      <c r="L184" s="211">
        <f t="shared" si="52"/>
        <v>0</v>
      </c>
      <c r="M184" s="49">
        <v>0.050000000000000003</v>
      </c>
      <c r="N184" s="213">
        <f t="shared" si="50"/>
        <v>0</v>
      </c>
      <c r="O184" s="49">
        <v>0.050000000000000003</v>
      </c>
      <c r="P184" s="213">
        <f t="shared" si="53"/>
        <v>0</v>
      </c>
      <c r="Q184" s="214">
        <f t="shared" si="54"/>
        <v>0</v>
      </c>
      <c r="R184" s="215">
        <f t="shared" si="55"/>
        <v>0</v>
      </c>
      <c r="S184" s="69" t="e">
        <f t="shared" si="56"/>
        <v>#DIV/0!</v>
      </c>
      <c r="T184" s="12"/>
    </row>
    <row r="185" hidden="1" ht="14.25" customHeight="1">
      <c r="A185" s="220" t="s">
        <v>397</v>
      </c>
      <c r="B185" s="65" t="s">
        <v>471</v>
      </c>
      <c r="C185" s="68">
        <v>0</v>
      </c>
      <c r="D185" s="198">
        <v>498</v>
      </c>
      <c r="E185" s="43">
        <v>0</v>
      </c>
      <c r="F185" s="207">
        <f t="shared" si="51"/>
        <v>498</v>
      </c>
      <c r="G185" s="45">
        <f t="shared" si="46"/>
        <v>68.400300000000001</v>
      </c>
      <c r="H185" s="208">
        <f t="shared" si="47"/>
        <v>0</v>
      </c>
      <c r="I185" s="208">
        <f t="shared" si="48"/>
        <v>8.8920390000000005</v>
      </c>
      <c r="J185" s="46">
        <f t="shared" si="49"/>
        <v>0</v>
      </c>
      <c r="K185" s="47">
        <v>0.20000000000000001</v>
      </c>
      <c r="L185" s="211">
        <f t="shared" si="52"/>
        <v>0</v>
      </c>
      <c r="M185" s="49">
        <v>0.050000000000000003</v>
      </c>
      <c r="N185" s="213">
        <f t="shared" si="50"/>
        <v>0</v>
      </c>
      <c r="O185" s="49">
        <v>0.050000000000000003</v>
      </c>
      <c r="P185" s="213">
        <f t="shared" si="53"/>
        <v>0</v>
      </c>
      <c r="Q185" s="214">
        <f t="shared" si="54"/>
        <v>0</v>
      </c>
      <c r="R185" s="215">
        <f t="shared" si="55"/>
        <v>0</v>
      </c>
      <c r="S185" s="69" t="e">
        <f t="shared" si="56"/>
        <v>#DIV/0!</v>
      </c>
      <c r="T185" s="12"/>
    </row>
    <row r="186" hidden="1" ht="14.25" customHeight="1">
      <c r="A186" s="220" t="s">
        <v>397</v>
      </c>
      <c r="B186" s="65" t="s">
        <v>471</v>
      </c>
      <c r="C186" s="68">
        <v>0</v>
      </c>
      <c r="D186" s="198">
        <v>498</v>
      </c>
      <c r="E186" s="43">
        <v>0.40000000000000002</v>
      </c>
      <c r="F186" s="207">
        <f t="shared" si="51"/>
        <v>298</v>
      </c>
      <c r="G186" s="45">
        <f t="shared" si="46"/>
        <v>40.930300000000003</v>
      </c>
      <c r="H186" s="208">
        <f t="shared" si="47"/>
        <v>0</v>
      </c>
      <c r="I186" s="208">
        <f t="shared" si="48"/>
        <v>5.3209390000000001</v>
      </c>
      <c r="J186" s="46">
        <f t="shared" si="49"/>
        <v>0</v>
      </c>
      <c r="K186" s="47">
        <v>0.20000000000000001</v>
      </c>
      <c r="L186" s="211">
        <f t="shared" si="52"/>
        <v>0</v>
      </c>
      <c r="M186" s="49">
        <v>0.050000000000000003</v>
      </c>
      <c r="N186" s="213">
        <f t="shared" si="50"/>
        <v>0</v>
      </c>
      <c r="O186" s="49">
        <v>0.050000000000000003</v>
      </c>
      <c r="P186" s="213">
        <f t="shared" si="53"/>
        <v>0</v>
      </c>
      <c r="Q186" s="214">
        <f t="shared" si="54"/>
        <v>0</v>
      </c>
      <c r="R186" s="215">
        <f t="shared" si="55"/>
        <v>0</v>
      </c>
      <c r="S186" s="69" t="e">
        <f t="shared" si="56"/>
        <v>#DIV/0!</v>
      </c>
      <c r="T186" s="12"/>
    </row>
    <row r="187" hidden="1" ht="14.25" customHeight="1">
      <c r="A187" s="220" t="s">
        <v>274</v>
      </c>
      <c r="B187" s="65" t="s">
        <v>410</v>
      </c>
      <c r="C187" s="68">
        <v>0</v>
      </c>
      <c r="D187" s="198">
        <v>548</v>
      </c>
      <c r="E187" s="43">
        <v>0.40000000000000002</v>
      </c>
      <c r="F187" s="207">
        <f t="shared" si="51"/>
        <v>328</v>
      </c>
      <c r="G187" s="45">
        <f t="shared" si="46"/>
        <v>45.050800000000002</v>
      </c>
      <c r="H187" s="208">
        <f t="shared" si="47"/>
        <v>0</v>
      </c>
      <c r="I187" s="208">
        <f t="shared" si="48"/>
        <v>5.8566040000000008</v>
      </c>
      <c r="J187" s="46">
        <f t="shared" si="49"/>
        <v>0</v>
      </c>
      <c r="K187" s="47">
        <v>0.20000000000000001</v>
      </c>
      <c r="L187" s="211">
        <f t="shared" si="52"/>
        <v>0</v>
      </c>
      <c r="M187" s="49">
        <v>0.050000000000000003</v>
      </c>
      <c r="N187" s="213">
        <f t="shared" si="50"/>
        <v>0</v>
      </c>
      <c r="O187" s="49">
        <v>0.050000000000000003</v>
      </c>
      <c r="P187" s="213">
        <f t="shared" si="53"/>
        <v>0</v>
      </c>
      <c r="Q187" s="214">
        <f t="shared" si="54"/>
        <v>0</v>
      </c>
      <c r="R187" s="215">
        <f t="shared" si="55"/>
        <v>0</v>
      </c>
      <c r="S187" s="69" t="e">
        <f t="shared" si="56"/>
        <v>#DIV/0!</v>
      </c>
      <c r="T187" s="12"/>
    </row>
    <row r="188" hidden="1" ht="14.25" customHeight="1">
      <c r="A188" s="150" t="s">
        <v>276</v>
      </c>
      <c r="B188" s="241" t="s">
        <v>473</v>
      </c>
      <c r="C188" s="68">
        <v>0</v>
      </c>
      <c r="D188" s="198">
        <v>248</v>
      </c>
      <c r="E188" s="43">
        <v>0.40000000000000002</v>
      </c>
      <c r="F188" s="207">
        <f t="shared" si="51"/>
        <v>148</v>
      </c>
      <c r="G188" s="45">
        <f t="shared" si="46"/>
        <v>20.3278</v>
      </c>
      <c r="H188" s="208">
        <f t="shared" si="47"/>
        <v>0</v>
      </c>
      <c r="I188" s="208">
        <f t="shared" si="48"/>
        <v>2.642614</v>
      </c>
      <c r="J188" s="46">
        <f t="shared" si="49"/>
        <v>0</v>
      </c>
      <c r="K188" s="47">
        <v>0.20000000000000001</v>
      </c>
      <c r="L188" s="211">
        <f t="shared" si="52"/>
        <v>0</v>
      </c>
      <c r="M188" s="49">
        <v>0.050000000000000003</v>
      </c>
      <c r="N188" s="213">
        <f t="shared" si="50"/>
        <v>0</v>
      </c>
      <c r="O188" s="49">
        <v>0.050000000000000003</v>
      </c>
      <c r="P188" s="213">
        <f t="shared" si="53"/>
        <v>0</v>
      </c>
      <c r="Q188" s="214">
        <f t="shared" si="54"/>
        <v>0</v>
      </c>
      <c r="R188" s="215">
        <f t="shared" si="55"/>
        <v>0</v>
      </c>
      <c r="S188" s="69" t="e">
        <f t="shared" si="56"/>
        <v>#DIV/0!</v>
      </c>
      <c r="T188" s="12"/>
    </row>
    <row r="189" hidden="1" ht="14.25" customHeight="1">
      <c r="A189" s="150" t="s">
        <v>350</v>
      </c>
      <c r="B189" s="241" t="s">
        <v>474</v>
      </c>
      <c r="C189" s="68">
        <v>0</v>
      </c>
      <c r="D189" s="198">
        <v>348</v>
      </c>
      <c r="E189" s="43">
        <v>0.40000000000000002</v>
      </c>
      <c r="F189" s="207">
        <f t="shared" si="51"/>
        <v>208</v>
      </c>
      <c r="G189" s="45">
        <f t="shared" si="46"/>
        <v>28.5688</v>
      </c>
      <c r="H189" s="208">
        <f t="shared" si="47"/>
        <v>0</v>
      </c>
      <c r="I189" s="208">
        <f t="shared" si="48"/>
        <v>3.7139440000000001</v>
      </c>
      <c r="J189" s="46">
        <f t="shared" si="49"/>
        <v>0</v>
      </c>
      <c r="K189" s="47">
        <v>0.20000000000000001</v>
      </c>
      <c r="L189" s="211">
        <f t="shared" si="52"/>
        <v>0</v>
      </c>
      <c r="M189" s="49">
        <v>0.050000000000000003</v>
      </c>
      <c r="N189" s="213">
        <f t="shared" si="50"/>
        <v>0</v>
      </c>
      <c r="O189" s="49">
        <v>0.050000000000000003</v>
      </c>
      <c r="P189" s="213">
        <f t="shared" si="53"/>
        <v>0</v>
      </c>
      <c r="Q189" s="214">
        <f t="shared" si="54"/>
        <v>0</v>
      </c>
      <c r="R189" s="215">
        <f t="shared" si="55"/>
        <v>0</v>
      </c>
      <c r="S189" s="69" t="e">
        <f t="shared" si="56"/>
        <v>#DIV/0!</v>
      </c>
      <c r="T189" s="12"/>
    </row>
    <row r="190" hidden="1" ht="14.25" customHeight="1">
      <c r="A190" s="220" t="s">
        <v>282</v>
      </c>
      <c r="B190" s="55" t="str">
        <f>VLOOKUP(A190,'New template'!A:B,2,FALSE)</f>
        <v>E05096</v>
      </c>
      <c r="C190" s="68">
        <v>0</v>
      </c>
      <c r="D190" s="198">
        <v>498</v>
      </c>
      <c r="E190" s="43">
        <v>0.59999999999999998</v>
      </c>
      <c r="F190" s="207">
        <f t="shared" si="51"/>
        <v>199</v>
      </c>
      <c r="G190" s="45">
        <f t="shared" si="46"/>
        <v>27.332650000000001</v>
      </c>
      <c r="H190" s="208">
        <f t="shared" si="47"/>
        <v>0</v>
      </c>
      <c r="I190" s="208">
        <f t="shared" si="48"/>
        <v>3.5532445000000004</v>
      </c>
      <c r="J190" s="46">
        <f t="shared" si="49"/>
        <v>0</v>
      </c>
      <c r="K190" s="47">
        <v>0.20000000000000001</v>
      </c>
      <c r="L190" s="211">
        <f t="shared" si="52"/>
        <v>0</v>
      </c>
      <c r="M190" s="49">
        <v>0.050000000000000003</v>
      </c>
      <c r="N190" s="213">
        <f t="shared" si="50"/>
        <v>0</v>
      </c>
      <c r="O190" s="49">
        <v>0.050000000000000003</v>
      </c>
      <c r="P190" s="213">
        <f t="shared" si="53"/>
        <v>0</v>
      </c>
      <c r="Q190" s="214">
        <f t="shared" si="54"/>
        <v>0</v>
      </c>
      <c r="R190" s="215">
        <f t="shared" si="55"/>
        <v>0</v>
      </c>
      <c r="S190" s="69" t="e">
        <f t="shared" si="56"/>
        <v>#DIV/0!</v>
      </c>
      <c r="T190" s="12"/>
    </row>
    <row r="191" s="6" customFormat="1" ht="14.25" customHeight="1">
      <c r="A191" s="196"/>
      <c r="B191" s="196"/>
      <c r="C191" s="272">
        <f>SUM(C9:C190)</f>
        <v>10177</v>
      </c>
      <c r="D191" s="273">
        <f>SUBTOTAL(9,D9:D190)</f>
        <v>55357.680000000008</v>
      </c>
      <c r="E191" s="274"/>
      <c r="F191" s="275"/>
      <c r="G191" s="276"/>
      <c r="H191" s="276">
        <f>SUM(H9:H190)</f>
        <v>124473.57485000002</v>
      </c>
      <c r="I191" s="276">
        <f>SUM(I9:I190)</f>
        <v>614.44346599999949</v>
      </c>
      <c r="J191" s="276">
        <f>SUM(J9:J190)</f>
        <v>108292.01011949993</v>
      </c>
      <c r="K191" s="277">
        <v>0.20000000000000001</v>
      </c>
      <c r="L191" s="278">
        <f>SUM(L9:L190)</f>
        <v>21658.402023899998</v>
      </c>
      <c r="M191" s="279"/>
      <c r="N191" s="280">
        <f>SUM(N9:N190)</f>
        <v>5414.6005059749996</v>
      </c>
      <c r="O191" s="279"/>
      <c r="P191" s="281">
        <f>SUM(P9:P190)</f>
        <v>5414.6005059749996</v>
      </c>
      <c r="Q191" s="282"/>
      <c r="R191" s="283">
        <f>SUM(R9:R190)</f>
        <v>75803.039999999979</v>
      </c>
      <c r="S191" s="284"/>
      <c r="U191" s="12"/>
    </row>
    <row r="192" s="6" customFormat="1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242"/>
      <c r="R192" s="12"/>
      <c r="S192" s="12"/>
      <c r="U192" s="12"/>
    </row>
    <row r="193" s="6" customFormat="1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242"/>
      <c r="R193" s="12"/>
      <c r="S193" s="12"/>
      <c r="U193" s="12"/>
    </row>
    <row r="194" s="6" customFormat="1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242"/>
      <c r="R194" s="12"/>
      <c r="S194" s="12"/>
      <c r="U194" s="12"/>
    </row>
    <row r="195" s="6" customFormat="1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242"/>
      <c r="R195" s="12"/>
      <c r="S195" s="12"/>
      <c r="U195" s="12"/>
    </row>
    <row r="196" s="6" customFormat="1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242"/>
      <c r="R196" s="12"/>
      <c r="S196" s="12"/>
      <c r="U196" s="12"/>
    </row>
    <row r="197" s="6" customFormat="1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242"/>
      <c r="R197" s="12"/>
      <c r="S197" s="12"/>
      <c r="U197" s="12"/>
    </row>
    <row r="198" s="6" customFormat="1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242"/>
      <c r="R198" s="12"/>
      <c r="S198" s="12"/>
      <c r="U198" s="12"/>
    </row>
    <row r="199" s="6" customFormat="1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242"/>
      <c r="R199" s="12"/>
      <c r="S199" s="12"/>
      <c r="U199" s="12"/>
    </row>
    <row r="200" s="6" customFormat="1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242"/>
      <c r="R200" s="12"/>
      <c r="S200" s="12"/>
      <c r="U200" s="12"/>
    </row>
    <row r="201" s="6" customFormat="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242"/>
      <c r="R201" s="12"/>
      <c r="S201" s="12"/>
      <c r="U201" s="12"/>
    </row>
    <row r="202" s="6" customFormat="1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242"/>
      <c r="R202" s="12"/>
      <c r="S202" s="12"/>
      <c r="U202" s="12"/>
    </row>
    <row r="203" s="6" customFormat="1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242"/>
      <c r="R203" s="12"/>
      <c r="S203" s="12"/>
      <c r="U203" s="12"/>
    </row>
    <row r="204" s="6" customFormat="1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242"/>
      <c r="R204" s="12"/>
      <c r="S204" s="12"/>
      <c r="U204" s="12"/>
    </row>
    <row r="205" s="6" customFormat="1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242"/>
      <c r="R205" s="12"/>
      <c r="S205" s="12"/>
      <c r="U205" s="12"/>
    </row>
    <row r="206" s="6" customFormat="1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242"/>
      <c r="R206" s="12"/>
      <c r="S206" s="12"/>
      <c r="U206" s="12"/>
    </row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</sheetData>
  <autoFilter ref="A8:S191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ref="A9:S182">
      <sortCondition ref="A8:A191"/>
    </sortState>
  </autoFilter>
  <mergeCells count="5">
    <mergeCell ref="C2:K2"/>
    <mergeCell ref="A3:A4"/>
    <mergeCell ref="M4:R4"/>
    <mergeCell ref="M5:R6"/>
    <mergeCell ref="M7:R7"/>
  </mergeCells>
  <pageMargins left="0.7" right="0.7" top="0.75" bottom="0.75" header="0" footer="0"/>
  <pageSetup r:id="rId1"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 filterMode="1">
    <pageSetUpPr fitToPage="1"/>
  </sheetPr>
  <sheetViews>
    <sheetView zoomScale="70" zoomScaleNormal="70" workbookViewId="0">
      <pane activePane="bottomLeft" state="frozen" topLeftCell="A9" ySplit="8"/>
      <selection pane="bottomLeft" activeCell="K114" sqref="K114"/>
    </sheetView>
  </sheetViews>
  <sheetFormatPr defaultColWidth="14.42578" defaultRowHeight="15" customHeight="1"/>
  <cols>
    <col min="1" max="1" width="78.85547" style="285" customWidth="1"/>
    <col min="2" max="2" width="14.14063" style="285" customWidth="1"/>
    <col min="3" max="3" width="13.71094" style="285" customWidth="1"/>
    <col min="4" max="4" width="12.28516" style="285" bestFit="1" customWidth="1"/>
    <col min="5" max="5" width="9.425781" style="285" bestFit="1" customWidth="1"/>
    <col min="6" max="6" width="12.85547" style="285" bestFit="1" customWidth="1"/>
    <col min="7" max="7" width="12.57031" style="285" customWidth="1"/>
    <col min="8" max="8" width="13.57031" style="285" bestFit="1" customWidth="1"/>
    <col min="9" max="9" width="12.57031" style="285" customWidth="1"/>
    <col min="10" max="10" width="13.57031" style="285" bestFit="1" customWidth="1"/>
    <col min="11" max="11" width="11.57031" style="285" customWidth="1"/>
    <col min="12" max="12" width="12.42578" style="285" bestFit="1" customWidth="1"/>
    <col min="13" max="13" width="13" style="285" bestFit="1" customWidth="1"/>
    <col min="14" max="14" width="12.85547" style="285" customWidth="1"/>
    <col min="15" max="15" width="11.42578" style="285" customWidth="1"/>
    <col min="16" max="16" width="12.42578" style="285" customWidth="1"/>
    <col min="17" max="17" width="12.85547" style="285" customWidth="1"/>
    <col min="18" max="18" width="13.57031" style="285" bestFit="1" customWidth="1"/>
    <col min="19" max="19" width="13.42578" style="285" customWidth="1"/>
    <col min="20" max="20" width="13.57031" style="11" customWidth="1"/>
    <col min="21" max="21" width="16" style="285" customWidth="1"/>
    <col min="22" max="16384" width="14.42578" style="285"/>
  </cols>
  <sheetData>
    <row r="1" ht="35.25" customHeight="1"/>
    <row r="2" ht="27" customHeight="1">
      <c r="B2" s="286"/>
      <c r="C2" s="287" t="s">
        <v>357</v>
      </c>
      <c r="D2" s="287"/>
      <c r="E2" s="287"/>
      <c r="F2" s="287"/>
      <c r="G2" s="287"/>
      <c r="H2" s="287"/>
      <c r="I2" s="287"/>
      <c r="J2" s="287"/>
      <c r="K2" s="287"/>
      <c r="L2" s="286"/>
    </row>
    <row r="3" ht="18" customHeight="1">
      <c r="A3" s="288" t="s">
        <v>326</v>
      </c>
      <c r="B3" s="289">
        <v>45778</v>
      </c>
      <c r="D3" s="290"/>
      <c r="E3" s="290"/>
      <c r="F3" s="290"/>
      <c r="G3" s="290"/>
      <c r="H3" s="290"/>
      <c r="I3" s="290"/>
      <c r="J3" s="290"/>
      <c r="K3" s="290"/>
      <c r="L3" s="290"/>
      <c r="M3" s="291"/>
      <c r="N3" s="291"/>
      <c r="O3" s="291"/>
      <c r="P3" s="292"/>
      <c r="Q3" s="292"/>
      <c r="R3" s="293"/>
    </row>
    <row r="4" thickBot="1" ht="25.5" customHeight="1">
      <c r="A4" s="294"/>
      <c r="B4" s="289">
        <f>EOMONTH(B3,0)</f>
        <v>45808</v>
      </c>
      <c r="H4" s="290"/>
      <c r="L4" s="290"/>
      <c r="M4" s="295" t="s">
        <v>0</v>
      </c>
      <c r="N4" s="295"/>
      <c r="O4" s="295"/>
      <c r="P4" s="295"/>
      <c r="Q4" s="295"/>
      <c r="R4" s="295"/>
    </row>
    <row r="5" ht="16.5" customHeight="1">
      <c r="A5" s="296"/>
      <c r="L5" s="291"/>
      <c r="M5" s="297">
        <f>R171</f>
        <v>210065.59999999995</v>
      </c>
      <c r="N5" s="298"/>
      <c r="O5" s="298"/>
      <c r="P5" s="298"/>
      <c r="Q5" s="298"/>
      <c r="R5" s="299"/>
    </row>
    <row r="6" thickBot="1" ht="23.25" customHeight="1">
      <c r="A6" s="300" t="s">
        <v>1</v>
      </c>
      <c r="I6" s="292"/>
      <c r="J6" s="292"/>
      <c r="L6" s="291"/>
      <c r="M6" s="301"/>
      <c r="N6" s="302"/>
      <c r="O6" s="302"/>
      <c r="P6" s="302"/>
      <c r="Q6" s="302"/>
      <c r="R6" s="303"/>
    </row>
    <row r="7" ht="14.25" customHeight="1">
      <c r="A7" s="304" t="s">
        <v>448</v>
      </c>
      <c r="B7" s="305">
        <v>0.13735</v>
      </c>
      <c r="D7" s="306"/>
      <c r="E7" s="306"/>
      <c r="F7" s="306"/>
      <c r="G7" s="306"/>
      <c r="H7" s="306"/>
      <c r="I7" s="306"/>
      <c r="J7" s="306"/>
      <c r="K7" s="306"/>
      <c r="L7" s="306"/>
      <c r="M7" s="307"/>
      <c r="N7" s="307"/>
      <c r="O7" s="307"/>
      <c r="P7" s="307"/>
      <c r="Q7" s="307"/>
      <c r="R7" s="307"/>
    </row>
    <row r="8" ht="42.75">
      <c r="A8" s="308" t="s">
        <v>3</v>
      </c>
      <c r="B8" s="309" t="s">
        <v>4</v>
      </c>
      <c r="C8" s="30" t="s">
        <v>5</v>
      </c>
      <c r="D8" s="31" t="s">
        <v>6</v>
      </c>
      <c r="E8" s="32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3" t="s">
        <v>13</v>
      </c>
      <c r="L8" s="33" t="s">
        <v>14</v>
      </c>
      <c r="M8" s="34" t="s">
        <v>15</v>
      </c>
      <c r="N8" s="35" t="s">
        <v>16</v>
      </c>
      <c r="O8" s="35" t="s">
        <v>17</v>
      </c>
      <c r="P8" s="36" t="s">
        <v>18</v>
      </c>
      <c r="Q8" s="37" t="s">
        <v>19</v>
      </c>
      <c r="R8" s="38" t="s">
        <v>20</v>
      </c>
      <c r="S8" s="38" t="s">
        <v>21</v>
      </c>
    </row>
    <row r="9" s="7" customFormat="1" ht="15" customHeight="1">
      <c r="A9" s="310" t="s">
        <v>480</v>
      </c>
      <c r="B9" s="59" t="s">
        <v>113</v>
      </c>
      <c r="C9" s="68">
        <v>10</v>
      </c>
      <c r="D9" s="68">
        <v>298</v>
      </c>
      <c r="E9" s="43">
        <v>0.34000000000000002</v>
      </c>
      <c r="F9" s="44">
        <f t="shared" ref="F9:F72" si="0">ROUNDDOWN(D9*(1-E9),0)</f>
        <v>196</v>
      </c>
      <c r="G9" s="311">
        <f t="shared" ref="G9:G72" si="1">F9*$B$7</f>
        <v>26.9206</v>
      </c>
      <c r="H9" s="311">
        <f t="shared" ref="H9:H72" si="2">G9*C9</f>
        <v>269.20600000000002</v>
      </c>
      <c r="I9" s="311">
        <f t="shared" ref="I9:I72" si="3">G9*0.13</f>
        <v>3.4996780000000003</v>
      </c>
      <c r="J9" s="46">
        <f t="shared" ref="J9:J72" si="4">(G9-I9)*C9</f>
        <v>234.20922000000002</v>
      </c>
      <c r="K9" s="312">
        <v>0.20000000000000001</v>
      </c>
      <c r="L9" s="313">
        <f t="shared" ref="L9:L72" si="5">J9*K9</f>
        <v>46.841844000000009</v>
      </c>
      <c r="M9" s="314">
        <v>0.050000000000000003</v>
      </c>
      <c r="N9" s="315">
        <f t="shared" ref="N9:N72" si="6">J9*M9</f>
        <v>11.710461000000002</v>
      </c>
      <c r="O9" s="314">
        <v>0.050000000000000003</v>
      </c>
      <c r="P9" s="315">
        <f t="shared" ref="P9:P72" si="7">J9*O9</f>
        <v>11.710461000000002</v>
      </c>
      <c r="Q9" s="316">
        <f t="shared" ref="Q9:Q72" si="8">IFERROR(ROUND((J9-L9-N9-P9)/C9,2),0)</f>
        <v>16.390000000000001</v>
      </c>
      <c r="R9" s="317">
        <f t="shared" ref="R9:R72" si="9">+Q9*C9</f>
        <v>163.90000000000001</v>
      </c>
      <c r="S9" s="318">
        <f t="shared" ref="S9:S72" si="10">R9/H9</f>
        <v>0.60882744069597261</v>
      </c>
      <c r="T9" s="319"/>
      <c r="U9" s="320"/>
    </row>
    <row r="10" s="7" customFormat="1" ht="15" customHeight="1">
      <c r="A10" s="310" t="s">
        <v>480</v>
      </c>
      <c r="B10" s="59" t="s">
        <v>113</v>
      </c>
      <c r="C10" s="68">
        <v>1</v>
      </c>
      <c r="D10" s="68">
        <v>298</v>
      </c>
      <c r="E10" s="43">
        <v>0</v>
      </c>
      <c r="F10" s="44">
        <f t="shared" si="0"/>
        <v>298</v>
      </c>
      <c r="G10" s="311">
        <f t="shared" si="1"/>
        <v>40.930300000000003</v>
      </c>
      <c r="H10" s="311">
        <f t="shared" si="2"/>
        <v>40.930300000000003</v>
      </c>
      <c r="I10" s="311">
        <f t="shared" si="3"/>
        <v>5.3209390000000001</v>
      </c>
      <c r="J10" s="46">
        <f t="shared" si="4"/>
        <v>35.609361</v>
      </c>
      <c r="K10" s="312">
        <v>0.20000000000000001</v>
      </c>
      <c r="L10" s="313">
        <f t="shared" si="5"/>
        <v>7.1218722000000003</v>
      </c>
      <c r="M10" s="314">
        <v>0.050000000000000003</v>
      </c>
      <c r="N10" s="315">
        <f t="shared" si="6"/>
        <v>1.7804680500000001</v>
      </c>
      <c r="O10" s="314">
        <v>0.050000000000000003</v>
      </c>
      <c r="P10" s="315">
        <f t="shared" si="7"/>
        <v>1.7804680500000001</v>
      </c>
      <c r="Q10" s="316">
        <f t="shared" si="8"/>
        <v>24.93</v>
      </c>
      <c r="R10" s="317">
        <f t="shared" si="9"/>
        <v>24.93</v>
      </c>
      <c r="S10" s="318">
        <f t="shared" si="10"/>
        <v>0.60908422366804049</v>
      </c>
      <c r="T10" s="319"/>
      <c r="U10" s="320"/>
    </row>
    <row r="11" s="7" customFormat="1" ht="15" customHeight="1">
      <c r="A11" s="310" t="s">
        <v>481</v>
      </c>
      <c r="B11" s="321" t="s">
        <v>121</v>
      </c>
      <c r="C11" s="68">
        <v>197</v>
      </c>
      <c r="D11" s="68">
        <v>348</v>
      </c>
      <c r="E11" s="43">
        <v>0.71999999999999997</v>
      </c>
      <c r="F11" s="44">
        <f t="shared" si="0"/>
        <v>97</v>
      </c>
      <c r="G11" s="311">
        <f t="shared" si="1"/>
        <v>13.322950000000001</v>
      </c>
      <c r="H11" s="311">
        <f t="shared" si="2"/>
        <v>2624.6211499999999</v>
      </c>
      <c r="I11" s="311">
        <f t="shared" si="3"/>
        <v>1.7319835000000001</v>
      </c>
      <c r="J11" s="46">
        <f t="shared" si="4"/>
        <v>2283.4204005000001</v>
      </c>
      <c r="K11" s="312">
        <v>0.20000000000000001</v>
      </c>
      <c r="L11" s="313">
        <f t="shared" si="5"/>
        <v>456.68408010000007</v>
      </c>
      <c r="M11" s="314">
        <v>0.050000000000000003</v>
      </c>
      <c r="N11" s="315">
        <f t="shared" si="6"/>
        <v>114.17102002500002</v>
      </c>
      <c r="O11" s="314">
        <v>0.050000000000000003</v>
      </c>
      <c r="P11" s="315">
        <f t="shared" si="7"/>
        <v>114.17102002500002</v>
      </c>
      <c r="Q11" s="316">
        <f t="shared" si="8"/>
        <v>8.1099999999999994</v>
      </c>
      <c r="R11" s="317">
        <f t="shared" si="9"/>
        <v>1597.6699999999998</v>
      </c>
      <c r="S11" s="318">
        <f t="shared" si="10"/>
        <v>0.60872404384914747</v>
      </c>
      <c r="T11" s="319"/>
      <c r="U11" s="320"/>
    </row>
    <row r="12" s="7" customFormat="1" ht="15" customHeight="1">
      <c r="A12" s="310" t="s">
        <v>402</v>
      </c>
      <c r="B12" s="321" t="str">
        <f>VLOOKUP(A12,'4月'!A:B,2,FALSE)</f>
        <v>E03174</v>
      </c>
      <c r="C12" s="68">
        <v>2</v>
      </c>
      <c r="D12" s="68">
        <v>268</v>
      </c>
      <c r="E12" s="43">
        <v>0</v>
      </c>
      <c r="F12" s="44">
        <f t="shared" si="0"/>
        <v>268</v>
      </c>
      <c r="G12" s="311">
        <f t="shared" si="1"/>
        <v>36.809800000000003</v>
      </c>
      <c r="H12" s="311">
        <f t="shared" si="2"/>
        <v>73.619600000000005</v>
      </c>
      <c r="I12" s="311">
        <f t="shared" si="3"/>
        <v>4.7852740000000002</v>
      </c>
      <c r="J12" s="46">
        <f t="shared" si="4"/>
        <v>64.049052000000003</v>
      </c>
      <c r="K12" s="312">
        <v>0.20000000000000001</v>
      </c>
      <c r="L12" s="313">
        <f t="shared" si="5"/>
        <v>12.809810400000002</v>
      </c>
      <c r="M12" s="314">
        <v>0.050000000000000003</v>
      </c>
      <c r="N12" s="315">
        <f t="shared" si="6"/>
        <v>3.2024526000000004</v>
      </c>
      <c r="O12" s="314">
        <v>0.050000000000000003</v>
      </c>
      <c r="P12" s="315">
        <f t="shared" si="7"/>
        <v>3.2024526000000004</v>
      </c>
      <c r="Q12" s="316">
        <f t="shared" si="8"/>
        <v>22.420000000000002</v>
      </c>
      <c r="R12" s="317">
        <f t="shared" si="9"/>
        <v>44.840000000000003</v>
      </c>
      <c r="S12" s="318">
        <f t="shared" si="10"/>
        <v>0.60907693060000323</v>
      </c>
      <c r="T12" s="319"/>
      <c r="U12" s="320"/>
    </row>
    <row r="13" s="7" customFormat="1" ht="15" customHeight="1">
      <c r="A13" s="310" t="s">
        <v>402</v>
      </c>
      <c r="B13" s="321" t="str">
        <f>VLOOKUP(A13,'4月'!A:B,2,FALSE)</f>
        <v>E03174</v>
      </c>
      <c r="C13" s="68">
        <v>11</v>
      </c>
      <c r="D13" s="68">
        <v>268</v>
      </c>
      <c r="E13" s="43">
        <v>0.80000000000000004</v>
      </c>
      <c r="F13" s="44">
        <f t="shared" si="0"/>
        <v>53</v>
      </c>
      <c r="G13" s="311">
        <f t="shared" si="1"/>
        <v>7.2795500000000004</v>
      </c>
      <c r="H13" s="311">
        <f t="shared" si="2"/>
        <v>80.075050000000005</v>
      </c>
      <c r="I13" s="311">
        <f t="shared" si="3"/>
        <v>0.94634150000000006</v>
      </c>
      <c r="J13" s="46">
        <f t="shared" si="4"/>
        <v>69.665293500000004</v>
      </c>
      <c r="K13" s="312">
        <v>0.20000000000000001</v>
      </c>
      <c r="L13" s="313">
        <f t="shared" si="5"/>
        <v>13.933058700000002</v>
      </c>
      <c r="M13" s="314">
        <v>0.050000000000000003</v>
      </c>
      <c r="N13" s="315">
        <f t="shared" si="6"/>
        <v>3.4832646750000005</v>
      </c>
      <c r="O13" s="314">
        <v>0.050000000000000003</v>
      </c>
      <c r="P13" s="315">
        <f t="shared" si="7"/>
        <v>3.4832646750000005</v>
      </c>
      <c r="Q13" s="316">
        <f t="shared" si="8"/>
        <v>4.4299999999999997</v>
      </c>
      <c r="R13" s="317">
        <f t="shared" si="9"/>
        <v>48.729999999999997</v>
      </c>
      <c r="S13" s="318">
        <f t="shared" si="10"/>
        <v>0.60855410018476408</v>
      </c>
      <c r="T13" s="319"/>
      <c r="U13" s="320"/>
    </row>
    <row r="14" s="7" customFormat="1" ht="15" customHeight="1">
      <c r="A14" s="310" t="s">
        <v>28</v>
      </c>
      <c r="B14" s="321" t="str">
        <f>VLOOKUP(A14,'4月'!A:B,2,FALSE)</f>
        <v>E05445</v>
      </c>
      <c r="C14" s="68">
        <v>2</v>
      </c>
      <c r="D14" s="68">
        <v>368</v>
      </c>
      <c r="E14" s="43">
        <v>0.80000000000000004</v>
      </c>
      <c r="F14" s="44">
        <f t="shared" si="0"/>
        <v>73</v>
      </c>
      <c r="G14" s="311">
        <f t="shared" si="1"/>
        <v>10.02655</v>
      </c>
      <c r="H14" s="311">
        <f t="shared" si="2"/>
        <v>20.053100000000001</v>
      </c>
      <c r="I14" s="311">
        <f t="shared" si="3"/>
        <v>1.3034515</v>
      </c>
      <c r="J14" s="46">
        <f t="shared" si="4"/>
        <v>17.446197000000002</v>
      </c>
      <c r="K14" s="312">
        <v>0.20000000000000001</v>
      </c>
      <c r="L14" s="313">
        <f t="shared" si="5"/>
        <v>3.4892394000000007</v>
      </c>
      <c r="M14" s="314">
        <v>0.050000000000000003</v>
      </c>
      <c r="N14" s="315">
        <f t="shared" si="6"/>
        <v>0.87230985000000016</v>
      </c>
      <c r="O14" s="314">
        <v>0.050000000000000003</v>
      </c>
      <c r="P14" s="315">
        <f t="shared" si="7"/>
        <v>0.87230985000000016</v>
      </c>
      <c r="Q14" s="316">
        <f t="shared" si="8"/>
        <v>6.1100000000000003</v>
      </c>
      <c r="R14" s="317">
        <f t="shared" si="9"/>
        <v>12.220000000000001</v>
      </c>
      <c r="S14" s="318">
        <f t="shared" si="10"/>
        <v>0.6093820905495908</v>
      </c>
      <c r="T14" s="319"/>
      <c r="U14" s="320"/>
    </row>
    <row r="15" s="7" customFormat="1" ht="15" customHeight="1">
      <c r="A15" s="310" t="s">
        <v>30</v>
      </c>
      <c r="B15" s="321" t="str">
        <f>VLOOKUP(A15,'4月'!A:B,2,FALSE)</f>
        <v>E05444</v>
      </c>
      <c r="C15" s="68">
        <v>63</v>
      </c>
      <c r="D15" s="68">
        <v>498</v>
      </c>
      <c r="E15" s="43">
        <v>0.80000000000000004</v>
      </c>
      <c r="F15" s="44">
        <f t="shared" si="0"/>
        <v>99</v>
      </c>
      <c r="G15" s="311">
        <f t="shared" si="1"/>
        <v>13.59765</v>
      </c>
      <c r="H15" s="311">
        <f t="shared" si="2"/>
        <v>856.65194999999994</v>
      </c>
      <c r="I15" s="311">
        <f t="shared" si="3"/>
        <v>1.7676944999999999</v>
      </c>
      <c r="J15" s="46">
        <f t="shared" si="4"/>
        <v>745.28719650000005</v>
      </c>
      <c r="K15" s="312">
        <v>0.20000000000000001</v>
      </c>
      <c r="L15" s="313">
        <f t="shared" si="5"/>
        <v>149.05743930000003</v>
      </c>
      <c r="M15" s="314">
        <v>0.050000000000000003</v>
      </c>
      <c r="N15" s="315">
        <f t="shared" si="6"/>
        <v>37.264359825000007</v>
      </c>
      <c r="O15" s="314">
        <v>0.050000000000000003</v>
      </c>
      <c r="P15" s="315">
        <f t="shared" si="7"/>
        <v>37.264359825000007</v>
      </c>
      <c r="Q15" s="316">
        <f t="shared" si="8"/>
        <v>8.2799999999999994</v>
      </c>
      <c r="R15" s="317">
        <f t="shared" si="9"/>
        <v>521.63999999999999</v>
      </c>
      <c r="S15" s="318">
        <f t="shared" si="10"/>
        <v>0.60892874871760927</v>
      </c>
      <c r="T15" s="320"/>
      <c r="U15" s="320"/>
    </row>
    <row r="16" ht="15" customHeight="1">
      <c r="A16" s="310" t="s">
        <v>359</v>
      </c>
      <c r="B16" s="321" t="str">
        <f>VLOOKUP(A16,'4月'!A:B,2,FALSE)</f>
        <v>E02452</v>
      </c>
      <c r="C16" s="68">
        <v>27</v>
      </c>
      <c r="D16" s="68">
        <v>278</v>
      </c>
      <c r="E16" s="43">
        <v>0.90000000000000002</v>
      </c>
      <c r="F16" s="44">
        <f t="shared" si="0"/>
        <v>27</v>
      </c>
      <c r="G16" s="311">
        <f t="shared" si="1"/>
        <v>3.70845</v>
      </c>
      <c r="H16" s="311">
        <f t="shared" si="2"/>
        <v>100.12815000000001</v>
      </c>
      <c r="I16" s="311">
        <f t="shared" si="3"/>
        <v>0.48209850000000004</v>
      </c>
      <c r="J16" s="46">
        <f t="shared" si="4"/>
        <v>87.111490500000002</v>
      </c>
      <c r="K16" s="312">
        <v>0.20000000000000001</v>
      </c>
      <c r="L16" s="313">
        <f t="shared" si="5"/>
        <v>17.422298100000003</v>
      </c>
      <c r="M16" s="314">
        <v>0.050000000000000003</v>
      </c>
      <c r="N16" s="315">
        <f t="shared" si="6"/>
        <v>4.3555745250000006</v>
      </c>
      <c r="O16" s="314">
        <v>0.050000000000000003</v>
      </c>
      <c r="P16" s="315">
        <f t="shared" si="7"/>
        <v>4.3555745250000006</v>
      </c>
      <c r="Q16" s="316">
        <f t="shared" si="8"/>
        <v>2.2599999999999998</v>
      </c>
      <c r="R16" s="317">
        <f t="shared" si="9"/>
        <v>61.019999999999996</v>
      </c>
      <c r="S16" s="318">
        <f t="shared" si="10"/>
        <v>0.6094190295136781</v>
      </c>
      <c r="T16" s="319"/>
      <c r="U16" s="320"/>
    </row>
    <row r="17" s="7" customFormat="1" ht="15" customHeight="1">
      <c r="A17" s="310" t="s">
        <v>361</v>
      </c>
      <c r="B17" s="321" t="str">
        <f>VLOOKUP(A17,'4月'!A:B,2,FALSE)</f>
        <v>E02895</v>
      </c>
      <c r="C17" s="68">
        <v>13</v>
      </c>
      <c r="D17" s="68">
        <v>268</v>
      </c>
      <c r="E17" s="43">
        <v>0.90000000000000002</v>
      </c>
      <c r="F17" s="44">
        <f t="shared" si="0"/>
        <v>26</v>
      </c>
      <c r="G17" s="311">
        <f t="shared" si="1"/>
        <v>3.5710999999999999</v>
      </c>
      <c r="H17" s="311">
        <f t="shared" si="2"/>
        <v>46.424300000000002</v>
      </c>
      <c r="I17" s="311">
        <f t="shared" si="3"/>
        <v>0.46424300000000002</v>
      </c>
      <c r="J17" s="46">
        <f t="shared" si="4"/>
        <v>40.389140999999995</v>
      </c>
      <c r="K17" s="312">
        <v>0.20000000000000001</v>
      </c>
      <c r="L17" s="313">
        <f t="shared" si="5"/>
        <v>8.077828199999999</v>
      </c>
      <c r="M17" s="314">
        <v>0.050000000000000003</v>
      </c>
      <c r="N17" s="315">
        <f t="shared" si="6"/>
        <v>2.0194570499999998</v>
      </c>
      <c r="O17" s="314">
        <v>0.050000000000000003</v>
      </c>
      <c r="P17" s="315">
        <f t="shared" si="7"/>
        <v>2.0194570499999998</v>
      </c>
      <c r="Q17" s="316">
        <f t="shared" si="8"/>
        <v>2.1699999999999999</v>
      </c>
      <c r="R17" s="317">
        <f t="shared" si="9"/>
        <v>28.210000000000001</v>
      </c>
      <c r="S17" s="318">
        <f t="shared" si="10"/>
        <v>0.6076559043431996</v>
      </c>
      <c r="T17" s="319"/>
      <c r="U17" s="320"/>
    </row>
    <row r="18" s="7" customFormat="1" ht="15" customHeight="1">
      <c r="A18" s="310" t="s">
        <v>362</v>
      </c>
      <c r="B18" s="321" t="str">
        <f>VLOOKUP(A18,'4月'!A:B,2,FALSE)</f>
        <v>E02950</v>
      </c>
      <c r="C18" s="68">
        <v>8</v>
      </c>
      <c r="D18" s="68">
        <v>288</v>
      </c>
      <c r="E18" s="43">
        <v>0.84999999999999998</v>
      </c>
      <c r="F18" s="44">
        <f t="shared" si="0"/>
        <v>43</v>
      </c>
      <c r="G18" s="311">
        <f t="shared" si="1"/>
        <v>5.9060499999999996</v>
      </c>
      <c r="H18" s="311">
        <f t="shared" si="2"/>
        <v>47.248399999999997</v>
      </c>
      <c r="I18" s="311">
        <f t="shared" si="3"/>
        <v>0.76778649999999993</v>
      </c>
      <c r="J18" s="46">
        <f t="shared" si="4"/>
        <v>41.106107999999999</v>
      </c>
      <c r="K18" s="312">
        <v>0.20000000000000001</v>
      </c>
      <c r="L18" s="313">
        <f t="shared" si="5"/>
        <v>8.2212215999999998</v>
      </c>
      <c r="M18" s="314">
        <v>0.050000000000000003</v>
      </c>
      <c r="N18" s="315">
        <f t="shared" si="6"/>
        <v>2.0553053999999999</v>
      </c>
      <c r="O18" s="314">
        <v>0.050000000000000003</v>
      </c>
      <c r="P18" s="315">
        <f t="shared" si="7"/>
        <v>2.0553053999999999</v>
      </c>
      <c r="Q18" s="316">
        <f t="shared" si="8"/>
        <v>3.6000000000000001</v>
      </c>
      <c r="R18" s="317">
        <f t="shared" si="9"/>
        <v>28.800000000000001</v>
      </c>
      <c r="S18" s="318">
        <f t="shared" si="10"/>
        <v>0.60954445018244008</v>
      </c>
      <c r="T18" s="319"/>
      <c r="U18" s="320"/>
    </row>
    <row r="19" s="7" customFormat="1" ht="15" customHeight="1">
      <c r="A19" s="310" t="s">
        <v>292</v>
      </c>
      <c r="B19" s="321" t="str">
        <f>VLOOKUP(A19,'4月'!A:B,2,FALSE)</f>
        <v>E06132</v>
      </c>
      <c r="C19" s="68">
        <v>14</v>
      </c>
      <c r="D19" s="68">
        <v>298</v>
      </c>
      <c r="E19" s="43">
        <v>0</v>
      </c>
      <c r="F19" s="44">
        <f t="shared" si="0"/>
        <v>298</v>
      </c>
      <c r="G19" s="311">
        <f t="shared" si="1"/>
        <v>40.930300000000003</v>
      </c>
      <c r="H19" s="311">
        <f t="shared" si="2"/>
        <v>573.02420000000006</v>
      </c>
      <c r="I19" s="311">
        <f t="shared" si="3"/>
        <v>5.3209390000000001</v>
      </c>
      <c r="J19" s="46">
        <f t="shared" si="4"/>
        <v>498.53105399999998</v>
      </c>
      <c r="K19" s="312">
        <v>0.20000000000000001</v>
      </c>
      <c r="L19" s="313">
        <f t="shared" si="5"/>
        <v>99.706210800000008</v>
      </c>
      <c r="M19" s="314">
        <v>0.050000000000000003</v>
      </c>
      <c r="N19" s="315">
        <f t="shared" si="6"/>
        <v>24.926552700000002</v>
      </c>
      <c r="O19" s="314">
        <v>0.050000000000000003</v>
      </c>
      <c r="P19" s="315">
        <f t="shared" si="7"/>
        <v>24.926552700000002</v>
      </c>
      <c r="Q19" s="316">
        <f t="shared" si="8"/>
        <v>24.93</v>
      </c>
      <c r="R19" s="317">
        <f t="shared" si="9"/>
        <v>349.01999999999998</v>
      </c>
      <c r="S19" s="318">
        <f t="shared" si="10"/>
        <v>0.60908422366804049</v>
      </c>
      <c r="T19" s="319"/>
      <c r="U19" s="320"/>
    </row>
    <row r="20" s="7" customFormat="1" ht="15" customHeight="1">
      <c r="A20" s="310" t="s">
        <v>294</v>
      </c>
      <c r="B20" s="321" t="str">
        <f>VLOOKUP(A20,'4月'!A:B,2,FALSE)</f>
        <v>E06690</v>
      </c>
      <c r="C20" s="68">
        <v>2</v>
      </c>
      <c r="D20" s="68">
        <v>398</v>
      </c>
      <c r="E20" s="43">
        <v>0</v>
      </c>
      <c r="F20" s="44">
        <f t="shared" si="0"/>
        <v>398</v>
      </c>
      <c r="G20" s="311">
        <f t="shared" si="1"/>
        <v>54.665300000000002</v>
      </c>
      <c r="H20" s="311">
        <f t="shared" si="2"/>
        <v>109.3306</v>
      </c>
      <c r="I20" s="311">
        <f t="shared" si="3"/>
        <v>7.1064890000000007</v>
      </c>
      <c r="J20" s="46">
        <f t="shared" si="4"/>
        <v>95.117621999999997</v>
      </c>
      <c r="K20" s="312">
        <v>0.20000000000000001</v>
      </c>
      <c r="L20" s="313">
        <f t="shared" si="5"/>
        <v>19.023524399999999</v>
      </c>
      <c r="M20" s="314">
        <v>0.050000000000000003</v>
      </c>
      <c r="N20" s="315">
        <f t="shared" si="6"/>
        <v>4.7558810999999999</v>
      </c>
      <c r="O20" s="314">
        <v>0.050000000000000003</v>
      </c>
      <c r="P20" s="315">
        <f t="shared" si="7"/>
        <v>4.7558810999999999</v>
      </c>
      <c r="Q20" s="316">
        <f t="shared" si="8"/>
        <v>33.289999999999999</v>
      </c>
      <c r="R20" s="317">
        <f t="shared" si="9"/>
        <v>66.579999999999998</v>
      </c>
      <c r="S20" s="318">
        <f t="shared" si="10"/>
        <v>0.60897863910012384</v>
      </c>
      <c r="T20" s="320"/>
      <c r="U20" s="320"/>
    </row>
    <row r="21" s="7" customFormat="1" ht="15" customHeight="1">
      <c r="A21" s="310" t="s">
        <v>296</v>
      </c>
      <c r="B21" s="321" t="str">
        <f>VLOOKUP(A21,'4月'!A:B,2,FALSE)</f>
        <v>E06691</v>
      </c>
      <c r="C21" s="68">
        <v>4</v>
      </c>
      <c r="D21" s="68">
        <v>498</v>
      </c>
      <c r="E21" s="43">
        <v>0</v>
      </c>
      <c r="F21" s="44">
        <f t="shared" si="0"/>
        <v>498</v>
      </c>
      <c r="G21" s="311">
        <f t="shared" si="1"/>
        <v>68.400300000000001</v>
      </c>
      <c r="H21" s="311">
        <f t="shared" si="2"/>
        <v>273.60120000000001</v>
      </c>
      <c r="I21" s="311">
        <f t="shared" si="3"/>
        <v>8.8920390000000005</v>
      </c>
      <c r="J21" s="46">
        <f t="shared" si="4"/>
        <v>238.03304400000002</v>
      </c>
      <c r="K21" s="312">
        <v>0.20000000000000001</v>
      </c>
      <c r="L21" s="313">
        <f t="shared" si="5"/>
        <v>47.606608800000004</v>
      </c>
      <c r="M21" s="314">
        <v>0.050000000000000003</v>
      </c>
      <c r="N21" s="315">
        <f t="shared" si="6"/>
        <v>11.901652200000001</v>
      </c>
      <c r="O21" s="314">
        <v>0.050000000000000003</v>
      </c>
      <c r="P21" s="315">
        <f t="shared" si="7"/>
        <v>11.901652200000001</v>
      </c>
      <c r="Q21" s="316">
        <f t="shared" si="8"/>
        <v>41.659999999999997</v>
      </c>
      <c r="R21" s="317">
        <f t="shared" si="9"/>
        <v>166.63999999999999</v>
      </c>
      <c r="S21" s="318">
        <f t="shared" si="10"/>
        <v>0.60906165616232666</v>
      </c>
      <c r="T21" s="320"/>
      <c r="U21" s="320"/>
    </row>
    <row r="22" ht="15" customHeight="1">
      <c r="A22" s="310" t="s">
        <v>404</v>
      </c>
      <c r="B22" s="321" t="str">
        <f>VLOOKUP(A22,'4月'!A:B,2,FALSE)</f>
        <v>E06117</v>
      </c>
      <c r="C22" s="68">
        <v>14</v>
      </c>
      <c r="D22" s="68">
        <v>248</v>
      </c>
      <c r="E22" s="43">
        <v>0.5</v>
      </c>
      <c r="F22" s="44">
        <f t="shared" si="0"/>
        <v>124</v>
      </c>
      <c r="G22" s="311">
        <f t="shared" si="1"/>
        <v>17.031400000000001</v>
      </c>
      <c r="H22" s="311">
        <f t="shared" si="2"/>
        <v>238.43960000000001</v>
      </c>
      <c r="I22" s="311">
        <f t="shared" si="3"/>
        <v>2.2140820000000003</v>
      </c>
      <c r="J22" s="46">
        <f t="shared" si="4"/>
        <v>207.442452</v>
      </c>
      <c r="K22" s="312">
        <v>0.20000000000000001</v>
      </c>
      <c r="L22" s="313">
        <f t="shared" si="5"/>
        <v>41.488490400000003</v>
      </c>
      <c r="M22" s="314">
        <v>0.050000000000000003</v>
      </c>
      <c r="N22" s="315">
        <f t="shared" si="6"/>
        <v>10.372122600000001</v>
      </c>
      <c r="O22" s="314">
        <v>0.050000000000000003</v>
      </c>
      <c r="P22" s="315">
        <f t="shared" si="7"/>
        <v>10.372122600000001</v>
      </c>
      <c r="Q22" s="316">
        <f t="shared" si="8"/>
        <v>10.369999999999999</v>
      </c>
      <c r="R22" s="317">
        <f t="shared" si="9"/>
        <v>145.17999999999998</v>
      </c>
      <c r="S22" s="318">
        <f t="shared" si="10"/>
        <v>0.60887537137287584</v>
      </c>
      <c r="T22" s="319"/>
      <c r="U22" s="320"/>
    </row>
    <row r="23" ht="15" customHeight="1">
      <c r="A23" s="310" t="s">
        <v>48</v>
      </c>
      <c r="B23" s="321" t="str">
        <f>VLOOKUP(A23,'4月'!A:B,2,FALSE)</f>
        <v>E03009</v>
      </c>
      <c r="C23" s="68">
        <v>3</v>
      </c>
      <c r="D23" s="68">
        <v>268</v>
      </c>
      <c r="E23" s="43">
        <v>0</v>
      </c>
      <c r="F23" s="44">
        <f t="shared" si="0"/>
        <v>268</v>
      </c>
      <c r="G23" s="311">
        <f t="shared" si="1"/>
        <v>36.809800000000003</v>
      </c>
      <c r="H23" s="311">
        <f t="shared" si="2"/>
        <v>110.42940000000002</v>
      </c>
      <c r="I23" s="311">
        <f t="shared" si="3"/>
        <v>4.7852740000000002</v>
      </c>
      <c r="J23" s="46">
        <f t="shared" si="4"/>
        <v>96.073577999999998</v>
      </c>
      <c r="K23" s="312">
        <v>0.20000000000000001</v>
      </c>
      <c r="L23" s="313">
        <f t="shared" si="5"/>
        <v>19.214715600000002</v>
      </c>
      <c r="M23" s="314">
        <v>0.050000000000000003</v>
      </c>
      <c r="N23" s="315">
        <f t="shared" si="6"/>
        <v>4.8036789000000004</v>
      </c>
      <c r="O23" s="314">
        <v>0.050000000000000003</v>
      </c>
      <c r="P23" s="315">
        <f t="shared" si="7"/>
        <v>4.8036789000000004</v>
      </c>
      <c r="Q23" s="316">
        <f t="shared" si="8"/>
        <v>22.420000000000002</v>
      </c>
      <c r="R23" s="317">
        <f t="shared" si="9"/>
        <v>67.260000000000005</v>
      </c>
      <c r="S23" s="318">
        <f t="shared" si="10"/>
        <v>0.60907693060000323</v>
      </c>
      <c r="T23" s="319"/>
      <c r="U23" s="320"/>
    </row>
    <row r="24" s="7" customFormat="1" ht="15" customHeight="1">
      <c r="A24" s="310" t="s">
        <v>48</v>
      </c>
      <c r="B24" s="321" t="str">
        <f>VLOOKUP(A24,'4月'!A:B,2,FALSE)</f>
        <v>E03009</v>
      </c>
      <c r="C24" s="68">
        <v>168</v>
      </c>
      <c r="D24" s="68">
        <v>268</v>
      </c>
      <c r="E24" s="43">
        <v>0.84999999999999998</v>
      </c>
      <c r="F24" s="44">
        <f t="shared" si="0"/>
        <v>40</v>
      </c>
      <c r="G24" s="311">
        <f t="shared" si="1"/>
        <v>5.4939999999999998</v>
      </c>
      <c r="H24" s="311">
        <f t="shared" si="2"/>
        <v>922.99199999999996</v>
      </c>
      <c r="I24" s="311">
        <f t="shared" si="3"/>
        <v>0.71421999999999997</v>
      </c>
      <c r="J24" s="46">
        <f t="shared" si="4"/>
        <v>803.00303999999994</v>
      </c>
      <c r="K24" s="312">
        <v>0.20000000000000001</v>
      </c>
      <c r="L24" s="313">
        <f t="shared" si="5"/>
        <v>160.60060799999999</v>
      </c>
      <c r="M24" s="314">
        <v>0.050000000000000003</v>
      </c>
      <c r="N24" s="315">
        <f t="shared" si="6"/>
        <v>40.150151999999999</v>
      </c>
      <c r="O24" s="314">
        <v>0.050000000000000003</v>
      </c>
      <c r="P24" s="315">
        <f t="shared" si="7"/>
        <v>40.150151999999999</v>
      </c>
      <c r="Q24" s="316">
        <f t="shared" si="8"/>
        <v>3.3500000000000001</v>
      </c>
      <c r="R24" s="317">
        <f t="shared" si="9"/>
        <v>562.80000000000007</v>
      </c>
      <c r="S24" s="318">
        <f t="shared" si="10"/>
        <v>0.60975609756097571</v>
      </c>
      <c r="T24" s="319"/>
      <c r="U24" s="320"/>
    </row>
    <row r="25" s="7" customFormat="1" ht="15" customHeight="1">
      <c r="A25" s="310" t="s">
        <v>50</v>
      </c>
      <c r="B25" s="321" t="str">
        <f>VLOOKUP(A25,'4月'!A:B,2,FALSE)</f>
        <v xml:space="preserve">E03483 </v>
      </c>
      <c r="C25" s="68">
        <v>902</v>
      </c>
      <c r="D25" s="68">
        <v>368</v>
      </c>
      <c r="E25" s="43">
        <v>0.84999999999999998</v>
      </c>
      <c r="F25" s="44">
        <f t="shared" si="0"/>
        <v>55</v>
      </c>
      <c r="G25" s="311">
        <f t="shared" si="1"/>
        <v>7.5542499999999997</v>
      </c>
      <c r="H25" s="311">
        <f t="shared" si="2"/>
        <v>6813.9335000000001</v>
      </c>
      <c r="I25" s="311">
        <f t="shared" si="3"/>
        <v>0.98205249999999999</v>
      </c>
      <c r="J25" s="46">
        <f t="shared" si="4"/>
        <v>5928.1221449999994</v>
      </c>
      <c r="K25" s="312">
        <v>0.20000000000000001</v>
      </c>
      <c r="L25" s="313">
        <f t="shared" si="5"/>
        <v>1185.624429</v>
      </c>
      <c r="M25" s="314">
        <v>0.050000000000000003</v>
      </c>
      <c r="N25" s="315">
        <f t="shared" si="6"/>
        <v>296.40610724999999</v>
      </c>
      <c r="O25" s="314">
        <v>0.050000000000000003</v>
      </c>
      <c r="P25" s="315">
        <f t="shared" si="7"/>
        <v>296.40610724999999</v>
      </c>
      <c r="Q25" s="316">
        <f t="shared" si="8"/>
        <v>4.5999999999999996</v>
      </c>
      <c r="R25" s="317">
        <f t="shared" si="9"/>
        <v>4149.1999999999998</v>
      </c>
      <c r="S25" s="318">
        <f t="shared" si="10"/>
        <v>0.60892874871760927</v>
      </c>
      <c r="T25" s="319"/>
      <c r="U25" s="320"/>
    </row>
    <row r="26" s="7" customFormat="1" ht="15" customHeight="1">
      <c r="A26" s="310" t="s">
        <v>50</v>
      </c>
      <c r="B26" s="321" t="str">
        <f>VLOOKUP(A26,'4月'!A:B,2,FALSE)</f>
        <v xml:space="preserve">E03483 </v>
      </c>
      <c r="C26" s="68">
        <v>2</v>
      </c>
      <c r="D26" s="68">
        <v>368</v>
      </c>
      <c r="E26" s="43">
        <v>0</v>
      </c>
      <c r="F26" s="44">
        <f t="shared" si="0"/>
        <v>368</v>
      </c>
      <c r="G26" s="311">
        <f t="shared" si="1"/>
        <v>50.544800000000002</v>
      </c>
      <c r="H26" s="311">
        <f t="shared" si="2"/>
        <v>101.0896</v>
      </c>
      <c r="I26" s="311">
        <f t="shared" si="3"/>
        <v>6.5708240000000009</v>
      </c>
      <c r="J26" s="46">
        <f t="shared" si="4"/>
        <v>87.947952000000001</v>
      </c>
      <c r="K26" s="312">
        <v>0.20000000000000001</v>
      </c>
      <c r="L26" s="313">
        <f t="shared" si="5"/>
        <v>17.589590400000002</v>
      </c>
      <c r="M26" s="314">
        <v>0.050000000000000003</v>
      </c>
      <c r="N26" s="315">
        <f t="shared" si="6"/>
        <v>4.3973976000000006</v>
      </c>
      <c r="O26" s="314">
        <v>0.050000000000000003</v>
      </c>
      <c r="P26" s="315">
        <f t="shared" si="7"/>
        <v>4.3973976000000006</v>
      </c>
      <c r="Q26" s="316">
        <f t="shared" si="8"/>
        <v>30.780000000000001</v>
      </c>
      <c r="R26" s="317">
        <f t="shared" si="9"/>
        <v>61.560000000000002</v>
      </c>
      <c r="S26" s="318">
        <f t="shared" si="10"/>
        <v>0.60896472040645133</v>
      </c>
      <c r="T26" s="319"/>
      <c r="U26" s="320"/>
    </row>
    <row r="27" s="7" customFormat="1" ht="15" customHeight="1">
      <c r="A27" s="310" t="s">
        <v>42</v>
      </c>
      <c r="B27" s="321" t="str">
        <f>VLOOKUP(A27,'4月'!A:B,2,FALSE)</f>
        <v>E03350</v>
      </c>
      <c r="C27" s="68">
        <v>87</v>
      </c>
      <c r="D27" s="68">
        <v>198</v>
      </c>
      <c r="E27" s="43">
        <v>0.88</v>
      </c>
      <c r="F27" s="44">
        <f t="shared" si="0"/>
        <v>23</v>
      </c>
      <c r="G27" s="311">
        <f t="shared" si="1"/>
        <v>3.1590500000000001</v>
      </c>
      <c r="H27" s="311">
        <f t="shared" si="2"/>
        <v>274.83735000000001</v>
      </c>
      <c r="I27" s="311">
        <f t="shared" si="3"/>
        <v>0.41067650000000006</v>
      </c>
      <c r="J27" s="46">
        <f t="shared" si="4"/>
        <v>239.10849450000001</v>
      </c>
      <c r="K27" s="312">
        <v>0.20000000000000001</v>
      </c>
      <c r="L27" s="313">
        <f t="shared" si="5"/>
        <v>47.821698900000001</v>
      </c>
      <c r="M27" s="314">
        <v>0.050000000000000003</v>
      </c>
      <c r="N27" s="315">
        <f t="shared" si="6"/>
        <v>11.955424725</v>
      </c>
      <c r="O27" s="314">
        <v>0.050000000000000003</v>
      </c>
      <c r="P27" s="315">
        <f t="shared" si="7"/>
        <v>11.955424725</v>
      </c>
      <c r="Q27" s="316">
        <f t="shared" si="8"/>
        <v>1.9199999999999999</v>
      </c>
      <c r="R27" s="317">
        <f t="shared" si="9"/>
        <v>167.03999999999999</v>
      </c>
      <c r="S27" s="318">
        <f t="shared" si="10"/>
        <v>0.60777765467466482</v>
      </c>
      <c r="T27" s="319"/>
      <c r="U27" s="320"/>
    </row>
    <row r="28" s="7" customFormat="1" ht="15" customHeight="1">
      <c r="A28" s="310" t="s">
        <v>44</v>
      </c>
      <c r="B28" s="321" t="str">
        <f>VLOOKUP(A28,'4月'!A:B,2,FALSE)</f>
        <v>E04120</v>
      </c>
      <c r="C28" s="68">
        <v>39</v>
      </c>
      <c r="D28" s="68">
        <v>298</v>
      </c>
      <c r="E28" s="43">
        <v>0.83999999999999997</v>
      </c>
      <c r="F28" s="44">
        <f t="shared" si="0"/>
        <v>47</v>
      </c>
      <c r="G28" s="311">
        <f t="shared" si="1"/>
        <v>6.4554499999999999</v>
      </c>
      <c r="H28" s="311">
        <f t="shared" si="2"/>
        <v>251.76255</v>
      </c>
      <c r="I28" s="311">
        <f t="shared" si="3"/>
        <v>0.83920850000000002</v>
      </c>
      <c r="J28" s="46">
        <f t="shared" si="4"/>
        <v>219.03341850000001</v>
      </c>
      <c r="K28" s="312">
        <v>0.20000000000000001</v>
      </c>
      <c r="L28" s="313">
        <f t="shared" si="5"/>
        <v>43.806683700000008</v>
      </c>
      <c r="M28" s="314">
        <v>0.050000000000000003</v>
      </c>
      <c r="N28" s="315">
        <f t="shared" si="6"/>
        <v>10.951670925000002</v>
      </c>
      <c r="O28" s="314">
        <v>0.050000000000000003</v>
      </c>
      <c r="P28" s="315">
        <f t="shared" si="7"/>
        <v>10.951670925000002</v>
      </c>
      <c r="Q28" s="316">
        <f t="shared" si="8"/>
        <v>3.9300000000000002</v>
      </c>
      <c r="R28" s="317">
        <f t="shared" si="9"/>
        <v>153.27000000000001</v>
      </c>
      <c r="S28" s="318">
        <f t="shared" si="10"/>
        <v>0.60878792338256826</v>
      </c>
      <c r="T28" s="319"/>
      <c r="U28" s="320"/>
    </row>
    <row r="29" s="7" customFormat="1" ht="15" customHeight="1">
      <c r="A29" s="310" t="s">
        <v>46</v>
      </c>
      <c r="B29" s="321" t="str">
        <f>VLOOKUP(A29,'4月'!A:B,2,FALSE)</f>
        <v>E06275</v>
      </c>
      <c r="C29" s="68">
        <v>59</v>
      </c>
      <c r="D29" s="68">
        <v>398</v>
      </c>
      <c r="E29" s="43">
        <v>0.81999999999999995</v>
      </c>
      <c r="F29" s="44">
        <f t="shared" si="0"/>
        <v>71</v>
      </c>
      <c r="G29" s="311">
        <f t="shared" si="1"/>
        <v>9.7518499999999992</v>
      </c>
      <c r="H29" s="311">
        <f t="shared" si="2"/>
        <v>575.35915</v>
      </c>
      <c r="I29" s="311">
        <f t="shared" si="3"/>
        <v>1.2677404999999999</v>
      </c>
      <c r="J29" s="46">
        <f t="shared" si="4"/>
        <v>500.56246049999993</v>
      </c>
      <c r="K29" s="312">
        <v>0.20000000000000001</v>
      </c>
      <c r="L29" s="313">
        <f t="shared" si="5"/>
        <v>100.1124921</v>
      </c>
      <c r="M29" s="314">
        <v>0.050000000000000003</v>
      </c>
      <c r="N29" s="315">
        <f t="shared" si="6"/>
        <v>25.028123024999999</v>
      </c>
      <c r="O29" s="314">
        <v>0.050000000000000003</v>
      </c>
      <c r="P29" s="315">
        <f t="shared" si="7"/>
        <v>25.028123024999999</v>
      </c>
      <c r="Q29" s="316">
        <f t="shared" si="8"/>
        <v>5.9400000000000004</v>
      </c>
      <c r="R29" s="317">
        <f t="shared" si="9"/>
        <v>350.46000000000004</v>
      </c>
      <c r="S29" s="318">
        <f t="shared" si="10"/>
        <v>0.60911519352738208</v>
      </c>
      <c r="T29" s="319"/>
      <c r="U29" s="320"/>
    </row>
    <row r="30" s="8" customFormat="1" ht="15" customHeight="1">
      <c r="A30" s="310" t="s">
        <v>400</v>
      </c>
      <c r="B30" s="321" t="str">
        <f>VLOOKUP(A30,'4月'!A:B,2,FALSE)</f>
        <v>E06643</v>
      </c>
      <c r="C30" s="68">
        <v>3</v>
      </c>
      <c r="D30" s="68">
        <v>48</v>
      </c>
      <c r="E30" s="43">
        <v>0</v>
      </c>
      <c r="F30" s="44">
        <f t="shared" si="0"/>
        <v>48</v>
      </c>
      <c r="G30" s="311">
        <f t="shared" si="1"/>
        <v>6.5928000000000004</v>
      </c>
      <c r="H30" s="311">
        <f t="shared" si="2"/>
        <v>19.778400000000001</v>
      </c>
      <c r="I30" s="311">
        <f t="shared" si="3"/>
        <v>0.85706400000000005</v>
      </c>
      <c r="J30" s="46">
        <f t="shared" si="4"/>
        <v>17.207208000000001</v>
      </c>
      <c r="K30" s="312">
        <v>0.20000000000000001</v>
      </c>
      <c r="L30" s="313">
        <f t="shared" si="5"/>
        <v>3.4414416000000005</v>
      </c>
      <c r="M30" s="314">
        <v>0.050000000000000003</v>
      </c>
      <c r="N30" s="315">
        <f t="shared" si="6"/>
        <v>0.86036040000000014</v>
      </c>
      <c r="O30" s="314">
        <v>0.050000000000000003</v>
      </c>
      <c r="P30" s="315">
        <f t="shared" si="7"/>
        <v>0.86036040000000014</v>
      </c>
      <c r="Q30" s="316">
        <f t="shared" si="8"/>
        <v>4.0199999999999996</v>
      </c>
      <c r="R30" s="317">
        <f t="shared" si="9"/>
        <v>12.059999999999999</v>
      </c>
      <c r="S30" s="318">
        <f t="shared" si="10"/>
        <v>0.60975609756097549</v>
      </c>
      <c r="T30" s="319"/>
      <c r="U30" s="320"/>
    </row>
    <row r="31" s="8" customFormat="1" ht="15" customHeight="1">
      <c r="A31" s="310" t="s">
        <v>406</v>
      </c>
      <c r="B31" s="321" t="str">
        <f>VLOOKUP(A31,'4月'!A:B,2,FALSE)</f>
        <v>E03496</v>
      </c>
      <c r="C31" s="68">
        <v>4</v>
      </c>
      <c r="D31" s="68">
        <v>228</v>
      </c>
      <c r="E31" s="43">
        <v>0.59999999999999998</v>
      </c>
      <c r="F31" s="44">
        <f t="shared" si="0"/>
        <v>91</v>
      </c>
      <c r="G31" s="311">
        <f t="shared" si="1"/>
        <v>12.498849999999999</v>
      </c>
      <c r="H31" s="311">
        <f t="shared" si="2"/>
        <v>49.995399999999997</v>
      </c>
      <c r="I31" s="311">
        <f t="shared" si="3"/>
        <v>1.6248505</v>
      </c>
      <c r="J31" s="46">
        <f t="shared" si="4"/>
        <v>43.495998</v>
      </c>
      <c r="K31" s="312">
        <v>0.20000000000000001</v>
      </c>
      <c r="L31" s="313">
        <f t="shared" si="5"/>
        <v>8.6991996</v>
      </c>
      <c r="M31" s="314">
        <v>0.050000000000000003</v>
      </c>
      <c r="N31" s="315">
        <f t="shared" si="6"/>
        <v>2.1747999</v>
      </c>
      <c r="O31" s="314">
        <v>0.050000000000000003</v>
      </c>
      <c r="P31" s="315">
        <f t="shared" si="7"/>
        <v>2.1747999</v>
      </c>
      <c r="Q31" s="316">
        <f t="shared" si="8"/>
        <v>7.6100000000000003</v>
      </c>
      <c r="R31" s="317">
        <f t="shared" si="9"/>
        <v>30.440000000000001</v>
      </c>
      <c r="S31" s="318">
        <f t="shared" si="10"/>
        <v>0.60885601475335738</v>
      </c>
      <c r="T31" s="319"/>
      <c r="U31" s="320"/>
    </row>
    <row r="32" s="7" customFormat="1" ht="15" customHeight="1">
      <c r="A32" s="310" t="s">
        <v>74</v>
      </c>
      <c r="B32" s="321" t="str">
        <f>VLOOKUP(A32,'4月'!A:B,2,FALSE)</f>
        <v>E05019</v>
      </c>
      <c r="C32" s="68">
        <v>32</v>
      </c>
      <c r="D32" s="68">
        <v>248</v>
      </c>
      <c r="E32" s="43">
        <v>0.45000000000000001</v>
      </c>
      <c r="F32" s="44">
        <f t="shared" si="0"/>
        <v>136</v>
      </c>
      <c r="G32" s="311">
        <f t="shared" si="1"/>
        <v>18.679600000000001</v>
      </c>
      <c r="H32" s="311">
        <f t="shared" si="2"/>
        <v>597.74720000000002</v>
      </c>
      <c r="I32" s="311">
        <f t="shared" si="3"/>
        <v>2.4283480000000002</v>
      </c>
      <c r="J32" s="46">
        <f t="shared" si="4"/>
        <v>520.04006400000003</v>
      </c>
      <c r="K32" s="312">
        <v>0.20000000000000001</v>
      </c>
      <c r="L32" s="313">
        <f t="shared" si="5"/>
        <v>104.00801280000002</v>
      </c>
      <c r="M32" s="314">
        <v>0.050000000000000003</v>
      </c>
      <c r="N32" s="315">
        <f t="shared" si="6"/>
        <v>26.002003200000004</v>
      </c>
      <c r="O32" s="314">
        <v>0.050000000000000003</v>
      </c>
      <c r="P32" s="315">
        <f t="shared" si="7"/>
        <v>26.002003200000004</v>
      </c>
      <c r="Q32" s="316">
        <f t="shared" si="8"/>
        <v>11.380000000000001</v>
      </c>
      <c r="R32" s="317">
        <f t="shared" si="9"/>
        <v>364.16000000000003</v>
      </c>
      <c r="S32" s="318">
        <f t="shared" si="10"/>
        <v>0.6092207541917386</v>
      </c>
      <c r="T32" s="319"/>
      <c r="U32" s="320"/>
    </row>
    <row r="33" s="7" customFormat="1" ht="15" customHeight="1">
      <c r="A33" s="310" t="s">
        <v>76</v>
      </c>
      <c r="B33" s="321" t="str">
        <f>VLOOKUP(A33,'4月'!A:B,2,FALSE)</f>
        <v>E05733</v>
      </c>
      <c r="C33" s="68">
        <v>28</v>
      </c>
      <c r="D33" s="68">
        <v>348</v>
      </c>
      <c r="E33" s="43">
        <v>0.45000000000000001</v>
      </c>
      <c r="F33" s="44">
        <f t="shared" si="0"/>
        <v>191</v>
      </c>
      <c r="G33" s="311">
        <f t="shared" si="1"/>
        <v>26.23385</v>
      </c>
      <c r="H33" s="311">
        <f t="shared" si="2"/>
        <v>734.54780000000005</v>
      </c>
      <c r="I33" s="311">
        <f t="shared" si="3"/>
        <v>3.4104005000000002</v>
      </c>
      <c r="J33" s="46">
        <f t="shared" si="4"/>
        <v>639.05658599999992</v>
      </c>
      <c r="K33" s="312">
        <v>0.20000000000000001</v>
      </c>
      <c r="L33" s="313">
        <f t="shared" si="5"/>
        <v>127.81131719999999</v>
      </c>
      <c r="M33" s="314">
        <v>0.050000000000000003</v>
      </c>
      <c r="N33" s="315">
        <f t="shared" si="6"/>
        <v>31.952829299999998</v>
      </c>
      <c r="O33" s="314">
        <v>0.050000000000000003</v>
      </c>
      <c r="P33" s="315">
        <f t="shared" si="7"/>
        <v>31.952829299999998</v>
      </c>
      <c r="Q33" s="316">
        <f t="shared" si="8"/>
        <v>15.98</v>
      </c>
      <c r="R33" s="317">
        <f t="shared" si="9"/>
        <v>447.44</v>
      </c>
      <c r="S33" s="318">
        <f t="shared" si="10"/>
        <v>0.6091366688457851</v>
      </c>
      <c r="T33" s="319"/>
      <c r="U33" s="320"/>
    </row>
    <row r="34" s="7" customFormat="1" ht="15" customHeight="1">
      <c r="A34" s="310" t="s">
        <v>78</v>
      </c>
      <c r="B34" s="321" t="str">
        <f>VLOOKUP(A34,'4月'!A:B,2,FALSE)</f>
        <v>E02533</v>
      </c>
      <c r="C34" s="68">
        <v>235</v>
      </c>
      <c r="D34" s="68">
        <v>198</v>
      </c>
      <c r="E34" s="43">
        <v>0.83999999999999997</v>
      </c>
      <c r="F34" s="44">
        <f t="shared" si="0"/>
        <v>31</v>
      </c>
      <c r="G34" s="311">
        <f t="shared" si="1"/>
        <v>4.2578500000000004</v>
      </c>
      <c r="H34" s="311">
        <f t="shared" si="2"/>
        <v>1000.5947500000001</v>
      </c>
      <c r="I34" s="311">
        <f t="shared" si="3"/>
        <v>0.55352050000000008</v>
      </c>
      <c r="J34" s="46">
        <f t="shared" si="4"/>
        <v>870.51743250000004</v>
      </c>
      <c r="K34" s="312">
        <v>0.20000000000000001</v>
      </c>
      <c r="L34" s="313">
        <f t="shared" si="5"/>
        <v>174.10348650000003</v>
      </c>
      <c r="M34" s="314">
        <v>0.050000000000000003</v>
      </c>
      <c r="N34" s="315">
        <f t="shared" si="6"/>
        <v>43.525871625000008</v>
      </c>
      <c r="O34" s="314">
        <v>0.050000000000000003</v>
      </c>
      <c r="P34" s="315">
        <f t="shared" si="7"/>
        <v>43.525871625000008</v>
      </c>
      <c r="Q34" s="316">
        <f t="shared" si="8"/>
        <v>2.5899999999999999</v>
      </c>
      <c r="R34" s="317">
        <f t="shared" si="9"/>
        <v>608.64999999999998</v>
      </c>
      <c r="S34" s="318">
        <f t="shared" si="10"/>
        <v>0.60828822058080945</v>
      </c>
      <c r="T34" s="319"/>
      <c r="U34" s="320"/>
    </row>
    <row r="35" s="7" customFormat="1" ht="15" customHeight="1">
      <c r="A35" s="310" t="s">
        <v>78</v>
      </c>
      <c r="B35" s="321" t="str">
        <f>VLOOKUP(A35,'4月'!A:B,2,FALSE)</f>
        <v>E02533</v>
      </c>
      <c r="C35" s="68">
        <v>1</v>
      </c>
      <c r="D35" s="68">
        <v>198</v>
      </c>
      <c r="E35" s="43">
        <v>0</v>
      </c>
      <c r="F35" s="44">
        <f t="shared" si="0"/>
        <v>198</v>
      </c>
      <c r="G35" s="311">
        <f t="shared" si="1"/>
        <v>27.1953</v>
      </c>
      <c r="H35" s="311">
        <f t="shared" si="2"/>
        <v>27.1953</v>
      </c>
      <c r="I35" s="311">
        <f t="shared" si="3"/>
        <v>3.5353889999999999</v>
      </c>
      <c r="J35" s="46">
        <f t="shared" si="4"/>
        <v>23.659911000000001</v>
      </c>
      <c r="K35" s="312">
        <v>0.20000000000000001</v>
      </c>
      <c r="L35" s="313">
        <f t="shared" si="5"/>
        <v>4.7319822</v>
      </c>
      <c r="M35" s="314">
        <v>0.050000000000000003</v>
      </c>
      <c r="N35" s="315">
        <f t="shared" si="6"/>
        <v>1.18299555</v>
      </c>
      <c r="O35" s="314">
        <v>0.050000000000000003</v>
      </c>
      <c r="P35" s="315">
        <f t="shared" si="7"/>
        <v>1.18299555</v>
      </c>
      <c r="Q35" s="316">
        <f t="shared" si="8"/>
        <v>16.559999999999999</v>
      </c>
      <c r="R35" s="317">
        <f t="shared" si="9"/>
        <v>16.559999999999999</v>
      </c>
      <c r="S35" s="318">
        <f t="shared" si="10"/>
        <v>0.60892874871760927</v>
      </c>
      <c r="T35" s="320"/>
      <c r="U35" s="320"/>
    </row>
    <row r="36" s="9" customFormat="1" ht="15" customHeight="1">
      <c r="A36" s="310" t="s">
        <v>80</v>
      </c>
      <c r="B36" s="321" t="str">
        <f>VLOOKUP(A36,'4月'!A:B,2,FALSE)</f>
        <v>E02595</v>
      </c>
      <c r="C36" s="68">
        <v>59</v>
      </c>
      <c r="D36" s="68">
        <v>298</v>
      </c>
      <c r="E36" s="43">
        <v>0.83999999999999997</v>
      </c>
      <c r="F36" s="44">
        <f t="shared" si="0"/>
        <v>47</v>
      </c>
      <c r="G36" s="311">
        <f t="shared" si="1"/>
        <v>6.4554499999999999</v>
      </c>
      <c r="H36" s="311">
        <f t="shared" si="2"/>
        <v>380.87155000000001</v>
      </c>
      <c r="I36" s="311">
        <f t="shared" si="3"/>
        <v>0.83920850000000002</v>
      </c>
      <c r="J36" s="46">
        <f t="shared" si="4"/>
        <v>331.3582485</v>
      </c>
      <c r="K36" s="312">
        <v>0.20000000000000001</v>
      </c>
      <c r="L36" s="313">
        <f t="shared" si="5"/>
        <v>66.271649699999998</v>
      </c>
      <c r="M36" s="314">
        <v>0.050000000000000003</v>
      </c>
      <c r="N36" s="315">
        <f t="shared" si="6"/>
        <v>16.567912424999999</v>
      </c>
      <c r="O36" s="314">
        <v>0.050000000000000003</v>
      </c>
      <c r="P36" s="315">
        <f t="shared" si="7"/>
        <v>16.567912424999999</v>
      </c>
      <c r="Q36" s="316">
        <f t="shared" si="8"/>
        <v>3.9300000000000002</v>
      </c>
      <c r="R36" s="317">
        <f t="shared" si="9"/>
        <v>231.87</v>
      </c>
      <c r="S36" s="318">
        <f t="shared" si="10"/>
        <v>0.60878792338256826</v>
      </c>
      <c r="T36" s="319"/>
      <c r="U36" s="320"/>
    </row>
    <row r="37" s="7" customFormat="1" ht="15" customHeight="1">
      <c r="A37" s="310" t="s">
        <v>82</v>
      </c>
      <c r="B37" s="321" t="str">
        <f>VLOOKUP(A37,'4月'!A:B,2,FALSE)</f>
        <v>E02596</v>
      </c>
      <c r="C37" s="68">
        <v>216</v>
      </c>
      <c r="D37" s="68">
        <v>398</v>
      </c>
      <c r="E37" s="43">
        <v>0.75</v>
      </c>
      <c r="F37" s="44">
        <f t="shared" si="0"/>
        <v>99</v>
      </c>
      <c r="G37" s="311">
        <f t="shared" si="1"/>
        <v>13.59765</v>
      </c>
      <c r="H37" s="311">
        <f t="shared" si="2"/>
        <v>2937.0924</v>
      </c>
      <c r="I37" s="311">
        <f t="shared" si="3"/>
        <v>1.7676944999999999</v>
      </c>
      <c r="J37" s="46">
        <f t="shared" si="4"/>
        <v>2555.2703879999999</v>
      </c>
      <c r="K37" s="312">
        <v>0.20000000000000001</v>
      </c>
      <c r="L37" s="313">
        <f t="shared" si="5"/>
        <v>511.05407760000003</v>
      </c>
      <c r="M37" s="314">
        <v>0.050000000000000003</v>
      </c>
      <c r="N37" s="315">
        <f t="shared" si="6"/>
        <v>127.76351940000001</v>
      </c>
      <c r="O37" s="314">
        <v>0.050000000000000003</v>
      </c>
      <c r="P37" s="315">
        <f t="shared" si="7"/>
        <v>127.76351940000001</v>
      </c>
      <c r="Q37" s="316">
        <f t="shared" si="8"/>
        <v>8.2799999999999994</v>
      </c>
      <c r="R37" s="317">
        <f t="shared" si="9"/>
        <v>1788.4799999999998</v>
      </c>
      <c r="S37" s="318">
        <f t="shared" si="10"/>
        <v>0.60892874871760927</v>
      </c>
      <c r="T37" s="320"/>
      <c r="U37" s="320"/>
    </row>
    <row r="38" ht="15" customHeight="1">
      <c r="A38" s="310" t="s">
        <v>365</v>
      </c>
      <c r="B38" s="321" t="str">
        <f>VLOOKUP(A38,'4月'!A:B,2,FALSE)</f>
        <v>E02035</v>
      </c>
      <c r="C38" s="68">
        <v>1</v>
      </c>
      <c r="D38" s="68">
        <v>98</v>
      </c>
      <c r="E38" s="43">
        <v>0</v>
      </c>
      <c r="F38" s="44">
        <f t="shared" si="0"/>
        <v>98</v>
      </c>
      <c r="G38" s="311">
        <f t="shared" si="1"/>
        <v>13.4603</v>
      </c>
      <c r="H38" s="311">
        <f t="shared" si="2"/>
        <v>13.4603</v>
      </c>
      <c r="I38" s="311">
        <f t="shared" si="3"/>
        <v>1.7498390000000001</v>
      </c>
      <c r="J38" s="46">
        <f t="shared" si="4"/>
        <v>11.710461</v>
      </c>
      <c r="K38" s="312">
        <v>0.20000000000000001</v>
      </c>
      <c r="L38" s="313">
        <f t="shared" si="5"/>
        <v>2.3420922000000002</v>
      </c>
      <c r="M38" s="314">
        <v>0.050000000000000003</v>
      </c>
      <c r="N38" s="315">
        <f t="shared" si="6"/>
        <v>0.58552305000000004</v>
      </c>
      <c r="O38" s="314">
        <v>0.050000000000000003</v>
      </c>
      <c r="P38" s="315">
        <f t="shared" si="7"/>
        <v>0.58552305000000004</v>
      </c>
      <c r="Q38" s="316">
        <f t="shared" si="8"/>
        <v>8.1999999999999993</v>
      </c>
      <c r="R38" s="317">
        <f t="shared" si="9"/>
        <v>8.1999999999999993</v>
      </c>
      <c r="S38" s="318">
        <f t="shared" si="10"/>
        <v>0.60919890344197369</v>
      </c>
      <c r="T38" s="319"/>
      <c r="U38" s="320"/>
    </row>
    <row r="39" s="10" customFormat="1" ht="15" customHeight="1">
      <c r="A39" s="310" t="s">
        <v>366</v>
      </c>
      <c r="B39" s="321" t="str">
        <f>VLOOKUP(A39,'4月'!A:B,2,FALSE)</f>
        <v>E02036</v>
      </c>
      <c r="C39" s="68">
        <v>129</v>
      </c>
      <c r="D39" s="68">
        <v>198</v>
      </c>
      <c r="E39" s="43">
        <v>0.59999999999999998</v>
      </c>
      <c r="F39" s="44">
        <f t="shared" si="0"/>
        <v>79</v>
      </c>
      <c r="G39" s="311">
        <f t="shared" si="1"/>
        <v>10.85065</v>
      </c>
      <c r="H39" s="311">
        <f t="shared" si="2"/>
        <v>1399.7338500000001</v>
      </c>
      <c r="I39" s="311">
        <f t="shared" si="3"/>
        <v>1.4105845000000001</v>
      </c>
      <c r="J39" s="46">
        <f t="shared" si="4"/>
        <v>1217.7684494999999</v>
      </c>
      <c r="K39" s="312">
        <v>0.20000000000000001</v>
      </c>
      <c r="L39" s="313">
        <f t="shared" si="5"/>
        <v>243.55368989999999</v>
      </c>
      <c r="M39" s="314">
        <v>0.050000000000000003</v>
      </c>
      <c r="N39" s="315">
        <f t="shared" si="6"/>
        <v>60.888422474999999</v>
      </c>
      <c r="O39" s="314">
        <v>0.050000000000000003</v>
      </c>
      <c r="P39" s="315">
        <f t="shared" si="7"/>
        <v>60.888422474999999</v>
      </c>
      <c r="Q39" s="316">
        <f t="shared" si="8"/>
        <v>6.6100000000000003</v>
      </c>
      <c r="R39" s="317">
        <f t="shared" si="9"/>
        <v>852.69000000000005</v>
      </c>
      <c r="S39" s="318">
        <f t="shared" si="10"/>
        <v>0.60918009520166994</v>
      </c>
      <c r="T39" s="320"/>
      <c r="U39" s="320"/>
    </row>
    <row r="40" ht="15" customHeight="1">
      <c r="A40" s="310" t="s">
        <v>366</v>
      </c>
      <c r="B40" s="321" t="str">
        <f>VLOOKUP(A40,'4月'!A:B,2,FALSE)</f>
        <v>E02036</v>
      </c>
      <c r="C40" s="68">
        <v>1</v>
      </c>
      <c r="D40" s="68">
        <v>198</v>
      </c>
      <c r="E40" s="43">
        <v>0</v>
      </c>
      <c r="F40" s="44">
        <f t="shared" si="0"/>
        <v>198</v>
      </c>
      <c r="G40" s="311">
        <f t="shared" si="1"/>
        <v>27.1953</v>
      </c>
      <c r="H40" s="311">
        <f t="shared" si="2"/>
        <v>27.1953</v>
      </c>
      <c r="I40" s="311">
        <f t="shared" si="3"/>
        <v>3.5353889999999999</v>
      </c>
      <c r="J40" s="46">
        <f t="shared" si="4"/>
        <v>23.659911000000001</v>
      </c>
      <c r="K40" s="312">
        <v>0.20000000000000001</v>
      </c>
      <c r="L40" s="313">
        <f t="shared" si="5"/>
        <v>4.7319822</v>
      </c>
      <c r="M40" s="314">
        <v>0.050000000000000003</v>
      </c>
      <c r="N40" s="315">
        <f t="shared" si="6"/>
        <v>1.18299555</v>
      </c>
      <c r="O40" s="314">
        <v>0.050000000000000003</v>
      </c>
      <c r="P40" s="315">
        <f t="shared" si="7"/>
        <v>1.18299555</v>
      </c>
      <c r="Q40" s="316">
        <f t="shared" si="8"/>
        <v>16.559999999999999</v>
      </c>
      <c r="R40" s="317">
        <f t="shared" si="9"/>
        <v>16.559999999999999</v>
      </c>
      <c r="S40" s="318">
        <f t="shared" si="10"/>
        <v>0.60892874871760927</v>
      </c>
      <c r="T40" s="319"/>
      <c r="U40" s="320"/>
    </row>
    <row r="41" s="7" customFormat="1" ht="15" customHeight="1">
      <c r="A41" s="310" t="s">
        <v>367</v>
      </c>
      <c r="B41" s="321" t="str">
        <f>VLOOKUP(A41,'4月'!A:B,2,FALSE)</f>
        <v>E06308</v>
      </c>
      <c r="C41" s="68">
        <v>100</v>
      </c>
      <c r="D41" s="68">
        <v>248</v>
      </c>
      <c r="E41" s="43">
        <v>0.5</v>
      </c>
      <c r="F41" s="44">
        <f t="shared" si="0"/>
        <v>124</v>
      </c>
      <c r="G41" s="311">
        <f t="shared" si="1"/>
        <v>17.031400000000001</v>
      </c>
      <c r="H41" s="311">
        <f t="shared" si="2"/>
        <v>1703.1400000000001</v>
      </c>
      <c r="I41" s="311">
        <f t="shared" si="3"/>
        <v>2.2140820000000003</v>
      </c>
      <c r="J41" s="46">
        <f t="shared" si="4"/>
        <v>1481.7318</v>
      </c>
      <c r="K41" s="312">
        <v>0.20000000000000001</v>
      </c>
      <c r="L41" s="313">
        <f t="shared" si="5"/>
        <v>296.34636</v>
      </c>
      <c r="M41" s="314">
        <v>0.050000000000000003</v>
      </c>
      <c r="N41" s="315">
        <f t="shared" si="6"/>
        <v>74.086590000000001</v>
      </c>
      <c r="O41" s="314">
        <v>0.050000000000000003</v>
      </c>
      <c r="P41" s="315">
        <f t="shared" si="7"/>
        <v>74.086590000000001</v>
      </c>
      <c r="Q41" s="316">
        <f t="shared" si="8"/>
        <v>10.369999999999999</v>
      </c>
      <c r="R41" s="317">
        <f t="shared" si="9"/>
        <v>1037</v>
      </c>
      <c r="S41" s="318">
        <f t="shared" si="10"/>
        <v>0.60887537137287595</v>
      </c>
      <c r="T41" s="320"/>
      <c r="U41" s="320"/>
    </row>
    <row r="42" s="9" customFormat="1" ht="15" customHeight="1">
      <c r="A42" s="310" t="s">
        <v>367</v>
      </c>
      <c r="B42" s="321" t="str">
        <f>VLOOKUP(A42,'4月'!A:B,2,FALSE)</f>
        <v>E06308</v>
      </c>
      <c r="C42" s="68">
        <v>4</v>
      </c>
      <c r="D42" s="68">
        <v>248</v>
      </c>
      <c r="E42" s="43">
        <v>0</v>
      </c>
      <c r="F42" s="44">
        <f t="shared" si="0"/>
        <v>248</v>
      </c>
      <c r="G42" s="311">
        <f t="shared" si="1"/>
        <v>34.062800000000003</v>
      </c>
      <c r="H42" s="311">
        <f t="shared" si="2"/>
        <v>136.25120000000001</v>
      </c>
      <c r="I42" s="311">
        <f t="shared" si="3"/>
        <v>4.4281640000000007</v>
      </c>
      <c r="J42" s="46">
        <f t="shared" si="4"/>
        <v>118.538544</v>
      </c>
      <c r="K42" s="312">
        <v>0.20000000000000001</v>
      </c>
      <c r="L42" s="313">
        <f t="shared" si="5"/>
        <v>23.707708800000002</v>
      </c>
      <c r="M42" s="314">
        <v>0.050000000000000003</v>
      </c>
      <c r="N42" s="315">
        <f t="shared" si="6"/>
        <v>5.9269272000000006</v>
      </c>
      <c r="O42" s="314">
        <v>0.050000000000000003</v>
      </c>
      <c r="P42" s="315">
        <f t="shared" si="7"/>
        <v>5.9269272000000006</v>
      </c>
      <c r="Q42" s="316">
        <f t="shared" si="8"/>
        <v>20.739999999999998</v>
      </c>
      <c r="R42" s="317">
        <f t="shared" si="9"/>
        <v>82.959999999999994</v>
      </c>
      <c r="S42" s="318">
        <f t="shared" si="10"/>
        <v>0.60887537137287584</v>
      </c>
      <c r="T42" s="319"/>
      <c r="U42" s="320"/>
    </row>
    <row r="43" s="7" customFormat="1" ht="15" customHeight="1">
      <c r="A43" s="310" t="s">
        <v>90</v>
      </c>
      <c r="B43" s="321" t="str">
        <f>VLOOKUP(A43,'4月'!A:B,2,FALSE)</f>
        <v>E03005</v>
      </c>
      <c r="C43" s="68">
        <v>148</v>
      </c>
      <c r="D43" s="68">
        <v>298</v>
      </c>
      <c r="E43" s="43">
        <v>0.75</v>
      </c>
      <c r="F43" s="44">
        <f t="shared" si="0"/>
        <v>74</v>
      </c>
      <c r="G43" s="311">
        <f t="shared" si="1"/>
        <v>10.1639</v>
      </c>
      <c r="H43" s="311">
        <f t="shared" si="2"/>
        <v>1504.2572</v>
      </c>
      <c r="I43" s="311">
        <f t="shared" si="3"/>
        <v>1.321307</v>
      </c>
      <c r="J43" s="46">
        <f t="shared" si="4"/>
        <v>1308.7037640000001</v>
      </c>
      <c r="K43" s="312">
        <v>0.20000000000000001</v>
      </c>
      <c r="L43" s="313">
        <f t="shared" si="5"/>
        <v>261.74075280000005</v>
      </c>
      <c r="M43" s="314">
        <v>0.050000000000000003</v>
      </c>
      <c r="N43" s="315">
        <f t="shared" si="6"/>
        <v>65.435188200000013</v>
      </c>
      <c r="O43" s="314">
        <v>0.050000000000000003</v>
      </c>
      <c r="P43" s="315">
        <f t="shared" si="7"/>
        <v>65.435188200000013</v>
      </c>
      <c r="Q43" s="316">
        <f t="shared" si="8"/>
        <v>6.1900000000000004</v>
      </c>
      <c r="R43" s="317">
        <f t="shared" si="9"/>
        <v>916.12</v>
      </c>
      <c r="S43" s="318">
        <f t="shared" si="10"/>
        <v>0.60901819183581107</v>
      </c>
      <c r="T43" s="320"/>
      <c r="U43" s="320"/>
    </row>
    <row r="44" ht="15" customHeight="1">
      <c r="A44" s="310" t="s">
        <v>92</v>
      </c>
      <c r="B44" s="321" t="str">
        <f>VLOOKUP(A44,'4月'!A:B,2,FALSE)</f>
        <v>E03730</v>
      </c>
      <c r="C44" s="68">
        <v>122</v>
      </c>
      <c r="D44" s="68">
        <v>398</v>
      </c>
      <c r="E44" s="43">
        <v>0.77000000000000002</v>
      </c>
      <c r="F44" s="44">
        <f t="shared" si="0"/>
        <v>91</v>
      </c>
      <c r="G44" s="311">
        <f t="shared" si="1"/>
        <v>12.498849999999999</v>
      </c>
      <c r="H44" s="311">
        <f t="shared" si="2"/>
        <v>1524.8597</v>
      </c>
      <c r="I44" s="311">
        <f t="shared" si="3"/>
        <v>1.6248505</v>
      </c>
      <c r="J44" s="46">
        <f t="shared" si="4"/>
        <v>1326.627939</v>
      </c>
      <c r="K44" s="312">
        <v>0.20000000000000001</v>
      </c>
      <c r="L44" s="313">
        <f t="shared" si="5"/>
        <v>265.32558779999999</v>
      </c>
      <c r="M44" s="314">
        <v>0.050000000000000003</v>
      </c>
      <c r="N44" s="315">
        <f t="shared" si="6"/>
        <v>66.331396949999998</v>
      </c>
      <c r="O44" s="314">
        <v>0.050000000000000003</v>
      </c>
      <c r="P44" s="315">
        <f t="shared" si="7"/>
        <v>66.331396949999998</v>
      </c>
      <c r="Q44" s="316">
        <f t="shared" si="8"/>
        <v>7.6100000000000003</v>
      </c>
      <c r="R44" s="317">
        <f t="shared" si="9"/>
        <v>928.42000000000007</v>
      </c>
      <c r="S44" s="318">
        <f t="shared" si="10"/>
        <v>0.60885601475335738</v>
      </c>
      <c r="T44" s="319"/>
      <c r="U44" s="320"/>
    </row>
    <row r="45" s="7" customFormat="1" ht="15" customHeight="1">
      <c r="A45" s="310" t="s">
        <v>92</v>
      </c>
      <c r="B45" s="321" t="str">
        <f>VLOOKUP(A45,'4月'!A:B,2,FALSE)</f>
        <v>E03730</v>
      </c>
      <c r="C45" s="68">
        <v>1</v>
      </c>
      <c r="D45" s="68">
        <v>398</v>
      </c>
      <c r="E45" s="43">
        <v>0</v>
      </c>
      <c r="F45" s="44">
        <f t="shared" si="0"/>
        <v>398</v>
      </c>
      <c r="G45" s="311">
        <f t="shared" si="1"/>
        <v>54.665300000000002</v>
      </c>
      <c r="H45" s="311">
        <f t="shared" si="2"/>
        <v>54.665300000000002</v>
      </c>
      <c r="I45" s="311">
        <f t="shared" si="3"/>
        <v>7.1064890000000007</v>
      </c>
      <c r="J45" s="46">
        <f t="shared" si="4"/>
        <v>47.558810999999999</v>
      </c>
      <c r="K45" s="312">
        <v>0.20000000000000001</v>
      </c>
      <c r="L45" s="313">
        <f t="shared" si="5"/>
        <v>9.5117621999999997</v>
      </c>
      <c r="M45" s="314">
        <v>0.050000000000000003</v>
      </c>
      <c r="N45" s="315">
        <f t="shared" si="6"/>
        <v>2.3779405499999999</v>
      </c>
      <c r="O45" s="314">
        <v>0.050000000000000003</v>
      </c>
      <c r="P45" s="315">
        <f t="shared" si="7"/>
        <v>2.3779405499999999</v>
      </c>
      <c r="Q45" s="316">
        <f t="shared" si="8"/>
        <v>33.289999999999999</v>
      </c>
      <c r="R45" s="317">
        <f t="shared" si="9"/>
        <v>33.289999999999999</v>
      </c>
      <c r="S45" s="318">
        <f t="shared" si="10"/>
        <v>0.60897863910012384</v>
      </c>
      <c r="T45" s="320"/>
      <c r="U45" s="320"/>
    </row>
    <row r="46" ht="15" customHeight="1">
      <c r="A46" s="310" t="s">
        <v>94</v>
      </c>
      <c r="B46" s="321" t="str">
        <f>VLOOKUP(A46,'4月'!A:B,2,FALSE)</f>
        <v>E06163</v>
      </c>
      <c r="C46" s="68">
        <v>354</v>
      </c>
      <c r="D46" s="68">
        <v>498</v>
      </c>
      <c r="E46" s="43">
        <v>0.75</v>
      </c>
      <c r="F46" s="44">
        <f t="shared" si="0"/>
        <v>124</v>
      </c>
      <c r="G46" s="311">
        <f t="shared" si="1"/>
        <v>17.031400000000001</v>
      </c>
      <c r="H46" s="311">
        <f t="shared" si="2"/>
        <v>6029.1156000000001</v>
      </c>
      <c r="I46" s="311">
        <f t="shared" si="3"/>
        <v>2.2140820000000003</v>
      </c>
      <c r="J46" s="46">
        <f t="shared" si="4"/>
        <v>5245.3305719999998</v>
      </c>
      <c r="K46" s="312">
        <v>0.20000000000000001</v>
      </c>
      <c r="L46" s="313">
        <f t="shared" si="5"/>
        <v>1049.0661144000001</v>
      </c>
      <c r="M46" s="314">
        <v>0.050000000000000003</v>
      </c>
      <c r="N46" s="315">
        <f t="shared" si="6"/>
        <v>262.26652860000002</v>
      </c>
      <c r="O46" s="314">
        <v>0.050000000000000003</v>
      </c>
      <c r="P46" s="315">
        <f t="shared" si="7"/>
        <v>262.26652860000002</v>
      </c>
      <c r="Q46" s="316">
        <f t="shared" si="8"/>
        <v>10.369999999999999</v>
      </c>
      <c r="R46" s="317">
        <f t="shared" si="9"/>
        <v>3670.9799999999996</v>
      </c>
      <c r="S46" s="318">
        <f t="shared" si="10"/>
        <v>0.60887537137287595</v>
      </c>
      <c r="T46" s="285"/>
    </row>
    <row r="47" s="9" customFormat="1" ht="15" customHeight="1">
      <c r="A47" s="310" t="s">
        <v>96</v>
      </c>
      <c r="B47" s="321" t="str">
        <f>VLOOKUP(A47,'4月'!A:B,2,FALSE)</f>
        <v>E06127</v>
      </c>
      <c r="C47" s="68">
        <v>61</v>
      </c>
      <c r="D47" s="68">
        <v>298</v>
      </c>
      <c r="E47" s="43">
        <v>0.25</v>
      </c>
      <c r="F47" s="44">
        <f t="shared" si="0"/>
        <v>223</v>
      </c>
      <c r="G47" s="311">
        <f t="shared" si="1"/>
        <v>30.629049999999999</v>
      </c>
      <c r="H47" s="311">
        <f t="shared" si="2"/>
        <v>1868.3720499999999</v>
      </c>
      <c r="I47" s="311">
        <f t="shared" si="3"/>
        <v>3.9817765000000001</v>
      </c>
      <c r="J47" s="46">
        <f t="shared" si="4"/>
        <v>1625.4836835000001</v>
      </c>
      <c r="K47" s="312">
        <v>0.20000000000000001</v>
      </c>
      <c r="L47" s="313">
        <f t="shared" si="5"/>
        <v>325.09673670000006</v>
      </c>
      <c r="M47" s="314">
        <v>0.050000000000000003</v>
      </c>
      <c r="N47" s="315">
        <f t="shared" si="6"/>
        <v>81.274184175000016</v>
      </c>
      <c r="O47" s="314">
        <v>0.050000000000000003</v>
      </c>
      <c r="P47" s="315">
        <f t="shared" si="7"/>
        <v>81.274184175000016</v>
      </c>
      <c r="Q47" s="316">
        <f t="shared" si="8"/>
        <v>18.649999999999999</v>
      </c>
      <c r="R47" s="317">
        <f t="shared" si="9"/>
        <v>1137.6499999999999</v>
      </c>
      <c r="S47" s="318">
        <f t="shared" si="10"/>
        <v>0.60889906804161409</v>
      </c>
    </row>
    <row r="48" ht="15" customHeight="1">
      <c r="A48" s="310" t="s">
        <v>96</v>
      </c>
      <c r="B48" s="321" t="str">
        <f>VLOOKUP(A48,'4月'!A:B,2,FALSE)</f>
        <v>E06127</v>
      </c>
      <c r="C48" s="68">
        <v>72</v>
      </c>
      <c r="D48" s="68">
        <v>298</v>
      </c>
      <c r="E48" s="43">
        <v>0</v>
      </c>
      <c r="F48" s="44">
        <f t="shared" si="0"/>
        <v>298</v>
      </c>
      <c r="G48" s="311">
        <f t="shared" si="1"/>
        <v>40.930300000000003</v>
      </c>
      <c r="H48" s="311">
        <f t="shared" si="2"/>
        <v>2946.9816000000001</v>
      </c>
      <c r="I48" s="311">
        <f t="shared" si="3"/>
        <v>5.3209390000000001</v>
      </c>
      <c r="J48" s="46">
        <f t="shared" si="4"/>
        <v>2563.8739919999998</v>
      </c>
      <c r="K48" s="312">
        <v>0.20000000000000001</v>
      </c>
      <c r="L48" s="313">
        <f t="shared" si="5"/>
        <v>512.77479840000001</v>
      </c>
      <c r="M48" s="314">
        <v>0.050000000000000003</v>
      </c>
      <c r="N48" s="315">
        <f t="shared" si="6"/>
        <v>128.1936996</v>
      </c>
      <c r="O48" s="314">
        <v>0.050000000000000003</v>
      </c>
      <c r="P48" s="315">
        <f t="shared" si="7"/>
        <v>128.1936996</v>
      </c>
      <c r="Q48" s="316">
        <f t="shared" si="8"/>
        <v>24.93</v>
      </c>
      <c r="R48" s="317">
        <f t="shared" si="9"/>
        <v>1794.96</v>
      </c>
      <c r="S48" s="318">
        <f t="shared" si="10"/>
        <v>0.60908422366804049</v>
      </c>
      <c r="T48" s="319"/>
      <c r="U48" s="320"/>
    </row>
    <row r="49" s="7" customFormat="1" ht="15" customHeight="1">
      <c r="A49" s="310" t="s">
        <v>98</v>
      </c>
      <c r="B49" s="321" t="str">
        <f>VLOOKUP(A49,'4月'!A:B,2,FALSE)</f>
        <v>E06634</v>
      </c>
      <c r="C49" s="68">
        <v>18</v>
      </c>
      <c r="D49" s="68">
        <v>478</v>
      </c>
      <c r="E49" s="43">
        <v>0.20000000000000001</v>
      </c>
      <c r="F49" s="44">
        <f t="shared" si="0"/>
        <v>382</v>
      </c>
      <c r="G49" s="311">
        <f t="shared" si="1"/>
        <v>52.467700000000001</v>
      </c>
      <c r="H49" s="311">
        <f t="shared" si="2"/>
        <v>944.41859999999997</v>
      </c>
      <c r="I49" s="311">
        <f t="shared" si="3"/>
        <v>6.8208010000000003</v>
      </c>
      <c r="J49" s="46">
        <f t="shared" si="4"/>
        <v>821.644182</v>
      </c>
      <c r="K49" s="312">
        <v>0.20000000000000001</v>
      </c>
      <c r="L49" s="313">
        <f t="shared" si="5"/>
        <v>164.3288364</v>
      </c>
      <c r="M49" s="314">
        <v>0.050000000000000003</v>
      </c>
      <c r="N49" s="315">
        <f t="shared" si="6"/>
        <v>41.0822091</v>
      </c>
      <c r="O49" s="314">
        <v>0.050000000000000003</v>
      </c>
      <c r="P49" s="315">
        <f t="shared" si="7"/>
        <v>41.0822091</v>
      </c>
      <c r="Q49" s="316">
        <f t="shared" si="8"/>
        <v>31.949999999999999</v>
      </c>
      <c r="R49" s="317">
        <f t="shared" si="9"/>
        <v>575.10000000000002</v>
      </c>
      <c r="S49" s="318">
        <f t="shared" si="10"/>
        <v>0.60894607539495738</v>
      </c>
      <c r="T49" s="319"/>
      <c r="U49" s="320"/>
    </row>
    <row r="50" s="7" customFormat="1" ht="15" customHeight="1">
      <c r="A50" s="310" t="s">
        <v>98</v>
      </c>
      <c r="B50" s="321" t="str">
        <f>VLOOKUP(A50,'4月'!A:B,2,FALSE)</f>
        <v>E06634</v>
      </c>
      <c r="C50" s="68">
        <v>22</v>
      </c>
      <c r="D50" s="68">
        <v>478</v>
      </c>
      <c r="E50" s="43">
        <v>0</v>
      </c>
      <c r="F50" s="44">
        <f t="shared" si="0"/>
        <v>478</v>
      </c>
      <c r="G50" s="311">
        <f t="shared" si="1"/>
        <v>65.653300000000002</v>
      </c>
      <c r="H50" s="311">
        <f t="shared" si="2"/>
        <v>1444.3726000000001</v>
      </c>
      <c r="I50" s="311">
        <f t="shared" si="3"/>
        <v>8.534929</v>
      </c>
      <c r="J50" s="46">
        <f t="shared" si="4"/>
        <v>1256.6041620000001</v>
      </c>
      <c r="K50" s="312">
        <v>0.20000000000000001</v>
      </c>
      <c r="L50" s="313">
        <f t="shared" si="5"/>
        <v>251.32083240000003</v>
      </c>
      <c r="M50" s="314">
        <v>0.050000000000000003</v>
      </c>
      <c r="N50" s="315">
        <f t="shared" si="6"/>
        <v>62.830208100000007</v>
      </c>
      <c r="O50" s="314">
        <v>0.050000000000000003</v>
      </c>
      <c r="P50" s="315">
        <f t="shared" si="7"/>
        <v>62.830208100000007</v>
      </c>
      <c r="Q50" s="316">
        <f t="shared" si="8"/>
        <v>39.979999999999997</v>
      </c>
      <c r="R50" s="317">
        <f t="shared" si="9"/>
        <v>879.55999999999995</v>
      </c>
      <c r="S50" s="318">
        <f t="shared" si="10"/>
        <v>0.60895644240274283</v>
      </c>
      <c r="T50" s="319"/>
      <c r="U50" s="320"/>
    </row>
    <row r="51" s="8" customFormat="1" ht="15" customHeight="1">
      <c r="A51" s="310" t="s">
        <v>100</v>
      </c>
      <c r="B51" s="321" t="str">
        <f>VLOOKUP(A51,'4月'!A:B,2,FALSE)</f>
        <v>E06655</v>
      </c>
      <c r="C51" s="68">
        <v>13</v>
      </c>
      <c r="D51" s="68">
        <v>538</v>
      </c>
      <c r="E51" s="43">
        <v>0.20000000000000001</v>
      </c>
      <c r="F51" s="44">
        <f t="shared" si="0"/>
        <v>430</v>
      </c>
      <c r="G51" s="311">
        <f t="shared" si="1"/>
        <v>59.060499999999998</v>
      </c>
      <c r="H51" s="311">
        <f t="shared" si="2"/>
        <v>767.78649999999993</v>
      </c>
      <c r="I51" s="311">
        <f t="shared" si="3"/>
        <v>7.6778649999999997</v>
      </c>
      <c r="J51" s="46">
        <f t="shared" si="4"/>
        <v>667.97425499999997</v>
      </c>
      <c r="K51" s="312">
        <v>0.20000000000000001</v>
      </c>
      <c r="L51" s="313">
        <f t="shared" si="5"/>
        <v>133.59485100000001</v>
      </c>
      <c r="M51" s="314">
        <v>0.050000000000000003</v>
      </c>
      <c r="N51" s="315">
        <f t="shared" si="6"/>
        <v>33.398712750000001</v>
      </c>
      <c r="O51" s="314">
        <v>0.050000000000000003</v>
      </c>
      <c r="P51" s="315">
        <f t="shared" si="7"/>
        <v>33.398712750000001</v>
      </c>
      <c r="Q51" s="316">
        <f t="shared" si="8"/>
        <v>35.969999999999999</v>
      </c>
      <c r="R51" s="317">
        <f t="shared" si="9"/>
        <v>467.61000000000001</v>
      </c>
      <c r="S51" s="318">
        <f t="shared" si="10"/>
        <v>0.60903649647395475</v>
      </c>
      <c r="T51" s="319"/>
      <c r="U51" s="320"/>
    </row>
    <row r="52" s="8" customFormat="1" ht="15" customHeight="1">
      <c r="A52" s="310" t="s">
        <v>100</v>
      </c>
      <c r="B52" s="321" t="str">
        <f>VLOOKUP(A52,'4月'!A:B,2,FALSE)</f>
        <v>E06655</v>
      </c>
      <c r="C52" s="68">
        <v>19</v>
      </c>
      <c r="D52" s="68">
        <v>538</v>
      </c>
      <c r="E52" s="43">
        <v>0</v>
      </c>
      <c r="F52" s="44">
        <f t="shared" si="0"/>
        <v>538</v>
      </c>
      <c r="G52" s="311">
        <f t="shared" si="1"/>
        <v>73.894300000000001</v>
      </c>
      <c r="H52" s="311">
        <f t="shared" si="2"/>
        <v>1403.9917</v>
      </c>
      <c r="I52" s="311">
        <f t="shared" si="3"/>
        <v>9.6062589999999997</v>
      </c>
      <c r="J52" s="46">
        <f t="shared" si="4"/>
        <v>1221.4727790000002</v>
      </c>
      <c r="K52" s="312">
        <v>0.20000000000000001</v>
      </c>
      <c r="L52" s="313">
        <f t="shared" si="5"/>
        <v>244.29455580000004</v>
      </c>
      <c r="M52" s="314">
        <v>0.050000000000000003</v>
      </c>
      <c r="N52" s="315">
        <f t="shared" si="6"/>
        <v>61.07363895000001</v>
      </c>
      <c r="O52" s="314">
        <v>0.050000000000000003</v>
      </c>
      <c r="P52" s="315">
        <f t="shared" si="7"/>
        <v>61.07363895000001</v>
      </c>
      <c r="Q52" s="316">
        <f t="shared" si="8"/>
        <v>45</v>
      </c>
      <c r="R52" s="317">
        <f t="shared" si="9"/>
        <v>855</v>
      </c>
      <c r="S52" s="318">
        <f t="shared" si="10"/>
        <v>0.60897795905773511</v>
      </c>
      <c r="T52" s="319"/>
      <c r="U52" s="320"/>
    </row>
    <row r="53" s="7" customFormat="1" ht="15" customHeight="1">
      <c r="A53" s="310" t="s">
        <v>102</v>
      </c>
      <c r="B53" s="321" t="str">
        <f>VLOOKUP(A53,'4月'!A:B,2,FALSE)</f>
        <v>E05011</v>
      </c>
      <c r="C53" s="68">
        <v>105</v>
      </c>
      <c r="D53" s="68">
        <v>98</v>
      </c>
      <c r="E53" s="43">
        <v>0.75</v>
      </c>
      <c r="F53" s="44">
        <f t="shared" si="0"/>
        <v>24</v>
      </c>
      <c r="G53" s="311">
        <f t="shared" si="1"/>
        <v>3.2964000000000002</v>
      </c>
      <c r="H53" s="311">
        <f t="shared" si="2"/>
        <v>346.12200000000001</v>
      </c>
      <c r="I53" s="311">
        <f t="shared" si="3"/>
        <v>0.42853200000000002</v>
      </c>
      <c r="J53" s="46">
        <f t="shared" si="4"/>
        <v>301.12614000000002</v>
      </c>
      <c r="K53" s="312">
        <v>0.20000000000000001</v>
      </c>
      <c r="L53" s="313">
        <f t="shared" si="5"/>
        <v>60.225228000000008</v>
      </c>
      <c r="M53" s="314">
        <v>0.050000000000000003</v>
      </c>
      <c r="N53" s="315">
        <f t="shared" si="6"/>
        <v>15.056307000000002</v>
      </c>
      <c r="O53" s="314">
        <v>0.050000000000000003</v>
      </c>
      <c r="P53" s="315">
        <f t="shared" si="7"/>
        <v>15.056307000000002</v>
      </c>
      <c r="Q53" s="316">
        <f t="shared" si="8"/>
        <v>2.0099999999999998</v>
      </c>
      <c r="R53" s="317">
        <f t="shared" si="9"/>
        <v>211.04999999999998</v>
      </c>
      <c r="S53" s="318">
        <f t="shared" si="10"/>
        <v>0.60975609756097549</v>
      </c>
      <c r="T53" s="319"/>
      <c r="U53" s="320"/>
    </row>
    <row r="54" s="8" customFormat="1" ht="15" customHeight="1">
      <c r="A54" s="310" t="s">
        <v>102</v>
      </c>
      <c r="B54" s="321" t="str">
        <f>VLOOKUP(A54,'4月'!A:B,2,FALSE)</f>
        <v>E05011</v>
      </c>
      <c r="C54" s="68">
        <v>1</v>
      </c>
      <c r="D54" s="68">
        <v>98</v>
      </c>
      <c r="E54" s="43">
        <v>0</v>
      </c>
      <c r="F54" s="44">
        <f t="shared" si="0"/>
        <v>98</v>
      </c>
      <c r="G54" s="311">
        <f t="shared" si="1"/>
        <v>13.4603</v>
      </c>
      <c r="H54" s="311">
        <f t="shared" si="2"/>
        <v>13.4603</v>
      </c>
      <c r="I54" s="311">
        <f t="shared" si="3"/>
        <v>1.7498390000000001</v>
      </c>
      <c r="J54" s="46">
        <f t="shared" si="4"/>
        <v>11.710461</v>
      </c>
      <c r="K54" s="312">
        <v>0.20000000000000001</v>
      </c>
      <c r="L54" s="313">
        <f t="shared" si="5"/>
        <v>2.3420922000000002</v>
      </c>
      <c r="M54" s="314">
        <v>0.050000000000000003</v>
      </c>
      <c r="N54" s="315">
        <f t="shared" si="6"/>
        <v>0.58552305000000004</v>
      </c>
      <c r="O54" s="314">
        <v>0.050000000000000003</v>
      </c>
      <c r="P54" s="315">
        <f t="shared" si="7"/>
        <v>0.58552305000000004</v>
      </c>
      <c r="Q54" s="316">
        <f t="shared" si="8"/>
        <v>8.1999999999999993</v>
      </c>
      <c r="R54" s="317">
        <f t="shared" si="9"/>
        <v>8.1999999999999993</v>
      </c>
      <c r="S54" s="318">
        <f t="shared" si="10"/>
        <v>0.60919890344197369</v>
      </c>
      <c r="T54" s="319"/>
      <c r="U54" s="320"/>
    </row>
    <row r="55" s="7" customFormat="1" ht="15" customHeight="1">
      <c r="A55" s="310" t="s">
        <v>104</v>
      </c>
      <c r="B55" s="321" t="str">
        <f>VLOOKUP(A55,'4月'!A:B,2,FALSE)</f>
        <v>E05644</v>
      </c>
      <c r="C55" s="68">
        <v>37</v>
      </c>
      <c r="D55" s="68">
        <v>148</v>
      </c>
      <c r="E55" s="43">
        <v>0.75</v>
      </c>
      <c r="F55" s="44">
        <f t="shared" si="0"/>
        <v>37</v>
      </c>
      <c r="G55" s="311">
        <f t="shared" si="1"/>
        <v>5.08195</v>
      </c>
      <c r="H55" s="311">
        <f t="shared" si="2"/>
        <v>188.03215</v>
      </c>
      <c r="I55" s="311">
        <f t="shared" si="3"/>
        <v>0.6606535</v>
      </c>
      <c r="J55" s="46">
        <f t="shared" si="4"/>
        <v>163.58797050000001</v>
      </c>
      <c r="K55" s="312">
        <v>0.20000000000000001</v>
      </c>
      <c r="L55" s="313">
        <f t="shared" si="5"/>
        <v>32.717594100000007</v>
      </c>
      <c r="M55" s="314">
        <v>0.050000000000000003</v>
      </c>
      <c r="N55" s="315">
        <f t="shared" si="6"/>
        <v>8.1793985250000016</v>
      </c>
      <c r="O55" s="314">
        <v>0.050000000000000003</v>
      </c>
      <c r="P55" s="315">
        <f t="shared" si="7"/>
        <v>8.1793985250000016</v>
      </c>
      <c r="Q55" s="316">
        <f t="shared" si="8"/>
        <v>3.0899999999999999</v>
      </c>
      <c r="R55" s="317">
        <f t="shared" si="9"/>
        <v>114.33</v>
      </c>
      <c r="S55" s="318">
        <f t="shared" si="10"/>
        <v>0.60803431753559167</v>
      </c>
      <c r="T55" s="319"/>
      <c r="U55" s="320"/>
    </row>
    <row r="56" s="7" customFormat="1" ht="15" customHeight="1">
      <c r="A56" s="310" t="s">
        <v>104</v>
      </c>
      <c r="B56" s="321" t="str">
        <f>VLOOKUP(A56,'4月'!A:B,2,FALSE)</f>
        <v>E05644</v>
      </c>
      <c r="C56" s="68">
        <v>1</v>
      </c>
      <c r="D56" s="68">
        <v>148</v>
      </c>
      <c r="E56" s="43">
        <v>0</v>
      </c>
      <c r="F56" s="44">
        <f t="shared" si="0"/>
        <v>148</v>
      </c>
      <c r="G56" s="311">
        <f t="shared" si="1"/>
        <v>20.3278</v>
      </c>
      <c r="H56" s="311">
        <f t="shared" si="2"/>
        <v>20.3278</v>
      </c>
      <c r="I56" s="311">
        <f t="shared" si="3"/>
        <v>2.642614</v>
      </c>
      <c r="J56" s="46">
        <f t="shared" si="4"/>
        <v>17.685186000000002</v>
      </c>
      <c r="K56" s="312">
        <v>0.20000000000000001</v>
      </c>
      <c r="L56" s="313">
        <f t="shared" si="5"/>
        <v>3.5370372000000003</v>
      </c>
      <c r="M56" s="314">
        <v>0.050000000000000003</v>
      </c>
      <c r="N56" s="315">
        <f t="shared" si="6"/>
        <v>0.88425930000000008</v>
      </c>
      <c r="O56" s="314">
        <v>0.050000000000000003</v>
      </c>
      <c r="P56" s="315">
        <f t="shared" si="7"/>
        <v>0.88425930000000008</v>
      </c>
      <c r="Q56" s="316">
        <f t="shared" si="8"/>
        <v>12.380000000000001</v>
      </c>
      <c r="R56" s="317">
        <f t="shared" si="9"/>
        <v>12.380000000000001</v>
      </c>
      <c r="S56" s="318">
        <f t="shared" si="10"/>
        <v>0.60901819183581107</v>
      </c>
      <c r="T56" s="319"/>
      <c r="U56" s="320"/>
    </row>
    <row r="57" ht="15" customHeight="1">
      <c r="A57" s="310" t="s">
        <v>364</v>
      </c>
      <c r="B57" s="321" t="str">
        <f>VLOOKUP(A57,'4月'!A:B,2,FALSE)</f>
        <v>E05471</v>
      </c>
      <c r="C57" s="68">
        <v>75</v>
      </c>
      <c r="D57" s="68">
        <v>298</v>
      </c>
      <c r="E57" s="43">
        <v>0.83999999999999997</v>
      </c>
      <c r="F57" s="44">
        <f t="shared" si="0"/>
        <v>47</v>
      </c>
      <c r="G57" s="311">
        <f t="shared" si="1"/>
        <v>6.4554499999999999</v>
      </c>
      <c r="H57" s="311">
        <f t="shared" si="2"/>
        <v>484.15875</v>
      </c>
      <c r="I57" s="311">
        <f t="shared" si="3"/>
        <v>0.83920850000000002</v>
      </c>
      <c r="J57" s="46">
        <f t="shared" si="4"/>
        <v>421.21811250000002</v>
      </c>
      <c r="K57" s="312">
        <v>0.20000000000000001</v>
      </c>
      <c r="L57" s="313">
        <f t="shared" si="5"/>
        <v>84.243622500000015</v>
      </c>
      <c r="M57" s="314">
        <v>0.050000000000000003</v>
      </c>
      <c r="N57" s="315">
        <f t="shared" si="6"/>
        <v>21.060905625000004</v>
      </c>
      <c r="O57" s="314">
        <v>0.050000000000000003</v>
      </c>
      <c r="P57" s="315">
        <f t="shared" si="7"/>
        <v>21.060905625000004</v>
      </c>
      <c r="Q57" s="316">
        <f t="shared" si="8"/>
        <v>3.9300000000000002</v>
      </c>
      <c r="R57" s="317">
        <f t="shared" si="9"/>
        <v>294.75</v>
      </c>
      <c r="S57" s="318">
        <f t="shared" si="10"/>
        <v>0.60878792338256826</v>
      </c>
      <c r="T57" s="285"/>
    </row>
    <row r="58" s="7" customFormat="1" ht="15" customHeight="1">
      <c r="A58" s="310" t="s">
        <v>114</v>
      </c>
      <c r="B58" s="321" t="str">
        <f>VLOOKUP(A58,'4月'!A:B,2,FALSE)</f>
        <v>E06529</v>
      </c>
      <c r="C58" s="68">
        <v>2</v>
      </c>
      <c r="D58" s="68">
        <v>448</v>
      </c>
      <c r="E58" s="43">
        <v>0</v>
      </c>
      <c r="F58" s="44">
        <f t="shared" si="0"/>
        <v>448</v>
      </c>
      <c r="G58" s="311">
        <f t="shared" si="1"/>
        <v>61.532800000000002</v>
      </c>
      <c r="H58" s="311">
        <f t="shared" si="2"/>
        <v>123.0656</v>
      </c>
      <c r="I58" s="311">
        <f t="shared" si="3"/>
        <v>7.9992640000000002</v>
      </c>
      <c r="J58" s="46">
        <f t="shared" si="4"/>
        <v>107.067072</v>
      </c>
      <c r="K58" s="312">
        <v>0.20000000000000001</v>
      </c>
      <c r="L58" s="313">
        <f t="shared" si="5"/>
        <v>21.413414400000001</v>
      </c>
      <c r="M58" s="314">
        <v>0.050000000000000003</v>
      </c>
      <c r="N58" s="315">
        <f t="shared" si="6"/>
        <v>5.3533536000000002</v>
      </c>
      <c r="O58" s="314">
        <v>0.050000000000000003</v>
      </c>
      <c r="P58" s="315">
        <f t="shared" si="7"/>
        <v>5.3533536000000002</v>
      </c>
      <c r="Q58" s="316">
        <f t="shared" si="8"/>
        <v>37.469999999999999</v>
      </c>
      <c r="R58" s="317">
        <f t="shared" si="9"/>
        <v>74.939999999999998</v>
      </c>
      <c r="S58" s="318">
        <f t="shared" si="10"/>
        <v>0.60894352280409791</v>
      </c>
      <c r="T58" s="319"/>
      <c r="U58" s="320"/>
    </row>
    <row r="59" s="7" customFormat="1" ht="15" customHeight="1">
      <c r="A59" s="310" t="s">
        <v>114</v>
      </c>
      <c r="B59" s="321" t="str">
        <f>VLOOKUP(A59,'4月'!A:B,2,FALSE)</f>
        <v>E06529</v>
      </c>
      <c r="C59" s="68">
        <v>4</v>
      </c>
      <c r="D59" s="68">
        <v>448</v>
      </c>
      <c r="E59" s="43">
        <v>0.34000000000000002</v>
      </c>
      <c r="F59" s="44">
        <f t="shared" si="0"/>
        <v>295</v>
      </c>
      <c r="G59" s="311">
        <f t="shared" si="1"/>
        <v>40.518250000000002</v>
      </c>
      <c r="H59" s="311">
        <f t="shared" si="2"/>
        <v>162.07300000000001</v>
      </c>
      <c r="I59" s="311">
        <f t="shared" si="3"/>
        <v>5.2673725000000005</v>
      </c>
      <c r="J59" s="46">
        <f t="shared" si="4"/>
        <v>141.00351000000001</v>
      </c>
      <c r="K59" s="312">
        <v>0.20000000000000001</v>
      </c>
      <c r="L59" s="313">
        <f t="shared" si="5"/>
        <v>28.200702000000003</v>
      </c>
      <c r="M59" s="314">
        <v>0.050000000000000003</v>
      </c>
      <c r="N59" s="315">
        <f t="shared" si="6"/>
        <v>7.0501755000000008</v>
      </c>
      <c r="O59" s="314">
        <v>0.050000000000000003</v>
      </c>
      <c r="P59" s="315">
        <f t="shared" si="7"/>
        <v>7.0501755000000008</v>
      </c>
      <c r="Q59" s="316">
        <f t="shared" si="8"/>
        <v>24.68</v>
      </c>
      <c r="R59" s="317">
        <f t="shared" si="9"/>
        <v>98.719999999999999</v>
      </c>
      <c r="S59" s="318">
        <f t="shared" si="10"/>
        <v>0.60910824134803454</v>
      </c>
      <c r="T59" s="319"/>
      <c r="U59" s="320"/>
    </row>
    <row r="60" s="7" customFormat="1" ht="15" customHeight="1">
      <c r="A60" s="310" t="s">
        <v>116</v>
      </c>
      <c r="B60" s="321" t="str">
        <f>VLOOKUP(A60,'4月'!A:B,2,FALSE)</f>
        <v>E06530</v>
      </c>
      <c r="C60" s="68">
        <v>3</v>
      </c>
      <c r="D60" s="68">
        <v>498</v>
      </c>
      <c r="E60" s="43">
        <v>0.34999999999999998</v>
      </c>
      <c r="F60" s="44">
        <f t="shared" si="0"/>
        <v>323</v>
      </c>
      <c r="G60" s="311">
        <f t="shared" si="1"/>
        <v>44.364049999999999</v>
      </c>
      <c r="H60" s="311">
        <f t="shared" si="2"/>
        <v>133.09215</v>
      </c>
      <c r="I60" s="311">
        <f t="shared" si="3"/>
        <v>5.7673265000000002</v>
      </c>
      <c r="J60" s="46">
        <f t="shared" si="4"/>
        <v>115.79017049999999</v>
      </c>
      <c r="K60" s="312">
        <v>0.20000000000000001</v>
      </c>
      <c r="L60" s="313">
        <f t="shared" si="5"/>
        <v>23.158034099999998</v>
      </c>
      <c r="M60" s="314">
        <v>0.050000000000000003</v>
      </c>
      <c r="N60" s="315">
        <f t="shared" si="6"/>
        <v>5.7895085249999996</v>
      </c>
      <c r="O60" s="314">
        <v>0.050000000000000003</v>
      </c>
      <c r="P60" s="315">
        <f t="shared" si="7"/>
        <v>5.7895085249999996</v>
      </c>
      <c r="Q60" s="316">
        <f t="shared" si="8"/>
        <v>27.02</v>
      </c>
      <c r="R60" s="317">
        <f t="shared" si="9"/>
        <v>81.060000000000002</v>
      </c>
      <c r="S60" s="318">
        <f t="shared" si="10"/>
        <v>0.60905169839092688</v>
      </c>
      <c r="T60" s="319"/>
      <c r="U60" s="320"/>
    </row>
    <row r="61" s="7" customFormat="1" ht="15" customHeight="1">
      <c r="A61" s="310" t="s">
        <v>368</v>
      </c>
      <c r="B61" s="321" t="str">
        <f>VLOOKUP(A61,'4月'!A:B,2,FALSE)</f>
        <v>E06307</v>
      </c>
      <c r="C61" s="68">
        <v>169</v>
      </c>
      <c r="D61" s="68">
        <v>428</v>
      </c>
      <c r="E61" s="43">
        <v>0.65000000000000002</v>
      </c>
      <c r="F61" s="44">
        <f t="shared" si="0"/>
        <v>149</v>
      </c>
      <c r="G61" s="311">
        <f t="shared" si="1"/>
        <v>20.465150000000001</v>
      </c>
      <c r="H61" s="311">
        <f t="shared" si="2"/>
        <v>3458.6103500000004</v>
      </c>
      <c r="I61" s="311">
        <f t="shared" si="3"/>
        <v>2.6604695</v>
      </c>
      <c r="J61" s="46">
        <f t="shared" si="4"/>
        <v>3008.9910045000001</v>
      </c>
      <c r="K61" s="312">
        <v>0.20000000000000001</v>
      </c>
      <c r="L61" s="313">
        <f t="shared" si="5"/>
        <v>601.7982009000001</v>
      </c>
      <c r="M61" s="314">
        <v>0.050000000000000003</v>
      </c>
      <c r="N61" s="315">
        <f t="shared" si="6"/>
        <v>150.44955022500002</v>
      </c>
      <c r="O61" s="314">
        <v>0.050000000000000003</v>
      </c>
      <c r="P61" s="315">
        <f t="shared" si="7"/>
        <v>150.44955022500002</v>
      </c>
      <c r="Q61" s="316">
        <f t="shared" si="8"/>
        <v>12.460000000000001</v>
      </c>
      <c r="R61" s="317">
        <f t="shared" si="9"/>
        <v>2105.7400000000002</v>
      </c>
      <c r="S61" s="318">
        <f t="shared" si="10"/>
        <v>0.60883990588879144</v>
      </c>
      <c r="T61" s="319"/>
      <c r="U61" s="320"/>
    </row>
    <row r="62" ht="15" customHeight="1">
      <c r="A62" s="310" t="s">
        <v>369</v>
      </c>
      <c r="B62" s="321" t="str">
        <f>VLOOKUP(A62,'4月'!A:B,2,FALSE)</f>
        <v>E05703</v>
      </c>
      <c r="C62" s="68">
        <v>1</v>
      </c>
      <c r="D62" s="68">
        <v>298</v>
      </c>
      <c r="E62" s="43">
        <v>0.5</v>
      </c>
      <c r="F62" s="44">
        <f t="shared" si="0"/>
        <v>149</v>
      </c>
      <c r="G62" s="311">
        <f t="shared" si="1"/>
        <v>20.465150000000001</v>
      </c>
      <c r="H62" s="311">
        <f t="shared" si="2"/>
        <v>20.465150000000001</v>
      </c>
      <c r="I62" s="311">
        <f t="shared" si="3"/>
        <v>2.6604695</v>
      </c>
      <c r="J62" s="46">
        <f t="shared" si="4"/>
        <v>17.8046805</v>
      </c>
      <c r="K62" s="312">
        <v>0.20000000000000001</v>
      </c>
      <c r="L62" s="313">
        <f t="shared" si="5"/>
        <v>3.5609361000000002</v>
      </c>
      <c r="M62" s="314">
        <v>0.050000000000000003</v>
      </c>
      <c r="N62" s="315">
        <f t="shared" si="6"/>
        <v>0.89023402500000004</v>
      </c>
      <c r="O62" s="314">
        <v>0.050000000000000003</v>
      </c>
      <c r="P62" s="315">
        <f t="shared" si="7"/>
        <v>0.89023402500000004</v>
      </c>
      <c r="Q62" s="316">
        <f t="shared" si="8"/>
        <v>12.460000000000001</v>
      </c>
      <c r="R62" s="317">
        <f t="shared" si="9"/>
        <v>12.460000000000001</v>
      </c>
      <c r="S62" s="318">
        <f t="shared" si="10"/>
        <v>0.60883990588879144</v>
      </c>
      <c r="T62" s="285"/>
    </row>
    <row r="63" s="7" customFormat="1" ht="15" customHeight="1">
      <c r="A63" s="310" t="s">
        <v>371</v>
      </c>
      <c r="B63" s="321" t="str">
        <f>VLOOKUP(A63,'New template'!A:B,2,FALSE)</f>
        <v>E06212</v>
      </c>
      <c r="C63" s="68">
        <v>2</v>
      </c>
      <c r="D63" s="68">
        <v>498</v>
      </c>
      <c r="E63" s="43">
        <v>0.5</v>
      </c>
      <c r="F63" s="44">
        <f t="shared" si="0"/>
        <v>249</v>
      </c>
      <c r="G63" s="311">
        <f t="shared" si="1"/>
        <v>34.200150000000001</v>
      </c>
      <c r="H63" s="311">
        <f t="shared" si="2"/>
        <v>68.400300000000001</v>
      </c>
      <c r="I63" s="311">
        <f t="shared" si="3"/>
        <v>4.4460195000000002</v>
      </c>
      <c r="J63" s="46">
        <f t="shared" si="4"/>
        <v>59.508261000000005</v>
      </c>
      <c r="K63" s="312">
        <v>0.20000000000000001</v>
      </c>
      <c r="L63" s="313">
        <f t="shared" si="5"/>
        <v>11.901652200000001</v>
      </c>
      <c r="M63" s="314">
        <v>0.050000000000000003</v>
      </c>
      <c r="N63" s="315">
        <f t="shared" si="6"/>
        <v>2.9754130500000002</v>
      </c>
      <c r="O63" s="314">
        <v>0.050000000000000003</v>
      </c>
      <c r="P63" s="315">
        <f t="shared" si="7"/>
        <v>2.9754130500000002</v>
      </c>
      <c r="Q63" s="316">
        <f t="shared" si="8"/>
        <v>20.829999999999998</v>
      </c>
      <c r="R63" s="317">
        <f t="shared" si="9"/>
        <v>41.659999999999997</v>
      </c>
      <c r="S63" s="318">
        <f t="shared" si="10"/>
        <v>0.60906165616232666</v>
      </c>
      <c r="T63" s="319"/>
      <c r="U63" s="320"/>
    </row>
    <row r="64" s="7" customFormat="1" ht="15" customHeight="1">
      <c r="A64" s="310" t="s">
        <v>372</v>
      </c>
      <c r="B64" s="321" t="str">
        <f>VLOOKUP(A64,'4月'!A:B,2,FALSE)</f>
        <v>E04522</v>
      </c>
      <c r="C64" s="68">
        <v>2</v>
      </c>
      <c r="D64" s="68">
        <v>198</v>
      </c>
      <c r="E64" s="43">
        <v>0.75</v>
      </c>
      <c r="F64" s="44">
        <f t="shared" si="0"/>
        <v>49</v>
      </c>
      <c r="G64" s="311">
        <f t="shared" si="1"/>
        <v>6.7301500000000001</v>
      </c>
      <c r="H64" s="311">
        <f t="shared" si="2"/>
        <v>13.4603</v>
      </c>
      <c r="I64" s="311">
        <f t="shared" si="3"/>
        <v>0.87491950000000007</v>
      </c>
      <c r="J64" s="46">
        <f t="shared" si="4"/>
        <v>11.710461</v>
      </c>
      <c r="K64" s="312">
        <v>0.20000000000000001</v>
      </c>
      <c r="L64" s="313">
        <f t="shared" si="5"/>
        <v>2.3420922000000002</v>
      </c>
      <c r="M64" s="314">
        <v>0.050000000000000003</v>
      </c>
      <c r="N64" s="315">
        <f t="shared" si="6"/>
        <v>0.58552305000000004</v>
      </c>
      <c r="O64" s="314">
        <v>0.050000000000000003</v>
      </c>
      <c r="P64" s="315">
        <f t="shared" si="7"/>
        <v>0.58552305000000004</v>
      </c>
      <c r="Q64" s="316">
        <f t="shared" si="8"/>
        <v>4.0999999999999996</v>
      </c>
      <c r="R64" s="317">
        <f t="shared" si="9"/>
        <v>8.1999999999999993</v>
      </c>
      <c r="S64" s="318">
        <f t="shared" si="10"/>
        <v>0.60919890344197369</v>
      </c>
      <c r="T64" s="319"/>
      <c r="U64" s="320"/>
    </row>
    <row r="65" s="7" customFormat="1" ht="15" customHeight="1">
      <c r="A65" s="310" t="s">
        <v>298</v>
      </c>
      <c r="B65" s="322" t="str">
        <f>VLOOKUP(A65,'New template'!A:B,2,FALSE)</f>
        <v>E06942</v>
      </c>
      <c r="C65" s="68">
        <v>39</v>
      </c>
      <c r="D65" s="68">
        <v>198</v>
      </c>
      <c r="E65" s="43">
        <v>0</v>
      </c>
      <c r="F65" s="44">
        <f t="shared" si="0"/>
        <v>198</v>
      </c>
      <c r="G65" s="311">
        <f t="shared" si="1"/>
        <v>27.1953</v>
      </c>
      <c r="H65" s="311">
        <f t="shared" si="2"/>
        <v>1060.6167</v>
      </c>
      <c r="I65" s="311">
        <f t="shared" si="3"/>
        <v>3.5353889999999999</v>
      </c>
      <c r="J65" s="46">
        <f t="shared" si="4"/>
        <v>922.73652900000002</v>
      </c>
      <c r="K65" s="312">
        <v>0.20000000000000001</v>
      </c>
      <c r="L65" s="313">
        <f t="shared" si="5"/>
        <v>184.5473058</v>
      </c>
      <c r="M65" s="314">
        <v>0.050000000000000003</v>
      </c>
      <c r="N65" s="315">
        <f t="shared" si="6"/>
        <v>46.136826450000001</v>
      </c>
      <c r="O65" s="314">
        <v>0.050000000000000003</v>
      </c>
      <c r="P65" s="315">
        <f t="shared" si="7"/>
        <v>46.136826450000001</v>
      </c>
      <c r="Q65" s="316">
        <f t="shared" si="8"/>
        <v>16.559999999999999</v>
      </c>
      <c r="R65" s="317">
        <f t="shared" si="9"/>
        <v>645.83999999999992</v>
      </c>
      <c r="S65" s="318">
        <f t="shared" si="10"/>
        <v>0.60892874871760916</v>
      </c>
      <c r="T65" s="319"/>
      <c r="U65" s="320"/>
    </row>
    <row r="66" s="7" customFormat="1" ht="15" customHeight="1">
      <c r="A66" s="310" t="s">
        <v>373</v>
      </c>
      <c r="B66" s="321" t="str">
        <f>VLOOKUP(A66,'4月'!A:B,2,FALSE)</f>
        <v>E01592</v>
      </c>
      <c r="C66" s="68">
        <v>33</v>
      </c>
      <c r="D66" s="68">
        <v>98</v>
      </c>
      <c r="E66" s="43">
        <v>0</v>
      </c>
      <c r="F66" s="44">
        <f t="shared" si="0"/>
        <v>98</v>
      </c>
      <c r="G66" s="311">
        <f t="shared" si="1"/>
        <v>13.4603</v>
      </c>
      <c r="H66" s="311">
        <f t="shared" si="2"/>
        <v>444.18990000000002</v>
      </c>
      <c r="I66" s="311">
        <f t="shared" si="3"/>
        <v>1.7498390000000001</v>
      </c>
      <c r="J66" s="46">
        <f t="shared" si="4"/>
        <v>386.44521300000002</v>
      </c>
      <c r="K66" s="312">
        <v>0.20000000000000001</v>
      </c>
      <c r="L66" s="313">
        <f t="shared" si="5"/>
        <v>77.289042600000016</v>
      </c>
      <c r="M66" s="314">
        <v>0.050000000000000003</v>
      </c>
      <c r="N66" s="315">
        <f t="shared" si="6"/>
        <v>19.322260650000004</v>
      </c>
      <c r="O66" s="314">
        <v>0.050000000000000003</v>
      </c>
      <c r="P66" s="315">
        <f t="shared" si="7"/>
        <v>19.322260650000004</v>
      </c>
      <c r="Q66" s="316">
        <f t="shared" si="8"/>
        <v>8.1999999999999993</v>
      </c>
      <c r="R66" s="317">
        <f t="shared" si="9"/>
        <v>270.59999999999997</v>
      </c>
      <c r="S66" s="318">
        <f t="shared" si="10"/>
        <v>0.60919890344197369</v>
      </c>
      <c r="T66" s="320"/>
      <c r="U66" s="320"/>
    </row>
    <row r="67" s="7" customFormat="1" ht="15" customHeight="1">
      <c r="A67" s="310" t="s">
        <v>373</v>
      </c>
      <c r="B67" s="321" t="str">
        <f>VLOOKUP(A67,'4月'!A:B,2,FALSE)</f>
        <v>E01592</v>
      </c>
      <c r="C67" s="68">
        <v>343</v>
      </c>
      <c r="D67" s="68">
        <v>98</v>
      </c>
      <c r="E67" s="43">
        <v>0.5</v>
      </c>
      <c r="F67" s="44">
        <f t="shared" si="0"/>
        <v>49</v>
      </c>
      <c r="G67" s="311">
        <f t="shared" si="1"/>
        <v>6.7301500000000001</v>
      </c>
      <c r="H67" s="311">
        <f t="shared" si="2"/>
        <v>2308.4414499999998</v>
      </c>
      <c r="I67" s="311">
        <f t="shared" si="3"/>
        <v>0.87491950000000007</v>
      </c>
      <c r="J67" s="46">
        <f t="shared" si="4"/>
        <v>2008.3440615000002</v>
      </c>
      <c r="K67" s="312">
        <v>0.20000000000000001</v>
      </c>
      <c r="L67" s="313">
        <f t="shared" si="5"/>
        <v>401.66881230000007</v>
      </c>
      <c r="M67" s="314">
        <v>0.050000000000000003</v>
      </c>
      <c r="N67" s="315">
        <f t="shared" si="6"/>
        <v>100.41720307500002</v>
      </c>
      <c r="O67" s="314">
        <v>0.050000000000000003</v>
      </c>
      <c r="P67" s="315">
        <f t="shared" si="7"/>
        <v>100.41720307500002</v>
      </c>
      <c r="Q67" s="316">
        <f t="shared" si="8"/>
        <v>4.0999999999999996</v>
      </c>
      <c r="R67" s="317">
        <f t="shared" si="9"/>
        <v>1406.3</v>
      </c>
      <c r="S67" s="318">
        <f t="shared" si="10"/>
        <v>0.6091989034419738</v>
      </c>
      <c r="T67" s="319"/>
      <c r="U67" s="320"/>
    </row>
    <row r="68" s="7" customFormat="1" ht="15" customHeight="1">
      <c r="A68" s="310" t="s">
        <v>136</v>
      </c>
      <c r="B68" s="321" t="str">
        <f>VLOOKUP(A68,'4月'!A:B,2,FALSE)</f>
        <v>E04555</v>
      </c>
      <c r="C68" s="68">
        <v>7</v>
      </c>
      <c r="D68" s="68">
        <v>360</v>
      </c>
      <c r="E68" s="43">
        <v>0.53000000000000003</v>
      </c>
      <c r="F68" s="44">
        <f t="shared" si="0"/>
        <v>169</v>
      </c>
      <c r="G68" s="311">
        <f t="shared" si="1"/>
        <v>23.212150000000001</v>
      </c>
      <c r="H68" s="311">
        <f t="shared" si="2"/>
        <v>162.48505</v>
      </c>
      <c r="I68" s="311">
        <f t="shared" si="3"/>
        <v>3.0175795000000001</v>
      </c>
      <c r="J68" s="46">
        <f t="shared" si="4"/>
        <v>141.36199350000001</v>
      </c>
      <c r="K68" s="312">
        <v>0.20000000000000001</v>
      </c>
      <c r="L68" s="313">
        <f t="shared" si="5"/>
        <v>28.272398700000004</v>
      </c>
      <c r="M68" s="314">
        <v>0.050000000000000003</v>
      </c>
      <c r="N68" s="315">
        <f t="shared" si="6"/>
        <v>7.0680996750000009</v>
      </c>
      <c r="O68" s="314">
        <v>0.050000000000000003</v>
      </c>
      <c r="P68" s="315">
        <f t="shared" si="7"/>
        <v>7.0680996750000009</v>
      </c>
      <c r="Q68" s="316">
        <f t="shared" si="8"/>
        <v>14.140000000000001</v>
      </c>
      <c r="R68" s="317">
        <f t="shared" si="9"/>
        <v>98.980000000000004</v>
      </c>
      <c r="S68" s="318">
        <f t="shared" si="10"/>
        <v>0.60916373537134649</v>
      </c>
      <c r="T68" s="320"/>
      <c r="U68" s="320"/>
    </row>
    <row r="69" s="7" customFormat="1" ht="15" customHeight="1">
      <c r="A69" s="310" t="s">
        <v>138</v>
      </c>
      <c r="B69" s="321" t="str">
        <f>VLOOKUP(A69,'4月'!A:B,2,FALSE)</f>
        <v>E05371</v>
      </c>
      <c r="C69" s="68">
        <v>3</v>
      </c>
      <c r="D69" s="68">
        <v>684</v>
      </c>
      <c r="E69" s="43">
        <v>0.63</v>
      </c>
      <c r="F69" s="44">
        <f t="shared" si="0"/>
        <v>253</v>
      </c>
      <c r="G69" s="311">
        <f t="shared" si="1"/>
        <v>34.749549999999999</v>
      </c>
      <c r="H69" s="311">
        <f t="shared" si="2"/>
        <v>104.24865</v>
      </c>
      <c r="I69" s="311">
        <f t="shared" si="3"/>
        <v>4.5174415000000003</v>
      </c>
      <c r="J69" s="46">
        <f t="shared" si="4"/>
        <v>90.6963255</v>
      </c>
      <c r="K69" s="312">
        <v>0.20000000000000001</v>
      </c>
      <c r="L69" s="313">
        <f t="shared" si="5"/>
        <v>18.139265099999999</v>
      </c>
      <c r="M69" s="314">
        <v>0.050000000000000003</v>
      </c>
      <c r="N69" s="315">
        <f t="shared" si="6"/>
        <v>4.5348162749999998</v>
      </c>
      <c r="O69" s="314">
        <v>0.050000000000000003</v>
      </c>
      <c r="P69" s="315">
        <f t="shared" si="7"/>
        <v>4.5348162749999998</v>
      </c>
      <c r="Q69" s="316">
        <f t="shared" si="8"/>
        <v>21.16</v>
      </c>
      <c r="R69" s="317">
        <f t="shared" si="9"/>
        <v>63.480000000000004</v>
      </c>
      <c r="S69" s="318">
        <f t="shared" si="10"/>
        <v>0.60892874871760938</v>
      </c>
      <c r="T69" s="319"/>
      <c r="U69" s="320"/>
    </row>
    <row r="70" ht="15" customHeight="1">
      <c r="A70" s="310" t="s">
        <v>140</v>
      </c>
      <c r="B70" s="321" t="str">
        <f>VLOOKUP(A70,'4月'!A:B,2,FALSE)</f>
        <v>E05387</v>
      </c>
      <c r="C70" s="68">
        <v>1</v>
      </c>
      <c r="D70" s="68">
        <v>324</v>
      </c>
      <c r="E70" s="43">
        <v>0.65000000000000002</v>
      </c>
      <c r="F70" s="44">
        <f t="shared" si="0"/>
        <v>113</v>
      </c>
      <c r="G70" s="311">
        <f t="shared" si="1"/>
        <v>15.52055</v>
      </c>
      <c r="H70" s="311">
        <f t="shared" si="2"/>
        <v>15.52055</v>
      </c>
      <c r="I70" s="311">
        <f t="shared" si="3"/>
        <v>2.0176715000000001</v>
      </c>
      <c r="J70" s="46">
        <f t="shared" si="4"/>
        <v>13.5028785</v>
      </c>
      <c r="K70" s="312">
        <v>0.20000000000000001</v>
      </c>
      <c r="L70" s="313">
        <f t="shared" si="5"/>
        <v>2.7005756999999999</v>
      </c>
      <c r="M70" s="314">
        <v>0.050000000000000003</v>
      </c>
      <c r="N70" s="315">
        <f t="shared" si="6"/>
        <v>0.67514392499999998</v>
      </c>
      <c r="O70" s="314">
        <v>0.050000000000000003</v>
      </c>
      <c r="P70" s="315">
        <f t="shared" si="7"/>
        <v>0.67514392499999998</v>
      </c>
      <c r="Q70" s="316">
        <f t="shared" si="8"/>
        <v>9.4499999999999993</v>
      </c>
      <c r="R70" s="317">
        <f t="shared" si="9"/>
        <v>9.4499999999999993</v>
      </c>
      <c r="S70" s="318">
        <f t="shared" si="10"/>
        <v>0.60887017534816734</v>
      </c>
      <c r="T70" s="319"/>
      <c r="U70" s="320"/>
    </row>
    <row r="71" s="7" customFormat="1" ht="15" customHeight="1">
      <c r="A71" s="310" t="s">
        <v>374</v>
      </c>
      <c r="B71" s="321" t="str">
        <f>VLOOKUP(A71,'4月'!A:B,2,FALSE)</f>
        <v>E02855</v>
      </c>
      <c r="C71" s="68">
        <v>1</v>
      </c>
      <c r="D71" s="68">
        <v>98</v>
      </c>
      <c r="E71" s="43">
        <v>0</v>
      </c>
      <c r="F71" s="44">
        <f t="shared" si="0"/>
        <v>98</v>
      </c>
      <c r="G71" s="311">
        <f t="shared" si="1"/>
        <v>13.4603</v>
      </c>
      <c r="H71" s="311">
        <f t="shared" si="2"/>
        <v>13.4603</v>
      </c>
      <c r="I71" s="311">
        <f t="shared" si="3"/>
        <v>1.7498390000000001</v>
      </c>
      <c r="J71" s="46">
        <f t="shared" si="4"/>
        <v>11.710461</v>
      </c>
      <c r="K71" s="312">
        <v>0.20000000000000001</v>
      </c>
      <c r="L71" s="313">
        <f t="shared" si="5"/>
        <v>2.3420922000000002</v>
      </c>
      <c r="M71" s="314">
        <v>0.050000000000000003</v>
      </c>
      <c r="N71" s="315">
        <f t="shared" si="6"/>
        <v>0.58552305000000004</v>
      </c>
      <c r="O71" s="314">
        <v>0.050000000000000003</v>
      </c>
      <c r="P71" s="315">
        <f t="shared" si="7"/>
        <v>0.58552305000000004</v>
      </c>
      <c r="Q71" s="316">
        <f t="shared" si="8"/>
        <v>8.1999999999999993</v>
      </c>
      <c r="R71" s="317">
        <f t="shared" si="9"/>
        <v>8.1999999999999993</v>
      </c>
      <c r="S71" s="318">
        <f t="shared" si="10"/>
        <v>0.60919890344197369</v>
      </c>
      <c r="T71" s="319"/>
      <c r="U71" s="320"/>
    </row>
    <row r="72" s="7" customFormat="1" ht="15" customHeight="1">
      <c r="A72" s="310" t="s">
        <v>374</v>
      </c>
      <c r="B72" s="321" t="str">
        <f>VLOOKUP(A72,'4月'!A:B,2,FALSE)</f>
        <v>E02855</v>
      </c>
      <c r="C72" s="68">
        <v>33</v>
      </c>
      <c r="D72" s="68">
        <v>98</v>
      </c>
      <c r="E72" s="43">
        <v>0.75</v>
      </c>
      <c r="F72" s="44">
        <f t="shared" si="0"/>
        <v>24</v>
      </c>
      <c r="G72" s="311">
        <f t="shared" si="1"/>
        <v>3.2964000000000002</v>
      </c>
      <c r="H72" s="311">
        <f t="shared" si="2"/>
        <v>108.78120000000001</v>
      </c>
      <c r="I72" s="311">
        <f t="shared" si="3"/>
        <v>0.42853200000000002</v>
      </c>
      <c r="J72" s="46">
        <f t="shared" si="4"/>
        <v>94.639644000000004</v>
      </c>
      <c r="K72" s="312">
        <v>0.20000000000000001</v>
      </c>
      <c r="L72" s="313">
        <f t="shared" si="5"/>
        <v>18.9279288</v>
      </c>
      <c r="M72" s="314">
        <v>0.050000000000000003</v>
      </c>
      <c r="N72" s="315">
        <f t="shared" si="6"/>
        <v>4.7319822</v>
      </c>
      <c r="O72" s="314">
        <v>0.050000000000000003</v>
      </c>
      <c r="P72" s="315">
        <f t="shared" si="7"/>
        <v>4.7319822</v>
      </c>
      <c r="Q72" s="316">
        <f t="shared" si="8"/>
        <v>2.0099999999999998</v>
      </c>
      <c r="R72" s="317">
        <f t="shared" si="9"/>
        <v>66.329999999999998</v>
      </c>
      <c r="S72" s="318">
        <f t="shared" si="10"/>
        <v>0.60975609756097549</v>
      </c>
      <c r="T72" s="320"/>
      <c r="U72" s="320"/>
    </row>
    <row r="73" s="7" customFormat="1" ht="15" customHeight="1">
      <c r="A73" s="310" t="s">
        <v>375</v>
      </c>
      <c r="B73" s="321" t="str">
        <f>VLOOKUP(A73,'4月'!A:B,2,FALSE)</f>
        <v>E02942</v>
      </c>
      <c r="C73" s="68">
        <v>8</v>
      </c>
      <c r="D73" s="68">
        <v>198</v>
      </c>
      <c r="E73" s="43">
        <v>0.75</v>
      </c>
      <c r="F73" s="44">
        <f t="shared" ref="F73:F136" si="11">ROUNDDOWN(D73*(1-E73),0)</f>
        <v>49</v>
      </c>
      <c r="G73" s="311">
        <f t="shared" ref="G73:G136" si="12">F73*$B$7</f>
        <v>6.7301500000000001</v>
      </c>
      <c r="H73" s="311">
        <f t="shared" ref="H73:H136" si="13">G73*C73</f>
        <v>53.841200000000001</v>
      </c>
      <c r="I73" s="311">
        <f t="shared" ref="I73:I136" si="14">G73*0.13</f>
        <v>0.87491950000000007</v>
      </c>
      <c r="J73" s="46">
        <f t="shared" ref="J73:J136" si="15">(G73-I73)*C73</f>
        <v>46.841844000000002</v>
      </c>
      <c r="K73" s="312">
        <v>0.20000000000000001</v>
      </c>
      <c r="L73" s="313">
        <f t="shared" ref="L73:L136" si="16">J73*K73</f>
        <v>9.3683688000000007</v>
      </c>
      <c r="M73" s="314">
        <v>0.050000000000000003</v>
      </c>
      <c r="N73" s="315">
        <f t="shared" ref="N73:N136" si="17">J73*M73</f>
        <v>2.3420922000000002</v>
      </c>
      <c r="O73" s="314">
        <v>0.050000000000000003</v>
      </c>
      <c r="P73" s="315">
        <f t="shared" ref="P73:P136" si="18">J73*O73</f>
        <v>2.3420922000000002</v>
      </c>
      <c r="Q73" s="316">
        <f t="shared" ref="Q73:Q136" si="19">IFERROR(ROUND((J73-L73-N73-P73)/C73,2),0)</f>
        <v>4.0999999999999996</v>
      </c>
      <c r="R73" s="317">
        <f t="shared" ref="R73:R136" si="20">+Q73*C73</f>
        <v>32.799999999999997</v>
      </c>
      <c r="S73" s="318">
        <f t="shared" ref="S73:S136" si="21">R73/H73</f>
        <v>0.60919890344197369</v>
      </c>
      <c r="T73" s="319"/>
      <c r="U73" s="320"/>
    </row>
    <row r="74" s="8" customFormat="1" ht="15" customHeight="1">
      <c r="A74" s="310" t="s">
        <v>376</v>
      </c>
      <c r="B74" s="321" t="str">
        <f>VLOOKUP(A74,'4月'!A:B,2,FALSE)</f>
        <v>E06292</v>
      </c>
      <c r="C74" s="68">
        <v>6</v>
      </c>
      <c r="D74" s="68">
        <v>398</v>
      </c>
      <c r="E74" s="43">
        <v>0.75</v>
      </c>
      <c r="F74" s="44">
        <f t="shared" si="11"/>
        <v>99</v>
      </c>
      <c r="G74" s="311">
        <f t="shared" si="12"/>
        <v>13.59765</v>
      </c>
      <c r="H74" s="311">
        <f t="shared" si="13"/>
        <v>81.585899999999995</v>
      </c>
      <c r="I74" s="311">
        <f t="shared" si="14"/>
        <v>1.7676944999999999</v>
      </c>
      <c r="J74" s="46">
        <f t="shared" si="15"/>
        <v>70.97973300000001</v>
      </c>
      <c r="K74" s="312">
        <v>0.20000000000000001</v>
      </c>
      <c r="L74" s="313">
        <f t="shared" si="16"/>
        <v>14.195946600000003</v>
      </c>
      <c r="M74" s="314">
        <v>0.050000000000000003</v>
      </c>
      <c r="N74" s="315">
        <f t="shared" si="17"/>
        <v>3.5489866500000007</v>
      </c>
      <c r="O74" s="314">
        <v>0.050000000000000003</v>
      </c>
      <c r="P74" s="315">
        <f t="shared" si="18"/>
        <v>3.5489866500000007</v>
      </c>
      <c r="Q74" s="316">
        <f t="shared" si="19"/>
        <v>8.2799999999999994</v>
      </c>
      <c r="R74" s="317">
        <f t="shared" si="20"/>
        <v>49.679999999999993</v>
      </c>
      <c r="S74" s="318">
        <f t="shared" si="21"/>
        <v>0.60892874871760927</v>
      </c>
      <c r="T74" s="319"/>
      <c r="U74" s="320"/>
    </row>
    <row r="75" s="7" customFormat="1" ht="15" customHeight="1">
      <c r="A75" s="310" t="s">
        <v>377</v>
      </c>
      <c r="B75" s="321" t="str">
        <f>VLOOKUP(A75,'4月'!A:B,2,FALSE)</f>
        <v>E03049</v>
      </c>
      <c r="C75" s="68">
        <v>2</v>
      </c>
      <c r="D75" s="68">
        <v>298</v>
      </c>
      <c r="E75" s="43">
        <v>0</v>
      </c>
      <c r="F75" s="44">
        <f t="shared" si="11"/>
        <v>298</v>
      </c>
      <c r="G75" s="311">
        <f t="shared" si="12"/>
        <v>40.930300000000003</v>
      </c>
      <c r="H75" s="311">
        <f t="shared" si="13"/>
        <v>81.860600000000005</v>
      </c>
      <c r="I75" s="311">
        <f t="shared" si="14"/>
        <v>5.3209390000000001</v>
      </c>
      <c r="J75" s="46">
        <f t="shared" si="15"/>
        <v>71.218722</v>
      </c>
      <c r="K75" s="312">
        <v>0.20000000000000001</v>
      </c>
      <c r="L75" s="313">
        <f t="shared" si="16"/>
        <v>14.243744400000001</v>
      </c>
      <c r="M75" s="314">
        <v>0.050000000000000003</v>
      </c>
      <c r="N75" s="315">
        <f t="shared" si="17"/>
        <v>3.5609361000000002</v>
      </c>
      <c r="O75" s="314">
        <v>0.050000000000000003</v>
      </c>
      <c r="P75" s="315">
        <f t="shared" si="18"/>
        <v>3.5609361000000002</v>
      </c>
      <c r="Q75" s="316">
        <f t="shared" si="19"/>
        <v>24.93</v>
      </c>
      <c r="R75" s="317">
        <f t="shared" si="20"/>
        <v>49.859999999999999</v>
      </c>
      <c r="S75" s="318">
        <f t="shared" si="21"/>
        <v>0.60908422366804049</v>
      </c>
      <c r="T75" s="319"/>
      <c r="U75" s="320"/>
    </row>
    <row r="76" s="7" customFormat="1" ht="15" customHeight="1">
      <c r="A76" s="310" t="s">
        <v>377</v>
      </c>
      <c r="B76" s="321" t="str">
        <f>VLOOKUP(A76,'4月'!A:B,2,FALSE)</f>
        <v>E03049</v>
      </c>
      <c r="C76" s="68">
        <v>20</v>
      </c>
      <c r="D76" s="68">
        <v>298</v>
      </c>
      <c r="E76" s="43">
        <v>0.5</v>
      </c>
      <c r="F76" s="44">
        <f t="shared" si="11"/>
        <v>149</v>
      </c>
      <c r="G76" s="311">
        <f t="shared" si="12"/>
        <v>20.465150000000001</v>
      </c>
      <c r="H76" s="311">
        <f t="shared" si="13"/>
        <v>409.303</v>
      </c>
      <c r="I76" s="311">
        <f t="shared" si="14"/>
        <v>2.6604695</v>
      </c>
      <c r="J76" s="46">
        <f t="shared" si="15"/>
        <v>356.09361000000001</v>
      </c>
      <c r="K76" s="312">
        <v>0.20000000000000001</v>
      </c>
      <c r="L76" s="313">
        <f t="shared" si="16"/>
        <v>71.218722</v>
      </c>
      <c r="M76" s="314">
        <v>0.050000000000000003</v>
      </c>
      <c r="N76" s="315">
        <f t="shared" si="17"/>
        <v>17.8046805</v>
      </c>
      <c r="O76" s="314">
        <v>0.050000000000000003</v>
      </c>
      <c r="P76" s="315">
        <f t="shared" si="18"/>
        <v>17.8046805</v>
      </c>
      <c r="Q76" s="316">
        <f t="shared" si="19"/>
        <v>12.460000000000001</v>
      </c>
      <c r="R76" s="317">
        <f t="shared" si="20"/>
        <v>249.20000000000002</v>
      </c>
      <c r="S76" s="318">
        <f t="shared" si="21"/>
        <v>0.60883990588879144</v>
      </c>
      <c r="T76" s="319"/>
      <c r="U76" s="320"/>
    </row>
    <row r="77" s="7" customFormat="1" ht="15" customHeight="1">
      <c r="A77" s="310" t="s">
        <v>150</v>
      </c>
      <c r="B77" s="321" t="str">
        <f>VLOOKUP(A77,'4月'!A:B,2,FALSE)</f>
        <v>E06164</v>
      </c>
      <c r="C77" s="68">
        <v>8</v>
      </c>
      <c r="D77" s="68">
        <v>428</v>
      </c>
      <c r="E77" s="43">
        <v>0.5</v>
      </c>
      <c r="F77" s="44">
        <f t="shared" si="11"/>
        <v>214</v>
      </c>
      <c r="G77" s="311">
        <f t="shared" si="12"/>
        <v>29.392900000000001</v>
      </c>
      <c r="H77" s="311">
        <f t="shared" si="13"/>
        <v>235.14320000000001</v>
      </c>
      <c r="I77" s="311">
        <f t="shared" si="14"/>
        <v>3.8210770000000003</v>
      </c>
      <c r="J77" s="46">
        <f t="shared" si="15"/>
        <v>204.57458400000002</v>
      </c>
      <c r="K77" s="312">
        <v>0.20000000000000001</v>
      </c>
      <c r="L77" s="313">
        <f t="shared" si="16"/>
        <v>40.914916800000007</v>
      </c>
      <c r="M77" s="314">
        <v>0.050000000000000003</v>
      </c>
      <c r="N77" s="315">
        <f t="shared" si="17"/>
        <v>10.228729200000002</v>
      </c>
      <c r="O77" s="314">
        <v>0.050000000000000003</v>
      </c>
      <c r="P77" s="315">
        <f t="shared" si="18"/>
        <v>10.228729200000002</v>
      </c>
      <c r="Q77" s="316">
        <f t="shared" si="19"/>
        <v>17.899999999999999</v>
      </c>
      <c r="R77" s="317">
        <f t="shared" si="20"/>
        <v>143.19999999999999</v>
      </c>
      <c r="S77" s="318">
        <f t="shared" si="21"/>
        <v>0.60899060657505721</v>
      </c>
      <c r="T77" s="319"/>
      <c r="U77" s="320"/>
    </row>
    <row r="78" s="7" customFormat="1" ht="15" customHeight="1">
      <c r="A78" s="310" t="s">
        <v>378</v>
      </c>
      <c r="B78" s="321" t="str">
        <f>VLOOKUP(A78,'4月'!A:B,2,FALSE)</f>
        <v>E06165</v>
      </c>
      <c r="C78" s="68">
        <v>2</v>
      </c>
      <c r="D78" s="68">
        <v>468</v>
      </c>
      <c r="E78" s="43">
        <v>0</v>
      </c>
      <c r="F78" s="44">
        <f t="shared" si="11"/>
        <v>468</v>
      </c>
      <c r="G78" s="311">
        <f t="shared" si="12"/>
        <v>64.279799999999994</v>
      </c>
      <c r="H78" s="311">
        <f t="shared" si="13"/>
        <v>128.55959999999999</v>
      </c>
      <c r="I78" s="311">
        <f t="shared" si="14"/>
        <v>8.3563739999999989</v>
      </c>
      <c r="J78" s="46">
        <f t="shared" si="15"/>
        <v>111.84685199999998</v>
      </c>
      <c r="K78" s="312">
        <v>0.20000000000000001</v>
      </c>
      <c r="L78" s="313">
        <f t="shared" si="16"/>
        <v>22.369370399999998</v>
      </c>
      <c r="M78" s="314">
        <v>0.050000000000000003</v>
      </c>
      <c r="N78" s="315">
        <f t="shared" si="17"/>
        <v>5.5923425999999994</v>
      </c>
      <c r="O78" s="314">
        <v>0.050000000000000003</v>
      </c>
      <c r="P78" s="315">
        <f t="shared" si="18"/>
        <v>5.5923425999999994</v>
      </c>
      <c r="Q78" s="316">
        <f t="shared" si="19"/>
        <v>39.149999999999999</v>
      </c>
      <c r="R78" s="317">
        <f t="shared" si="20"/>
        <v>78.299999999999997</v>
      </c>
      <c r="S78" s="318">
        <f t="shared" si="21"/>
        <v>0.6090560331550503</v>
      </c>
      <c r="T78" s="319"/>
      <c r="U78" s="320"/>
    </row>
    <row r="79" s="8" customFormat="1" ht="15" customHeight="1">
      <c r="A79" s="310" t="s">
        <v>378</v>
      </c>
      <c r="B79" s="321" t="str">
        <f>VLOOKUP(A79,'4月'!A:B,2,FALSE)</f>
        <v>E06165</v>
      </c>
      <c r="C79" s="68">
        <v>31</v>
      </c>
      <c r="D79" s="68">
        <v>468</v>
      </c>
      <c r="E79" s="43">
        <v>0.5</v>
      </c>
      <c r="F79" s="44">
        <f t="shared" si="11"/>
        <v>234</v>
      </c>
      <c r="G79" s="311">
        <f t="shared" si="12"/>
        <v>32.139899999999997</v>
      </c>
      <c r="H79" s="311">
        <f t="shared" si="13"/>
        <v>996.3368999999999</v>
      </c>
      <c r="I79" s="311">
        <f t="shared" si="14"/>
        <v>4.1781869999999994</v>
      </c>
      <c r="J79" s="46">
        <f t="shared" si="15"/>
        <v>866.81310299999984</v>
      </c>
      <c r="K79" s="312">
        <v>0.20000000000000001</v>
      </c>
      <c r="L79" s="313">
        <f t="shared" si="16"/>
        <v>173.36262059999999</v>
      </c>
      <c r="M79" s="314">
        <v>0.050000000000000003</v>
      </c>
      <c r="N79" s="315">
        <f t="shared" si="17"/>
        <v>43.340655149999996</v>
      </c>
      <c r="O79" s="314">
        <v>0.050000000000000003</v>
      </c>
      <c r="P79" s="315">
        <f t="shared" si="18"/>
        <v>43.340655149999996</v>
      </c>
      <c r="Q79" s="316">
        <f t="shared" si="19"/>
        <v>19.57</v>
      </c>
      <c r="R79" s="317">
        <f t="shared" si="20"/>
        <v>606.66999999999996</v>
      </c>
      <c r="S79" s="318">
        <f t="shared" si="21"/>
        <v>0.60890046328706693</v>
      </c>
      <c r="T79" s="319"/>
      <c r="U79" s="320"/>
    </row>
    <row r="80" s="8" customFormat="1" ht="15" customHeight="1">
      <c r="A80" s="310" t="s">
        <v>154</v>
      </c>
      <c r="B80" s="321" t="str">
        <f>VLOOKUP(A80,'4月'!A:B,2,FALSE)</f>
        <v>E05386</v>
      </c>
      <c r="C80" s="68">
        <v>1</v>
      </c>
      <c r="D80" s="68">
        <v>108</v>
      </c>
      <c r="E80" s="43">
        <v>0</v>
      </c>
      <c r="F80" s="44">
        <f t="shared" si="11"/>
        <v>108</v>
      </c>
      <c r="G80" s="311">
        <f t="shared" si="12"/>
        <v>14.8338</v>
      </c>
      <c r="H80" s="311">
        <f t="shared" si="13"/>
        <v>14.8338</v>
      </c>
      <c r="I80" s="311">
        <f t="shared" si="14"/>
        <v>1.9283940000000002</v>
      </c>
      <c r="J80" s="46">
        <f t="shared" si="15"/>
        <v>12.905405999999999</v>
      </c>
      <c r="K80" s="312">
        <v>0.20000000000000001</v>
      </c>
      <c r="L80" s="313">
        <f t="shared" si="16"/>
        <v>2.5810811999999999</v>
      </c>
      <c r="M80" s="314">
        <v>0.050000000000000003</v>
      </c>
      <c r="N80" s="315">
        <f t="shared" si="17"/>
        <v>0.64527029999999996</v>
      </c>
      <c r="O80" s="314">
        <v>0.050000000000000003</v>
      </c>
      <c r="P80" s="315">
        <f t="shared" si="18"/>
        <v>0.64527029999999996</v>
      </c>
      <c r="Q80" s="316">
        <f t="shared" si="19"/>
        <v>9.0299999999999994</v>
      </c>
      <c r="R80" s="317">
        <f t="shared" si="20"/>
        <v>9.0299999999999994</v>
      </c>
      <c r="S80" s="318">
        <f t="shared" si="21"/>
        <v>0.60874489341908344</v>
      </c>
      <c r="T80" s="319"/>
      <c r="U80" s="320"/>
    </row>
    <row r="81" s="7" customFormat="1" ht="15" customHeight="1">
      <c r="A81" s="310" t="s">
        <v>154</v>
      </c>
      <c r="B81" s="321" t="str">
        <f>VLOOKUP(A81,'4月'!A:B,2,FALSE)</f>
        <v>E05386</v>
      </c>
      <c r="C81" s="68">
        <v>16</v>
      </c>
      <c r="D81" s="68">
        <v>108</v>
      </c>
      <c r="E81" s="43">
        <v>0.75</v>
      </c>
      <c r="F81" s="44">
        <f t="shared" si="11"/>
        <v>27</v>
      </c>
      <c r="G81" s="311">
        <f t="shared" si="12"/>
        <v>3.70845</v>
      </c>
      <c r="H81" s="311">
        <f t="shared" si="13"/>
        <v>59.3352</v>
      </c>
      <c r="I81" s="311">
        <f t="shared" si="14"/>
        <v>0.48209850000000004</v>
      </c>
      <c r="J81" s="46">
        <f t="shared" si="15"/>
        <v>51.621623999999997</v>
      </c>
      <c r="K81" s="312">
        <v>0.20000000000000001</v>
      </c>
      <c r="L81" s="313">
        <f t="shared" si="16"/>
        <v>10.324324799999999</v>
      </c>
      <c r="M81" s="314">
        <v>0.050000000000000003</v>
      </c>
      <c r="N81" s="315">
        <f t="shared" si="17"/>
        <v>2.5810811999999999</v>
      </c>
      <c r="O81" s="314">
        <v>0.050000000000000003</v>
      </c>
      <c r="P81" s="315">
        <f t="shared" si="18"/>
        <v>2.5810811999999999</v>
      </c>
      <c r="Q81" s="316">
        <f t="shared" si="19"/>
        <v>2.2599999999999998</v>
      </c>
      <c r="R81" s="317">
        <f t="shared" si="20"/>
        <v>36.159999999999997</v>
      </c>
      <c r="S81" s="318">
        <f t="shared" si="21"/>
        <v>0.60941902951367821</v>
      </c>
      <c r="T81" s="319"/>
      <c r="U81" s="320"/>
    </row>
    <row r="82" s="7" customFormat="1" ht="15" customHeight="1">
      <c r="A82" s="310" t="s">
        <v>459</v>
      </c>
      <c r="B82" s="321" t="str">
        <f>VLOOKUP(A82,'4月'!A:B,2,FALSE)</f>
        <v>E01970</v>
      </c>
      <c r="C82" s="68">
        <v>40</v>
      </c>
      <c r="D82" s="68">
        <v>268</v>
      </c>
      <c r="E82" s="43">
        <v>0.90000000000000002</v>
      </c>
      <c r="F82" s="44">
        <f t="shared" si="11"/>
        <v>26</v>
      </c>
      <c r="G82" s="311">
        <f t="shared" si="12"/>
        <v>3.5710999999999999</v>
      </c>
      <c r="H82" s="311">
        <f t="shared" si="13"/>
        <v>142.84399999999999</v>
      </c>
      <c r="I82" s="311">
        <f t="shared" si="14"/>
        <v>0.46424300000000002</v>
      </c>
      <c r="J82" s="46">
        <f t="shared" si="15"/>
        <v>124.27427999999999</v>
      </c>
      <c r="K82" s="312">
        <v>0.20000000000000001</v>
      </c>
      <c r="L82" s="313">
        <f t="shared" si="16"/>
        <v>24.854855999999998</v>
      </c>
      <c r="M82" s="314">
        <v>0.050000000000000003</v>
      </c>
      <c r="N82" s="315">
        <f t="shared" si="17"/>
        <v>6.2137139999999995</v>
      </c>
      <c r="O82" s="314">
        <v>0.050000000000000003</v>
      </c>
      <c r="P82" s="315">
        <f t="shared" si="18"/>
        <v>6.2137139999999995</v>
      </c>
      <c r="Q82" s="316">
        <f t="shared" si="19"/>
        <v>2.1699999999999999</v>
      </c>
      <c r="R82" s="317">
        <f t="shared" si="20"/>
        <v>86.799999999999997</v>
      </c>
      <c r="S82" s="318">
        <f t="shared" si="21"/>
        <v>0.6076559043431996</v>
      </c>
      <c r="T82" s="319"/>
      <c r="U82" s="320"/>
    </row>
    <row r="83" s="7" customFormat="1" ht="15" customHeight="1">
      <c r="A83" s="310" t="s">
        <v>408</v>
      </c>
      <c r="B83" s="321" t="str">
        <f>VLOOKUP(A83,'4月'!A:B,2,FALSE)</f>
        <v>E05642</v>
      </c>
      <c r="C83" s="68">
        <v>64</v>
      </c>
      <c r="D83" s="68">
        <v>402</v>
      </c>
      <c r="E83" s="43">
        <v>0.87</v>
      </c>
      <c r="F83" s="44">
        <f t="shared" si="11"/>
        <v>52</v>
      </c>
      <c r="G83" s="311">
        <f t="shared" si="12"/>
        <v>7.1421999999999999</v>
      </c>
      <c r="H83" s="311">
        <f t="shared" si="13"/>
        <v>457.10079999999999</v>
      </c>
      <c r="I83" s="311">
        <f t="shared" si="14"/>
        <v>0.92848600000000003</v>
      </c>
      <c r="J83" s="46">
        <f t="shared" si="15"/>
        <v>397.67769599999997</v>
      </c>
      <c r="K83" s="312">
        <v>0.20000000000000001</v>
      </c>
      <c r="L83" s="313">
        <f t="shared" si="16"/>
        <v>79.535539200000002</v>
      </c>
      <c r="M83" s="314">
        <v>0.050000000000000003</v>
      </c>
      <c r="N83" s="315">
        <f t="shared" si="17"/>
        <v>19.883884800000001</v>
      </c>
      <c r="O83" s="314">
        <v>0.050000000000000003</v>
      </c>
      <c r="P83" s="315">
        <f t="shared" si="18"/>
        <v>19.883884800000001</v>
      </c>
      <c r="Q83" s="316">
        <f t="shared" si="19"/>
        <v>4.3499999999999996</v>
      </c>
      <c r="R83" s="317">
        <f t="shared" si="20"/>
        <v>278.39999999999998</v>
      </c>
      <c r="S83" s="318">
        <f t="shared" si="21"/>
        <v>0.60905603315505019</v>
      </c>
      <c r="T83" s="319"/>
      <c r="U83" s="320"/>
    </row>
    <row r="84" s="7" customFormat="1" ht="15" customHeight="1">
      <c r="A84" s="310" t="s">
        <v>162</v>
      </c>
      <c r="B84" s="321" t="str">
        <f>VLOOKUP(A84,'New template'!A:B,2,FALSE)</f>
        <v>E05083</v>
      </c>
      <c r="C84" s="68">
        <v>1</v>
      </c>
      <c r="D84" s="68">
        <v>298</v>
      </c>
      <c r="E84" s="43">
        <v>0.5</v>
      </c>
      <c r="F84" s="44">
        <f t="shared" si="11"/>
        <v>149</v>
      </c>
      <c r="G84" s="311">
        <f t="shared" si="12"/>
        <v>20.465150000000001</v>
      </c>
      <c r="H84" s="311">
        <f t="shared" si="13"/>
        <v>20.465150000000001</v>
      </c>
      <c r="I84" s="311">
        <f t="shared" si="14"/>
        <v>2.6604695</v>
      </c>
      <c r="J84" s="46">
        <f t="shared" si="15"/>
        <v>17.8046805</v>
      </c>
      <c r="K84" s="312">
        <v>0.20000000000000001</v>
      </c>
      <c r="L84" s="313">
        <f t="shared" si="16"/>
        <v>3.5609361000000002</v>
      </c>
      <c r="M84" s="314">
        <v>0.050000000000000003</v>
      </c>
      <c r="N84" s="315">
        <f t="shared" si="17"/>
        <v>0.89023402500000004</v>
      </c>
      <c r="O84" s="314">
        <v>0.050000000000000003</v>
      </c>
      <c r="P84" s="315">
        <f t="shared" si="18"/>
        <v>0.89023402500000004</v>
      </c>
      <c r="Q84" s="316">
        <f t="shared" si="19"/>
        <v>12.460000000000001</v>
      </c>
      <c r="R84" s="317">
        <f t="shared" si="20"/>
        <v>12.460000000000001</v>
      </c>
      <c r="S84" s="318">
        <f t="shared" si="21"/>
        <v>0.60883990588879144</v>
      </c>
      <c r="T84" s="319"/>
      <c r="U84" s="320"/>
    </row>
    <row r="85" s="7" customFormat="1" ht="15" customHeight="1">
      <c r="A85" s="310" t="s">
        <v>380</v>
      </c>
      <c r="B85" s="321" t="str">
        <f>VLOOKUP(A85,'4月'!A:B,2,FALSE)</f>
        <v>E05788</v>
      </c>
      <c r="C85" s="68">
        <v>1</v>
      </c>
      <c r="D85" s="68">
        <v>428</v>
      </c>
      <c r="E85" s="43">
        <v>0.5</v>
      </c>
      <c r="F85" s="44">
        <f t="shared" si="11"/>
        <v>214</v>
      </c>
      <c r="G85" s="311">
        <f t="shared" si="12"/>
        <v>29.392900000000001</v>
      </c>
      <c r="H85" s="311">
        <f t="shared" si="13"/>
        <v>29.392900000000001</v>
      </c>
      <c r="I85" s="311">
        <f t="shared" si="14"/>
        <v>3.8210770000000003</v>
      </c>
      <c r="J85" s="46">
        <f t="shared" si="15"/>
        <v>25.571823000000002</v>
      </c>
      <c r="K85" s="312">
        <v>0.20000000000000001</v>
      </c>
      <c r="L85" s="313">
        <f t="shared" si="16"/>
        <v>5.1143646000000009</v>
      </c>
      <c r="M85" s="314">
        <v>0.050000000000000003</v>
      </c>
      <c r="N85" s="315">
        <f t="shared" si="17"/>
        <v>1.2785911500000002</v>
      </c>
      <c r="O85" s="314">
        <v>0.050000000000000003</v>
      </c>
      <c r="P85" s="315">
        <f t="shared" si="18"/>
        <v>1.2785911500000002</v>
      </c>
      <c r="Q85" s="316">
        <f t="shared" si="19"/>
        <v>17.899999999999999</v>
      </c>
      <c r="R85" s="317">
        <f t="shared" si="20"/>
        <v>17.899999999999999</v>
      </c>
      <c r="S85" s="318">
        <f t="shared" si="21"/>
        <v>0.60899060657505721</v>
      </c>
      <c r="T85" s="319"/>
      <c r="U85" s="320"/>
    </row>
    <row r="86" ht="15" customHeight="1">
      <c r="A86" s="310" t="s">
        <v>422</v>
      </c>
      <c r="B86" s="321" t="str">
        <f>VLOOKUP(A86,'4月'!A:B,2,FALSE)</f>
        <v>E03295</v>
      </c>
      <c r="C86" s="68">
        <v>19</v>
      </c>
      <c r="D86" s="68">
        <v>268</v>
      </c>
      <c r="E86" s="43">
        <v>0.90000000000000002</v>
      </c>
      <c r="F86" s="44">
        <f t="shared" si="11"/>
        <v>26</v>
      </c>
      <c r="G86" s="311">
        <f t="shared" si="12"/>
        <v>3.5710999999999999</v>
      </c>
      <c r="H86" s="311">
        <f t="shared" si="13"/>
        <v>67.850899999999996</v>
      </c>
      <c r="I86" s="311">
        <f t="shared" si="14"/>
        <v>0.46424300000000002</v>
      </c>
      <c r="J86" s="46">
        <f t="shared" si="15"/>
        <v>59.030282999999997</v>
      </c>
      <c r="K86" s="312">
        <v>0.20000000000000001</v>
      </c>
      <c r="L86" s="313">
        <f t="shared" si="16"/>
        <v>11.8060566</v>
      </c>
      <c r="M86" s="314">
        <v>0.050000000000000003</v>
      </c>
      <c r="N86" s="315">
        <f t="shared" si="17"/>
        <v>2.9515141499999999</v>
      </c>
      <c r="O86" s="314">
        <v>0.050000000000000003</v>
      </c>
      <c r="P86" s="315">
        <f t="shared" si="18"/>
        <v>2.9515141499999999</v>
      </c>
      <c r="Q86" s="316">
        <f t="shared" si="19"/>
        <v>2.1699999999999999</v>
      </c>
      <c r="R86" s="317">
        <f t="shared" si="20"/>
        <v>41.229999999999997</v>
      </c>
      <c r="S86" s="318">
        <f t="shared" si="21"/>
        <v>0.6076559043431996</v>
      </c>
      <c r="T86" s="319"/>
      <c r="U86" s="320"/>
    </row>
    <row r="87" s="7" customFormat="1" ht="15" customHeight="1">
      <c r="A87" s="310" t="s">
        <v>423</v>
      </c>
      <c r="B87" s="321" t="str">
        <f>VLOOKUP(A87,'4月'!A:B,2,FALSE)</f>
        <v>E03367</v>
      </c>
      <c r="C87" s="68">
        <v>34</v>
      </c>
      <c r="D87" s="68">
        <v>328</v>
      </c>
      <c r="E87" s="43">
        <v>0.90000000000000002</v>
      </c>
      <c r="F87" s="44">
        <f t="shared" si="11"/>
        <v>32</v>
      </c>
      <c r="G87" s="311">
        <f t="shared" si="12"/>
        <v>4.3952</v>
      </c>
      <c r="H87" s="311">
        <f t="shared" si="13"/>
        <v>149.43680000000001</v>
      </c>
      <c r="I87" s="311">
        <f t="shared" si="14"/>
        <v>0.571376</v>
      </c>
      <c r="J87" s="46">
        <f t="shared" si="15"/>
        <v>130.01001600000001</v>
      </c>
      <c r="K87" s="312">
        <v>0.20000000000000001</v>
      </c>
      <c r="L87" s="313">
        <f t="shared" si="16"/>
        <v>26.002003200000004</v>
      </c>
      <c r="M87" s="314">
        <v>0.050000000000000003</v>
      </c>
      <c r="N87" s="315">
        <f t="shared" si="17"/>
        <v>6.5005008000000011</v>
      </c>
      <c r="O87" s="314">
        <v>0.050000000000000003</v>
      </c>
      <c r="P87" s="315">
        <f t="shared" si="18"/>
        <v>6.5005008000000011</v>
      </c>
      <c r="Q87" s="316">
        <f t="shared" si="19"/>
        <v>2.6800000000000002</v>
      </c>
      <c r="R87" s="317">
        <f t="shared" si="20"/>
        <v>91.120000000000005</v>
      </c>
      <c r="S87" s="318">
        <f t="shared" si="21"/>
        <v>0.6097560975609756</v>
      </c>
      <c r="T87" s="319"/>
      <c r="U87" s="320"/>
    </row>
    <row r="88" ht="15" customHeight="1">
      <c r="A88" s="310" t="s">
        <v>381</v>
      </c>
      <c r="B88" s="321" t="str">
        <f>VLOOKUP(A88,'4月'!A:B,2,FALSE)</f>
        <v>E05387</v>
      </c>
      <c r="C88" s="68">
        <v>2</v>
      </c>
      <c r="D88" s="68">
        <v>198</v>
      </c>
      <c r="E88" s="43">
        <v>0</v>
      </c>
      <c r="F88" s="44">
        <f t="shared" si="11"/>
        <v>198</v>
      </c>
      <c r="G88" s="311">
        <f t="shared" si="12"/>
        <v>27.1953</v>
      </c>
      <c r="H88" s="311">
        <f t="shared" si="13"/>
        <v>54.390599999999999</v>
      </c>
      <c r="I88" s="311">
        <f t="shared" si="14"/>
        <v>3.5353889999999999</v>
      </c>
      <c r="J88" s="46">
        <f t="shared" si="15"/>
        <v>47.319822000000002</v>
      </c>
      <c r="K88" s="312">
        <v>0.20000000000000001</v>
      </c>
      <c r="L88" s="313">
        <f t="shared" si="16"/>
        <v>9.4639644000000001</v>
      </c>
      <c r="M88" s="314">
        <v>0.050000000000000003</v>
      </c>
      <c r="N88" s="315">
        <f t="shared" si="17"/>
        <v>2.3659911</v>
      </c>
      <c r="O88" s="314">
        <v>0.050000000000000003</v>
      </c>
      <c r="P88" s="315">
        <f t="shared" si="18"/>
        <v>2.3659911</v>
      </c>
      <c r="Q88" s="316">
        <f t="shared" si="19"/>
        <v>16.559999999999999</v>
      </c>
      <c r="R88" s="317">
        <f t="shared" si="20"/>
        <v>33.119999999999997</v>
      </c>
      <c r="S88" s="318">
        <f t="shared" si="21"/>
        <v>0.60892874871760927</v>
      </c>
      <c r="T88" s="319"/>
      <c r="U88" s="320"/>
    </row>
    <row r="89" ht="15" customHeight="1">
      <c r="A89" s="310" t="s">
        <v>381</v>
      </c>
      <c r="B89" s="321" t="str">
        <f>VLOOKUP(A89,'4月'!A:B,2,FALSE)</f>
        <v>E05387</v>
      </c>
      <c r="C89" s="68">
        <v>36</v>
      </c>
      <c r="D89" s="68">
        <v>198</v>
      </c>
      <c r="E89" s="43">
        <v>0.75</v>
      </c>
      <c r="F89" s="44">
        <f t="shared" si="11"/>
        <v>49</v>
      </c>
      <c r="G89" s="311">
        <f t="shared" si="12"/>
        <v>6.7301500000000001</v>
      </c>
      <c r="H89" s="311">
        <f t="shared" si="13"/>
        <v>242.28540000000001</v>
      </c>
      <c r="I89" s="311">
        <f t="shared" si="14"/>
        <v>0.87491950000000007</v>
      </c>
      <c r="J89" s="46">
        <f t="shared" si="15"/>
        <v>210.788298</v>
      </c>
      <c r="K89" s="312">
        <v>0.20000000000000001</v>
      </c>
      <c r="L89" s="313">
        <f t="shared" si="16"/>
        <v>42.157659600000002</v>
      </c>
      <c r="M89" s="314">
        <v>0.050000000000000003</v>
      </c>
      <c r="N89" s="315">
        <f t="shared" si="17"/>
        <v>10.539414900000001</v>
      </c>
      <c r="O89" s="314">
        <v>0.050000000000000003</v>
      </c>
      <c r="P89" s="315">
        <f t="shared" si="18"/>
        <v>10.539414900000001</v>
      </c>
      <c r="Q89" s="316">
        <f t="shared" si="19"/>
        <v>4.0999999999999996</v>
      </c>
      <c r="R89" s="317">
        <f t="shared" si="20"/>
        <v>147.59999999999999</v>
      </c>
      <c r="S89" s="318">
        <f t="shared" si="21"/>
        <v>0.6091989034419738</v>
      </c>
      <c r="T89" s="319"/>
      <c r="U89" s="320"/>
    </row>
    <row r="90" ht="15" customHeight="1">
      <c r="A90" s="310" t="s">
        <v>172</v>
      </c>
      <c r="B90" s="321" t="str">
        <f>VLOOKUP(A90,'4月'!A:B,2,FALSE)</f>
        <v>E03825</v>
      </c>
      <c r="C90" s="68">
        <v>51</v>
      </c>
      <c r="D90" s="68">
        <v>348</v>
      </c>
      <c r="E90" s="43">
        <v>0.77000000000000002</v>
      </c>
      <c r="F90" s="44">
        <f t="shared" si="11"/>
        <v>80</v>
      </c>
      <c r="G90" s="311">
        <f t="shared" si="12"/>
        <v>10.988</v>
      </c>
      <c r="H90" s="311">
        <f t="shared" si="13"/>
        <v>560.38799999999992</v>
      </c>
      <c r="I90" s="311">
        <f t="shared" si="14"/>
        <v>1.4284399999999999</v>
      </c>
      <c r="J90" s="46">
        <f t="shared" si="15"/>
        <v>487.53755999999998</v>
      </c>
      <c r="K90" s="312">
        <v>0.20000000000000001</v>
      </c>
      <c r="L90" s="313">
        <f t="shared" si="16"/>
        <v>97.507512000000006</v>
      </c>
      <c r="M90" s="314">
        <v>0.050000000000000003</v>
      </c>
      <c r="N90" s="315">
        <f t="shared" si="17"/>
        <v>24.376878000000001</v>
      </c>
      <c r="O90" s="314">
        <v>0.050000000000000003</v>
      </c>
      <c r="P90" s="315">
        <f t="shared" si="18"/>
        <v>24.376878000000001</v>
      </c>
      <c r="Q90" s="316">
        <f t="shared" si="19"/>
        <v>6.6900000000000004</v>
      </c>
      <c r="R90" s="317">
        <f t="shared" si="20"/>
        <v>341.19</v>
      </c>
      <c r="S90" s="318">
        <f t="shared" si="21"/>
        <v>0.60884601383327275</v>
      </c>
      <c r="T90" s="319"/>
      <c r="U90" s="320"/>
    </row>
    <row r="91" s="8" customFormat="1" ht="15" customHeight="1">
      <c r="A91" s="310" t="s">
        <v>382</v>
      </c>
      <c r="B91" s="321" t="str">
        <f>VLOOKUP(A91,'4月'!A:B,2,FALSE)</f>
        <v>E06098</v>
      </c>
      <c r="C91" s="68">
        <v>26</v>
      </c>
      <c r="D91" s="68">
        <v>448</v>
      </c>
      <c r="E91" s="43">
        <v>0.79000000000000004</v>
      </c>
      <c r="F91" s="44">
        <f t="shared" si="11"/>
        <v>94</v>
      </c>
      <c r="G91" s="311">
        <f t="shared" si="12"/>
        <v>12.9109</v>
      </c>
      <c r="H91" s="311">
        <f t="shared" si="13"/>
        <v>335.68340000000001</v>
      </c>
      <c r="I91" s="311">
        <f t="shared" si="14"/>
        <v>1.678417</v>
      </c>
      <c r="J91" s="46">
        <f t="shared" si="15"/>
        <v>292.04455799999999</v>
      </c>
      <c r="K91" s="312">
        <v>0.20000000000000001</v>
      </c>
      <c r="L91" s="313">
        <f t="shared" si="16"/>
        <v>58.408911600000003</v>
      </c>
      <c r="M91" s="314">
        <v>0.050000000000000003</v>
      </c>
      <c r="N91" s="315">
        <f t="shared" si="17"/>
        <v>14.602227900000001</v>
      </c>
      <c r="O91" s="314">
        <v>0.050000000000000003</v>
      </c>
      <c r="P91" s="315">
        <f t="shared" si="18"/>
        <v>14.602227900000001</v>
      </c>
      <c r="Q91" s="316">
        <f t="shared" si="19"/>
        <v>7.8600000000000003</v>
      </c>
      <c r="R91" s="317">
        <f t="shared" si="20"/>
        <v>204.36000000000001</v>
      </c>
      <c r="S91" s="318">
        <f t="shared" si="21"/>
        <v>0.60878792338256826</v>
      </c>
      <c r="T91" s="323"/>
      <c r="U91" s="323"/>
    </row>
    <row r="92" ht="15" customHeight="1">
      <c r="A92" s="310" t="s">
        <v>176</v>
      </c>
      <c r="B92" s="321" t="str">
        <f>VLOOKUP(A92,'4月'!A:B,2,FALSE)</f>
        <v>E02997</v>
      </c>
      <c r="C92" s="68">
        <v>19</v>
      </c>
      <c r="D92" s="68">
        <v>268</v>
      </c>
      <c r="E92" s="43">
        <v>0.90000000000000002</v>
      </c>
      <c r="F92" s="44">
        <f t="shared" si="11"/>
        <v>26</v>
      </c>
      <c r="G92" s="311">
        <f t="shared" si="12"/>
        <v>3.5710999999999999</v>
      </c>
      <c r="H92" s="311">
        <f t="shared" si="13"/>
        <v>67.850899999999996</v>
      </c>
      <c r="I92" s="311">
        <f t="shared" si="14"/>
        <v>0.46424300000000002</v>
      </c>
      <c r="J92" s="46">
        <f t="shared" si="15"/>
        <v>59.030282999999997</v>
      </c>
      <c r="K92" s="312">
        <v>0.20000000000000001</v>
      </c>
      <c r="L92" s="313">
        <f t="shared" si="16"/>
        <v>11.8060566</v>
      </c>
      <c r="M92" s="314">
        <v>0.050000000000000003</v>
      </c>
      <c r="N92" s="315">
        <f t="shared" si="17"/>
        <v>2.9515141499999999</v>
      </c>
      <c r="O92" s="314">
        <v>0.050000000000000003</v>
      </c>
      <c r="P92" s="315">
        <f t="shared" si="18"/>
        <v>2.9515141499999999</v>
      </c>
      <c r="Q92" s="316">
        <f t="shared" si="19"/>
        <v>2.1699999999999999</v>
      </c>
      <c r="R92" s="317">
        <f t="shared" si="20"/>
        <v>41.229999999999997</v>
      </c>
      <c r="S92" s="318">
        <f t="shared" si="21"/>
        <v>0.6076559043431996</v>
      </c>
      <c r="T92" s="319"/>
      <c r="U92" s="320"/>
    </row>
    <row r="93" ht="15" customHeight="1">
      <c r="A93" s="310" t="s">
        <v>463</v>
      </c>
      <c r="B93" s="321" t="str">
        <f>VLOOKUP(A93,'4月'!A:B,2,FALSE)</f>
        <v>E06649</v>
      </c>
      <c r="C93" s="68">
        <v>70</v>
      </c>
      <c r="D93" s="68">
        <v>98</v>
      </c>
      <c r="E93" s="43">
        <v>0.90000000000000002</v>
      </c>
      <c r="F93" s="44">
        <f t="shared" si="11"/>
        <v>9</v>
      </c>
      <c r="G93" s="311">
        <f t="shared" si="12"/>
        <v>1.2361500000000001</v>
      </c>
      <c r="H93" s="311">
        <f t="shared" si="13"/>
        <v>86.530500000000004</v>
      </c>
      <c r="I93" s="311">
        <f t="shared" si="14"/>
        <v>0.16069950000000002</v>
      </c>
      <c r="J93" s="46">
        <f t="shared" si="15"/>
        <v>75.281535000000005</v>
      </c>
      <c r="K93" s="312">
        <v>0.20000000000000001</v>
      </c>
      <c r="L93" s="313">
        <f t="shared" si="16"/>
        <v>15.056307000000002</v>
      </c>
      <c r="M93" s="314">
        <v>0.050000000000000003</v>
      </c>
      <c r="N93" s="315">
        <f t="shared" si="17"/>
        <v>3.7640767500000005</v>
      </c>
      <c r="O93" s="314">
        <v>0.050000000000000003</v>
      </c>
      <c r="P93" s="315">
        <f t="shared" si="18"/>
        <v>3.7640767500000005</v>
      </c>
      <c r="Q93" s="316">
        <f t="shared" si="19"/>
        <v>0.75</v>
      </c>
      <c r="R93" s="317">
        <f t="shared" si="20"/>
        <v>52.5</v>
      </c>
      <c r="S93" s="318">
        <f t="shared" si="21"/>
        <v>0.60672248513529914</v>
      </c>
      <c r="T93" s="319"/>
      <c r="U93" s="320"/>
    </row>
    <row r="94" ht="15" customHeight="1">
      <c r="A94" s="310" t="s">
        <v>424</v>
      </c>
      <c r="B94" s="321" t="str">
        <f>VLOOKUP(A94,'4月'!A:B,2,FALSE)</f>
        <v>E06652</v>
      </c>
      <c r="C94" s="68">
        <v>131</v>
      </c>
      <c r="D94" s="68">
        <v>148</v>
      </c>
      <c r="E94" s="43">
        <v>0.90000000000000002</v>
      </c>
      <c r="F94" s="44">
        <f t="shared" si="11"/>
        <v>14</v>
      </c>
      <c r="G94" s="311">
        <f t="shared" si="12"/>
        <v>1.9229000000000001</v>
      </c>
      <c r="H94" s="311">
        <f t="shared" si="13"/>
        <v>251.8999</v>
      </c>
      <c r="I94" s="311">
        <f t="shared" si="14"/>
        <v>0.249977</v>
      </c>
      <c r="J94" s="46">
        <f t="shared" si="15"/>
        <v>219.15291299999998</v>
      </c>
      <c r="K94" s="312">
        <v>0.20000000000000001</v>
      </c>
      <c r="L94" s="313">
        <f t="shared" si="16"/>
        <v>43.8305826</v>
      </c>
      <c r="M94" s="314">
        <v>0.050000000000000003</v>
      </c>
      <c r="N94" s="315">
        <f t="shared" si="17"/>
        <v>10.95764565</v>
      </c>
      <c r="O94" s="314">
        <v>0.050000000000000003</v>
      </c>
      <c r="P94" s="315">
        <f t="shared" si="18"/>
        <v>10.95764565</v>
      </c>
      <c r="Q94" s="316">
        <f t="shared" si="19"/>
        <v>1.1699999999999999</v>
      </c>
      <c r="R94" s="317">
        <f t="shared" si="20"/>
        <v>153.26999999999998</v>
      </c>
      <c r="S94" s="318">
        <f t="shared" si="21"/>
        <v>0.60845597794997131</v>
      </c>
      <c r="T94" s="285"/>
    </row>
    <row r="95" ht="15" customHeight="1">
      <c r="A95" s="310" t="s">
        <v>184</v>
      </c>
      <c r="B95" s="321" t="str">
        <f>VLOOKUP(A95,'4月'!A:B,2,FALSE)</f>
        <v>E06114</v>
      </c>
      <c r="C95" s="68">
        <v>18</v>
      </c>
      <c r="D95" s="68">
        <v>298</v>
      </c>
      <c r="E95" s="43">
        <v>0.59999999999999998</v>
      </c>
      <c r="F95" s="44">
        <f t="shared" si="11"/>
        <v>119</v>
      </c>
      <c r="G95" s="311">
        <f t="shared" si="12"/>
        <v>16.344650000000001</v>
      </c>
      <c r="H95" s="311">
        <f t="shared" si="13"/>
        <v>294.20370000000003</v>
      </c>
      <c r="I95" s="311">
        <f t="shared" si="14"/>
        <v>2.1248045000000002</v>
      </c>
      <c r="J95" s="46">
        <f t="shared" si="15"/>
        <v>255.95721900000004</v>
      </c>
      <c r="K95" s="312">
        <v>0.20000000000000001</v>
      </c>
      <c r="L95" s="313">
        <f t="shared" si="16"/>
        <v>51.191443800000009</v>
      </c>
      <c r="M95" s="314">
        <v>0.050000000000000003</v>
      </c>
      <c r="N95" s="315">
        <f t="shared" si="17"/>
        <v>12.797860950000002</v>
      </c>
      <c r="O95" s="314">
        <v>0.050000000000000003</v>
      </c>
      <c r="P95" s="315">
        <f t="shared" si="18"/>
        <v>12.797860950000002</v>
      </c>
      <c r="Q95" s="316">
        <f t="shared" si="19"/>
        <v>9.9499999999999993</v>
      </c>
      <c r="R95" s="317">
        <f t="shared" si="20"/>
        <v>179.09999999999999</v>
      </c>
      <c r="S95" s="318">
        <f t="shared" si="21"/>
        <v>0.60876188844667822</v>
      </c>
      <c r="T95" s="319"/>
      <c r="U95" s="320"/>
    </row>
    <row r="96" ht="15" customHeight="1">
      <c r="A96" s="310" t="s">
        <v>186</v>
      </c>
      <c r="B96" s="321" t="str">
        <f>VLOOKUP(A96,'4月'!A:B,2,FALSE)</f>
        <v>E06272</v>
      </c>
      <c r="C96" s="68">
        <v>12</v>
      </c>
      <c r="D96" s="68">
        <v>348</v>
      </c>
      <c r="E96" s="43">
        <v>0.5</v>
      </c>
      <c r="F96" s="44">
        <f t="shared" si="11"/>
        <v>174</v>
      </c>
      <c r="G96" s="311">
        <f t="shared" si="12"/>
        <v>23.898900000000001</v>
      </c>
      <c r="H96" s="311">
        <f t="shared" si="13"/>
        <v>286.78680000000003</v>
      </c>
      <c r="I96" s="311">
        <f t="shared" si="14"/>
        <v>3.1068570000000002</v>
      </c>
      <c r="J96" s="46">
        <f t="shared" si="15"/>
        <v>249.504516</v>
      </c>
      <c r="K96" s="312">
        <v>0.20000000000000001</v>
      </c>
      <c r="L96" s="313">
        <f t="shared" si="16"/>
        <v>49.900903200000002</v>
      </c>
      <c r="M96" s="314">
        <v>0.050000000000000003</v>
      </c>
      <c r="N96" s="315">
        <f t="shared" si="17"/>
        <v>12.4752258</v>
      </c>
      <c r="O96" s="314">
        <v>0.050000000000000003</v>
      </c>
      <c r="P96" s="315">
        <f t="shared" si="18"/>
        <v>12.4752258</v>
      </c>
      <c r="Q96" s="316">
        <f t="shared" si="19"/>
        <v>14.550000000000001</v>
      </c>
      <c r="R96" s="317">
        <f t="shared" si="20"/>
        <v>174.60000000000002</v>
      </c>
      <c r="S96" s="318">
        <f t="shared" si="21"/>
        <v>0.60881463163576566</v>
      </c>
      <c r="T96" s="319"/>
      <c r="U96" s="320"/>
    </row>
    <row r="97" ht="15" customHeight="1">
      <c r="A97" s="310" t="s">
        <v>188</v>
      </c>
      <c r="B97" s="321" t="str">
        <f>VLOOKUP(A97,'4月'!A:B,2,FALSE)</f>
        <v>E03557</v>
      </c>
      <c r="C97" s="68">
        <v>31</v>
      </c>
      <c r="D97" s="68">
        <v>328</v>
      </c>
      <c r="E97" s="43">
        <v>0.84999999999999998</v>
      </c>
      <c r="F97" s="44">
        <f t="shared" si="11"/>
        <v>49</v>
      </c>
      <c r="G97" s="311">
        <f t="shared" si="12"/>
        <v>6.7301500000000001</v>
      </c>
      <c r="H97" s="311">
        <f t="shared" si="13"/>
        <v>208.63464999999999</v>
      </c>
      <c r="I97" s="311">
        <f t="shared" si="14"/>
        <v>0.87491950000000007</v>
      </c>
      <c r="J97" s="46">
        <f t="shared" si="15"/>
        <v>181.5121455</v>
      </c>
      <c r="K97" s="312">
        <v>0.20000000000000001</v>
      </c>
      <c r="L97" s="313">
        <f t="shared" si="16"/>
        <v>36.302429100000005</v>
      </c>
      <c r="M97" s="314">
        <v>0.050000000000000003</v>
      </c>
      <c r="N97" s="315">
        <f t="shared" si="17"/>
        <v>9.0756072750000012</v>
      </c>
      <c r="O97" s="314">
        <v>0.050000000000000003</v>
      </c>
      <c r="P97" s="315">
        <f t="shared" si="18"/>
        <v>9.0756072750000012</v>
      </c>
      <c r="Q97" s="316">
        <f t="shared" si="19"/>
        <v>4.0999999999999996</v>
      </c>
      <c r="R97" s="317">
        <f t="shared" si="20"/>
        <v>127.09999999999999</v>
      </c>
      <c r="S97" s="318">
        <f t="shared" si="21"/>
        <v>0.6091989034419738</v>
      </c>
      <c r="T97" s="324"/>
      <c r="U97" s="324"/>
    </row>
    <row r="98" ht="15" customHeight="1">
      <c r="A98" s="310" t="s">
        <v>190</v>
      </c>
      <c r="B98" s="321" t="str">
        <f>VLOOKUP(A98,'4月'!A:B,2,FALSE)</f>
        <v>E02758</v>
      </c>
      <c r="C98" s="68">
        <v>66</v>
      </c>
      <c r="D98" s="68">
        <v>398</v>
      </c>
      <c r="E98" s="43">
        <v>0.84999999999999998</v>
      </c>
      <c r="F98" s="44">
        <f t="shared" si="11"/>
        <v>59</v>
      </c>
      <c r="G98" s="311">
        <f t="shared" si="12"/>
        <v>8.10365</v>
      </c>
      <c r="H98" s="311">
        <f t="shared" si="13"/>
        <v>534.84090000000003</v>
      </c>
      <c r="I98" s="311">
        <f t="shared" si="14"/>
        <v>1.0534745000000001</v>
      </c>
      <c r="J98" s="46">
        <f t="shared" si="15"/>
        <v>465.31158299999998</v>
      </c>
      <c r="K98" s="312">
        <v>0.20000000000000001</v>
      </c>
      <c r="L98" s="313">
        <f t="shared" si="16"/>
        <v>93.062316600000003</v>
      </c>
      <c r="M98" s="314">
        <v>0.050000000000000003</v>
      </c>
      <c r="N98" s="315">
        <f t="shared" si="17"/>
        <v>23.265579150000001</v>
      </c>
      <c r="O98" s="314">
        <v>0.050000000000000003</v>
      </c>
      <c r="P98" s="315">
        <f t="shared" si="18"/>
        <v>23.265579150000001</v>
      </c>
      <c r="Q98" s="316">
        <f t="shared" si="19"/>
        <v>4.9400000000000004</v>
      </c>
      <c r="R98" s="317">
        <f t="shared" si="20"/>
        <v>326.04000000000002</v>
      </c>
      <c r="S98" s="318">
        <f t="shared" si="21"/>
        <v>0.60960184608170387</v>
      </c>
      <c r="T98" s="319"/>
      <c r="U98" s="320"/>
    </row>
    <row r="99" ht="15" customHeight="1">
      <c r="A99" s="310" t="s">
        <v>192</v>
      </c>
      <c r="B99" s="321" t="str">
        <f>VLOOKUP(A99,'4月'!A:B,2,FALSE)</f>
        <v>E05643</v>
      </c>
      <c r="C99" s="68">
        <v>245</v>
      </c>
      <c r="D99" s="68">
        <v>518</v>
      </c>
      <c r="E99" s="43">
        <v>0.84999999999999998</v>
      </c>
      <c r="F99" s="44">
        <f t="shared" si="11"/>
        <v>77</v>
      </c>
      <c r="G99" s="311">
        <f t="shared" si="12"/>
        <v>10.575950000000001</v>
      </c>
      <c r="H99" s="311">
        <f t="shared" si="13"/>
        <v>2591.1077500000001</v>
      </c>
      <c r="I99" s="311">
        <f t="shared" si="14"/>
        <v>1.3748735000000001</v>
      </c>
      <c r="J99" s="46">
        <f t="shared" si="15"/>
        <v>2254.2637425000003</v>
      </c>
      <c r="K99" s="312">
        <v>0.20000000000000001</v>
      </c>
      <c r="L99" s="313">
        <f t="shared" si="16"/>
        <v>450.85274850000008</v>
      </c>
      <c r="M99" s="314">
        <v>0.050000000000000003</v>
      </c>
      <c r="N99" s="315">
        <f t="shared" si="17"/>
        <v>112.71318712500002</v>
      </c>
      <c r="O99" s="314">
        <v>0.050000000000000003</v>
      </c>
      <c r="P99" s="315">
        <f t="shared" si="18"/>
        <v>112.71318712500002</v>
      </c>
      <c r="Q99" s="316">
        <f t="shared" si="19"/>
        <v>6.4400000000000004</v>
      </c>
      <c r="R99" s="317">
        <f t="shared" si="20"/>
        <v>1577.8000000000002</v>
      </c>
      <c r="S99" s="318">
        <f t="shared" si="21"/>
        <v>0.60892874871760938</v>
      </c>
      <c r="T99" s="324"/>
      <c r="U99" s="324"/>
    </row>
    <row r="100" ht="15" customHeight="1">
      <c r="A100" s="310" t="s">
        <v>194</v>
      </c>
      <c r="B100" s="321" t="str">
        <f>VLOOKUP(A100,'4月'!A:B,2,FALSE)</f>
        <v>E03559</v>
      </c>
      <c r="C100" s="68">
        <v>24</v>
      </c>
      <c r="D100" s="68">
        <v>348</v>
      </c>
      <c r="E100" s="43">
        <v>0.75</v>
      </c>
      <c r="F100" s="44">
        <f t="shared" si="11"/>
        <v>87</v>
      </c>
      <c r="G100" s="311">
        <f t="shared" si="12"/>
        <v>11.949450000000001</v>
      </c>
      <c r="H100" s="311">
        <f t="shared" si="13"/>
        <v>286.78680000000003</v>
      </c>
      <c r="I100" s="311">
        <f t="shared" si="14"/>
        <v>1.5534285000000001</v>
      </c>
      <c r="J100" s="46">
        <f t="shared" si="15"/>
        <v>249.504516</v>
      </c>
      <c r="K100" s="312">
        <v>0.20000000000000001</v>
      </c>
      <c r="L100" s="313">
        <f t="shared" si="16"/>
        <v>49.900903200000002</v>
      </c>
      <c r="M100" s="314">
        <v>0.050000000000000003</v>
      </c>
      <c r="N100" s="315">
        <f t="shared" si="17"/>
        <v>12.4752258</v>
      </c>
      <c r="O100" s="314">
        <v>0.050000000000000003</v>
      </c>
      <c r="P100" s="315">
        <f t="shared" si="18"/>
        <v>12.4752258</v>
      </c>
      <c r="Q100" s="316">
        <f t="shared" si="19"/>
        <v>7.2800000000000002</v>
      </c>
      <c r="R100" s="317">
        <f t="shared" si="20"/>
        <v>174.72</v>
      </c>
      <c r="S100" s="318">
        <f t="shared" si="21"/>
        <v>0.60923306093585894</v>
      </c>
      <c r="T100" s="319"/>
      <c r="U100" s="320"/>
    </row>
    <row r="101" ht="15" customHeight="1">
      <c r="A101" s="310" t="s">
        <v>196</v>
      </c>
      <c r="B101" s="321" t="str">
        <f>VLOOKUP(A101,'4月'!A:B,2,FALSE)</f>
        <v>E05472</v>
      </c>
      <c r="C101" s="68">
        <v>50</v>
      </c>
      <c r="D101" s="68">
        <v>498</v>
      </c>
      <c r="E101" s="43">
        <v>0.75</v>
      </c>
      <c r="F101" s="44">
        <f t="shared" si="11"/>
        <v>124</v>
      </c>
      <c r="G101" s="311">
        <f t="shared" si="12"/>
        <v>17.031400000000001</v>
      </c>
      <c r="H101" s="311">
        <f t="shared" si="13"/>
        <v>851.57000000000005</v>
      </c>
      <c r="I101" s="311">
        <f t="shared" si="14"/>
        <v>2.2140820000000003</v>
      </c>
      <c r="J101" s="46">
        <f t="shared" si="15"/>
        <v>740.86590000000001</v>
      </c>
      <c r="K101" s="312">
        <v>0.20000000000000001</v>
      </c>
      <c r="L101" s="313">
        <f t="shared" si="16"/>
        <v>148.17318</v>
      </c>
      <c r="M101" s="314">
        <v>0.050000000000000003</v>
      </c>
      <c r="N101" s="315">
        <f t="shared" si="17"/>
        <v>37.043295000000001</v>
      </c>
      <c r="O101" s="314">
        <v>0.050000000000000003</v>
      </c>
      <c r="P101" s="315">
        <f t="shared" si="18"/>
        <v>37.043295000000001</v>
      </c>
      <c r="Q101" s="316">
        <f t="shared" si="19"/>
        <v>10.369999999999999</v>
      </c>
      <c r="R101" s="317">
        <f t="shared" si="20"/>
        <v>518.5</v>
      </c>
      <c r="S101" s="318">
        <f t="shared" si="21"/>
        <v>0.60887537137287595</v>
      </c>
      <c r="T101" s="319"/>
      <c r="U101" s="320"/>
    </row>
    <row r="102" ht="15" customHeight="1">
      <c r="A102" s="310" t="s">
        <v>198</v>
      </c>
      <c r="B102" s="321" t="str">
        <f>VLOOKUP(A102,'4月'!A:B,2,FALSE)</f>
        <v>E02985</v>
      </c>
      <c r="C102" s="68">
        <v>1</v>
      </c>
      <c r="D102" s="68">
        <v>198</v>
      </c>
      <c r="E102" s="43">
        <v>0</v>
      </c>
      <c r="F102" s="44">
        <f t="shared" si="11"/>
        <v>198</v>
      </c>
      <c r="G102" s="311">
        <f t="shared" si="12"/>
        <v>27.1953</v>
      </c>
      <c r="H102" s="311">
        <f t="shared" si="13"/>
        <v>27.1953</v>
      </c>
      <c r="I102" s="311">
        <f t="shared" si="14"/>
        <v>3.5353889999999999</v>
      </c>
      <c r="J102" s="46">
        <f t="shared" si="15"/>
        <v>23.659911000000001</v>
      </c>
      <c r="K102" s="312">
        <v>0.20000000000000001</v>
      </c>
      <c r="L102" s="313">
        <f t="shared" si="16"/>
        <v>4.7319822</v>
      </c>
      <c r="M102" s="314">
        <v>0.050000000000000003</v>
      </c>
      <c r="N102" s="315">
        <f t="shared" si="17"/>
        <v>1.18299555</v>
      </c>
      <c r="O102" s="314">
        <v>0.050000000000000003</v>
      </c>
      <c r="P102" s="315">
        <f t="shared" si="18"/>
        <v>1.18299555</v>
      </c>
      <c r="Q102" s="316">
        <f t="shared" si="19"/>
        <v>16.559999999999999</v>
      </c>
      <c r="R102" s="317">
        <f t="shared" si="20"/>
        <v>16.559999999999999</v>
      </c>
      <c r="S102" s="318">
        <f t="shared" si="21"/>
        <v>0.60892874871760927</v>
      </c>
      <c r="T102" s="319"/>
      <c r="U102" s="320"/>
    </row>
    <row r="103" ht="15" customHeight="1">
      <c r="A103" s="310" t="s">
        <v>198</v>
      </c>
      <c r="B103" s="321" t="str">
        <f>VLOOKUP(A103,'4月'!A:B,2,FALSE)</f>
        <v>E02985</v>
      </c>
      <c r="C103" s="68">
        <v>9</v>
      </c>
      <c r="D103" s="68">
        <v>198</v>
      </c>
      <c r="E103" s="43">
        <v>0.5</v>
      </c>
      <c r="F103" s="44">
        <f t="shared" si="11"/>
        <v>99</v>
      </c>
      <c r="G103" s="311">
        <f t="shared" si="12"/>
        <v>13.59765</v>
      </c>
      <c r="H103" s="311">
        <f t="shared" si="13"/>
        <v>122.37885</v>
      </c>
      <c r="I103" s="311">
        <f t="shared" si="14"/>
        <v>1.7676944999999999</v>
      </c>
      <c r="J103" s="46">
        <f t="shared" si="15"/>
        <v>106.4695995</v>
      </c>
      <c r="K103" s="312">
        <v>0.20000000000000001</v>
      </c>
      <c r="L103" s="313">
        <f t="shared" si="16"/>
        <v>21.293919900000002</v>
      </c>
      <c r="M103" s="314">
        <v>0.050000000000000003</v>
      </c>
      <c r="N103" s="315">
        <f t="shared" si="17"/>
        <v>5.3234799750000006</v>
      </c>
      <c r="O103" s="314">
        <v>0.050000000000000003</v>
      </c>
      <c r="P103" s="315">
        <f t="shared" si="18"/>
        <v>5.3234799750000006</v>
      </c>
      <c r="Q103" s="316">
        <f t="shared" si="19"/>
        <v>8.2799999999999994</v>
      </c>
      <c r="R103" s="317">
        <f t="shared" si="20"/>
        <v>74.519999999999996</v>
      </c>
      <c r="S103" s="318">
        <f t="shared" si="21"/>
        <v>0.60892874871760927</v>
      </c>
      <c r="T103" s="324"/>
      <c r="U103" s="324"/>
    </row>
    <row r="104" ht="15" customHeight="1">
      <c r="A104" s="310" t="s">
        <v>200</v>
      </c>
      <c r="B104" s="321" t="str">
        <f>VLOOKUP(A104,'4月'!A:B,2,FALSE)</f>
        <v>E06306</v>
      </c>
      <c r="C104" s="68">
        <v>43</v>
      </c>
      <c r="D104" s="68">
        <v>298</v>
      </c>
      <c r="E104" s="43">
        <v>0.5</v>
      </c>
      <c r="F104" s="44">
        <f t="shared" si="11"/>
        <v>149</v>
      </c>
      <c r="G104" s="311">
        <f t="shared" si="12"/>
        <v>20.465150000000001</v>
      </c>
      <c r="H104" s="311">
        <f t="shared" si="13"/>
        <v>880.00145000000009</v>
      </c>
      <c r="I104" s="311">
        <f t="shared" si="14"/>
        <v>2.6604695</v>
      </c>
      <c r="J104" s="46">
        <f t="shared" si="15"/>
        <v>765.60126149999996</v>
      </c>
      <c r="K104" s="312">
        <v>0.20000000000000001</v>
      </c>
      <c r="L104" s="313">
        <f t="shared" si="16"/>
        <v>153.1202523</v>
      </c>
      <c r="M104" s="314">
        <v>0.050000000000000003</v>
      </c>
      <c r="N104" s="315">
        <f t="shared" si="17"/>
        <v>38.280063075000001</v>
      </c>
      <c r="O104" s="314">
        <v>0.050000000000000003</v>
      </c>
      <c r="P104" s="315">
        <f t="shared" si="18"/>
        <v>38.280063075000001</v>
      </c>
      <c r="Q104" s="316">
        <f t="shared" si="19"/>
        <v>12.460000000000001</v>
      </c>
      <c r="R104" s="317">
        <f t="shared" si="20"/>
        <v>535.78000000000009</v>
      </c>
      <c r="S104" s="318">
        <f t="shared" si="21"/>
        <v>0.60883990588879144</v>
      </c>
      <c r="T104" s="324"/>
      <c r="U104" s="324"/>
    </row>
    <row r="105" ht="15" customHeight="1">
      <c r="A105" s="310" t="s">
        <v>200</v>
      </c>
      <c r="B105" s="321" t="str">
        <f>VLOOKUP(A105,'4月'!A:B,2,FALSE)</f>
        <v>E06306</v>
      </c>
      <c r="C105" s="68">
        <v>3</v>
      </c>
      <c r="D105" s="68">
        <v>298</v>
      </c>
      <c r="E105" s="43">
        <v>0</v>
      </c>
      <c r="F105" s="44">
        <f t="shared" si="11"/>
        <v>298</v>
      </c>
      <c r="G105" s="311">
        <f t="shared" si="12"/>
        <v>40.930300000000003</v>
      </c>
      <c r="H105" s="311">
        <f t="shared" si="13"/>
        <v>122.79090000000001</v>
      </c>
      <c r="I105" s="311">
        <f t="shared" si="14"/>
        <v>5.3209390000000001</v>
      </c>
      <c r="J105" s="46">
        <f t="shared" si="15"/>
        <v>106.82808299999999</v>
      </c>
      <c r="K105" s="312">
        <v>0.20000000000000001</v>
      </c>
      <c r="L105" s="313">
        <f t="shared" si="16"/>
        <v>21.365616599999999</v>
      </c>
      <c r="M105" s="314">
        <v>0.050000000000000003</v>
      </c>
      <c r="N105" s="315">
        <f t="shared" si="17"/>
        <v>5.3414041499999998</v>
      </c>
      <c r="O105" s="314">
        <v>0.050000000000000003</v>
      </c>
      <c r="P105" s="315">
        <f t="shared" si="18"/>
        <v>5.3414041499999998</v>
      </c>
      <c r="Q105" s="316">
        <f t="shared" si="19"/>
        <v>24.93</v>
      </c>
      <c r="R105" s="317">
        <f t="shared" si="20"/>
        <v>74.789999999999992</v>
      </c>
      <c r="S105" s="318">
        <f t="shared" si="21"/>
        <v>0.60908422366804049</v>
      </c>
      <c r="T105" s="324"/>
      <c r="U105" s="324"/>
    </row>
    <row r="106" ht="15" customHeight="1">
      <c r="A106" s="310" t="s">
        <v>202</v>
      </c>
      <c r="B106" s="321" t="str">
        <f>VLOOKUP(A106,'4月'!A:B,2,FALSE)</f>
        <v>E02875</v>
      </c>
      <c r="C106" s="68">
        <v>71</v>
      </c>
      <c r="D106" s="68">
        <v>298</v>
      </c>
      <c r="E106" s="43">
        <v>0.90000000000000002</v>
      </c>
      <c r="F106" s="44">
        <f t="shared" si="11"/>
        <v>29</v>
      </c>
      <c r="G106" s="311">
        <f t="shared" si="12"/>
        <v>3.9831500000000002</v>
      </c>
      <c r="H106" s="311">
        <f t="shared" si="13"/>
        <v>282.80365</v>
      </c>
      <c r="I106" s="311">
        <f t="shared" si="14"/>
        <v>0.51780950000000003</v>
      </c>
      <c r="J106" s="46">
        <f t="shared" si="15"/>
        <v>246.0391755</v>
      </c>
      <c r="K106" s="312">
        <v>0.20000000000000001</v>
      </c>
      <c r="L106" s="313">
        <f t="shared" si="16"/>
        <v>49.207835100000004</v>
      </c>
      <c r="M106" s="314">
        <v>0.050000000000000003</v>
      </c>
      <c r="N106" s="315">
        <f t="shared" si="17"/>
        <v>12.301958775000001</v>
      </c>
      <c r="O106" s="314">
        <v>0.050000000000000003</v>
      </c>
      <c r="P106" s="315">
        <f t="shared" si="18"/>
        <v>12.301958775000001</v>
      </c>
      <c r="Q106" s="316">
        <f t="shared" si="19"/>
        <v>2.4300000000000002</v>
      </c>
      <c r="R106" s="317">
        <f t="shared" si="20"/>
        <v>172.53</v>
      </c>
      <c r="S106" s="318">
        <f t="shared" si="21"/>
        <v>0.61006991953604561</v>
      </c>
      <c r="T106" s="319"/>
      <c r="U106" s="320"/>
    </row>
    <row r="107" ht="15" customHeight="1">
      <c r="A107" s="310" t="s">
        <v>204</v>
      </c>
      <c r="B107" s="321" t="str">
        <f>VLOOKUP(A107,'4月'!A:B,2,FALSE)</f>
        <v>E03123</v>
      </c>
      <c r="C107" s="68">
        <v>28</v>
      </c>
      <c r="D107" s="68">
        <v>448</v>
      </c>
      <c r="E107" s="43">
        <v>0.83999999999999997</v>
      </c>
      <c r="F107" s="44">
        <f t="shared" si="11"/>
        <v>71</v>
      </c>
      <c r="G107" s="311">
        <f t="shared" si="12"/>
        <v>9.7518499999999992</v>
      </c>
      <c r="H107" s="311">
        <f t="shared" si="13"/>
        <v>273.05179999999996</v>
      </c>
      <c r="I107" s="311">
        <f t="shared" si="14"/>
        <v>1.2677404999999999</v>
      </c>
      <c r="J107" s="46">
        <f t="shared" si="15"/>
        <v>237.55506599999995</v>
      </c>
      <c r="K107" s="312">
        <v>0.20000000000000001</v>
      </c>
      <c r="L107" s="313">
        <f t="shared" si="16"/>
        <v>47.511013199999994</v>
      </c>
      <c r="M107" s="314">
        <v>0.050000000000000003</v>
      </c>
      <c r="N107" s="315">
        <f t="shared" si="17"/>
        <v>11.877753299999998</v>
      </c>
      <c r="O107" s="314">
        <v>0.050000000000000003</v>
      </c>
      <c r="P107" s="315">
        <f t="shared" si="18"/>
        <v>11.877753299999998</v>
      </c>
      <c r="Q107" s="316">
        <f t="shared" si="19"/>
        <v>5.9400000000000004</v>
      </c>
      <c r="R107" s="317">
        <f t="shared" si="20"/>
        <v>166.32000000000002</v>
      </c>
      <c r="S107" s="318">
        <f t="shared" si="21"/>
        <v>0.60911519352738219</v>
      </c>
      <c r="T107" s="319"/>
      <c r="U107" s="320"/>
    </row>
    <row r="108" ht="15" customHeight="1">
      <c r="A108" s="310" t="s">
        <v>206</v>
      </c>
      <c r="B108" s="321" t="str">
        <f>VLOOKUP(A108,'New template'!A:B,2,FALSE)</f>
        <v>E05697</v>
      </c>
      <c r="C108" s="68">
        <v>4</v>
      </c>
      <c r="D108" s="68">
        <v>248</v>
      </c>
      <c r="E108" s="43">
        <v>0.29999999999999999</v>
      </c>
      <c r="F108" s="44">
        <f t="shared" si="11"/>
        <v>173</v>
      </c>
      <c r="G108" s="311">
        <f t="shared" si="12"/>
        <v>23.76155</v>
      </c>
      <c r="H108" s="311">
        <f t="shared" si="13"/>
        <v>95.046199999999999</v>
      </c>
      <c r="I108" s="311">
        <f t="shared" si="14"/>
        <v>3.0890015000000002</v>
      </c>
      <c r="J108" s="46">
        <f t="shared" si="15"/>
        <v>82.690193999999991</v>
      </c>
      <c r="K108" s="312">
        <v>0.20000000000000001</v>
      </c>
      <c r="L108" s="313">
        <f t="shared" si="16"/>
        <v>16.538038799999999</v>
      </c>
      <c r="M108" s="314">
        <v>0.050000000000000003</v>
      </c>
      <c r="N108" s="315">
        <f t="shared" si="17"/>
        <v>4.1345096999999997</v>
      </c>
      <c r="O108" s="314">
        <v>0.050000000000000003</v>
      </c>
      <c r="P108" s="315">
        <f t="shared" si="18"/>
        <v>4.1345096999999997</v>
      </c>
      <c r="Q108" s="316">
        <f t="shared" si="19"/>
        <v>14.470000000000001</v>
      </c>
      <c r="R108" s="317">
        <f t="shared" si="20"/>
        <v>57.880000000000003</v>
      </c>
      <c r="S108" s="318">
        <f t="shared" si="21"/>
        <v>0.60896700762366096</v>
      </c>
      <c r="T108" s="285"/>
    </row>
    <row r="109" ht="15" customHeight="1">
      <c r="A109" s="310" t="s">
        <v>216</v>
      </c>
      <c r="B109" s="321" t="str">
        <f>VLOOKUP(A109,'4月'!A:B,2,FALSE)</f>
        <v>E03632</v>
      </c>
      <c r="C109" s="68">
        <v>1</v>
      </c>
      <c r="D109" s="68">
        <v>248</v>
      </c>
      <c r="E109" s="43">
        <v>0</v>
      </c>
      <c r="F109" s="44">
        <f t="shared" si="11"/>
        <v>248</v>
      </c>
      <c r="G109" s="311">
        <f t="shared" si="12"/>
        <v>34.062800000000003</v>
      </c>
      <c r="H109" s="311">
        <f t="shared" si="13"/>
        <v>34.062800000000003</v>
      </c>
      <c r="I109" s="311">
        <f t="shared" si="14"/>
        <v>4.4281640000000007</v>
      </c>
      <c r="J109" s="46">
        <f t="shared" si="15"/>
        <v>29.634636</v>
      </c>
      <c r="K109" s="312">
        <v>0.20000000000000001</v>
      </c>
      <c r="L109" s="313">
        <f t="shared" si="16"/>
        <v>5.9269272000000006</v>
      </c>
      <c r="M109" s="314">
        <v>0.050000000000000003</v>
      </c>
      <c r="N109" s="315">
        <f t="shared" si="17"/>
        <v>1.4817318000000002</v>
      </c>
      <c r="O109" s="314">
        <v>0.050000000000000003</v>
      </c>
      <c r="P109" s="315">
        <f t="shared" si="18"/>
        <v>1.4817318000000002</v>
      </c>
      <c r="Q109" s="316">
        <f t="shared" si="19"/>
        <v>20.739999999999998</v>
      </c>
      <c r="R109" s="317">
        <f t="shared" si="20"/>
        <v>20.739999999999998</v>
      </c>
      <c r="S109" s="318">
        <f t="shared" si="21"/>
        <v>0.60887537137287584</v>
      </c>
      <c r="T109" s="319"/>
      <c r="U109" s="320"/>
    </row>
    <row r="110" ht="15" customHeight="1">
      <c r="A110" s="310" t="s">
        <v>216</v>
      </c>
      <c r="B110" s="321" t="str">
        <f>VLOOKUP(A110,'4月'!A:B,2,FALSE)</f>
        <v>E03632</v>
      </c>
      <c r="C110" s="68">
        <v>114</v>
      </c>
      <c r="D110" s="68">
        <v>248</v>
      </c>
      <c r="E110" s="43">
        <v>0.75</v>
      </c>
      <c r="F110" s="44">
        <f t="shared" si="11"/>
        <v>62</v>
      </c>
      <c r="G110" s="311">
        <f t="shared" si="12"/>
        <v>8.5157000000000007</v>
      </c>
      <c r="H110" s="311">
        <f t="shared" si="13"/>
        <v>970.78980000000013</v>
      </c>
      <c r="I110" s="311">
        <f t="shared" si="14"/>
        <v>1.1070410000000002</v>
      </c>
      <c r="J110" s="46">
        <f t="shared" si="15"/>
        <v>844.58712600000001</v>
      </c>
      <c r="K110" s="312">
        <v>0.20000000000000001</v>
      </c>
      <c r="L110" s="313">
        <f t="shared" si="16"/>
        <v>168.91742520000003</v>
      </c>
      <c r="M110" s="314">
        <v>0.050000000000000003</v>
      </c>
      <c r="N110" s="315">
        <f t="shared" si="17"/>
        <v>42.229356300000006</v>
      </c>
      <c r="O110" s="314">
        <v>0.050000000000000003</v>
      </c>
      <c r="P110" s="315">
        <f t="shared" si="18"/>
        <v>42.229356300000006</v>
      </c>
      <c r="Q110" s="316">
        <f t="shared" si="19"/>
        <v>5.1900000000000004</v>
      </c>
      <c r="R110" s="317">
        <f t="shared" si="20"/>
        <v>591.66000000000008</v>
      </c>
      <c r="S110" s="318">
        <f t="shared" si="21"/>
        <v>0.60946252216494246</v>
      </c>
      <c r="T110" s="319"/>
      <c r="U110" s="320"/>
    </row>
    <row r="111" ht="15" customHeight="1">
      <c r="A111" s="310" t="s">
        <v>218</v>
      </c>
      <c r="B111" s="321" t="str">
        <f>VLOOKUP(A111,'4月'!A:B,2,FALSE)</f>
        <v>E03060</v>
      </c>
      <c r="C111" s="68">
        <v>17</v>
      </c>
      <c r="D111" s="68">
        <v>298</v>
      </c>
      <c r="E111" s="43">
        <v>0.83999999999999997</v>
      </c>
      <c r="F111" s="44">
        <f t="shared" si="11"/>
        <v>47</v>
      </c>
      <c r="G111" s="311">
        <f t="shared" si="12"/>
        <v>6.4554499999999999</v>
      </c>
      <c r="H111" s="311">
        <f t="shared" si="13"/>
        <v>109.74265</v>
      </c>
      <c r="I111" s="311">
        <f t="shared" si="14"/>
        <v>0.83920850000000002</v>
      </c>
      <c r="J111" s="46">
        <f t="shared" si="15"/>
        <v>95.476105500000003</v>
      </c>
      <c r="K111" s="312">
        <v>0.20000000000000001</v>
      </c>
      <c r="L111" s="313">
        <f t="shared" si="16"/>
        <v>19.0952211</v>
      </c>
      <c r="M111" s="314">
        <v>0.050000000000000003</v>
      </c>
      <c r="N111" s="315">
        <f t="shared" si="17"/>
        <v>4.773805275</v>
      </c>
      <c r="O111" s="314">
        <v>0.050000000000000003</v>
      </c>
      <c r="P111" s="315">
        <f t="shared" si="18"/>
        <v>4.773805275</v>
      </c>
      <c r="Q111" s="316">
        <f t="shared" si="19"/>
        <v>3.9300000000000002</v>
      </c>
      <c r="R111" s="317">
        <f t="shared" si="20"/>
        <v>66.810000000000002</v>
      </c>
      <c r="S111" s="318">
        <f t="shared" si="21"/>
        <v>0.60878792338256826</v>
      </c>
      <c r="T111" s="319"/>
      <c r="U111" s="320"/>
    </row>
    <row r="112" ht="15" customHeight="1">
      <c r="A112" s="310" t="s">
        <v>220</v>
      </c>
      <c r="B112" s="321" t="str">
        <f>VLOOKUP(A112,'4月'!A:B,2,FALSE)</f>
        <v>E03954</v>
      </c>
      <c r="C112" s="68">
        <v>20</v>
      </c>
      <c r="D112" s="68">
        <v>498</v>
      </c>
      <c r="E112" s="43">
        <v>0.81000000000000005</v>
      </c>
      <c r="F112" s="44">
        <f t="shared" si="11"/>
        <v>94</v>
      </c>
      <c r="G112" s="311">
        <f t="shared" si="12"/>
        <v>12.9109</v>
      </c>
      <c r="H112" s="311">
        <f t="shared" si="13"/>
        <v>258.21800000000002</v>
      </c>
      <c r="I112" s="311">
        <f t="shared" si="14"/>
        <v>1.678417</v>
      </c>
      <c r="J112" s="46">
        <f t="shared" si="15"/>
        <v>224.64966000000001</v>
      </c>
      <c r="K112" s="312">
        <v>0.20000000000000001</v>
      </c>
      <c r="L112" s="313">
        <f t="shared" si="16"/>
        <v>44.929932000000008</v>
      </c>
      <c r="M112" s="314">
        <v>0.050000000000000003</v>
      </c>
      <c r="N112" s="315">
        <f t="shared" si="17"/>
        <v>11.232483000000002</v>
      </c>
      <c r="O112" s="314">
        <v>0.050000000000000003</v>
      </c>
      <c r="P112" s="315">
        <f t="shared" si="18"/>
        <v>11.232483000000002</v>
      </c>
      <c r="Q112" s="316">
        <f t="shared" si="19"/>
        <v>7.8600000000000003</v>
      </c>
      <c r="R112" s="317">
        <f t="shared" si="20"/>
        <v>157.20000000000002</v>
      </c>
      <c r="S112" s="318">
        <f t="shared" si="21"/>
        <v>0.60878792338256826</v>
      </c>
      <c r="T112" s="319"/>
      <c r="U112" s="320"/>
    </row>
    <row r="113" ht="15" customHeight="1">
      <c r="A113" s="310" t="s">
        <v>222</v>
      </c>
      <c r="B113" s="321" t="str">
        <f>VLOOKUP(A113,'4月'!A:B,2,FALSE)</f>
        <v>E06120</v>
      </c>
      <c r="C113" s="68">
        <v>2</v>
      </c>
      <c r="D113" s="68">
        <v>298</v>
      </c>
      <c r="E113" s="43">
        <v>0</v>
      </c>
      <c r="F113" s="44">
        <f t="shared" si="11"/>
        <v>298</v>
      </c>
      <c r="G113" s="311">
        <f t="shared" si="12"/>
        <v>40.930300000000003</v>
      </c>
      <c r="H113" s="311">
        <f t="shared" si="13"/>
        <v>81.860600000000005</v>
      </c>
      <c r="I113" s="311">
        <f t="shared" si="14"/>
        <v>5.3209390000000001</v>
      </c>
      <c r="J113" s="46">
        <f t="shared" si="15"/>
        <v>71.218722</v>
      </c>
      <c r="K113" s="312">
        <v>0.20000000000000001</v>
      </c>
      <c r="L113" s="313">
        <f t="shared" si="16"/>
        <v>14.243744400000001</v>
      </c>
      <c r="M113" s="314">
        <v>0.050000000000000003</v>
      </c>
      <c r="N113" s="315">
        <f t="shared" si="17"/>
        <v>3.5609361000000002</v>
      </c>
      <c r="O113" s="314">
        <v>0.050000000000000003</v>
      </c>
      <c r="P113" s="315">
        <f t="shared" si="18"/>
        <v>3.5609361000000002</v>
      </c>
      <c r="Q113" s="316">
        <f t="shared" si="19"/>
        <v>24.93</v>
      </c>
      <c r="R113" s="317">
        <f t="shared" si="20"/>
        <v>49.859999999999999</v>
      </c>
      <c r="S113" s="318">
        <f t="shared" si="21"/>
        <v>0.60908422366804049</v>
      </c>
      <c r="T113" s="319"/>
      <c r="U113" s="320"/>
    </row>
    <row r="114" ht="15" customHeight="1">
      <c r="A114" s="310" t="s">
        <v>222</v>
      </c>
      <c r="B114" s="321" t="str">
        <f>VLOOKUP(A114,'4月'!A:B,2,FALSE)</f>
        <v>E06120</v>
      </c>
      <c r="C114" s="68">
        <v>17</v>
      </c>
      <c r="D114" s="68">
        <v>298</v>
      </c>
      <c r="E114" s="43">
        <v>0.34000000000000002</v>
      </c>
      <c r="F114" s="44">
        <f t="shared" si="11"/>
        <v>196</v>
      </c>
      <c r="G114" s="311">
        <f t="shared" si="12"/>
        <v>26.9206</v>
      </c>
      <c r="H114" s="311">
        <f t="shared" si="13"/>
        <v>457.65019999999998</v>
      </c>
      <c r="I114" s="311">
        <f t="shared" si="14"/>
        <v>3.4996780000000003</v>
      </c>
      <c r="J114" s="46">
        <f t="shared" si="15"/>
        <v>398.15567400000003</v>
      </c>
      <c r="K114" s="312">
        <v>0.20000000000000001</v>
      </c>
      <c r="L114" s="313">
        <f t="shared" si="16"/>
        <v>79.631134800000012</v>
      </c>
      <c r="M114" s="314">
        <v>0.050000000000000003</v>
      </c>
      <c r="N114" s="315">
        <f t="shared" si="17"/>
        <v>19.907783700000003</v>
      </c>
      <c r="O114" s="314">
        <v>0.050000000000000003</v>
      </c>
      <c r="P114" s="315">
        <f t="shared" si="18"/>
        <v>19.907783700000003</v>
      </c>
      <c r="Q114" s="316">
        <f t="shared" si="19"/>
        <v>16.390000000000001</v>
      </c>
      <c r="R114" s="317">
        <f t="shared" si="20"/>
        <v>278.63</v>
      </c>
      <c r="S114" s="318">
        <f t="shared" si="21"/>
        <v>0.60882744069597261</v>
      </c>
      <c r="T114" s="319"/>
      <c r="U114" s="320"/>
    </row>
    <row r="115" ht="15" customHeight="1">
      <c r="A115" s="310" t="s">
        <v>224</v>
      </c>
      <c r="B115" s="321" t="str">
        <f>VLOOKUP(A115,'4月'!A:B,2,FALSE)</f>
        <v>E06531</v>
      </c>
      <c r="C115" s="68">
        <v>4</v>
      </c>
      <c r="D115" s="68">
        <v>428</v>
      </c>
      <c r="E115" s="43">
        <v>0.29999999999999999</v>
      </c>
      <c r="F115" s="44">
        <f t="shared" si="11"/>
        <v>299</v>
      </c>
      <c r="G115" s="311">
        <f t="shared" si="12"/>
        <v>41.06765</v>
      </c>
      <c r="H115" s="311">
        <f t="shared" si="13"/>
        <v>164.2706</v>
      </c>
      <c r="I115" s="311">
        <f t="shared" si="14"/>
        <v>5.3387945000000006</v>
      </c>
      <c r="J115" s="46">
        <f t="shared" si="15"/>
        <v>142.91542200000001</v>
      </c>
      <c r="K115" s="312">
        <v>0.20000000000000001</v>
      </c>
      <c r="L115" s="313">
        <f t="shared" si="16"/>
        <v>28.583084400000004</v>
      </c>
      <c r="M115" s="314">
        <v>0.050000000000000003</v>
      </c>
      <c r="N115" s="315">
        <f t="shared" si="17"/>
        <v>7.145771100000001</v>
      </c>
      <c r="O115" s="314">
        <v>0.050000000000000003</v>
      </c>
      <c r="P115" s="315">
        <f t="shared" si="18"/>
        <v>7.145771100000001</v>
      </c>
      <c r="Q115" s="316">
        <f t="shared" si="19"/>
        <v>25.010000000000002</v>
      </c>
      <c r="R115" s="317">
        <f t="shared" si="20"/>
        <v>100.04000000000001</v>
      </c>
      <c r="S115" s="318">
        <f t="shared" si="21"/>
        <v>0.60899515798931769</v>
      </c>
      <c r="T115" s="319"/>
      <c r="U115" s="320"/>
    </row>
    <row r="116" ht="15" customHeight="1">
      <c r="A116" s="310" t="s">
        <v>226</v>
      </c>
      <c r="B116" s="321" t="str">
        <f>VLOOKUP(A116,'4月'!A:B,2,FALSE)</f>
        <v>E06532</v>
      </c>
      <c r="C116" s="68">
        <v>2</v>
      </c>
      <c r="D116" s="68">
        <v>498</v>
      </c>
      <c r="E116" s="43">
        <v>0</v>
      </c>
      <c r="F116" s="44">
        <f t="shared" si="11"/>
        <v>498</v>
      </c>
      <c r="G116" s="311">
        <f t="shared" si="12"/>
        <v>68.400300000000001</v>
      </c>
      <c r="H116" s="311">
        <f t="shared" si="13"/>
        <v>136.8006</v>
      </c>
      <c r="I116" s="311">
        <f t="shared" si="14"/>
        <v>8.8920390000000005</v>
      </c>
      <c r="J116" s="46">
        <f t="shared" si="15"/>
        <v>119.01652200000001</v>
      </c>
      <c r="K116" s="312">
        <v>0.20000000000000001</v>
      </c>
      <c r="L116" s="313">
        <f t="shared" si="16"/>
        <v>23.803304400000002</v>
      </c>
      <c r="M116" s="314">
        <v>0.050000000000000003</v>
      </c>
      <c r="N116" s="315">
        <f t="shared" si="17"/>
        <v>5.9508261000000005</v>
      </c>
      <c r="O116" s="314">
        <v>0.050000000000000003</v>
      </c>
      <c r="P116" s="315">
        <f t="shared" si="18"/>
        <v>5.9508261000000005</v>
      </c>
      <c r="Q116" s="316">
        <f t="shared" si="19"/>
        <v>41.659999999999997</v>
      </c>
      <c r="R116" s="317">
        <f t="shared" si="20"/>
        <v>83.319999999999993</v>
      </c>
      <c r="S116" s="318">
        <f t="shared" si="21"/>
        <v>0.60906165616232666</v>
      </c>
      <c r="T116" s="324"/>
      <c r="U116" s="324"/>
    </row>
    <row r="117" ht="15" customHeight="1">
      <c r="A117" s="310" t="s">
        <v>226</v>
      </c>
      <c r="B117" s="321" t="str">
        <f>VLOOKUP(A117,'4月'!A:B,2,FALSE)</f>
        <v>E06532</v>
      </c>
      <c r="C117" s="68">
        <v>13</v>
      </c>
      <c r="D117" s="68">
        <v>498</v>
      </c>
      <c r="E117" s="43">
        <v>0.29999999999999999</v>
      </c>
      <c r="F117" s="44">
        <f t="shared" si="11"/>
        <v>348</v>
      </c>
      <c r="G117" s="311">
        <f t="shared" si="12"/>
        <v>47.797800000000002</v>
      </c>
      <c r="H117" s="311">
        <f t="shared" si="13"/>
        <v>621.37139999999999</v>
      </c>
      <c r="I117" s="311">
        <f t="shared" si="14"/>
        <v>6.2137140000000004</v>
      </c>
      <c r="J117" s="46">
        <f t="shared" si="15"/>
        <v>540.593118</v>
      </c>
      <c r="K117" s="312">
        <v>0.20000000000000001</v>
      </c>
      <c r="L117" s="313">
        <f t="shared" si="16"/>
        <v>108.11862360000001</v>
      </c>
      <c r="M117" s="314">
        <v>0.050000000000000003</v>
      </c>
      <c r="N117" s="315">
        <f t="shared" si="17"/>
        <v>27.029655900000002</v>
      </c>
      <c r="O117" s="314">
        <v>0.050000000000000003</v>
      </c>
      <c r="P117" s="315">
        <f t="shared" si="18"/>
        <v>27.029655900000002</v>
      </c>
      <c r="Q117" s="316">
        <f t="shared" si="19"/>
        <v>29.109999999999999</v>
      </c>
      <c r="R117" s="317">
        <f t="shared" si="20"/>
        <v>378.43000000000001</v>
      </c>
      <c r="S117" s="318">
        <f t="shared" si="21"/>
        <v>0.6090238462858123</v>
      </c>
      <c r="T117" s="324"/>
      <c r="U117" s="324"/>
    </row>
    <row r="118" ht="15" customHeight="1">
      <c r="A118" s="310" t="s">
        <v>228</v>
      </c>
      <c r="B118" s="321" t="str">
        <f>VLOOKUP(A118,'4月'!A:B,2,FALSE)</f>
        <v>E05687</v>
      </c>
      <c r="C118" s="68">
        <v>13</v>
      </c>
      <c r="D118" s="68">
        <v>298</v>
      </c>
      <c r="E118" s="43">
        <v>0.75</v>
      </c>
      <c r="F118" s="44">
        <f t="shared" si="11"/>
        <v>74</v>
      </c>
      <c r="G118" s="311">
        <f t="shared" si="12"/>
        <v>10.1639</v>
      </c>
      <c r="H118" s="311">
        <f t="shared" si="13"/>
        <v>132.13069999999999</v>
      </c>
      <c r="I118" s="311">
        <f t="shared" si="14"/>
        <v>1.321307</v>
      </c>
      <c r="J118" s="46">
        <f t="shared" si="15"/>
        <v>114.953709</v>
      </c>
      <c r="K118" s="312">
        <v>0.20000000000000001</v>
      </c>
      <c r="L118" s="313">
        <f t="shared" si="16"/>
        <v>22.990741800000002</v>
      </c>
      <c r="M118" s="314">
        <v>0.050000000000000003</v>
      </c>
      <c r="N118" s="315">
        <f t="shared" si="17"/>
        <v>5.7476854500000005</v>
      </c>
      <c r="O118" s="314">
        <v>0.050000000000000003</v>
      </c>
      <c r="P118" s="315">
        <f t="shared" si="18"/>
        <v>5.7476854500000005</v>
      </c>
      <c r="Q118" s="316">
        <f t="shared" si="19"/>
        <v>6.1900000000000004</v>
      </c>
      <c r="R118" s="317">
        <f t="shared" si="20"/>
        <v>80.469999999999999</v>
      </c>
      <c r="S118" s="318">
        <f t="shared" si="21"/>
        <v>0.60901819183581107</v>
      </c>
      <c r="T118" s="319"/>
      <c r="U118" s="320"/>
    </row>
    <row r="119" ht="15" customHeight="1">
      <c r="A119" s="310" t="s">
        <v>387</v>
      </c>
      <c r="B119" s="321" t="str">
        <f>VLOOKUP(A119,'4月'!A:B,2,FALSE)</f>
        <v>E06096</v>
      </c>
      <c r="C119" s="68">
        <v>19</v>
      </c>
      <c r="D119" s="68">
        <v>428</v>
      </c>
      <c r="E119" s="43">
        <v>0.75</v>
      </c>
      <c r="F119" s="44">
        <f t="shared" si="11"/>
        <v>107</v>
      </c>
      <c r="G119" s="311">
        <f t="shared" si="12"/>
        <v>14.69645</v>
      </c>
      <c r="H119" s="311">
        <f t="shared" si="13"/>
        <v>279.23255</v>
      </c>
      <c r="I119" s="311">
        <f t="shared" si="14"/>
        <v>1.9105385000000001</v>
      </c>
      <c r="J119" s="46">
        <f t="shared" si="15"/>
        <v>242.93231850000001</v>
      </c>
      <c r="K119" s="312">
        <v>0.20000000000000001</v>
      </c>
      <c r="L119" s="313">
        <f t="shared" si="16"/>
        <v>48.586463700000003</v>
      </c>
      <c r="M119" s="314">
        <v>0.050000000000000003</v>
      </c>
      <c r="N119" s="315">
        <f t="shared" si="17"/>
        <v>12.146615925000001</v>
      </c>
      <c r="O119" s="314">
        <v>0.050000000000000003</v>
      </c>
      <c r="P119" s="315">
        <f t="shared" si="18"/>
        <v>12.146615925000001</v>
      </c>
      <c r="Q119" s="316">
        <f t="shared" si="19"/>
        <v>8.9499999999999993</v>
      </c>
      <c r="R119" s="317">
        <f t="shared" si="20"/>
        <v>170.04999999999998</v>
      </c>
      <c r="S119" s="318">
        <f t="shared" si="21"/>
        <v>0.60899060657505721</v>
      </c>
      <c r="T119" s="324"/>
      <c r="U119" s="324"/>
    </row>
    <row r="120" ht="15" customHeight="1">
      <c r="A120" s="310" t="s">
        <v>430</v>
      </c>
      <c r="B120" s="321" t="str">
        <f>VLOOKUP(A120,'4月'!A:B,2,FALSE)</f>
        <v>E05693</v>
      </c>
      <c r="C120" s="68">
        <v>4</v>
      </c>
      <c r="D120" s="68">
        <v>198</v>
      </c>
      <c r="E120" s="43">
        <v>0</v>
      </c>
      <c r="F120" s="44">
        <f t="shared" si="11"/>
        <v>198</v>
      </c>
      <c r="G120" s="311">
        <f t="shared" si="12"/>
        <v>27.1953</v>
      </c>
      <c r="H120" s="311">
        <f t="shared" si="13"/>
        <v>108.7812</v>
      </c>
      <c r="I120" s="311">
        <f t="shared" si="14"/>
        <v>3.5353889999999999</v>
      </c>
      <c r="J120" s="46">
        <f t="shared" si="15"/>
        <v>94.639644000000004</v>
      </c>
      <c r="K120" s="312">
        <v>0.20000000000000001</v>
      </c>
      <c r="L120" s="313">
        <f t="shared" si="16"/>
        <v>18.9279288</v>
      </c>
      <c r="M120" s="314">
        <v>0.050000000000000003</v>
      </c>
      <c r="N120" s="315">
        <f t="shared" si="17"/>
        <v>4.7319822</v>
      </c>
      <c r="O120" s="314">
        <v>0.050000000000000003</v>
      </c>
      <c r="P120" s="315">
        <f t="shared" si="18"/>
        <v>4.7319822</v>
      </c>
      <c r="Q120" s="316">
        <f t="shared" si="19"/>
        <v>16.559999999999999</v>
      </c>
      <c r="R120" s="317">
        <f t="shared" si="20"/>
        <v>66.239999999999995</v>
      </c>
      <c r="S120" s="318">
        <f t="shared" si="21"/>
        <v>0.60892874871760927</v>
      </c>
      <c r="T120" s="319"/>
      <c r="U120" s="320"/>
    </row>
    <row r="121" ht="15" customHeight="1">
      <c r="A121" s="310" t="s">
        <v>433</v>
      </c>
      <c r="B121" s="321" t="str">
        <f>VLOOKUP(A121,'New template'!A:B,2,FALSE)</f>
        <v>E06637</v>
      </c>
      <c r="C121" s="68">
        <v>1</v>
      </c>
      <c r="D121" s="68">
        <v>498</v>
      </c>
      <c r="E121" s="43">
        <v>0</v>
      </c>
      <c r="F121" s="44">
        <f t="shared" si="11"/>
        <v>498</v>
      </c>
      <c r="G121" s="311">
        <f t="shared" si="12"/>
        <v>68.400300000000001</v>
      </c>
      <c r="H121" s="311">
        <f t="shared" si="13"/>
        <v>68.400300000000001</v>
      </c>
      <c r="I121" s="311">
        <f t="shared" si="14"/>
        <v>8.8920390000000005</v>
      </c>
      <c r="J121" s="46">
        <f t="shared" si="15"/>
        <v>59.508261000000005</v>
      </c>
      <c r="K121" s="312">
        <v>0.20000000000000001</v>
      </c>
      <c r="L121" s="313">
        <f t="shared" si="16"/>
        <v>11.901652200000001</v>
      </c>
      <c r="M121" s="314">
        <v>0.050000000000000003</v>
      </c>
      <c r="N121" s="315">
        <f t="shared" si="17"/>
        <v>2.9754130500000002</v>
      </c>
      <c r="O121" s="314">
        <v>0.050000000000000003</v>
      </c>
      <c r="P121" s="315">
        <f t="shared" si="18"/>
        <v>2.9754130500000002</v>
      </c>
      <c r="Q121" s="316">
        <f t="shared" si="19"/>
        <v>41.659999999999997</v>
      </c>
      <c r="R121" s="317">
        <f t="shared" si="20"/>
        <v>41.659999999999997</v>
      </c>
      <c r="S121" s="318">
        <f t="shared" si="21"/>
        <v>0.60906165616232666</v>
      </c>
      <c r="T121" s="324"/>
      <c r="U121" s="324"/>
    </row>
    <row r="122" ht="15" customHeight="1">
      <c r="A122" s="310" t="s">
        <v>384</v>
      </c>
      <c r="B122" s="321" t="str">
        <f>VLOOKUP(A122,'4月'!A:B,2,FALSE)</f>
        <v>E04508</v>
      </c>
      <c r="C122" s="68">
        <v>2</v>
      </c>
      <c r="D122" s="68">
        <v>368</v>
      </c>
      <c r="E122" s="43">
        <v>0.72999999999999998</v>
      </c>
      <c r="F122" s="44">
        <f t="shared" si="11"/>
        <v>99</v>
      </c>
      <c r="G122" s="311">
        <f t="shared" si="12"/>
        <v>13.59765</v>
      </c>
      <c r="H122" s="311">
        <f t="shared" si="13"/>
        <v>27.1953</v>
      </c>
      <c r="I122" s="311">
        <f t="shared" si="14"/>
        <v>1.7676944999999999</v>
      </c>
      <c r="J122" s="46">
        <f t="shared" si="15"/>
        <v>23.659911000000001</v>
      </c>
      <c r="K122" s="312">
        <v>0.20000000000000001</v>
      </c>
      <c r="L122" s="313">
        <f t="shared" si="16"/>
        <v>4.7319822</v>
      </c>
      <c r="M122" s="314">
        <v>0.050000000000000003</v>
      </c>
      <c r="N122" s="315">
        <f t="shared" si="17"/>
        <v>1.18299555</v>
      </c>
      <c r="O122" s="314">
        <v>0.050000000000000003</v>
      </c>
      <c r="P122" s="315">
        <f t="shared" si="18"/>
        <v>1.18299555</v>
      </c>
      <c r="Q122" s="316">
        <f t="shared" si="19"/>
        <v>8.2799999999999994</v>
      </c>
      <c r="R122" s="317">
        <f t="shared" si="20"/>
        <v>16.559999999999999</v>
      </c>
      <c r="S122" s="318">
        <f t="shared" si="21"/>
        <v>0.60892874871760927</v>
      </c>
      <c r="T122" s="324"/>
      <c r="U122" s="324"/>
    </row>
    <row r="123" ht="15" customHeight="1">
      <c r="A123" s="310" t="s">
        <v>384</v>
      </c>
      <c r="B123" s="321" t="str">
        <f>VLOOKUP(A123,'4月'!A:B,2,FALSE)</f>
        <v>E04508</v>
      </c>
      <c r="C123" s="68">
        <v>3</v>
      </c>
      <c r="D123" s="68">
        <v>368</v>
      </c>
      <c r="E123" s="43">
        <v>0.67000000000000004</v>
      </c>
      <c r="F123" s="44">
        <f t="shared" si="11"/>
        <v>121</v>
      </c>
      <c r="G123" s="311">
        <f t="shared" si="12"/>
        <v>16.619350000000001</v>
      </c>
      <c r="H123" s="311">
        <f t="shared" si="13"/>
        <v>49.858050000000006</v>
      </c>
      <c r="I123" s="311">
        <f t="shared" si="14"/>
        <v>2.1605155000000003</v>
      </c>
      <c r="J123" s="46">
        <f t="shared" si="15"/>
        <v>43.376503499999998</v>
      </c>
      <c r="K123" s="312">
        <v>0.20000000000000001</v>
      </c>
      <c r="L123" s="313">
        <f t="shared" si="16"/>
        <v>8.6753006999999993</v>
      </c>
      <c r="M123" s="314">
        <v>0.050000000000000003</v>
      </c>
      <c r="N123" s="315">
        <f t="shared" si="17"/>
        <v>2.1688251749999998</v>
      </c>
      <c r="O123" s="314">
        <v>0.050000000000000003</v>
      </c>
      <c r="P123" s="315">
        <f t="shared" si="18"/>
        <v>2.1688251749999998</v>
      </c>
      <c r="Q123" s="316">
        <f t="shared" si="19"/>
        <v>10.119999999999999</v>
      </c>
      <c r="R123" s="317">
        <f t="shared" si="20"/>
        <v>30.359999999999999</v>
      </c>
      <c r="S123" s="318">
        <f t="shared" si="21"/>
        <v>0.60892874871760916</v>
      </c>
      <c r="T123" s="324"/>
      <c r="U123" s="324"/>
    </row>
    <row r="124" ht="15" customHeight="1">
      <c r="A124" s="310" t="s">
        <v>385</v>
      </c>
      <c r="B124" s="321" t="str">
        <f>VLOOKUP(A124,'4月'!A:B,2,FALSE)</f>
        <v>E05097</v>
      </c>
      <c r="C124" s="68">
        <v>32</v>
      </c>
      <c r="D124" s="68">
        <v>528</v>
      </c>
      <c r="E124" s="43">
        <v>0.69999999999999996</v>
      </c>
      <c r="F124" s="44">
        <f t="shared" si="11"/>
        <v>158</v>
      </c>
      <c r="G124" s="311">
        <f t="shared" si="12"/>
        <v>21.7013</v>
      </c>
      <c r="H124" s="311">
        <f t="shared" si="13"/>
        <v>694.44159999999999</v>
      </c>
      <c r="I124" s="311">
        <f t="shared" si="14"/>
        <v>2.8211690000000003</v>
      </c>
      <c r="J124" s="46">
        <f t="shared" si="15"/>
        <v>604.16419199999996</v>
      </c>
      <c r="K124" s="312">
        <v>0.20000000000000001</v>
      </c>
      <c r="L124" s="313">
        <f t="shared" si="16"/>
        <v>120.8328384</v>
      </c>
      <c r="M124" s="314">
        <v>0.050000000000000003</v>
      </c>
      <c r="N124" s="315">
        <f t="shared" si="17"/>
        <v>30.2082096</v>
      </c>
      <c r="O124" s="314">
        <v>0.050000000000000003</v>
      </c>
      <c r="P124" s="315">
        <f t="shared" si="18"/>
        <v>30.2082096</v>
      </c>
      <c r="Q124" s="316">
        <f t="shared" si="19"/>
        <v>13.220000000000001</v>
      </c>
      <c r="R124" s="317">
        <f t="shared" si="20"/>
        <v>423.04000000000002</v>
      </c>
      <c r="S124" s="318">
        <f t="shared" si="21"/>
        <v>0.60918009520166994</v>
      </c>
      <c r="T124" s="319"/>
      <c r="U124" s="320"/>
    </row>
    <row r="125" ht="15" customHeight="1">
      <c r="A125" s="310" t="s">
        <v>386</v>
      </c>
      <c r="B125" s="321" t="str">
        <f>VLOOKUP(A125,'4月'!A:B,2,FALSE)</f>
        <v>E05098</v>
      </c>
      <c r="C125" s="68">
        <v>14</v>
      </c>
      <c r="D125" s="68">
        <v>678</v>
      </c>
      <c r="E125" s="43">
        <v>0.59999999999999998</v>
      </c>
      <c r="F125" s="44">
        <f t="shared" si="11"/>
        <v>271</v>
      </c>
      <c r="G125" s="311">
        <f t="shared" si="12"/>
        <v>37.221850000000003</v>
      </c>
      <c r="H125" s="311">
        <f t="shared" si="13"/>
        <v>521.10590000000002</v>
      </c>
      <c r="I125" s="311">
        <f t="shared" si="14"/>
        <v>4.8388405000000008</v>
      </c>
      <c r="J125" s="46">
        <f t="shared" si="15"/>
        <v>453.36213299999997</v>
      </c>
      <c r="K125" s="312">
        <v>0.20000000000000001</v>
      </c>
      <c r="L125" s="313">
        <f t="shared" si="16"/>
        <v>90.672426599999994</v>
      </c>
      <c r="M125" s="314">
        <v>0.050000000000000003</v>
      </c>
      <c r="N125" s="315">
        <f t="shared" si="17"/>
        <v>22.668106649999999</v>
      </c>
      <c r="O125" s="314">
        <v>0.050000000000000003</v>
      </c>
      <c r="P125" s="315">
        <f t="shared" si="18"/>
        <v>22.668106649999999</v>
      </c>
      <c r="Q125" s="316">
        <f t="shared" si="19"/>
        <v>22.670000000000002</v>
      </c>
      <c r="R125" s="317">
        <f t="shared" si="20"/>
        <v>317.38</v>
      </c>
      <c r="S125" s="318">
        <f t="shared" si="21"/>
        <v>0.60905086662806929</v>
      </c>
      <c r="T125" s="324"/>
      <c r="U125" s="324"/>
    </row>
    <row r="126" ht="15" customHeight="1">
      <c r="A126" s="310" t="s">
        <v>232</v>
      </c>
      <c r="B126" s="321" t="str">
        <f>VLOOKUP(A126,'4月'!A:B,2,FALSE)</f>
        <v>E02540</v>
      </c>
      <c r="C126" s="68">
        <v>34</v>
      </c>
      <c r="D126" s="68">
        <v>158</v>
      </c>
      <c r="E126" s="43">
        <v>0.84999999999999998</v>
      </c>
      <c r="F126" s="44">
        <f t="shared" si="11"/>
        <v>23</v>
      </c>
      <c r="G126" s="311">
        <f t="shared" si="12"/>
        <v>3.1590500000000001</v>
      </c>
      <c r="H126" s="311">
        <f t="shared" si="13"/>
        <v>107.40770000000001</v>
      </c>
      <c r="I126" s="311">
        <f t="shared" si="14"/>
        <v>0.41067650000000006</v>
      </c>
      <c r="J126" s="46">
        <f t="shared" si="15"/>
        <v>93.444699</v>
      </c>
      <c r="K126" s="312">
        <v>0.20000000000000001</v>
      </c>
      <c r="L126" s="313">
        <f t="shared" si="16"/>
        <v>18.6889398</v>
      </c>
      <c r="M126" s="314">
        <v>0.050000000000000003</v>
      </c>
      <c r="N126" s="315">
        <f t="shared" si="17"/>
        <v>4.67223495</v>
      </c>
      <c r="O126" s="314">
        <v>0.050000000000000003</v>
      </c>
      <c r="P126" s="315">
        <f t="shared" si="18"/>
        <v>4.67223495</v>
      </c>
      <c r="Q126" s="316">
        <f t="shared" si="19"/>
        <v>1.9199999999999999</v>
      </c>
      <c r="R126" s="317">
        <f t="shared" si="20"/>
        <v>65.280000000000001</v>
      </c>
      <c r="S126" s="318">
        <f t="shared" si="21"/>
        <v>0.60777765467466482</v>
      </c>
      <c r="T126" s="319"/>
      <c r="U126" s="320"/>
    </row>
    <row r="127" ht="15" customHeight="1">
      <c r="A127" s="310" t="s">
        <v>232</v>
      </c>
      <c r="B127" s="321" t="str">
        <f>VLOOKUP(A127,'4月'!A:B,2,FALSE)</f>
        <v>E02540</v>
      </c>
      <c r="C127" s="68">
        <v>1</v>
      </c>
      <c r="D127" s="68">
        <v>158</v>
      </c>
      <c r="E127" s="43">
        <v>0</v>
      </c>
      <c r="F127" s="44">
        <f t="shared" si="11"/>
        <v>158</v>
      </c>
      <c r="G127" s="311">
        <f t="shared" si="12"/>
        <v>21.7013</v>
      </c>
      <c r="H127" s="311">
        <f t="shared" si="13"/>
        <v>21.7013</v>
      </c>
      <c r="I127" s="311">
        <f t="shared" si="14"/>
        <v>2.8211690000000003</v>
      </c>
      <c r="J127" s="46">
        <f t="shared" si="15"/>
        <v>18.880130999999999</v>
      </c>
      <c r="K127" s="312">
        <v>0.20000000000000001</v>
      </c>
      <c r="L127" s="313">
        <f t="shared" si="16"/>
        <v>3.7760262</v>
      </c>
      <c r="M127" s="314">
        <v>0.050000000000000003</v>
      </c>
      <c r="N127" s="315">
        <f t="shared" si="17"/>
        <v>0.94400655</v>
      </c>
      <c r="O127" s="314">
        <v>0.050000000000000003</v>
      </c>
      <c r="P127" s="315">
        <f t="shared" si="18"/>
        <v>0.94400655</v>
      </c>
      <c r="Q127" s="316">
        <f t="shared" si="19"/>
        <v>13.220000000000001</v>
      </c>
      <c r="R127" s="317">
        <f t="shared" si="20"/>
        <v>13.220000000000001</v>
      </c>
      <c r="S127" s="318">
        <f t="shared" si="21"/>
        <v>0.60918009520166994</v>
      </c>
      <c r="T127" s="324"/>
      <c r="U127" s="324"/>
    </row>
    <row r="128" ht="15" customHeight="1">
      <c r="A128" s="310" t="s">
        <v>234</v>
      </c>
      <c r="B128" s="321" t="str">
        <f>VLOOKUP(A128,'New template'!A:B,2,FALSE)</f>
        <v>E03322</v>
      </c>
      <c r="C128" s="68">
        <v>1</v>
      </c>
      <c r="D128" s="68">
        <v>450</v>
      </c>
      <c r="E128" s="43">
        <v>0.62</v>
      </c>
      <c r="F128" s="44">
        <f t="shared" si="11"/>
        <v>171</v>
      </c>
      <c r="G128" s="311">
        <f t="shared" si="12"/>
        <v>23.48685</v>
      </c>
      <c r="H128" s="311">
        <f t="shared" si="13"/>
        <v>23.48685</v>
      </c>
      <c r="I128" s="311">
        <f t="shared" si="14"/>
        <v>3.0532905000000001</v>
      </c>
      <c r="J128" s="46">
        <f t="shared" si="15"/>
        <v>20.433559500000001</v>
      </c>
      <c r="K128" s="312">
        <v>0.20000000000000001</v>
      </c>
      <c r="L128" s="313">
        <f t="shared" si="16"/>
        <v>4.0867119000000001</v>
      </c>
      <c r="M128" s="314">
        <v>0.050000000000000003</v>
      </c>
      <c r="N128" s="315">
        <f t="shared" si="17"/>
        <v>1.021677975</v>
      </c>
      <c r="O128" s="314">
        <v>0.050000000000000003</v>
      </c>
      <c r="P128" s="315">
        <f t="shared" si="18"/>
        <v>1.021677975</v>
      </c>
      <c r="Q128" s="316">
        <f t="shared" si="19"/>
        <v>14.300000000000001</v>
      </c>
      <c r="R128" s="317">
        <f t="shared" si="20"/>
        <v>14.300000000000001</v>
      </c>
      <c r="S128" s="318">
        <f t="shared" si="21"/>
        <v>0.60885133596033525</v>
      </c>
      <c r="T128" s="319"/>
      <c r="U128" s="320"/>
    </row>
    <row r="129" ht="15" customHeight="1">
      <c r="A129" s="310" t="s">
        <v>236</v>
      </c>
      <c r="B129" s="321" t="str">
        <f>VLOOKUP(A129,'4月'!A:B,2,FALSE)</f>
        <v>E02310</v>
      </c>
      <c r="C129" s="68">
        <v>115</v>
      </c>
      <c r="D129" s="68">
        <v>278</v>
      </c>
      <c r="E129" s="43">
        <v>0.84999999999999998</v>
      </c>
      <c r="F129" s="44">
        <f t="shared" si="11"/>
        <v>41</v>
      </c>
      <c r="G129" s="311">
        <f t="shared" si="12"/>
        <v>5.6313500000000003</v>
      </c>
      <c r="H129" s="311">
        <f t="shared" si="13"/>
        <v>647.60525000000007</v>
      </c>
      <c r="I129" s="311">
        <f t="shared" si="14"/>
        <v>0.7320755000000001</v>
      </c>
      <c r="J129" s="46">
        <f t="shared" si="15"/>
        <v>563.41656750000004</v>
      </c>
      <c r="K129" s="312">
        <v>0.20000000000000001</v>
      </c>
      <c r="L129" s="313">
        <f t="shared" si="16"/>
        <v>112.68331350000001</v>
      </c>
      <c r="M129" s="314">
        <v>0.050000000000000003</v>
      </c>
      <c r="N129" s="315">
        <f t="shared" si="17"/>
        <v>28.170828375000003</v>
      </c>
      <c r="O129" s="314">
        <v>0.050000000000000003</v>
      </c>
      <c r="P129" s="315">
        <f t="shared" si="18"/>
        <v>28.170828375000003</v>
      </c>
      <c r="Q129" s="316">
        <f t="shared" si="19"/>
        <v>3.4300000000000002</v>
      </c>
      <c r="R129" s="317">
        <f t="shared" si="20"/>
        <v>394.45000000000005</v>
      </c>
      <c r="S129" s="318">
        <f t="shared" si="21"/>
        <v>0.60909018263826609</v>
      </c>
      <c r="T129" s="319"/>
      <c r="U129" s="320"/>
    </row>
    <row r="130" ht="15" customHeight="1">
      <c r="A130" s="310" t="s">
        <v>238</v>
      </c>
      <c r="B130" s="321" t="str">
        <f>VLOOKUP(A130,'4月'!A:B,2,FALSE)</f>
        <v>E05372</v>
      </c>
      <c r="C130" s="68">
        <v>15</v>
      </c>
      <c r="D130" s="68">
        <v>88</v>
      </c>
      <c r="E130" s="43">
        <v>0.75</v>
      </c>
      <c r="F130" s="44">
        <f t="shared" si="11"/>
        <v>22</v>
      </c>
      <c r="G130" s="311">
        <f t="shared" si="12"/>
        <v>3.0217000000000001</v>
      </c>
      <c r="H130" s="311">
        <f t="shared" si="13"/>
        <v>45.325499999999998</v>
      </c>
      <c r="I130" s="311">
        <f t="shared" si="14"/>
        <v>0.39282100000000003</v>
      </c>
      <c r="J130" s="46">
        <f t="shared" si="15"/>
        <v>39.433185000000002</v>
      </c>
      <c r="K130" s="312">
        <v>0.20000000000000001</v>
      </c>
      <c r="L130" s="313">
        <f t="shared" si="16"/>
        <v>7.8866370000000003</v>
      </c>
      <c r="M130" s="314">
        <v>0.050000000000000003</v>
      </c>
      <c r="N130" s="315">
        <f t="shared" si="17"/>
        <v>1.9716592500000001</v>
      </c>
      <c r="O130" s="314">
        <v>0.050000000000000003</v>
      </c>
      <c r="P130" s="315">
        <f t="shared" si="18"/>
        <v>1.9716592500000001</v>
      </c>
      <c r="Q130" s="316">
        <f t="shared" si="19"/>
        <v>1.8400000000000001</v>
      </c>
      <c r="R130" s="317">
        <f t="shared" si="20"/>
        <v>27.600000000000001</v>
      </c>
      <c r="S130" s="318">
        <f t="shared" si="21"/>
        <v>0.60892874871760938</v>
      </c>
      <c r="T130" s="319"/>
      <c r="U130" s="320"/>
    </row>
    <row r="131" ht="15" customHeight="1">
      <c r="A131" s="310" t="s">
        <v>266</v>
      </c>
      <c r="B131" s="321" t="str">
        <f>VLOOKUP(A131,'4月'!A:B,2,FALSE)</f>
        <v>E02278</v>
      </c>
      <c r="C131" s="68">
        <v>5</v>
      </c>
      <c r="D131" s="68">
        <v>198</v>
      </c>
      <c r="E131" s="43">
        <v>0.75</v>
      </c>
      <c r="F131" s="44">
        <f t="shared" si="11"/>
        <v>49</v>
      </c>
      <c r="G131" s="311">
        <f t="shared" si="12"/>
        <v>6.7301500000000001</v>
      </c>
      <c r="H131" s="311">
        <f t="shared" si="13"/>
        <v>33.650750000000002</v>
      </c>
      <c r="I131" s="311">
        <f t="shared" si="14"/>
        <v>0.87491950000000007</v>
      </c>
      <c r="J131" s="46">
        <f t="shared" si="15"/>
        <v>29.276152500000002</v>
      </c>
      <c r="K131" s="312">
        <v>0.20000000000000001</v>
      </c>
      <c r="L131" s="313">
        <f t="shared" si="16"/>
        <v>5.8552305000000011</v>
      </c>
      <c r="M131" s="314">
        <v>0.050000000000000003</v>
      </c>
      <c r="N131" s="315">
        <f t="shared" si="17"/>
        <v>1.4638076250000003</v>
      </c>
      <c r="O131" s="314">
        <v>0.050000000000000003</v>
      </c>
      <c r="P131" s="315">
        <f t="shared" si="18"/>
        <v>1.4638076250000003</v>
      </c>
      <c r="Q131" s="316">
        <f t="shared" si="19"/>
        <v>4.0999999999999996</v>
      </c>
      <c r="R131" s="317">
        <f t="shared" si="20"/>
        <v>20.5</v>
      </c>
      <c r="S131" s="318">
        <f t="shared" si="21"/>
        <v>0.6091989034419738</v>
      </c>
      <c r="T131" s="319"/>
      <c r="U131" s="320"/>
    </row>
    <row r="132" ht="15" customHeight="1">
      <c r="A132" s="310" t="s">
        <v>268</v>
      </c>
      <c r="B132" s="321" t="str">
        <f>VLOOKUP(A132,'4月'!A:B,2,FALSE)</f>
        <v>E05647</v>
      </c>
      <c r="C132" s="68">
        <v>28</v>
      </c>
      <c r="D132" s="68">
        <v>398</v>
      </c>
      <c r="E132" s="43">
        <v>0.84999999999999998</v>
      </c>
      <c r="F132" s="44">
        <f t="shared" si="11"/>
        <v>59</v>
      </c>
      <c r="G132" s="311">
        <f t="shared" si="12"/>
        <v>8.10365</v>
      </c>
      <c r="H132" s="311">
        <f t="shared" si="13"/>
        <v>226.90219999999999</v>
      </c>
      <c r="I132" s="311">
        <f t="shared" si="14"/>
        <v>1.0534745000000001</v>
      </c>
      <c r="J132" s="46">
        <f t="shared" si="15"/>
        <v>197.40491399999999</v>
      </c>
      <c r="K132" s="312">
        <v>0.20000000000000001</v>
      </c>
      <c r="L132" s="313">
        <f t="shared" si="16"/>
        <v>39.4809828</v>
      </c>
      <c r="M132" s="314">
        <v>0.050000000000000003</v>
      </c>
      <c r="N132" s="315">
        <f t="shared" si="17"/>
        <v>9.8702456999999999</v>
      </c>
      <c r="O132" s="314">
        <v>0.050000000000000003</v>
      </c>
      <c r="P132" s="315">
        <f t="shared" si="18"/>
        <v>9.8702456999999999</v>
      </c>
      <c r="Q132" s="316">
        <f t="shared" si="19"/>
        <v>4.9400000000000004</v>
      </c>
      <c r="R132" s="317">
        <f t="shared" si="20"/>
        <v>138.32000000000002</v>
      </c>
      <c r="S132" s="318">
        <f t="shared" si="21"/>
        <v>0.60960184608170409</v>
      </c>
      <c r="T132" s="319"/>
      <c r="U132" s="320"/>
    </row>
    <row r="133" ht="15" customHeight="1">
      <c r="A133" s="310" t="s">
        <v>396</v>
      </c>
      <c r="B133" s="321" t="str">
        <f>VLOOKUP(A133,'4月'!A:B,2,FALSE)</f>
        <v>E05700</v>
      </c>
      <c r="C133" s="68">
        <v>1</v>
      </c>
      <c r="D133" s="68">
        <v>348</v>
      </c>
      <c r="E133" s="43">
        <v>0</v>
      </c>
      <c r="F133" s="44">
        <f t="shared" si="11"/>
        <v>348</v>
      </c>
      <c r="G133" s="311">
        <f t="shared" si="12"/>
        <v>47.797800000000002</v>
      </c>
      <c r="H133" s="311">
        <f t="shared" si="13"/>
        <v>47.797800000000002</v>
      </c>
      <c r="I133" s="311">
        <f t="shared" si="14"/>
        <v>6.2137140000000004</v>
      </c>
      <c r="J133" s="46">
        <f t="shared" si="15"/>
        <v>41.584085999999999</v>
      </c>
      <c r="K133" s="312">
        <v>0.20000000000000001</v>
      </c>
      <c r="L133" s="313">
        <f t="shared" si="16"/>
        <v>8.3168172000000009</v>
      </c>
      <c r="M133" s="314">
        <v>0.050000000000000003</v>
      </c>
      <c r="N133" s="315">
        <f t="shared" si="17"/>
        <v>2.0792043000000002</v>
      </c>
      <c r="O133" s="314">
        <v>0.050000000000000003</v>
      </c>
      <c r="P133" s="315">
        <f t="shared" si="18"/>
        <v>2.0792043000000002</v>
      </c>
      <c r="Q133" s="316">
        <f t="shared" si="19"/>
        <v>29.109999999999999</v>
      </c>
      <c r="R133" s="317">
        <f t="shared" si="20"/>
        <v>29.109999999999999</v>
      </c>
      <c r="S133" s="318">
        <f t="shared" si="21"/>
        <v>0.6090238462858123</v>
      </c>
      <c r="T133" s="324"/>
      <c r="U133" s="324"/>
    </row>
    <row r="134" ht="15" customHeight="1">
      <c r="A134" s="310" t="s">
        <v>396</v>
      </c>
      <c r="B134" s="321" t="str">
        <f>VLOOKUP(A134,'4月'!A:B,2,FALSE)</f>
        <v>E05700</v>
      </c>
      <c r="C134" s="68">
        <v>25</v>
      </c>
      <c r="D134" s="68">
        <v>348</v>
      </c>
      <c r="E134" s="43">
        <v>0.5</v>
      </c>
      <c r="F134" s="44">
        <f t="shared" si="11"/>
        <v>174</v>
      </c>
      <c r="G134" s="311">
        <f t="shared" si="12"/>
        <v>23.898900000000001</v>
      </c>
      <c r="H134" s="311">
        <f t="shared" si="13"/>
        <v>597.47250000000008</v>
      </c>
      <c r="I134" s="311">
        <f t="shared" si="14"/>
        <v>3.1068570000000002</v>
      </c>
      <c r="J134" s="46">
        <f t="shared" si="15"/>
        <v>519.80107499999997</v>
      </c>
      <c r="K134" s="312">
        <v>0.20000000000000001</v>
      </c>
      <c r="L134" s="313">
        <f t="shared" si="16"/>
        <v>103.96021500000001</v>
      </c>
      <c r="M134" s="314">
        <v>0.050000000000000003</v>
      </c>
      <c r="N134" s="315">
        <f t="shared" si="17"/>
        <v>25.990053750000001</v>
      </c>
      <c r="O134" s="314">
        <v>0.050000000000000003</v>
      </c>
      <c r="P134" s="315">
        <f t="shared" si="18"/>
        <v>25.990053750000001</v>
      </c>
      <c r="Q134" s="316">
        <f t="shared" si="19"/>
        <v>14.550000000000001</v>
      </c>
      <c r="R134" s="317">
        <f t="shared" si="20"/>
        <v>363.75</v>
      </c>
      <c r="S134" s="318">
        <f t="shared" si="21"/>
        <v>0.60881463163576555</v>
      </c>
      <c r="T134" s="319"/>
      <c r="U134" s="320"/>
    </row>
    <row r="135" ht="15" customHeight="1">
      <c r="A135" s="310" t="s">
        <v>397</v>
      </c>
      <c r="B135" s="321" t="str">
        <f>VLOOKUP(A135,'4月'!A:B,2,FALSE)</f>
        <v>E06226</v>
      </c>
      <c r="C135" s="68">
        <v>1</v>
      </c>
      <c r="D135" s="68">
        <v>498</v>
      </c>
      <c r="E135" s="43">
        <v>0.20000000000000001</v>
      </c>
      <c r="F135" s="44">
        <f t="shared" si="11"/>
        <v>398</v>
      </c>
      <c r="G135" s="311">
        <f t="shared" si="12"/>
        <v>54.665300000000002</v>
      </c>
      <c r="H135" s="311">
        <f t="shared" si="13"/>
        <v>54.665300000000002</v>
      </c>
      <c r="I135" s="311">
        <f t="shared" si="14"/>
        <v>7.1064890000000007</v>
      </c>
      <c r="J135" s="46">
        <f t="shared" si="15"/>
        <v>47.558810999999999</v>
      </c>
      <c r="K135" s="312">
        <v>0.20000000000000001</v>
      </c>
      <c r="L135" s="313">
        <f t="shared" si="16"/>
        <v>9.5117621999999997</v>
      </c>
      <c r="M135" s="314">
        <v>0.050000000000000003</v>
      </c>
      <c r="N135" s="315">
        <f t="shared" si="17"/>
        <v>2.3779405499999999</v>
      </c>
      <c r="O135" s="314">
        <v>0.050000000000000003</v>
      </c>
      <c r="P135" s="315">
        <f t="shared" si="18"/>
        <v>2.3779405499999999</v>
      </c>
      <c r="Q135" s="316">
        <f t="shared" si="19"/>
        <v>33.289999999999999</v>
      </c>
      <c r="R135" s="317">
        <f t="shared" si="20"/>
        <v>33.289999999999999</v>
      </c>
      <c r="S135" s="318">
        <f t="shared" si="21"/>
        <v>0.60897863910012384</v>
      </c>
      <c r="T135" s="324"/>
      <c r="U135" s="324"/>
    </row>
    <row r="136" ht="15" customHeight="1">
      <c r="A136" s="310" t="s">
        <v>274</v>
      </c>
      <c r="B136" s="321" t="str">
        <f>VLOOKUP(A136,'4月'!A:B,2,FALSE)</f>
        <v>E06227</v>
      </c>
      <c r="C136" s="68">
        <v>4</v>
      </c>
      <c r="D136" s="68">
        <v>548</v>
      </c>
      <c r="E136" s="43">
        <v>0.20000000000000001</v>
      </c>
      <c r="F136" s="44">
        <f t="shared" si="11"/>
        <v>438</v>
      </c>
      <c r="G136" s="311">
        <f t="shared" si="12"/>
        <v>60.159300000000002</v>
      </c>
      <c r="H136" s="311">
        <f t="shared" si="13"/>
        <v>240.63720000000001</v>
      </c>
      <c r="I136" s="311">
        <f t="shared" si="14"/>
        <v>7.8207090000000008</v>
      </c>
      <c r="J136" s="46">
        <f t="shared" si="15"/>
        <v>209.354364</v>
      </c>
      <c r="K136" s="312">
        <v>0.20000000000000001</v>
      </c>
      <c r="L136" s="313">
        <f t="shared" si="16"/>
        <v>41.870872800000001</v>
      </c>
      <c r="M136" s="314">
        <v>0.050000000000000003</v>
      </c>
      <c r="N136" s="315">
        <f t="shared" si="17"/>
        <v>10.4677182</v>
      </c>
      <c r="O136" s="314">
        <v>0.050000000000000003</v>
      </c>
      <c r="P136" s="315">
        <f t="shared" si="18"/>
        <v>10.4677182</v>
      </c>
      <c r="Q136" s="316">
        <f t="shared" si="19"/>
        <v>36.640000000000001</v>
      </c>
      <c r="R136" s="317">
        <f t="shared" si="20"/>
        <v>146.56</v>
      </c>
      <c r="S136" s="318">
        <f t="shared" si="21"/>
        <v>0.60904963987280436</v>
      </c>
      <c r="T136" s="319"/>
      <c r="U136" s="320"/>
    </row>
    <row r="137" ht="15" customHeight="1">
      <c r="A137" s="310" t="s">
        <v>274</v>
      </c>
      <c r="B137" s="321" t="str">
        <f>VLOOKUP(A137,'4月'!A:B,2,FALSE)</f>
        <v>E06227</v>
      </c>
      <c r="C137" s="68">
        <v>2</v>
      </c>
      <c r="D137" s="68">
        <v>548</v>
      </c>
      <c r="E137" s="43">
        <v>0</v>
      </c>
      <c r="F137" s="44">
        <f t="shared" ref="F137:F170" si="22">ROUNDDOWN(D137*(1-E137),0)</f>
        <v>548</v>
      </c>
      <c r="G137" s="311">
        <f t="shared" ref="G137:G170" si="23">F137*$B$7</f>
        <v>75.267799999999994</v>
      </c>
      <c r="H137" s="311">
        <f t="shared" ref="H137:H170" si="24">G137*C137</f>
        <v>150.53559999999999</v>
      </c>
      <c r="I137" s="311">
        <f t="shared" ref="I137:I170" si="25">G137*0.13</f>
        <v>9.784813999999999</v>
      </c>
      <c r="J137" s="46">
        <f t="shared" ref="J137:J170" si="26">(G137-I137)*C137</f>
        <v>130.96597199999999</v>
      </c>
      <c r="K137" s="312">
        <v>0.20000000000000001</v>
      </c>
      <c r="L137" s="313">
        <f t="shared" ref="L137:L170" si="27">J137*K137</f>
        <v>26.193194399999999</v>
      </c>
      <c r="M137" s="314">
        <v>0.050000000000000003</v>
      </c>
      <c r="N137" s="315">
        <f t="shared" ref="N137:N170" si="28">J137*M137</f>
        <v>6.5482985999999999</v>
      </c>
      <c r="O137" s="314">
        <v>0.050000000000000003</v>
      </c>
      <c r="P137" s="315">
        <f t="shared" ref="P137:P170" si="29">J137*O137</f>
        <v>6.5482985999999999</v>
      </c>
      <c r="Q137" s="316">
        <f t="shared" ref="Q137:Q170" si="30">IFERROR(ROUND((J137-L137-N137-P137)/C137,2),0)</f>
        <v>45.840000000000003</v>
      </c>
      <c r="R137" s="317">
        <f t="shared" ref="R137:R170" si="31">+Q137*C137</f>
        <v>91.680000000000007</v>
      </c>
      <c r="S137" s="318">
        <f t="shared" ref="S137:S170" si="32">R137/H137</f>
        <v>0.60902537340004637</v>
      </c>
      <c r="T137" s="319"/>
      <c r="U137" s="320"/>
    </row>
    <row r="138" ht="15" customHeight="1">
      <c r="A138" s="310" t="s">
        <v>280</v>
      </c>
      <c r="B138" s="321" t="str">
        <f>VLOOKUP(A138,'4月'!A:B,2,FALSE)</f>
        <v>E03045</v>
      </c>
      <c r="C138" s="68">
        <v>47</v>
      </c>
      <c r="D138" s="68">
        <v>348</v>
      </c>
      <c r="E138" s="43">
        <v>0.59999999999999998</v>
      </c>
      <c r="F138" s="44">
        <f t="shared" si="22"/>
        <v>139</v>
      </c>
      <c r="G138" s="311">
        <f t="shared" si="23"/>
        <v>19.091650000000001</v>
      </c>
      <c r="H138" s="311">
        <f t="shared" si="24"/>
        <v>897.30755000000011</v>
      </c>
      <c r="I138" s="311">
        <f t="shared" si="25"/>
        <v>2.4819145000000002</v>
      </c>
      <c r="J138" s="46">
        <f t="shared" si="26"/>
        <v>780.65756850000002</v>
      </c>
      <c r="K138" s="312">
        <v>0.20000000000000001</v>
      </c>
      <c r="L138" s="313">
        <f t="shared" si="27"/>
        <v>156.13151370000003</v>
      </c>
      <c r="M138" s="314">
        <v>0.050000000000000003</v>
      </c>
      <c r="N138" s="315">
        <f t="shared" si="28"/>
        <v>39.032878425000007</v>
      </c>
      <c r="O138" s="314">
        <v>0.050000000000000003</v>
      </c>
      <c r="P138" s="315">
        <f t="shared" si="29"/>
        <v>39.032878425000007</v>
      </c>
      <c r="Q138" s="316">
        <f t="shared" si="30"/>
        <v>11.630000000000001</v>
      </c>
      <c r="R138" s="317">
        <f t="shared" si="31"/>
        <v>546.61000000000001</v>
      </c>
      <c r="S138" s="318">
        <f t="shared" si="32"/>
        <v>0.60916683471570021</v>
      </c>
      <c r="T138" s="319"/>
      <c r="U138" s="320"/>
    </row>
    <row r="139" ht="15" customHeight="1">
      <c r="A139" s="310" t="s">
        <v>280</v>
      </c>
      <c r="B139" s="321" t="str">
        <f>VLOOKUP(A139,'4月'!A:B,2,FALSE)</f>
        <v>E03045</v>
      </c>
      <c r="C139" s="68">
        <v>1</v>
      </c>
      <c r="D139" s="68">
        <v>348</v>
      </c>
      <c r="E139" s="43">
        <v>0</v>
      </c>
      <c r="F139" s="44">
        <f t="shared" si="22"/>
        <v>348</v>
      </c>
      <c r="G139" s="311">
        <f t="shared" si="23"/>
        <v>47.797800000000002</v>
      </c>
      <c r="H139" s="311">
        <f t="shared" si="24"/>
        <v>47.797800000000002</v>
      </c>
      <c r="I139" s="311">
        <f t="shared" si="25"/>
        <v>6.2137140000000004</v>
      </c>
      <c r="J139" s="46">
        <f t="shared" si="26"/>
        <v>41.584085999999999</v>
      </c>
      <c r="K139" s="312">
        <v>0.20000000000000001</v>
      </c>
      <c r="L139" s="313">
        <f t="shared" si="27"/>
        <v>8.3168172000000009</v>
      </c>
      <c r="M139" s="314">
        <v>0.050000000000000003</v>
      </c>
      <c r="N139" s="315">
        <f t="shared" si="28"/>
        <v>2.0792043000000002</v>
      </c>
      <c r="O139" s="314">
        <v>0.050000000000000003</v>
      </c>
      <c r="P139" s="315">
        <f t="shared" si="29"/>
        <v>2.0792043000000002</v>
      </c>
      <c r="Q139" s="316">
        <f t="shared" si="30"/>
        <v>29.109999999999999</v>
      </c>
      <c r="R139" s="317">
        <f t="shared" si="31"/>
        <v>29.109999999999999</v>
      </c>
      <c r="S139" s="318">
        <f t="shared" si="32"/>
        <v>0.6090238462858123</v>
      </c>
      <c r="T139" s="319"/>
      <c r="U139" s="320"/>
    </row>
    <row r="140" ht="15" customHeight="1">
      <c r="A140" s="310" t="s">
        <v>282</v>
      </c>
      <c r="B140" s="321" t="str">
        <f>VLOOKUP(A140,'4月'!A:B,2,FALSE)</f>
        <v>E05096</v>
      </c>
      <c r="C140" s="68">
        <v>24</v>
      </c>
      <c r="D140" s="68">
        <v>498</v>
      </c>
      <c r="E140" s="43">
        <v>0.59999999999999998</v>
      </c>
      <c r="F140" s="44">
        <f t="shared" si="22"/>
        <v>199</v>
      </c>
      <c r="G140" s="311">
        <f t="shared" si="23"/>
        <v>27.332650000000001</v>
      </c>
      <c r="H140" s="311">
        <f t="shared" si="24"/>
        <v>655.98360000000002</v>
      </c>
      <c r="I140" s="311">
        <f t="shared" si="25"/>
        <v>3.5532445000000004</v>
      </c>
      <c r="J140" s="46">
        <f t="shared" si="26"/>
        <v>570.70573200000001</v>
      </c>
      <c r="K140" s="312">
        <v>0.20000000000000001</v>
      </c>
      <c r="L140" s="313">
        <f t="shared" si="27"/>
        <v>114.14114640000001</v>
      </c>
      <c r="M140" s="314">
        <v>0.050000000000000003</v>
      </c>
      <c r="N140" s="315">
        <f t="shared" si="28"/>
        <v>28.535286600000003</v>
      </c>
      <c r="O140" s="314">
        <v>0.050000000000000003</v>
      </c>
      <c r="P140" s="315">
        <f t="shared" si="29"/>
        <v>28.535286600000003</v>
      </c>
      <c r="Q140" s="316">
        <f t="shared" si="30"/>
        <v>16.649999999999999</v>
      </c>
      <c r="R140" s="317">
        <f t="shared" si="31"/>
        <v>399.59999999999997</v>
      </c>
      <c r="S140" s="318">
        <f t="shared" si="32"/>
        <v>0.60916157050267716</v>
      </c>
      <c r="T140" s="324"/>
      <c r="U140" s="324"/>
    </row>
    <row r="141" ht="15" customHeight="1">
      <c r="A141" s="310" t="s">
        <v>398</v>
      </c>
      <c r="B141" s="321" t="str">
        <f>VLOOKUP(A141,'4月'!A:B,2,FALSE)</f>
        <v>E06129</v>
      </c>
      <c r="C141" s="68">
        <v>8</v>
      </c>
      <c r="D141" s="68">
        <v>248</v>
      </c>
      <c r="E141" s="43">
        <v>0</v>
      </c>
      <c r="F141" s="44">
        <f t="shared" si="22"/>
        <v>248</v>
      </c>
      <c r="G141" s="311">
        <f t="shared" si="23"/>
        <v>34.062800000000003</v>
      </c>
      <c r="H141" s="311">
        <f t="shared" si="24"/>
        <v>272.50240000000002</v>
      </c>
      <c r="I141" s="311">
        <f t="shared" si="25"/>
        <v>4.4281640000000007</v>
      </c>
      <c r="J141" s="46">
        <f t="shared" si="26"/>
        <v>237.077088</v>
      </c>
      <c r="K141" s="312">
        <v>0.20000000000000001</v>
      </c>
      <c r="L141" s="313">
        <f t="shared" si="27"/>
        <v>47.415417600000005</v>
      </c>
      <c r="M141" s="314">
        <v>0.050000000000000003</v>
      </c>
      <c r="N141" s="315">
        <f t="shared" si="28"/>
        <v>11.853854400000001</v>
      </c>
      <c r="O141" s="314">
        <v>0.050000000000000003</v>
      </c>
      <c r="P141" s="315">
        <f t="shared" si="29"/>
        <v>11.853854400000001</v>
      </c>
      <c r="Q141" s="316">
        <f t="shared" si="30"/>
        <v>20.739999999999998</v>
      </c>
      <c r="R141" s="317">
        <f t="shared" si="31"/>
        <v>165.91999999999999</v>
      </c>
      <c r="S141" s="318">
        <f t="shared" si="32"/>
        <v>0.60887537137287584</v>
      </c>
      <c r="T141" s="319"/>
      <c r="U141" s="320"/>
    </row>
    <row r="142" ht="15" customHeight="1">
      <c r="A142" s="310" t="s">
        <v>398</v>
      </c>
      <c r="B142" s="321" t="str">
        <f>VLOOKUP(A142,'4月'!A:B,2,FALSE)</f>
        <v>E06129</v>
      </c>
      <c r="C142" s="68">
        <v>69</v>
      </c>
      <c r="D142" s="68">
        <v>248</v>
      </c>
      <c r="E142" s="43">
        <v>0.40000000000000002</v>
      </c>
      <c r="F142" s="44">
        <f t="shared" si="22"/>
        <v>148</v>
      </c>
      <c r="G142" s="311">
        <f t="shared" si="23"/>
        <v>20.3278</v>
      </c>
      <c r="H142" s="311">
        <f t="shared" si="24"/>
        <v>1402.6181999999999</v>
      </c>
      <c r="I142" s="311">
        <f t="shared" si="25"/>
        <v>2.642614</v>
      </c>
      <c r="J142" s="46">
        <f t="shared" si="26"/>
        <v>1220.2778340000002</v>
      </c>
      <c r="K142" s="312">
        <v>0.20000000000000001</v>
      </c>
      <c r="L142" s="313">
        <f t="shared" si="27"/>
        <v>244.05556680000007</v>
      </c>
      <c r="M142" s="314">
        <v>0.050000000000000003</v>
      </c>
      <c r="N142" s="315">
        <f t="shared" si="28"/>
        <v>61.013891700000016</v>
      </c>
      <c r="O142" s="314">
        <v>0.050000000000000003</v>
      </c>
      <c r="P142" s="315">
        <f t="shared" si="29"/>
        <v>61.013891700000016</v>
      </c>
      <c r="Q142" s="316">
        <f t="shared" si="30"/>
        <v>12.380000000000001</v>
      </c>
      <c r="R142" s="317">
        <f t="shared" si="31"/>
        <v>854.22000000000003</v>
      </c>
      <c r="S142" s="318">
        <f t="shared" si="32"/>
        <v>0.60901819183581107</v>
      </c>
      <c r="T142" s="319"/>
      <c r="U142" s="320"/>
    </row>
    <row r="143" ht="15" customHeight="1">
      <c r="A143" s="310" t="s">
        <v>399</v>
      </c>
      <c r="B143" s="321" t="str">
        <f>VLOOKUP(A143,'4月'!A:B,2,FALSE)</f>
        <v>E06635</v>
      </c>
      <c r="C143" s="68">
        <v>18</v>
      </c>
      <c r="D143" s="68">
        <v>348</v>
      </c>
      <c r="E143" s="43">
        <v>0.23999999999999999</v>
      </c>
      <c r="F143" s="44">
        <f t="shared" si="22"/>
        <v>264</v>
      </c>
      <c r="G143" s="311">
        <f t="shared" si="23"/>
        <v>36.260399999999997</v>
      </c>
      <c r="H143" s="311">
        <f t="shared" si="24"/>
        <v>652.68719999999996</v>
      </c>
      <c r="I143" s="311">
        <f t="shared" si="25"/>
        <v>4.7138520000000002</v>
      </c>
      <c r="J143" s="46">
        <f t="shared" si="26"/>
        <v>567.83786399999997</v>
      </c>
      <c r="K143" s="312">
        <v>0.20000000000000001</v>
      </c>
      <c r="L143" s="313">
        <f t="shared" si="27"/>
        <v>113.56757279999999</v>
      </c>
      <c r="M143" s="314">
        <v>0.050000000000000003</v>
      </c>
      <c r="N143" s="315">
        <f t="shared" si="28"/>
        <v>28.391893199999998</v>
      </c>
      <c r="O143" s="314">
        <v>0.050000000000000003</v>
      </c>
      <c r="P143" s="315">
        <f t="shared" si="29"/>
        <v>28.391893199999998</v>
      </c>
      <c r="Q143" s="316">
        <f t="shared" si="30"/>
        <v>22.079999999999998</v>
      </c>
      <c r="R143" s="317">
        <f t="shared" si="31"/>
        <v>397.43999999999994</v>
      </c>
      <c r="S143" s="318">
        <f t="shared" si="32"/>
        <v>0.60892874871760927</v>
      </c>
      <c r="T143" s="319"/>
      <c r="U143" s="320"/>
    </row>
    <row r="144" ht="15" customHeight="1">
      <c r="A144" s="310" t="s">
        <v>399</v>
      </c>
      <c r="B144" s="321" t="str">
        <f>VLOOKUP(A144,'4月'!A:B,2,FALSE)</f>
        <v>E06635</v>
      </c>
      <c r="C144" s="68">
        <v>3</v>
      </c>
      <c r="D144" s="68">
        <v>348</v>
      </c>
      <c r="E144" s="43">
        <v>0</v>
      </c>
      <c r="F144" s="44">
        <f t="shared" si="22"/>
        <v>348</v>
      </c>
      <c r="G144" s="311">
        <f t="shared" si="23"/>
        <v>47.797800000000002</v>
      </c>
      <c r="H144" s="311">
        <f t="shared" si="24"/>
        <v>143.39340000000001</v>
      </c>
      <c r="I144" s="311">
        <f t="shared" si="25"/>
        <v>6.2137140000000004</v>
      </c>
      <c r="J144" s="46">
        <f t="shared" si="26"/>
        <v>124.752258</v>
      </c>
      <c r="K144" s="312">
        <v>0.20000000000000001</v>
      </c>
      <c r="L144" s="313">
        <f t="shared" si="27"/>
        <v>24.950451600000001</v>
      </c>
      <c r="M144" s="314">
        <v>0.050000000000000003</v>
      </c>
      <c r="N144" s="315">
        <f t="shared" si="28"/>
        <v>6.2376129000000002</v>
      </c>
      <c r="O144" s="314">
        <v>0.050000000000000003</v>
      </c>
      <c r="P144" s="315">
        <f t="shared" si="29"/>
        <v>6.2376129000000002</v>
      </c>
      <c r="Q144" s="316">
        <f t="shared" si="30"/>
        <v>29.109999999999999</v>
      </c>
      <c r="R144" s="317">
        <f t="shared" si="31"/>
        <v>87.329999999999998</v>
      </c>
      <c r="S144" s="318">
        <f t="shared" si="32"/>
        <v>0.6090238462858123</v>
      </c>
      <c r="T144" s="319"/>
      <c r="U144" s="320"/>
    </row>
    <row r="145" ht="15" customHeight="1">
      <c r="A145" s="310" t="s">
        <v>250</v>
      </c>
      <c r="B145" s="321" t="str">
        <f>VLOOKUP(A145,'4月'!A:B,2,FALSE)</f>
        <v>E03024</v>
      </c>
      <c r="C145" s="68">
        <v>1</v>
      </c>
      <c r="D145" s="68">
        <v>198</v>
      </c>
      <c r="E145" s="43">
        <v>0</v>
      </c>
      <c r="F145" s="44">
        <f t="shared" si="22"/>
        <v>198</v>
      </c>
      <c r="G145" s="311">
        <f t="shared" si="23"/>
        <v>27.1953</v>
      </c>
      <c r="H145" s="311">
        <f t="shared" si="24"/>
        <v>27.1953</v>
      </c>
      <c r="I145" s="311">
        <f t="shared" si="25"/>
        <v>3.5353889999999999</v>
      </c>
      <c r="J145" s="46">
        <f t="shared" si="26"/>
        <v>23.659911000000001</v>
      </c>
      <c r="K145" s="312">
        <v>0.20000000000000001</v>
      </c>
      <c r="L145" s="313">
        <f t="shared" si="27"/>
        <v>4.7319822</v>
      </c>
      <c r="M145" s="314">
        <v>0.050000000000000003</v>
      </c>
      <c r="N145" s="315">
        <f t="shared" si="28"/>
        <v>1.18299555</v>
      </c>
      <c r="O145" s="314">
        <v>0.050000000000000003</v>
      </c>
      <c r="P145" s="315">
        <f t="shared" si="29"/>
        <v>1.18299555</v>
      </c>
      <c r="Q145" s="316">
        <f t="shared" si="30"/>
        <v>16.559999999999999</v>
      </c>
      <c r="R145" s="317">
        <f t="shared" si="31"/>
        <v>16.559999999999999</v>
      </c>
      <c r="S145" s="318">
        <f t="shared" si="32"/>
        <v>0.60892874871760927</v>
      </c>
      <c r="T145" s="319"/>
      <c r="U145" s="320"/>
    </row>
    <row r="146" ht="15" customHeight="1">
      <c r="A146" s="310" t="s">
        <v>388</v>
      </c>
      <c r="B146" s="321" t="str">
        <f>VLOOKUP(A146,'4月'!A:B,2,FALSE)</f>
        <v>E06161</v>
      </c>
      <c r="C146" s="68">
        <v>23</v>
      </c>
      <c r="D146" s="68">
        <v>398</v>
      </c>
      <c r="E146" s="43">
        <v>0.63</v>
      </c>
      <c r="F146" s="44">
        <f t="shared" si="22"/>
        <v>147</v>
      </c>
      <c r="G146" s="311">
        <f t="shared" si="23"/>
        <v>20.190449999999998</v>
      </c>
      <c r="H146" s="311">
        <f t="shared" si="24"/>
        <v>464.38034999999996</v>
      </c>
      <c r="I146" s="311">
        <f t="shared" si="25"/>
        <v>2.6247585</v>
      </c>
      <c r="J146" s="46">
        <f t="shared" si="26"/>
        <v>404.01090449999998</v>
      </c>
      <c r="K146" s="312">
        <v>0.20000000000000001</v>
      </c>
      <c r="L146" s="313">
        <f t="shared" si="27"/>
        <v>80.802180899999996</v>
      </c>
      <c r="M146" s="314">
        <v>0.050000000000000003</v>
      </c>
      <c r="N146" s="315">
        <f t="shared" si="28"/>
        <v>20.200545224999999</v>
      </c>
      <c r="O146" s="314">
        <v>0.050000000000000003</v>
      </c>
      <c r="P146" s="315">
        <f t="shared" si="29"/>
        <v>20.200545224999999</v>
      </c>
      <c r="Q146" s="316">
        <f t="shared" si="30"/>
        <v>12.300000000000001</v>
      </c>
      <c r="R146" s="317">
        <f t="shared" si="31"/>
        <v>282.90000000000003</v>
      </c>
      <c r="S146" s="318">
        <f t="shared" si="32"/>
        <v>0.60919890344197392</v>
      </c>
      <c r="T146" s="319"/>
      <c r="U146" s="320"/>
    </row>
    <row r="147" ht="15" customHeight="1">
      <c r="A147" s="310" t="s">
        <v>389</v>
      </c>
      <c r="B147" s="321" t="str">
        <f>VLOOKUP(A147,'4月'!A:B,2,FALSE)</f>
        <v>E06160</v>
      </c>
      <c r="C147" s="68">
        <v>71</v>
      </c>
      <c r="D147" s="68">
        <v>298</v>
      </c>
      <c r="E147" s="43">
        <v>0.67000000000000004</v>
      </c>
      <c r="F147" s="44">
        <f t="shared" si="22"/>
        <v>98</v>
      </c>
      <c r="G147" s="311">
        <f t="shared" si="23"/>
        <v>13.4603</v>
      </c>
      <c r="H147" s="311">
        <f t="shared" si="24"/>
        <v>955.68129999999996</v>
      </c>
      <c r="I147" s="311">
        <f t="shared" si="25"/>
        <v>1.7498390000000001</v>
      </c>
      <c r="J147" s="46">
        <f t="shared" si="26"/>
        <v>831.44273099999998</v>
      </c>
      <c r="K147" s="312">
        <v>0.20000000000000001</v>
      </c>
      <c r="L147" s="313">
        <f t="shared" si="27"/>
        <v>166.28854620000001</v>
      </c>
      <c r="M147" s="314">
        <v>0.050000000000000003</v>
      </c>
      <c r="N147" s="315">
        <f t="shared" si="28"/>
        <v>41.572136550000003</v>
      </c>
      <c r="O147" s="314">
        <v>0.050000000000000003</v>
      </c>
      <c r="P147" s="315">
        <f t="shared" si="29"/>
        <v>41.572136550000003</v>
      </c>
      <c r="Q147" s="316">
        <f t="shared" si="30"/>
        <v>8.1999999999999993</v>
      </c>
      <c r="R147" s="317">
        <f t="shared" si="31"/>
        <v>582.19999999999993</v>
      </c>
      <c r="S147" s="318">
        <f t="shared" si="32"/>
        <v>0.6091989034419738</v>
      </c>
      <c r="T147" s="324"/>
      <c r="U147" s="324"/>
    </row>
    <row r="148" ht="15" customHeight="1">
      <c r="A148" s="310" t="s">
        <v>390</v>
      </c>
      <c r="B148" s="321" t="str">
        <f>VLOOKUP(A148,'4月'!A:B,2,FALSE)</f>
        <v>E06168</v>
      </c>
      <c r="C148" s="68">
        <v>1</v>
      </c>
      <c r="D148" s="68">
        <v>178</v>
      </c>
      <c r="E148" s="43">
        <v>0</v>
      </c>
      <c r="F148" s="44">
        <f t="shared" si="22"/>
        <v>178</v>
      </c>
      <c r="G148" s="311">
        <f t="shared" si="23"/>
        <v>24.4483</v>
      </c>
      <c r="H148" s="311">
        <f t="shared" si="24"/>
        <v>24.4483</v>
      </c>
      <c r="I148" s="311">
        <f t="shared" si="25"/>
        <v>3.1782789999999999</v>
      </c>
      <c r="J148" s="46">
        <f t="shared" si="26"/>
        <v>21.270021</v>
      </c>
      <c r="K148" s="312">
        <v>0.20000000000000001</v>
      </c>
      <c r="L148" s="313">
        <f t="shared" si="27"/>
        <v>4.2540041999999998</v>
      </c>
      <c r="M148" s="314">
        <v>0.050000000000000003</v>
      </c>
      <c r="N148" s="315">
        <f t="shared" si="28"/>
        <v>1.0635010499999999</v>
      </c>
      <c r="O148" s="314">
        <v>0.050000000000000003</v>
      </c>
      <c r="P148" s="315">
        <f t="shared" si="29"/>
        <v>1.0635010499999999</v>
      </c>
      <c r="Q148" s="316">
        <f t="shared" si="30"/>
        <v>14.890000000000001</v>
      </c>
      <c r="R148" s="317">
        <f t="shared" si="31"/>
        <v>14.890000000000001</v>
      </c>
      <c r="S148" s="318">
        <f t="shared" si="32"/>
        <v>0.60904030137064746</v>
      </c>
      <c r="T148" s="319"/>
      <c r="U148" s="320"/>
    </row>
    <row r="149" ht="15" customHeight="1">
      <c r="A149" s="310" t="s">
        <v>390</v>
      </c>
      <c r="B149" s="321" t="str">
        <f>VLOOKUP(A149,'4月'!A:B,2,FALSE)</f>
        <v>E06168</v>
      </c>
      <c r="C149" s="68">
        <v>3</v>
      </c>
      <c r="D149" s="68">
        <v>178</v>
      </c>
      <c r="E149" s="43">
        <v>0.34000000000000002</v>
      </c>
      <c r="F149" s="44">
        <f t="shared" si="22"/>
        <v>117</v>
      </c>
      <c r="G149" s="311">
        <f t="shared" si="23"/>
        <v>16.069949999999999</v>
      </c>
      <c r="H149" s="311">
        <f t="shared" si="24"/>
        <v>48.209849999999996</v>
      </c>
      <c r="I149" s="311">
        <f t="shared" si="25"/>
        <v>2.0890934999999997</v>
      </c>
      <c r="J149" s="46">
        <f t="shared" si="26"/>
        <v>41.942569499999991</v>
      </c>
      <c r="K149" s="312">
        <v>0.20000000000000001</v>
      </c>
      <c r="L149" s="313">
        <f t="shared" si="27"/>
        <v>8.3885138999999977</v>
      </c>
      <c r="M149" s="314">
        <v>0.050000000000000003</v>
      </c>
      <c r="N149" s="315">
        <f t="shared" si="28"/>
        <v>2.0971284749999994</v>
      </c>
      <c r="O149" s="314">
        <v>0.050000000000000003</v>
      </c>
      <c r="P149" s="315">
        <f t="shared" si="29"/>
        <v>2.0971284749999994</v>
      </c>
      <c r="Q149" s="316">
        <f t="shared" si="30"/>
        <v>9.7899999999999991</v>
      </c>
      <c r="R149" s="317">
        <f t="shared" si="31"/>
        <v>29.369999999999997</v>
      </c>
      <c r="S149" s="318">
        <f t="shared" si="32"/>
        <v>0.60921160302303368</v>
      </c>
      <c r="T149" s="319"/>
      <c r="U149" s="320"/>
    </row>
    <row r="150" ht="15" customHeight="1">
      <c r="A150" s="310" t="s">
        <v>391</v>
      </c>
      <c r="B150" s="321" t="str">
        <f>VLOOKUP(A150,'4月'!A:B,2,FALSE)</f>
        <v>E06162</v>
      </c>
      <c r="C150" s="68">
        <v>50</v>
      </c>
      <c r="D150" s="68">
        <v>498</v>
      </c>
      <c r="E150" s="43">
        <v>0.59999999999999998</v>
      </c>
      <c r="F150" s="44">
        <f t="shared" si="22"/>
        <v>199</v>
      </c>
      <c r="G150" s="311">
        <f t="shared" si="23"/>
        <v>27.332650000000001</v>
      </c>
      <c r="H150" s="311">
        <f t="shared" si="24"/>
        <v>1366.6325000000002</v>
      </c>
      <c r="I150" s="311">
        <f t="shared" si="25"/>
        <v>3.5532445000000004</v>
      </c>
      <c r="J150" s="46">
        <f t="shared" si="26"/>
        <v>1188.9702749999999</v>
      </c>
      <c r="K150" s="312">
        <v>0.20000000000000001</v>
      </c>
      <c r="L150" s="313">
        <f t="shared" si="27"/>
        <v>237.79405499999999</v>
      </c>
      <c r="M150" s="314">
        <v>0.050000000000000003</v>
      </c>
      <c r="N150" s="315">
        <f t="shared" si="28"/>
        <v>59.448513749999996</v>
      </c>
      <c r="O150" s="314">
        <v>0.050000000000000003</v>
      </c>
      <c r="P150" s="315">
        <f t="shared" si="29"/>
        <v>59.448513749999996</v>
      </c>
      <c r="Q150" s="316">
        <f t="shared" si="30"/>
        <v>16.649999999999999</v>
      </c>
      <c r="R150" s="317">
        <f t="shared" si="31"/>
        <v>832.49999999999989</v>
      </c>
      <c r="S150" s="318">
        <f t="shared" si="32"/>
        <v>0.60916157050267705</v>
      </c>
      <c r="T150" s="319"/>
      <c r="U150" s="320"/>
    </row>
    <row r="151" ht="15" customHeight="1">
      <c r="A151" s="310" t="s">
        <v>441</v>
      </c>
      <c r="B151" s="321" t="str">
        <f>VLOOKUP(A151,'4月'!A:B,2,FALSE)</f>
        <v>E06381</v>
      </c>
      <c r="C151" s="68">
        <v>1</v>
      </c>
      <c r="D151" s="68">
        <v>198</v>
      </c>
      <c r="E151" s="43">
        <v>0</v>
      </c>
      <c r="F151" s="44">
        <f t="shared" si="22"/>
        <v>198</v>
      </c>
      <c r="G151" s="311">
        <f t="shared" si="23"/>
        <v>27.1953</v>
      </c>
      <c r="H151" s="311">
        <f t="shared" si="24"/>
        <v>27.1953</v>
      </c>
      <c r="I151" s="311">
        <f t="shared" si="25"/>
        <v>3.5353889999999999</v>
      </c>
      <c r="J151" s="46">
        <f t="shared" si="26"/>
        <v>23.659911000000001</v>
      </c>
      <c r="K151" s="312">
        <v>0.20000000000000001</v>
      </c>
      <c r="L151" s="313">
        <f t="shared" si="27"/>
        <v>4.7319822</v>
      </c>
      <c r="M151" s="314">
        <v>0.050000000000000003</v>
      </c>
      <c r="N151" s="315">
        <f t="shared" si="28"/>
        <v>1.18299555</v>
      </c>
      <c r="O151" s="314">
        <v>0.050000000000000003</v>
      </c>
      <c r="P151" s="315">
        <f t="shared" si="29"/>
        <v>1.18299555</v>
      </c>
      <c r="Q151" s="316">
        <f t="shared" si="30"/>
        <v>16.559999999999999</v>
      </c>
      <c r="R151" s="317">
        <f t="shared" si="31"/>
        <v>16.559999999999999</v>
      </c>
      <c r="S151" s="318">
        <f t="shared" si="32"/>
        <v>0.60892874871760927</v>
      </c>
      <c r="T151" s="319"/>
      <c r="U151" s="320"/>
    </row>
    <row r="152" ht="15" customHeight="1">
      <c r="A152" s="310" t="s">
        <v>262</v>
      </c>
      <c r="B152" s="321" t="str">
        <f>VLOOKUP(A152,'4月'!A:B,2,FALSE)</f>
        <v>E03191</v>
      </c>
      <c r="C152" s="68">
        <v>4</v>
      </c>
      <c r="D152" s="68">
        <v>258</v>
      </c>
      <c r="E152" s="43">
        <v>0.80000000000000004</v>
      </c>
      <c r="F152" s="44">
        <f t="shared" si="22"/>
        <v>51</v>
      </c>
      <c r="G152" s="311">
        <f t="shared" si="23"/>
        <v>7.0048500000000002</v>
      </c>
      <c r="H152" s="311">
        <f t="shared" si="24"/>
        <v>28.019400000000001</v>
      </c>
      <c r="I152" s="311">
        <f t="shared" si="25"/>
        <v>0.91063050000000001</v>
      </c>
      <c r="J152" s="46">
        <f t="shared" si="26"/>
        <v>24.376878000000001</v>
      </c>
      <c r="K152" s="312">
        <v>0.20000000000000001</v>
      </c>
      <c r="L152" s="313">
        <f t="shared" si="27"/>
        <v>4.8753756000000008</v>
      </c>
      <c r="M152" s="314">
        <v>0.050000000000000003</v>
      </c>
      <c r="N152" s="315">
        <f t="shared" si="28"/>
        <v>1.2188439000000002</v>
      </c>
      <c r="O152" s="314">
        <v>0.050000000000000003</v>
      </c>
      <c r="P152" s="315">
        <f t="shared" si="29"/>
        <v>1.2188439000000002</v>
      </c>
      <c r="Q152" s="316">
        <f t="shared" si="30"/>
        <v>4.2699999999999996</v>
      </c>
      <c r="R152" s="317">
        <f t="shared" si="31"/>
        <v>17.079999999999998</v>
      </c>
      <c r="S152" s="318">
        <f t="shared" si="32"/>
        <v>0.60957764977122986</v>
      </c>
      <c r="T152" s="319"/>
      <c r="U152" s="320"/>
    </row>
    <row r="153" ht="15" customHeight="1">
      <c r="A153" s="310" t="s">
        <v>264</v>
      </c>
      <c r="B153" s="321" t="str">
        <f>VLOOKUP(A153,'4月'!A:B,2,FALSE)</f>
        <v>E01607</v>
      </c>
      <c r="C153" s="68">
        <v>43</v>
      </c>
      <c r="D153" s="68">
        <v>314</v>
      </c>
      <c r="E153" s="43">
        <v>0.90000000000000002</v>
      </c>
      <c r="F153" s="44">
        <f t="shared" si="22"/>
        <v>31</v>
      </c>
      <c r="G153" s="311">
        <f t="shared" si="23"/>
        <v>4.2578500000000004</v>
      </c>
      <c r="H153" s="311">
        <f t="shared" si="24"/>
        <v>183.08755000000002</v>
      </c>
      <c r="I153" s="311">
        <f t="shared" si="25"/>
        <v>0.55352050000000008</v>
      </c>
      <c r="J153" s="46">
        <f t="shared" si="26"/>
        <v>159.2861685</v>
      </c>
      <c r="K153" s="312">
        <v>0.20000000000000001</v>
      </c>
      <c r="L153" s="313">
        <f t="shared" si="27"/>
        <v>31.857233700000002</v>
      </c>
      <c r="M153" s="314">
        <v>0.050000000000000003</v>
      </c>
      <c r="N153" s="315">
        <f t="shared" si="28"/>
        <v>7.9643084250000005</v>
      </c>
      <c r="O153" s="314">
        <v>0.050000000000000003</v>
      </c>
      <c r="P153" s="315">
        <f t="shared" si="29"/>
        <v>7.9643084250000005</v>
      </c>
      <c r="Q153" s="316">
        <f t="shared" si="30"/>
        <v>2.5899999999999999</v>
      </c>
      <c r="R153" s="317">
        <f t="shared" si="31"/>
        <v>111.36999999999999</v>
      </c>
      <c r="S153" s="318">
        <f t="shared" si="32"/>
        <v>0.60828822058080945</v>
      </c>
      <c r="T153" s="319"/>
      <c r="U153" s="320"/>
    </row>
    <row r="154" ht="15" customHeight="1">
      <c r="A154" s="310" t="s">
        <v>276</v>
      </c>
      <c r="B154" s="321" t="str">
        <f>VLOOKUP(A154,'4月'!A:B,2,FALSE)</f>
        <v>E03566</v>
      </c>
      <c r="C154" s="68">
        <v>3</v>
      </c>
      <c r="D154" s="68">
        <v>248</v>
      </c>
      <c r="E154" s="43">
        <v>0.5</v>
      </c>
      <c r="F154" s="44">
        <f t="shared" si="22"/>
        <v>124</v>
      </c>
      <c r="G154" s="311">
        <f t="shared" si="23"/>
        <v>17.031400000000001</v>
      </c>
      <c r="H154" s="311">
        <f t="shared" si="24"/>
        <v>51.094200000000001</v>
      </c>
      <c r="I154" s="311">
        <f t="shared" si="25"/>
        <v>2.2140820000000003</v>
      </c>
      <c r="J154" s="46">
        <f t="shared" si="26"/>
        <v>44.451954000000001</v>
      </c>
      <c r="K154" s="312">
        <v>0.20000000000000001</v>
      </c>
      <c r="L154" s="313">
        <f t="shared" si="27"/>
        <v>8.8903908000000005</v>
      </c>
      <c r="M154" s="314">
        <v>0.050000000000000003</v>
      </c>
      <c r="N154" s="315">
        <f t="shared" si="28"/>
        <v>2.2225977000000001</v>
      </c>
      <c r="O154" s="314">
        <v>0.050000000000000003</v>
      </c>
      <c r="P154" s="315">
        <f t="shared" si="29"/>
        <v>2.2225977000000001</v>
      </c>
      <c r="Q154" s="316">
        <f t="shared" si="30"/>
        <v>10.369999999999999</v>
      </c>
      <c r="R154" s="317">
        <f t="shared" si="31"/>
        <v>31.109999999999999</v>
      </c>
      <c r="S154" s="318">
        <f t="shared" si="32"/>
        <v>0.60887537137287595</v>
      </c>
      <c r="T154" s="324"/>
      <c r="U154" s="324"/>
    </row>
    <row r="155" ht="15" customHeight="1">
      <c r="A155" s="310" t="s">
        <v>278</v>
      </c>
      <c r="B155" s="321" t="str">
        <f>VLOOKUP(A155,'4月'!A:B,2,FALSE)</f>
        <v>E06534</v>
      </c>
      <c r="C155" s="68">
        <v>3</v>
      </c>
      <c r="D155" s="68">
        <v>348</v>
      </c>
      <c r="E155" s="43">
        <v>0.5</v>
      </c>
      <c r="F155" s="44">
        <f t="shared" si="22"/>
        <v>174</v>
      </c>
      <c r="G155" s="311">
        <f t="shared" si="23"/>
        <v>23.898900000000001</v>
      </c>
      <c r="H155" s="311">
        <f t="shared" si="24"/>
        <v>71.696700000000007</v>
      </c>
      <c r="I155" s="311">
        <f t="shared" si="25"/>
        <v>3.1068570000000002</v>
      </c>
      <c r="J155" s="46">
        <f t="shared" si="26"/>
        <v>62.376128999999999</v>
      </c>
      <c r="K155" s="312">
        <v>0.20000000000000001</v>
      </c>
      <c r="L155" s="313">
        <f t="shared" si="27"/>
        <v>12.4752258</v>
      </c>
      <c r="M155" s="314">
        <v>0.050000000000000003</v>
      </c>
      <c r="N155" s="315">
        <f t="shared" si="28"/>
        <v>3.1188064500000001</v>
      </c>
      <c r="O155" s="314">
        <v>0.050000000000000003</v>
      </c>
      <c r="P155" s="315">
        <f t="shared" si="29"/>
        <v>3.1188064500000001</v>
      </c>
      <c r="Q155" s="316">
        <f t="shared" si="30"/>
        <v>14.550000000000001</v>
      </c>
      <c r="R155" s="317">
        <f t="shared" si="31"/>
        <v>43.650000000000006</v>
      </c>
      <c r="S155" s="318">
        <f t="shared" si="32"/>
        <v>0.60881463163576566</v>
      </c>
      <c r="T155" s="319"/>
      <c r="U155" s="320"/>
    </row>
    <row r="156" ht="15" customHeight="1">
      <c r="A156" s="310" t="s">
        <v>395</v>
      </c>
      <c r="B156" s="321" t="str">
        <f>VLOOKUP(A156,'4月'!A:B,2,FALSE)</f>
        <v>E06305</v>
      </c>
      <c r="C156" s="68">
        <v>1</v>
      </c>
      <c r="D156" s="68">
        <v>198</v>
      </c>
      <c r="E156" s="43">
        <v>0.75</v>
      </c>
      <c r="F156" s="44">
        <f t="shared" si="22"/>
        <v>49</v>
      </c>
      <c r="G156" s="311">
        <f t="shared" si="23"/>
        <v>6.7301500000000001</v>
      </c>
      <c r="H156" s="311">
        <f t="shared" si="24"/>
        <v>6.7301500000000001</v>
      </c>
      <c r="I156" s="311">
        <f t="shared" si="25"/>
        <v>0.87491950000000007</v>
      </c>
      <c r="J156" s="46">
        <f t="shared" si="26"/>
        <v>5.8552305000000002</v>
      </c>
      <c r="K156" s="312">
        <v>0.20000000000000001</v>
      </c>
      <c r="L156" s="313">
        <f t="shared" si="27"/>
        <v>1.1710461000000001</v>
      </c>
      <c r="M156" s="314">
        <v>0.050000000000000003</v>
      </c>
      <c r="N156" s="315">
        <f t="shared" si="28"/>
        <v>0.29276152500000002</v>
      </c>
      <c r="O156" s="314">
        <v>0.050000000000000003</v>
      </c>
      <c r="P156" s="315">
        <f t="shared" si="29"/>
        <v>0.29276152500000002</v>
      </c>
      <c r="Q156" s="316">
        <f t="shared" si="30"/>
        <v>4.0999999999999996</v>
      </c>
      <c r="R156" s="317">
        <f t="shared" si="31"/>
        <v>4.0999999999999996</v>
      </c>
      <c r="S156" s="318">
        <f t="shared" si="32"/>
        <v>0.60919890344197369</v>
      </c>
      <c r="T156" s="319"/>
      <c r="U156" s="320"/>
    </row>
    <row r="157" ht="15" customHeight="1">
      <c r="A157" s="310" t="s">
        <v>331</v>
      </c>
      <c r="B157" s="321" t="str">
        <f>VLOOKUP(A157,'4月'!A:B,2,FALSE)</f>
        <v>E05838</v>
      </c>
      <c r="C157" s="68">
        <v>183</v>
      </c>
      <c r="D157" s="68">
        <v>348</v>
      </c>
      <c r="E157" s="43">
        <v>0.40000000000000002</v>
      </c>
      <c r="F157" s="44">
        <f t="shared" si="22"/>
        <v>208</v>
      </c>
      <c r="G157" s="311">
        <f t="shared" si="23"/>
        <v>28.5688</v>
      </c>
      <c r="H157" s="311">
        <f t="shared" si="24"/>
        <v>5228.0904</v>
      </c>
      <c r="I157" s="311">
        <f t="shared" si="25"/>
        <v>3.7139440000000001</v>
      </c>
      <c r="J157" s="46">
        <f t="shared" si="26"/>
        <v>4548.4386479999994</v>
      </c>
      <c r="K157" s="312">
        <v>0.20000000000000001</v>
      </c>
      <c r="L157" s="313">
        <f t="shared" si="27"/>
        <v>909.6877295999999</v>
      </c>
      <c r="M157" s="314">
        <v>0.050000000000000003</v>
      </c>
      <c r="N157" s="315">
        <f t="shared" si="28"/>
        <v>227.42193239999997</v>
      </c>
      <c r="O157" s="314">
        <v>0.050000000000000003</v>
      </c>
      <c r="P157" s="315">
        <f t="shared" si="29"/>
        <v>227.42193239999997</v>
      </c>
      <c r="Q157" s="316">
        <f t="shared" si="30"/>
        <v>17.399999999999999</v>
      </c>
      <c r="R157" s="317">
        <f t="shared" si="31"/>
        <v>3184.1999999999998</v>
      </c>
      <c r="S157" s="318">
        <f t="shared" si="32"/>
        <v>0.60905603315505019</v>
      </c>
      <c r="T157" s="319"/>
      <c r="U157" s="320"/>
    </row>
    <row r="158" ht="15" customHeight="1">
      <c r="A158" s="310" t="s">
        <v>331</v>
      </c>
      <c r="B158" s="321" t="str">
        <f>VLOOKUP(A158,'4月'!A:B,2,FALSE)</f>
        <v>E05838</v>
      </c>
      <c r="C158" s="68">
        <v>7</v>
      </c>
      <c r="D158" s="68">
        <v>348</v>
      </c>
      <c r="E158" s="43">
        <v>0</v>
      </c>
      <c r="F158" s="44">
        <f t="shared" si="22"/>
        <v>348</v>
      </c>
      <c r="G158" s="311">
        <f t="shared" si="23"/>
        <v>47.797800000000002</v>
      </c>
      <c r="H158" s="311">
        <f t="shared" si="24"/>
        <v>334.58460000000002</v>
      </c>
      <c r="I158" s="311">
        <f t="shared" si="25"/>
        <v>6.2137140000000004</v>
      </c>
      <c r="J158" s="46">
        <f t="shared" si="26"/>
        <v>291.08860199999998</v>
      </c>
      <c r="K158" s="312">
        <v>0.20000000000000001</v>
      </c>
      <c r="L158" s="313">
        <f t="shared" si="27"/>
        <v>58.217720399999997</v>
      </c>
      <c r="M158" s="314">
        <v>0.050000000000000003</v>
      </c>
      <c r="N158" s="315">
        <f t="shared" si="28"/>
        <v>14.554430099999999</v>
      </c>
      <c r="O158" s="314">
        <v>0.050000000000000003</v>
      </c>
      <c r="P158" s="315">
        <f t="shared" si="29"/>
        <v>14.554430099999999</v>
      </c>
      <c r="Q158" s="316">
        <f t="shared" si="30"/>
        <v>29.109999999999999</v>
      </c>
      <c r="R158" s="317">
        <f t="shared" si="31"/>
        <v>203.76999999999998</v>
      </c>
      <c r="S158" s="318">
        <f t="shared" si="32"/>
        <v>0.60902384628581219</v>
      </c>
      <c r="T158" s="319"/>
      <c r="U158" s="320"/>
    </row>
    <row r="159" ht="15" customHeight="1">
      <c r="A159" s="310" t="s">
        <v>32</v>
      </c>
      <c r="B159" s="321" t="str">
        <f>VLOOKUP(A159,'4月'!A:B,2,FALSE)</f>
        <v>E05837</v>
      </c>
      <c r="C159" s="68">
        <v>1273</v>
      </c>
      <c r="D159" s="68">
        <v>298</v>
      </c>
      <c r="E159" s="43">
        <v>0.40000000000000002</v>
      </c>
      <c r="F159" s="44">
        <f t="shared" si="22"/>
        <v>178</v>
      </c>
      <c r="G159" s="311">
        <f t="shared" si="23"/>
        <v>24.4483</v>
      </c>
      <c r="H159" s="311">
        <f t="shared" si="24"/>
        <v>31122.6859</v>
      </c>
      <c r="I159" s="311">
        <f t="shared" si="25"/>
        <v>3.1782789999999999</v>
      </c>
      <c r="J159" s="46">
        <f t="shared" si="26"/>
        <v>27076.736733000002</v>
      </c>
      <c r="K159" s="312">
        <v>0.20000000000000001</v>
      </c>
      <c r="L159" s="313">
        <f t="shared" si="27"/>
        <v>5415.3473466000005</v>
      </c>
      <c r="M159" s="314">
        <v>0.050000000000000003</v>
      </c>
      <c r="N159" s="315">
        <f t="shared" si="28"/>
        <v>1353.8368366500001</v>
      </c>
      <c r="O159" s="314">
        <v>0.050000000000000003</v>
      </c>
      <c r="P159" s="315">
        <f t="shared" si="29"/>
        <v>1353.8368366500001</v>
      </c>
      <c r="Q159" s="316">
        <f t="shared" si="30"/>
        <v>14.890000000000001</v>
      </c>
      <c r="R159" s="317">
        <f t="shared" si="31"/>
        <v>18954.970000000001</v>
      </c>
      <c r="S159" s="318">
        <f t="shared" si="32"/>
        <v>0.60904030137064746</v>
      </c>
      <c r="T159" s="319"/>
      <c r="U159" s="320"/>
    </row>
    <row r="160" ht="15" customHeight="1">
      <c r="A160" s="310" t="s">
        <v>32</v>
      </c>
      <c r="B160" s="321" t="str">
        <f>VLOOKUP(A160,'4月'!A:B,2,FALSE)</f>
        <v>E05837</v>
      </c>
      <c r="C160" s="68">
        <v>23</v>
      </c>
      <c r="D160" s="68">
        <v>298</v>
      </c>
      <c r="E160" s="43">
        <v>0</v>
      </c>
      <c r="F160" s="44">
        <f t="shared" si="22"/>
        <v>298</v>
      </c>
      <c r="G160" s="311">
        <f t="shared" si="23"/>
        <v>40.930300000000003</v>
      </c>
      <c r="H160" s="311">
        <f t="shared" si="24"/>
        <v>941.39690000000007</v>
      </c>
      <c r="I160" s="311">
        <f t="shared" si="25"/>
        <v>5.3209390000000001</v>
      </c>
      <c r="J160" s="46">
        <f t="shared" si="26"/>
        <v>819.01530300000002</v>
      </c>
      <c r="K160" s="312">
        <v>0.20000000000000001</v>
      </c>
      <c r="L160" s="313">
        <f t="shared" si="27"/>
        <v>163.80306060000001</v>
      </c>
      <c r="M160" s="314">
        <v>0.050000000000000003</v>
      </c>
      <c r="N160" s="315">
        <f t="shared" si="28"/>
        <v>40.950765150000002</v>
      </c>
      <c r="O160" s="314">
        <v>0.050000000000000003</v>
      </c>
      <c r="P160" s="315">
        <f t="shared" si="29"/>
        <v>40.950765150000002</v>
      </c>
      <c r="Q160" s="316">
        <f t="shared" si="30"/>
        <v>24.93</v>
      </c>
      <c r="R160" s="317">
        <f t="shared" si="31"/>
        <v>573.38999999999999</v>
      </c>
      <c r="S160" s="318">
        <f t="shared" si="32"/>
        <v>0.60908422366804049</v>
      </c>
      <c r="T160" s="319"/>
      <c r="U160" s="320"/>
    </row>
    <row r="161" ht="15" customHeight="1">
      <c r="A161" s="310" t="s">
        <v>56</v>
      </c>
      <c r="B161" s="321" t="str">
        <f>VLOOKUP(A161,'4月'!A:B,2,FALSE)</f>
        <v>E01572</v>
      </c>
      <c r="C161" s="68">
        <v>1962</v>
      </c>
      <c r="D161" s="68">
        <v>268</v>
      </c>
      <c r="E161" s="43">
        <v>0.5</v>
      </c>
      <c r="F161" s="44">
        <f t="shared" si="22"/>
        <v>134</v>
      </c>
      <c r="G161" s="311">
        <f t="shared" si="23"/>
        <v>18.404900000000001</v>
      </c>
      <c r="H161" s="311">
        <f t="shared" si="24"/>
        <v>36110.413800000002</v>
      </c>
      <c r="I161" s="311">
        <f t="shared" si="25"/>
        <v>2.3926370000000001</v>
      </c>
      <c r="J161" s="46">
        <f t="shared" si="26"/>
        <v>31416.060006000003</v>
      </c>
      <c r="K161" s="312">
        <v>0.20000000000000001</v>
      </c>
      <c r="L161" s="313">
        <f t="shared" si="27"/>
        <v>6283.2120012000014</v>
      </c>
      <c r="M161" s="314">
        <v>0.050000000000000003</v>
      </c>
      <c r="N161" s="315">
        <f t="shared" si="28"/>
        <v>1570.8030003000003</v>
      </c>
      <c r="O161" s="314">
        <v>0.050000000000000003</v>
      </c>
      <c r="P161" s="315">
        <f t="shared" si="29"/>
        <v>1570.8030003000003</v>
      </c>
      <c r="Q161" s="316">
        <f t="shared" si="30"/>
        <v>11.210000000000001</v>
      </c>
      <c r="R161" s="317">
        <f t="shared" si="31"/>
        <v>21994.02</v>
      </c>
      <c r="S161" s="318">
        <f t="shared" si="32"/>
        <v>0.60907693060000323</v>
      </c>
      <c r="T161" s="319"/>
      <c r="U161" s="320"/>
    </row>
    <row r="162" ht="15" customHeight="1">
      <c r="A162" s="310" t="s">
        <v>56</v>
      </c>
      <c r="B162" s="321" t="str">
        <f>VLOOKUP(A162,'4月'!A:B,2,FALSE)</f>
        <v>E01572</v>
      </c>
      <c r="C162" s="68">
        <v>20</v>
      </c>
      <c r="D162" s="68">
        <v>268</v>
      </c>
      <c r="E162" s="43">
        <v>0</v>
      </c>
      <c r="F162" s="44">
        <f t="shared" si="22"/>
        <v>268</v>
      </c>
      <c r="G162" s="311">
        <f t="shared" si="23"/>
        <v>36.809800000000003</v>
      </c>
      <c r="H162" s="311">
        <f t="shared" si="24"/>
        <v>736.19600000000003</v>
      </c>
      <c r="I162" s="311">
        <f t="shared" si="25"/>
        <v>4.7852740000000002</v>
      </c>
      <c r="J162" s="46">
        <f t="shared" si="26"/>
        <v>640.49052000000006</v>
      </c>
      <c r="K162" s="312">
        <v>0.20000000000000001</v>
      </c>
      <c r="L162" s="313">
        <f t="shared" si="27"/>
        <v>128.09810400000001</v>
      </c>
      <c r="M162" s="314">
        <v>0.050000000000000003</v>
      </c>
      <c r="N162" s="315">
        <f t="shared" si="28"/>
        <v>32.024526000000002</v>
      </c>
      <c r="O162" s="314">
        <v>0.050000000000000003</v>
      </c>
      <c r="P162" s="315">
        <f t="shared" si="29"/>
        <v>32.024526000000002</v>
      </c>
      <c r="Q162" s="316">
        <f t="shared" si="30"/>
        <v>22.420000000000002</v>
      </c>
      <c r="R162" s="317">
        <f t="shared" si="31"/>
        <v>448.40000000000003</v>
      </c>
      <c r="S162" s="318">
        <f t="shared" si="32"/>
        <v>0.60907693060000323</v>
      </c>
      <c r="T162" s="319"/>
      <c r="U162" s="320"/>
    </row>
    <row r="163" ht="15" customHeight="1">
      <c r="A163" s="310" t="s">
        <v>58</v>
      </c>
      <c r="B163" s="321" t="str">
        <f>VLOOKUP(A163,'4月'!A:B,2,FALSE)</f>
        <v>E01893</v>
      </c>
      <c r="C163" s="68">
        <v>32</v>
      </c>
      <c r="D163" s="68">
        <v>138</v>
      </c>
      <c r="E163" s="43">
        <v>0</v>
      </c>
      <c r="F163" s="44">
        <f t="shared" si="22"/>
        <v>138</v>
      </c>
      <c r="G163" s="311">
        <f t="shared" si="23"/>
        <v>18.9543</v>
      </c>
      <c r="H163" s="311">
        <f t="shared" si="24"/>
        <v>606.5376</v>
      </c>
      <c r="I163" s="311">
        <f t="shared" si="25"/>
        <v>2.4640590000000002</v>
      </c>
      <c r="J163" s="46">
        <f t="shared" si="26"/>
        <v>527.68771200000003</v>
      </c>
      <c r="K163" s="312">
        <v>0.20000000000000001</v>
      </c>
      <c r="L163" s="313">
        <f t="shared" si="27"/>
        <v>105.53754240000001</v>
      </c>
      <c r="M163" s="314">
        <v>0.050000000000000003</v>
      </c>
      <c r="N163" s="315">
        <f t="shared" si="28"/>
        <v>26.384385600000002</v>
      </c>
      <c r="O163" s="314">
        <v>0.050000000000000003</v>
      </c>
      <c r="P163" s="315">
        <f t="shared" si="29"/>
        <v>26.384385600000002</v>
      </c>
      <c r="Q163" s="316">
        <f t="shared" si="30"/>
        <v>11.539999999999999</v>
      </c>
      <c r="R163" s="317">
        <f t="shared" si="31"/>
        <v>369.27999999999997</v>
      </c>
      <c r="S163" s="318">
        <f t="shared" si="32"/>
        <v>0.60883282421403051</v>
      </c>
      <c r="T163" s="319"/>
      <c r="U163" s="320"/>
    </row>
    <row r="164" ht="15" customHeight="1">
      <c r="A164" s="310" t="s">
        <v>58</v>
      </c>
      <c r="B164" s="321" t="str">
        <f>VLOOKUP(A164,'4月'!A:B,2,FALSE)</f>
        <v>E01893</v>
      </c>
      <c r="C164" s="68">
        <v>488</v>
      </c>
      <c r="D164" s="68">
        <v>138</v>
      </c>
      <c r="E164" s="43">
        <v>0.5</v>
      </c>
      <c r="F164" s="44">
        <f t="shared" si="22"/>
        <v>69</v>
      </c>
      <c r="G164" s="311">
        <f t="shared" si="23"/>
        <v>9.47715</v>
      </c>
      <c r="H164" s="311">
        <f t="shared" si="24"/>
        <v>4624.8491999999997</v>
      </c>
      <c r="I164" s="311">
        <f t="shared" si="25"/>
        <v>1.2320295000000001</v>
      </c>
      <c r="J164" s="46">
        <f t="shared" si="26"/>
        <v>4023.6188040000002</v>
      </c>
      <c r="K164" s="312">
        <v>0.20000000000000001</v>
      </c>
      <c r="L164" s="313">
        <f t="shared" si="27"/>
        <v>804.72376080000004</v>
      </c>
      <c r="M164" s="314">
        <v>0.050000000000000003</v>
      </c>
      <c r="N164" s="315">
        <f t="shared" si="28"/>
        <v>201.18094020000001</v>
      </c>
      <c r="O164" s="314">
        <v>0.050000000000000003</v>
      </c>
      <c r="P164" s="315">
        <f t="shared" si="29"/>
        <v>201.18094020000001</v>
      </c>
      <c r="Q164" s="316">
        <f t="shared" si="30"/>
        <v>5.7699999999999996</v>
      </c>
      <c r="R164" s="317">
        <f t="shared" si="31"/>
        <v>2815.7599999999998</v>
      </c>
      <c r="S164" s="318">
        <f t="shared" si="32"/>
        <v>0.60883282421403062</v>
      </c>
      <c r="T164" s="319"/>
      <c r="U164" s="320"/>
    </row>
    <row r="165" ht="15" customHeight="1">
      <c r="A165" s="310" t="s">
        <v>60</v>
      </c>
      <c r="B165" s="321" t="str">
        <f>VLOOKUP(A165,'4月'!A:B,2,FALSE)</f>
        <v>E02323</v>
      </c>
      <c r="C165" s="68">
        <v>14</v>
      </c>
      <c r="D165" s="68">
        <v>398</v>
      </c>
      <c r="E165" s="43">
        <v>0</v>
      </c>
      <c r="F165" s="44">
        <f t="shared" si="22"/>
        <v>398</v>
      </c>
      <c r="G165" s="311">
        <f t="shared" si="23"/>
        <v>54.665300000000002</v>
      </c>
      <c r="H165" s="311">
        <f t="shared" si="24"/>
        <v>765.31420000000003</v>
      </c>
      <c r="I165" s="311">
        <f t="shared" si="25"/>
        <v>7.1064890000000007</v>
      </c>
      <c r="J165" s="46">
        <f t="shared" si="26"/>
        <v>665.82335399999999</v>
      </c>
      <c r="K165" s="312">
        <v>0.20000000000000001</v>
      </c>
      <c r="L165" s="313">
        <f t="shared" si="27"/>
        <v>133.16467080000001</v>
      </c>
      <c r="M165" s="314">
        <v>0.050000000000000003</v>
      </c>
      <c r="N165" s="315">
        <f t="shared" si="28"/>
        <v>33.291167700000003</v>
      </c>
      <c r="O165" s="314">
        <v>0.050000000000000003</v>
      </c>
      <c r="P165" s="315">
        <f t="shared" si="29"/>
        <v>33.291167700000003</v>
      </c>
      <c r="Q165" s="316">
        <f t="shared" si="30"/>
        <v>33.289999999999999</v>
      </c>
      <c r="R165" s="317">
        <f t="shared" si="31"/>
        <v>466.06</v>
      </c>
      <c r="S165" s="318">
        <f t="shared" si="32"/>
        <v>0.60897863910012384</v>
      </c>
      <c r="T165" s="319"/>
      <c r="U165" s="320"/>
    </row>
    <row r="166" ht="15" customHeight="1">
      <c r="A166" s="310" t="s">
        <v>60</v>
      </c>
      <c r="B166" s="321" t="str">
        <f>VLOOKUP(A166,'4月'!A:B,2,FALSE)</f>
        <v>E02323</v>
      </c>
      <c r="C166" s="68">
        <v>3520</v>
      </c>
      <c r="D166" s="68">
        <v>398</v>
      </c>
      <c r="E166" s="43">
        <v>0.5</v>
      </c>
      <c r="F166" s="44">
        <f t="shared" si="22"/>
        <v>199</v>
      </c>
      <c r="G166" s="311">
        <f t="shared" si="23"/>
        <v>27.332650000000001</v>
      </c>
      <c r="H166" s="311">
        <f t="shared" si="24"/>
        <v>96210.928</v>
      </c>
      <c r="I166" s="311">
        <f t="shared" si="25"/>
        <v>3.5532445000000004</v>
      </c>
      <c r="J166" s="46">
        <f t="shared" si="26"/>
        <v>83703.507360000003</v>
      </c>
      <c r="K166" s="312">
        <v>0.20000000000000001</v>
      </c>
      <c r="L166" s="313">
        <f t="shared" si="27"/>
        <v>16740.701472000001</v>
      </c>
      <c r="M166" s="314">
        <v>0.050000000000000003</v>
      </c>
      <c r="N166" s="315">
        <f t="shared" si="28"/>
        <v>4185.1753680000002</v>
      </c>
      <c r="O166" s="314">
        <v>0.050000000000000003</v>
      </c>
      <c r="P166" s="315">
        <f t="shared" si="29"/>
        <v>4185.1753680000002</v>
      </c>
      <c r="Q166" s="316">
        <f t="shared" si="30"/>
        <v>16.649999999999999</v>
      </c>
      <c r="R166" s="317">
        <f t="shared" si="31"/>
        <v>58607.999999999993</v>
      </c>
      <c r="S166" s="318">
        <f t="shared" si="32"/>
        <v>0.60916157050267716</v>
      </c>
      <c r="T166" s="319"/>
      <c r="U166" s="320"/>
    </row>
    <row r="167" ht="15" customHeight="1">
      <c r="A167" s="310" t="s">
        <v>52</v>
      </c>
      <c r="B167" s="321" t="str">
        <f>VLOOKUP(A167,'4月'!A:B,2,FALSE)</f>
        <v>E02716</v>
      </c>
      <c r="C167" s="68">
        <v>18</v>
      </c>
      <c r="D167" s="68">
        <v>198</v>
      </c>
      <c r="E167" s="43">
        <v>0</v>
      </c>
      <c r="F167" s="44">
        <f t="shared" si="22"/>
        <v>198</v>
      </c>
      <c r="G167" s="311">
        <f t="shared" si="23"/>
        <v>27.1953</v>
      </c>
      <c r="H167" s="311">
        <f t="shared" si="24"/>
        <v>489.5154</v>
      </c>
      <c r="I167" s="311">
        <f t="shared" si="25"/>
        <v>3.5353889999999999</v>
      </c>
      <c r="J167" s="46">
        <f t="shared" si="26"/>
        <v>425.878398</v>
      </c>
      <c r="K167" s="312">
        <v>0.20000000000000001</v>
      </c>
      <c r="L167" s="313">
        <f t="shared" si="27"/>
        <v>85.175679600000009</v>
      </c>
      <c r="M167" s="314">
        <v>0.050000000000000003</v>
      </c>
      <c r="N167" s="315">
        <f t="shared" si="28"/>
        <v>21.293919900000002</v>
      </c>
      <c r="O167" s="314">
        <v>0.050000000000000003</v>
      </c>
      <c r="P167" s="315">
        <f t="shared" si="29"/>
        <v>21.293919900000002</v>
      </c>
      <c r="Q167" s="316">
        <f t="shared" si="30"/>
        <v>16.559999999999999</v>
      </c>
      <c r="R167" s="317">
        <f t="shared" si="31"/>
        <v>298.07999999999998</v>
      </c>
      <c r="S167" s="318">
        <f t="shared" si="32"/>
        <v>0.60892874871760927</v>
      </c>
      <c r="T167" s="324"/>
      <c r="U167" s="324"/>
    </row>
    <row r="168" ht="15" customHeight="1">
      <c r="A168" s="310" t="s">
        <v>52</v>
      </c>
      <c r="B168" s="321" t="str">
        <f>VLOOKUP(A168,'4月'!A:B,2,FALSE)</f>
        <v>E02716</v>
      </c>
      <c r="C168" s="68">
        <v>4530</v>
      </c>
      <c r="D168" s="68">
        <v>198</v>
      </c>
      <c r="E168" s="43">
        <v>0.5</v>
      </c>
      <c r="F168" s="44">
        <f t="shared" si="22"/>
        <v>99</v>
      </c>
      <c r="G168" s="311">
        <f t="shared" si="23"/>
        <v>13.59765</v>
      </c>
      <c r="H168" s="311">
        <f t="shared" si="24"/>
        <v>61597.354500000001</v>
      </c>
      <c r="I168" s="311">
        <f t="shared" si="25"/>
        <v>1.7676944999999999</v>
      </c>
      <c r="J168" s="46">
        <f t="shared" si="26"/>
        <v>53589.698414999999</v>
      </c>
      <c r="K168" s="312">
        <v>0.20000000000000001</v>
      </c>
      <c r="L168" s="313">
        <f t="shared" si="27"/>
        <v>10717.939683000001</v>
      </c>
      <c r="M168" s="314">
        <v>0.050000000000000003</v>
      </c>
      <c r="N168" s="315">
        <f t="shared" si="28"/>
        <v>2679.4849207500001</v>
      </c>
      <c r="O168" s="314">
        <v>0.050000000000000003</v>
      </c>
      <c r="P168" s="315">
        <f t="shared" si="29"/>
        <v>2679.4849207500001</v>
      </c>
      <c r="Q168" s="316">
        <f t="shared" si="30"/>
        <v>8.2799999999999994</v>
      </c>
      <c r="R168" s="317">
        <f t="shared" si="31"/>
        <v>37508.399999999994</v>
      </c>
      <c r="S168" s="318">
        <f t="shared" si="32"/>
        <v>0.60892874871760916</v>
      </c>
      <c r="T168" s="319"/>
      <c r="U168" s="320"/>
    </row>
    <row r="169" ht="15" customHeight="1">
      <c r="A169" s="310" t="s">
        <v>54</v>
      </c>
      <c r="B169" s="321" t="str">
        <f>VLOOKUP(A169,'4月'!A:B,2,FALSE)</f>
        <v>E01927</v>
      </c>
      <c r="C169" s="68">
        <v>13</v>
      </c>
      <c r="D169" s="68">
        <v>198</v>
      </c>
      <c r="E169" s="43">
        <v>0</v>
      </c>
      <c r="F169" s="44">
        <f t="shared" si="22"/>
        <v>198</v>
      </c>
      <c r="G169" s="311">
        <f t="shared" si="23"/>
        <v>27.1953</v>
      </c>
      <c r="H169" s="311">
        <f t="shared" si="24"/>
        <v>353.53890000000001</v>
      </c>
      <c r="I169" s="311">
        <f t="shared" si="25"/>
        <v>3.5353889999999999</v>
      </c>
      <c r="J169" s="46">
        <f t="shared" si="26"/>
        <v>307.57884300000001</v>
      </c>
      <c r="K169" s="312">
        <v>0.20000000000000001</v>
      </c>
      <c r="L169" s="313">
        <f t="shared" si="27"/>
        <v>61.515768600000001</v>
      </c>
      <c r="M169" s="314">
        <v>0.050000000000000003</v>
      </c>
      <c r="N169" s="315">
        <f t="shared" si="28"/>
        <v>15.37894215</v>
      </c>
      <c r="O169" s="314">
        <v>0.050000000000000003</v>
      </c>
      <c r="P169" s="315">
        <f t="shared" si="29"/>
        <v>15.37894215</v>
      </c>
      <c r="Q169" s="316">
        <f t="shared" si="30"/>
        <v>16.559999999999999</v>
      </c>
      <c r="R169" s="317">
        <f t="shared" si="31"/>
        <v>215.27999999999997</v>
      </c>
      <c r="S169" s="318">
        <f t="shared" si="32"/>
        <v>0.60892874871760916</v>
      </c>
      <c r="T169" s="319"/>
      <c r="U169" s="320"/>
    </row>
    <row r="170" ht="15" customHeight="1">
      <c r="A170" s="310" t="s">
        <v>54</v>
      </c>
      <c r="B170" s="321" t="str">
        <f>VLOOKUP(A170,'4月'!A:B,2,FALSE)</f>
        <v>E01927</v>
      </c>
      <c r="C170" s="68">
        <v>2133</v>
      </c>
      <c r="D170" s="68">
        <v>198</v>
      </c>
      <c r="E170" s="43">
        <v>0.5</v>
      </c>
      <c r="F170" s="44">
        <f t="shared" si="22"/>
        <v>99</v>
      </c>
      <c r="G170" s="311">
        <f t="shared" si="23"/>
        <v>13.59765</v>
      </c>
      <c r="H170" s="311">
        <f t="shared" si="24"/>
        <v>29003.78745</v>
      </c>
      <c r="I170" s="311">
        <f t="shared" si="25"/>
        <v>1.7676944999999999</v>
      </c>
      <c r="J170" s="46">
        <f t="shared" si="26"/>
        <v>25233.2950815</v>
      </c>
      <c r="K170" s="312">
        <v>0.20000000000000001</v>
      </c>
      <c r="L170" s="313">
        <f t="shared" si="27"/>
        <v>5046.6590163000001</v>
      </c>
      <c r="M170" s="314">
        <v>0.050000000000000003</v>
      </c>
      <c r="N170" s="315">
        <f t="shared" si="28"/>
        <v>1261.664754075</v>
      </c>
      <c r="O170" s="314">
        <v>0.050000000000000003</v>
      </c>
      <c r="P170" s="315">
        <f t="shared" si="29"/>
        <v>1261.664754075</v>
      </c>
      <c r="Q170" s="316">
        <f t="shared" si="30"/>
        <v>8.2799999999999994</v>
      </c>
      <c r="R170" s="317">
        <f t="shared" si="31"/>
        <v>17661.239999999998</v>
      </c>
      <c r="S170" s="318">
        <f t="shared" si="32"/>
        <v>0.60892874871760927</v>
      </c>
      <c r="T170" s="319"/>
      <c r="U170" s="320"/>
    </row>
    <row r="171" s="11" customFormat="1" ht="14.25" customHeight="1">
      <c r="A171" s="325"/>
      <c r="B171" s="325"/>
      <c r="C171" s="326">
        <f>SUM(C9:C170)</f>
        <v>20426</v>
      </c>
      <c r="D171" s="327">
        <f>SUBTOTAL(9,D9:D170)</f>
        <v>50802</v>
      </c>
      <c r="E171" s="328"/>
      <c r="F171" s="329"/>
      <c r="G171" s="330"/>
      <c r="H171" s="330">
        <f>SUM(H9:H170)</f>
        <v>344918.26459999999</v>
      </c>
      <c r="I171" s="330">
        <f>SUM(I9:I170)</f>
        <v>490.45487400000002</v>
      </c>
      <c r="J171" s="330">
        <f>SUM(J9:J170)</f>
        <v>300078.8902020001</v>
      </c>
      <c r="K171" s="331">
        <v>0.20000000000000001</v>
      </c>
      <c r="L171" s="332">
        <f>SUM(L9:L170)</f>
        <v>60015.778040400015</v>
      </c>
      <c r="M171" s="333"/>
      <c r="N171" s="334">
        <f>SUM(N9:N170)</f>
        <v>15003.944510100004</v>
      </c>
      <c r="O171" s="333"/>
      <c r="P171" s="335">
        <f>SUM(P9:P170)</f>
        <v>15003.944510100004</v>
      </c>
      <c r="Q171" s="336"/>
      <c r="R171" s="337">
        <f>SUM(R9:R170)</f>
        <v>210065.59999999995</v>
      </c>
      <c r="S171" s="338"/>
      <c r="U171" s="285"/>
    </row>
    <row r="172" s="11" customFormat="1" ht="14.25" customHeight="1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U172" s="285"/>
    </row>
    <row r="173" s="11" customFormat="1" ht="14.25" customHeight="1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U173" s="285"/>
    </row>
    <row r="174" s="11" customFormat="1" ht="14.25" customHeight="1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U174" s="285"/>
    </row>
    <row r="175" s="11" customFormat="1" ht="14.25" customHeight="1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U175" s="285"/>
    </row>
    <row r="176" s="11" customFormat="1" ht="14.25" customHeight="1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U176" s="285"/>
    </row>
    <row r="177" s="11" customFormat="1" ht="14.25" customHeight="1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U177" s="285"/>
    </row>
    <row r="178" s="11" customFormat="1" ht="14.25" customHeight="1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U178" s="285"/>
    </row>
    <row r="179" s="11" customFormat="1" ht="14.25" customHeight="1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U179" s="285"/>
    </row>
    <row r="180" s="11" customFormat="1" ht="14.25" customHeight="1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U180" s="285"/>
    </row>
    <row r="181" s="11" customFormat="1" ht="14.25" customHeight="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U181" s="285"/>
    </row>
    <row r="182" s="11" customFormat="1" ht="14.25" customHeight="1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U182" s="285"/>
    </row>
    <row r="183" s="11" customFormat="1" ht="14.25" customHeight="1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U183" s="285"/>
    </row>
    <row r="184" s="11" customFormat="1" ht="14.25" customHeight="1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U184" s="285"/>
    </row>
    <row r="185" s="11" customFormat="1" ht="14.25" customHeight="1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U185" s="285"/>
    </row>
    <row r="186" s="11" customFormat="1" ht="14.25" customHeight="1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U186" s="285"/>
    </row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</sheetData>
  <autoFilter ref="A8:S171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ref="A9:S170">
      <sortCondition ref="A8:A171"/>
    </sortState>
  </autoFilter>
  <mergeCells count="5">
    <mergeCell ref="C2:K2"/>
    <mergeCell ref="A3:A4"/>
    <mergeCell ref="M4:R4"/>
    <mergeCell ref="M5:R6"/>
    <mergeCell ref="M7:R7"/>
  </mergeCells>
  <pageMargins left="0.7" right="0.7" top="0.75" bottom="0.75" header="0" footer="0"/>
  <pageSetup r:id="rId1"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 filterMode="1">
    <pageSetUpPr fitToPage="1"/>
  </sheetPr>
  <sheetViews>
    <sheetView zoomScale="70" zoomScaleNormal="70" workbookViewId="0">
      <pane activePane="bottomLeft" state="frozen" topLeftCell="A75" ySplit="8"/>
      <selection pane="bottomLeft" activeCell="K114" sqref="K114"/>
    </sheetView>
  </sheetViews>
  <sheetFormatPr defaultColWidth="14.42578" defaultRowHeight="15" customHeight="1"/>
  <cols>
    <col min="1" max="1" width="78.85547" style="285" customWidth="1"/>
    <col min="2" max="2" width="14.14063" style="285" customWidth="1"/>
    <col min="3" max="5" width="13.71094" style="285" customWidth="1"/>
    <col min="6" max="6" width="12.28516" style="285" bestFit="1" customWidth="1"/>
    <col min="7" max="7" width="9.425781" style="285" bestFit="1" customWidth="1"/>
    <col min="8" max="8" width="12.85547" style="285" bestFit="1" customWidth="1"/>
    <col min="9" max="9" width="12.57031" style="285" customWidth="1"/>
    <col min="10" max="10" width="13.57031" style="285" bestFit="1" customWidth="1"/>
    <col min="11" max="11" width="12.57031" style="285" customWidth="1"/>
    <col min="12" max="12" width="13.57031" style="285" bestFit="1" customWidth="1"/>
    <col min="13" max="13" width="11.57031" style="285" customWidth="1"/>
    <col min="14" max="14" width="12.42578" style="285" bestFit="1" customWidth="1"/>
    <col min="15" max="15" width="13" style="285" bestFit="1" customWidth="1"/>
    <col min="16" max="16" width="12.85547" style="285" customWidth="1"/>
    <col min="17" max="17" width="11.42578" style="285" customWidth="1"/>
    <col min="18" max="18" width="12.42578" style="285" customWidth="1"/>
    <col min="19" max="19" width="12.85547" style="285" customWidth="1"/>
    <col min="20" max="20" width="13.57031" style="285" bestFit="1" customWidth="1"/>
    <col min="21" max="21" width="13.42578" style="285" customWidth="1"/>
    <col min="22" max="22" width="13.57031" style="11" customWidth="1"/>
    <col min="23" max="23" width="16" style="285" customWidth="1"/>
    <col min="24" max="16384" width="14.42578" style="285"/>
  </cols>
  <sheetData>
    <row r="1" ht="35.25" customHeight="1"/>
    <row r="2" ht="27" customHeight="1">
      <c r="B2" s="286"/>
      <c r="C2" s="339" t="s">
        <v>357</v>
      </c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286"/>
    </row>
    <row r="3" ht="18" customHeight="1">
      <c r="A3" s="288" t="s">
        <v>326</v>
      </c>
      <c r="B3" s="289">
        <v>45809</v>
      </c>
      <c r="F3" s="290"/>
      <c r="G3" s="290"/>
      <c r="H3" s="290"/>
      <c r="I3" s="290"/>
      <c r="J3" s="290"/>
      <c r="K3" s="290"/>
      <c r="L3" s="290"/>
      <c r="M3" s="290"/>
      <c r="N3" s="290"/>
      <c r="O3" s="291"/>
      <c r="P3" s="291"/>
      <c r="Q3" s="291"/>
      <c r="R3" s="292"/>
      <c r="S3" s="292"/>
      <c r="T3" s="293"/>
    </row>
    <row r="4" thickBot="1" ht="25.5" customHeight="1">
      <c r="A4" s="294"/>
      <c r="B4" s="289">
        <f>EOMONTH(B3,0)</f>
        <v>45838</v>
      </c>
      <c r="J4" s="290"/>
      <c r="N4" s="290"/>
      <c r="O4" s="295" t="s">
        <v>0</v>
      </c>
      <c r="P4" s="295"/>
      <c r="Q4" s="295"/>
      <c r="R4" s="295"/>
      <c r="S4" s="295"/>
      <c r="T4" s="295"/>
    </row>
    <row r="5" ht="16.5" customHeight="1">
      <c r="A5" s="296"/>
      <c r="N5" s="291"/>
      <c r="O5" s="297">
        <f>T185</f>
        <v>192961.52000000011</v>
      </c>
      <c r="P5" s="298"/>
      <c r="Q5" s="298"/>
      <c r="R5" s="298"/>
      <c r="S5" s="298"/>
      <c r="T5" s="299"/>
    </row>
    <row r="6" thickBot="1" ht="23.25" customHeight="1">
      <c r="A6" s="300" t="s">
        <v>1</v>
      </c>
      <c r="K6" s="292"/>
      <c r="L6" s="292"/>
      <c r="N6" s="291"/>
      <c r="O6" s="301"/>
      <c r="P6" s="302"/>
      <c r="Q6" s="302"/>
      <c r="R6" s="302"/>
      <c r="S6" s="302"/>
      <c r="T6" s="303"/>
    </row>
    <row r="7" ht="14.25" customHeight="1">
      <c r="A7" s="304" t="s">
        <v>448</v>
      </c>
      <c r="B7" s="305">
        <v>0.13941000000000001</v>
      </c>
      <c r="F7" s="306"/>
      <c r="G7" s="306"/>
      <c r="H7" s="306"/>
      <c r="I7" s="306"/>
      <c r="J7" s="306"/>
      <c r="K7" s="306"/>
      <c r="L7" s="306"/>
      <c r="M7" s="306"/>
      <c r="N7" s="306"/>
      <c r="O7" s="307"/>
      <c r="P7" s="307"/>
      <c r="Q7" s="307"/>
      <c r="R7" s="307"/>
      <c r="S7" s="307"/>
      <c r="T7" s="307"/>
    </row>
    <row r="8" ht="42.75">
      <c r="A8" s="308" t="s">
        <v>3</v>
      </c>
      <c r="B8" s="309" t="s">
        <v>4</v>
      </c>
      <c r="C8" s="30" t="s">
        <v>5</v>
      </c>
      <c r="D8" s="30" t="s">
        <v>482</v>
      </c>
      <c r="E8" s="30" t="s">
        <v>483</v>
      </c>
      <c r="F8" s="31" t="s">
        <v>6</v>
      </c>
      <c r="G8" s="32" t="s">
        <v>7</v>
      </c>
      <c r="H8" s="31" t="s">
        <v>8</v>
      </c>
      <c r="I8" s="31" t="s">
        <v>9</v>
      </c>
      <c r="J8" s="31" t="s">
        <v>10</v>
      </c>
      <c r="K8" s="31" t="s">
        <v>11</v>
      </c>
      <c r="L8" s="31" t="s">
        <v>12</v>
      </c>
      <c r="M8" s="33" t="s">
        <v>13</v>
      </c>
      <c r="N8" s="33" t="s">
        <v>14</v>
      </c>
      <c r="O8" s="34" t="s">
        <v>15</v>
      </c>
      <c r="P8" s="35" t="s">
        <v>16</v>
      </c>
      <c r="Q8" s="35" t="s">
        <v>17</v>
      </c>
      <c r="R8" s="36" t="s">
        <v>18</v>
      </c>
      <c r="S8" s="37" t="s">
        <v>19</v>
      </c>
      <c r="T8" s="38" t="s">
        <v>20</v>
      </c>
      <c r="U8" s="38" t="s">
        <v>21</v>
      </c>
    </row>
    <row r="9" s="7" customFormat="1" ht="15" customHeight="1">
      <c r="A9" s="310" t="s">
        <v>22</v>
      </c>
      <c r="B9" s="321" t="str">
        <f>VLOOKUP(A9,'New template'!A:B,2,FALSE)</f>
        <v>E05367</v>
      </c>
      <c r="C9" s="68">
        <f t="shared" ref="C9:C40" si="0">D9+E9</f>
        <v>98</v>
      </c>
      <c r="D9" s="68">
        <v>8</v>
      </c>
      <c r="E9" s="68">
        <v>90</v>
      </c>
      <c r="F9" s="68">
        <v>278</v>
      </c>
      <c r="G9" s="43">
        <v>0.90000000000000002</v>
      </c>
      <c r="H9" s="44">
        <f t="shared" ref="H9:H40" si="1">ROUNDDOWN(F9*(1-G9),0)</f>
        <v>27</v>
      </c>
      <c r="I9" s="311">
        <f t="shared" ref="I9:I40" si="2">H9*$B$7</f>
        <v>3.7640700000000002</v>
      </c>
      <c r="J9" s="311">
        <f t="shared" ref="J9:J40" si="3">I9*C9</f>
        <v>368.87886000000003</v>
      </c>
      <c r="K9" s="311">
        <f t="shared" ref="K9:K72" si="4">I9*0.13</f>
        <v>0.48932910000000007</v>
      </c>
      <c r="L9" s="46">
        <f t="shared" ref="L9:L72" si="5">(I9-K9)*C9</f>
        <v>320.92460820000002</v>
      </c>
      <c r="M9" s="312">
        <v>0.20000000000000001</v>
      </c>
      <c r="N9" s="313">
        <f t="shared" ref="N9:N72" si="6">L9*M9</f>
        <v>64.184921640000013</v>
      </c>
      <c r="O9" s="314">
        <v>0.050000000000000003</v>
      </c>
      <c r="P9" s="315">
        <f t="shared" ref="P9:P72" si="7">L9*O9</f>
        <v>16.046230410000003</v>
      </c>
      <c r="Q9" s="314">
        <v>0.050000000000000003</v>
      </c>
      <c r="R9" s="315">
        <f t="shared" ref="R9:R72" si="8">L9*Q9</f>
        <v>16.046230410000003</v>
      </c>
      <c r="S9" s="316">
        <f t="shared" ref="S9:S72" si="9">IFERROR(ROUND((L9-N9-P9-R9)/C9,2),0)</f>
        <v>2.29</v>
      </c>
      <c r="T9" s="317">
        <f t="shared" ref="T9:T72" si="10">+S9*C9</f>
        <v>224.42000000000002</v>
      </c>
      <c r="U9" s="318">
        <f t="shared" ref="U9:U40" si="11">T9/J9</f>
        <v>0.60838400986166574</v>
      </c>
      <c r="V9" s="319"/>
      <c r="W9" s="320"/>
    </row>
    <row r="10" s="7" customFormat="1" ht="15" customHeight="1">
      <c r="A10" s="310" t="s">
        <v>359</v>
      </c>
      <c r="B10" s="321" t="str">
        <f>VLOOKUP(A10,'New template'!A:B,2,FALSE)</f>
        <v>E02452</v>
      </c>
      <c r="C10" s="68">
        <f t="shared" si="0"/>
        <v>46</v>
      </c>
      <c r="D10" s="68">
        <v>1</v>
      </c>
      <c r="E10" s="68">
        <v>45</v>
      </c>
      <c r="F10" s="68">
        <v>278</v>
      </c>
      <c r="G10" s="43">
        <v>0.90000000000000002</v>
      </c>
      <c r="H10" s="44">
        <f t="shared" si="1"/>
        <v>27</v>
      </c>
      <c r="I10" s="311">
        <f t="shared" si="2"/>
        <v>3.7640700000000002</v>
      </c>
      <c r="J10" s="311">
        <f t="shared" si="3"/>
        <v>173.14722</v>
      </c>
      <c r="K10" s="311">
        <f t="shared" si="4"/>
        <v>0.48932910000000007</v>
      </c>
      <c r="L10" s="46">
        <f t="shared" si="5"/>
        <v>150.6380814</v>
      </c>
      <c r="M10" s="312">
        <v>0.20000000000000001</v>
      </c>
      <c r="N10" s="313">
        <f t="shared" si="6"/>
        <v>30.127616280000002</v>
      </c>
      <c r="O10" s="314">
        <v>0.050000000000000003</v>
      </c>
      <c r="P10" s="315">
        <f t="shared" si="7"/>
        <v>7.5319040700000004</v>
      </c>
      <c r="Q10" s="314">
        <v>0.050000000000000003</v>
      </c>
      <c r="R10" s="315">
        <f t="shared" si="8"/>
        <v>7.5319040700000004</v>
      </c>
      <c r="S10" s="316">
        <f t="shared" si="9"/>
        <v>2.29</v>
      </c>
      <c r="T10" s="317">
        <f t="shared" si="10"/>
        <v>105.34</v>
      </c>
      <c r="U10" s="318">
        <f t="shared" si="11"/>
        <v>0.60838400986166574</v>
      </c>
      <c r="V10" s="319"/>
      <c r="W10" s="320"/>
    </row>
    <row r="11" s="7" customFormat="1" ht="15" customHeight="1">
      <c r="A11" s="310" t="s">
        <v>402</v>
      </c>
      <c r="B11" s="321" t="str">
        <f>VLOOKUP(A11,'New template'!A:B,2,FALSE)</f>
        <v>E03174</v>
      </c>
      <c r="C11" s="68">
        <f t="shared" si="0"/>
        <v>16</v>
      </c>
      <c r="D11" s="68">
        <v>15</v>
      </c>
      <c r="E11" s="68">
        <v>1</v>
      </c>
      <c r="F11" s="68">
        <v>268</v>
      </c>
      <c r="G11" s="43">
        <v>0</v>
      </c>
      <c r="H11" s="44">
        <f t="shared" si="1"/>
        <v>268</v>
      </c>
      <c r="I11" s="311">
        <f t="shared" si="2"/>
        <v>37.361879999999999</v>
      </c>
      <c r="J11" s="311">
        <f t="shared" si="3"/>
        <v>597.79007999999999</v>
      </c>
      <c r="K11" s="311">
        <f t="shared" si="4"/>
        <v>4.8570444000000004</v>
      </c>
      <c r="L11" s="46">
        <f t="shared" si="5"/>
        <v>520.0773696</v>
      </c>
      <c r="M11" s="312">
        <v>0.20000000000000001</v>
      </c>
      <c r="N11" s="313">
        <f t="shared" si="6"/>
        <v>104.01547392000001</v>
      </c>
      <c r="O11" s="314">
        <v>0.050000000000000003</v>
      </c>
      <c r="P11" s="315">
        <f t="shared" si="7"/>
        <v>26.003868480000001</v>
      </c>
      <c r="Q11" s="314">
        <v>0.050000000000000003</v>
      </c>
      <c r="R11" s="315">
        <f t="shared" si="8"/>
        <v>26.003868480000001</v>
      </c>
      <c r="S11" s="316">
        <f t="shared" si="9"/>
        <v>22.75</v>
      </c>
      <c r="T11" s="317">
        <f t="shared" si="10"/>
        <v>364</v>
      </c>
      <c r="U11" s="318">
        <f t="shared" si="11"/>
        <v>0.60890940177528541</v>
      </c>
      <c r="V11" s="319"/>
      <c r="W11" s="320"/>
    </row>
    <row r="12" s="7" customFormat="1" ht="15" customHeight="1">
      <c r="A12" s="310" t="s">
        <v>402</v>
      </c>
      <c r="B12" s="321" t="str">
        <f>VLOOKUP(A12,'New template'!A:B,2,FALSE)</f>
        <v>E03174</v>
      </c>
      <c r="C12" s="68">
        <f t="shared" si="0"/>
        <v>2755</v>
      </c>
      <c r="D12" s="68"/>
      <c r="E12" s="68">
        <v>2755</v>
      </c>
      <c r="F12" s="68">
        <v>268</v>
      </c>
      <c r="G12" s="43">
        <v>0.90000000000000002</v>
      </c>
      <c r="H12" s="44">
        <f t="shared" si="1"/>
        <v>26</v>
      </c>
      <c r="I12" s="311">
        <f t="shared" si="2"/>
        <v>3.62466</v>
      </c>
      <c r="J12" s="311">
        <f t="shared" si="3"/>
        <v>9985.9382999999998</v>
      </c>
      <c r="K12" s="311">
        <f t="shared" si="4"/>
        <v>0.47120580000000001</v>
      </c>
      <c r="L12" s="46">
        <f t="shared" si="5"/>
        <v>8687.766321000001</v>
      </c>
      <c r="M12" s="312">
        <v>0.20000000000000001</v>
      </c>
      <c r="N12" s="313">
        <f t="shared" si="6"/>
        <v>1737.5532642000003</v>
      </c>
      <c r="O12" s="314">
        <v>0.050000000000000003</v>
      </c>
      <c r="P12" s="315">
        <f t="shared" si="7"/>
        <v>434.38831605000007</v>
      </c>
      <c r="Q12" s="314">
        <v>0.050000000000000003</v>
      </c>
      <c r="R12" s="315">
        <f t="shared" si="8"/>
        <v>434.38831605000007</v>
      </c>
      <c r="S12" s="316">
        <f t="shared" si="9"/>
        <v>2.21</v>
      </c>
      <c r="T12" s="317">
        <f t="shared" si="10"/>
        <v>6088.5500000000002</v>
      </c>
      <c r="U12" s="318">
        <f t="shared" si="11"/>
        <v>0.6097123592281759</v>
      </c>
      <c r="V12" s="319"/>
      <c r="W12" s="320"/>
    </row>
    <row r="13" s="7" customFormat="1" ht="15" customHeight="1">
      <c r="A13" s="310" t="s">
        <v>28</v>
      </c>
      <c r="B13" s="321" t="str">
        <f>VLOOKUP(A13,'New template'!A:B,2,FALSE)</f>
        <v>E05445</v>
      </c>
      <c r="C13" s="68">
        <f t="shared" si="0"/>
        <v>1</v>
      </c>
      <c r="D13" s="68"/>
      <c r="E13" s="68">
        <v>1</v>
      </c>
      <c r="F13" s="68">
        <v>368</v>
      </c>
      <c r="G13" s="43">
        <v>0</v>
      </c>
      <c r="H13" s="44">
        <f t="shared" si="1"/>
        <v>368</v>
      </c>
      <c r="I13" s="311">
        <f t="shared" si="2"/>
        <v>51.302880000000002</v>
      </c>
      <c r="J13" s="311">
        <f t="shared" si="3"/>
        <v>51.302880000000002</v>
      </c>
      <c r="K13" s="311">
        <f t="shared" si="4"/>
        <v>6.6693744000000006</v>
      </c>
      <c r="L13" s="46">
        <f t="shared" si="5"/>
        <v>44.633505599999999</v>
      </c>
      <c r="M13" s="312">
        <v>0.20000000000000001</v>
      </c>
      <c r="N13" s="313">
        <f t="shared" si="6"/>
        <v>8.9267011200000006</v>
      </c>
      <c r="O13" s="314">
        <v>0.050000000000000003</v>
      </c>
      <c r="P13" s="315">
        <f t="shared" si="7"/>
        <v>2.2316752800000001</v>
      </c>
      <c r="Q13" s="314">
        <v>0.050000000000000003</v>
      </c>
      <c r="R13" s="315">
        <f t="shared" si="8"/>
        <v>2.2316752800000001</v>
      </c>
      <c r="S13" s="316">
        <f t="shared" si="9"/>
        <v>31.239999999999998</v>
      </c>
      <c r="T13" s="317">
        <f t="shared" si="10"/>
        <v>31.239999999999998</v>
      </c>
      <c r="U13" s="318">
        <f t="shared" si="11"/>
        <v>0.60893267590435463</v>
      </c>
      <c r="V13" s="319"/>
      <c r="W13" s="320"/>
    </row>
    <row r="14" s="7" customFormat="1" ht="15" customHeight="1">
      <c r="A14" s="310" t="s">
        <v>28</v>
      </c>
      <c r="B14" s="321" t="str">
        <f>VLOOKUP(A14,'New template'!A:B,2,FALSE)</f>
        <v>E05445</v>
      </c>
      <c r="C14" s="68">
        <f t="shared" si="0"/>
        <v>66</v>
      </c>
      <c r="D14" s="68"/>
      <c r="E14" s="68">
        <v>66</v>
      </c>
      <c r="F14" s="68">
        <v>368</v>
      </c>
      <c r="G14" s="43">
        <v>0.80000000000000004</v>
      </c>
      <c r="H14" s="44">
        <f t="shared" si="1"/>
        <v>73</v>
      </c>
      <c r="I14" s="311">
        <f t="shared" si="2"/>
        <v>10.17693</v>
      </c>
      <c r="J14" s="311">
        <f t="shared" si="3"/>
        <v>671.67738000000008</v>
      </c>
      <c r="K14" s="311">
        <f t="shared" si="4"/>
        <v>1.3230009</v>
      </c>
      <c r="L14" s="46">
        <f t="shared" si="5"/>
        <v>584.35932060000005</v>
      </c>
      <c r="M14" s="312">
        <v>0.20000000000000001</v>
      </c>
      <c r="N14" s="313">
        <f t="shared" si="6"/>
        <v>116.87186412000001</v>
      </c>
      <c r="O14" s="314">
        <v>0.050000000000000003</v>
      </c>
      <c r="P14" s="315">
        <f t="shared" si="7"/>
        <v>29.217966030000003</v>
      </c>
      <c r="Q14" s="314">
        <v>0.050000000000000003</v>
      </c>
      <c r="R14" s="315">
        <f t="shared" si="8"/>
        <v>29.217966030000003</v>
      </c>
      <c r="S14" s="316">
        <f t="shared" si="9"/>
        <v>6.2000000000000002</v>
      </c>
      <c r="T14" s="317">
        <f t="shared" si="10"/>
        <v>409.19999999999999</v>
      </c>
      <c r="U14" s="318">
        <f t="shared" si="11"/>
        <v>0.60922105192823361</v>
      </c>
      <c r="V14" s="319"/>
      <c r="W14" s="320"/>
    </row>
    <row r="15" s="7" customFormat="1" ht="15" customHeight="1">
      <c r="A15" s="310" t="s">
        <v>30</v>
      </c>
      <c r="B15" s="321" t="str">
        <f>VLOOKUP(A15,'New template'!A:B,2,FALSE)</f>
        <v>E05444</v>
      </c>
      <c r="C15" s="68">
        <f t="shared" si="0"/>
        <v>861</v>
      </c>
      <c r="D15" s="68">
        <v>3</v>
      </c>
      <c r="E15" s="68">
        <v>858</v>
      </c>
      <c r="F15" s="68">
        <v>498</v>
      </c>
      <c r="G15" s="43">
        <v>0.80000000000000004</v>
      </c>
      <c r="H15" s="44">
        <f t="shared" si="1"/>
        <v>99</v>
      </c>
      <c r="I15" s="311">
        <f t="shared" si="2"/>
        <v>13.801590000000001</v>
      </c>
      <c r="J15" s="311">
        <f t="shared" si="3"/>
        <v>11883.16899</v>
      </c>
      <c r="K15" s="311">
        <f t="shared" si="4"/>
        <v>1.7942067000000002</v>
      </c>
      <c r="L15" s="46">
        <f t="shared" si="5"/>
        <v>10338.3570213</v>
      </c>
      <c r="M15" s="312">
        <v>0.20000000000000001</v>
      </c>
      <c r="N15" s="313">
        <f t="shared" si="6"/>
        <v>2067.6714042600001</v>
      </c>
      <c r="O15" s="314">
        <v>0.050000000000000003</v>
      </c>
      <c r="P15" s="315">
        <f t="shared" si="7"/>
        <v>516.91785106500004</v>
      </c>
      <c r="Q15" s="314">
        <v>0.050000000000000003</v>
      </c>
      <c r="R15" s="315">
        <f t="shared" si="8"/>
        <v>516.91785106500004</v>
      </c>
      <c r="S15" s="316">
        <f t="shared" si="9"/>
        <v>8.4100000000000001</v>
      </c>
      <c r="T15" s="317">
        <f t="shared" si="10"/>
        <v>7241.0100000000002</v>
      </c>
      <c r="U15" s="318">
        <f t="shared" si="11"/>
        <v>0.60935008212821862</v>
      </c>
      <c r="V15" s="320"/>
      <c r="W15" s="320"/>
    </row>
    <row r="16" ht="15" customHeight="1">
      <c r="A16" s="310" t="s">
        <v>331</v>
      </c>
      <c r="B16" s="321" t="str">
        <f>VLOOKUP(A16,'New template'!A:B,2,FALSE)</f>
        <v>E05838</v>
      </c>
      <c r="C16" s="68">
        <f t="shared" si="0"/>
        <v>7</v>
      </c>
      <c r="D16" s="68"/>
      <c r="E16" s="68">
        <v>7</v>
      </c>
      <c r="F16" s="68">
        <v>348</v>
      </c>
      <c r="G16" s="43">
        <v>0</v>
      </c>
      <c r="H16" s="44">
        <f t="shared" si="1"/>
        <v>348</v>
      </c>
      <c r="I16" s="311">
        <f t="shared" si="2"/>
        <v>48.514680000000006</v>
      </c>
      <c r="J16" s="311">
        <f t="shared" si="3"/>
        <v>339.60276000000005</v>
      </c>
      <c r="K16" s="311">
        <f t="shared" si="4"/>
        <v>6.3069084000000011</v>
      </c>
      <c r="L16" s="46">
        <f t="shared" si="5"/>
        <v>295.45440120000001</v>
      </c>
      <c r="M16" s="312">
        <v>0.20000000000000001</v>
      </c>
      <c r="N16" s="313">
        <f t="shared" si="6"/>
        <v>59.090880240000004</v>
      </c>
      <c r="O16" s="314">
        <v>0.050000000000000003</v>
      </c>
      <c r="P16" s="315">
        <f t="shared" si="7"/>
        <v>14.772720060000001</v>
      </c>
      <c r="Q16" s="314">
        <v>0.050000000000000003</v>
      </c>
      <c r="R16" s="315">
        <f t="shared" si="8"/>
        <v>14.772720060000001</v>
      </c>
      <c r="S16" s="316">
        <f t="shared" si="9"/>
        <v>29.550000000000001</v>
      </c>
      <c r="T16" s="317">
        <f t="shared" si="10"/>
        <v>206.84999999999999</v>
      </c>
      <c r="U16" s="318">
        <f t="shared" si="11"/>
        <v>0.60909398969549</v>
      </c>
      <c r="V16" s="319"/>
      <c r="W16" s="320"/>
    </row>
    <row r="17" s="7" customFormat="1" ht="15" customHeight="1">
      <c r="A17" s="310" t="s">
        <v>32</v>
      </c>
      <c r="B17" s="321" t="str">
        <f>VLOOKUP(A17,'New template'!A:B,2,FALSE)</f>
        <v>E05837</v>
      </c>
      <c r="C17" s="68">
        <f t="shared" si="0"/>
        <v>18</v>
      </c>
      <c r="D17" s="68"/>
      <c r="E17" s="68">
        <v>18</v>
      </c>
      <c r="F17" s="68">
        <v>298</v>
      </c>
      <c r="G17" s="43">
        <v>0</v>
      </c>
      <c r="H17" s="44">
        <f t="shared" si="1"/>
        <v>298</v>
      </c>
      <c r="I17" s="311">
        <f t="shared" si="2"/>
        <v>41.544180000000004</v>
      </c>
      <c r="J17" s="311">
        <f t="shared" si="3"/>
        <v>747.79524000000004</v>
      </c>
      <c r="K17" s="311">
        <f t="shared" si="4"/>
        <v>5.4007434000000005</v>
      </c>
      <c r="L17" s="46">
        <f t="shared" si="5"/>
        <v>650.58185879999996</v>
      </c>
      <c r="M17" s="312">
        <v>0.20000000000000001</v>
      </c>
      <c r="N17" s="313">
        <f t="shared" si="6"/>
        <v>130.11637175999999</v>
      </c>
      <c r="O17" s="314">
        <v>0.050000000000000003</v>
      </c>
      <c r="P17" s="315">
        <f t="shared" si="7"/>
        <v>32.529092939999998</v>
      </c>
      <c r="Q17" s="314">
        <v>0.050000000000000003</v>
      </c>
      <c r="R17" s="315">
        <f t="shared" si="8"/>
        <v>32.529092939999998</v>
      </c>
      <c r="S17" s="316">
        <f t="shared" si="9"/>
        <v>25.300000000000001</v>
      </c>
      <c r="T17" s="317">
        <f t="shared" si="10"/>
        <v>455.40000000000003</v>
      </c>
      <c r="U17" s="318">
        <f t="shared" si="11"/>
        <v>0.60899023641819383</v>
      </c>
      <c r="V17" s="319"/>
      <c r="W17" s="320"/>
    </row>
    <row r="18" s="7" customFormat="1" ht="15" customHeight="1">
      <c r="A18" s="310" t="s">
        <v>404</v>
      </c>
      <c r="B18" s="321" t="str">
        <f>VLOOKUP(A18,'New template'!A:B,2,FALSE)</f>
        <v>E06117</v>
      </c>
      <c r="C18" s="68">
        <f t="shared" si="0"/>
        <v>35</v>
      </c>
      <c r="D18" s="68">
        <v>1</v>
      </c>
      <c r="E18" s="68">
        <v>34</v>
      </c>
      <c r="F18" s="68">
        <v>248</v>
      </c>
      <c r="G18" s="43">
        <v>0.5</v>
      </c>
      <c r="H18" s="44">
        <f t="shared" si="1"/>
        <v>124</v>
      </c>
      <c r="I18" s="311">
        <f t="shared" si="2"/>
        <v>17.286840000000002</v>
      </c>
      <c r="J18" s="311">
        <f t="shared" si="3"/>
        <v>605.0394</v>
      </c>
      <c r="K18" s="311">
        <f t="shared" si="4"/>
        <v>2.2472892000000004</v>
      </c>
      <c r="L18" s="46">
        <f t="shared" si="5"/>
        <v>526.38427799999999</v>
      </c>
      <c r="M18" s="312">
        <v>0.20000000000000001</v>
      </c>
      <c r="N18" s="313">
        <f t="shared" si="6"/>
        <v>105.2768556</v>
      </c>
      <c r="O18" s="314">
        <v>0.050000000000000003</v>
      </c>
      <c r="P18" s="315">
        <f t="shared" si="7"/>
        <v>26.319213900000001</v>
      </c>
      <c r="Q18" s="314">
        <v>0.050000000000000003</v>
      </c>
      <c r="R18" s="315">
        <f t="shared" si="8"/>
        <v>26.319213900000001</v>
      </c>
      <c r="S18" s="316">
        <f t="shared" si="9"/>
        <v>10.529999999999999</v>
      </c>
      <c r="T18" s="317">
        <f t="shared" si="10"/>
        <v>368.54999999999995</v>
      </c>
      <c r="U18" s="318">
        <f t="shared" si="11"/>
        <v>0.60913388450405037</v>
      </c>
      <c r="V18" s="319"/>
      <c r="W18" s="320"/>
    </row>
    <row r="19" s="7" customFormat="1" ht="15" customHeight="1">
      <c r="A19" s="310" t="s">
        <v>361</v>
      </c>
      <c r="B19" s="321" t="str">
        <f>VLOOKUP(A19,'New template'!A:B,2,FALSE)</f>
        <v>E02895</v>
      </c>
      <c r="C19" s="68">
        <f t="shared" si="0"/>
        <v>22</v>
      </c>
      <c r="D19" s="68">
        <v>1</v>
      </c>
      <c r="E19" s="68">
        <v>21</v>
      </c>
      <c r="F19" s="68">
        <v>268</v>
      </c>
      <c r="G19" s="43">
        <v>0.90000000000000002</v>
      </c>
      <c r="H19" s="44">
        <f t="shared" si="1"/>
        <v>26</v>
      </c>
      <c r="I19" s="311">
        <f t="shared" si="2"/>
        <v>3.62466</v>
      </c>
      <c r="J19" s="311">
        <f t="shared" si="3"/>
        <v>79.742519999999999</v>
      </c>
      <c r="K19" s="311">
        <f t="shared" si="4"/>
        <v>0.47120580000000001</v>
      </c>
      <c r="L19" s="46">
        <f t="shared" si="5"/>
        <v>69.375992400000001</v>
      </c>
      <c r="M19" s="312">
        <v>0.20000000000000001</v>
      </c>
      <c r="N19" s="313">
        <f t="shared" si="6"/>
        <v>13.875198480000002</v>
      </c>
      <c r="O19" s="314">
        <v>0.050000000000000003</v>
      </c>
      <c r="P19" s="315">
        <f t="shared" si="7"/>
        <v>3.4687996200000004</v>
      </c>
      <c r="Q19" s="314">
        <v>0.050000000000000003</v>
      </c>
      <c r="R19" s="315">
        <f t="shared" si="8"/>
        <v>3.4687996200000004</v>
      </c>
      <c r="S19" s="316">
        <f t="shared" si="9"/>
        <v>2.21</v>
      </c>
      <c r="T19" s="317">
        <f t="shared" si="10"/>
        <v>48.619999999999997</v>
      </c>
      <c r="U19" s="318">
        <f t="shared" si="11"/>
        <v>0.6097123592281759</v>
      </c>
      <c r="V19" s="319"/>
      <c r="W19" s="320"/>
    </row>
    <row r="20" s="7" customFormat="1" ht="15" customHeight="1">
      <c r="A20" s="310" t="s">
        <v>362</v>
      </c>
      <c r="B20" s="321" t="str">
        <f>VLOOKUP(A20,'New template'!A:B,2,FALSE)</f>
        <v>E02950</v>
      </c>
      <c r="C20" s="68">
        <f t="shared" si="0"/>
        <v>168</v>
      </c>
      <c r="D20" s="68"/>
      <c r="E20" s="68">
        <v>168</v>
      </c>
      <c r="F20" s="68">
        <v>288</v>
      </c>
      <c r="G20" s="43">
        <v>0.84999999999999998</v>
      </c>
      <c r="H20" s="44">
        <f t="shared" si="1"/>
        <v>43</v>
      </c>
      <c r="I20" s="311">
        <f t="shared" si="2"/>
        <v>5.9946299999999999</v>
      </c>
      <c r="J20" s="311">
        <f t="shared" si="3"/>
        <v>1007.09784</v>
      </c>
      <c r="K20" s="311">
        <f t="shared" si="4"/>
        <v>0.77930189999999999</v>
      </c>
      <c r="L20" s="46">
        <f t="shared" si="5"/>
        <v>876.17512079999995</v>
      </c>
      <c r="M20" s="312">
        <v>0.20000000000000001</v>
      </c>
      <c r="N20" s="313">
        <f t="shared" si="6"/>
        <v>175.23502415999999</v>
      </c>
      <c r="O20" s="314">
        <v>0.050000000000000003</v>
      </c>
      <c r="P20" s="315">
        <f t="shared" si="7"/>
        <v>43.808756039999999</v>
      </c>
      <c r="Q20" s="314">
        <v>0.050000000000000003</v>
      </c>
      <c r="R20" s="315">
        <f t="shared" si="8"/>
        <v>43.808756039999999</v>
      </c>
      <c r="S20" s="316">
        <f t="shared" si="9"/>
        <v>3.6499999999999999</v>
      </c>
      <c r="T20" s="317">
        <f t="shared" si="10"/>
        <v>613.19999999999993</v>
      </c>
      <c r="U20" s="318">
        <f t="shared" si="11"/>
        <v>0.60887827939339034</v>
      </c>
      <c r="V20" s="320"/>
      <c r="W20" s="320"/>
    </row>
    <row r="21" s="7" customFormat="1" ht="15" customHeight="1">
      <c r="A21" s="310" t="s">
        <v>292</v>
      </c>
      <c r="B21" s="321" t="str">
        <f>VLOOKUP(A21,'New template'!A:B,2,FALSE)</f>
        <v>E06132</v>
      </c>
      <c r="C21" s="68">
        <f t="shared" si="0"/>
        <v>13</v>
      </c>
      <c r="D21" s="68"/>
      <c r="E21" s="68">
        <v>13</v>
      </c>
      <c r="F21" s="68">
        <v>298</v>
      </c>
      <c r="G21" s="43">
        <v>0</v>
      </c>
      <c r="H21" s="44">
        <f t="shared" si="1"/>
        <v>298</v>
      </c>
      <c r="I21" s="311">
        <f t="shared" si="2"/>
        <v>41.544180000000004</v>
      </c>
      <c r="J21" s="311">
        <f t="shared" si="3"/>
        <v>540.07434000000001</v>
      </c>
      <c r="K21" s="311">
        <f t="shared" si="4"/>
        <v>5.4007434000000005</v>
      </c>
      <c r="L21" s="46">
        <f t="shared" si="5"/>
        <v>469.86467579999999</v>
      </c>
      <c r="M21" s="312">
        <v>0.20000000000000001</v>
      </c>
      <c r="N21" s="313">
        <f t="shared" si="6"/>
        <v>93.972935160000006</v>
      </c>
      <c r="O21" s="314">
        <v>0.050000000000000003</v>
      </c>
      <c r="P21" s="315">
        <f t="shared" si="7"/>
        <v>23.493233790000001</v>
      </c>
      <c r="Q21" s="314">
        <v>0.050000000000000003</v>
      </c>
      <c r="R21" s="315">
        <f t="shared" si="8"/>
        <v>23.493233790000001</v>
      </c>
      <c r="S21" s="316">
        <f t="shared" si="9"/>
        <v>25.300000000000001</v>
      </c>
      <c r="T21" s="317">
        <f t="shared" si="10"/>
        <v>328.90000000000003</v>
      </c>
      <c r="U21" s="318">
        <f t="shared" si="11"/>
        <v>0.60899023641819394</v>
      </c>
      <c r="V21" s="320"/>
      <c r="W21" s="320"/>
    </row>
    <row r="22" ht="15" customHeight="1">
      <c r="A22" s="310" t="s">
        <v>294</v>
      </c>
      <c r="B22" s="321" t="str">
        <f>VLOOKUP(A22,'New template'!A:B,2,FALSE)</f>
        <v>E06690</v>
      </c>
      <c r="C22" s="68">
        <f t="shared" si="0"/>
        <v>6</v>
      </c>
      <c r="D22" s="68"/>
      <c r="E22" s="68">
        <v>6</v>
      </c>
      <c r="F22" s="68">
        <v>398</v>
      </c>
      <c r="G22" s="43">
        <v>0</v>
      </c>
      <c r="H22" s="44">
        <f t="shared" si="1"/>
        <v>398</v>
      </c>
      <c r="I22" s="311">
        <f t="shared" si="2"/>
        <v>55.48518</v>
      </c>
      <c r="J22" s="311">
        <f t="shared" si="3"/>
        <v>332.91107999999997</v>
      </c>
      <c r="K22" s="311">
        <f t="shared" si="4"/>
        <v>7.2130733999999999</v>
      </c>
      <c r="L22" s="46">
        <f t="shared" si="5"/>
        <v>289.6326396</v>
      </c>
      <c r="M22" s="312">
        <v>0.20000000000000001</v>
      </c>
      <c r="N22" s="313">
        <f t="shared" si="6"/>
        <v>57.926527920000005</v>
      </c>
      <c r="O22" s="314">
        <v>0.050000000000000003</v>
      </c>
      <c r="P22" s="315">
        <f t="shared" si="7"/>
        <v>14.481631980000001</v>
      </c>
      <c r="Q22" s="314">
        <v>0.050000000000000003</v>
      </c>
      <c r="R22" s="315">
        <f t="shared" si="8"/>
        <v>14.481631980000001</v>
      </c>
      <c r="S22" s="316">
        <f t="shared" si="9"/>
        <v>33.789999999999999</v>
      </c>
      <c r="T22" s="317">
        <f t="shared" si="10"/>
        <v>202.74000000000001</v>
      </c>
      <c r="U22" s="318">
        <f t="shared" si="11"/>
        <v>0.60899144600414024</v>
      </c>
      <c r="V22" s="319"/>
      <c r="W22" s="320"/>
    </row>
    <row r="23" ht="15" customHeight="1">
      <c r="A23" s="310" t="s">
        <v>296</v>
      </c>
      <c r="B23" s="321" t="str">
        <f>VLOOKUP(A23,'New template'!A:B,2,FALSE)</f>
        <v>E06691</v>
      </c>
      <c r="C23" s="68">
        <f t="shared" si="0"/>
        <v>8</v>
      </c>
      <c r="D23" s="68"/>
      <c r="E23" s="68">
        <v>8</v>
      </c>
      <c r="F23" s="68">
        <v>498</v>
      </c>
      <c r="G23" s="43">
        <v>0</v>
      </c>
      <c r="H23" s="44">
        <f t="shared" si="1"/>
        <v>498</v>
      </c>
      <c r="I23" s="311">
        <f t="shared" si="2"/>
        <v>69.426180000000002</v>
      </c>
      <c r="J23" s="311">
        <f t="shared" si="3"/>
        <v>555.40944000000002</v>
      </c>
      <c r="K23" s="311">
        <f t="shared" si="4"/>
        <v>9.0254034000000001</v>
      </c>
      <c r="L23" s="46">
        <f t="shared" si="5"/>
        <v>483.2062128</v>
      </c>
      <c r="M23" s="312">
        <v>0.20000000000000001</v>
      </c>
      <c r="N23" s="313">
        <f t="shared" si="6"/>
        <v>96.641242560000009</v>
      </c>
      <c r="O23" s="314">
        <v>0.050000000000000003</v>
      </c>
      <c r="P23" s="315">
        <f t="shared" si="7"/>
        <v>24.160310640000002</v>
      </c>
      <c r="Q23" s="314">
        <v>0.050000000000000003</v>
      </c>
      <c r="R23" s="315">
        <f t="shared" si="8"/>
        <v>24.160310640000002</v>
      </c>
      <c r="S23" s="316">
        <f t="shared" si="9"/>
        <v>42.280000000000001</v>
      </c>
      <c r="T23" s="317">
        <f t="shared" si="10"/>
        <v>338.24000000000001</v>
      </c>
      <c r="U23" s="318">
        <f t="shared" si="11"/>
        <v>0.60899216981259807</v>
      </c>
      <c r="V23" s="319"/>
      <c r="W23" s="320"/>
    </row>
    <row r="24" s="7" customFormat="1" ht="15" customHeight="1">
      <c r="A24" s="310" t="s">
        <v>42</v>
      </c>
      <c r="B24" s="321" t="str">
        <f>VLOOKUP(A24,'New template'!A:B,2,FALSE)</f>
        <v>E03350</v>
      </c>
      <c r="C24" s="68">
        <f t="shared" si="0"/>
        <v>141</v>
      </c>
      <c r="D24" s="68">
        <v>4</v>
      </c>
      <c r="E24" s="68">
        <v>137</v>
      </c>
      <c r="F24" s="68">
        <v>198</v>
      </c>
      <c r="G24" s="43">
        <v>0.88</v>
      </c>
      <c r="H24" s="44">
        <f t="shared" si="1"/>
        <v>23</v>
      </c>
      <c r="I24" s="311">
        <f t="shared" si="2"/>
        <v>3.2064300000000001</v>
      </c>
      <c r="J24" s="311">
        <f t="shared" si="3"/>
        <v>452.10663</v>
      </c>
      <c r="K24" s="311">
        <f t="shared" si="4"/>
        <v>0.41683590000000004</v>
      </c>
      <c r="L24" s="46">
        <f t="shared" si="5"/>
        <v>393.33276810000001</v>
      </c>
      <c r="M24" s="312">
        <v>0.20000000000000001</v>
      </c>
      <c r="N24" s="313">
        <f t="shared" si="6"/>
        <v>78.666553620000002</v>
      </c>
      <c r="O24" s="314">
        <v>0.050000000000000003</v>
      </c>
      <c r="P24" s="315">
        <f t="shared" si="7"/>
        <v>19.666638405</v>
      </c>
      <c r="Q24" s="314">
        <v>0.050000000000000003</v>
      </c>
      <c r="R24" s="315">
        <f t="shared" si="8"/>
        <v>19.666638405</v>
      </c>
      <c r="S24" s="316">
        <f t="shared" si="9"/>
        <v>1.95</v>
      </c>
      <c r="T24" s="317">
        <f t="shared" si="10"/>
        <v>274.94999999999999</v>
      </c>
      <c r="U24" s="318">
        <f t="shared" si="11"/>
        <v>0.60815299258053346</v>
      </c>
      <c r="V24" s="319"/>
      <c r="W24" s="320"/>
    </row>
    <row r="25" s="7" customFormat="1" ht="15" customHeight="1">
      <c r="A25" s="310" t="s">
        <v>42</v>
      </c>
      <c r="B25" s="321" t="str">
        <f>VLOOKUP(A25,'New template'!A:B,2,FALSE)</f>
        <v>E03350</v>
      </c>
      <c r="C25" s="68">
        <f t="shared" si="0"/>
        <v>1</v>
      </c>
      <c r="D25" s="68"/>
      <c r="E25" s="68">
        <v>1</v>
      </c>
      <c r="F25" s="68">
        <v>198</v>
      </c>
      <c r="G25" s="43">
        <v>0</v>
      </c>
      <c r="H25" s="44">
        <f t="shared" si="1"/>
        <v>198</v>
      </c>
      <c r="I25" s="311">
        <f t="shared" si="2"/>
        <v>27.603180000000002</v>
      </c>
      <c r="J25" s="311">
        <f t="shared" si="3"/>
        <v>27.603180000000002</v>
      </c>
      <c r="K25" s="311">
        <f t="shared" si="4"/>
        <v>3.5884134000000003</v>
      </c>
      <c r="L25" s="46">
        <f t="shared" si="5"/>
        <v>24.014766600000002</v>
      </c>
      <c r="M25" s="312">
        <v>0.20000000000000001</v>
      </c>
      <c r="N25" s="313">
        <f t="shared" si="6"/>
        <v>4.8029533200000003</v>
      </c>
      <c r="O25" s="314">
        <v>0.050000000000000003</v>
      </c>
      <c r="P25" s="315">
        <f t="shared" si="7"/>
        <v>1.2007383300000001</v>
      </c>
      <c r="Q25" s="314">
        <v>0.050000000000000003</v>
      </c>
      <c r="R25" s="315">
        <f t="shared" si="8"/>
        <v>1.2007383300000001</v>
      </c>
      <c r="S25" s="316">
        <f t="shared" si="9"/>
        <v>16.809999999999999</v>
      </c>
      <c r="T25" s="317">
        <f t="shared" si="10"/>
        <v>16.809999999999999</v>
      </c>
      <c r="U25" s="318">
        <f t="shared" si="11"/>
        <v>0.60898780502826111</v>
      </c>
      <c r="V25" s="319"/>
      <c r="W25" s="320"/>
    </row>
    <row r="26" s="7" customFormat="1" ht="15" customHeight="1">
      <c r="A26" s="310" t="s">
        <v>44</v>
      </c>
      <c r="B26" s="321" t="str">
        <f>VLOOKUP(A26,'New template'!A:B,2,FALSE)</f>
        <v>E04120</v>
      </c>
      <c r="C26" s="68">
        <f t="shared" si="0"/>
        <v>41</v>
      </c>
      <c r="D26" s="68"/>
      <c r="E26" s="68">
        <v>41</v>
      </c>
      <c r="F26" s="68">
        <v>298</v>
      </c>
      <c r="G26" s="43">
        <v>0.83999999999999997</v>
      </c>
      <c r="H26" s="44">
        <f t="shared" si="1"/>
        <v>47</v>
      </c>
      <c r="I26" s="311">
        <f t="shared" si="2"/>
        <v>6.55227</v>
      </c>
      <c r="J26" s="311">
        <f t="shared" si="3"/>
        <v>268.64307000000002</v>
      </c>
      <c r="K26" s="311">
        <f t="shared" si="4"/>
        <v>0.85179510000000003</v>
      </c>
      <c r="L26" s="46">
        <f t="shared" si="5"/>
        <v>233.71947089999998</v>
      </c>
      <c r="M26" s="312">
        <v>0.20000000000000001</v>
      </c>
      <c r="N26" s="313">
        <f t="shared" si="6"/>
        <v>46.743894179999998</v>
      </c>
      <c r="O26" s="314">
        <v>0.050000000000000003</v>
      </c>
      <c r="P26" s="315">
        <f t="shared" si="7"/>
        <v>11.685973545</v>
      </c>
      <c r="Q26" s="314">
        <v>0.050000000000000003</v>
      </c>
      <c r="R26" s="315">
        <f t="shared" si="8"/>
        <v>11.685973545</v>
      </c>
      <c r="S26" s="316">
        <f t="shared" si="9"/>
        <v>3.9900000000000002</v>
      </c>
      <c r="T26" s="317">
        <f t="shared" si="10"/>
        <v>163.59</v>
      </c>
      <c r="U26" s="318">
        <f t="shared" si="11"/>
        <v>0.60894926491124446</v>
      </c>
      <c r="V26" s="319"/>
      <c r="W26" s="320"/>
    </row>
    <row r="27" s="7" customFormat="1" ht="15" customHeight="1">
      <c r="A27" s="310" t="s">
        <v>46</v>
      </c>
      <c r="B27" s="321" t="str">
        <f>VLOOKUP(A27,'New template'!A:B,2,FALSE)</f>
        <v>E06275</v>
      </c>
      <c r="C27" s="68">
        <f t="shared" si="0"/>
        <v>700</v>
      </c>
      <c r="D27" s="68">
        <v>5</v>
      </c>
      <c r="E27" s="68">
        <v>695</v>
      </c>
      <c r="F27" s="68">
        <v>398</v>
      </c>
      <c r="G27" s="43">
        <v>0.81999999999999995</v>
      </c>
      <c r="H27" s="44">
        <f t="shared" si="1"/>
        <v>71</v>
      </c>
      <c r="I27" s="311">
        <f t="shared" si="2"/>
        <v>9.8981100000000009</v>
      </c>
      <c r="J27" s="311">
        <f t="shared" si="3"/>
        <v>6928.6770000000006</v>
      </c>
      <c r="K27" s="311">
        <f t="shared" si="4"/>
        <v>1.2867543000000001</v>
      </c>
      <c r="L27" s="46">
        <f t="shared" si="5"/>
        <v>6027.9489900000008</v>
      </c>
      <c r="M27" s="312">
        <v>0.20000000000000001</v>
      </c>
      <c r="N27" s="313">
        <f t="shared" si="6"/>
        <v>1205.5897980000002</v>
      </c>
      <c r="O27" s="314">
        <v>0.050000000000000003</v>
      </c>
      <c r="P27" s="315">
        <f t="shared" si="7"/>
        <v>301.39744950000005</v>
      </c>
      <c r="Q27" s="314">
        <v>0.050000000000000003</v>
      </c>
      <c r="R27" s="315">
        <f t="shared" si="8"/>
        <v>301.39744950000005</v>
      </c>
      <c r="S27" s="316">
        <f t="shared" si="9"/>
        <v>6.0300000000000002</v>
      </c>
      <c r="T27" s="317">
        <f t="shared" si="10"/>
        <v>4221</v>
      </c>
      <c r="U27" s="318">
        <f t="shared" si="11"/>
        <v>0.60920721228598185</v>
      </c>
      <c r="V27" s="319"/>
      <c r="W27" s="320"/>
    </row>
    <row r="28" s="7" customFormat="1" ht="15" customHeight="1">
      <c r="A28" s="310" t="s">
        <v>48</v>
      </c>
      <c r="B28" s="321" t="str">
        <f>VLOOKUP(A28,'New template'!A:B,2,FALSE)</f>
        <v>E03009</v>
      </c>
      <c r="C28" s="68">
        <f t="shared" si="0"/>
        <v>1319</v>
      </c>
      <c r="D28" s="68">
        <v>2</v>
      </c>
      <c r="E28" s="68">
        <v>1317</v>
      </c>
      <c r="F28" s="68">
        <v>268</v>
      </c>
      <c r="G28" s="43">
        <v>0.84999999999999998</v>
      </c>
      <c r="H28" s="44">
        <f t="shared" si="1"/>
        <v>40</v>
      </c>
      <c r="I28" s="311">
        <f t="shared" si="2"/>
        <v>5.5764000000000005</v>
      </c>
      <c r="J28" s="311">
        <f t="shared" si="3"/>
        <v>7355.2716000000009</v>
      </c>
      <c r="K28" s="311">
        <f t="shared" si="4"/>
        <v>0.72493200000000013</v>
      </c>
      <c r="L28" s="46">
        <f t="shared" si="5"/>
        <v>6399.0862920000009</v>
      </c>
      <c r="M28" s="312">
        <v>0.20000000000000001</v>
      </c>
      <c r="N28" s="313">
        <f t="shared" si="6"/>
        <v>1279.8172584000004</v>
      </c>
      <c r="O28" s="314">
        <v>0.050000000000000003</v>
      </c>
      <c r="P28" s="315">
        <f t="shared" si="7"/>
        <v>319.95431460000009</v>
      </c>
      <c r="Q28" s="314">
        <v>0.050000000000000003</v>
      </c>
      <c r="R28" s="315">
        <f t="shared" si="8"/>
        <v>319.95431460000009</v>
      </c>
      <c r="S28" s="316">
        <f t="shared" si="9"/>
        <v>3.3999999999999999</v>
      </c>
      <c r="T28" s="317">
        <f t="shared" si="10"/>
        <v>4484.5999999999995</v>
      </c>
      <c r="U28" s="318">
        <f t="shared" si="11"/>
        <v>0.60971235922817568</v>
      </c>
      <c r="V28" s="319"/>
      <c r="W28" s="320"/>
    </row>
    <row r="29" s="7" customFormat="1" ht="15" customHeight="1">
      <c r="A29" s="310" t="s">
        <v>50</v>
      </c>
      <c r="B29" s="321" t="str">
        <f>VLOOKUP(A29,'New template'!A:B,2,FALSE)</f>
        <v xml:space="preserve">E03483 </v>
      </c>
      <c r="C29" s="68">
        <f t="shared" si="0"/>
        <v>530</v>
      </c>
      <c r="D29" s="68">
        <v>13</v>
      </c>
      <c r="E29" s="68">
        <v>517</v>
      </c>
      <c r="F29" s="68">
        <v>368</v>
      </c>
      <c r="G29" s="43">
        <v>0.84999999999999998</v>
      </c>
      <c r="H29" s="44">
        <f t="shared" si="1"/>
        <v>55</v>
      </c>
      <c r="I29" s="311">
        <f t="shared" si="2"/>
        <v>7.6675500000000003</v>
      </c>
      <c r="J29" s="311">
        <f t="shared" si="3"/>
        <v>4063.8015</v>
      </c>
      <c r="K29" s="311">
        <f t="shared" si="4"/>
        <v>0.9967815000000001</v>
      </c>
      <c r="L29" s="46">
        <f t="shared" si="5"/>
        <v>3535.5073050000001</v>
      </c>
      <c r="M29" s="312">
        <v>0.20000000000000001</v>
      </c>
      <c r="N29" s="313">
        <f t="shared" si="6"/>
        <v>707.10146100000009</v>
      </c>
      <c r="O29" s="314">
        <v>0.050000000000000003</v>
      </c>
      <c r="P29" s="315">
        <f t="shared" si="7"/>
        <v>176.77536525000002</v>
      </c>
      <c r="Q29" s="314">
        <v>0.050000000000000003</v>
      </c>
      <c r="R29" s="315">
        <f t="shared" si="8"/>
        <v>176.77536525000002</v>
      </c>
      <c r="S29" s="316">
        <f t="shared" si="9"/>
        <v>4.6699999999999999</v>
      </c>
      <c r="T29" s="317">
        <f t="shared" si="10"/>
        <v>2475.0999999999999</v>
      </c>
      <c r="U29" s="318">
        <f t="shared" si="11"/>
        <v>0.60906026044825268</v>
      </c>
      <c r="V29" s="319"/>
      <c r="W29" s="320"/>
    </row>
    <row r="30" s="8" customFormat="1" ht="15" customHeight="1">
      <c r="A30" s="310" t="s">
        <v>56</v>
      </c>
      <c r="B30" s="321" t="str">
        <f>VLOOKUP(A30,'New template'!A:B,2,FALSE)</f>
        <v>E01572</v>
      </c>
      <c r="C30" s="68">
        <f t="shared" si="0"/>
        <v>41</v>
      </c>
      <c r="D30" s="68"/>
      <c r="E30" s="68">
        <v>41</v>
      </c>
      <c r="F30" s="68">
        <v>268</v>
      </c>
      <c r="G30" s="43">
        <v>0</v>
      </c>
      <c r="H30" s="44">
        <f t="shared" si="1"/>
        <v>268</v>
      </c>
      <c r="I30" s="311">
        <f t="shared" si="2"/>
        <v>37.361879999999999</v>
      </c>
      <c r="J30" s="311">
        <f t="shared" si="3"/>
        <v>1531.83708</v>
      </c>
      <c r="K30" s="311">
        <f t="shared" si="4"/>
        <v>4.8570444000000004</v>
      </c>
      <c r="L30" s="46">
        <f t="shared" si="5"/>
        <v>1332.6982596</v>
      </c>
      <c r="M30" s="312">
        <v>0.20000000000000001</v>
      </c>
      <c r="N30" s="313">
        <f t="shared" si="6"/>
        <v>266.53965192000004</v>
      </c>
      <c r="O30" s="314">
        <v>0.050000000000000003</v>
      </c>
      <c r="P30" s="315">
        <f t="shared" si="7"/>
        <v>66.63491298000001</v>
      </c>
      <c r="Q30" s="314">
        <v>0.050000000000000003</v>
      </c>
      <c r="R30" s="315">
        <f t="shared" si="8"/>
        <v>66.63491298000001</v>
      </c>
      <c r="S30" s="316">
        <f t="shared" si="9"/>
        <v>22.75</v>
      </c>
      <c r="T30" s="317">
        <f t="shared" si="10"/>
        <v>932.75</v>
      </c>
      <c r="U30" s="318">
        <f t="shared" si="11"/>
        <v>0.60890940177528541</v>
      </c>
      <c r="V30" s="319"/>
      <c r="W30" s="320"/>
    </row>
    <row r="31" s="8" customFormat="1" ht="15" customHeight="1">
      <c r="A31" s="310" t="s">
        <v>58</v>
      </c>
      <c r="B31" s="321" t="str">
        <f>VLOOKUP(A31,'New template'!A:B,2,FALSE)</f>
        <v>E01893</v>
      </c>
      <c r="C31" s="68">
        <f t="shared" si="0"/>
        <v>35</v>
      </c>
      <c r="D31" s="68"/>
      <c r="E31" s="68">
        <v>35</v>
      </c>
      <c r="F31" s="68">
        <v>138</v>
      </c>
      <c r="G31" s="43">
        <v>0</v>
      </c>
      <c r="H31" s="44">
        <f t="shared" si="1"/>
        <v>138</v>
      </c>
      <c r="I31" s="311">
        <f t="shared" si="2"/>
        <v>19.238580000000002</v>
      </c>
      <c r="J31" s="311">
        <f t="shared" si="3"/>
        <v>673.35030000000006</v>
      </c>
      <c r="K31" s="311">
        <f t="shared" si="4"/>
        <v>2.5010154000000004</v>
      </c>
      <c r="L31" s="46">
        <f t="shared" si="5"/>
        <v>585.81476100000009</v>
      </c>
      <c r="M31" s="312">
        <v>0.20000000000000001</v>
      </c>
      <c r="N31" s="313">
        <f t="shared" si="6"/>
        <v>117.16295220000002</v>
      </c>
      <c r="O31" s="314">
        <v>0.050000000000000003</v>
      </c>
      <c r="P31" s="315">
        <f t="shared" si="7"/>
        <v>29.290738050000005</v>
      </c>
      <c r="Q31" s="314">
        <v>0.050000000000000003</v>
      </c>
      <c r="R31" s="315">
        <f t="shared" si="8"/>
        <v>29.290738050000005</v>
      </c>
      <c r="S31" s="316">
        <f t="shared" si="9"/>
        <v>11.720000000000001</v>
      </c>
      <c r="T31" s="317">
        <f t="shared" si="10"/>
        <v>410.20000000000005</v>
      </c>
      <c r="U31" s="318">
        <f t="shared" si="11"/>
        <v>0.60919257034562846</v>
      </c>
      <c r="V31" s="319"/>
      <c r="W31" s="320"/>
    </row>
    <row r="32" s="7" customFormat="1" ht="15" customHeight="1">
      <c r="A32" s="310" t="s">
        <v>60</v>
      </c>
      <c r="B32" s="321" t="str">
        <f>VLOOKUP(A32,'New template'!A:B,2,FALSE)</f>
        <v>E02323</v>
      </c>
      <c r="C32" s="68">
        <f t="shared" si="0"/>
        <v>14</v>
      </c>
      <c r="D32" s="68"/>
      <c r="E32" s="68">
        <v>14</v>
      </c>
      <c r="F32" s="68">
        <v>398</v>
      </c>
      <c r="G32" s="43">
        <v>0</v>
      </c>
      <c r="H32" s="44">
        <f t="shared" si="1"/>
        <v>398</v>
      </c>
      <c r="I32" s="311">
        <f t="shared" si="2"/>
        <v>55.48518</v>
      </c>
      <c r="J32" s="311">
        <f t="shared" si="3"/>
        <v>776.79251999999997</v>
      </c>
      <c r="K32" s="311">
        <f t="shared" si="4"/>
        <v>7.2130733999999999</v>
      </c>
      <c r="L32" s="46">
        <f t="shared" si="5"/>
        <v>675.80949239999995</v>
      </c>
      <c r="M32" s="312">
        <v>0.20000000000000001</v>
      </c>
      <c r="N32" s="313">
        <f t="shared" si="6"/>
        <v>135.16189847999999</v>
      </c>
      <c r="O32" s="314">
        <v>0.050000000000000003</v>
      </c>
      <c r="P32" s="315">
        <f t="shared" si="7"/>
        <v>33.790474619999998</v>
      </c>
      <c r="Q32" s="314">
        <v>0.050000000000000003</v>
      </c>
      <c r="R32" s="315">
        <f t="shared" si="8"/>
        <v>33.790474619999998</v>
      </c>
      <c r="S32" s="316">
        <f t="shared" si="9"/>
        <v>33.789999999999999</v>
      </c>
      <c r="T32" s="317">
        <f t="shared" si="10"/>
        <v>473.06</v>
      </c>
      <c r="U32" s="318">
        <f t="shared" si="11"/>
        <v>0.60899144600414024</v>
      </c>
      <c r="V32" s="319"/>
      <c r="W32" s="320"/>
    </row>
    <row r="33" s="7" customFormat="1" ht="15" customHeight="1">
      <c r="A33" s="310" t="s">
        <v>52</v>
      </c>
      <c r="B33" s="321" t="str">
        <f>VLOOKUP(A33,'New template'!A:B,2,FALSE)</f>
        <v>E02716</v>
      </c>
      <c r="C33" s="68">
        <f t="shared" si="0"/>
        <v>91</v>
      </c>
      <c r="D33" s="68">
        <v>1</v>
      </c>
      <c r="E33" s="68">
        <v>90</v>
      </c>
      <c r="F33" s="68">
        <v>198</v>
      </c>
      <c r="G33" s="43">
        <v>0</v>
      </c>
      <c r="H33" s="44">
        <f t="shared" si="1"/>
        <v>198</v>
      </c>
      <c r="I33" s="311">
        <f t="shared" si="2"/>
        <v>27.603180000000002</v>
      </c>
      <c r="J33" s="311">
        <f t="shared" si="3"/>
        <v>2511.8893800000001</v>
      </c>
      <c r="K33" s="311">
        <f t="shared" si="4"/>
        <v>3.5884134000000003</v>
      </c>
      <c r="L33" s="46">
        <f t="shared" si="5"/>
        <v>2185.3437606000002</v>
      </c>
      <c r="M33" s="312">
        <v>0.20000000000000001</v>
      </c>
      <c r="N33" s="313">
        <f t="shared" si="6"/>
        <v>437.06875212000006</v>
      </c>
      <c r="O33" s="314">
        <v>0.050000000000000003</v>
      </c>
      <c r="P33" s="315">
        <f t="shared" si="7"/>
        <v>109.26718803000001</v>
      </c>
      <c r="Q33" s="314">
        <v>0.050000000000000003</v>
      </c>
      <c r="R33" s="315">
        <f t="shared" si="8"/>
        <v>109.26718803000001</v>
      </c>
      <c r="S33" s="316">
        <f t="shared" si="9"/>
        <v>16.809999999999999</v>
      </c>
      <c r="T33" s="317">
        <f t="shared" si="10"/>
        <v>1529.7099999999998</v>
      </c>
      <c r="U33" s="318">
        <f t="shared" si="11"/>
        <v>0.60898780502826111</v>
      </c>
      <c r="V33" s="319"/>
      <c r="W33" s="320"/>
    </row>
    <row r="34" s="7" customFormat="1" ht="15" customHeight="1">
      <c r="A34" s="310" t="s">
        <v>54</v>
      </c>
      <c r="B34" s="321" t="str">
        <f>VLOOKUP(A34,'New template'!A:B,2,FALSE)</f>
        <v>E01927</v>
      </c>
      <c r="C34" s="68">
        <f t="shared" si="0"/>
        <v>22</v>
      </c>
      <c r="D34" s="68"/>
      <c r="E34" s="68">
        <v>22</v>
      </c>
      <c r="F34" s="68">
        <v>198</v>
      </c>
      <c r="G34" s="43">
        <v>0</v>
      </c>
      <c r="H34" s="44">
        <f t="shared" si="1"/>
        <v>198</v>
      </c>
      <c r="I34" s="311">
        <f t="shared" si="2"/>
        <v>27.603180000000002</v>
      </c>
      <c r="J34" s="311">
        <f t="shared" si="3"/>
        <v>607.26996000000008</v>
      </c>
      <c r="K34" s="311">
        <f t="shared" si="4"/>
        <v>3.5884134000000003</v>
      </c>
      <c r="L34" s="46">
        <f t="shared" si="5"/>
        <v>528.32486519999998</v>
      </c>
      <c r="M34" s="312">
        <v>0.20000000000000001</v>
      </c>
      <c r="N34" s="313">
        <f t="shared" si="6"/>
        <v>105.66497304000001</v>
      </c>
      <c r="O34" s="314">
        <v>0.050000000000000003</v>
      </c>
      <c r="P34" s="315">
        <f t="shared" si="7"/>
        <v>26.416243260000002</v>
      </c>
      <c r="Q34" s="314">
        <v>0.050000000000000003</v>
      </c>
      <c r="R34" s="315">
        <f t="shared" si="8"/>
        <v>26.416243260000002</v>
      </c>
      <c r="S34" s="316">
        <f t="shared" si="9"/>
        <v>16.809999999999999</v>
      </c>
      <c r="T34" s="317">
        <f t="shared" si="10"/>
        <v>369.81999999999999</v>
      </c>
      <c r="U34" s="318">
        <f t="shared" si="11"/>
        <v>0.60898780502826111</v>
      </c>
      <c r="V34" s="319"/>
      <c r="W34" s="320"/>
    </row>
    <row r="35" s="7" customFormat="1" ht="15" customHeight="1">
      <c r="A35" s="310" t="s">
        <v>400</v>
      </c>
      <c r="B35" s="321" t="str">
        <f>VLOOKUP(A35,'New template'!A:B,2,FALSE)</f>
        <v>E06643</v>
      </c>
      <c r="C35" s="68">
        <f t="shared" si="0"/>
        <v>2</v>
      </c>
      <c r="D35" s="68"/>
      <c r="E35" s="68">
        <v>2</v>
      </c>
      <c r="F35" s="68">
        <v>48</v>
      </c>
      <c r="G35" s="43">
        <v>0</v>
      </c>
      <c r="H35" s="44">
        <f t="shared" si="1"/>
        <v>48</v>
      </c>
      <c r="I35" s="311">
        <f t="shared" si="2"/>
        <v>6.6916799999999999</v>
      </c>
      <c r="J35" s="311">
        <f t="shared" si="3"/>
        <v>13.38336</v>
      </c>
      <c r="K35" s="311">
        <f t="shared" si="4"/>
        <v>0.86991839999999998</v>
      </c>
      <c r="L35" s="46">
        <f t="shared" si="5"/>
        <v>11.643523200000001</v>
      </c>
      <c r="M35" s="312">
        <v>0.20000000000000001</v>
      </c>
      <c r="N35" s="313">
        <f t="shared" si="6"/>
        <v>2.3287046400000002</v>
      </c>
      <c r="O35" s="314">
        <v>0.050000000000000003</v>
      </c>
      <c r="P35" s="315">
        <f t="shared" si="7"/>
        <v>0.58217616000000005</v>
      </c>
      <c r="Q35" s="314">
        <v>0.050000000000000003</v>
      </c>
      <c r="R35" s="315">
        <f t="shared" si="8"/>
        <v>0.58217616000000005</v>
      </c>
      <c r="S35" s="316">
        <f t="shared" si="9"/>
        <v>4.0800000000000001</v>
      </c>
      <c r="T35" s="317">
        <f t="shared" si="10"/>
        <v>8.1600000000000001</v>
      </c>
      <c r="U35" s="318">
        <f t="shared" si="11"/>
        <v>0.6097123592281759</v>
      </c>
      <c r="V35" s="320"/>
      <c r="W35" s="320"/>
    </row>
    <row r="36" s="9" customFormat="1" ht="15" customHeight="1">
      <c r="A36" s="310" t="s">
        <v>400</v>
      </c>
      <c r="B36" s="321" t="str">
        <f>VLOOKUP(A36,'New template'!A:B,2,FALSE)</f>
        <v>E06643</v>
      </c>
      <c r="C36" s="68">
        <f t="shared" si="0"/>
        <v>1</v>
      </c>
      <c r="D36" s="68"/>
      <c r="E36" s="68">
        <v>1</v>
      </c>
      <c r="F36" s="68">
        <v>48</v>
      </c>
      <c r="G36" s="43">
        <v>0.25</v>
      </c>
      <c r="H36" s="44">
        <f t="shared" si="1"/>
        <v>36</v>
      </c>
      <c r="I36" s="311">
        <f t="shared" si="2"/>
        <v>5.0187600000000003</v>
      </c>
      <c r="J36" s="311">
        <f t="shared" si="3"/>
        <v>5.0187600000000003</v>
      </c>
      <c r="K36" s="311">
        <f t="shared" si="4"/>
        <v>0.6524388000000001</v>
      </c>
      <c r="L36" s="46">
        <f t="shared" si="5"/>
        <v>4.3663211999999998</v>
      </c>
      <c r="M36" s="312">
        <v>0.20000000000000001</v>
      </c>
      <c r="N36" s="313">
        <f t="shared" si="6"/>
        <v>0.87326424000000002</v>
      </c>
      <c r="O36" s="314">
        <v>0.050000000000000003</v>
      </c>
      <c r="P36" s="315">
        <f t="shared" si="7"/>
        <v>0.21831606000000001</v>
      </c>
      <c r="Q36" s="314">
        <v>0.050000000000000003</v>
      </c>
      <c r="R36" s="315">
        <f t="shared" si="8"/>
        <v>0.21831606000000001</v>
      </c>
      <c r="S36" s="316">
        <f t="shared" si="9"/>
        <v>3.0600000000000001</v>
      </c>
      <c r="T36" s="317">
        <f t="shared" si="10"/>
        <v>3.0600000000000001</v>
      </c>
      <c r="U36" s="318">
        <f t="shared" si="11"/>
        <v>0.6097123592281759</v>
      </c>
      <c r="V36" s="319"/>
      <c r="W36" s="320"/>
    </row>
    <row r="37" s="7" customFormat="1" ht="15" customHeight="1">
      <c r="A37" s="310" t="s">
        <v>400</v>
      </c>
      <c r="B37" s="321" t="str">
        <f>VLOOKUP(A37,'New template'!A:B,2,FALSE)</f>
        <v>E06643</v>
      </c>
      <c r="C37" s="68">
        <f t="shared" si="0"/>
        <v>4</v>
      </c>
      <c r="D37" s="68"/>
      <c r="E37" s="68">
        <v>4</v>
      </c>
      <c r="F37" s="68">
        <v>48</v>
      </c>
      <c r="G37" s="43">
        <v>0.34999999999999998</v>
      </c>
      <c r="H37" s="44">
        <f t="shared" si="1"/>
        <v>31</v>
      </c>
      <c r="I37" s="311">
        <f t="shared" si="2"/>
        <v>4.3217100000000004</v>
      </c>
      <c r="J37" s="311">
        <f t="shared" si="3"/>
        <v>17.286840000000002</v>
      </c>
      <c r="K37" s="311">
        <f t="shared" si="4"/>
        <v>0.56182230000000011</v>
      </c>
      <c r="L37" s="46">
        <f t="shared" si="5"/>
        <v>15.039550800000001</v>
      </c>
      <c r="M37" s="312">
        <v>0.20000000000000001</v>
      </c>
      <c r="N37" s="313">
        <f t="shared" si="6"/>
        <v>3.0079101600000002</v>
      </c>
      <c r="O37" s="314">
        <v>0.050000000000000003</v>
      </c>
      <c r="P37" s="315">
        <f t="shared" si="7"/>
        <v>0.75197754000000006</v>
      </c>
      <c r="Q37" s="314">
        <v>0.050000000000000003</v>
      </c>
      <c r="R37" s="315">
        <f t="shared" si="8"/>
        <v>0.75197754000000006</v>
      </c>
      <c r="S37" s="316">
        <f t="shared" si="9"/>
        <v>2.6299999999999999</v>
      </c>
      <c r="T37" s="317">
        <f t="shared" si="10"/>
        <v>10.52</v>
      </c>
      <c r="U37" s="318">
        <f t="shared" si="11"/>
        <v>0.60855540977992495</v>
      </c>
      <c r="V37" s="320"/>
      <c r="W37" s="320"/>
    </row>
    <row r="38" ht="15" customHeight="1">
      <c r="A38" s="310" t="s">
        <v>64</v>
      </c>
      <c r="B38" s="321" t="str">
        <f>VLOOKUP(A38,'New template'!A:B,2,FALSE)</f>
        <v>E06646</v>
      </c>
      <c r="C38" s="68">
        <f t="shared" si="0"/>
        <v>1</v>
      </c>
      <c r="D38" s="68"/>
      <c r="E38" s="68">
        <v>1</v>
      </c>
      <c r="F38" s="68">
        <v>98</v>
      </c>
      <c r="G38" s="43">
        <v>0</v>
      </c>
      <c r="H38" s="44">
        <f t="shared" si="1"/>
        <v>98</v>
      </c>
      <c r="I38" s="311">
        <f t="shared" si="2"/>
        <v>13.662180000000001</v>
      </c>
      <c r="J38" s="311">
        <f t="shared" si="3"/>
        <v>13.662180000000001</v>
      </c>
      <c r="K38" s="311">
        <f t="shared" si="4"/>
        <v>1.7760834000000003</v>
      </c>
      <c r="L38" s="46">
        <f t="shared" si="5"/>
        <v>11.8860966</v>
      </c>
      <c r="M38" s="312">
        <v>0.20000000000000001</v>
      </c>
      <c r="N38" s="313">
        <f t="shared" si="6"/>
        <v>2.37721932</v>
      </c>
      <c r="O38" s="314">
        <v>0.050000000000000003</v>
      </c>
      <c r="P38" s="315">
        <f t="shared" si="7"/>
        <v>0.59430483000000001</v>
      </c>
      <c r="Q38" s="314">
        <v>0.050000000000000003</v>
      </c>
      <c r="R38" s="315">
        <f t="shared" si="8"/>
        <v>0.59430483000000001</v>
      </c>
      <c r="S38" s="316">
        <f t="shared" si="9"/>
        <v>8.3200000000000003</v>
      </c>
      <c r="T38" s="317">
        <f t="shared" si="10"/>
        <v>8.3200000000000003</v>
      </c>
      <c r="U38" s="318">
        <f t="shared" si="11"/>
        <v>0.60898041161805805</v>
      </c>
      <c r="V38" s="319"/>
      <c r="W38" s="320"/>
    </row>
    <row r="39" s="10" customFormat="1" ht="15" customHeight="1">
      <c r="A39" s="310" t="s">
        <v>66</v>
      </c>
      <c r="B39" s="321" t="str">
        <f>VLOOKUP(A39,'New template'!A:B,2,FALSE)</f>
        <v>E05368</v>
      </c>
      <c r="C39" s="68">
        <f t="shared" si="0"/>
        <v>5275</v>
      </c>
      <c r="D39" s="68">
        <v>278</v>
      </c>
      <c r="E39" s="68">
        <v>4997</v>
      </c>
      <c r="F39" s="68">
        <v>228</v>
      </c>
      <c r="G39" s="43">
        <v>0.90000000000000002</v>
      </c>
      <c r="H39" s="44">
        <f t="shared" si="1"/>
        <v>22</v>
      </c>
      <c r="I39" s="311">
        <f t="shared" si="2"/>
        <v>3.0670200000000003</v>
      </c>
      <c r="J39" s="311">
        <f t="shared" si="3"/>
        <v>16178.530500000001</v>
      </c>
      <c r="K39" s="311">
        <f t="shared" si="4"/>
        <v>0.39871260000000003</v>
      </c>
      <c r="L39" s="46">
        <f t="shared" si="5"/>
        <v>14075.321535000001</v>
      </c>
      <c r="M39" s="312">
        <v>0.20000000000000001</v>
      </c>
      <c r="N39" s="313">
        <f t="shared" si="6"/>
        <v>2815.0643070000006</v>
      </c>
      <c r="O39" s="314">
        <v>0.050000000000000003</v>
      </c>
      <c r="P39" s="315">
        <f t="shared" si="7"/>
        <v>703.76607675000014</v>
      </c>
      <c r="Q39" s="314">
        <v>0.050000000000000003</v>
      </c>
      <c r="R39" s="315">
        <f t="shared" si="8"/>
        <v>703.76607675000014</v>
      </c>
      <c r="S39" s="316">
        <f t="shared" si="9"/>
        <v>1.8700000000000001</v>
      </c>
      <c r="T39" s="317">
        <f t="shared" si="10"/>
        <v>9864.25</v>
      </c>
      <c r="U39" s="318">
        <f t="shared" si="11"/>
        <v>0.6097123592281759</v>
      </c>
      <c r="V39" s="320"/>
      <c r="W39" s="320"/>
    </row>
    <row r="40" ht="15" customHeight="1">
      <c r="A40" s="310" t="s">
        <v>66</v>
      </c>
      <c r="B40" s="321" t="str">
        <f>VLOOKUP(A40,'New template'!A:B,2,FALSE)</f>
        <v>E05368</v>
      </c>
      <c r="C40" s="68">
        <f t="shared" si="0"/>
        <v>3</v>
      </c>
      <c r="D40" s="68"/>
      <c r="E40" s="68">
        <v>3</v>
      </c>
      <c r="F40" s="68">
        <v>228</v>
      </c>
      <c r="G40" s="43">
        <v>0</v>
      </c>
      <c r="H40" s="44">
        <f t="shared" si="1"/>
        <v>228</v>
      </c>
      <c r="I40" s="311">
        <f t="shared" si="2"/>
        <v>31.78548</v>
      </c>
      <c r="J40" s="311">
        <f t="shared" si="3"/>
        <v>95.356439999999992</v>
      </c>
      <c r="K40" s="311">
        <f t="shared" si="4"/>
        <v>4.1321124000000005</v>
      </c>
      <c r="L40" s="46">
        <f t="shared" si="5"/>
        <v>82.960102800000001</v>
      </c>
      <c r="M40" s="312">
        <v>0.20000000000000001</v>
      </c>
      <c r="N40" s="313">
        <f t="shared" si="6"/>
        <v>16.592020560000002</v>
      </c>
      <c r="O40" s="314">
        <v>0.050000000000000003</v>
      </c>
      <c r="P40" s="315">
        <f t="shared" si="7"/>
        <v>4.1480051400000004</v>
      </c>
      <c r="Q40" s="314">
        <v>0.050000000000000003</v>
      </c>
      <c r="R40" s="315">
        <f t="shared" si="8"/>
        <v>4.1480051400000004</v>
      </c>
      <c r="S40" s="316">
        <f t="shared" si="9"/>
        <v>19.359999999999999</v>
      </c>
      <c r="T40" s="317">
        <f t="shared" si="10"/>
        <v>58.079999999999998</v>
      </c>
      <c r="U40" s="318">
        <f t="shared" si="11"/>
        <v>0.60908314110719741</v>
      </c>
      <c r="V40" s="319"/>
      <c r="W40" s="320"/>
    </row>
    <row r="41" s="7" customFormat="1" ht="15" customHeight="1">
      <c r="A41" s="310" t="s">
        <v>364</v>
      </c>
      <c r="B41" s="321" t="str">
        <f>VLOOKUP(A41,'New template'!A:B,2,FALSE)</f>
        <v>E05471</v>
      </c>
      <c r="C41" s="68">
        <f t="shared" ref="C41:C72" si="12">D41+E41</f>
        <v>44</v>
      </c>
      <c r="D41" s="68">
        <v>14</v>
      </c>
      <c r="E41" s="68">
        <v>30</v>
      </c>
      <c r="F41" s="68">
        <v>298</v>
      </c>
      <c r="G41" s="43">
        <v>0.83999999999999997</v>
      </c>
      <c r="H41" s="44">
        <f t="shared" ref="H41:H72" si="13">ROUNDDOWN(F41*(1-G41),0)</f>
        <v>47</v>
      </c>
      <c r="I41" s="311">
        <f t="shared" ref="I41:I72" si="14">H41*$B$7</f>
        <v>6.55227</v>
      </c>
      <c r="J41" s="311">
        <f t="shared" ref="J41:J72" si="15">I41*C41</f>
        <v>288.29988000000003</v>
      </c>
      <c r="K41" s="311">
        <f t="shared" si="4"/>
        <v>0.85179510000000003</v>
      </c>
      <c r="L41" s="46">
        <f t="shared" si="5"/>
        <v>250.82089559999997</v>
      </c>
      <c r="M41" s="312">
        <v>0.20000000000000001</v>
      </c>
      <c r="N41" s="313">
        <f t="shared" si="6"/>
        <v>50.16417912</v>
      </c>
      <c r="O41" s="314">
        <v>0.050000000000000003</v>
      </c>
      <c r="P41" s="315">
        <f t="shared" si="7"/>
        <v>12.54104478</v>
      </c>
      <c r="Q41" s="314">
        <v>0.050000000000000003</v>
      </c>
      <c r="R41" s="315">
        <f t="shared" si="8"/>
        <v>12.54104478</v>
      </c>
      <c r="S41" s="316">
        <f t="shared" si="9"/>
        <v>3.9900000000000002</v>
      </c>
      <c r="T41" s="317">
        <f t="shared" si="10"/>
        <v>175.56</v>
      </c>
      <c r="U41" s="318">
        <f t="shared" ref="U41:U72" si="16">T41/J41</f>
        <v>0.60894926491124446</v>
      </c>
      <c r="V41" s="320"/>
      <c r="W41" s="320"/>
    </row>
    <row r="42" s="9" customFormat="1" ht="15" customHeight="1">
      <c r="A42" s="310" t="s">
        <v>364</v>
      </c>
      <c r="B42" s="321" t="str">
        <f>VLOOKUP(A42,'New template'!A:B,2,FALSE)</f>
        <v>E05471</v>
      </c>
      <c r="C42" s="68">
        <f t="shared" si="12"/>
        <v>1</v>
      </c>
      <c r="D42" s="68"/>
      <c r="E42" s="68">
        <v>1</v>
      </c>
      <c r="F42" s="68">
        <v>298</v>
      </c>
      <c r="G42" s="43">
        <v>0</v>
      </c>
      <c r="H42" s="44">
        <f t="shared" si="13"/>
        <v>298</v>
      </c>
      <c r="I42" s="311">
        <f t="shared" si="14"/>
        <v>41.544180000000004</v>
      </c>
      <c r="J42" s="311">
        <f t="shared" si="15"/>
        <v>41.544180000000004</v>
      </c>
      <c r="K42" s="311">
        <f t="shared" si="4"/>
        <v>5.4007434000000005</v>
      </c>
      <c r="L42" s="46">
        <f t="shared" si="5"/>
        <v>36.143436600000001</v>
      </c>
      <c r="M42" s="312">
        <v>0.20000000000000001</v>
      </c>
      <c r="N42" s="313">
        <f t="shared" si="6"/>
        <v>7.2286873200000006</v>
      </c>
      <c r="O42" s="314">
        <v>0.050000000000000003</v>
      </c>
      <c r="P42" s="315">
        <f t="shared" si="7"/>
        <v>1.8071718300000001</v>
      </c>
      <c r="Q42" s="314">
        <v>0.050000000000000003</v>
      </c>
      <c r="R42" s="315">
        <f t="shared" si="8"/>
        <v>1.8071718300000001</v>
      </c>
      <c r="S42" s="316">
        <f t="shared" si="9"/>
        <v>25.300000000000001</v>
      </c>
      <c r="T42" s="317">
        <f t="shared" si="10"/>
        <v>25.300000000000001</v>
      </c>
      <c r="U42" s="318">
        <f t="shared" si="16"/>
        <v>0.60899023641819383</v>
      </c>
      <c r="V42" s="319"/>
      <c r="W42" s="320"/>
    </row>
    <row r="43" s="7" customFormat="1" ht="15" customHeight="1">
      <c r="A43" s="310" t="s">
        <v>363</v>
      </c>
      <c r="B43" s="321" t="str">
        <f>VLOOKUP(A43,'New template'!A:B,2,FALSE)</f>
        <v>E04521</v>
      </c>
      <c r="C43" s="68">
        <f t="shared" si="12"/>
        <v>1529</v>
      </c>
      <c r="D43" s="68">
        <v>6</v>
      </c>
      <c r="E43" s="68">
        <v>1523</v>
      </c>
      <c r="F43" s="68">
        <v>248</v>
      </c>
      <c r="G43" s="43">
        <v>0.83999999999999997</v>
      </c>
      <c r="H43" s="44">
        <f t="shared" si="13"/>
        <v>39</v>
      </c>
      <c r="I43" s="311">
        <f t="shared" si="14"/>
        <v>5.4369900000000007</v>
      </c>
      <c r="J43" s="311">
        <f t="shared" si="15"/>
        <v>8313.1577100000013</v>
      </c>
      <c r="K43" s="311">
        <f t="shared" si="4"/>
        <v>0.70680870000000007</v>
      </c>
      <c r="L43" s="46">
        <f t="shared" si="5"/>
        <v>7232.4472077000009</v>
      </c>
      <c r="M43" s="312">
        <v>0.20000000000000001</v>
      </c>
      <c r="N43" s="313">
        <f t="shared" si="6"/>
        <v>1446.4894415400004</v>
      </c>
      <c r="O43" s="314">
        <v>0.050000000000000003</v>
      </c>
      <c r="P43" s="315">
        <f t="shared" si="7"/>
        <v>361.62236038500009</v>
      </c>
      <c r="Q43" s="314">
        <v>0.050000000000000003</v>
      </c>
      <c r="R43" s="315">
        <f t="shared" si="8"/>
        <v>361.62236038500009</v>
      </c>
      <c r="S43" s="316">
        <f t="shared" si="9"/>
        <v>3.3100000000000001</v>
      </c>
      <c r="T43" s="317">
        <f t="shared" si="10"/>
        <v>5060.9899999999998</v>
      </c>
      <c r="U43" s="318">
        <f t="shared" si="16"/>
        <v>0.60879273274366874</v>
      </c>
      <c r="V43" s="320"/>
      <c r="W43" s="320"/>
    </row>
    <row r="44" ht="15" customHeight="1">
      <c r="A44" s="310" t="s">
        <v>363</v>
      </c>
      <c r="B44" s="321" t="str">
        <f>VLOOKUP(A44,'New template'!A:B,2,FALSE)</f>
        <v>E04521</v>
      </c>
      <c r="C44" s="68">
        <f t="shared" si="12"/>
        <v>1</v>
      </c>
      <c r="D44" s="68"/>
      <c r="E44" s="68">
        <v>1</v>
      </c>
      <c r="F44" s="68">
        <v>248</v>
      </c>
      <c r="G44" s="43">
        <v>0</v>
      </c>
      <c r="H44" s="44">
        <f t="shared" si="13"/>
        <v>248</v>
      </c>
      <c r="I44" s="311">
        <f t="shared" si="14"/>
        <v>34.573680000000003</v>
      </c>
      <c r="J44" s="311">
        <f t="shared" si="15"/>
        <v>34.573680000000003</v>
      </c>
      <c r="K44" s="311">
        <f t="shared" si="4"/>
        <v>4.4945784000000009</v>
      </c>
      <c r="L44" s="46">
        <f t="shared" si="5"/>
        <v>30.079101600000001</v>
      </c>
      <c r="M44" s="312">
        <v>0.20000000000000001</v>
      </c>
      <c r="N44" s="313">
        <f t="shared" si="6"/>
        <v>6.0158203200000004</v>
      </c>
      <c r="O44" s="314">
        <v>0.050000000000000003</v>
      </c>
      <c r="P44" s="315">
        <f t="shared" si="7"/>
        <v>1.5039550800000001</v>
      </c>
      <c r="Q44" s="314">
        <v>0.050000000000000003</v>
      </c>
      <c r="R44" s="315">
        <f t="shared" si="8"/>
        <v>1.5039550800000001</v>
      </c>
      <c r="S44" s="316">
        <f t="shared" si="9"/>
        <v>21.059999999999999</v>
      </c>
      <c r="T44" s="317">
        <f t="shared" si="10"/>
        <v>21.059999999999999</v>
      </c>
      <c r="U44" s="318">
        <f t="shared" si="16"/>
        <v>0.60913388450405037</v>
      </c>
      <c r="V44" s="319"/>
      <c r="W44" s="320"/>
    </row>
    <row r="45" s="7" customFormat="1" ht="15" customHeight="1">
      <c r="A45" s="310" t="s">
        <v>406</v>
      </c>
      <c r="B45" s="321" t="str">
        <f>VLOOKUP(A45,'New template'!A:B,2,FALSE)</f>
        <v>E03496</v>
      </c>
      <c r="C45" s="68">
        <f t="shared" si="12"/>
        <v>11</v>
      </c>
      <c r="D45" s="68"/>
      <c r="E45" s="68">
        <v>11</v>
      </c>
      <c r="F45" s="68">
        <v>228</v>
      </c>
      <c r="G45" s="43">
        <v>0.59999999999999998</v>
      </c>
      <c r="H45" s="44">
        <f t="shared" si="13"/>
        <v>91</v>
      </c>
      <c r="I45" s="311">
        <f t="shared" si="14"/>
        <v>12.686310000000001</v>
      </c>
      <c r="J45" s="311">
        <f t="shared" si="15"/>
        <v>139.54940999999999</v>
      </c>
      <c r="K45" s="311">
        <f t="shared" si="4"/>
        <v>1.6492203000000001</v>
      </c>
      <c r="L45" s="46">
        <f t="shared" si="5"/>
        <v>121.40798670000001</v>
      </c>
      <c r="M45" s="312">
        <v>0.20000000000000001</v>
      </c>
      <c r="N45" s="313">
        <f t="shared" si="6"/>
        <v>24.281597340000005</v>
      </c>
      <c r="O45" s="314">
        <v>0.050000000000000003</v>
      </c>
      <c r="P45" s="315">
        <f t="shared" si="7"/>
        <v>6.0703993350000012</v>
      </c>
      <c r="Q45" s="314">
        <v>0.050000000000000003</v>
      </c>
      <c r="R45" s="315">
        <f t="shared" si="8"/>
        <v>6.0703993350000012</v>
      </c>
      <c r="S45" s="316">
        <f t="shared" si="9"/>
        <v>7.7300000000000004</v>
      </c>
      <c r="T45" s="317">
        <f t="shared" si="10"/>
        <v>85.030000000000001</v>
      </c>
      <c r="U45" s="318">
        <f t="shared" si="16"/>
        <v>0.60931823359195858</v>
      </c>
      <c r="V45" s="320"/>
      <c r="W45" s="320"/>
    </row>
    <row r="46" ht="15" customHeight="1">
      <c r="A46" s="310" t="s">
        <v>74</v>
      </c>
      <c r="B46" s="321" t="str">
        <f>VLOOKUP(A46,'New template'!A:B,2,FALSE)</f>
        <v>E05019</v>
      </c>
      <c r="C46" s="68">
        <f t="shared" si="12"/>
        <v>34</v>
      </c>
      <c r="D46" s="68"/>
      <c r="E46" s="68">
        <v>34</v>
      </c>
      <c r="F46" s="68">
        <v>248</v>
      </c>
      <c r="G46" s="43">
        <v>0.45000000000000001</v>
      </c>
      <c r="H46" s="44">
        <f t="shared" si="13"/>
        <v>136</v>
      </c>
      <c r="I46" s="311">
        <f t="shared" si="14"/>
        <v>18.959759999999999</v>
      </c>
      <c r="J46" s="311">
        <f t="shared" si="15"/>
        <v>644.63184000000001</v>
      </c>
      <c r="K46" s="311">
        <f t="shared" si="4"/>
        <v>2.4647687999999999</v>
      </c>
      <c r="L46" s="46">
        <f t="shared" si="5"/>
        <v>560.82970080000007</v>
      </c>
      <c r="M46" s="312">
        <v>0.20000000000000001</v>
      </c>
      <c r="N46" s="313">
        <f t="shared" si="6"/>
        <v>112.16594016000002</v>
      </c>
      <c r="O46" s="314">
        <v>0.050000000000000003</v>
      </c>
      <c r="P46" s="315">
        <f t="shared" si="7"/>
        <v>28.041485040000005</v>
      </c>
      <c r="Q46" s="314">
        <v>0.050000000000000003</v>
      </c>
      <c r="R46" s="315">
        <f t="shared" si="8"/>
        <v>28.041485040000005</v>
      </c>
      <c r="S46" s="316">
        <f t="shared" si="9"/>
        <v>11.550000000000001</v>
      </c>
      <c r="T46" s="317">
        <f t="shared" si="10"/>
        <v>392.70000000000005</v>
      </c>
      <c r="U46" s="318">
        <f t="shared" si="16"/>
        <v>0.60918492639147337</v>
      </c>
      <c r="V46" s="285"/>
    </row>
    <row r="47" s="9" customFormat="1" ht="15" customHeight="1">
      <c r="A47" s="310" t="s">
        <v>74</v>
      </c>
      <c r="B47" s="321" t="str">
        <f>VLOOKUP(A47,'New template'!A:B,2,FALSE)</f>
        <v>E05019</v>
      </c>
      <c r="C47" s="68">
        <f t="shared" si="12"/>
        <v>1</v>
      </c>
      <c r="D47" s="68"/>
      <c r="E47" s="68">
        <v>1</v>
      </c>
      <c r="F47" s="68">
        <v>248</v>
      </c>
      <c r="G47" s="43">
        <v>0</v>
      </c>
      <c r="H47" s="44">
        <f t="shared" si="13"/>
        <v>248</v>
      </c>
      <c r="I47" s="311">
        <f t="shared" si="14"/>
        <v>34.573680000000003</v>
      </c>
      <c r="J47" s="311">
        <f t="shared" si="15"/>
        <v>34.573680000000003</v>
      </c>
      <c r="K47" s="311">
        <f t="shared" si="4"/>
        <v>4.4945784000000009</v>
      </c>
      <c r="L47" s="46">
        <f t="shared" si="5"/>
        <v>30.079101600000001</v>
      </c>
      <c r="M47" s="312">
        <v>0.20000000000000001</v>
      </c>
      <c r="N47" s="313">
        <f t="shared" si="6"/>
        <v>6.0158203200000004</v>
      </c>
      <c r="O47" s="314">
        <v>0.050000000000000003</v>
      </c>
      <c r="P47" s="315">
        <f t="shared" si="7"/>
        <v>1.5039550800000001</v>
      </c>
      <c r="Q47" s="314">
        <v>0.050000000000000003</v>
      </c>
      <c r="R47" s="315">
        <f t="shared" si="8"/>
        <v>1.5039550800000001</v>
      </c>
      <c r="S47" s="316">
        <f t="shared" si="9"/>
        <v>21.059999999999999</v>
      </c>
      <c r="T47" s="317">
        <f t="shared" si="10"/>
        <v>21.059999999999999</v>
      </c>
      <c r="U47" s="318">
        <f t="shared" si="16"/>
        <v>0.60913388450405037</v>
      </c>
    </row>
    <row r="48" ht="15" customHeight="1">
      <c r="A48" s="310" t="s">
        <v>76</v>
      </c>
      <c r="B48" s="321" t="str">
        <f>VLOOKUP(A48,'New template'!A:B,2,FALSE)</f>
        <v>E05733</v>
      </c>
      <c r="C48" s="68">
        <f t="shared" si="12"/>
        <v>1</v>
      </c>
      <c r="D48" s="68"/>
      <c r="E48" s="68">
        <v>1</v>
      </c>
      <c r="F48" s="68">
        <v>348</v>
      </c>
      <c r="G48" s="43">
        <v>0</v>
      </c>
      <c r="H48" s="44">
        <f t="shared" si="13"/>
        <v>348</v>
      </c>
      <c r="I48" s="311">
        <f t="shared" si="14"/>
        <v>48.514680000000006</v>
      </c>
      <c r="J48" s="311">
        <f t="shared" si="15"/>
        <v>48.514680000000006</v>
      </c>
      <c r="K48" s="311">
        <f t="shared" si="4"/>
        <v>6.3069084000000011</v>
      </c>
      <c r="L48" s="46">
        <f t="shared" si="5"/>
        <v>42.207771600000001</v>
      </c>
      <c r="M48" s="312">
        <v>0.20000000000000001</v>
      </c>
      <c r="N48" s="313">
        <f t="shared" si="6"/>
        <v>8.4415543199999998</v>
      </c>
      <c r="O48" s="314">
        <v>0.050000000000000003</v>
      </c>
      <c r="P48" s="315">
        <f t="shared" si="7"/>
        <v>2.11038858</v>
      </c>
      <c r="Q48" s="314">
        <v>0.050000000000000003</v>
      </c>
      <c r="R48" s="315">
        <f t="shared" si="8"/>
        <v>2.11038858</v>
      </c>
      <c r="S48" s="316">
        <f t="shared" si="9"/>
        <v>29.550000000000001</v>
      </c>
      <c r="T48" s="317">
        <f t="shared" si="10"/>
        <v>29.550000000000001</v>
      </c>
      <c r="U48" s="318">
        <f t="shared" si="16"/>
        <v>0.60909398969549</v>
      </c>
      <c r="V48" s="319"/>
      <c r="W48" s="320"/>
    </row>
    <row r="49" s="7" customFormat="1" ht="15" customHeight="1">
      <c r="A49" s="310" t="s">
        <v>76</v>
      </c>
      <c r="B49" s="321" t="str">
        <f>VLOOKUP(A49,'New template'!A:B,2,FALSE)</f>
        <v>E05733</v>
      </c>
      <c r="C49" s="68">
        <f t="shared" si="12"/>
        <v>35</v>
      </c>
      <c r="D49" s="68"/>
      <c r="E49" s="68">
        <v>35</v>
      </c>
      <c r="F49" s="68">
        <v>348</v>
      </c>
      <c r="G49" s="43">
        <v>0.45000000000000001</v>
      </c>
      <c r="H49" s="44">
        <f t="shared" si="13"/>
        <v>191</v>
      </c>
      <c r="I49" s="311">
        <f t="shared" si="14"/>
        <v>26.627310000000001</v>
      </c>
      <c r="J49" s="311">
        <f t="shared" si="15"/>
        <v>931.95585000000005</v>
      </c>
      <c r="K49" s="311">
        <f t="shared" si="4"/>
        <v>3.4615503000000003</v>
      </c>
      <c r="L49" s="46">
        <f t="shared" si="5"/>
        <v>810.80158950000009</v>
      </c>
      <c r="M49" s="312">
        <v>0.20000000000000001</v>
      </c>
      <c r="N49" s="313">
        <f t="shared" si="6"/>
        <v>162.16031790000002</v>
      </c>
      <c r="O49" s="314">
        <v>0.050000000000000003</v>
      </c>
      <c r="P49" s="315">
        <f t="shared" si="7"/>
        <v>40.540079475000006</v>
      </c>
      <c r="Q49" s="314">
        <v>0.050000000000000003</v>
      </c>
      <c r="R49" s="315">
        <f t="shared" si="8"/>
        <v>40.540079475000006</v>
      </c>
      <c r="S49" s="316">
        <f t="shared" si="9"/>
        <v>16.219999999999999</v>
      </c>
      <c r="T49" s="317">
        <f t="shared" si="10"/>
        <v>567.69999999999993</v>
      </c>
      <c r="U49" s="318">
        <f t="shared" si="16"/>
        <v>0.60914902782143587</v>
      </c>
      <c r="V49" s="319"/>
      <c r="W49" s="320"/>
    </row>
    <row r="50" s="7" customFormat="1" ht="15" customHeight="1">
      <c r="A50" s="310" t="s">
        <v>78</v>
      </c>
      <c r="B50" s="321" t="str">
        <f>VLOOKUP(A50,'New template'!A:B,2,FALSE)</f>
        <v>E02533</v>
      </c>
      <c r="C50" s="68">
        <f t="shared" si="12"/>
        <v>2239</v>
      </c>
      <c r="D50" s="68">
        <v>1</v>
      </c>
      <c r="E50" s="68">
        <v>2238</v>
      </c>
      <c r="F50" s="68">
        <v>198</v>
      </c>
      <c r="G50" s="43">
        <v>0.83999999999999997</v>
      </c>
      <c r="H50" s="44">
        <f t="shared" si="13"/>
        <v>31</v>
      </c>
      <c r="I50" s="311">
        <f t="shared" si="14"/>
        <v>4.3217100000000004</v>
      </c>
      <c r="J50" s="311">
        <f t="shared" si="15"/>
        <v>9676.3086900000017</v>
      </c>
      <c r="K50" s="311">
        <f t="shared" si="4"/>
        <v>0.56182230000000011</v>
      </c>
      <c r="L50" s="46">
        <f t="shared" si="5"/>
        <v>8418.3885602999999</v>
      </c>
      <c r="M50" s="312">
        <v>0.20000000000000001</v>
      </c>
      <c r="N50" s="313">
        <f t="shared" si="6"/>
        <v>1683.67771206</v>
      </c>
      <c r="O50" s="314">
        <v>0.050000000000000003</v>
      </c>
      <c r="P50" s="315">
        <f t="shared" si="7"/>
        <v>420.91942801499999</v>
      </c>
      <c r="Q50" s="314">
        <v>0.050000000000000003</v>
      </c>
      <c r="R50" s="315">
        <f t="shared" si="8"/>
        <v>420.91942801499999</v>
      </c>
      <c r="S50" s="316">
        <f t="shared" si="9"/>
        <v>2.6299999999999999</v>
      </c>
      <c r="T50" s="317">
        <f t="shared" si="10"/>
        <v>5888.5699999999997</v>
      </c>
      <c r="U50" s="318">
        <f t="shared" si="16"/>
        <v>0.60855540977992495</v>
      </c>
      <c r="V50" s="319"/>
      <c r="W50" s="320"/>
    </row>
    <row r="51" s="8" customFormat="1" ht="15" customHeight="1">
      <c r="A51" s="310" t="s">
        <v>80</v>
      </c>
      <c r="B51" s="321" t="str">
        <f>VLOOKUP(A51,'New template'!A:B,2,FALSE)</f>
        <v>E02595</v>
      </c>
      <c r="C51" s="68">
        <f t="shared" si="12"/>
        <v>240</v>
      </c>
      <c r="D51" s="68">
        <v>1</v>
      </c>
      <c r="E51" s="68">
        <v>239</v>
      </c>
      <c r="F51" s="68">
        <v>298</v>
      </c>
      <c r="G51" s="43">
        <v>0.83999999999999997</v>
      </c>
      <c r="H51" s="44">
        <f t="shared" si="13"/>
        <v>47</v>
      </c>
      <c r="I51" s="311">
        <f t="shared" si="14"/>
        <v>6.55227</v>
      </c>
      <c r="J51" s="311">
        <f t="shared" si="15"/>
        <v>1572.5448000000001</v>
      </c>
      <c r="K51" s="311">
        <f t="shared" si="4"/>
        <v>0.85179510000000003</v>
      </c>
      <c r="L51" s="46">
        <f t="shared" si="5"/>
        <v>1368.1139759999999</v>
      </c>
      <c r="M51" s="312">
        <v>0.20000000000000001</v>
      </c>
      <c r="N51" s="313">
        <f t="shared" si="6"/>
        <v>273.62279519999998</v>
      </c>
      <c r="O51" s="314">
        <v>0.050000000000000003</v>
      </c>
      <c r="P51" s="315">
        <f t="shared" si="7"/>
        <v>68.405698799999996</v>
      </c>
      <c r="Q51" s="314">
        <v>0.050000000000000003</v>
      </c>
      <c r="R51" s="315">
        <f t="shared" si="8"/>
        <v>68.405698799999996</v>
      </c>
      <c r="S51" s="316">
        <f t="shared" si="9"/>
        <v>3.9900000000000002</v>
      </c>
      <c r="T51" s="317">
        <f t="shared" si="10"/>
        <v>957.60000000000002</v>
      </c>
      <c r="U51" s="318">
        <f t="shared" si="16"/>
        <v>0.60894926491124446</v>
      </c>
      <c r="V51" s="319"/>
      <c r="W51" s="320"/>
    </row>
    <row r="52" s="8" customFormat="1" ht="15" customHeight="1">
      <c r="A52" s="310" t="s">
        <v>82</v>
      </c>
      <c r="B52" s="321" t="str">
        <f>VLOOKUP(A52,'New template'!A:B,2,FALSE)</f>
        <v>E02596</v>
      </c>
      <c r="C52" s="68">
        <f t="shared" si="12"/>
        <v>190</v>
      </c>
      <c r="D52" s="68">
        <v>2</v>
      </c>
      <c r="E52" s="68">
        <v>188</v>
      </c>
      <c r="F52" s="68">
        <v>398</v>
      </c>
      <c r="G52" s="43">
        <v>0.75</v>
      </c>
      <c r="H52" s="44">
        <f t="shared" si="13"/>
        <v>99</v>
      </c>
      <c r="I52" s="311">
        <f t="shared" si="14"/>
        <v>13.801590000000001</v>
      </c>
      <c r="J52" s="311">
        <f t="shared" si="15"/>
        <v>2622.3021000000003</v>
      </c>
      <c r="K52" s="311">
        <f t="shared" si="4"/>
        <v>1.7942067000000002</v>
      </c>
      <c r="L52" s="46">
        <f t="shared" si="5"/>
        <v>2281.4028270000003</v>
      </c>
      <c r="M52" s="312">
        <v>0.20000000000000001</v>
      </c>
      <c r="N52" s="313">
        <f t="shared" si="6"/>
        <v>456.28056540000011</v>
      </c>
      <c r="O52" s="314">
        <v>0.050000000000000003</v>
      </c>
      <c r="P52" s="315">
        <f t="shared" si="7"/>
        <v>114.07014135000003</v>
      </c>
      <c r="Q52" s="314">
        <v>0.050000000000000003</v>
      </c>
      <c r="R52" s="315">
        <f t="shared" si="8"/>
        <v>114.07014135000003</v>
      </c>
      <c r="S52" s="316">
        <f t="shared" si="9"/>
        <v>8.4100000000000001</v>
      </c>
      <c r="T52" s="317">
        <f t="shared" si="10"/>
        <v>1597.9000000000001</v>
      </c>
      <c r="U52" s="318">
        <f t="shared" si="16"/>
        <v>0.60935008212821851</v>
      </c>
      <c r="V52" s="319"/>
      <c r="W52" s="320"/>
    </row>
    <row r="53" s="7" customFormat="1" ht="15" customHeight="1">
      <c r="A53" s="310" t="s">
        <v>365</v>
      </c>
      <c r="B53" s="321" t="str">
        <f>VLOOKUP(A53,'New template'!A:B,2,FALSE)</f>
        <v>E02035</v>
      </c>
      <c r="C53" s="68">
        <f t="shared" si="12"/>
        <v>5001</v>
      </c>
      <c r="D53" s="68">
        <v>7</v>
      </c>
      <c r="E53" s="68">
        <v>4994</v>
      </c>
      <c r="F53" s="68">
        <v>98</v>
      </c>
      <c r="G53" s="43">
        <v>0.69999999999999996</v>
      </c>
      <c r="H53" s="44">
        <f t="shared" si="13"/>
        <v>29</v>
      </c>
      <c r="I53" s="311">
        <f t="shared" si="14"/>
        <v>4.0428899999999999</v>
      </c>
      <c r="J53" s="311">
        <f t="shared" si="15"/>
        <v>20218.492889999998</v>
      </c>
      <c r="K53" s="311">
        <f t="shared" si="4"/>
        <v>0.52557569999999998</v>
      </c>
      <c r="L53" s="46">
        <f t="shared" si="5"/>
        <v>17590.088814299997</v>
      </c>
      <c r="M53" s="312">
        <v>0.20000000000000001</v>
      </c>
      <c r="N53" s="313">
        <f t="shared" si="6"/>
        <v>3518.0177628599995</v>
      </c>
      <c r="O53" s="314">
        <v>0.050000000000000003</v>
      </c>
      <c r="P53" s="315">
        <f t="shared" si="7"/>
        <v>879.50444071499987</v>
      </c>
      <c r="Q53" s="314">
        <v>0.050000000000000003</v>
      </c>
      <c r="R53" s="315">
        <f t="shared" si="8"/>
        <v>879.50444071499987</v>
      </c>
      <c r="S53" s="316">
        <f t="shared" si="9"/>
        <v>2.46</v>
      </c>
      <c r="T53" s="317">
        <f t="shared" si="10"/>
        <v>12302.459999999999</v>
      </c>
      <c r="U53" s="318">
        <f t="shared" si="16"/>
        <v>0.60847562016280432</v>
      </c>
      <c r="V53" s="319"/>
      <c r="W53" s="320"/>
    </row>
    <row r="54" s="8" customFormat="1" ht="15" customHeight="1">
      <c r="A54" s="310" t="s">
        <v>365</v>
      </c>
      <c r="B54" s="321" t="str">
        <f>VLOOKUP(A54,'New template'!A:B,2,FALSE)</f>
        <v>E02035</v>
      </c>
      <c r="C54" s="68">
        <f t="shared" si="12"/>
        <v>5</v>
      </c>
      <c r="D54" s="68"/>
      <c r="E54" s="68">
        <v>5</v>
      </c>
      <c r="F54" s="68">
        <v>98</v>
      </c>
      <c r="G54" s="43">
        <v>0</v>
      </c>
      <c r="H54" s="44">
        <f t="shared" si="13"/>
        <v>98</v>
      </c>
      <c r="I54" s="311">
        <f t="shared" si="14"/>
        <v>13.662180000000001</v>
      </c>
      <c r="J54" s="311">
        <f t="shared" si="15"/>
        <v>68.310900000000004</v>
      </c>
      <c r="K54" s="311">
        <f t="shared" si="4"/>
        <v>1.7760834000000003</v>
      </c>
      <c r="L54" s="46">
        <f t="shared" si="5"/>
        <v>59.430483000000002</v>
      </c>
      <c r="M54" s="312">
        <v>0.20000000000000001</v>
      </c>
      <c r="N54" s="313">
        <f t="shared" si="6"/>
        <v>11.886096600000002</v>
      </c>
      <c r="O54" s="314">
        <v>0.050000000000000003</v>
      </c>
      <c r="P54" s="315">
        <f t="shared" si="7"/>
        <v>2.9715241500000005</v>
      </c>
      <c r="Q54" s="314">
        <v>0.050000000000000003</v>
      </c>
      <c r="R54" s="315">
        <f t="shared" si="8"/>
        <v>2.9715241500000005</v>
      </c>
      <c r="S54" s="316">
        <f t="shared" si="9"/>
        <v>8.3200000000000003</v>
      </c>
      <c r="T54" s="317">
        <f t="shared" si="10"/>
        <v>41.600000000000001</v>
      </c>
      <c r="U54" s="318">
        <f t="shared" si="16"/>
        <v>0.60898041161805805</v>
      </c>
      <c r="V54" s="319"/>
      <c r="W54" s="320"/>
    </row>
    <row r="55" s="7" customFormat="1" ht="15" customHeight="1">
      <c r="A55" s="310" t="s">
        <v>366</v>
      </c>
      <c r="B55" s="321" t="str">
        <f>VLOOKUP(A55,'New template'!A:B,2,FALSE)</f>
        <v>E02036</v>
      </c>
      <c r="C55" s="68">
        <f t="shared" si="12"/>
        <v>480</v>
      </c>
      <c r="D55" s="68"/>
      <c r="E55" s="68">
        <v>480</v>
      </c>
      <c r="F55" s="68">
        <v>198</v>
      </c>
      <c r="G55" s="43">
        <v>0.59999999999999998</v>
      </c>
      <c r="H55" s="44">
        <f t="shared" si="13"/>
        <v>79</v>
      </c>
      <c r="I55" s="311">
        <f t="shared" si="14"/>
        <v>11.013390000000001</v>
      </c>
      <c r="J55" s="311">
        <f t="shared" si="15"/>
        <v>5286.4272000000001</v>
      </c>
      <c r="K55" s="311">
        <f t="shared" si="4"/>
        <v>1.4317407000000002</v>
      </c>
      <c r="L55" s="46">
        <f t="shared" si="5"/>
        <v>4599.1916639999999</v>
      </c>
      <c r="M55" s="312">
        <v>0.20000000000000001</v>
      </c>
      <c r="N55" s="313">
        <f t="shared" si="6"/>
        <v>919.83833279999999</v>
      </c>
      <c r="O55" s="314">
        <v>0.050000000000000003</v>
      </c>
      <c r="P55" s="315">
        <f t="shared" si="7"/>
        <v>229.9595832</v>
      </c>
      <c r="Q55" s="314">
        <v>0.050000000000000003</v>
      </c>
      <c r="R55" s="315">
        <f t="shared" si="8"/>
        <v>229.9595832</v>
      </c>
      <c r="S55" s="316">
        <f t="shared" si="9"/>
        <v>6.71</v>
      </c>
      <c r="T55" s="317">
        <f t="shared" si="10"/>
        <v>3220.8000000000002</v>
      </c>
      <c r="U55" s="318">
        <f t="shared" si="16"/>
        <v>0.60925836640671038</v>
      </c>
      <c r="V55" s="319"/>
      <c r="W55" s="320"/>
    </row>
    <row r="56" s="7" customFormat="1" ht="15" customHeight="1">
      <c r="A56" s="310" t="s">
        <v>367</v>
      </c>
      <c r="B56" s="321" t="str">
        <f>VLOOKUP(A56,'New template'!A:B,2,FALSE)</f>
        <v>E06308</v>
      </c>
      <c r="C56" s="68">
        <f t="shared" si="12"/>
        <v>4</v>
      </c>
      <c r="D56" s="68"/>
      <c r="E56" s="68">
        <v>4</v>
      </c>
      <c r="F56" s="68">
        <v>248</v>
      </c>
      <c r="G56" s="43">
        <v>0</v>
      </c>
      <c r="H56" s="44">
        <f t="shared" si="13"/>
        <v>248</v>
      </c>
      <c r="I56" s="311">
        <f t="shared" si="14"/>
        <v>34.573680000000003</v>
      </c>
      <c r="J56" s="311">
        <f t="shared" si="15"/>
        <v>138.29472000000001</v>
      </c>
      <c r="K56" s="311">
        <f t="shared" si="4"/>
        <v>4.4945784000000009</v>
      </c>
      <c r="L56" s="46">
        <f t="shared" si="5"/>
        <v>120.31640640000001</v>
      </c>
      <c r="M56" s="312">
        <v>0.20000000000000001</v>
      </c>
      <c r="N56" s="313">
        <f t="shared" si="6"/>
        <v>24.063281280000002</v>
      </c>
      <c r="O56" s="314">
        <v>0.050000000000000003</v>
      </c>
      <c r="P56" s="315">
        <f t="shared" si="7"/>
        <v>6.0158203200000004</v>
      </c>
      <c r="Q56" s="314">
        <v>0.050000000000000003</v>
      </c>
      <c r="R56" s="315">
        <f t="shared" si="8"/>
        <v>6.0158203200000004</v>
      </c>
      <c r="S56" s="316">
        <f t="shared" si="9"/>
        <v>21.059999999999999</v>
      </c>
      <c r="T56" s="317">
        <f t="shared" si="10"/>
        <v>84.239999999999995</v>
      </c>
      <c r="U56" s="318">
        <f t="shared" si="16"/>
        <v>0.60913388450405037</v>
      </c>
      <c r="V56" s="319"/>
      <c r="W56" s="320"/>
    </row>
    <row r="57" ht="15" customHeight="1">
      <c r="A57" s="310" t="s">
        <v>367</v>
      </c>
      <c r="B57" s="321" t="str">
        <f>VLOOKUP(A57,'New template'!A:B,2,FALSE)</f>
        <v>E06308</v>
      </c>
      <c r="C57" s="68">
        <f t="shared" si="12"/>
        <v>136</v>
      </c>
      <c r="D57" s="68"/>
      <c r="E57" s="68">
        <v>136</v>
      </c>
      <c r="F57" s="68">
        <v>248</v>
      </c>
      <c r="G57" s="43">
        <v>0.5</v>
      </c>
      <c r="H57" s="44">
        <f t="shared" si="13"/>
        <v>124</v>
      </c>
      <c r="I57" s="311">
        <f t="shared" si="14"/>
        <v>17.286840000000002</v>
      </c>
      <c r="J57" s="311">
        <f t="shared" si="15"/>
        <v>2351.0102400000001</v>
      </c>
      <c r="K57" s="311">
        <f t="shared" si="4"/>
        <v>2.2472892000000004</v>
      </c>
      <c r="L57" s="46">
        <f t="shared" si="5"/>
        <v>2045.3789088000001</v>
      </c>
      <c r="M57" s="312">
        <v>0.20000000000000001</v>
      </c>
      <c r="N57" s="313">
        <f t="shared" si="6"/>
        <v>409.07578176000004</v>
      </c>
      <c r="O57" s="314">
        <v>0.050000000000000003</v>
      </c>
      <c r="P57" s="315">
        <f t="shared" si="7"/>
        <v>102.26894544000001</v>
      </c>
      <c r="Q57" s="314">
        <v>0.050000000000000003</v>
      </c>
      <c r="R57" s="315">
        <f t="shared" si="8"/>
        <v>102.26894544000001</v>
      </c>
      <c r="S57" s="316">
        <f t="shared" si="9"/>
        <v>10.529999999999999</v>
      </c>
      <c r="T57" s="317">
        <f t="shared" si="10"/>
        <v>1432.0799999999999</v>
      </c>
      <c r="U57" s="318">
        <f t="shared" si="16"/>
        <v>0.60913388450405048</v>
      </c>
      <c r="V57" s="285"/>
    </row>
    <row r="58" s="7" customFormat="1" ht="15" customHeight="1">
      <c r="A58" s="310" t="s">
        <v>90</v>
      </c>
      <c r="B58" s="321" t="str">
        <f>VLOOKUP(A58,'New template'!A:B,2,FALSE)</f>
        <v>E03005</v>
      </c>
      <c r="C58" s="68">
        <f t="shared" si="12"/>
        <v>141</v>
      </c>
      <c r="D58" s="68">
        <v>1</v>
      </c>
      <c r="E58" s="68">
        <v>140</v>
      </c>
      <c r="F58" s="68">
        <v>298</v>
      </c>
      <c r="G58" s="43">
        <v>0.75</v>
      </c>
      <c r="H58" s="44">
        <f t="shared" si="13"/>
        <v>74</v>
      </c>
      <c r="I58" s="311">
        <f t="shared" si="14"/>
        <v>10.31634</v>
      </c>
      <c r="J58" s="311">
        <f t="shared" si="15"/>
        <v>1454.60394</v>
      </c>
      <c r="K58" s="311">
        <f t="shared" si="4"/>
        <v>1.3411242000000001</v>
      </c>
      <c r="L58" s="46">
        <f t="shared" si="5"/>
        <v>1265.5054278000002</v>
      </c>
      <c r="M58" s="312">
        <v>0.20000000000000001</v>
      </c>
      <c r="N58" s="313">
        <f t="shared" si="6"/>
        <v>253.10108556000006</v>
      </c>
      <c r="O58" s="314">
        <v>0.050000000000000003</v>
      </c>
      <c r="P58" s="315">
        <f t="shared" si="7"/>
        <v>63.275271390000015</v>
      </c>
      <c r="Q58" s="314">
        <v>0.050000000000000003</v>
      </c>
      <c r="R58" s="315">
        <f t="shared" si="8"/>
        <v>63.275271390000015</v>
      </c>
      <c r="S58" s="316">
        <f t="shared" si="9"/>
        <v>6.2800000000000002</v>
      </c>
      <c r="T58" s="317">
        <f t="shared" si="10"/>
        <v>885.48000000000002</v>
      </c>
      <c r="U58" s="318">
        <f t="shared" si="16"/>
        <v>0.60874302320396578</v>
      </c>
      <c r="V58" s="319"/>
      <c r="W58" s="320"/>
    </row>
    <row r="59" s="7" customFormat="1" ht="15" customHeight="1">
      <c r="A59" s="310" t="s">
        <v>92</v>
      </c>
      <c r="B59" s="321" t="str">
        <f>VLOOKUP(A59,'New template'!A:B,2,FALSE)</f>
        <v>E03730</v>
      </c>
      <c r="C59" s="68">
        <f t="shared" si="12"/>
        <v>84</v>
      </c>
      <c r="D59" s="68">
        <v>1</v>
      </c>
      <c r="E59" s="68">
        <v>83</v>
      </c>
      <c r="F59" s="68">
        <v>398</v>
      </c>
      <c r="G59" s="43">
        <v>0.77000000000000002</v>
      </c>
      <c r="H59" s="44">
        <f t="shared" si="13"/>
        <v>91</v>
      </c>
      <c r="I59" s="311">
        <f t="shared" si="14"/>
        <v>12.686310000000001</v>
      </c>
      <c r="J59" s="311">
        <f t="shared" si="15"/>
        <v>1065.65004</v>
      </c>
      <c r="K59" s="311">
        <f t="shared" si="4"/>
        <v>1.6492203000000001</v>
      </c>
      <c r="L59" s="46">
        <f t="shared" si="5"/>
        <v>927.11553480000009</v>
      </c>
      <c r="M59" s="312">
        <v>0.20000000000000001</v>
      </c>
      <c r="N59" s="313">
        <f t="shared" si="6"/>
        <v>185.42310696000004</v>
      </c>
      <c r="O59" s="314">
        <v>0.050000000000000003</v>
      </c>
      <c r="P59" s="315">
        <f t="shared" si="7"/>
        <v>46.35577674000001</v>
      </c>
      <c r="Q59" s="314">
        <v>0.050000000000000003</v>
      </c>
      <c r="R59" s="315">
        <f t="shared" si="8"/>
        <v>46.35577674000001</v>
      </c>
      <c r="S59" s="316">
        <f t="shared" si="9"/>
        <v>7.7300000000000004</v>
      </c>
      <c r="T59" s="317">
        <f t="shared" si="10"/>
        <v>649.32000000000005</v>
      </c>
      <c r="U59" s="318">
        <f t="shared" si="16"/>
        <v>0.60931823359195858</v>
      </c>
      <c r="V59" s="319"/>
      <c r="W59" s="320"/>
    </row>
    <row r="60" s="7" customFormat="1" ht="15" customHeight="1">
      <c r="A60" s="310" t="s">
        <v>92</v>
      </c>
      <c r="B60" s="321" t="str">
        <f>VLOOKUP(A60,'New template'!A:B,2,FALSE)</f>
        <v>E03730</v>
      </c>
      <c r="C60" s="68">
        <f t="shared" si="12"/>
        <v>1</v>
      </c>
      <c r="D60" s="68"/>
      <c r="E60" s="68">
        <v>1</v>
      </c>
      <c r="F60" s="68">
        <v>398</v>
      </c>
      <c r="G60" s="43">
        <v>0</v>
      </c>
      <c r="H60" s="44">
        <f t="shared" si="13"/>
        <v>398</v>
      </c>
      <c r="I60" s="311">
        <f t="shared" si="14"/>
        <v>55.48518</v>
      </c>
      <c r="J60" s="311">
        <f t="shared" si="15"/>
        <v>55.48518</v>
      </c>
      <c r="K60" s="311">
        <f t="shared" si="4"/>
        <v>7.2130733999999999</v>
      </c>
      <c r="L60" s="46">
        <f t="shared" si="5"/>
        <v>48.272106600000001</v>
      </c>
      <c r="M60" s="312">
        <v>0.20000000000000001</v>
      </c>
      <c r="N60" s="313">
        <f t="shared" si="6"/>
        <v>9.6544213200000009</v>
      </c>
      <c r="O60" s="314">
        <v>0.050000000000000003</v>
      </c>
      <c r="P60" s="315">
        <f t="shared" si="7"/>
        <v>2.4136053300000002</v>
      </c>
      <c r="Q60" s="314">
        <v>0.050000000000000003</v>
      </c>
      <c r="R60" s="315">
        <f t="shared" si="8"/>
        <v>2.4136053300000002</v>
      </c>
      <c r="S60" s="316">
        <f t="shared" si="9"/>
        <v>33.789999999999999</v>
      </c>
      <c r="T60" s="317">
        <f t="shared" si="10"/>
        <v>33.789999999999999</v>
      </c>
      <c r="U60" s="318">
        <f t="shared" si="16"/>
        <v>0.60899144600414024</v>
      </c>
      <c r="V60" s="319"/>
      <c r="W60" s="320"/>
    </row>
    <row r="61" s="7" customFormat="1" ht="15" customHeight="1">
      <c r="A61" s="310" t="s">
        <v>94</v>
      </c>
      <c r="B61" s="321" t="str">
        <f>VLOOKUP(A61,'New template'!A:B,2,FALSE)</f>
        <v>E06163</v>
      </c>
      <c r="C61" s="68">
        <f t="shared" si="12"/>
        <v>622</v>
      </c>
      <c r="D61" s="68">
        <v>4</v>
      </c>
      <c r="E61" s="68">
        <v>618</v>
      </c>
      <c r="F61" s="68">
        <v>498</v>
      </c>
      <c r="G61" s="43">
        <v>0.75</v>
      </c>
      <c r="H61" s="44">
        <f t="shared" si="13"/>
        <v>124</v>
      </c>
      <c r="I61" s="311">
        <f t="shared" si="14"/>
        <v>17.286840000000002</v>
      </c>
      <c r="J61" s="311">
        <f t="shared" si="15"/>
        <v>10752.414480000001</v>
      </c>
      <c r="K61" s="311">
        <f t="shared" si="4"/>
        <v>2.2472892000000004</v>
      </c>
      <c r="L61" s="46">
        <f t="shared" si="5"/>
        <v>9354.6005975999997</v>
      </c>
      <c r="M61" s="312">
        <v>0.20000000000000001</v>
      </c>
      <c r="N61" s="313">
        <f t="shared" si="6"/>
        <v>1870.9201195200001</v>
      </c>
      <c r="O61" s="314">
        <v>0.050000000000000003</v>
      </c>
      <c r="P61" s="315">
        <f t="shared" si="7"/>
        <v>467.73002988000002</v>
      </c>
      <c r="Q61" s="314">
        <v>0.050000000000000003</v>
      </c>
      <c r="R61" s="315">
        <f t="shared" si="8"/>
        <v>467.73002988000002</v>
      </c>
      <c r="S61" s="316">
        <f t="shared" si="9"/>
        <v>10.529999999999999</v>
      </c>
      <c r="T61" s="317">
        <f t="shared" si="10"/>
        <v>6549.6599999999999</v>
      </c>
      <c r="U61" s="318">
        <f t="shared" si="16"/>
        <v>0.60913388450405037</v>
      </c>
      <c r="V61" s="319"/>
      <c r="W61" s="320"/>
    </row>
    <row r="62" ht="15" customHeight="1">
      <c r="A62" s="310" t="s">
        <v>96</v>
      </c>
      <c r="B62" s="321" t="str">
        <f>VLOOKUP(A62,'New template'!A:B,2,FALSE)</f>
        <v>E06127</v>
      </c>
      <c r="C62" s="68">
        <f t="shared" si="12"/>
        <v>161</v>
      </c>
      <c r="D62" s="68"/>
      <c r="E62" s="68">
        <v>161</v>
      </c>
      <c r="F62" s="68">
        <v>298</v>
      </c>
      <c r="G62" s="43">
        <v>0.29999999999999999</v>
      </c>
      <c r="H62" s="44">
        <f t="shared" si="13"/>
        <v>208</v>
      </c>
      <c r="I62" s="311">
        <f t="shared" si="14"/>
        <v>28.99728</v>
      </c>
      <c r="J62" s="311">
        <f t="shared" si="15"/>
        <v>4668.5620799999997</v>
      </c>
      <c r="K62" s="311">
        <f t="shared" si="4"/>
        <v>3.7696464000000001</v>
      </c>
      <c r="L62" s="46">
        <f t="shared" si="5"/>
        <v>4061.6490096000002</v>
      </c>
      <c r="M62" s="312">
        <v>0.20000000000000001</v>
      </c>
      <c r="N62" s="313">
        <f t="shared" si="6"/>
        <v>812.32980192000014</v>
      </c>
      <c r="O62" s="314">
        <v>0.050000000000000003</v>
      </c>
      <c r="P62" s="315">
        <f t="shared" si="7"/>
        <v>203.08245048000003</v>
      </c>
      <c r="Q62" s="314">
        <v>0.050000000000000003</v>
      </c>
      <c r="R62" s="315">
        <f t="shared" si="8"/>
        <v>203.08245048000003</v>
      </c>
      <c r="S62" s="316">
        <f t="shared" si="9"/>
        <v>17.66</v>
      </c>
      <c r="T62" s="317">
        <f t="shared" si="10"/>
        <v>2843.2600000000002</v>
      </c>
      <c r="U62" s="318">
        <f t="shared" si="16"/>
        <v>0.60902263936479573</v>
      </c>
      <c r="V62" s="285"/>
    </row>
    <row r="63" s="7" customFormat="1" ht="15" customHeight="1">
      <c r="A63" s="310" t="s">
        <v>96</v>
      </c>
      <c r="B63" s="321" t="str">
        <f>VLOOKUP(A63,'New template'!A:B,2,FALSE)</f>
        <v>E06127</v>
      </c>
      <c r="C63" s="68">
        <f t="shared" si="12"/>
        <v>494</v>
      </c>
      <c r="D63" s="68"/>
      <c r="E63" s="68">
        <v>494</v>
      </c>
      <c r="F63" s="68">
        <v>298</v>
      </c>
      <c r="G63" s="43">
        <v>0.25</v>
      </c>
      <c r="H63" s="44">
        <f t="shared" si="13"/>
        <v>223</v>
      </c>
      <c r="I63" s="311">
        <f t="shared" si="14"/>
        <v>31.088430000000002</v>
      </c>
      <c r="J63" s="311">
        <f t="shared" si="15"/>
        <v>15357.684420000001</v>
      </c>
      <c r="K63" s="311">
        <f t="shared" si="4"/>
        <v>4.0414959000000001</v>
      </c>
      <c r="L63" s="46">
        <f t="shared" si="5"/>
        <v>13361.1854454</v>
      </c>
      <c r="M63" s="312">
        <v>0.20000000000000001</v>
      </c>
      <c r="N63" s="313">
        <f t="shared" si="6"/>
        <v>2672.2370890800003</v>
      </c>
      <c r="O63" s="314">
        <v>0.050000000000000003</v>
      </c>
      <c r="P63" s="315">
        <f t="shared" si="7"/>
        <v>668.05927227000006</v>
      </c>
      <c r="Q63" s="314">
        <v>0.050000000000000003</v>
      </c>
      <c r="R63" s="315">
        <f t="shared" si="8"/>
        <v>668.05927227000006</v>
      </c>
      <c r="S63" s="316">
        <f t="shared" si="9"/>
        <v>18.93</v>
      </c>
      <c r="T63" s="317">
        <f t="shared" si="10"/>
        <v>9351.4200000000001</v>
      </c>
      <c r="U63" s="318">
        <f t="shared" si="16"/>
        <v>0.60890820153992975</v>
      </c>
      <c r="V63" s="319"/>
      <c r="W63" s="320"/>
    </row>
    <row r="64" s="7" customFormat="1" ht="15" customHeight="1">
      <c r="A64" s="310" t="s">
        <v>96</v>
      </c>
      <c r="B64" s="321" t="str">
        <f>VLOOKUP(A64,'New template'!A:B,2,FALSE)</f>
        <v>E06127</v>
      </c>
      <c r="C64" s="68">
        <f t="shared" si="12"/>
        <v>70</v>
      </c>
      <c r="D64" s="68"/>
      <c r="E64" s="68">
        <v>70</v>
      </c>
      <c r="F64" s="68">
        <v>298</v>
      </c>
      <c r="G64" s="43">
        <v>0</v>
      </c>
      <c r="H64" s="44">
        <f t="shared" si="13"/>
        <v>298</v>
      </c>
      <c r="I64" s="311">
        <f t="shared" si="14"/>
        <v>41.544180000000004</v>
      </c>
      <c r="J64" s="311">
        <f t="shared" si="15"/>
        <v>2908.0926000000004</v>
      </c>
      <c r="K64" s="311">
        <f t="shared" si="4"/>
        <v>5.4007434000000005</v>
      </c>
      <c r="L64" s="46">
        <f t="shared" si="5"/>
        <v>2530.0405620000001</v>
      </c>
      <c r="M64" s="312">
        <v>0.20000000000000001</v>
      </c>
      <c r="N64" s="313">
        <f t="shared" si="6"/>
        <v>506.00811240000007</v>
      </c>
      <c r="O64" s="314">
        <v>0.050000000000000003</v>
      </c>
      <c r="P64" s="315">
        <f t="shared" si="7"/>
        <v>126.50202810000002</v>
      </c>
      <c r="Q64" s="314">
        <v>0.050000000000000003</v>
      </c>
      <c r="R64" s="315">
        <f t="shared" si="8"/>
        <v>126.50202810000002</v>
      </c>
      <c r="S64" s="316">
        <f t="shared" si="9"/>
        <v>25.300000000000001</v>
      </c>
      <c r="T64" s="317">
        <f t="shared" si="10"/>
        <v>1771</v>
      </c>
      <c r="U64" s="318">
        <f t="shared" si="16"/>
        <v>0.60899023641819372</v>
      </c>
      <c r="V64" s="319"/>
      <c r="W64" s="320"/>
    </row>
    <row r="65" s="7" customFormat="1" ht="15" customHeight="1">
      <c r="A65" s="310" t="s">
        <v>98</v>
      </c>
      <c r="B65" s="321" t="str">
        <f>VLOOKUP(A65,'New template'!A:B,2,FALSE)</f>
        <v>E06634</v>
      </c>
      <c r="C65" s="68">
        <f t="shared" si="12"/>
        <v>17</v>
      </c>
      <c r="D65" s="68"/>
      <c r="E65" s="68">
        <v>17</v>
      </c>
      <c r="F65" s="68">
        <v>478</v>
      </c>
      <c r="G65" s="43">
        <v>0</v>
      </c>
      <c r="H65" s="44">
        <f t="shared" si="13"/>
        <v>478</v>
      </c>
      <c r="I65" s="311">
        <f t="shared" si="14"/>
        <v>66.637979999999999</v>
      </c>
      <c r="J65" s="311">
        <f t="shared" si="15"/>
        <v>1132.84566</v>
      </c>
      <c r="K65" s="311">
        <f t="shared" si="4"/>
        <v>8.6629374000000006</v>
      </c>
      <c r="L65" s="46">
        <f t="shared" si="5"/>
        <v>985.57572419999997</v>
      </c>
      <c r="M65" s="312">
        <v>0.20000000000000001</v>
      </c>
      <c r="N65" s="313">
        <f t="shared" si="6"/>
        <v>197.11514484</v>
      </c>
      <c r="O65" s="314">
        <v>0.050000000000000003</v>
      </c>
      <c r="P65" s="315">
        <f t="shared" si="7"/>
        <v>49.27878621</v>
      </c>
      <c r="Q65" s="314">
        <v>0.050000000000000003</v>
      </c>
      <c r="R65" s="315">
        <f t="shared" si="8"/>
        <v>49.27878621</v>
      </c>
      <c r="S65" s="316">
        <f t="shared" si="9"/>
        <v>40.579999999999998</v>
      </c>
      <c r="T65" s="317">
        <f t="shared" si="10"/>
        <v>689.86000000000001</v>
      </c>
      <c r="U65" s="318">
        <f t="shared" si="16"/>
        <v>0.60896203636424762</v>
      </c>
      <c r="V65" s="319"/>
      <c r="W65" s="320"/>
    </row>
    <row r="66" s="7" customFormat="1" ht="15" customHeight="1">
      <c r="A66" s="310" t="s">
        <v>98</v>
      </c>
      <c r="B66" s="321" t="str">
        <f>VLOOKUP(A66,'New template'!A:B,2,FALSE)</f>
        <v>E06634</v>
      </c>
      <c r="C66" s="68">
        <f t="shared" si="12"/>
        <v>5</v>
      </c>
      <c r="D66" s="68"/>
      <c r="E66" s="68">
        <v>5</v>
      </c>
      <c r="F66" s="68">
        <v>478</v>
      </c>
      <c r="G66" s="43">
        <v>0.20000000000000001</v>
      </c>
      <c r="H66" s="44">
        <f t="shared" si="13"/>
        <v>382</v>
      </c>
      <c r="I66" s="311">
        <f t="shared" si="14"/>
        <v>53.254620000000003</v>
      </c>
      <c r="J66" s="311">
        <f t="shared" si="15"/>
        <v>266.2731</v>
      </c>
      <c r="K66" s="311">
        <f t="shared" si="4"/>
        <v>6.9231006000000006</v>
      </c>
      <c r="L66" s="46">
        <f t="shared" si="5"/>
        <v>231.65759700000001</v>
      </c>
      <c r="M66" s="312">
        <v>0.20000000000000001</v>
      </c>
      <c r="N66" s="313">
        <f t="shared" si="6"/>
        <v>46.331519400000005</v>
      </c>
      <c r="O66" s="314">
        <v>0.050000000000000003</v>
      </c>
      <c r="P66" s="315">
        <f t="shared" si="7"/>
        <v>11.582879850000001</v>
      </c>
      <c r="Q66" s="314">
        <v>0.050000000000000003</v>
      </c>
      <c r="R66" s="315">
        <f t="shared" si="8"/>
        <v>11.582879850000001</v>
      </c>
      <c r="S66" s="316">
        <f t="shared" si="9"/>
        <v>32.43</v>
      </c>
      <c r="T66" s="317">
        <f t="shared" si="10"/>
        <v>162.15000000000001</v>
      </c>
      <c r="U66" s="318">
        <f t="shared" si="16"/>
        <v>0.60896125068585605</v>
      </c>
      <c r="V66" s="320"/>
      <c r="W66" s="320"/>
    </row>
    <row r="67" s="7" customFormat="1" ht="15" customHeight="1">
      <c r="A67" s="310" t="s">
        <v>98</v>
      </c>
      <c r="B67" s="321" t="str">
        <f>VLOOKUP(A67,'New template'!A:B,2,FALSE)</f>
        <v>E06634</v>
      </c>
      <c r="C67" s="68">
        <f t="shared" si="12"/>
        <v>74</v>
      </c>
      <c r="D67" s="68"/>
      <c r="E67" s="68">
        <v>74</v>
      </c>
      <c r="F67" s="68">
        <v>478</v>
      </c>
      <c r="G67" s="43">
        <v>0.29999999999999999</v>
      </c>
      <c r="H67" s="44">
        <f t="shared" si="13"/>
        <v>334</v>
      </c>
      <c r="I67" s="311">
        <f t="shared" si="14"/>
        <v>46.562940000000005</v>
      </c>
      <c r="J67" s="311">
        <f t="shared" si="15"/>
        <v>3445.6575600000006</v>
      </c>
      <c r="K67" s="311">
        <f t="shared" si="4"/>
        <v>6.0531822000000011</v>
      </c>
      <c r="L67" s="46">
        <f t="shared" si="5"/>
        <v>2997.7220772000001</v>
      </c>
      <c r="M67" s="312">
        <v>0.20000000000000001</v>
      </c>
      <c r="N67" s="313">
        <f t="shared" si="6"/>
        <v>599.54441544000008</v>
      </c>
      <c r="O67" s="314">
        <v>0.050000000000000003</v>
      </c>
      <c r="P67" s="315">
        <f t="shared" si="7"/>
        <v>149.88610386000002</v>
      </c>
      <c r="Q67" s="314">
        <v>0.050000000000000003</v>
      </c>
      <c r="R67" s="315">
        <f t="shared" si="8"/>
        <v>149.88610386000002</v>
      </c>
      <c r="S67" s="316">
        <f t="shared" si="9"/>
        <v>28.359999999999999</v>
      </c>
      <c r="T67" s="317">
        <f t="shared" si="10"/>
        <v>2098.6399999999999</v>
      </c>
      <c r="U67" s="318">
        <f t="shared" si="16"/>
        <v>0.60906807001447916</v>
      </c>
      <c r="V67" s="319"/>
      <c r="W67" s="320"/>
    </row>
    <row r="68" s="7" customFormat="1" ht="15" customHeight="1">
      <c r="A68" s="310" t="s">
        <v>100</v>
      </c>
      <c r="B68" s="321" t="str">
        <f>VLOOKUP(A68,'New template'!A:B,2,FALSE)</f>
        <v>E06655</v>
      </c>
      <c r="C68" s="68">
        <f t="shared" si="12"/>
        <v>18</v>
      </c>
      <c r="D68" s="68"/>
      <c r="E68" s="68">
        <v>18</v>
      </c>
      <c r="F68" s="68">
        <v>538</v>
      </c>
      <c r="G68" s="43">
        <v>0</v>
      </c>
      <c r="H68" s="44">
        <f t="shared" si="13"/>
        <v>538</v>
      </c>
      <c r="I68" s="311">
        <f t="shared" si="14"/>
        <v>75.002580000000009</v>
      </c>
      <c r="J68" s="311">
        <f t="shared" si="15"/>
        <v>1350.0464400000001</v>
      </c>
      <c r="K68" s="311">
        <f t="shared" si="4"/>
        <v>9.7503354000000009</v>
      </c>
      <c r="L68" s="46">
        <f t="shared" si="5"/>
        <v>1174.5404028000003</v>
      </c>
      <c r="M68" s="312">
        <v>0.20000000000000001</v>
      </c>
      <c r="N68" s="313">
        <f t="shared" si="6"/>
        <v>234.90808056000006</v>
      </c>
      <c r="O68" s="314">
        <v>0.050000000000000003</v>
      </c>
      <c r="P68" s="315">
        <f t="shared" si="7"/>
        <v>58.727020140000015</v>
      </c>
      <c r="Q68" s="314">
        <v>0.050000000000000003</v>
      </c>
      <c r="R68" s="315">
        <f t="shared" si="8"/>
        <v>58.727020140000015</v>
      </c>
      <c r="S68" s="316">
        <f t="shared" si="9"/>
        <v>45.68</v>
      </c>
      <c r="T68" s="317">
        <f t="shared" si="10"/>
        <v>822.24000000000001</v>
      </c>
      <c r="U68" s="318">
        <f t="shared" si="16"/>
        <v>0.60904571549405362</v>
      </c>
      <c r="V68" s="320"/>
      <c r="W68" s="320"/>
    </row>
    <row r="69" s="7" customFormat="1" ht="15" customHeight="1">
      <c r="A69" s="310" t="s">
        <v>100</v>
      </c>
      <c r="B69" s="321" t="str">
        <f>VLOOKUP(A69,'New template'!A:B,2,FALSE)</f>
        <v>E06655</v>
      </c>
      <c r="C69" s="68">
        <f t="shared" si="12"/>
        <v>89</v>
      </c>
      <c r="D69" s="68"/>
      <c r="E69" s="68">
        <v>89</v>
      </c>
      <c r="F69" s="68">
        <v>538</v>
      </c>
      <c r="G69" s="43">
        <v>0.20000000000000001</v>
      </c>
      <c r="H69" s="44">
        <f t="shared" si="13"/>
        <v>430</v>
      </c>
      <c r="I69" s="311">
        <f t="shared" si="14"/>
        <v>59.946300000000001</v>
      </c>
      <c r="J69" s="311">
        <f t="shared" si="15"/>
        <v>5335.2206999999999</v>
      </c>
      <c r="K69" s="311">
        <f t="shared" si="4"/>
        <v>7.7930190000000001</v>
      </c>
      <c r="L69" s="46">
        <f t="shared" si="5"/>
        <v>4641.6420090000001</v>
      </c>
      <c r="M69" s="312">
        <v>0.20000000000000001</v>
      </c>
      <c r="N69" s="313">
        <f t="shared" si="6"/>
        <v>928.32840180000005</v>
      </c>
      <c r="O69" s="314">
        <v>0.050000000000000003</v>
      </c>
      <c r="P69" s="315">
        <f t="shared" si="7"/>
        <v>232.08210045000001</v>
      </c>
      <c r="Q69" s="314">
        <v>0.050000000000000003</v>
      </c>
      <c r="R69" s="315">
        <f t="shared" si="8"/>
        <v>232.08210045000001</v>
      </c>
      <c r="S69" s="316">
        <f t="shared" si="9"/>
        <v>36.509999999999998</v>
      </c>
      <c r="T69" s="317">
        <f t="shared" si="10"/>
        <v>3249.3899999999999</v>
      </c>
      <c r="U69" s="318">
        <f t="shared" si="16"/>
        <v>0.60904509536034745</v>
      </c>
      <c r="V69" s="319"/>
      <c r="W69" s="320"/>
    </row>
    <row r="70" ht="15" customHeight="1">
      <c r="A70" s="310" t="s">
        <v>102</v>
      </c>
      <c r="B70" s="321" t="str">
        <f>VLOOKUP(A70,'New template'!A:B,2,FALSE)</f>
        <v>E05011</v>
      </c>
      <c r="C70" s="68">
        <f t="shared" si="12"/>
        <v>48</v>
      </c>
      <c r="D70" s="68"/>
      <c r="E70" s="68">
        <v>48</v>
      </c>
      <c r="F70" s="68">
        <v>98</v>
      </c>
      <c r="G70" s="43">
        <v>0.75</v>
      </c>
      <c r="H70" s="44">
        <f t="shared" si="13"/>
        <v>24</v>
      </c>
      <c r="I70" s="311">
        <f t="shared" si="14"/>
        <v>3.3458399999999999</v>
      </c>
      <c r="J70" s="311">
        <f t="shared" si="15"/>
        <v>160.60032000000001</v>
      </c>
      <c r="K70" s="311">
        <f t="shared" si="4"/>
        <v>0.43495919999999999</v>
      </c>
      <c r="L70" s="46">
        <f t="shared" si="5"/>
        <v>139.72227839999999</v>
      </c>
      <c r="M70" s="312">
        <v>0.20000000000000001</v>
      </c>
      <c r="N70" s="313">
        <f t="shared" si="6"/>
        <v>27.944455680000001</v>
      </c>
      <c r="O70" s="314">
        <v>0.050000000000000003</v>
      </c>
      <c r="P70" s="315">
        <f t="shared" si="7"/>
        <v>6.9861139200000002</v>
      </c>
      <c r="Q70" s="314">
        <v>0.050000000000000003</v>
      </c>
      <c r="R70" s="315">
        <f t="shared" si="8"/>
        <v>6.9861139200000002</v>
      </c>
      <c r="S70" s="316">
        <f t="shared" si="9"/>
        <v>2.04</v>
      </c>
      <c r="T70" s="317">
        <f t="shared" si="10"/>
        <v>97.920000000000002</v>
      </c>
      <c r="U70" s="318">
        <f t="shared" si="16"/>
        <v>0.6097123592281759</v>
      </c>
      <c r="V70" s="319"/>
      <c r="W70" s="320"/>
    </row>
    <row r="71" s="7" customFormat="1" ht="15" customHeight="1">
      <c r="A71" s="310" t="s">
        <v>104</v>
      </c>
      <c r="B71" s="321" t="str">
        <f>VLOOKUP(A71,'New template'!A:B,2,FALSE)</f>
        <v>E05644</v>
      </c>
      <c r="C71" s="68">
        <f t="shared" si="12"/>
        <v>11</v>
      </c>
      <c r="D71" s="68"/>
      <c r="E71" s="68">
        <v>11</v>
      </c>
      <c r="F71" s="68">
        <v>148</v>
      </c>
      <c r="G71" s="43">
        <v>0.75</v>
      </c>
      <c r="H71" s="44">
        <f t="shared" si="13"/>
        <v>37</v>
      </c>
      <c r="I71" s="311">
        <f t="shared" si="14"/>
        <v>5.1581700000000001</v>
      </c>
      <c r="J71" s="311">
        <f t="shared" si="15"/>
        <v>56.739870000000003</v>
      </c>
      <c r="K71" s="311">
        <f t="shared" si="4"/>
        <v>0.67056210000000005</v>
      </c>
      <c r="L71" s="46">
        <f t="shared" si="5"/>
        <v>49.363686900000005</v>
      </c>
      <c r="M71" s="312">
        <v>0.20000000000000001</v>
      </c>
      <c r="N71" s="313">
        <f t="shared" si="6"/>
        <v>9.872737380000002</v>
      </c>
      <c r="O71" s="314">
        <v>0.050000000000000003</v>
      </c>
      <c r="P71" s="315">
        <f t="shared" si="7"/>
        <v>2.4681843450000005</v>
      </c>
      <c r="Q71" s="314">
        <v>0.050000000000000003</v>
      </c>
      <c r="R71" s="315">
        <f t="shared" si="8"/>
        <v>2.4681843450000005</v>
      </c>
      <c r="S71" s="316">
        <f t="shared" si="9"/>
        <v>3.1400000000000001</v>
      </c>
      <c r="T71" s="317">
        <f t="shared" si="10"/>
        <v>34.539999999999999</v>
      </c>
      <c r="U71" s="318">
        <f t="shared" si="16"/>
        <v>0.60874302320396567</v>
      </c>
      <c r="V71" s="319"/>
      <c r="W71" s="320"/>
    </row>
    <row r="72" s="7" customFormat="1" ht="15" customHeight="1">
      <c r="A72" s="310" t="s">
        <v>108</v>
      </c>
      <c r="B72" s="321" t="str">
        <f>VLOOKUP(A72,'New template'!A:B,2,FALSE)</f>
        <v>E05369</v>
      </c>
      <c r="C72" s="68">
        <f t="shared" si="12"/>
        <v>1809</v>
      </c>
      <c r="D72" s="68">
        <v>2</v>
      </c>
      <c r="E72" s="68">
        <v>1807</v>
      </c>
      <c r="F72" s="68">
        <v>268</v>
      </c>
      <c r="G72" s="43">
        <v>0.90000000000000002</v>
      </c>
      <c r="H72" s="44">
        <f t="shared" si="13"/>
        <v>26</v>
      </c>
      <c r="I72" s="311">
        <f t="shared" si="14"/>
        <v>3.62466</v>
      </c>
      <c r="J72" s="311">
        <f t="shared" si="15"/>
        <v>6557.0099399999999</v>
      </c>
      <c r="K72" s="311">
        <f t="shared" si="4"/>
        <v>0.47120580000000001</v>
      </c>
      <c r="L72" s="46">
        <f t="shared" si="5"/>
        <v>5704.5986478000004</v>
      </c>
      <c r="M72" s="312">
        <v>0.20000000000000001</v>
      </c>
      <c r="N72" s="313">
        <f t="shared" si="6"/>
        <v>1140.9197295600002</v>
      </c>
      <c r="O72" s="314">
        <v>0.050000000000000003</v>
      </c>
      <c r="P72" s="315">
        <f t="shared" si="7"/>
        <v>285.22993239000004</v>
      </c>
      <c r="Q72" s="314">
        <v>0.050000000000000003</v>
      </c>
      <c r="R72" s="315">
        <f t="shared" si="8"/>
        <v>285.22993239000004</v>
      </c>
      <c r="S72" s="316">
        <f t="shared" si="9"/>
        <v>2.21</v>
      </c>
      <c r="T72" s="317">
        <f t="shared" si="10"/>
        <v>3997.8899999999999</v>
      </c>
      <c r="U72" s="318">
        <f t="shared" si="16"/>
        <v>0.6097123592281759</v>
      </c>
      <c r="V72" s="320"/>
      <c r="W72" s="320"/>
    </row>
    <row r="73" s="7" customFormat="1" ht="15" customHeight="1">
      <c r="A73" s="310" t="s">
        <v>110</v>
      </c>
      <c r="B73" s="321" t="str">
        <f>VLOOKUP(A73,'New template'!A:B,2,FALSE)</f>
        <v>E03177</v>
      </c>
      <c r="C73" s="68">
        <f t="shared" ref="C73:C104" si="17">D73+E73</f>
        <v>2000</v>
      </c>
      <c r="D73" s="68">
        <v>1</v>
      </c>
      <c r="E73" s="68">
        <v>1999</v>
      </c>
      <c r="F73" s="68">
        <v>268</v>
      </c>
      <c r="G73" s="43">
        <v>0.90000000000000002</v>
      </c>
      <c r="H73" s="44">
        <f t="shared" ref="H73:H78" si="18">ROUNDDOWN(F73*(1-G73),0)</f>
        <v>26</v>
      </c>
      <c r="I73" s="311">
        <f t="shared" ref="I73:I78" si="19">H73*$B$7</f>
        <v>3.62466</v>
      </c>
      <c r="J73" s="311">
        <f t="shared" ref="J73:J78" si="20">I73*C73</f>
        <v>7249.3199999999997</v>
      </c>
      <c r="K73" s="311">
        <f t="shared" ref="K73:K136" si="21">I73*0.13</f>
        <v>0.47120580000000001</v>
      </c>
      <c r="L73" s="46">
        <f t="shared" ref="L73:L136" si="22">(I73-K73)*C73</f>
        <v>6306.9084000000003</v>
      </c>
      <c r="M73" s="312">
        <v>0.20000000000000001</v>
      </c>
      <c r="N73" s="313">
        <f t="shared" ref="N73:N136" si="23">L73*M73</f>
        <v>1261.3816800000002</v>
      </c>
      <c r="O73" s="314">
        <v>0.050000000000000003</v>
      </c>
      <c r="P73" s="315">
        <f t="shared" ref="P73:P136" si="24">L73*O73</f>
        <v>315.34542000000005</v>
      </c>
      <c r="Q73" s="314">
        <v>0.050000000000000003</v>
      </c>
      <c r="R73" s="315">
        <f t="shared" ref="R73:R136" si="25">L73*Q73</f>
        <v>315.34542000000005</v>
      </c>
      <c r="S73" s="316">
        <f t="shared" ref="S73:S136" si="26">IFERROR(ROUND((L73-N73-P73-R73)/C73,2),0)</f>
        <v>2.21</v>
      </c>
      <c r="T73" s="317">
        <f t="shared" ref="T73:T136" si="27">+S73*C73</f>
        <v>4420</v>
      </c>
      <c r="U73" s="318">
        <f t="shared" ref="U73:U78" si="28">T73/J73</f>
        <v>0.6097123592281759</v>
      </c>
      <c r="V73" s="319"/>
      <c r="W73" s="320"/>
    </row>
    <row r="74" s="8" customFormat="1" ht="15" customHeight="1">
      <c r="A74" s="310" t="s">
        <v>110</v>
      </c>
      <c r="B74" s="321" t="str">
        <f>VLOOKUP(A74,'New template'!A:B,2,FALSE)</f>
        <v>E03177</v>
      </c>
      <c r="C74" s="68">
        <f t="shared" si="17"/>
        <v>1</v>
      </c>
      <c r="D74" s="68"/>
      <c r="E74" s="68">
        <v>1</v>
      </c>
      <c r="F74" s="68">
        <v>268</v>
      </c>
      <c r="G74" s="43">
        <v>0</v>
      </c>
      <c r="H74" s="44">
        <f t="shared" si="18"/>
        <v>268</v>
      </c>
      <c r="I74" s="311">
        <f t="shared" si="19"/>
        <v>37.361879999999999</v>
      </c>
      <c r="J74" s="311">
        <f t="shared" si="20"/>
        <v>37.361879999999999</v>
      </c>
      <c r="K74" s="311">
        <f t="shared" si="21"/>
        <v>4.8570444000000004</v>
      </c>
      <c r="L74" s="46">
        <f t="shared" si="22"/>
        <v>32.5048356</v>
      </c>
      <c r="M74" s="312">
        <v>0.20000000000000001</v>
      </c>
      <c r="N74" s="313">
        <f t="shared" si="23"/>
        <v>6.5009671200000003</v>
      </c>
      <c r="O74" s="314">
        <v>0.050000000000000003</v>
      </c>
      <c r="P74" s="315">
        <f t="shared" si="24"/>
        <v>1.6252417800000001</v>
      </c>
      <c r="Q74" s="314">
        <v>0.050000000000000003</v>
      </c>
      <c r="R74" s="315">
        <f t="shared" si="25"/>
        <v>1.6252417800000001</v>
      </c>
      <c r="S74" s="316">
        <f t="shared" si="26"/>
        <v>22.75</v>
      </c>
      <c r="T74" s="317">
        <f t="shared" si="27"/>
        <v>22.75</v>
      </c>
      <c r="U74" s="318">
        <f t="shared" si="28"/>
        <v>0.60890940177528541</v>
      </c>
      <c r="V74" s="319"/>
      <c r="W74" s="320"/>
    </row>
    <row r="75" s="7" customFormat="1" ht="15" customHeight="1">
      <c r="A75" s="310" t="s">
        <v>112</v>
      </c>
      <c r="B75" s="321" t="str">
        <f>VLOOKUP(A75,'New template'!A:B,2,FALSE)</f>
        <v>E04524</v>
      </c>
      <c r="C75" s="68">
        <f t="shared" si="17"/>
        <v>1</v>
      </c>
      <c r="D75" s="68"/>
      <c r="E75" s="68">
        <v>1</v>
      </c>
      <c r="F75" s="68">
        <v>298</v>
      </c>
      <c r="G75" s="43">
        <v>0</v>
      </c>
      <c r="H75" s="44">
        <f t="shared" si="18"/>
        <v>298</v>
      </c>
      <c r="I75" s="311">
        <f t="shared" si="19"/>
        <v>41.544180000000004</v>
      </c>
      <c r="J75" s="311">
        <f t="shared" si="20"/>
        <v>41.544180000000004</v>
      </c>
      <c r="K75" s="311">
        <f t="shared" si="21"/>
        <v>5.4007434000000005</v>
      </c>
      <c r="L75" s="46">
        <f t="shared" si="22"/>
        <v>36.143436600000001</v>
      </c>
      <c r="M75" s="312">
        <v>0.20000000000000001</v>
      </c>
      <c r="N75" s="313">
        <f t="shared" si="23"/>
        <v>7.2286873200000006</v>
      </c>
      <c r="O75" s="314">
        <v>0.050000000000000003</v>
      </c>
      <c r="P75" s="315">
        <f t="shared" si="24"/>
        <v>1.8071718300000001</v>
      </c>
      <c r="Q75" s="314">
        <v>0.050000000000000003</v>
      </c>
      <c r="R75" s="315">
        <f t="shared" si="25"/>
        <v>1.8071718300000001</v>
      </c>
      <c r="S75" s="316">
        <f t="shared" si="26"/>
        <v>25.300000000000001</v>
      </c>
      <c r="T75" s="317">
        <f t="shared" si="27"/>
        <v>25.300000000000001</v>
      </c>
      <c r="U75" s="318">
        <f t="shared" si="28"/>
        <v>0.60899023641819383</v>
      </c>
      <c r="V75" s="319"/>
      <c r="W75" s="320"/>
    </row>
    <row r="76" s="7" customFormat="1" ht="15" customHeight="1">
      <c r="A76" s="310" t="s">
        <v>112</v>
      </c>
      <c r="B76" s="321" t="str">
        <f>VLOOKUP(A76,'New template'!A:B,2,FALSE)</f>
        <v>E04524</v>
      </c>
      <c r="C76" s="68">
        <f t="shared" si="17"/>
        <v>55</v>
      </c>
      <c r="D76" s="68"/>
      <c r="E76" s="68">
        <v>55</v>
      </c>
      <c r="F76" s="68">
        <v>298</v>
      </c>
      <c r="G76" s="43">
        <v>0.34000000000000002</v>
      </c>
      <c r="H76" s="44">
        <f t="shared" si="18"/>
        <v>196</v>
      </c>
      <c r="I76" s="311">
        <f t="shared" si="19"/>
        <v>27.324360000000002</v>
      </c>
      <c r="J76" s="311">
        <f t="shared" si="20"/>
        <v>1502.8398000000002</v>
      </c>
      <c r="K76" s="311">
        <f t="shared" si="21"/>
        <v>3.5521668000000006</v>
      </c>
      <c r="L76" s="46">
        <f t="shared" si="22"/>
        <v>1307.470626</v>
      </c>
      <c r="M76" s="312">
        <v>0.20000000000000001</v>
      </c>
      <c r="N76" s="313">
        <f t="shared" si="23"/>
        <v>261.49412520000004</v>
      </c>
      <c r="O76" s="314">
        <v>0.050000000000000003</v>
      </c>
      <c r="P76" s="315">
        <f t="shared" si="24"/>
        <v>65.37353130000001</v>
      </c>
      <c r="Q76" s="314">
        <v>0.050000000000000003</v>
      </c>
      <c r="R76" s="315">
        <f t="shared" si="25"/>
        <v>65.37353130000001</v>
      </c>
      <c r="S76" s="316">
        <f t="shared" si="26"/>
        <v>16.640000000000001</v>
      </c>
      <c r="T76" s="317">
        <f t="shared" si="27"/>
        <v>915.20000000000005</v>
      </c>
      <c r="U76" s="318">
        <f t="shared" si="28"/>
        <v>0.60898041161805794</v>
      </c>
      <c r="V76" s="319"/>
      <c r="W76" s="320"/>
    </row>
    <row r="77" s="7" customFormat="1" ht="15" customHeight="1">
      <c r="A77" s="310" t="s">
        <v>114</v>
      </c>
      <c r="B77" s="321" t="str">
        <f>VLOOKUP(A77,'New template'!A:B,2,FALSE)</f>
        <v>E06529</v>
      </c>
      <c r="C77" s="68">
        <f t="shared" si="17"/>
        <v>6</v>
      </c>
      <c r="D77" s="68"/>
      <c r="E77" s="68">
        <v>6</v>
      </c>
      <c r="F77" s="68">
        <v>448</v>
      </c>
      <c r="G77" s="43">
        <v>0.34000000000000002</v>
      </c>
      <c r="H77" s="44">
        <f t="shared" si="18"/>
        <v>295</v>
      </c>
      <c r="I77" s="311">
        <f t="shared" si="19"/>
        <v>41.125950000000003</v>
      </c>
      <c r="J77" s="311">
        <f t="shared" si="20"/>
        <v>246.75570000000002</v>
      </c>
      <c r="K77" s="311">
        <f t="shared" si="21"/>
        <v>5.3463735000000003</v>
      </c>
      <c r="L77" s="46">
        <f t="shared" si="22"/>
        <v>214.67745900000003</v>
      </c>
      <c r="M77" s="312">
        <v>0.20000000000000001</v>
      </c>
      <c r="N77" s="313">
        <f t="shared" si="23"/>
        <v>42.935491800000008</v>
      </c>
      <c r="O77" s="314">
        <v>0.050000000000000003</v>
      </c>
      <c r="P77" s="315">
        <f t="shared" si="24"/>
        <v>10.733872950000002</v>
      </c>
      <c r="Q77" s="314">
        <v>0.050000000000000003</v>
      </c>
      <c r="R77" s="315">
        <f t="shared" si="25"/>
        <v>10.733872950000002</v>
      </c>
      <c r="S77" s="316">
        <f t="shared" si="26"/>
        <v>25.050000000000001</v>
      </c>
      <c r="T77" s="317">
        <f t="shared" si="27"/>
        <v>150.30000000000001</v>
      </c>
      <c r="U77" s="318">
        <f t="shared" si="28"/>
        <v>0.60910447053502714</v>
      </c>
      <c r="V77" s="319"/>
      <c r="W77" s="320"/>
    </row>
    <row r="78" s="7" customFormat="1" ht="15" customHeight="1">
      <c r="A78" s="310" t="s">
        <v>116</v>
      </c>
      <c r="B78" s="321" t="str">
        <f>VLOOKUP(A78,'New template'!A:B,2,FALSE)</f>
        <v>E06530</v>
      </c>
      <c r="C78" s="68">
        <f t="shared" si="17"/>
        <v>14</v>
      </c>
      <c r="D78" s="68"/>
      <c r="E78" s="68">
        <v>14</v>
      </c>
      <c r="F78" s="68">
        <v>498</v>
      </c>
      <c r="G78" s="43">
        <v>0.34999999999999998</v>
      </c>
      <c r="H78" s="44">
        <f t="shared" si="18"/>
        <v>323</v>
      </c>
      <c r="I78" s="311">
        <f t="shared" si="19"/>
        <v>45.029430000000005</v>
      </c>
      <c r="J78" s="311">
        <f t="shared" si="20"/>
        <v>630.4120200000001</v>
      </c>
      <c r="K78" s="311">
        <f t="shared" si="21"/>
        <v>5.8538259000000012</v>
      </c>
      <c r="L78" s="46">
        <f t="shared" si="22"/>
        <v>548.45845740000004</v>
      </c>
      <c r="M78" s="312">
        <v>0.20000000000000001</v>
      </c>
      <c r="N78" s="313">
        <f t="shared" si="23"/>
        <v>109.69169148000002</v>
      </c>
      <c r="O78" s="314">
        <v>0.050000000000000003</v>
      </c>
      <c r="P78" s="315">
        <f t="shared" si="24"/>
        <v>27.422922870000004</v>
      </c>
      <c r="Q78" s="314">
        <v>0.050000000000000003</v>
      </c>
      <c r="R78" s="315">
        <f t="shared" si="25"/>
        <v>27.422922870000004</v>
      </c>
      <c r="S78" s="316">
        <f t="shared" si="26"/>
        <v>27.420000000000002</v>
      </c>
      <c r="T78" s="317">
        <f t="shared" si="27"/>
        <v>383.88</v>
      </c>
      <c r="U78" s="318">
        <f t="shared" si="28"/>
        <v>0.60893508978461408</v>
      </c>
      <c r="V78" s="319"/>
      <c r="W78" s="320"/>
    </row>
    <row r="79" s="7" customFormat="1" ht="15" customHeight="1">
      <c r="A79" s="310" t="s">
        <v>340</v>
      </c>
      <c r="B79" s="321" t="str">
        <f>VLOOKUP(A79,'New template'!A:B,2,FALSE)</f>
        <v>E03528</v>
      </c>
      <c r="C79" s="68">
        <f t="shared" si="17"/>
        <v>87</v>
      </c>
      <c r="D79" s="68">
        <v>87</v>
      </c>
      <c r="E79" s="68"/>
      <c r="F79" s="68">
        <v>248</v>
      </c>
      <c r="G79" s="43">
        <v>0.80000000000000004</v>
      </c>
      <c r="H79" s="44">
        <f t="shared" ref="H79:H80" si="29">ROUNDDOWN(F79*(1-G79),0)</f>
        <v>49</v>
      </c>
      <c r="I79" s="311">
        <f t="shared" ref="I79:I80" si="30">H79*$B$7</f>
        <v>6.8310900000000006</v>
      </c>
      <c r="J79" s="311">
        <f t="shared" ref="J79:J80" si="31">I79*C79</f>
        <v>594.30483000000004</v>
      </c>
      <c r="K79" s="311">
        <f t="shared" si="21"/>
        <v>0.88804170000000016</v>
      </c>
      <c r="L79" s="46">
        <f t="shared" si="22"/>
        <v>517.04520209999998</v>
      </c>
      <c r="M79" s="312">
        <v>0.20000000000000001</v>
      </c>
      <c r="N79" s="313">
        <f t="shared" si="23"/>
        <v>103.40904042</v>
      </c>
      <c r="O79" s="314">
        <v>0.050000000000000003</v>
      </c>
      <c r="P79" s="315">
        <f t="shared" si="24"/>
        <v>25.852260104999999</v>
      </c>
      <c r="Q79" s="314">
        <v>0.050000000000000003</v>
      </c>
      <c r="R79" s="315">
        <f t="shared" si="25"/>
        <v>25.852260104999999</v>
      </c>
      <c r="S79" s="316">
        <f t="shared" si="26"/>
        <v>4.1600000000000001</v>
      </c>
      <c r="T79" s="317">
        <f t="shared" si="27"/>
        <v>361.92000000000002</v>
      </c>
      <c r="U79" s="318">
        <f t="shared" ref="U79:U80" si="32">T79/J79</f>
        <v>0.60898041161805805</v>
      </c>
      <c r="V79" s="319"/>
      <c r="W79" s="320"/>
    </row>
    <row r="80" s="7" customFormat="1" ht="15" customHeight="1">
      <c r="A80" s="310" t="s">
        <v>120</v>
      </c>
      <c r="B80" s="321" t="str">
        <f>VLOOKUP(A80,'New template'!A:B,2,FALSE)</f>
        <v>E05524</v>
      </c>
      <c r="C80" s="68">
        <f t="shared" si="17"/>
        <v>8</v>
      </c>
      <c r="D80" s="68">
        <v>8</v>
      </c>
      <c r="E80" s="68"/>
      <c r="F80" s="68">
        <v>348</v>
      </c>
      <c r="G80" s="43">
        <v>0.71999999999999997</v>
      </c>
      <c r="H80" s="44">
        <f t="shared" si="29"/>
        <v>97</v>
      </c>
      <c r="I80" s="311">
        <f t="shared" si="30"/>
        <v>13.522770000000001</v>
      </c>
      <c r="J80" s="311">
        <f t="shared" si="31"/>
        <v>108.18216000000001</v>
      </c>
      <c r="K80" s="311">
        <f t="shared" si="21"/>
        <v>1.7579601000000002</v>
      </c>
      <c r="L80" s="46">
        <f t="shared" si="22"/>
        <v>94.11847920000001</v>
      </c>
      <c r="M80" s="312">
        <v>0.20000000000000001</v>
      </c>
      <c r="N80" s="313">
        <f t="shared" si="23"/>
        <v>18.823695840000003</v>
      </c>
      <c r="O80" s="314">
        <v>0.050000000000000003</v>
      </c>
      <c r="P80" s="315">
        <f t="shared" si="24"/>
        <v>4.7059239600000007</v>
      </c>
      <c r="Q80" s="314">
        <v>0.050000000000000003</v>
      </c>
      <c r="R80" s="315">
        <f t="shared" si="25"/>
        <v>4.7059239600000007</v>
      </c>
      <c r="S80" s="316">
        <f t="shared" si="26"/>
        <v>8.2400000000000002</v>
      </c>
      <c r="T80" s="317">
        <f t="shared" si="27"/>
        <v>65.920000000000002</v>
      </c>
      <c r="U80" s="318">
        <f t="shared" si="32"/>
        <v>0.6093426124972916</v>
      </c>
      <c r="V80" s="319"/>
      <c r="W80" s="320"/>
    </row>
    <row r="81" s="8" customFormat="1" ht="15" customHeight="1">
      <c r="A81" s="310" t="s">
        <v>369</v>
      </c>
      <c r="B81" s="321" t="str">
        <f>VLOOKUP(A81,'New template'!A:B,2,FALSE)</f>
        <v>E05703</v>
      </c>
      <c r="C81" s="68">
        <f t="shared" si="17"/>
        <v>1</v>
      </c>
      <c r="D81" s="68"/>
      <c r="E81" s="68">
        <v>1</v>
      </c>
      <c r="F81" s="68">
        <v>298</v>
      </c>
      <c r="G81" s="43">
        <v>0.5</v>
      </c>
      <c r="H81" s="44">
        <f t="shared" ref="H81:H126" si="33">ROUNDDOWN(F81*(1-G81),0)</f>
        <v>149</v>
      </c>
      <c r="I81" s="311">
        <f t="shared" ref="I81:I126" si="34">H81*$B$7</f>
        <v>20.772090000000002</v>
      </c>
      <c r="J81" s="311">
        <f t="shared" ref="J81:J126" si="35">I81*C81</f>
        <v>20.772090000000002</v>
      </c>
      <c r="K81" s="311">
        <f t="shared" si="21"/>
        <v>2.7003717000000003</v>
      </c>
      <c r="L81" s="46">
        <f t="shared" si="22"/>
        <v>18.071718300000001</v>
      </c>
      <c r="M81" s="312">
        <v>0.20000000000000001</v>
      </c>
      <c r="N81" s="313">
        <f t="shared" si="23"/>
        <v>3.6143436600000003</v>
      </c>
      <c r="O81" s="314">
        <v>0.050000000000000003</v>
      </c>
      <c r="P81" s="315">
        <f t="shared" si="24"/>
        <v>0.90358591500000007</v>
      </c>
      <c r="Q81" s="314">
        <v>0.050000000000000003</v>
      </c>
      <c r="R81" s="315">
        <f t="shared" si="25"/>
        <v>0.90358591500000007</v>
      </c>
      <c r="S81" s="316">
        <f t="shared" si="26"/>
        <v>12.65</v>
      </c>
      <c r="T81" s="317">
        <f t="shared" si="27"/>
        <v>12.65</v>
      </c>
      <c r="U81" s="318">
        <f t="shared" ref="U81:U126" si="36">T81/J81</f>
        <v>0.60899023641819383</v>
      </c>
      <c r="V81" s="319"/>
      <c r="W81" s="320"/>
    </row>
    <row r="82" s="8" customFormat="1" ht="15" customHeight="1">
      <c r="A82" s="310" t="s">
        <v>370</v>
      </c>
      <c r="B82" s="321" t="str">
        <f>VLOOKUP(A82,'New template'!A:B,2,FALSE)</f>
        <v>E06213</v>
      </c>
      <c r="C82" s="68">
        <f t="shared" si="17"/>
        <v>1</v>
      </c>
      <c r="D82" s="68"/>
      <c r="E82" s="68">
        <v>1</v>
      </c>
      <c r="F82" s="68">
        <v>398</v>
      </c>
      <c r="G82" s="43">
        <v>0.5</v>
      </c>
      <c r="H82" s="44">
        <f t="shared" si="33"/>
        <v>199</v>
      </c>
      <c r="I82" s="311">
        <f t="shared" si="34"/>
        <v>27.74259</v>
      </c>
      <c r="J82" s="311">
        <f t="shared" si="35"/>
        <v>27.74259</v>
      </c>
      <c r="K82" s="311">
        <f t="shared" si="21"/>
        <v>3.6065366999999999</v>
      </c>
      <c r="L82" s="46">
        <f t="shared" si="22"/>
        <v>24.1360533</v>
      </c>
      <c r="M82" s="312">
        <v>0.20000000000000001</v>
      </c>
      <c r="N82" s="313">
        <f t="shared" si="23"/>
        <v>4.8272106600000004</v>
      </c>
      <c r="O82" s="314">
        <v>0.050000000000000003</v>
      </c>
      <c r="P82" s="315">
        <f t="shared" si="24"/>
        <v>1.2068026650000001</v>
      </c>
      <c r="Q82" s="314">
        <v>0.050000000000000003</v>
      </c>
      <c r="R82" s="315">
        <f t="shared" si="25"/>
        <v>1.2068026650000001</v>
      </c>
      <c r="S82" s="316">
        <f t="shared" si="26"/>
        <v>16.899999999999999</v>
      </c>
      <c r="T82" s="317">
        <f t="shared" si="27"/>
        <v>16.899999999999999</v>
      </c>
      <c r="U82" s="318">
        <f t="shared" si="36"/>
        <v>0.60917167431014907</v>
      </c>
      <c r="V82" s="319"/>
      <c r="W82" s="320"/>
    </row>
    <row r="83" s="7" customFormat="1" ht="15" customHeight="1">
      <c r="A83" s="310" t="s">
        <v>371</v>
      </c>
      <c r="B83" s="321" t="str">
        <f>VLOOKUP(A83,'New template'!A:B,2,FALSE)</f>
        <v>E06212</v>
      </c>
      <c r="C83" s="68">
        <f t="shared" si="17"/>
        <v>2</v>
      </c>
      <c r="D83" s="68">
        <v>1</v>
      </c>
      <c r="E83" s="68">
        <v>1</v>
      </c>
      <c r="F83" s="68">
        <v>498</v>
      </c>
      <c r="G83" s="43">
        <v>0.5</v>
      </c>
      <c r="H83" s="44">
        <f t="shared" si="33"/>
        <v>249</v>
      </c>
      <c r="I83" s="311">
        <f t="shared" si="34"/>
        <v>34.713090000000001</v>
      </c>
      <c r="J83" s="311">
        <f t="shared" si="35"/>
        <v>69.426180000000002</v>
      </c>
      <c r="K83" s="311">
        <f t="shared" si="21"/>
        <v>4.5127017</v>
      </c>
      <c r="L83" s="46">
        <f t="shared" si="22"/>
        <v>60.4007766</v>
      </c>
      <c r="M83" s="312">
        <v>0.20000000000000001</v>
      </c>
      <c r="N83" s="313">
        <f t="shared" si="23"/>
        <v>12.080155320000001</v>
      </c>
      <c r="O83" s="314">
        <v>0.050000000000000003</v>
      </c>
      <c r="P83" s="315">
        <f t="shared" si="24"/>
        <v>3.0200388300000003</v>
      </c>
      <c r="Q83" s="314">
        <v>0.050000000000000003</v>
      </c>
      <c r="R83" s="315">
        <f t="shared" si="25"/>
        <v>3.0200388300000003</v>
      </c>
      <c r="S83" s="316">
        <f t="shared" si="26"/>
        <v>21.140000000000001</v>
      </c>
      <c r="T83" s="317">
        <f t="shared" si="27"/>
        <v>42.280000000000001</v>
      </c>
      <c r="U83" s="318">
        <f t="shared" si="36"/>
        <v>0.60899216981259807</v>
      </c>
      <c r="V83" s="319"/>
      <c r="W83" s="320"/>
    </row>
    <row r="84" s="7" customFormat="1" ht="15" customHeight="1">
      <c r="A84" s="310" t="s">
        <v>372</v>
      </c>
      <c r="B84" s="321" t="str">
        <f>VLOOKUP(A84,'New template'!A:B,2,FALSE)</f>
        <v>E04522</v>
      </c>
      <c r="C84" s="68">
        <f t="shared" si="17"/>
        <v>7</v>
      </c>
      <c r="D84" s="68"/>
      <c r="E84" s="68">
        <v>7</v>
      </c>
      <c r="F84" s="68">
        <v>198</v>
      </c>
      <c r="G84" s="43">
        <v>0.75</v>
      </c>
      <c r="H84" s="44">
        <f t="shared" si="33"/>
        <v>49</v>
      </c>
      <c r="I84" s="311">
        <f t="shared" si="34"/>
        <v>6.8310900000000006</v>
      </c>
      <c r="J84" s="311">
        <f t="shared" si="35"/>
        <v>47.817630000000001</v>
      </c>
      <c r="K84" s="311">
        <f t="shared" si="21"/>
        <v>0.88804170000000016</v>
      </c>
      <c r="L84" s="46">
        <f t="shared" si="22"/>
        <v>41.6013381</v>
      </c>
      <c r="M84" s="312">
        <v>0.20000000000000001</v>
      </c>
      <c r="N84" s="313">
        <f t="shared" si="23"/>
        <v>8.320267620000001</v>
      </c>
      <c r="O84" s="314">
        <v>0.050000000000000003</v>
      </c>
      <c r="P84" s="315">
        <f t="shared" si="24"/>
        <v>2.0800669050000002</v>
      </c>
      <c r="Q84" s="314">
        <v>0.050000000000000003</v>
      </c>
      <c r="R84" s="315">
        <f t="shared" si="25"/>
        <v>2.0800669050000002</v>
      </c>
      <c r="S84" s="316">
        <f t="shared" si="26"/>
        <v>4.1600000000000001</v>
      </c>
      <c r="T84" s="317">
        <f t="shared" si="27"/>
        <v>29.120000000000001</v>
      </c>
      <c r="U84" s="318">
        <f t="shared" si="36"/>
        <v>0.60898041161805805</v>
      </c>
      <c r="V84" s="319"/>
      <c r="W84" s="320"/>
    </row>
    <row r="85" s="7" customFormat="1" ht="15" customHeight="1">
      <c r="A85" s="310" t="s">
        <v>298</v>
      </c>
      <c r="B85" s="73" t="s">
        <v>299</v>
      </c>
      <c r="C85" s="68">
        <f t="shared" si="17"/>
        <v>67</v>
      </c>
      <c r="D85" s="68"/>
      <c r="E85" s="68">
        <v>67</v>
      </c>
      <c r="F85" s="68">
        <v>198</v>
      </c>
      <c r="G85" s="43">
        <v>0</v>
      </c>
      <c r="H85" s="44">
        <f t="shared" si="33"/>
        <v>198</v>
      </c>
      <c r="I85" s="311">
        <f t="shared" si="34"/>
        <v>27.603180000000002</v>
      </c>
      <c r="J85" s="311">
        <f t="shared" si="35"/>
        <v>1849.4130600000001</v>
      </c>
      <c r="K85" s="311">
        <f t="shared" si="21"/>
        <v>3.5884134000000003</v>
      </c>
      <c r="L85" s="46">
        <f t="shared" si="22"/>
        <v>1608.9893622000002</v>
      </c>
      <c r="M85" s="312">
        <v>0.20000000000000001</v>
      </c>
      <c r="N85" s="313">
        <f t="shared" si="23"/>
        <v>321.79787244000005</v>
      </c>
      <c r="O85" s="314">
        <v>0.050000000000000003</v>
      </c>
      <c r="P85" s="315">
        <f t="shared" si="24"/>
        <v>80.449468110000012</v>
      </c>
      <c r="Q85" s="314">
        <v>0.050000000000000003</v>
      </c>
      <c r="R85" s="315">
        <f t="shared" si="25"/>
        <v>80.449468110000012</v>
      </c>
      <c r="S85" s="316">
        <f t="shared" si="26"/>
        <v>16.809999999999999</v>
      </c>
      <c r="T85" s="317">
        <f t="shared" si="27"/>
        <v>1126.27</v>
      </c>
      <c r="U85" s="318">
        <f t="shared" si="36"/>
        <v>0.60898780502826122</v>
      </c>
      <c r="V85" s="319"/>
      <c r="W85" s="320"/>
    </row>
    <row r="86" s="7" customFormat="1" ht="15" customHeight="1">
      <c r="A86" s="310" t="s">
        <v>132</v>
      </c>
      <c r="B86" s="321" t="str">
        <f>VLOOKUP(A86,'New template'!A:B,2,FALSE)</f>
        <v>E05373</v>
      </c>
      <c r="C86" s="68">
        <f t="shared" si="17"/>
        <v>256</v>
      </c>
      <c r="D86" s="68">
        <v>1</v>
      </c>
      <c r="E86" s="68">
        <v>255</v>
      </c>
      <c r="F86" s="68">
        <v>108</v>
      </c>
      <c r="G86" s="43">
        <v>0.75</v>
      </c>
      <c r="H86" s="44">
        <f t="shared" si="33"/>
        <v>27</v>
      </c>
      <c r="I86" s="311">
        <f t="shared" si="34"/>
        <v>3.7640700000000002</v>
      </c>
      <c r="J86" s="311">
        <f t="shared" si="35"/>
        <v>963.60192000000006</v>
      </c>
      <c r="K86" s="311">
        <f t="shared" si="21"/>
        <v>0.48932910000000007</v>
      </c>
      <c r="L86" s="46">
        <f t="shared" si="22"/>
        <v>838.33367040000007</v>
      </c>
      <c r="M86" s="312">
        <v>0.20000000000000001</v>
      </c>
      <c r="N86" s="313">
        <f t="shared" si="23"/>
        <v>167.66673408000003</v>
      </c>
      <c r="O86" s="314">
        <v>0.050000000000000003</v>
      </c>
      <c r="P86" s="315">
        <f t="shared" si="24"/>
        <v>41.916683520000007</v>
      </c>
      <c r="Q86" s="314">
        <v>0.050000000000000003</v>
      </c>
      <c r="R86" s="315">
        <f t="shared" si="25"/>
        <v>41.916683520000007</v>
      </c>
      <c r="S86" s="316">
        <f t="shared" si="26"/>
        <v>2.29</v>
      </c>
      <c r="T86" s="317">
        <f t="shared" si="27"/>
        <v>586.24000000000001</v>
      </c>
      <c r="U86" s="318">
        <f t="shared" si="36"/>
        <v>0.60838400986166563</v>
      </c>
      <c r="V86" s="319"/>
      <c r="W86" s="320"/>
    </row>
    <row r="87" s="7" customFormat="1" ht="15" customHeight="1">
      <c r="A87" s="310" t="s">
        <v>373</v>
      </c>
      <c r="B87" s="321" t="str">
        <f>VLOOKUP(A87,'New template'!A:B,2,FALSE)</f>
        <v>E01592</v>
      </c>
      <c r="C87" s="68">
        <f t="shared" si="17"/>
        <v>4380</v>
      </c>
      <c r="D87" s="68">
        <v>9</v>
      </c>
      <c r="E87" s="68">
        <v>4371</v>
      </c>
      <c r="F87" s="68">
        <v>98</v>
      </c>
      <c r="G87" s="43">
        <v>0.59999999999999998</v>
      </c>
      <c r="H87" s="44">
        <f t="shared" si="33"/>
        <v>39</v>
      </c>
      <c r="I87" s="311">
        <f t="shared" si="34"/>
        <v>5.4369900000000007</v>
      </c>
      <c r="J87" s="311">
        <f t="shared" si="35"/>
        <v>23814.016200000002</v>
      </c>
      <c r="K87" s="311">
        <f t="shared" si="21"/>
        <v>0.70680870000000007</v>
      </c>
      <c r="L87" s="46">
        <f t="shared" si="22"/>
        <v>20718.194094000002</v>
      </c>
      <c r="M87" s="312">
        <v>0.20000000000000001</v>
      </c>
      <c r="N87" s="313">
        <f t="shared" si="23"/>
        <v>4143.638818800001</v>
      </c>
      <c r="O87" s="314">
        <v>0.050000000000000003</v>
      </c>
      <c r="P87" s="315">
        <f t="shared" si="24"/>
        <v>1035.9097047000002</v>
      </c>
      <c r="Q87" s="314">
        <v>0.050000000000000003</v>
      </c>
      <c r="R87" s="315">
        <f t="shared" si="25"/>
        <v>1035.9097047000002</v>
      </c>
      <c r="S87" s="316">
        <f t="shared" si="26"/>
        <v>3.3100000000000001</v>
      </c>
      <c r="T87" s="317">
        <f t="shared" si="27"/>
        <v>14497.800000000001</v>
      </c>
      <c r="U87" s="318">
        <f t="shared" si="36"/>
        <v>0.60879273274366885</v>
      </c>
      <c r="V87" s="319"/>
      <c r="W87" s="320"/>
    </row>
    <row r="88" ht="15" customHeight="1">
      <c r="A88" s="310" t="s">
        <v>373</v>
      </c>
      <c r="B88" s="321" t="str">
        <f>VLOOKUP(A88,'New template'!A:B,2,FALSE)</f>
        <v>E01592</v>
      </c>
      <c r="C88" s="68">
        <f t="shared" si="17"/>
        <v>40</v>
      </c>
      <c r="D88" s="68"/>
      <c r="E88" s="68">
        <v>40</v>
      </c>
      <c r="F88" s="68">
        <v>98</v>
      </c>
      <c r="G88" s="43">
        <v>0</v>
      </c>
      <c r="H88" s="44">
        <f t="shared" si="33"/>
        <v>98</v>
      </c>
      <c r="I88" s="311">
        <f t="shared" si="34"/>
        <v>13.662180000000001</v>
      </c>
      <c r="J88" s="311">
        <f t="shared" si="35"/>
        <v>546.48720000000003</v>
      </c>
      <c r="K88" s="311">
        <f t="shared" si="21"/>
        <v>1.7760834000000003</v>
      </c>
      <c r="L88" s="46">
        <f t="shared" si="22"/>
        <v>475.44386400000002</v>
      </c>
      <c r="M88" s="312">
        <v>0.20000000000000001</v>
      </c>
      <c r="N88" s="313">
        <f t="shared" si="23"/>
        <v>95.088772800000015</v>
      </c>
      <c r="O88" s="314">
        <v>0.050000000000000003</v>
      </c>
      <c r="P88" s="315">
        <f t="shared" si="24"/>
        <v>23.772193200000004</v>
      </c>
      <c r="Q88" s="314">
        <v>0.050000000000000003</v>
      </c>
      <c r="R88" s="315">
        <f t="shared" si="25"/>
        <v>23.772193200000004</v>
      </c>
      <c r="S88" s="316">
        <f t="shared" si="26"/>
        <v>8.3200000000000003</v>
      </c>
      <c r="T88" s="317">
        <f t="shared" si="27"/>
        <v>332.80000000000001</v>
      </c>
      <c r="U88" s="318">
        <f t="shared" si="36"/>
        <v>0.60898041161805805</v>
      </c>
      <c r="V88" s="319"/>
      <c r="W88" s="320"/>
    </row>
    <row r="89" s="7" customFormat="1" ht="15" customHeight="1">
      <c r="A89" s="310" t="s">
        <v>136</v>
      </c>
      <c r="B89" s="321" t="str">
        <f>VLOOKUP(A89,'New template'!A:B,2,FALSE)</f>
        <v>E04555</v>
      </c>
      <c r="C89" s="68">
        <f t="shared" si="17"/>
        <v>10</v>
      </c>
      <c r="D89" s="68">
        <v>4</v>
      </c>
      <c r="E89" s="68">
        <v>6</v>
      </c>
      <c r="F89" s="68">
        <v>360</v>
      </c>
      <c r="G89" s="43">
        <v>0.59999999999999998</v>
      </c>
      <c r="H89" s="44">
        <f t="shared" si="33"/>
        <v>144</v>
      </c>
      <c r="I89" s="311">
        <f t="shared" si="34"/>
        <v>20.075040000000001</v>
      </c>
      <c r="J89" s="311">
        <f t="shared" si="35"/>
        <v>200.75040000000001</v>
      </c>
      <c r="K89" s="311">
        <f t="shared" si="21"/>
        <v>2.6097552000000004</v>
      </c>
      <c r="L89" s="46">
        <f t="shared" si="22"/>
        <v>174.65284800000001</v>
      </c>
      <c r="M89" s="312">
        <v>0.20000000000000001</v>
      </c>
      <c r="N89" s="313">
        <f t="shared" si="23"/>
        <v>34.930569600000005</v>
      </c>
      <c r="O89" s="314">
        <v>0.050000000000000003</v>
      </c>
      <c r="P89" s="315">
        <f t="shared" si="24"/>
        <v>8.7326424000000014</v>
      </c>
      <c r="Q89" s="314">
        <v>0.050000000000000003</v>
      </c>
      <c r="R89" s="315">
        <f t="shared" si="25"/>
        <v>8.7326424000000014</v>
      </c>
      <c r="S89" s="316">
        <f t="shared" si="26"/>
        <v>12.23</v>
      </c>
      <c r="T89" s="317">
        <f t="shared" si="27"/>
        <v>122.30000000000001</v>
      </c>
      <c r="U89" s="318">
        <f t="shared" si="36"/>
        <v>0.60921422821573457</v>
      </c>
      <c r="V89" s="319"/>
      <c r="W89" s="320"/>
    </row>
    <row r="90" ht="15" customHeight="1">
      <c r="A90" s="310" t="s">
        <v>136</v>
      </c>
      <c r="B90" s="321" t="str">
        <f>VLOOKUP(A90,'New template'!A:B,2,FALSE)</f>
        <v>E04555</v>
      </c>
      <c r="C90" s="68">
        <f t="shared" si="17"/>
        <v>19</v>
      </c>
      <c r="D90" s="68"/>
      <c r="E90" s="68">
        <v>19</v>
      </c>
      <c r="F90" s="68">
        <v>360</v>
      </c>
      <c r="G90" s="43">
        <v>0.70399999999999996</v>
      </c>
      <c r="H90" s="44">
        <f t="shared" si="33"/>
        <v>106</v>
      </c>
      <c r="I90" s="311">
        <f t="shared" si="34"/>
        <v>14.777460000000001</v>
      </c>
      <c r="J90" s="311">
        <f t="shared" si="35"/>
        <v>280.77174000000002</v>
      </c>
      <c r="K90" s="311">
        <f t="shared" si="21"/>
        <v>1.9210698000000002</v>
      </c>
      <c r="L90" s="46">
        <f t="shared" si="22"/>
        <v>244.27141380000003</v>
      </c>
      <c r="M90" s="312">
        <v>0.20000000000000001</v>
      </c>
      <c r="N90" s="313">
        <f t="shared" si="23"/>
        <v>48.854282760000011</v>
      </c>
      <c r="O90" s="314">
        <v>0.050000000000000003</v>
      </c>
      <c r="P90" s="315">
        <f t="shared" si="24"/>
        <v>12.213570690000003</v>
      </c>
      <c r="Q90" s="314">
        <v>0.050000000000000003</v>
      </c>
      <c r="R90" s="315">
        <f t="shared" si="25"/>
        <v>12.213570690000003</v>
      </c>
      <c r="S90" s="316">
        <f t="shared" si="26"/>
        <v>9</v>
      </c>
      <c r="T90" s="317">
        <f t="shared" si="27"/>
        <v>171</v>
      </c>
      <c r="U90" s="318">
        <f t="shared" si="36"/>
        <v>0.60903565294712347</v>
      </c>
      <c r="V90" s="319"/>
      <c r="W90" s="320"/>
    </row>
    <row r="91" ht="15" customHeight="1">
      <c r="A91" s="310" t="s">
        <v>136</v>
      </c>
      <c r="B91" s="321" t="str">
        <f>VLOOKUP(A91,'New template'!A:B,2,FALSE)</f>
        <v>E04555</v>
      </c>
      <c r="C91" s="68">
        <f t="shared" si="17"/>
        <v>22</v>
      </c>
      <c r="D91" s="68"/>
      <c r="E91" s="68">
        <v>22</v>
      </c>
      <c r="F91" s="68">
        <v>360</v>
      </c>
      <c r="G91" s="43">
        <v>0.63</v>
      </c>
      <c r="H91" s="44">
        <f t="shared" si="33"/>
        <v>133</v>
      </c>
      <c r="I91" s="311">
        <f t="shared" si="34"/>
        <v>18.541530000000002</v>
      </c>
      <c r="J91" s="311">
        <f t="shared" si="35"/>
        <v>407.91366000000005</v>
      </c>
      <c r="K91" s="311">
        <f t="shared" si="21"/>
        <v>2.4103989000000001</v>
      </c>
      <c r="L91" s="46">
        <f t="shared" si="22"/>
        <v>354.88488420000004</v>
      </c>
      <c r="M91" s="312">
        <v>0.20000000000000001</v>
      </c>
      <c r="N91" s="313">
        <f t="shared" si="23"/>
        <v>70.976976840000006</v>
      </c>
      <c r="O91" s="314">
        <v>0.050000000000000003</v>
      </c>
      <c r="P91" s="315">
        <f t="shared" si="24"/>
        <v>17.744244210000002</v>
      </c>
      <c r="Q91" s="314">
        <v>0.050000000000000003</v>
      </c>
      <c r="R91" s="315">
        <f t="shared" si="25"/>
        <v>17.744244210000002</v>
      </c>
      <c r="S91" s="316">
        <f t="shared" si="26"/>
        <v>11.289999999999999</v>
      </c>
      <c r="T91" s="317">
        <f t="shared" si="27"/>
        <v>248.38</v>
      </c>
      <c r="U91" s="318">
        <f t="shared" si="36"/>
        <v>0.60890336450120341</v>
      </c>
      <c r="V91" s="319"/>
      <c r="W91" s="320"/>
    </row>
    <row r="92" ht="15" customHeight="1">
      <c r="A92" s="310" t="s">
        <v>138</v>
      </c>
      <c r="B92" s="321" t="str">
        <f>VLOOKUP(A92,'New template'!A:B,2,FALSE)</f>
        <v>E05371</v>
      </c>
      <c r="C92" s="68">
        <f t="shared" si="17"/>
        <v>11</v>
      </c>
      <c r="D92" s="68">
        <v>7</v>
      </c>
      <c r="E92" s="68">
        <v>4</v>
      </c>
      <c r="F92" s="68">
        <v>684</v>
      </c>
      <c r="G92" s="43">
        <v>0.63</v>
      </c>
      <c r="H92" s="44">
        <f t="shared" si="33"/>
        <v>253</v>
      </c>
      <c r="I92" s="311">
        <f t="shared" si="34"/>
        <v>35.27073</v>
      </c>
      <c r="J92" s="311">
        <f t="shared" si="35"/>
        <v>387.97802999999999</v>
      </c>
      <c r="K92" s="311">
        <f t="shared" si="21"/>
        <v>4.5851949000000003</v>
      </c>
      <c r="L92" s="46">
        <f t="shared" si="22"/>
        <v>337.54088609999997</v>
      </c>
      <c r="M92" s="312">
        <v>0.20000000000000001</v>
      </c>
      <c r="N92" s="313">
        <f t="shared" si="23"/>
        <v>67.508177219999993</v>
      </c>
      <c r="O92" s="314">
        <v>0.050000000000000003</v>
      </c>
      <c r="P92" s="315">
        <f t="shared" si="24"/>
        <v>16.877044304999998</v>
      </c>
      <c r="Q92" s="314">
        <v>0.050000000000000003</v>
      </c>
      <c r="R92" s="315">
        <f t="shared" si="25"/>
        <v>16.877044304999998</v>
      </c>
      <c r="S92" s="316">
        <f t="shared" si="26"/>
        <v>21.48</v>
      </c>
      <c r="T92" s="317">
        <f t="shared" si="27"/>
        <v>236.28</v>
      </c>
      <c r="U92" s="318">
        <f t="shared" si="36"/>
        <v>0.60900355620652025</v>
      </c>
      <c r="V92" s="319"/>
      <c r="W92" s="320"/>
    </row>
    <row r="93" s="8" customFormat="1" ht="15" customHeight="1">
      <c r="A93" s="310" t="s">
        <v>138</v>
      </c>
      <c r="B93" s="321" t="str">
        <f>VLOOKUP(A93,'New template'!A:B,2,FALSE)</f>
        <v>E05371</v>
      </c>
      <c r="C93" s="68">
        <f t="shared" si="17"/>
        <v>16</v>
      </c>
      <c r="D93" s="68"/>
      <c r="E93" s="68">
        <v>16</v>
      </c>
      <c r="F93" s="68">
        <v>684</v>
      </c>
      <c r="G93" s="43">
        <v>0.74670000000000003</v>
      </c>
      <c r="H93" s="44">
        <f t="shared" si="33"/>
        <v>173</v>
      </c>
      <c r="I93" s="311">
        <f t="shared" si="34"/>
        <v>24.117930000000001</v>
      </c>
      <c r="J93" s="311">
        <f t="shared" si="35"/>
        <v>385.88688000000002</v>
      </c>
      <c r="K93" s="311">
        <f t="shared" si="21"/>
        <v>3.1353309000000005</v>
      </c>
      <c r="L93" s="46">
        <f t="shared" si="22"/>
        <v>335.72158560000003</v>
      </c>
      <c r="M93" s="312">
        <v>0.20000000000000001</v>
      </c>
      <c r="N93" s="313">
        <f t="shared" si="23"/>
        <v>67.144317120000011</v>
      </c>
      <c r="O93" s="314">
        <v>0.050000000000000003</v>
      </c>
      <c r="P93" s="315">
        <f t="shared" si="24"/>
        <v>16.786079280000003</v>
      </c>
      <c r="Q93" s="314">
        <v>0.050000000000000003</v>
      </c>
      <c r="R93" s="315">
        <f t="shared" si="25"/>
        <v>16.786079280000003</v>
      </c>
      <c r="S93" s="316">
        <f t="shared" si="26"/>
        <v>14.69</v>
      </c>
      <c r="T93" s="317">
        <f t="shared" si="27"/>
        <v>235.03999999999999</v>
      </c>
      <c r="U93" s="318">
        <f t="shared" si="36"/>
        <v>0.60909041530512775</v>
      </c>
      <c r="V93" s="323"/>
      <c r="W93" s="323"/>
    </row>
    <row r="94" ht="15" customHeight="1">
      <c r="A94" s="310" t="s">
        <v>138</v>
      </c>
      <c r="B94" s="321" t="str">
        <f>VLOOKUP(A94,'New template'!A:B,2,FALSE)</f>
        <v>E05371</v>
      </c>
      <c r="C94" s="68">
        <f t="shared" si="17"/>
        <v>48</v>
      </c>
      <c r="D94" s="68"/>
      <c r="E94" s="68">
        <v>48</v>
      </c>
      <c r="F94" s="68">
        <v>684</v>
      </c>
      <c r="G94" s="43">
        <v>0.79651000000000005</v>
      </c>
      <c r="H94" s="44">
        <f t="shared" si="33"/>
        <v>139</v>
      </c>
      <c r="I94" s="311">
        <f t="shared" si="34"/>
        <v>19.37799</v>
      </c>
      <c r="J94" s="311">
        <f t="shared" si="35"/>
        <v>930.14352000000008</v>
      </c>
      <c r="K94" s="311">
        <f t="shared" si="21"/>
        <v>2.5191387000000001</v>
      </c>
      <c r="L94" s="46">
        <f t="shared" si="22"/>
        <v>809.22486240000012</v>
      </c>
      <c r="M94" s="312">
        <v>0.20000000000000001</v>
      </c>
      <c r="N94" s="313">
        <f t="shared" si="23"/>
        <v>161.84497248000002</v>
      </c>
      <c r="O94" s="314">
        <v>0.050000000000000003</v>
      </c>
      <c r="P94" s="315">
        <f t="shared" si="24"/>
        <v>40.461243120000006</v>
      </c>
      <c r="Q94" s="314">
        <v>0.050000000000000003</v>
      </c>
      <c r="R94" s="315">
        <f t="shared" si="25"/>
        <v>40.461243120000006</v>
      </c>
      <c r="S94" s="316">
        <f t="shared" si="26"/>
        <v>11.800000000000001</v>
      </c>
      <c r="T94" s="317">
        <f t="shared" si="27"/>
        <v>566.40000000000009</v>
      </c>
      <c r="U94" s="318">
        <f t="shared" si="36"/>
        <v>0.60893828513690018</v>
      </c>
      <c r="V94" s="319"/>
      <c r="W94" s="320"/>
    </row>
    <row r="95" ht="15" customHeight="1">
      <c r="A95" s="310" t="s">
        <v>140</v>
      </c>
      <c r="B95" s="321" t="str">
        <f>VLOOKUP(A95,'New template'!A:B,2,FALSE)</f>
        <v>E05387</v>
      </c>
      <c r="C95" s="68">
        <f t="shared" si="17"/>
        <v>218</v>
      </c>
      <c r="D95" s="68">
        <v>6</v>
      </c>
      <c r="E95" s="68">
        <v>212</v>
      </c>
      <c r="F95" s="68">
        <v>324</v>
      </c>
      <c r="G95" s="43">
        <v>0.75</v>
      </c>
      <c r="H95" s="44">
        <f t="shared" si="33"/>
        <v>81</v>
      </c>
      <c r="I95" s="311">
        <f t="shared" si="34"/>
        <v>11.292210000000001</v>
      </c>
      <c r="J95" s="311">
        <f t="shared" si="35"/>
        <v>2461.7017800000003</v>
      </c>
      <c r="K95" s="311">
        <f t="shared" si="21"/>
        <v>1.4679873000000001</v>
      </c>
      <c r="L95" s="46">
        <f t="shared" si="22"/>
        <v>2141.6805485999998</v>
      </c>
      <c r="M95" s="312">
        <v>0.20000000000000001</v>
      </c>
      <c r="N95" s="313">
        <f t="shared" si="23"/>
        <v>428.33610971999997</v>
      </c>
      <c r="O95" s="314">
        <v>0.050000000000000003</v>
      </c>
      <c r="P95" s="315">
        <f t="shared" si="24"/>
        <v>107.08402742999999</v>
      </c>
      <c r="Q95" s="314">
        <v>0.050000000000000003</v>
      </c>
      <c r="R95" s="315">
        <f t="shared" si="25"/>
        <v>107.08402742999999</v>
      </c>
      <c r="S95" s="316">
        <f t="shared" si="26"/>
        <v>6.8799999999999999</v>
      </c>
      <c r="T95" s="317">
        <f t="shared" si="27"/>
        <v>1499.8399999999999</v>
      </c>
      <c r="U95" s="318">
        <f t="shared" si="36"/>
        <v>0.60926957610600574</v>
      </c>
      <c r="V95" s="319"/>
      <c r="W95" s="320"/>
    </row>
    <row r="96" ht="15" customHeight="1">
      <c r="A96" s="310" t="s">
        <v>140</v>
      </c>
      <c r="B96" s="321" t="str">
        <f>VLOOKUP(A96,'New template'!A:B,2,FALSE)</f>
        <v>E05387</v>
      </c>
      <c r="C96" s="68">
        <f t="shared" si="17"/>
        <v>12</v>
      </c>
      <c r="D96" s="68"/>
      <c r="E96" s="68">
        <v>12</v>
      </c>
      <c r="F96" s="68">
        <v>324</v>
      </c>
      <c r="G96" s="43">
        <v>0.83250000000000002</v>
      </c>
      <c r="H96" s="44">
        <f t="shared" si="33"/>
        <v>54</v>
      </c>
      <c r="I96" s="311">
        <f t="shared" si="34"/>
        <v>7.5281400000000005</v>
      </c>
      <c r="J96" s="311">
        <f t="shared" si="35"/>
        <v>90.337680000000006</v>
      </c>
      <c r="K96" s="311">
        <f t="shared" si="21"/>
        <v>0.97865820000000014</v>
      </c>
      <c r="L96" s="46">
        <f t="shared" si="22"/>
        <v>78.5937816</v>
      </c>
      <c r="M96" s="312">
        <v>0.20000000000000001</v>
      </c>
      <c r="N96" s="313">
        <f t="shared" si="23"/>
        <v>15.718756320000001</v>
      </c>
      <c r="O96" s="314">
        <v>0.050000000000000003</v>
      </c>
      <c r="P96" s="315">
        <f t="shared" si="24"/>
        <v>3.9296890800000002</v>
      </c>
      <c r="Q96" s="314">
        <v>0.050000000000000003</v>
      </c>
      <c r="R96" s="315">
        <f t="shared" si="25"/>
        <v>3.9296890800000002</v>
      </c>
      <c r="S96" s="316">
        <f t="shared" si="26"/>
        <v>4.5800000000000001</v>
      </c>
      <c r="T96" s="317">
        <f t="shared" si="27"/>
        <v>54.960000000000001</v>
      </c>
      <c r="U96" s="318">
        <f t="shared" si="36"/>
        <v>0.60838400986166563</v>
      </c>
      <c r="V96" s="285"/>
    </row>
    <row r="97" ht="15" customHeight="1">
      <c r="A97" s="310" t="s">
        <v>374</v>
      </c>
      <c r="B97" s="321" t="str">
        <f>VLOOKUP(A97,'New template'!A:B,2,FALSE)</f>
        <v>E02855</v>
      </c>
      <c r="C97" s="68">
        <f t="shared" si="17"/>
        <v>227</v>
      </c>
      <c r="D97" s="68">
        <v>2</v>
      </c>
      <c r="E97" s="68">
        <v>225</v>
      </c>
      <c r="F97" s="68">
        <v>98</v>
      </c>
      <c r="G97" s="43">
        <v>0.75</v>
      </c>
      <c r="H97" s="44">
        <f t="shared" si="33"/>
        <v>24</v>
      </c>
      <c r="I97" s="311">
        <f t="shared" si="34"/>
        <v>3.3458399999999999</v>
      </c>
      <c r="J97" s="311">
        <f t="shared" si="35"/>
        <v>759.50567999999998</v>
      </c>
      <c r="K97" s="311">
        <f t="shared" si="21"/>
        <v>0.43495919999999999</v>
      </c>
      <c r="L97" s="46">
        <f t="shared" si="22"/>
        <v>660.76994160000004</v>
      </c>
      <c r="M97" s="312">
        <v>0.20000000000000001</v>
      </c>
      <c r="N97" s="313">
        <f t="shared" si="23"/>
        <v>132.15398832000002</v>
      </c>
      <c r="O97" s="314">
        <v>0.050000000000000003</v>
      </c>
      <c r="P97" s="315">
        <f t="shared" si="24"/>
        <v>33.038497080000006</v>
      </c>
      <c r="Q97" s="314">
        <v>0.050000000000000003</v>
      </c>
      <c r="R97" s="315">
        <f t="shared" si="25"/>
        <v>33.038497080000006</v>
      </c>
      <c r="S97" s="316">
        <f t="shared" si="26"/>
        <v>2.04</v>
      </c>
      <c r="T97" s="317">
        <f t="shared" si="27"/>
        <v>463.07999999999998</v>
      </c>
      <c r="U97" s="318">
        <f t="shared" si="36"/>
        <v>0.6097123592281759</v>
      </c>
      <c r="V97" s="319"/>
      <c r="W97" s="320"/>
    </row>
    <row r="98" ht="15" customHeight="1">
      <c r="A98" s="310" t="s">
        <v>374</v>
      </c>
      <c r="B98" s="321" t="str">
        <f>VLOOKUP(A98,'New template'!A:B,2,FALSE)</f>
        <v>E02855</v>
      </c>
      <c r="C98" s="68">
        <f t="shared" si="17"/>
        <v>1</v>
      </c>
      <c r="D98" s="68"/>
      <c r="E98" s="68">
        <v>1</v>
      </c>
      <c r="F98" s="68">
        <v>98</v>
      </c>
      <c r="G98" s="43">
        <v>0</v>
      </c>
      <c r="H98" s="44">
        <f t="shared" si="33"/>
        <v>98</v>
      </c>
      <c r="I98" s="311">
        <f t="shared" si="34"/>
        <v>13.662180000000001</v>
      </c>
      <c r="J98" s="311">
        <f t="shared" si="35"/>
        <v>13.662180000000001</v>
      </c>
      <c r="K98" s="311">
        <f t="shared" si="21"/>
        <v>1.7760834000000003</v>
      </c>
      <c r="L98" s="46">
        <f t="shared" si="22"/>
        <v>11.8860966</v>
      </c>
      <c r="M98" s="312">
        <v>0.20000000000000001</v>
      </c>
      <c r="N98" s="313">
        <f t="shared" si="23"/>
        <v>2.37721932</v>
      </c>
      <c r="O98" s="314">
        <v>0.050000000000000003</v>
      </c>
      <c r="P98" s="315">
        <f t="shared" si="24"/>
        <v>0.59430483000000001</v>
      </c>
      <c r="Q98" s="314">
        <v>0.050000000000000003</v>
      </c>
      <c r="R98" s="315">
        <f t="shared" si="25"/>
        <v>0.59430483000000001</v>
      </c>
      <c r="S98" s="316">
        <f t="shared" si="26"/>
        <v>8.3200000000000003</v>
      </c>
      <c r="T98" s="317">
        <f t="shared" si="27"/>
        <v>8.3200000000000003</v>
      </c>
      <c r="U98" s="318">
        <f t="shared" si="36"/>
        <v>0.60898041161805805</v>
      </c>
      <c r="V98" s="319"/>
      <c r="W98" s="320"/>
    </row>
    <row r="99" ht="15" customHeight="1">
      <c r="A99" s="310" t="s">
        <v>375</v>
      </c>
      <c r="B99" s="321" t="str">
        <f>VLOOKUP(A99,'New template'!A:B,2,FALSE)</f>
        <v>E02942</v>
      </c>
      <c r="C99" s="68">
        <f t="shared" si="17"/>
        <v>58</v>
      </c>
      <c r="D99" s="68">
        <v>1</v>
      </c>
      <c r="E99" s="68">
        <v>57</v>
      </c>
      <c r="F99" s="68">
        <v>198</v>
      </c>
      <c r="G99" s="43">
        <v>0.75</v>
      </c>
      <c r="H99" s="44">
        <f t="shared" si="33"/>
        <v>49</v>
      </c>
      <c r="I99" s="311">
        <f t="shared" si="34"/>
        <v>6.8310900000000006</v>
      </c>
      <c r="J99" s="311">
        <f t="shared" si="35"/>
        <v>396.20322000000004</v>
      </c>
      <c r="K99" s="311">
        <f t="shared" si="21"/>
        <v>0.88804170000000016</v>
      </c>
      <c r="L99" s="46">
        <f t="shared" si="22"/>
        <v>344.69680140000003</v>
      </c>
      <c r="M99" s="312">
        <v>0.20000000000000001</v>
      </c>
      <c r="N99" s="313">
        <f t="shared" si="23"/>
        <v>68.939360280000002</v>
      </c>
      <c r="O99" s="314">
        <v>0.050000000000000003</v>
      </c>
      <c r="P99" s="315">
        <f t="shared" si="24"/>
        <v>17.234840070000001</v>
      </c>
      <c r="Q99" s="314">
        <v>0.050000000000000003</v>
      </c>
      <c r="R99" s="315">
        <f t="shared" si="25"/>
        <v>17.234840070000001</v>
      </c>
      <c r="S99" s="316">
        <f t="shared" si="26"/>
        <v>4.1600000000000001</v>
      </c>
      <c r="T99" s="317">
        <f t="shared" si="27"/>
        <v>241.28</v>
      </c>
      <c r="U99" s="318">
        <f t="shared" si="36"/>
        <v>0.60898041161805794</v>
      </c>
      <c r="V99" s="324"/>
      <c r="W99" s="324"/>
    </row>
    <row r="100" ht="15" customHeight="1">
      <c r="A100" s="310" t="s">
        <v>376</v>
      </c>
      <c r="B100" s="321" t="str">
        <f>VLOOKUP(A100,'New template'!A:B,2,FALSE)</f>
        <v>E06292</v>
      </c>
      <c r="C100" s="68">
        <f t="shared" si="17"/>
        <v>12</v>
      </c>
      <c r="D100" s="68"/>
      <c r="E100" s="68">
        <v>12</v>
      </c>
      <c r="F100" s="68">
        <v>398</v>
      </c>
      <c r="G100" s="43">
        <v>0.75</v>
      </c>
      <c r="H100" s="44">
        <f t="shared" si="33"/>
        <v>99</v>
      </c>
      <c r="I100" s="311">
        <f t="shared" si="34"/>
        <v>13.801590000000001</v>
      </c>
      <c r="J100" s="311">
        <f t="shared" si="35"/>
        <v>165.61908</v>
      </c>
      <c r="K100" s="311">
        <f t="shared" si="21"/>
        <v>1.7942067000000002</v>
      </c>
      <c r="L100" s="46">
        <f t="shared" si="22"/>
        <v>144.08859960000001</v>
      </c>
      <c r="M100" s="312">
        <v>0.20000000000000001</v>
      </c>
      <c r="N100" s="313">
        <f t="shared" si="23"/>
        <v>28.817719920000002</v>
      </c>
      <c r="O100" s="314">
        <v>0.050000000000000003</v>
      </c>
      <c r="P100" s="315">
        <f t="shared" si="24"/>
        <v>7.2044299800000005</v>
      </c>
      <c r="Q100" s="314">
        <v>0.050000000000000003</v>
      </c>
      <c r="R100" s="315">
        <f t="shared" si="25"/>
        <v>7.2044299800000005</v>
      </c>
      <c r="S100" s="316">
        <f t="shared" si="26"/>
        <v>8.4100000000000001</v>
      </c>
      <c r="T100" s="317">
        <f t="shared" si="27"/>
        <v>100.92</v>
      </c>
      <c r="U100" s="318">
        <f t="shared" si="36"/>
        <v>0.60935008212821862</v>
      </c>
      <c r="V100" s="319"/>
      <c r="W100" s="320"/>
    </row>
    <row r="101" ht="15" customHeight="1">
      <c r="A101" s="310" t="s">
        <v>377</v>
      </c>
      <c r="B101" s="321" t="str">
        <f>VLOOKUP(A101,'New template'!A:B,2,FALSE)</f>
        <v>E03049</v>
      </c>
      <c r="C101" s="68">
        <f t="shared" si="17"/>
        <v>48</v>
      </c>
      <c r="D101" s="68"/>
      <c r="E101" s="68">
        <v>48</v>
      </c>
      <c r="F101" s="68">
        <v>298</v>
      </c>
      <c r="G101" s="43">
        <v>0.5</v>
      </c>
      <c r="H101" s="44">
        <f t="shared" si="33"/>
        <v>149</v>
      </c>
      <c r="I101" s="311">
        <f t="shared" si="34"/>
        <v>20.772090000000002</v>
      </c>
      <c r="J101" s="311">
        <f t="shared" si="35"/>
        <v>997.06032000000005</v>
      </c>
      <c r="K101" s="311">
        <f t="shared" si="21"/>
        <v>2.7003717000000003</v>
      </c>
      <c r="L101" s="46">
        <f t="shared" si="22"/>
        <v>867.44247840000003</v>
      </c>
      <c r="M101" s="312">
        <v>0.20000000000000001</v>
      </c>
      <c r="N101" s="313">
        <f t="shared" si="23"/>
        <v>173.48849568000003</v>
      </c>
      <c r="O101" s="314">
        <v>0.050000000000000003</v>
      </c>
      <c r="P101" s="315">
        <f t="shared" si="24"/>
        <v>43.372123920000007</v>
      </c>
      <c r="Q101" s="314">
        <v>0.050000000000000003</v>
      </c>
      <c r="R101" s="315">
        <f t="shared" si="25"/>
        <v>43.372123920000007</v>
      </c>
      <c r="S101" s="316">
        <f t="shared" si="26"/>
        <v>12.65</v>
      </c>
      <c r="T101" s="317">
        <f t="shared" si="27"/>
        <v>607.20000000000005</v>
      </c>
      <c r="U101" s="318">
        <f t="shared" si="36"/>
        <v>0.60899023641819383</v>
      </c>
      <c r="V101" s="324"/>
      <c r="W101" s="324"/>
    </row>
    <row r="102" ht="15" customHeight="1">
      <c r="A102" s="310" t="s">
        <v>377</v>
      </c>
      <c r="B102" s="321" t="str">
        <f>VLOOKUP(A102,'New template'!A:B,2,FALSE)</f>
        <v>E03049</v>
      </c>
      <c r="C102" s="68">
        <f t="shared" si="17"/>
        <v>4</v>
      </c>
      <c r="D102" s="68"/>
      <c r="E102" s="68">
        <v>4</v>
      </c>
      <c r="F102" s="68">
        <v>298</v>
      </c>
      <c r="G102" s="43">
        <v>0</v>
      </c>
      <c r="H102" s="44">
        <f t="shared" si="33"/>
        <v>298</v>
      </c>
      <c r="I102" s="311">
        <f t="shared" si="34"/>
        <v>41.544180000000004</v>
      </c>
      <c r="J102" s="311">
        <f t="shared" si="35"/>
        <v>166.17672000000002</v>
      </c>
      <c r="K102" s="311">
        <f t="shared" si="21"/>
        <v>5.4007434000000005</v>
      </c>
      <c r="L102" s="46">
        <f t="shared" si="22"/>
        <v>144.5737464</v>
      </c>
      <c r="M102" s="312">
        <v>0.20000000000000001</v>
      </c>
      <c r="N102" s="313">
        <f t="shared" si="23"/>
        <v>28.914749280000002</v>
      </c>
      <c r="O102" s="314">
        <v>0.050000000000000003</v>
      </c>
      <c r="P102" s="315">
        <f t="shared" si="24"/>
        <v>7.2286873200000006</v>
      </c>
      <c r="Q102" s="314">
        <v>0.050000000000000003</v>
      </c>
      <c r="R102" s="315">
        <f t="shared" si="25"/>
        <v>7.2286873200000006</v>
      </c>
      <c r="S102" s="316">
        <f t="shared" si="26"/>
        <v>25.300000000000001</v>
      </c>
      <c r="T102" s="317">
        <f t="shared" si="27"/>
        <v>101.2</v>
      </c>
      <c r="U102" s="318">
        <f t="shared" si="36"/>
        <v>0.60899023641819383</v>
      </c>
      <c r="V102" s="319"/>
      <c r="W102" s="320"/>
    </row>
    <row r="103" ht="15" customHeight="1">
      <c r="A103" s="310" t="s">
        <v>150</v>
      </c>
      <c r="B103" s="321" t="str">
        <f>VLOOKUP(A103,'New template'!A:B,2,FALSE)</f>
        <v>E06164</v>
      </c>
      <c r="C103" s="68">
        <f t="shared" si="17"/>
        <v>16</v>
      </c>
      <c r="D103" s="68">
        <v>1</v>
      </c>
      <c r="E103" s="68">
        <v>15</v>
      </c>
      <c r="F103" s="68">
        <v>428</v>
      </c>
      <c r="G103" s="43">
        <v>0.5</v>
      </c>
      <c r="H103" s="44">
        <f t="shared" si="33"/>
        <v>214</v>
      </c>
      <c r="I103" s="311">
        <f t="shared" si="34"/>
        <v>29.833740000000002</v>
      </c>
      <c r="J103" s="311">
        <f t="shared" si="35"/>
        <v>477.33984000000004</v>
      </c>
      <c r="K103" s="311">
        <f t="shared" si="21"/>
        <v>3.8783862000000004</v>
      </c>
      <c r="L103" s="46">
        <f t="shared" si="22"/>
        <v>415.28566080000002</v>
      </c>
      <c r="M103" s="312">
        <v>0.20000000000000001</v>
      </c>
      <c r="N103" s="313">
        <f t="shared" si="23"/>
        <v>83.057132160000009</v>
      </c>
      <c r="O103" s="314">
        <v>0.050000000000000003</v>
      </c>
      <c r="P103" s="315">
        <f t="shared" si="24"/>
        <v>20.764283040000002</v>
      </c>
      <c r="Q103" s="314">
        <v>0.050000000000000003</v>
      </c>
      <c r="R103" s="315">
        <f t="shared" si="25"/>
        <v>20.764283040000002</v>
      </c>
      <c r="S103" s="316">
        <f t="shared" si="26"/>
        <v>18.170000000000002</v>
      </c>
      <c r="T103" s="317">
        <f t="shared" si="27"/>
        <v>290.72000000000003</v>
      </c>
      <c r="U103" s="318">
        <f t="shared" si="36"/>
        <v>0.6090419773048904</v>
      </c>
      <c r="V103" s="319"/>
      <c r="W103" s="320"/>
    </row>
    <row r="104" ht="15" customHeight="1">
      <c r="A104" s="310" t="s">
        <v>150</v>
      </c>
      <c r="B104" s="321" t="str">
        <f>VLOOKUP(A104,'New template'!A:B,2,FALSE)</f>
        <v>E06164</v>
      </c>
      <c r="C104" s="68">
        <f t="shared" si="17"/>
        <v>1</v>
      </c>
      <c r="D104" s="68"/>
      <c r="E104" s="68">
        <v>1</v>
      </c>
      <c r="F104" s="68">
        <v>428</v>
      </c>
      <c r="G104" s="43">
        <v>0</v>
      </c>
      <c r="H104" s="44">
        <f t="shared" si="33"/>
        <v>428</v>
      </c>
      <c r="I104" s="311">
        <f t="shared" si="34"/>
        <v>59.667480000000005</v>
      </c>
      <c r="J104" s="311">
        <f t="shared" si="35"/>
        <v>59.667480000000005</v>
      </c>
      <c r="K104" s="311">
        <f t="shared" si="21"/>
        <v>7.7567724000000009</v>
      </c>
      <c r="L104" s="46">
        <f t="shared" si="22"/>
        <v>51.910707600000002</v>
      </c>
      <c r="M104" s="312">
        <v>0.20000000000000001</v>
      </c>
      <c r="N104" s="313">
        <f t="shared" si="23"/>
        <v>10.382141520000001</v>
      </c>
      <c r="O104" s="314">
        <v>0.050000000000000003</v>
      </c>
      <c r="P104" s="315">
        <f t="shared" si="24"/>
        <v>2.5955353800000003</v>
      </c>
      <c r="Q104" s="314">
        <v>0.050000000000000003</v>
      </c>
      <c r="R104" s="315">
        <f t="shared" si="25"/>
        <v>2.5955353800000003</v>
      </c>
      <c r="S104" s="316">
        <f t="shared" si="26"/>
        <v>36.340000000000003</v>
      </c>
      <c r="T104" s="317">
        <f t="shared" si="27"/>
        <v>36.340000000000003</v>
      </c>
      <c r="U104" s="318">
        <f t="shared" si="36"/>
        <v>0.6090419773048904</v>
      </c>
      <c r="V104" s="319"/>
      <c r="W104" s="320"/>
    </row>
    <row r="105" ht="15" customHeight="1">
      <c r="A105" s="310" t="s">
        <v>378</v>
      </c>
      <c r="B105" s="321" t="str">
        <f>VLOOKUP(A105,'New template'!A:B,2,FALSE)</f>
        <v>E06165</v>
      </c>
      <c r="C105" s="68">
        <f t="shared" ref="C105:C136" si="37">D105+E105</f>
        <v>62</v>
      </c>
      <c r="D105" s="68">
        <v>1</v>
      </c>
      <c r="E105" s="68">
        <v>61</v>
      </c>
      <c r="F105" s="68">
        <v>468</v>
      </c>
      <c r="G105" s="43">
        <v>0.5</v>
      </c>
      <c r="H105" s="44">
        <f t="shared" si="33"/>
        <v>234</v>
      </c>
      <c r="I105" s="311">
        <f t="shared" si="34"/>
        <v>32.621940000000002</v>
      </c>
      <c r="J105" s="311">
        <f t="shared" si="35"/>
        <v>2022.5602800000001</v>
      </c>
      <c r="K105" s="311">
        <f t="shared" si="21"/>
        <v>4.2408522000000008</v>
      </c>
      <c r="L105" s="46">
        <f t="shared" si="22"/>
        <v>1759.6274436000001</v>
      </c>
      <c r="M105" s="312">
        <v>0.20000000000000001</v>
      </c>
      <c r="N105" s="313">
        <f t="shared" si="23"/>
        <v>351.92548872000003</v>
      </c>
      <c r="O105" s="314">
        <v>0.050000000000000003</v>
      </c>
      <c r="P105" s="315">
        <f t="shared" si="24"/>
        <v>87.981372180000008</v>
      </c>
      <c r="Q105" s="314">
        <v>0.050000000000000003</v>
      </c>
      <c r="R105" s="315">
        <f t="shared" si="25"/>
        <v>87.981372180000008</v>
      </c>
      <c r="S105" s="316">
        <f t="shared" si="26"/>
        <v>19.870000000000001</v>
      </c>
      <c r="T105" s="317">
        <f t="shared" si="27"/>
        <v>1231.9400000000001</v>
      </c>
      <c r="U105" s="318">
        <f t="shared" si="36"/>
        <v>0.60909927490517113</v>
      </c>
      <c r="V105" s="324"/>
      <c r="W105" s="324"/>
    </row>
    <row r="106" ht="15" customHeight="1">
      <c r="A106" s="310" t="s">
        <v>378</v>
      </c>
      <c r="B106" s="321" t="str">
        <f>VLOOKUP(A106,'New template'!A:B,2,FALSE)</f>
        <v>E06165</v>
      </c>
      <c r="C106" s="68">
        <f t="shared" si="37"/>
        <v>2</v>
      </c>
      <c r="D106" s="68"/>
      <c r="E106" s="68">
        <v>2</v>
      </c>
      <c r="F106" s="68">
        <v>468</v>
      </c>
      <c r="G106" s="43">
        <v>0</v>
      </c>
      <c r="H106" s="44">
        <f t="shared" si="33"/>
        <v>468</v>
      </c>
      <c r="I106" s="311">
        <f t="shared" si="34"/>
        <v>65.243880000000004</v>
      </c>
      <c r="J106" s="311">
        <f t="shared" si="35"/>
        <v>130.48776000000001</v>
      </c>
      <c r="K106" s="311">
        <f t="shared" si="21"/>
        <v>8.4817044000000017</v>
      </c>
      <c r="L106" s="46">
        <f t="shared" si="22"/>
        <v>113.52435120000001</v>
      </c>
      <c r="M106" s="312">
        <v>0.20000000000000001</v>
      </c>
      <c r="N106" s="313">
        <f t="shared" si="23"/>
        <v>22.704870240000005</v>
      </c>
      <c r="O106" s="314">
        <v>0.050000000000000003</v>
      </c>
      <c r="P106" s="315">
        <f t="shared" si="24"/>
        <v>5.6762175600000013</v>
      </c>
      <c r="Q106" s="314">
        <v>0.050000000000000003</v>
      </c>
      <c r="R106" s="315">
        <f t="shared" si="25"/>
        <v>5.6762175600000013</v>
      </c>
      <c r="S106" s="316">
        <f t="shared" si="26"/>
        <v>39.729999999999997</v>
      </c>
      <c r="T106" s="317">
        <f t="shared" si="27"/>
        <v>79.459999999999994</v>
      </c>
      <c r="U106" s="318">
        <f t="shared" si="36"/>
        <v>0.60894600382441988</v>
      </c>
      <c r="V106" s="324"/>
      <c r="W106" s="324"/>
    </row>
    <row r="107" ht="15" customHeight="1">
      <c r="A107" s="310" t="s">
        <v>154</v>
      </c>
      <c r="B107" s="321" t="str">
        <f>VLOOKUP(A107,'New template'!A:B,2,FALSE)</f>
        <v>E05386</v>
      </c>
      <c r="C107" s="68">
        <f t="shared" si="37"/>
        <v>232</v>
      </c>
      <c r="D107" s="68">
        <v>1</v>
      </c>
      <c r="E107" s="68">
        <v>231</v>
      </c>
      <c r="F107" s="68">
        <v>108</v>
      </c>
      <c r="G107" s="43">
        <v>0.75</v>
      </c>
      <c r="H107" s="44">
        <f t="shared" si="33"/>
        <v>27</v>
      </c>
      <c r="I107" s="311">
        <f t="shared" si="34"/>
        <v>3.7640700000000002</v>
      </c>
      <c r="J107" s="311">
        <f t="shared" si="35"/>
        <v>873.26424000000009</v>
      </c>
      <c r="K107" s="311">
        <f t="shared" si="21"/>
        <v>0.48932910000000007</v>
      </c>
      <c r="L107" s="46">
        <f t="shared" si="22"/>
        <v>759.73988880000002</v>
      </c>
      <c r="M107" s="312">
        <v>0.20000000000000001</v>
      </c>
      <c r="N107" s="313">
        <f t="shared" si="23"/>
        <v>151.94797776000001</v>
      </c>
      <c r="O107" s="314">
        <v>0.050000000000000003</v>
      </c>
      <c r="P107" s="315">
        <f t="shared" si="24"/>
        <v>37.986994440000004</v>
      </c>
      <c r="Q107" s="314">
        <v>0.050000000000000003</v>
      </c>
      <c r="R107" s="315">
        <f t="shared" si="25"/>
        <v>37.986994440000004</v>
      </c>
      <c r="S107" s="316">
        <f t="shared" si="26"/>
        <v>2.29</v>
      </c>
      <c r="T107" s="317">
        <f t="shared" si="27"/>
        <v>531.27999999999997</v>
      </c>
      <c r="U107" s="318">
        <f t="shared" si="36"/>
        <v>0.60838400986166563</v>
      </c>
      <c r="V107" s="324"/>
      <c r="W107" s="324"/>
    </row>
    <row r="108" ht="15" customHeight="1">
      <c r="A108" s="310" t="s">
        <v>156</v>
      </c>
      <c r="B108" s="321" t="str">
        <f>VLOOKUP(A108,'New template'!A:B,2,FALSE)</f>
        <v>E02758</v>
      </c>
      <c r="C108" s="68">
        <f t="shared" si="37"/>
        <v>3</v>
      </c>
      <c r="D108" s="68"/>
      <c r="E108" s="68">
        <v>3</v>
      </c>
      <c r="F108" s="68">
        <v>268</v>
      </c>
      <c r="G108" s="43">
        <v>0.69999999999999996</v>
      </c>
      <c r="H108" s="44">
        <f t="shared" si="33"/>
        <v>80</v>
      </c>
      <c r="I108" s="311">
        <f t="shared" si="34"/>
        <v>11.152800000000001</v>
      </c>
      <c r="J108" s="311">
        <f t="shared" si="35"/>
        <v>33.458400000000005</v>
      </c>
      <c r="K108" s="311">
        <f t="shared" si="21"/>
        <v>1.4498640000000003</v>
      </c>
      <c r="L108" s="46">
        <f t="shared" si="22"/>
        <v>29.108808000000003</v>
      </c>
      <c r="M108" s="312">
        <v>0.20000000000000001</v>
      </c>
      <c r="N108" s="313">
        <f t="shared" si="23"/>
        <v>5.8217616000000012</v>
      </c>
      <c r="O108" s="314">
        <v>0.050000000000000003</v>
      </c>
      <c r="P108" s="315">
        <f t="shared" si="24"/>
        <v>1.4554404000000003</v>
      </c>
      <c r="Q108" s="314">
        <v>0.050000000000000003</v>
      </c>
      <c r="R108" s="315">
        <f t="shared" si="25"/>
        <v>1.4554404000000003</v>
      </c>
      <c r="S108" s="316">
        <f t="shared" si="26"/>
        <v>6.79</v>
      </c>
      <c r="T108" s="317">
        <f t="shared" si="27"/>
        <v>20.370000000000001</v>
      </c>
      <c r="U108" s="318">
        <f t="shared" si="36"/>
        <v>0.60881572340578149</v>
      </c>
      <c r="V108" s="319"/>
      <c r="W108" s="320"/>
    </row>
    <row r="109" ht="15" customHeight="1">
      <c r="A109" s="310" t="s">
        <v>459</v>
      </c>
      <c r="B109" s="321" t="str">
        <f>VLOOKUP(A109,'New template'!A:B,2,FALSE)</f>
        <v>E01970</v>
      </c>
      <c r="C109" s="68">
        <f t="shared" si="37"/>
        <v>634</v>
      </c>
      <c r="D109" s="68">
        <v>1</v>
      </c>
      <c r="E109" s="68">
        <v>633</v>
      </c>
      <c r="F109" s="68">
        <v>268</v>
      </c>
      <c r="G109" s="43">
        <v>0.90000000000000002</v>
      </c>
      <c r="H109" s="44">
        <f t="shared" si="33"/>
        <v>26</v>
      </c>
      <c r="I109" s="311">
        <f t="shared" si="34"/>
        <v>3.62466</v>
      </c>
      <c r="J109" s="311">
        <f t="shared" si="35"/>
        <v>2298.0344399999999</v>
      </c>
      <c r="K109" s="311">
        <f t="shared" si="21"/>
        <v>0.47120580000000001</v>
      </c>
      <c r="L109" s="46">
        <f t="shared" si="22"/>
        <v>1999.2899628</v>
      </c>
      <c r="M109" s="312">
        <v>0.20000000000000001</v>
      </c>
      <c r="N109" s="313">
        <f t="shared" si="23"/>
        <v>399.85799256000001</v>
      </c>
      <c r="O109" s="314">
        <v>0.050000000000000003</v>
      </c>
      <c r="P109" s="315">
        <f t="shared" si="24"/>
        <v>99.964498140000003</v>
      </c>
      <c r="Q109" s="314">
        <v>0.050000000000000003</v>
      </c>
      <c r="R109" s="315">
        <f t="shared" si="25"/>
        <v>99.964498140000003</v>
      </c>
      <c r="S109" s="316">
        <f t="shared" si="26"/>
        <v>2.21</v>
      </c>
      <c r="T109" s="317">
        <f t="shared" si="27"/>
        <v>1401.1399999999999</v>
      </c>
      <c r="U109" s="318">
        <f t="shared" si="36"/>
        <v>0.6097123592281759</v>
      </c>
      <c r="V109" s="319"/>
      <c r="W109" s="320"/>
    </row>
    <row r="110" ht="15" customHeight="1">
      <c r="A110" s="310" t="s">
        <v>408</v>
      </c>
      <c r="B110" s="321" t="str">
        <f>VLOOKUP(A110,'New template'!A:B,2,FALSE)</f>
        <v>E05642</v>
      </c>
      <c r="C110" s="68">
        <f t="shared" si="37"/>
        <v>126</v>
      </c>
      <c r="D110" s="68">
        <v>1</v>
      </c>
      <c r="E110" s="68">
        <v>125</v>
      </c>
      <c r="F110" s="68">
        <v>402</v>
      </c>
      <c r="G110" s="43">
        <v>0.87</v>
      </c>
      <c r="H110" s="44">
        <f t="shared" si="33"/>
        <v>52</v>
      </c>
      <c r="I110" s="311">
        <f t="shared" si="34"/>
        <v>7.24932</v>
      </c>
      <c r="J110" s="311">
        <f t="shared" si="35"/>
        <v>913.41431999999998</v>
      </c>
      <c r="K110" s="311">
        <f t="shared" si="21"/>
        <v>0.94241160000000002</v>
      </c>
      <c r="L110" s="46">
        <f t="shared" si="22"/>
        <v>794.67045840000003</v>
      </c>
      <c r="M110" s="312">
        <v>0.20000000000000001</v>
      </c>
      <c r="N110" s="313">
        <f t="shared" si="23"/>
        <v>158.93409168000002</v>
      </c>
      <c r="O110" s="314">
        <v>0.050000000000000003</v>
      </c>
      <c r="P110" s="315">
        <f t="shared" si="24"/>
        <v>39.733522920000006</v>
      </c>
      <c r="Q110" s="314">
        <v>0.050000000000000003</v>
      </c>
      <c r="R110" s="315">
        <f t="shared" si="25"/>
        <v>39.733522920000006</v>
      </c>
      <c r="S110" s="316">
        <f t="shared" si="26"/>
        <v>4.4100000000000001</v>
      </c>
      <c r="T110" s="317">
        <f t="shared" si="27"/>
        <v>555.65999999999997</v>
      </c>
      <c r="U110" s="318">
        <f t="shared" si="36"/>
        <v>0.60833291950141533</v>
      </c>
      <c r="V110" s="285"/>
    </row>
    <row r="111" ht="15" customHeight="1">
      <c r="A111" s="310" t="s">
        <v>162</v>
      </c>
      <c r="B111" s="321" t="str">
        <f>VLOOKUP(A111,'New template'!A:B,2,FALSE)</f>
        <v>E05083</v>
      </c>
      <c r="C111" s="68">
        <f t="shared" si="37"/>
        <v>8</v>
      </c>
      <c r="D111" s="68"/>
      <c r="E111" s="68">
        <v>8</v>
      </c>
      <c r="F111" s="68">
        <v>198</v>
      </c>
      <c r="G111" s="43">
        <v>0.5</v>
      </c>
      <c r="H111" s="44">
        <f t="shared" si="33"/>
        <v>99</v>
      </c>
      <c r="I111" s="311">
        <f t="shared" si="34"/>
        <v>13.801590000000001</v>
      </c>
      <c r="J111" s="311">
        <f t="shared" si="35"/>
        <v>110.41272000000001</v>
      </c>
      <c r="K111" s="311">
        <f t="shared" si="21"/>
        <v>1.7942067000000002</v>
      </c>
      <c r="L111" s="46">
        <f t="shared" si="22"/>
        <v>96.059066400000006</v>
      </c>
      <c r="M111" s="312">
        <v>0.20000000000000001</v>
      </c>
      <c r="N111" s="313">
        <f t="shared" si="23"/>
        <v>19.211813280000001</v>
      </c>
      <c r="O111" s="314">
        <v>0.050000000000000003</v>
      </c>
      <c r="P111" s="315">
        <f t="shared" si="24"/>
        <v>4.8029533200000003</v>
      </c>
      <c r="Q111" s="314">
        <v>0.050000000000000003</v>
      </c>
      <c r="R111" s="315">
        <f t="shared" si="25"/>
        <v>4.8029533200000003</v>
      </c>
      <c r="S111" s="316">
        <f t="shared" si="26"/>
        <v>8.4100000000000001</v>
      </c>
      <c r="T111" s="317">
        <f t="shared" si="27"/>
        <v>67.280000000000001</v>
      </c>
      <c r="U111" s="318">
        <f t="shared" si="36"/>
        <v>0.60935008212821851</v>
      </c>
      <c r="V111" s="319"/>
      <c r="W111" s="320"/>
    </row>
    <row r="112" ht="15" customHeight="1">
      <c r="A112" s="310" t="s">
        <v>380</v>
      </c>
      <c r="B112" s="321" t="str">
        <f>VLOOKUP(A112,'New template'!A:B,2,FALSE)</f>
        <v>E05788</v>
      </c>
      <c r="C112" s="68">
        <f t="shared" si="37"/>
        <v>22</v>
      </c>
      <c r="D112" s="68"/>
      <c r="E112" s="68">
        <v>22</v>
      </c>
      <c r="F112" s="68">
        <v>248</v>
      </c>
      <c r="G112" s="43">
        <v>0.5</v>
      </c>
      <c r="H112" s="44">
        <f t="shared" si="33"/>
        <v>124</v>
      </c>
      <c r="I112" s="311">
        <f t="shared" si="34"/>
        <v>17.286840000000002</v>
      </c>
      <c r="J112" s="311">
        <f t="shared" si="35"/>
        <v>380.31048000000004</v>
      </c>
      <c r="K112" s="311">
        <f t="shared" si="21"/>
        <v>2.2472892000000004</v>
      </c>
      <c r="L112" s="46">
        <f t="shared" si="22"/>
        <v>330.87011760000001</v>
      </c>
      <c r="M112" s="312">
        <v>0.20000000000000001</v>
      </c>
      <c r="N112" s="313">
        <f t="shared" si="23"/>
        <v>66.174023520000006</v>
      </c>
      <c r="O112" s="314">
        <v>0.050000000000000003</v>
      </c>
      <c r="P112" s="315">
        <f t="shared" si="24"/>
        <v>16.543505880000001</v>
      </c>
      <c r="Q112" s="314">
        <v>0.050000000000000003</v>
      </c>
      <c r="R112" s="315">
        <f t="shared" si="25"/>
        <v>16.543505880000001</v>
      </c>
      <c r="S112" s="316">
        <f t="shared" si="26"/>
        <v>10.529999999999999</v>
      </c>
      <c r="T112" s="317">
        <f t="shared" si="27"/>
        <v>231.66</v>
      </c>
      <c r="U112" s="318">
        <f t="shared" si="36"/>
        <v>0.60913388450405037</v>
      </c>
      <c r="V112" s="319"/>
      <c r="W112" s="320"/>
    </row>
    <row r="113" ht="15" customHeight="1">
      <c r="A113" s="310" t="s">
        <v>422</v>
      </c>
      <c r="B113" s="321" t="str">
        <f>VLOOKUP(A113,'New template'!A:B,2,FALSE)</f>
        <v>E03295</v>
      </c>
      <c r="C113" s="68">
        <f t="shared" si="37"/>
        <v>25</v>
      </c>
      <c r="D113" s="68"/>
      <c r="E113" s="68">
        <v>25</v>
      </c>
      <c r="F113" s="68">
        <v>268</v>
      </c>
      <c r="G113" s="43">
        <v>0.90000000000000002</v>
      </c>
      <c r="H113" s="44">
        <f t="shared" si="33"/>
        <v>26</v>
      </c>
      <c r="I113" s="311">
        <f t="shared" si="34"/>
        <v>3.62466</v>
      </c>
      <c r="J113" s="311">
        <f t="shared" si="35"/>
        <v>90.616500000000002</v>
      </c>
      <c r="K113" s="311">
        <f t="shared" si="21"/>
        <v>0.47120580000000001</v>
      </c>
      <c r="L113" s="46">
        <f t="shared" si="22"/>
        <v>78.836354999999998</v>
      </c>
      <c r="M113" s="312">
        <v>0.20000000000000001</v>
      </c>
      <c r="N113" s="313">
        <f t="shared" si="23"/>
        <v>15.767271000000001</v>
      </c>
      <c r="O113" s="314">
        <v>0.050000000000000003</v>
      </c>
      <c r="P113" s="315">
        <f t="shared" si="24"/>
        <v>3.9418177500000002</v>
      </c>
      <c r="Q113" s="314">
        <v>0.050000000000000003</v>
      </c>
      <c r="R113" s="315">
        <f t="shared" si="25"/>
        <v>3.9418177500000002</v>
      </c>
      <c r="S113" s="316">
        <f t="shared" si="26"/>
        <v>2.21</v>
      </c>
      <c r="T113" s="317">
        <f t="shared" si="27"/>
        <v>55.25</v>
      </c>
      <c r="U113" s="318">
        <f t="shared" si="36"/>
        <v>0.6097123592281759</v>
      </c>
      <c r="V113" s="319"/>
      <c r="W113" s="320"/>
    </row>
    <row r="114" ht="15" customHeight="1">
      <c r="A114" s="310" t="s">
        <v>423</v>
      </c>
      <c r="B114" s="321" t="str">
        <f>VLOOKUP(A114,'New template'!A:B,2,FALSE)</f>
        <v>E03367</v>
      </c>
      <c r="C114" s="68">
        <f t="shared" si="37"/>
        <v>68</v>
      </c>
      <c r="D114" s="68">
        <v>1</v>
      </c>
      <c r="E114" s="68">
        <v>67</v>
      </c>
      <c r="F114" s="68">
        <v>328</v>
      </c>
      <c r="G114" s="43">
        <v>0.90000000000000002</v>
      </c>
      <c r="H114" s="44">
        <f t="shared" si="33"/>
        <v>32</v>
      </c>
      <c r="I114" s="311">
        <f t="shared" si="34"/>
        <v>4.4611200000000002</v>
      </c>
      <c r="J114" s="311">
        <f t="shared" si="35"/>
        <v>303.35615999999999</v>
      </c>
      <c r="K114" s="311">
        <f t="shared" si="21"/>
        <v>0.57994560000000006</v>
      </c>
      <c r="L114" s="46">
        <f t="shared" si="22"/>
        <v>263.91985920000002</v>
      </c>
      <c r="M114" s="312">
        <v>0.20000000000000001</v>
      </c>
      <c r="N114" s="313">
        <f t="shared" si="23"/>
        <v>52.783971840000007</v>
      </c>
      <c r="O114" s="314">
        <v>0.050000000000000003</v>
      </c>
      <c r="P114" s="315">
        <f t="shared" si="24"/>
        <v>13.195992960000002</v>
      </c>
      <c r="Q114" s="314">
        <v>0.050000000000000003</v>
      </c>
      <c r="R114" s="315">
        <f t="shared" si="25"/>
        <v>13.195992960000002</v>
      </c>
      <c r="S114" s="316">
        <f t="shared" si="26"/>
        <v>2.7200000000000002</v>
      </c>
      <c r="T114" s="317">
        <f t="shared" si="27"/>
        <v>184.96000000000001</v>
      </c>
      <c r="U114" s="318">
        <f t="shared" si="36"/>
        <v>0.6097123592281759</v>
      </c>
      <c r="V114" s="319"/>
      <c r="W114" s="320"/>
    </row>
    <row r="115" ht="15" customHeight="1">
      <c r="A115" s="310" t="s">
        <v>381</v>
      </c>
      <c r="B115" s="321" t="str">
        <f>VLOOKUP(A115,'New template'!A:B,2,FALSE)</f>
        <v>E02973</v>
      </c>
      <c r="C115" s="68">
        <f t="shared" si="37"/>
        <v>1125</v>
      </c>
      <c r="D115" s="68"/>
      <c r="E115" s="68">
        <v>1125</v>
      </c>
      <c r="F115" s="68">
        <v>198</v>
      </c>
      <c r="G115" s="43">
        <v>0.75</v>
      </c>
      <c r="H115" s="44">
        <f t="shared" si="33"/>
        <v>49</v>
      </c>
      <c r="I115" s="311">
        <f t="shared" si="34"/>
        <v>6.8310900000000006</v>
      </c>
      <c r="J115" s="311">
        <f t="shared" si="35"/>
        <v>7684.9762500000006</v>
      </c>
      <c r="K115" s="311">
        <f t="shared" si="21"/>
        <v>0.88804170000000016</v>
      </c>
      <c r="L115" s="46">
        <f t="shared" si="22"/>
        <v>6685.9293374999997</v>
      </c>
      <c r="M115" s="312">
        <v>0.20000000000000001</v>
      </c>
      <c r="N115" s="313">
        <f t="shared" si="23"/>
        <v>1337.1858675000001</v>
      </c>
      <c r="O115" s="314">
        <v>0.050000000000000003</v>
      </c>
      <c r="P115" s="315">
        <f t="shared" si="24"/>
        <v>334.29646687500002</v>
      </c>
      <c r="Q115" s="314">
        <v>0.050000000000000003</v>
      </c>
      <c r="R115" s="315">
        <f t="shared" si="25"/>
        <v>334.29646687500002</v>
      </c>
      <c r="S115" s="316">
        <f t="shared" si="26"/>
        <v>4.1600000000000001</v>
      </c>
      <c r="T115" s="317">
        <f t="shared" si="27"/>
        <v>4680</v>
      </c>
      <c r="U115" s="318">
        <f t="shared" si="36"/>
        <v>0.60898041161805794</v>
      </c>
      <c r="V115" s="319"/>
      <c r="W115" s="320"/>
    </row>
    <row r="116" ht="15" customHeight="1">
      <c r="A116" s="310" t="s">
        <v>381</v>
      </c>
      <c r="B116" s="321" t="str">
        <f>VLOOKUP(A116,'New template'!A:B,2,FALSE)</f>
        <v>E02973</v>
      </c>
      <c r="C116" s="68">
        <f t="shared" si="37"/>
        <v>1</v>
      </c>
      <c r="D116" s="68"/>
      <c r="E116" s="68">
        <v>1</v>
      </c>
      <c r="F116" s="68">
        <v>198</v>
      </c>
      <c r="G116" s="43">
        <v>0</v>
      </c>
      <c r="H116" s="44">
        <f t="shared" si="33"/>
        <v>198</v>
      </c>
      <c r="I116" s="311">
        <f t="shared" si="34"/>
        <v>27.603180000000002</v>
      </c>
      <c r="J116" s="311">
        <f t="shared" si="35"/>
        <v>27.603180000000002</v>
      </c>
      <c r="K116" s="311">
        <f t="shared" si="21"/>
        <v>3.5884134000000003</v>
      </c>
      <c r="L116" s="46">
        <f t="shared" si="22"/>
        <v>24.014766600000002</v>
      </c>
      <c r="M116" s="312">
        <v>0.20000000000000001</v>
      </c>
      <c r="N116" s="313">
        <f t="shared" si="23"/>
        <v>4.8029533200000003</v>
      </c>
      <c r="O116" s="314">
        <v>0.050000000000000003</v>
      </c>
      <c r="P116" s="315">
        <f t="shared" si="24"/>
        <v>1.2007383300000001</v>
      </c>
      <c r="Q116" s="314">
        <v>0.050000000000000003</v>
      </c>
      <c r="R116" s="315">
        <f t="shared" si="25"/>
        <v>1.2007383300000001</v>
      </c>
      <c r="S116" s="316">
        <f t="shared" si="26"/>
        <v>16.809999999999999</v>
      </c>
      <c r="T116" s="317">
        <f t="shared" si="27"/>
        <v>16.809999999999999</v>
      </c>
      <c r="U116" s="318">
        <f t="shared" si="36"/>
        <v>0.60898780502826111</v>
      </c>
      <c r="V116" s="319"/>
      <c r="W116" s="320"/>
    </row>
    <row r="117" ht="15" customHeight="1">
      <c r="A117" s="310" t="s">
        <v>172</v>
      </c>
      <c r="B117" s="321" t="str">
        <f>VLOOKUP(A117,'New template'!A:B,2,FALSE)</f>
        <v>E03825</v>
      </c>
      <c r="C117" s="68">
        <f t="shared" si="37"/>
        <v>10</v>
      </c>
      <c r="D117" s="68"/>
      <c r="E117" s="68">
        <v>10</v>
      </c>
      <c r="F117" s="68">
        <v>348</v>
      </c>
      <c r="G117" s="43">
        <v>0.77000000000000002</v>
      </c>
      <c r="H117" s="44">
        <f t="shared" si="33"/>
        <v>80</v>
      </c>
      <c r="I117" s="311">
        <f t="shared" si="34"/>
        <v>11.152800000000001</v>
      </c>
      <c r="J117" s="311">
        <f t="shared" si="35"/>
        <v>111.52800000000001</v>
      </c>
      <c r="K117" s="311">
        <f t="shared" si="21"/>
        <v>1.4498640000000003</v>
      </c>
      <c r="L117" s="46">
        <f t="shared" si="22"/>
        <v>97.029360000000011</v>
      </c>
      <c r="M117" s="312">
        <v>0.20000000000000001</v>
      </c>
      <c r="N117" s="313">
        <f t="shared" si="23"/>
        <v>19.405872000000002</v>
      </c>
      <c r="O117" s="314">
        <v>0.050000000000000003</v>
      </c>
      <c r="P117" s="315">
        <f t="shared" si="24"/>
        <v>4.8514680000000006</v>
      </c>
      <c r="Q117" s="314">
        <v>0.050000000000000003</v>
      </c>
      <c r="R117" s="315">
        <f t="shared" si="25"/>
        <v>4.8514680000000006</v>
      </c>
      <c r="S117" s="316">
        <f t="shared" si="26"/>
        <v>6.79</v>
      </c>
      <c r="T117" s="317">
        <f t="shared" si="27"/>
        <v>67.900000000000006</v>
      </c>
      <c r="U117" s="318">
        <f t="shared" si="36"/>
        <v>0.60881572340578149</v>
      </c>
      <c r="V117" s="319"/>
      <c r="W117" s="320"/>
    </row>
    <row r="118" ht="15" customHeight="1">
      <c r="A118" s="310" t="s">
        <v>382</v>
      </c>
      <c r="B118" s="321" t="str">
        <f>VLOOKUP(A118,'New template'!A:B,2,FALSE)</f>
        <v>E06098</v>
      </c>
      <c r="C118" s="68">
        <f t="shared" si="37"/>
        <v>1066</v>
      </c>
      <c r="D118" s="68">
        <v>22</v>
      </c>
      <c r="E118" s="68">
        <v>1044</v>
      </c>
      <c r="F118" s="68">
        <v>448</v>
      </c>
      <c r="G118" s="43">
        <v>0.79000000000000004</v>
      </c>
      <c r="H118" s="44">
        <f t="shared" si="33"/>
        <v>94</v>
      </c>
      <c r="I118" s="311">
        <f t="shared" si="34"/>
        <v>13.10454</v>
      </c>
      <c r="J118" s="311">
        <f t="shared" si="35"/>
        <v>13969.439640000001</v>
      </c>
      <c r="K118" s="311">
        <f t="shared" si="21"/>
        <v>1.7035902000000001</v>
      </c>
      <c r="L118" s="46">
        <f t="shared" si="22"/>
        <v>12153.4124868</v>
      </c>
      <c r="M118" s="312">
        <v>0.20000000000000001</v>
      </c>
      <c r="N118" s="313">
        <f t="shared" si="23"/>
        <v>2430.6824973600001</v>
      </c>
      <c r="O118" s="314">
        <v>0.050000000000000003</v>
      </c>
      <c r="P118" s="315">
        <f t="shared" si="24"/>
        <v>607.67062434000002</v>
      </c>
      <c r="Q118" s="314">
        <v>0.050000000000000003</v>
      </c>
      <c r="R118" s="315">
        <f t="shared" si="25"/>
        <v>607.67062434000002</v>
      </c>
      <c r="S118" s="316">
        <f t="shared" si="26"/>
        <v>7.9800000000000004</v>
      </c>
      <c r="T118" s="317">
        <f t="shared" si="27"/>
        <v>8506.6800000000003</v>
      </c>
      <c r="U118" s="318">
        <f t="shared" si="36"/>
        <v>0.60894926491124446</v>
      </c>
      <c r="V118" s="324"/>
      <c r="W118" s="324"/>
    </row>
    <row r="119" ht="15" customHeight="1">
      <c r="A119" s="310" t="s">
        <v>382</v>
      </c>
      <c r="B119" s="321" t="str">
        <f>VLOOKUP(A119,'New template'!A:B,2,FALSE)</f>
        <v>E06098</v>
      </c>
      <c r="C119" s="68">
        <f t="shared" si="37"/>
        <v>4</v>
      </c>
      <c r="D119" s="68"/>
      <c r="E119" s="68">
        <v>4</v>
      </c>
      <c r="F119" s="68">
        <v>448</v>
      </c>
      <c r="G119" s="43">
        <v>0</v>
      </c>
      <c r="H119" s="44">
        <f t="shared" si="33"/>
        <v>448</v>
      </c>
      <c r="I119" s="311">
        <f t="shared" si="34"/>
        <v>62.455680000000001</v>
      </c>
      <c r="J119" s="311">
        <f t="shared" si="35"/>
        <v>249.82272</v>
      </c>
      <c r="K119" s="311">
        <f t="shared" si="21"/>
        <v>8.1192384000000004</v>
      </c>
      <c r="L119" s="46">
        <f t="shared" si="22"/>
        <v>217.3457664</v>
      </c>
      <c r="M119" s="312">
        <v>0.20000000000000001</v>
      </c>
      <c r="N119" s="313">
        <f t="shared" si="23"/>
        <v>43.46915328</v>
      </c>
      <c r="O119" s="314">
        <v>0.050000000000000003</v>
      </c>
      <c r="P119" s="315">
        <f t="shared" si="24"/>
        <v>10.86728832</v>
      </c>
      <c r="Q119" s="314">
        <v>0.050000000000000003</v>
      </c>
      <c r="R119" s="315">
        <f t="shared" si="25"/>
        <v>10.86728832</v>
      </c>
      <c r="S119" s="316">
        <f t="shared" si="26"/>
        <v>38.039999999999999</v>
      </c>
      <c r="T119" s="317">
        <f t="shared" si="27"/>
        <v>152.16</v>
      </c>
      <c r="U119" s="318">
        <f t="shared" si="36"/>
        <v>0.60907190506932274</v>
      </c>
      <c r="V119" s="324"/>
      <c r="W119" s="324"/>
    </row>
    <row r="120" ht="15" customHeight="1">
      <c r="A120" s="310" t="s">
        <v>176</v>
      </c>
      <c r="B120" s="321" t="str">
        <f>VLOOKUP(A120,'New template'!A:B,2,FALSE)</f>
        <v>E02997</v>
      </c>
      <c r="C120" s="68">
        <f t="shared" si="37"/>
        <v>52</v>
      </c>
      <c r="D120" s="68">
        <v>1</v>
      </c>
      <c r="E120" s="68">
        <v>51</v>
      </c>
      <c r="F120" s="68">
        <v>268</v>
      </c>
      <c r="G120" s="43">
        <v>0.90000000000000002</v>
      </c>
      <c r="H120" s="44">
        <f t="shared" si="33"/>
        <v>26</v>
      </c>
      <c r="I120" s="311">
        <f t="shared" si="34"/>
        <v>3.62466</v>
      </c>
      <c r="J120" s="311">
        <f t="shared" si="35"/>
        <v>188.48231999999999</v>
      </c>
      <c r="K120" s="311">
        <f t="shared" si="21"/>
        <v>0.47120580000000001</v>
      </c>
      <c r="L120" s="46">
        <f t="shared" si="22"/>
        <v>163.97961839999999</v>
      </c>
      <c r="M120" s="312">
        <v>0.20000000000000001</v>
      </c>
      <c r="N120" s="313">
        <f t="shared" si="23"/>
        <v>32.795923680000001</v>
      </c>
      <c r="O120" s="314">
        <v>0.050000000000000003</v>
      </c>
      <c r="P120" s="315">
        <f t="shared" si="24"/>
        <v>8.1989809200000003</v>
      </c>
      <c r="Q120" s="314">
        <v>0.050000000000000003</v>
      </c>
      <c r="R120" s="315">
        <f t="shared" si="25"/>
        <v>8.1989809200000003</v>
      </c>
      <c r="S120" s="316">
        <f t="shared" si="26"/>
        <v>2.21</v>
      </c>
      <c r="T120" s="317">
        <f t="shared" si="27"/>
        <v>114.92</v>
      </c>
      <c r="U120" s="318">
        <f t="shared" si="36"/>
        <v>0.6097123592281759</v>
      </c>
      <c r="V120" s="319"/>
      <c r="W120" s="320"/>
    </row>
    <row r="121" ht="15" customHeight="1">
      <c r="A121" s="310" t="s">
        <v>463</v>
      </c>
      <c r="B121" s="321" t="str">
        <f>VLOOKUP(A121,'New template'!A:B,2,FALSE)</f>
        <v>E06649</v>
      </c>
      <c r="C121" s="68">
        <f t="shared" si="37"/>
        <v>17</v>
      </c>
      <c r="D121" s="68"/>
      <c r="E121" s="68">
        <v>17</v>
      </c>
      <c r="F121" s="68">
        <v>98</v>
      </c>
      <c r="G121" s="43">
        <v>0.90000000000000002</v>
      </c>
      <c r="H121" s="44">
        <f t="shared" si="33"/>
        <v>9</v>
      </c>
      <c r="I121" s="311">
        <f t="shared" si="34"/>
        <v>1.2546900000000001</v>
      </c>
      <c r="J121" s="311">
        <f t="shared" si="35"/>
        <v>21.329730000000001</v>
      </c>
      <c r="K121" s="311">
        <f t="shared" si="21"/>
        <v>0.16310970000000002</v>
      </c>
      <c r="L121" s="46">
        <f t="shared" si="22"/>
        <v>18.5568651</v>
      </c>
      <c r="M121" s="312">
        <v>0.20000000000000001</v>
      </c>
      <c r="N121" s="313">
        <f t="shared" si="23"/>
        <v>3.7113730199999999</v>
      </c>
      <c r="O121" s="314">
        <v>0.050000000000000003</v>
      </c>
      <c r="P121" s="315">
        <f t="shared" si="24"/>
        <v>0.92784325499999998</v>
      </c>
      <c r="Q121" s="314">
        <v>0.050000000000000003</v>
      </c>
      <c r="R121" s="315">
        <f t="shared" si="25"/>
        <v>0.92784325499999998</v>
      </c>
      <c r="S121" s="316">
        <f t="shared" si="26"/>
        <v>0.76000000000000001</v>
      </c>
      <c r="T121" s="317">
        <f t="shared" si="27"/>
        <v>12.92</v>
      </c>
      <c r="U121" s="318">
        <f t="shared" si="36"/>
        <v>0.60572731112864531</v>
      </c>
      <c r="V121" s="324"/>
      <c r="W121" s="324"/>
    </row>
    <row r="122" ht="15" customHeight="1">
      <c r="A122" s="310" t="s">
        <v>463</v>
      </c>
      <c r="B122" s="321" t="str">
        <f>VLOOKUP(A122,'New template'!A:B,2,FALSE)</f>
        <v>E06649</v>
      </c>
      <c r="C122" s="68">
        <f t="shared" si="37"/>
        <v>800</v>
      </c>
      <c r="D122" s="68"/>
      <c r="E122" s="68">
        <v>800</v>
      </c>
      <c r="F122" s="68">
        <v>98</v>
      </c>
      <c r="G122" s="43">
        <v>0.92244899999999996</v>
      </c>
      <c r="H122" s="44">
        <f t="shared" si="33"/>
        <v>7</v>
      </c>
      <c r="I122" s="311">
        <f t="shared" si="34"/>
        <v>0.97587000000000002</v>
      </c>
      <c r="J122" s="311">
        <f t="shared" si="35"/>
        <v>780.69600000000003</v>
      </c>
      <c r="K122" s="311">
        <f t="shared" si="21"/>
        <v>0.12686310000000001</v>
      </c>
      <c r="L122" s="46">
        <f t="shared" si="22"/>
        <v>679.20551999999998</v>
      </c>
      <c r="M122" s="312">
        <v>0.20000000000000001</v>
      </c>
      <c r="N122" s="313">
        <f t="shared" si="23"/>
        <v>135.841104</v>
      </c>
      <c r="O122" s="314">
        <v>0.050000000000000003</v>
      </c>
      <c r="P122" s="315">
        <f t="shared" si="24"/>
        <v>33.960276</v>
      </c>
      <c r="Q122" s="314">
        <v>0.050000000000000003</v>
      </c>
      <c r="R122" s="315">
        <f t="shared" si="25"/>
        <v>33.960276</v>
      </c>
      <c r="S122" s="316">
        <f t="shared" si="26"/>
        <v>0.58999999999999997</v>
      </c>
      <c r="T122" s="317">
        <f t="shared" si="27"/>
        <v>472</v>
      </c>
      <c r="U122" s="318">
        <f t="shared" si="36"/>
        <v>0.6045887259573508</v>
      </c>
      <c r="V122" s="319"/>
      <c r="W122" s="320"/>
    </row>
    <row r="123" ht="15" customHeight="1">
      <c r="A123" s="310" t="s">
        <v>424</v>
      </c>
      <c r="B123" s="321" t="str">
        <f>VLOOKUP(A123,'New template'!A:B,2,FALSE)</f>
        <v>E06652</v>
      </c>
      <c r="C123" s="68">
        <f t="shared" si="37"/>
        <v>48</v>
      </c>
      <c r="D123" s="68">
        <v>3</v>
      </c>
      <c r="E123" s="68">
        <v>45</v>
      </c>
      <c r="F123" s="68">
        <v>148</v>
      </c>
      <c r="G123" s="43">
        <v>0.90000000000000002</v>
      </c>
      <c r="H123" s="44">
        <f t="shared" si="33"/>
        <v>14</v>
      </c>
      <c r="I123" s="311">
        <f t="shared" si="34"/>
        <v>1.95174</v>
      </c>
      <c r="J123" s="311">
        <f t="shared" si="35"/>
        <v>93.683520000000001</v>
      </c>
      <c r="K123" s="311">
        <f t="shared" si="21"/>
        <v>0.25372620000000001</v>
      </c>
      <c r="L123" s="46">
        <f t="shared" si="22"/>
        <v>81.504662400000001</v>
      </c>
      <c r="M123" s="312">
        <v>0.20000000000000001</v>
      </c>
      <c r="N123" s="313">
        <f t="shared" si="23"/>
        <v>16.30093248</v>
      </c>
      <c r="O123" s="314">
        <v>0.050000000000000003</v>
      </c>
      <c r="P123" s="315">
        <f t="shared" si="24"/>
        <v>4.07523312</v>
      </c>
      <c r="Q123" s="314">
        <v>0.050000000000000003</v>
      </c>
      <c r="R123" s="315">
        <f t="shared" si="25"/>
        <v>4.07523312</v>
      </c>
      <c r="S123" s="316">
        <f t="shared" si="26"/>
        <v>1.1899999999999999</v>
      </c>
      <c r="T123" s="317">
        <f t="shared" si="27"/>
        <v>57.119999999999997</v>
      </c>
      <c r="U123" s="318">
        <f t="shared" si="36"/>
        <v>0.60971235922817579</v>
      </c>
      <c r="V123" s="324"/>
      <c r="W123" s="324"/>
    </row>
    <row r="124" ht="15" customHeight="1">
      <c r="A124" s="310" t="s">
        <v>184</v>
      </c>
      <c r="B124" s="321" t="str">
        <f>VLOOKUP(A124,'New template'!A:B,2,FALSE)</f>
        <v>E06114</v>
      </c>
      <c r="C124" s="68">
        <f t="shared" si="37"/>
        <v>31</v>
      </c>
      <c r="D124" s="68"/>
      <c r="E124" s="68">
        <v>31</v>
      </c>
      <c r="F124" s="68">
        <v>298</v>
      </c>
      <c r="G124" s="43">
        <v>0.59999999999999998</v>
      </c>
      <c r="H124" s="44">
        <f t="shared" si="33"/>
        <v>119</v>
      </c>
      <c r="I124" s="311">
        <f t="shared" si="34"/>
        <v>16.589790000000001</v>
      </c>
      <c r="J124" s="311">
        <f t="shared" si="35"/>
        <v>514.28349000000003</v>
      </c>
      <c r="K124" s="311">
        <f t="shared" si="21"/>
        <v>2.1566727000000001</v>
      </c>
      <c r="L124" s="46">
        <f t="shared" si="22"/>
        <v>447.42663630000004</v>
      </c>
      <c r="M124" s="312">
        <v>0.20000000000000001</v>
      </c>
      <c r="N124" s="313">
        <f t="shared" si="23"/>
        <v>89.48532726000002</v>
      </c>
      <c r="O124" s="314">
        <v>0.050000000000000003</v>
      </c>
      <c r="P124" s="315">
        <f t="shared" si="24"/>
        <v>22.371331815000005</v>
      </c>
      <c r="Q124" s="314">
        <v>0.050000000000000003</v>
      </c>
      <c r="R124" s="315">
        <f t="shared" si="25"/>
        <v>22.371331815000005</v>
      </c>
      <c r="S124" s="316">
        <f t="shared" si="26"/>
        <v>10.1</v>
      </c>
      <c r="T124" s="317">
        <f t="shared" si="27"/>
        <v>313.09999999999997</v>
      </c>
      <c r="U124" s="318">
        <f t="shared" si="36"/>
        <v>0.60880818865097142</v>
      </c>
      <c r="V124" s="324"/>
      <c r="W124" s="324"/>
    </row>
    <row r="125" ht="15" customHeight="1">
      <c r="A125" s="310" t="s">
        <v>186</v>
      </c>
      <c r="B125" s="321" t="str">
        <f>VLOOKUP(A125,'New template'!A:B,2,FALSE)</f>
        <v>E06272</v>
      </c>
      <c r="C125" s="68">
        <f t="shared" si="37"/>
        <v>5</v>
      </c>
      <c r="D125" s="68">
        <v>2</v>
      </c>
      <c r="E125" s="68">
        <v>3</v>
      </c>
      <c r="F125" s="68">
        <v>348</v>
      </c>
      <c r="G125" s="43">
        <v>0.5</v>
      </c>
      <c r="H125" s="44">
        <f t="shared" si="33"/>
        <v>174</v>
      </c>
      <c r="I125" s="311">
        <f t="shared" si="34"/>
        <v>24.257340000000003</v>
      </c>
      <c r="J125" s="311">
        <f t="shared" si="35"/>
        <v>121.28670000000001</v>
      </c>
      <c r="K125" s="311">
        <f t="shared" si="21"/>
        <v>3.1534542000000005</v>
      </c>
      <c r="L125" s="46">
        <f t="shared" si="22"/>
        <v>105.519429</v>
      </c>
      <c r="M125" s="312">
        <v>0.20000000000000001</v>
      </c>
      <c r="N125" s="313">
        <f t="shared" si="23"/>
        <v>21.1038858</v>
      </c>
      <c r="O125" s="314">
        <v>0.050000000000000003</v>
      </c>
      <c r="P125" s="315">
        <f t="shared" si="24"/>
        <v>5.2759714500000001</v>
      </c>
      <c r="Q125" s="314">
        <v>0.050000000000000003</v>
      </c>
      <c r="R125" s="315">
        <f t="shared" si="25"/>
        <v>5.2759714500000001</v>
      </c>
      <c r="S125" s="316">
        <f t="shared" si="26"/>
        <v>14.77</v>
      </c>
      <c r="T125" s="317">
        <f t="shared" si="27"/>
        <v>73.849999999999994</v>
      </c>
      <c r="U125" s="318">
        <f t="shared" si="36"/>
        <v>0.60888786651792803</v>
      </c>
      <c r="V125" s="324"/>
      <c r="W125" s="324"/>
    </row>
    <row r="126" ht="15" customHeight="1">
      <c r="A126" s="310" t="s">
        <v>188</v>
      </c>
      <c r="B126" s="321" t="str">
        <f>VLOOKUP(A126,'New template'!A:B,2,FALSE)</f>
        <v>E03557</v>
      </c>
      <c r="C126" s="68">
        <f t="shared" si="37"/>
        <v>6</v>
      </c>
      <c r="D126" s="68">
        <v>6</v>
      </c>
      <c r="E126" s="68"/>
      <c r="F126" s="68">
        <v>328</v>
      </c>
      <c r="G126" s="43">
        <v>0.84999999999999998</v>
      </c>
      <c r="H126" s="44">
        <f t="shared" si="33"/>
        <v>49</v>
      </c>
      <c r="I126" s="311">
        <f t="shared" si="34"/>
        <v>6.8310900000000006</v>
      </c>
      <c r="J126" s="311">
        <f t="shared" si="35"/>
        <v>40.986540000000005</v>
      </c>
      <c r="K126" s="311">
        <f t="shared" si="21"/>
        <v>0.88804170000000016</v>
      </c>
      <c r="L126" s="46">
        <f t="shared" si="22"/>
        <v>35.658289799999999</v>
      </c>
      <c r="M126" s="312">
        <v>0.20000000000000001</v>
      </c>
      <c r="N126" s="313">
        <f t="shared" si="23"/>
        <v>7.1316579600000001</v>
      </c>
      <c r="O126" s="314">
        <v>0.050000000000000003</v>
      </c>
      <c r="P126" s="315">
        <f t="shared" si="24"/>
        <v>1.78291449</v>
      </c>
      <c r="Q126" s="314">
        <v>0.050000000000000003</v>
      </c>
      <c r="R126" s="315">
        <f t="shared" si="25"/>
        <v>1.78291449</v>
      </c>
      <c r="S126" s="316">
        <f t="shared" si="26"/>
        <v>4.1600000000000001</v>
      </c>
      <c r="T126" s="317">
        <f t="shared" si="27"/>
        <v>24.960000000000001</v>
      </c>
      <c r="U126" s="318">
        <f t="shared" si="36"/>
        <v>0.60898041161805794</v>
      </c>
      <c r="V126" s="324"/>
      <c r="W126" s="324"/>
    </row>
    <row r="127" ht="15" customHeight="1">
      <c r="A127" s="310" t="s">
        <v>190</v>
      </c>
      <c r="B127" s="321" t="str">
        <f>VLOOKUP(A127,'New template'!A:B,2,FALSE)</f>
        <v>E04727</v>
      </c>
      <c r="C127" s="68">
        <f t="shared" si="37"/>
        <v>166</v>
      </c>
      <c r="D127" s="68">
        <v>29</v>
      </c>
      <c r="E127" s="68">
        <v>137</v>
      </c>
      <c r="F127" s="68">
        <v>398</v>
      </c>
      <c r="G127" s="43">
        <v>0.84999999999999998</v>
      </c>
      <c r="H127" s="44">
        <f>ROUNDDOWN(F127*(1-G127),0)</f>
        <v>59</v>
      </c>
      <c r="I127" s="311">
        <f>H127*$B$7</f>
        <v>8.2251899999999996</v>
      </c>
      <c r="J127" s="311">
        <f>I127*C127</f>
        <v>1365.3815399999999</v>
      </c>
      <c r="K127" s="311">
        <f t="shared" si="21"/>
        <v>1.0692747</v>
      </c>
      <c r="L127" s="46">
        <f t="shared" si="22"/>
        <v>1187.8819397999998</v>
      </c>
      <c r="M127" s="312">
        <v>0.20000000000000001</v>
      </c>
      <c r="N127" s="313">
        <f t="shared" si="23"/>
        <v>237.57638795999998</v>
      </c>
      <c r="O127" s="314">
        <v>0.050000000000000003</v>
      </c>
      <c r="P127" s="315">
        <f t="shared" si="24"/>
        <v>59.394096989999994</v>
      </c>
      <c r="Q127" s="314">
        <v>0.050000000000000003</v>
      </c>
      <c r="R127" s="315">
        <f t="shared" si="25"/>
        <v>59.394096989999994</v>
      </c>
      <c r="S127" s="316">
        <f t="shared" si="26"/>
        <v>5.0099999999999998</v>
      </c>
      <c r="T127" s="317">
        <f t="shared" si="27"/>
        <v>831.65999999999997</v>
      </c>
      <c r="U127" s="318">
        <f>T127/J127</f>
        <v>0.60910447053502714</v>
      </c>
      <c r="V127" s="319"/>
      <c r="W127" s="320"/>
    </row>
    <row r="128" ht="15" customHeight="1">
      <c r="A128" s="310" t="s">
        <v>192</v>
      </c>
      <c r="B128" s="321" t="str">
        <f>VLOOKUP(A128,'New template'!A:B,2,FALSE)</f>
        <v>E05643</v>
      </c>
      <c r="C128" s="68">
        <f t="shared" si="37"/>
        <v>646</v>
      </c>
      <c r="D128" s="68"/>
      <c r="E128" s="68">
        <v>646</v>
      </c>
      <c r="F128" s="68">
        <v>518</v>
      </c>
      <c r="G128" s="43">
        <v>0.84999999999999998</v>
      </c>
      <c r="H128" s="44">
        <f>ROUNDDOWN(F128*(1-G128),0)</f>
        <v>77</v>
      </c>
      <c r="I128" s="311">
        <f>H128*$B$7</f>
        <v>10.73457</v>
      </c>
      <c r="J128" s="311">
        <f>I128*C128</f>
        <v>6934.5322200000001</v>
      </c>
      <c r="K128" s="311">
        <f t="shared" si="21"/>
        <v>1.3954941000000001</v>
      </c>
      <c r="L128" s="46">
        <f t="shared" si="22"/>
        <v>6033.0430313999996</v>
      </c>
      <c r="M128" s="312">
        <v>0.20000000000000001</v>
      </c>
      <c r="N128" s="313">
        <f t="shared" si="23"/>
        <v>1206.60860628</v>
      </c>
      <c r="O128" s="314">
        <v>0.050000000000000003</v>
      </c>
      <c r="P128" s="315">
        <f t="shared" si="24"/>
        <v>301.65215157</v>
      </c>
      <c r="Q128" s="314">
        <v>0.050000000000000003</v>
      </c>
      <c r="R128" s="315">
        <f t="shared" si="25"/>
        <v>301.65215157</v>
      </c>
      <c r="S128" s="316">
        <f t="shared" si="26"/>
        <v>6.54</v>
      </c>
      <c r="T128" s="317">
        <f t="shared" si="27"/>
        <v>4224.8400000000001</v>
      </c>
      <c r="U128" s="318">
        <f>T128/J128</f>
        <v>0.60924657438537366</v>
      </c>
      <c r="V128" s="324"/>
      <c r="W128" s="324"/>
    </row>
    <row r="129" ht="15" customHeight="1">
      <c r="A129" s="310" t="s">
        <v>194</v>
      </c>
      <c r="B129" s="321" t="str">
        <f>VLOOKUP(A129,'New template'!A:B,2,FALSE)</f>
        <v>E03559</v>
      </c>
      <c r="C129" s="68">
        <f t="shared" si="37"/>
        <v>57</v>
      </c>
      <c r="D129" s="68">
        <v>1</v>
      </c>
      <c r="E129" s="68">
        <v>56</v>
      </c>
      <c r="F129" s="68">
        <v>348</v>
      </c>
      <c r="G129" s="43">
        <v>0.75</v>
      </c>
      <c r="H129" s="44">
        <f>ROUNDDOWN(F129*(1-G129),0)</f>
        <v>87</v>
      </c>
      <c r="I129" s="311">
        <f>H129*$B$7</f>
        <v>12.128670000000001</v>
      </c>
      <c r="J129" s="311">
        <f>I129*C129</f>
        <v>691.33419000000004</v>
      </c>
      <c r="K129" s="311">
        <f t="shared" si="21"/>
        <v>1.5767271000000003</v>
      </c>
      <c r="L129" s="46">
        <f t="shared" si="22"/>
        <v>601.46074529999999</v>
      </c>
      <c r="M129" s="312">
        <v>0.20000000000000001</v>
      </c>
      <c r="N129" s="313">
        <f t="shared" si="23"/>
        <v>120.29214906</v>
      </c>
      <c r="O129" s="314">
        <v>0.050000000000000003</v>
      </c>
      <c r="P129" s="315">
        <f t="shared" si="24"/>
        <v>30.073037265</v>
      </c>
      <c r="Q129" s="314">
        <v>0.050000000000000003</v>
      </c>
      <c r="R129" s="315">
        <f t="shared" si="25"/>
        <v>30.073037265</v>
      </c>
      <c r="S129" s="316">
        <f t="shared" si="26"/>
        <v>7.3899999999999997</v>
      </c>
      <c r="T129" s="317">
        <f t="shared" si="27"/>
        <v>421.22999999999996</v>
      </c>
      <c r="U129" s="318">
        <f>T129/J129</f>
        <v>0.60930011287305197</v>
      </c>
      <c r="V129" s="319"/>
      <c r="W129" s="320"/>
    </row>
    <row r="130" ht="15" customHeight="1">
      <c r="A130" s="310" t="s">
        <v>196</v>
      </c>
      <c r="B130" s="321" t="str">
        <f>VLOOKUP(A130,'New template'!A:B,2,FALSE)</f>
        <v>E05472</v>
      </c>
      <c r="C130" s="68">
        <f t="shared" si="37"/>
        <v>6</v>
      </c>
      <c r="D130" s="68">
        <v>6</v>
      </c>
      <c r="E130" s="68"/>
      <c r="F130" s="68">
        <v>498</v>
      </c>
      <c r="G130" s="43">
        <v>0.75</v>
      </c>
      <c r="H130" s="44">
        <f t="shared" ref="H130" si="38">ROUNDDOWN(F130*(1-G130),0)</f>
        <v>124</v>
      </c>
      <c r="I130" s="311">
        <f t="shared" ref="I130" si="39">H130*$B$7</f>
        <v>17.286840000000002</v>
      </c>
      <c r="J130" s="311">
        <f t="shared" ref="J130" si="40">I130*C130</f>
        <v>103.72104000000002</v>
      </c>
      <c r="K130" s="311">
        <f t="shared" si="21"/>
        <v>2.2472892000000004</v>
      </c>
      <c r="L130" s="46">
        <f t="shared" si="22"/>
        <v>90.237304800000004</v>
      </c>
      <c r="M130" s="312">
        <v>0.20000000000000001</v>
      </c>
      <c r="N130" s="313">
        <f t="shared" si="23"/>
        <v>18.047460960000002</v>
      </c>
      <c r="O130" s="314">
        <v>0.050000000000000003</v>
      </c>
      <c r="P130" s="315">
        <f t="shared" si="24"/>
        <v>4.5118652400000006</v>
      </c>
      <c r="Q130" s="314">
        <v>0.050000000000000003</v>
      </c>
      <c r="R130" s="315">
        <f t="shared" si="25"/>
        <v>4.5118652400000006</v>
      </c>
      <c r="S130" s="316">
        <f t="shared" si="26"/>
        <v>10.529999999999999</v>
      </c>
      <c r="T130" s="317">
        <f t="shared" si="27"/>
        <v>63.179999999999993</v>
      </c>
      <c r="U130" s="318">
        <f t="shared" ref="U130" si="41">T130/J130</f>
        <v>0.60913388450405026</v>
      </c>
      <c r="V130" s="319"/>
      <c r="W130" s="320"/>
    </row>
    <row r="131" ht="15" customHeight="1">
      <c r="A131" s="310" t="s">
        <v>198</v>
      </c>
      <c r="B131" s="321" t="str">
        <f>VLOOKUP(A131,'New template'!A:B,2,FALSE)</f>
        <v>E02985</v>
      </c>
      <c r="C131" s="68">
        <f t="shared" si="37"/>
        <v>198</v>
      </c>
      <c r="D131" s="68"/>
      <c r="E131" s="68">
        <v>198</v>
      </c>
      <c r="F131" s="68">
        <v>198</v>
      </c>
      <c r="G131" s="43">
        <v>0.75</v>
      </c>
      <c r="H131" s="44">
        <f t="shared" ref="H131:H162" si="42">ROUNDDOWN(F131*(1-G131),0)</f>
        <v>49</v>
      </c>
      <c r="I131" s="311">
        <f t="shared" ref="I131:I162" si="43">H131*$B$7</f>
        <v>6.8310900000000006</v>
      </c>
      <c r="J131" s="311">
        <f t="shared" ref="J131:J162" si="44">I131*C131</f>
        <v>1352.55582</v>
      </c>
      <c r="K131" s="311">
        <f t="shared" si="21"/>
        <v>0.88804170000000016</v>
      </c>
      <c r="L131" s="46">
        <f t="shared" si="22"/>
        <v>1176.7235634000001</v>
      </c>
      <c r="M131" s="312">
        <v>0.20000000000000001</v>
      </c>
      <c r="N131" s="313">
        <f t="shared" si="23"/>
        <v>235.34471268000004</v>
      </c>
      <c r="O131" s="314">
        <v>0.050000000000000003</v>
      </c>
      <c r="P131" s="315">
        <f t="shared" si="24"/>
        <v>58.836178170000011</v>
      </c>
      <c r="Q131" s="314">
        <v>0.050000000000000003</v>
      </c>
      <c r="R131" s="315">
        <f t="shared" si="25"/>
        <v>58.836178170000011</v>
      </c>
      <c r="S131" s="316">
        <f t="shared" si="26"/>
        <v>4.1600000000000001</v>
      </c>
      <c r="T131" s="317">
        <f t="shared" si="27"/>
        <v>823.68000000000006</v>
      </c>
      <c r="U131" s="318">
        <f t="shared" ref="U131:U162" si="45">T131/J131</f>
        <v>0.60898041161805805</v>
      </c>
      <c r="V131" s="324"/>
      <c r="W131" s="324"/>
    </row>
    <row r="132" ht="15" customHeight="1">
      <c r="A132" s="310" t="s">
        <v>200</v>
      </c>
      <c r="B132" s="321" t="str">
        <f>VLOOKUP(A132,'New template'!A:B,2,FALSE)</f>
        <v>E06306</v>
      </c>
      <c r="C132" s="68">
        <f t="shared" si="37"/>
        <v>33</v>
      </c>
      <c r="D132" s="68"/>
      <c r="E132" s="68">
        <v>33</v>
      </c>
      <c r="F132" s="68">
        <v>298</v>
      </c>
      <c r="G132" s="43">
        <v>0.5</v>
      </c>
      <c r="H132" s="44">
        <f t="shared" si="42"/>
        <v>149</v>
      </c>
      <c r="I132" s="311">
        <f t="shared" si="43"/>
        <v>20.772090000000002</v>
      </c>
      <c r="J132" s="311">
        <f t="shared" si="44"/>
        <v>685.47897000000012</v>
      </c>
      <c r="K132" s="311">
        <f t="shared" si="21"/>
        <v>2.7003717000000003</v>
      </c>
      <c r="L132" s="46">
        <f t="shared" si="22"/>
        <v>596.36670390000006</v>
      </c>
      <c r="M132" s="312">
        <v>0.20000000000000001</v>
      </c>
      <c r="N132" s="313">
        <f t="shared" si="23"/>
        <v>119.27334078000001</v>
      </c>
      <c r="O132" s="314">
        <v>0.050000000000000003</v>
      </c>
      <c r="P132" s="315">
        <f t="shared" si="24"/>
        <v>29.818335195000003</v>
      </c>
      <c r="Q132" s="314">
        <v>0.050000000000000003</v>
      </c>
      <c r="R132" s="315">
        <f t="shared" si="25"/>
        <v>29.818335195000003</v>
      </c>
      <c r="S132" s="316">
        <f t="shared" si="26"/>
        <v>12.65</v>
      </c>
      <c r="T132" s="317">
        <f t="shared" si="27"/>
        <v>417.44999999999999</v>
      </c>
      <c r="U132" s="318">
        <f t="shared" si="45"/>
        <v>0.60899023641819372</v>
      </c>
      <c r="V132" s="319"/>
      <c r="W132" s="320"/>
    </row>
    <row r="133" ht="15" customHeight="1">
      <c r="A133" s="310" t="s">
        <v>200</v>
      </c>
      <c r="B133" s="321" t="str">
        <f>VLOOKUP(A133,'New template'!A:B,2,FALSE)</f>
        <v>E06306</v>
      </c>
      <c r="C133" s="68">
        <f t="shared" si="37"/>
        <v>4</v>
      </c>
      <c r="D133" s="68"/>
      <c r="E133" s="68">
        <v>4</v>
      </c>
      <c r="F133" s="68">
        <v>298</v>
      </c>
      <c r="G133" s="43">
        <v>0</v>
      </c>
      <c r="H133" s="44">
        <f t="shared" si="42"/>
        <v>298</v>
      </c>
      <c r="I133" s="311">
        <f t="shared" si="43"/>
        <v>41.544180000000004</v>
      </c>
      <c r="J133" s="311">
        <f t="shared" si="44"/>
        <v>166.17672000000002</v>
      </c>
      <c r="K133" s="311">
        <f t="shared" si="21"/>
        <v>5.4007434000000005</v>
      </c>
      <c r="L133" s="46">
        <f t="shared" si="22"/>
        <v>144.5737464</v>
      </c>
      <c r="M133" s="312">
        <v>0.20000000000000001</v>
      </c>
      <c r="N133" s="313">
        <f t="shared" si="23"/>
        <v>28.914749280000002</v>
      </c>
      <c r="O133" s="314">
        <v>0.050000000000000003</v>
      </c>
      <c r="P133" s="315">
        <f t="shared" si="24"/>
        <v>7.2286873200000006</v>
      </c>
      <c r="Q133" s="314">
        <v>0.050000000000000003</v>
      </c>
      <c r="R133" s="315">
        <f t="shared" si="25"/>
        <v>7.2286873200000006</v>
      </c>
      <c r="S133" s="316">
        <f t="shared" si="26"/>
        <v>25.300000000000001</v>
      </c>
      <c r="T133" s="317">
        <f t="shared" si="27"/>
        <v>101.2</v>
      </c>
      <c r="U133" s="318">
        <f t="shared" si="45"/>
        <v>0.60899023641819383</v>
      </c>
      <c r="V133" s="319"/>
      <c r="W133" s="320"/>
    </row>
    <row r="134" ht="15" customHeight="1">
      <c r="A134" s="310" t="s">
        <v>202</v>
      </c>
      <c r="B134" s="321" t="str">
        <f>VLOOKUP(A134,'New template'!A:B,2,FALSE)</f>
        <v>E02875</v>
      </c>
      <c r="C134" s="68">
        <f t="shared" si="37"/>
        <v>77</v>
      </c>
      <c r="D134" s="68">
        <v>2</v>
      </c>
      <c r="E134" s="68">
        <v>75</v>
      </c>
      <c r="F134" s="68">
        <v>298</v>
      </c>
      <c r="G134" s="43">
        <v>0.90000000000000002</v>
      </c>
      <c r="H134" s="44">
        <f t="shared" si="42"/>
        <v>29</v>
      </c>
      <c r="I134" s="311">
        <f t="shared" si="43"/>
        <v>4.0428899999999999</v>
      </c>
      <c r="J134" s="311">
        <f t="shared" si="44"/>
        <v>311.30252999999999</v>
      </c>
      <c r="K134" s="311">
        <f t="shared" si="21"/>
        <v>0.52557569999999998</v>
      </c>
      <c r="L134" s="46">
        <f t="shared" si="22"/>
        <v>270.8332011</v>
      </c>
      <c r="M134" s="312">
        <v>0.20000000000000001</v>
      </c>
      <c r="N134" s="313">
        <f t="shared" si="23"/>
        <v>54.166640220000005</v>
      </c>
      <c r="O134" s="314">
        <v>0.050000000000000003</v>
      </c>
      <c r="P134" s="315">
        <f t="shared" si="24"/>
        <v>13.541660055000001</v>
      </c>
      <c r="Q134" s="314">
        <v>0.050000000000000003</v>
      </c>
      <c r="R134" s="315">
        <f t="shared" si="25"/>
        <v>13.541660055000001</v>
      </c>
      <c r="S134" s="316">
        <f t="shared" si="26"/>
        <v>2.46</v>
      </c>
      <c r="T134" s="317">
        <f t="shared" si="27"/>
        <v>189.41999999999999</v>
      </c>
      <c r="U134" s="318">
        <f t="shared" si="45"/>
        <v>0.60847562016280432</v>
      </c>
      <c r="V134" s="319"/>
      <c r="W134" s="320"/>
    </row>
    <row r="135" ht="15" customHeight="1">
      <c r="A135" s="310" t="s">
        <v>204</v>
      </c>
      <c r="B135" s="321" t="str">
        <f>VLOOKUP(A135,'New template'!A:B,2,FALSE)</f>
        <v>E03123</v>
      </c>
      <c r="C135" s="68">
        <f t="shared" si="37"/>
        <v>22</v>
      </c>
      <c r="D135" s="68"/>
      <c r="E135" s="68">
        <v>22</v>
      </c>
      <c r="F135" s="68">
        <v>448</v>
      </c>
      <c r="G135" s="43">
        <v>0.83999999999999997</v>
      </c>
      <c r="H135" s="44">
        <f t="shared" si="42"/>
        <v>71</v>
      </c>
      <c r="I135" s="311">
        <f t="shared" si="43"/>
        <v>9.8981100000000009</v>
      </c>
      <c r="J135" s="311">
        <f t="shared" si="44"/>
        <v>217.75842000000003</v>
      </c>
      <c r="K135" s="311">
        <f t="shared" si="21"/>
        <v>1.2867543000000001</v>
      </c>
      <c r="L135" s="46">
        <f t="shared" si="22"/>
        <v>189.44982540000001</v>
      </c>
      <c r="M135" s="312">
        <v>0.20000000000000001</v>
      </c>
      <c r="N135" s="313">
        <f t="shared" si="23"/>
        <v>37.889965080000003</v>
      </c>
      <c r="O135" s="314">
        <v>0.050000000000000003</v>
      </c>
      <c r="P135" s="315">
        <f t="shared" si="24"/>
        <v>9.4724912700000008</v>
      </c>
      <c r="Q135" s="314">
        <v>0.050000000000000003</v>
      </c>
      <c r="R135" s="315">
        <f t="shared" si="25"/>
        <v>9.4724912700000008</v>
      </c>
      <c r="S135" s="316">
        <f t="shared" si="26"/>
        <v>6.0300000000000002</v>
      </c>
      <c r="T135" s="317">
        <f t="shared" si="27"/>
        <v>132.66</v>
      </c>
      <c r="U135" s="318">
        <f t="shared" si="45"/>
        <v>0.60920721228598174</v>
      </c>
      <c r="V135" s="319"/>
      <c r="W135" s="320"/>
    </row>
    <row r="136" ht="15" customHeight="1">
      <c r="A136" s="310" t="s">
        <v>206</v>
      </c>
      <c r="B136" s="321" t="str">
        <f>VLOOKUP(A136,'New template'!A:B,2,FALSE)</f>
        <v>E05697</v>
      </c>
      <c r="C136" s="68">
        <f t="shared" si="37"/>
        <v>1</v>
      </c>
      <c r="D136" s="68"/>
      <c r="E136" s="68">
        <v>1</v>
      </c>
      <c r="F136" s="68">
        <v>248</v>
      </c>
      <c r="G136" s="43">
        <v>0.29999999999999999</v>
      </c>
      <c r="H136" s="44">
        <f t="shared" si="42"/>
        <v>173</v>
      </c>
      <c r="I136" s="311">
        <f t="shared" si="43"/>
        <v>24.117930000000001</v>
      </c>
      <c r="J136" s="311">
        <f t="shared" si="44"/>
        <v>24.117930000000001</v>
      </c>
      <c r="K136" s="311">
        <f t="shared" si="21"/>
        <v>3.1353309000000005</v>
      </c>
      <c r="L136" s="46">
        <f t="shared" si="22"/>
        <v>20.982599100000002</v>
      </c>
      <c r="M136" s="312">
        <v>0.20000000000000001</v>
      </c>
      <c r="N136" s="313">
        <f t="shared" si="23"/>
        <v>4.1965198200000007</v>
      </c>
      <c r="O136" s="314">
        <v>0.050000000000000003</v>
      </c>
      <c r="P136" s="315">
        <f t="shared" si="24"/>
        <v>1.0491299550000002</v>
      </c>
      <c r="Q136" s="314">
        <v>0.050000000000000003</v>
      </c>
      <c r="R136" s="315">
        <f t="shared" si="25"/>
        <v>1.0491299550000002</v>
      </c>
      <c r="S136" s="316">
        <f t="shared" si="26"/>
        <v>14.69</v>
      </c>
      <c r="T136" s="317">
        <f t="shared" si="27"/>
        <v>14.69</v>
      </c>
      <c r="U136" s="318">
        <f t="shared" si="45"/>
        <v>0.60909041530512775</v>
      </c>
      <c r="V136" s="319"/>
      <c r="W136" s="320"/>
    </row>
    <row r="137" ht="15" customHeight="1">
      <c r="A137" s="310" t="s">
        <v>208</v>
      </c>
      <c r="B137" s="321" t="str">
        <f>VLOOKUP(A137,'New template'!A:B,2,FALSE)</f>
        <v>E06533</v>
      </c>
      <c r="C137" s="68">
        <f t="shared" ref="C137:C168" si="46">D137+E137</f>
        <v>3</v>
      </c>
      <c r="D137" s="68"/>
      <c r="E137" s="68">
        <v>3</v>
      </c>
      <c r="F137" s="68">
        <v>348</v>
      </c>
      <c r="G137" s="43">
        <v>0.34999999999999998</v>
      </c>
      <c r="H137" s="44">
        <f t="shared" si="42"/>
        <v>226</v>
      </c>
      <c r="I137" s="311">
        <f t="shared" si="43"/>
        <v>31.50666</v>
      </c>
      <c r="J137" s="311">
        <f t="shared" si="44"/>
        <v>94.519980000000004</v>
      </c>
      <c r="K137" s="311">
        <f t="shared" ref="K137:K184" si="47">I137*0.13</f>
        <v>4.0958658000000003</v>
      </c>
      <c r="L137" s="46">
        <f t="shared" ref="L137:L184" si="48">(I137-K137)*C137</f>
        <v>82.232382599999994</v>
      </c>
      <c r="M137" s="312">
        <v>0.20000000000000001</v>
      </c>
      <c r="N137" s="313">
        <f t="shared" ref="N137:N184" si="49">L137*M137</f>
        <v>16.446476520000001</v>
      </c>
      <c r="O137" s="314">
        <v>0.050000000000000003</v>
      </c>
      <c r="P137" s="315">
        <f t="shared" ref="P137:P184" si="50">L137*O137</f>
        <v>4.1116191300000002</v>
      </c>
      <c r="Q137" s="314">
        <v>0.050000000000000003</v>
      </c>
      <c r="R137" s="315">
        <f t="shared" ref="R137:R184" si="51">L137*Q137</f>
        <v>4.1116191300000002</v>
      </c>
      <c r="S137" s="316">
        <f t="shared" ref="S137:S184" si="52">IFERROR(ROUND((L137-N137-P137-R137)/C137,2),0)</f>
        <v>19.190000000000001</v>
      </c>
      <c r="T137" s="317">
        <f t="shared" ref="T137:T184" si="53">+S137*C137</f>
        <v>57.570000000000007</v>
      </c>
      <c r="U137" s="318">
        <f t="shared" si="45"/>
        <v>0.60907757280524188</v>
      </c>
      <c r="V137" s="324"/>
      <c r="W137" s="324"/>
    </row>
    <row r="138" ht="15" customHeight="1">
      <c r="A138" s="310" t="s">
        <v>384</v>
      </c>
      <c r="B138" s="321" t="str">
        <f>VLOOKUP(A138,'New template'!A:B,2,FALSE)</f>
        <v>E04508</v>
      </c>
      <c r="C138" s="68">
        <f t="shared" si="46"/>
        <v>48</v>
      </c>
      <c r="D138" s="68">
        <v>2</v>
      </c>
      <c r="E138" s="68">
        <v>46</v>
      </c>
      <c r="F138" s="68">
        <v>368</v>
      </c>
      <c r="G138" s="43">
        <v>0.72999999999999998</v>
      </c>
      <c r="H138" s="44">
        <f t="shared" si="42"/>
        <v>99</v>
      </c>
      <c r="I138" s="311">
        <f t="shared" si="43"/>
        <v>13.801590000000001</v>
      </c>
      <c r="J138" s="311">
        <f t="shared" si="44"/>
        <v>662.47631999999999</v>
      </c>
      <c r="K138" s="311">
        <f t="shared" si="47"/>
        <v>1.7942067000000002</v>
      </c>
      <c r="L138" s="46">
        <f t="shared" si="48"/>
        <v>576.35439840000004</v>
      </c>
      <c r="M138" s="312">
        <v>0.20000000000000001</v>
      </c>
      <c r="N138" s="313">
        <f t="shared" si="49"/>
        <v>115.27087968000001</v>
      </c>
      <c r="O138" s="314">
        <v>0.050000000000000003</v>
      </c>
      <c r="P138" s="315">
        <f t="shared" si="50"/>
        <v>28.817719920000002</v>
      </c>
      <c r="Q138" s="314">
        <v>0.050000000000000003</v>
      </c>
      <c r="R138" s="315">
        <f t="shared" si="51"/>
        <v>28.817719920000002</v>
      </c>
      <c r="S138" s="316">
        <f t="shared" si="52"/>
        <v>8.4100000000000001</v>
      </c>
      <c r="T138" s="317">
        <f t="shared" si="53"/>
        <v>403.68000000000001</v>
      </c>
      <c r="U138" s="318">
        <f t="shared" si="45"/>
        <v>0.60935008212821862</v>
      </c>
      <c r="V138" s="319"/>
      <c r="W138" s="320"/>
    </row>
    <row r="139" ht="15" customHeight="1">
      <c r="A139" s="310" t="s">
        <v>385</v>
      </c>
      <c r="B139" s="321" t="str">
        <f>VLOOKUP(A139,'New template'!A:B,2,FALSE)</f>
        <v>E05097</v>
      </c>
      <c r="C139" s="68">
        <f t="shared" si="46"/>
        <v>66</v>
      </c>
      <c r="D139" s="68">
        <v>6</v>
      </c>
      <c r="E139" s="68">
        <v>60</v>
      </c>
      <c r="F139" s="68">
        <v>528</v>
      </c>
      <c r="G139" s="43">
        <v>0.69999999999999996</v>
      </c>
      <c r="H139" s="44">
        <f t="shared" si="42"/>
        <v>158</v>
      </c>
      <c r="I139" s="311">
        <f t="shared" si="43"/>
        <v>22.026780000000002</v>
      </c>
      <c r="J139" s="311">
        <f t="shared" si="44"/>
        <v>1453.7674800000002</v>
      </c>
      <c r="K139" s="311">
        <f t="shared" si="47"/>
        <v>2.8634814000000004</v>
      </c>
      <c r="L139" s="46">
        <f t="shared" si="48"/>
        <v>1264.7777076</v>
      </c>
      <c r="M139" s="312">
        <v>0.20000000000000001</v>
      </c>
      <c r="N139" s="313">
        <f t="shared" si="49"/>
        <v>252.95554152</v>
      </c>
      <c r="O139" s="314">
        <v>0.050000000000000003</v>
      </c>
      <c r="P139" s="315">
        <f t="shared" si="50"/>
        <v>63.238885379999999</v>
      </c>
      <c r="Q139" s="314">
        <v>0.050000000000000003</v>
      </c>
      <c r="R139" s="315">
        <f t="shared" si="51"/>
        <v>63.238885379999999</v>
      </c>
      <c r="S139" s="316">
        <f t="shared" si="52"/>
        <v>13.41</v>
      </c>
      <c r="T139" s="317">
        <f t="shared" si="53"/>
        <v>885.06000000000006</v>
      </c>
      <c r="U139" s="318">
        <f t="shared" si="45"/>
        <v>0.60880437358524486</v>
      </c>
      <c r="V139" s="324"/>
      <c r="W139" s="324"/>
    </row>
    <row r="140" ht="15" customHeight="1">
      <c r="A140" s="310" t="s">
        <v>386</v>
      </c>
      <c r="B140" s="321" t="str">
        <f>VLOOKUP(A140,'New template'!A:B,2,FALSE)</f>
        <v>E05098</v>
      </c>
      <c r="C140" s="68">
        <f t="shared" si="46"/>
        <v>21</v>
      </c>
      <c r="D140" s="68">
        <v>1</v>
      </c>
      <c r="E140" s="68">
        <v>20</v>
      </c>
      <c r="F140" s="68">
        <v>678</v>
      </c>
      <c r="G140" s="43">
        <v>0.67000000000000004</v>
      </c>
      <c r="H140" s="44">
        <f t="shared" si="42"/>
        <v>223</v>
      </c>
      <c r="I140" s="311">
        <f t="shared" si="43"/>
        <v>31.088430000000002</v>
      </c>
      <c r="J140" s="311">
        <f t="shared" si="44"/>
        <v>652.85703000000001</v>
      </c>
      <c r="K140" s="311">
        <f t="shared" si="47"/>
        <v>4.0414959000000001</v>
      </c>
      <c r="L140" s="46">
        <f t="shared" si="48"/>
        <v>567.98561610000002</v>
      </c>
      <c r="M140" s="312">
        <v>0.20000000000000001</v>
      </c>
      <c r="N140" s="313">
        <f t="shared" si="49"/>
        <v>113.59712322000001</v>
      </c>
      <c r="O140" s="314">
        <v>0.050000000000000003</v>
      </c>
      <c r="P140" s="315">
        <f t="shared" si="50"/>
        <v>28.399280805000004</v>
      </c>
      <c r="Q140" s="314">
        <v>0.050000000000000003</v>
      </c>
      <c r="R140" s="315">
        <f t="shared" si="51"/>
        <v>28.399280805000004</v>
      </c>
      <c r="S140" s="316">
        <f t="shared" si="52"/>
        <v>18.93</v>
      </c>
      <c r="T140" s="317">
        <f t="shared" si="53"/>
        <v>397.52999999999997</v>
      </c>
      <c r="U140" s="318">
        <f t="shared" si="45"/>
        <v>0.60890820153992975</v>
      </c>
      <c r="V140" s="319"/>
      <c r="W140" s="320"/>
    </row>
    <row r="141" ht="15" customHeight="1">
      <c r="A141" s="310" t="s">
        <v>216</v>
      </c>
      <c r="B141" s="321" t="str">
        <f>VLOOKUP(A141,'New template'!A:B,2,FALSE)</f>
        <v>E03632</v>
      </c>
      <c r="C141" s="68">
        <f t="shared" si="46"/>
        <v>66</v>
      </c>
      <c r="D141" s="68">
        <v>15</v>
      </c>
      <c r="E141" s="68">
        <v>51</v>
      </c>
      <c r="F141" s="68">
        <v>248</v>
      </c>
      <c r="G141" s="43">
        <v>0.75</v>
      </c>
      <c r="H141" s="44">
        <f t="shared" si="42"/>
        <v>62</v>
      </c>
      <c r="I141" s="311">
        <f t="shared" si="43"/>
        <v>8.6434200000000008</v>
      </c>
      <c r="J141" s="311">
        <f t="shared" si="44"/>
        <v>570.46572000000003</v>
      </c>
      <c r="K141" s="311">
        <f t="shared" si="47"/>
        <v>1.1236446000000002</v>
      </c>
      <c r="L141" s="46">
        <f t="shared" si="48"/>
        <v>496.30517640000005</v>
      </c>
      <c r="M141" s="312">
        <v>0.20000000000000001</v>
      </c>
      <c r="N141" s="313">
        <f t="shared" si="49"/>
        <v>99.261035280000016</v>
      </c>
      <c r="O141" s="314">
        <v>0.050000000000000003</v>
      </c>
      <c r="P141" s="315">
        <f t="shared" si="50"/>
        <v>24.815258820000004</v>
      </c>
      <c r="Q141" s="314">
        <v>0.050000000000000003</v>
      </c>
      <c r="R141" s="315">
        <f t="shared" si="51"/>
        <v>24.815258820000004</v>
      </c>
      <c r="S141" s="316">
        <f t="shared" si="52"/>
        <v>5.2599999999999998</v>
      </c>
      <c r="T141" s="317">
        <f t="shared" si="53"/>
        <v>347.15999999999997</v>
      </c>
      <c r="U141" s="318">
        <f t="shared" si="45"/>
        <v>0.60855540977992495</v>
      </c>
      <c r="V141" s="319"/>
      <c r="W141" s="320"/>
    </row>
    <row r="142" ht="15" customHeight="1">
      <c r="A142" s="310" t="s">
        <v>218</v>
      </c>
      <c r="B142" s="321" t="str">
        <f>VLOOKUP(A142,'New template'!A:B,2,FALSE)</f>
        <v>E03060</v>
      </c>
      <c r="C142" s="68">
        <f t="shared" si="46"/>
        <v>167</v>
      </c>
      <c r="D142" s="68"/>
      <c r="E142" s="68">
        <v>167</v>
      </c>
      <c r="F142" s="68">
        <v>298</v>
      </c>
      <c r="G142" s="43">
        <v>0.83999999999999997</v>
      </c>
      <c r="H142" s="44">
        <f t="shared" si="42"/>
        <v>47</v>
      </c>
      <c r="I142" s="311">
        <f t="shared" si="43"/>
        <v>6.55227</v>
      </c>
      <c r="J142" s="311">
        <f t="shared" si="44"/>
        <v>1094.22909</v>
      </c>
      <c r="K142" s="311">
        <f t="shared" si="47"/>
        <v>0.85179510000000003</v>
      </c>
      <c r="L142" s="46">
        <f t="shared" si="48"/>
        <v>951.97930829999996</v>
      </c>
      <c r="M142" s="312">
        <v>0.20000000000000001</v>
      </c>
      <c r="N142" s="313">
        <f t="shared" si="49"/>
        <v>190.39586166000001</v>
      </c>
      <c r="O142" s="314">
        <v>0.050000000000000003</v>
      </c>
      <c r="P142" s="315">
        <f t="shared" si="50"/>
        <v>47.598965415000002</v>
      </c>
      <c r="Q142" s="314">
        <v>0.050000000000000003</v>
      </c>
      <c r="R142" s="315">
        <f t="shared" si="51"/>
        <v>47.598965415000002</v>
      </c>
      <c r="S142" s="316">
        <f t="shared" si="52"/>
        <v>3.9900000000000002</v>
      </c>
      <c r="T142" s="317">
        <f t="shared" si="53"/>
        <v>666.33000000000004</v>
      </c>
      <c r="U142" s="318">
        <f t="shared" si="45"/>
        <v>0.60894926491124446</v>
      </c>
      <c r="V142" s="319"/>
      <c r="W142" s="320"/>
    </row>
    <row r="143" ht="15" customHeight="1">
      <c r="A143" s="310" t="s">
        <v>220</v>
      </c>
      <c r="B143" s="321" t="str">
        <f>VLOOKUP(A143,'New template'!A:B,2,FALSE)</f>
        <v>E03954</v>
      </c>
      <c r="C143" s="68">
        <f t="shared" si="46"/>
        <v>9</v>
      </c>
      <c r="D143" s="68"/>
      <c r="E143" s="68">
        <v>9</v>
      </c>
      <c r="F143" s="68">
        <v>498</v>
      </c>
      <c r="G143" s="43">
        <v>0.81000000000000005</v>
      </c>
      <c r="H143" s="44">
        <f t="shared" si="42"/>
        <v>94</v>
      </c>
      <c r="I143" s="311">
        <f t="shared" si="43"/>
        <v>13.10454</v>
      </c>
      <c r="J143" s="311">
        <f t="shared" si="44"/>
        <v>117.94086</v>
      </c>
      <c r="K143" s="311">
        <f t="shared" si="47"/>
        <v>1.7035902000000001</v>
      </c>
      <c r="L143" s="46">
        <f t="shared" si="48"/>
        <v>102.6085482</v>
      </c>
      <c r="M143" s="312">
        <v>0.20000000000000001</v>
      </c>
      <c r="N143" s="313">
        <f t="shared" si="49"/>
        <v>20.521709640000001</v>
      </c>
      <c r="O143" s="314">
        <v>0.050000000000000003</v>
      </c>
      <c r="P143" s="315">
        <f t="shared" si="50"/>
        <v>5.1304274100000002</v>
      </c>
      <c r="Q143" s="314">
        <v>0.050000000000000003</v>
      </c>
      <c r="R143" s="315">
        <f t="shared" si="51"/>
        <v>5.1304274100000002</v>
      </c>
      <c r="S143" s="316">
        <f t="shared" si="52"/>
        <v>7.9800000000000004</v>
      </c>
      <c r="T143" s="317">
        <f t="shared" si="53"/>
        <v>71.820000000000007</v>
      </c>
      <c r="U143" s="318">
        <f t="shared" si="45"/>
        <v>0.60894926491124457</v>
      </c>
      <c r="V143" s="319"/>
      <c r="W143" s="320"/>
    </row>
    <row r="144" ht="15" customHeight="1">
      <c r="A144" s="310" t="s">
        <v>222</v>
      </c>
      <c r="B144" s="321" t="str">
        <f>VLOOKUP(A144,'New template'!A:B,2,FALSE)</f>
        <v>E06120</v>
      </c>
      <c r="C144" s="68">
        <f t="shared" si="46"/>
        <v>6</v>
      </c>
      <c r="D144" s="68"/>
      <c r="E144" s="68">
        <v>6</v>
      </c>
      <c r="F144" s="68">
        <v>298</v>
      </c>
      <c r="G144" s="43">
        <v>0.34000000000000002</v>
      </c>
      <c r="H144" s="44">
        <f t="shared" si="42"/>
        <v>196</v>
      </c>
      <c r="I144" s="311">
        <f t="shared" si="43"/>
        <v>27.324360000000002</v>
      </c>
      <c r="J144" s="311">
        <f t="shared" si="44"/>
        <v>163.94616000000002</v>
      </c>
      <c r="K144" s="311">
        <f t="shared" si="47"/>
        <v>3.5521668000000006</v>
      </c>
      <c r="L144" s="46">
        <f t="shared" si="48"/>
        <v>142.63315919999999</v>
      </c>
      <c r="M144" s="312">
        <v>0.20000000000000001</v>
      </c>
      <c r="N144" s="313">
        <f t="shared" si="49"/>
        <v>28.52663184</v>
      </c>
      <c r="O144" s="314">
        <v>0.050000000000000003</v>
      </c>
      <c r="P144" s="315">
        <f t="shared" si="50"/>
        <v>7.1316579600000001</v>
      </c>
      <c r="Q144" s="314">
        <v>0.050000000000000003</v>
      </c>
      <c r="R144" s="315">
        <f t="shared" si="51"/>
        <v>7.1316579600000001</v>
      </c>
      <c r="S144" s="316">
        <f t="shared" si="52"/>
        <v>16.640000000000001</v>
      </c>
      <c r="T144" s="317">
        <f t="shared" si="53"/>
        <v>99.840000000000003</v>
      </c>
      <c r="U144" s="318">
        <f t="shared" si="45"/>
        <v>0.60898041161805794</v>
      </c>
      <c r="V144" s="319"/>
      <c r="W144" s="320"/>
    </row>
    <row r="145" ht="15" customHeight="1">
      <c r="A145" s="310" t="s">
        <v>224</v>
      </c>
      <c r="B145" s="321" t="str">
        <f>VLOOKUP(A145,'New template'!A:B,2,FALSE)</f>
        <v>E06531</v>
      </c>
      <c r="C145" s="68">
        <f t="shared" si="46"/>
        <v>1</v>
      </c>
      <c r="D145" s="68"/>
      <c r="E145" s="68">
        <v>1</v>
      </c>
      <c r="F145" s="68">
        <v>428</v>
      </c>
      <c r="G145" s="43">
        <v>0.29999999999999999</v>
      </c>
      <c r="H145" s="44">
        <f t="shared" si="42"/>
        <v>299</v>
      </c>
      <c r="I145" s="311">
        <f t="shared" si="43"/>
        <v>41.683590000000002</v>
      </c>
      <c r="J145" s="311">
        <f t="shared" si="44"/>
        <v>41.683590000000002</v>
      </c>
      <c r="K145" s="311">
        <f t="shared" si="47"/>
        <v>5.4188667000000006</v>
      </c>
      <c r="L145" s="46">
        <f t="shared" si="48"/>
        <v>36.2647233</v>
      </c>
      <c r="M145" s="312">
        <v>0.20000000000000001</v>
      </c>
      <c r="N145" s="313">
        <f t="shared" si="49"/>
        <v>7.2529446600000007</v>
      </c>
      <c r="O145" s="314">
        <v>0.050000000000000003</v>
      </c>
      <c r="P145" s="315">
        <f t="shared" si="50"/>
        <v>1.8132361650000002</v>
      </c>
      <c r="Q145" s="314">
        <v>0.050000000000000003</v>
      </c>
      <c r="R145" s="315">
        <f t="shared" si="51"/>
        <v>1.8132361650000002</v>
      </c>
      <c r="S145" s="316">
        <f t="shared" si="52"/>
        <v>25.390000000000001</v>
      </c>
      <c r="T145" s="317">
        <f t="shared" si="53"/>
        <v>25.390000000000001</v>
      </c>
      <c r="U145" s="318">
        <f t="shared" si="45"/>
        <v>0.60911260282523649</v>
      </c>
      <c r="V145" s="319"/>
      <c r="W145" s="320"/>
    </row>
    <row r="146" ht="15" customHeight="1">
      <c r="A146" s="310" t="s">
        <v>226</v>
      </c>
      <c r="B146" s="321" t="str">
        <f>VLOOKUP(A146,'New template'!A:B,2,FALSE)</f>
        <v>E06532</v>
      </c>
      <c r="C146" s="68">
        <f t="shared" si="46"/>
        <v>3</v>
      </c>
      <c r="D146" s="68"/>
      <c r="E146" s="68">
        <v>3</v>
      </c>
      <c r="F146" s="68">
        <v>498</v>
      </c>
      <c r="G146" s="43">
        <v>0</v>
      </c>
      <c r="H146" s="44">
        <f t="shared" si="42"/>
        <v>498</v>
      </c>
      <c r="I146" s="311">
        <f t="shared" si="43"/>
        <v>69.426180000000002</v>
      </c>
      <c r="J146" s="311">
        <f t="shared" si="44"/>
        <v>208.27854000000002</v>
      </c>
      <c r="K146" s="311">
        <f t="shared" si="47"/>
        <v>9.0254034000000001</v>
      </c>
      <c r="L146" s="46">
        <f t="shared" si="48"/>
        <v>181.2023298</v>
      </c>
      <c r="M146" s="312">
        <v>0.20000000000000001</v>
      </c>
      <c r="N146" s="313">
        <f t="shared" si="49"/>
        <v>36.240465960000002</v>
      </c>
      <c r="O146" s="314">
        <v>0.050000000000000003</v>
      </c>
      <c r="P146" s="315">
        <f t="shared" si="50"/>
        <v>9.0601164900000004</v>
      </c>
      <c r="Q146" s="314">
        <v>0.050000000000000003</v>
      </c>
      <c r="R146" s="315">
        <f t="shared" si="51"/>
        <v>9.0601164900000004</v>
      </c>
      <c r="S146" s="316">
        <f t="shared" si="52"/>
        <v>42.280000000000001</v>
      </c>
      <c r="T146" s="317">
        <f t="shared" si="53"/>
        <v>126.84</v>
      </c>
      <c r="U146" s="318">
        <f t="shared" si="45"/>
        <v>0.60899216981259807</v>
      </c>
      <c r="V146" s="319"/>
      <c r="W146" s="320"/>
    </row>
    <row r="147" ht="15" customHeight="1">
      <c r="A147" s="310" t="s">
        <v>226</v>
      </c>
      <c r="B147" s="321" t="str">
        <f>VLOOKUP(A147,'New template'!A:B,2,FALSE)</f>
        <v>E06532</v>
      </c>
      <c r="C147" s="68">
        <f t="shared" si="46"/>
        <v>10</v>
      </c>
      <c r="D147" s="68"/>
      <c r="E147" s="68">
        <v>10</v>
      </c>
      <c r="F147" s="68">
        <v>498</v>
      </c>
      <c r="G147" s="43">
        <v>0.29999999999999999</v>
      </c>
      <c r="H147" s="44">
        <f t="shared" si="42"/>
        <v>348</v>
      </c>
      <c r="I147" s="311">
        <f t="shared" si="43"/>
        <v>48.514680000000006</v>
      </c>
      <c r="J147" s="311">
        <f t="shared" si="44"/>
        <v>485.14680000000004</v>
      </c>
      <c r="K147" s="311">
        <f t="shared" si="47"/>
        <v>6.3069084000000011</v>
      </c>
      <c r="L147" s="46">
        <f t="shared" si="48"/>
        <v>422.07771600000001</v>
      </c>
      <c r="M147" s="312">
        <v>0.20000000000000001</v>
      </c>
      <c r="N147" s="313">
        <f t="shared" si="49"/>
        <v>84.415543200000002</v>
      </c>
      <c r="O147" s="314">
        <v>0.050000000000000003</v>
      </c>
      <c r="P147" s="315">
        <f t="shared" si="50"/>
        <v>21.1038858</v>
      </c>
      <c r="Q147" s="314">
        <v>0.050000000000000003</v>
      </c>
      <c r="R147" s="315">
        <f t="shared" si="51"/>
        <v>21.1038858</v>
      </c>
      <c r="S147" s="316">
        <f t="shared" si="52"/>
        <v>29.550000000000001</v>
      </c>
      <c r="T147" s="317">
        <f t="shared" si="53"/>
        <v>295.5</v>
      </c>
      <c r="U147" s="318">
        <f t="shared" si="45"/>
        <v>0.60909398969549</v>
      </c>
      <c r="V147" s="319"/>
      <c r="W147" s="320"/>
    </row>
    <row r="148" ht="15" customHeight="1">
      <c r="A148" s="310" t="s">
        <v>228</v>
      </c>
      <c r="B148" s="321" t="str">
        <f>VLOOKUP(A148,'New template'!A:B,2,FALSE)</f>
        <v>E05687</v>
      </c>
      <c r="C148" s="68">
        <f t="shared" si="46"/>
        <v>23</v>
      </c>
      <c r="D148" s="68">
        <v>1</v>
      </c>
      <c r="E148" s="68">
        <v>22</v>
      </c>
      <c r="F148" s="68">
        <v>298</v>
      </c>
      <c r="G148" s="43">
        <v>0.75</v>
      </c>
      <c r="H148" s="44">
        <f t="shared" si="42"/>
        <v>74</v>
      </c>
      <c r="I148" s="311">
        <f t="shared" si="43"/>
        <v>10.31634</v>
      </c>
      <c r="J148" s="311">
        <f t="shared" si="44"/>
        <v>237.27582000000001</v>
      </c>
      <c r="K148" s="311">
        <f t="shared" si="47"/>
        <v>1.3411242000000001</v>
      </c>
      <c r="L148" s="46">
        <f t="shared" si="48"/>
        <v>206.42996340000002</v>
      </c>
      <c r="M148" s="312">
        <v>0.20000000000000001</v>
      </c>
      <c r="N148" s="313">
        <f t="shared" si="49"/>
        <v>41.285992680000007</v>
      </c>
      <c r="O148" s="314">
        <v>0.050000000000000003</v>
      </c>
      <c r="P148" s="315">
        <f t="shared" si="50"/>
        <v>10.321498170000002</v>
      </c>
      <c r="Q148" s="314">
        <v>0.050000000000000003</v>
      </c>
      <c r="R148" s="315">
        <f t="shared" si="51"/>
        <v>10.321498170000002</v>
      </c>
      <c r="S148" s="316">
        <f t="shared" si="52"/>
        <v>6.2800000000000002</v>
      </c>
      <c r="T148" s="317">
        <f t="shared" si="53"/>
        <v>144.44</v>
      </c>
      <c r="U148" s="318">
        <f t="shared" si="45"/>
        <v>0.60874302320396567</v>
      </c>
      <c r="V148" s="319"/>
      <c r="W148" s="320"/>
    </row>
    <row r="149" ht="15" customHeight="1">
      <c r="A149" s="310" t="s">
        <v>387</v>
      </c>
      <c r="B149" s="321" t="str">
        <f>VLOOKUP(A149,'New template'!A:B,2,FALSE)</f>
        <v>E06096</v>
      </c>
      <c r="C149" s="68">
        <f t="shared" si="46"/>
        <v>28</v>
      </c>
      <c r="D149" s="68">
        <v>3</v>
      </c>
      <c r="E149" s="68">
        <v>25</v>
      </c>
      <c r="F149" s="68">
        <v>428</v>
      </c>
      <c r="G149" s="43">
        <v>0.75</v>
      </c>
      <c r="H149" s="44">
        <f t="shared" si="42"/>
        <v>107</v>
      </c>
      <c r="I149" s="311">
        <f t="shared" si="43"/>
        <v>14.916870000000001</v>
      </c>
      <c r="J149" s="311">
        <f t="shared" si="44"/>
        <v>417.67236000000003</v>
      </c>
      <c r="K149" s="311">
        <f t="shared" si="47"/>
        <v>1.9391931000000002</v>
      </c>
      <c r="L149" s="46">
        <f t="shared" si="48"/>
        <v>363.37495319999999</v>
      </c>
      <c r="M149" s="312">
        <v>0.20000000000000001</v>
      </c>
      <c r="N149" s="313">
        <f t="shared" si="49"/>
        <v>72.674990640000004</v>
      </c>
      <c r="O149" s="314">
        <v>0.050000000000000003</v>
      </c>
      <c r="P149" s="315">
        <f t="shared" si="50"/>
        <v>18.168747660000001</v>
      </c>
      <c r="Q149" s="314">
        <v>0.050000000000000003</v>
      </c>
      <c r="R149" s="315">
        <f t="shared" si="51"/>
        <v>18.168747660000001</v>
      </c>
      <c r="S149" s="316">
        <f t="shared" si="52"/>
        <v>9.0800000000000001</v>
      </c>
      <c r="T149" s="317">
        <f t="shared" si="53"/>
        <v>254.24000000000001</v>
      </c>
      <c r="U149" s="318">
        <f t="shared" si="45"/>
        <v>0.6087067863432476</v>
      </c>
      <c r="V149" s="319"/>
      <c r="W149" s="320"/>
    </row>
    <row r="150" ht="15" customHeight="1">
      <c r="A150" s="310" t="s">
        <v>232</v>
      </c>
      <c r="B150" s="321" t="str">
        <f>VLOOKUP(A150,'New template'!A:B,2,FALSE)</f>
        <v>E02540</v>
      </c>
      <c r="C150" s="68">
        <f t="shared" si="46"/>
        <v>529</v>
      </c>
      <c r="D150" s="68"/>
      <c r="E150" s="68">
        <v>529</v>
      </c>
      <c r="F150" s="68">
        <v>158</v>
      </c>
      <c r="G150" s="43">
        <v>0.90000000000000002</v>
      </c>
      <c r="H150" s="44">
        <f t="shared" si="42"/>
        <v>15</v>
      </c>
      <c r="I150" s="311">
        <f t="shared" si="43"/>
        <v>2.0911500000000003</v>
      </c>
      <c r="J150" s="311">
        <f t="shared" si="44"/>
        <v>1106.2183500000001</v>
      </c>
      <c r="K150" s="311">
        <f t="shared" si="47"/>
        <v>0.27184950000000002</v>
      </c>
      <c r="L150" s="46">
        <f t="shared" si="48"/>
        <v>962.40996450000011</v>
      </c>
      <c r="M150" s="312">
        <v>0.20000000000000001</v>
      </c>
      <c r="N150" s="313">
        <f t="shared" si="49"/>
        <v>192.48199290000002</v>
      </c>
      <c r="O150" s="314">
        <v>0.050000000000000003</v>
      </c>
      <c r="P150" s="315">
        <f t="shared" si="50"/>
        <v>48.120498225000006</v>
      </c>
      <c r="Q150" s="314">
        <v>0.050000000000000003</v>
      </c>
      <c r="R150" s="315">
        <f t="shared" si="51"/>
        <v>48.120498225000006</v>
      </c>
      <c r="S150" s="316">
        <f t="shared" si="52"/>
        <v>1.27</v>
      </c>
      <c r="T150" s="317">
        <f t="shared" si="53"/>
        <v>671.83000000000004</v>
      </c>
      <c r="U150" s="318">
        <f t="shared" si="45"/>
        <v>0.60732133036845748</v>
      </c>
      <c r="V150" s="319"/>
      <c r="W150" s="320"/>
    </row>
    <row r="151" ht="15" customHeight="1">
      <c r="A151" s="310" t="s">
        <v>234</v>
      </c>
      <c r="B151" s="321" t="str">
        <f>VLOOKUP(A151,'New template'!A:B,2,FALSE)</f>
        <v>E03322</v>
      </c>
      <c r="C151" s="68">
        <f t="shared" si="46"/>
        <v>6</v>
      </c>
      <c r="D151" s="68">
        <v>2</v>
      </c>
      <c r="E151" s="68">
        <v>4</v>
      </c>
      <c r="F151" s="68">
        <v>450</v>
      </c>
      <c r="G151" s="43">
        <v>0.76000000000000001</v>
      </c>
      <c r="H151" s="44">
        <f t="shared" si="42"/>
        <v>108</v>
      </c>
      <c r="I151" s="311">
        <f t="shared" si="43"/>
        <v>15.056280000000001</v>
      </c>
      <c r="J151" s="311">
        <f t="shared" si="44"/>
        <v>90.337680000000006</v>
      </c>
      <c r="K151" s="311">
        <f t="shared" si="47"/>
        <v>1.9573164000000003</v>
      </c>
      <c r="L151" s="46">
        <f t="shared" si="48"/>
        <v>78.5937816</v>
      </c>
      <c r="M151" s="312">
        <v>0.20000000000000001</v>
      </c>
      <c r="N151" s="313">
        <f t="shared" si="49"/>
        <v>15.718756320000001</v>
      </c>
      <c r="O151" s="314">
        <v>0.050000000000000003</v>
      </c>
      <c r="P151" s="315">
        <f t="shared" si="50"/>
        <v>3.9296890800000002</v>
      </c>
      <c r="Q151" s="314">
        <v>0.050000000000000003</v>
      </c>
      <c r="R151" s="315">
        <f t="shared" si="51"/>
        <v>3.9296890800000002</v>
      </c>
      <c r="S151" s="316">
        <f t="shared" si="52"/>
        <v>9.1699999999999999</v>
      </c>
      <c r="T151" s="317">
        <f t="shared" si="53"/>
        <v>55.019999999999996</v>
      </c>
      <c r="U151" s="318">
        <f t="shared" si="45"/>
        <v>0.60904818454492071</v>
      </c>
      <c r="V151" s="319"/>
      <c r="W151" s="320"/>
    </row>
    <row r="152" ht="15" customHeight="1">
      <c r="A152" s="310" t="s">
        <v>234</v>
      </c>
      <c r="B152" s="321" t="str">
        <f>VLOOKUP(A152,'New template'!A:B,2,FALSE)</f>
        <v>E03322</v>
      </c>
      <c r="C152" s="68">
        <f t="shared" si="46"/>
        <v>15</v>
      </c>
      <c r="D152" s="68"/>
      <c r="E152" s="68">
        <v>15</v>
      </c>
      <c r="F152" s="68">
        <v>450</v>
      </c>
      <c r="G152" s="43">
        <v>0.83919999999999995</v>
      </c>
      <c r="H152" s="44">
        <f t="shared" si="42"/>
        <v>72</v>
      </c>
      <c r="I152" s="311">
        <f t="shared" si="43"/>
        <v>10.037520000000001</v>
      </c>
      <c r="J152" s="311">
        <f t="shared" si="44"/>
        <v>150.56280000000001</v>
      </c>
      <c r="K152" s="311">
        <f t="shared" si="47"/>
        <v>1.3048776000000002</v>
      </c>
      <c r="L152" s="46">
        <f t="shared" si="48"/>
        <v>130.98963599999999</v>
      </c>
      <c r="M152" s="312">
        <v>0.20000000000000001</v>
      </c>
      <c r="N152" s="313">
        <f t="shared" si="49"/>
        <v>26.197927199999999</v>
      </c>
      <c r="O152" s="314">
        <v>0.050000000000000003</v>
      </c>
      <c r="P152" s="315">
        <f t="shared" si="50"/>
        <v>6.5494817999999997</v>
      </c>
      <c r="Q152" s="314">
        <v>0.050000000000000003</v>
      </c>
      <c r="R152" s="315">
        <f t="shared" si="51"/>
        <v>6.5494817999999997</v>
      </c>
      <c r="S152" s="316">
        <f t="shared" si="52"/>
        <v>6.1100000000000003</v>
      </c>
      <c r="T152" s="317">
        <f t="shared" si="53"/>
        <v>91.650000000000006</v>
      </c>
      <c r="U152" s="318">
        <f t="shared" si="45"/>
        <v>0.60871609720329323</v>
      </c>
      <c r="V152" s="319"/>
      <c r="W152" s="320"/>
    </row>
    <row r="153" ht="15" customHeight="1">
      <c r="A153" s="310" t="s">
        <v>236</v>
      </c>
      <c r="B153" s="321" t="str">
        <f>VLOOKUP(A153,'New template'!A:B,2,FALSE)</f>
        <v>E02310</v>
      </c>
      <c r="C153" s="68">
        <f t="shared" si="46"/>
        <v>1498</v>
      </c>
      <c r="D153" s="68">
        <v>3</v>
      </c>
      <c r="E153" s="68">
        <v>1495</v>
      </c>
      <c r="F153" s="68">
        <v>278</v>
      </c>
      <c r="G153" s="43">
        <v>0.84999999999999998</v>
      </c>
      <c r="H153" s="44">
        <f t="shared" si="42"/>
        <v>41</v>
      </c>
      <c r="I153" s="311">
        <f t="shared" si="43"/>
        <v>5.7158100000000003</v>
      </c>
      <c r="J153" s="311">
        <f t="shared" si="44"/>
        <v>8562.2833800000008</v>
      </c>
      <c r="K153" s="311">
        <f t="shared" si="47"/>
        <v>0.74305530000000009</v>
      </c>
      <c r="L153" s="46">
        <f t="shared" si="48"/>
        <v>7449.1865406000006</v>
      </c>
      <c r="M153" s="312">
        <v>0.20000000000000001</v>
      </c>
      <c r="N153" s="313">
        <f t="shared" si="49"/>
        <v>1489.8373081200002</v>
      </c>
      <c r="O153" s="314">
        <v>0.050000000000000003</v>
      </c>
      <c r="P153" s="315">
        <f t="shared" si="50"/>
        <v>372.45932703000005</v>
      </c>
      <c r="Q153" s="314">
        <v>0.050000000000000003</v>
      </c>
      <c r="R153" s="315">
        <f t="shared" si="51"/>
        <v>372.45932703000005</v>
      </c>
      <c r="S153" s="316">
        <f t="shared" si="52"/>
        <v>3.48</v>
      </c>
      <c r="T153" s="317">
        <f t="shared" si="53"/>
        <v>5213.04</v>
      </c>
      <c r="U153" s="318">
        <f t="shared" si="45"/>
        <v>0.60883759257218129</v>
      </c>
      <c r="V153" s="319"/>
      <c r="W153" s="320"/>
    </row>
    <row r="154" ht="15" customHeight="1">
      <c r="A154" s="310" t="s">
        <v>236</v>
      </c>
      <c r="B154" s="321" t="str">
        <f>VLOOKUP(A154,'New template'!A:B,2,FALSE)</f>
        <v>E02310</v>
      </c>
      <c r="C154" s="68">
        <f t="shared" si="46"/>
        <v>1</v>
      </c>
      <c r="D154" s="68"/>
      <c r="E154" s="68">
        <v>1</v>
      </c>
      <c r="F154" s="68">
        <v>278</v>
      </c>
      <c r="G154" s="43">
        <v>0</v>
      </c>
      <c r="H154" s="44">
        <f t="shared" si="42"/>
        <v>278</v>
      </c>
      <c r="I154" s="311">
        <f t="shared" si="43"/>
        <v>38.755980000000001</v>
      </c>
      <c r="J154" s="311">
        <f t="shared" si="44"/>
        <v>38.755980000000001</v>
      </c>
      <c r="K154" s="311">
        <f t="shared" si="47"/>
        <v>5.0382774000000001</v>
      </c>
      <c r="L154" s="46">
        <f t="shared" si="48"/>
        <v>33.717702600000003</v>
      </c>
      <c r="M154" s="312">
        <v>0.20000000000000001</v>
      </c>
      <c r="N154" s="313">
        <f t="shared" si="49"/>
        <v>6.7435405200000007</v>
      </c>
      <c r="O154" s="314">
        <v>0.050000000000000003</v>
      </c>
      <c r="P154" s="315">
        <f t="shared" si="50"/>
        <v>1.6858851300000002</v>
      </c>
      <c r="Q154" s="314">
        <v>0.050000000000000003</v>
      </c>
      <c r="R154" s="315">
        <f t="shared" si="51"/>
        <v>1.6858851300000002</v>
      </c>
      <c r="S154" s="316">
        <f t="shared" si="52"/>
        <v>23.600000000000001</v>
      </c>
      <c r="T154" s="317">
        <f t="shared" si="53"/>
        <v>23.600000000000001</v>
      </c>
      <c r="U154" s="318">
        <f t="shared" si="45"/>
        <v>0.60893828513690018</v>
      </c>
      <c r="V154" s="319"/>
      <c r="W154" s="320"/>
    </row>
    <row r="155" ht="15" customHeight="1">
      <c r="A155" s="310" t="s">
        <v>238</v>
      </c>
      <c r="B155" s="321" t="str">
        <f>VLOOKUP(A155,'New template'!A:B,2,FALSE)</f>
        <v>E05372</v>
      </c>
      <c r="C155" s="68">
        <f t="shared" si="46"/>
        <v>1827</v>
      </c>
      <c r="D155" s="68">
        <v>2</v>
      </c>
      <c r="E155" s="68">
        <v>1825</v>
      </c>
      <c r="F155" s="68">
        <v>88</v>
      </c>
      <c r="G155" s="43">
        <v>0.75</v>
      </c>
      <c r="H155" s="44">
        <f t="shared" si="42"/>
        <v>22</v>
      </c>
      <c r="I155" s="311">
        <f t="shared" si="43"/>
        <v>3.0670200000000003</v>
      </c>
      <c r="J155" s="311">
        <f t="shared" si="44"/>
        <v>5603.4455400000006</v>
      </c>
      <c r="K155" s="311">
        <f t="shared" si="47"/>
        <v>0.39871260000000003</v>
      </c>
      <c r="L155" s="46">
        <f t="shared" si="48"/>
        <v>4874.9976198000004</v>
      </c>
      <c r="M155" s="312">
        <v>0.20000000000000001</v>
      </c>
      <c r="N155" s="313">
        <f t="shared" si="49"/>
        <v>974.99952396000015</v>
      </c>
      <c r="O155" s="314">
        <v>0.050000000000000003</v>
      </c>
      <c r="P155" s="315">
        <f t="shared" si="50"/>
        <v>243.74988099000004</v>
      </c>
      <c r="Q155" s="314">
        <v>0.050000000000000003</v>
      </c>
      <c r="R155" s="315">
        <f t="shared" si="51"/>
        <v>243.74988099000004</v>
      </c>
      <c r="S155" s="316">
        <f t="shared" si="52"/>
        <v>1.8700000000000001</v>
      </c>
      <c r="T155" s="317">
        <f t="shared" si="53"/>
        <v>3416.4900000000002</v>
      </c>
      <c r="U155" s="318">
        <f t="shared" si="45"/>
        <v>0.6097123592281759</v>
      </c>
      <c r="V155" s="319"/>
      <c r="W155" s="320"/>
    </row>
    <row r="156" ht="15" customHeight="1">
      <c r="A156" s="310" t="s">
        <v>430</v>
      </c>
      <c r="B156" s="321" t="str">
        <f>VLOOKUP(A156,'New template'!A:B,2,FALSE)</f>
        <v>E05693</v>
      </c>
      <c r="C156" s="68">
        <f t="shared" si="46"/>
        <v>11</v>
      </c>
      <c r="D156" s="68"/>
      <c r="E156" s="68">
        <v>11</v>
      </c>
      <c r="F156" s="68">
        <v>198</v>
      </c>
      <c r="G156" s="43">
        <v>0.5</v>
      </c>
      <c r="H156" s="44">
        <f t="shared" si="42"/>
        <v>99</v>
      </c>
      <c r="I156" s="311">
        <f t="shared" si="43"/>
        <v>13.801590000000001</v>
      </c>
      <c r="J156" s="311">
        <f t="shared" si="44"/>
        <v>151.81749000000002</v>
      </c>
      <c r="K156" s="311">
        <f t="shared" si="47"/>
        <v>1.7942067000000002</v>
      </c>
      <c r="L156" s="46">
        <f t="shared" si="48"/>
        <v>132.08121629999999</v>
      </c>
      <c r="M156" s="312">
        <v>0.20000000000000001</v>
      </c>
      <c r="N156" s="313">
        <f t="shared" si="49"/>
        <v>26.416243260000002</v>
      </c>
      <c r="O156" s="314">
        <v>0.050000000000000003</v>
      </c>
      <c r="P156" s="315">
        <f t="shared" si="50"/>
        <v>6.6040608150000004</v>
      </c>
      <c r="Q156" s="314">
        <v>0.050000000000000003</v>
      </c>
      <c r="R156" s="315">
        <f t="shared" si="51"/>
        <v>6.6040608150000004</v>
      </c>
      <c r="S156" s="316">
        <f t="shared" si="52"/>
        <v>8.4100000000000001</v>
      </c>
      <c r="T156" s="317">
        <f t="shared" si="53"/>
        <v>92.510000000000005</v>
      </c>
      <c r="U156" s="318">
        <f t="shared" si="45"/>
        <v>0.60935008212821851</v>
      </c>
      <c r="V156" s="319"/>
      <c r="W156" s="320"/>
    </row>
    <row r="157" ht="15" customHeight="1">
      <c r="A157" s="310" t="s">
        <v>430</v>
      </c>
      <c r="B157" s="321" t="str">
        <f>VLOOKUP(A157,'New template'!A:B,2,FALSE)</f>
        <v>E05693</v>
      </c>
      <c r="C157" s="68">
        <f t="shared" si="46"/>
        <v>4</v>
      </c>
      <c r="D157" s="68"/>
      <c r="E157" s="68">
        <v>4</v>
      </c>
      <c r="F157" s="68">
        <v>198</v>
      </c>
      <c r="G157" s="43">
        <v>0</v>
      </c>
      <c r="H157" s="44">
        <f t="shared" si="42"/>
        <v>198</v>
      </c>
      <c r="I157" s="311">
        <f t="shared" si="43"/>
        <v>27.603180000000002</v>
      </c>
      <c r="J157" s="311">
        <f t="shared" si="44"/>
        <v>110.41272000000001</v>
      </c>
      <c r="K157" s="311">
        <f t="shared" si="47"/>
        <v>3.5884134000000003</v>
      </c>
      <c r="L157" s="46">
        <f t="shared" si="48"/>
        <v>96.059066400000006</v>
      </c>
      <c r="M157" s="312">
        <v>0.20000000000000001</v>
      </c>
      <c r="N157" s="313">
        <f t="shared" si="49"/>
        <v>19.211813280000001</v>
      </c>
      <c r="O157" s="314">
        <v>0.050000000000000003</v>
      </c>
      <c r="P157" s="315">
        <f t="shared" si="50"/>
        <v>4.8029533200000003</v>
      </c>
      <c r="Q157" s="314">
        <v>0.050000000000000003</v>
      </c>
      <c r="R157" s="315">
        <f t="shared" si="51"/>
        <v>4.8029533200000003</v>
      </c>
      <c r="S157" s="316">
        <f t="shared" si="52"/>
        <v>16.809999999999999</v>
      </c>
      <c r="T157" s="317">
        <f t="shared" si="53"/>
        <v>67.239999999999995</v>
      </c>
      <c r="U157" s="318">
        <f t="shared" si="45"/>
        <v>0.60898780502826111</v>
      </c>
      <c r="V157" s="324"/>
      <c r="W157" s="324"/>
    </row>
    <row r="158" ht="15" customHeight="1">
      <c r="A158" s="310" t="s">
        <v>430</v>
      </c>
      <c r="B158" s="321" t="str">
        <f>VLOOKUP(A158,'New template'!A:B,2,FALSE)</f>
        <v>E05693</v>
      </c>
      <c r="C158" s="68">
        <f t="shared" si="46"/>
        <v>2</v>
      </c>
      <c r="D158" s="68"/>
      <c r="E158" s="68">
        <v>2</v>
      </c>
      <c r="F158" s="68">
        <v>198</v>
      </c>
      <c r="G158" s="43">
        <v>0</v>
      </c>
      <c r="H158" s="44">
        <f t="shared" si="42"/>
        <v>198</v>
      </c>
      <c r="I158" s="311">
        <f t="shared" si="43"/>
        <v>27.603180000000002</v>
      </c>
      <c r="J158" s="311">
        <f t="shared" si="44"/>
        <v>55.206360000000004</v>
      </c>
      <c r="K158" s="311">
        <f t="shared" si="47"/>
        <v>3.5884134000000003</v>
      </c>
      <c r="L158" s="46">
        <f t="shared" si="48"/>
        <v>48.029533200000003</v>
      </c>
      <c r="M158" s="312">
        <v>0.20000000000000001</v>
      </c>
      <c r="N158" s="313">
        <f t="shared" si="49"/>
        <v>9.6059066400000006</v>
      </c>
      <c r="O158" s="314">
        <v>0.050000000000000003</v>
      </c>
      <c r="P158" s="315">
        <f t="shared" si="50"/>
        <v>2.4014766600000002</v>
      </c>
      <c r="Q158" s="314">
        <v>0.050000000000000003</v>
      </c>
      <c r="R158" s="315">
        <f t="shared" si="51"/>
        <v>2.4014766600000002</v>
      </c>
      <c r="S158" s="316">
        <f t="shared" si="52"/>
        <v>16.809999999999999</v>
      </c>
      <c r="T158" s="317">
        <f t="shared" si="53"/>
        <v>33.619999999999997</v>
      </c>
      <c r="U158" s="318">
        <f t="shared" si="45"/>
        <v>0.60898780502826111</v>
      </c>
      <c r="V158" s="319"/>
      <c r="W158" s="320"/>
    </row>
    <row r="159" ht="15" customHeight="1">
      <c r="A159" s="310" t="s">
        <v>409</v>
      </c>
      <c r="B159" s="321" t="str">
        <f>VLOOKUP(A159,'New template'!A:B,2,FALSE)</f>
        <v>E06636</v>
      </c>
      <c r="C159" s="68">
        <f t="shared" si="46"/>
        <v>1</v>
      </c>
      <c r="D159" s="68"/>
      <c r="E159" s="68">
        <v>1</v>
      </c>
      <c r="F159" s="68">
        <v>348</v>
      </c>
      <c r="G159" s="43">
        <v>0.5</v>
      </c>
      <c r="H159" s="44">
        <f t="shared" si="42"/>
        <v>174</v>
      </c>
      <c r="I159" s="311">
        <f t="shared" si="43"/>
        <v>24.257340000000003</v>
      </c>
      <c r="J159" s="311">
        <f t="shared" si="44"/>
        <v>24.257340000000003</v>
      </c>
      <c r="K159" s="311">
        <f t="shared" si="47"/>
        <v>3.1534542000000005</v>
      </c>
      <c r="L159" s="46">
        <f t="shared" si="48"/>
        <v>21.1038858</v>
      </c>
      <c r="M159" s="312">
        <v>0.20000000000000001</v>
      </c>
      <c r="N159" s="313">
        <f t="shared" si="49"/>
        <v>4.2207771599999999</v>
      </c>
      <c r="O159" s="314">
        <v>0.050000000000000003</v>
      </c>
      <c r="P159" s="315">
        <f t="shared" si="50"/>
        <v>1.05519429</v>
      </c>
      <c r="Q159" s="314">
        <v>0.050000000000000003</v>
      </c>
      <c r="R159" s="315">
        <f t="shared" si="51"/>
        <v>1.05519429</v>
      </c>
      <c r="S159" s="316">
        <f t="shared" si="52"/>
        <v>14.77</v>
      </c>
      <c r="T159" s="317">
        <f t="shared" si="53"/>
        <v>14.77</v>
      </c>
      <c r="U159" s="318">
        <f t="shared" si="45"/>
        <v>0.60888786651792814</v>
      </c>
      <c r="V159" s="319"/>
      <c r="W159" s="320"/>
    </row>
    <row r="160" ht="15" customHeight="1">
      <c r="A160" s="310" t="s">
        <v>433</v>
      </c>
      <c r="B160" s="321" t="str">
        <f>VLOOKUP(A160,'New template'!A:B,2,FALSE)</f>
        <v>E06637</v>
      </c>
      <c r="C160" s="68">
        <f t="shared" si="46"/>
        <v>1</v>
      </c>
      <c r="D160" s="68"/>
      <c r="E160" s="68">
        <v>1</v>
      </c>
      <c r="F160" s="68">
        <v>498</v>
      </c>
      <c r="G160" s="43">
        <v>0</v>
      </c>
      <c r="H160" s="44">
        <f t="shared" si="42"/>
        <v>498</v>
      </c>
      <c r="I160" s="311">
        <f t="shared" si="43"/>
        <v>69.426180000000002</v>
      </c>
      <c r="J160" s="311">
        <f t="shared" si="44"/>
        <v>69.426180000000002</v>
      </c>
      <c r="K160" s="311">
        <f t="shared" si="47"/>
        <v>9.0254034000000001</v>
      </c>
      <c r="L160" s="46">
        <f t="shared" si="48"/>
        <v>60.4007766</v>
      </c>
      <c r="M160" s="312">
        <v>0.20000000000000001</v>
      </c>
      <c r="N160" s="313">
        <f t="shared" si="49"/>
        <v>12.080155320000001</v>
      </c>
      <c r="O160" s="314">
        <v>0.050000000000000003</v>
      </c>
      <c r="P160" s="315">
        <f t="shared" si="50"/>
        <v>3.0200388300000003</v>
      </c>
      <c r="Q160" s="314">
        <v>0.050000000000000003</v>
      </c>
      <c r="R160" s="315">
        <f t="shared" si="51"/>
        <v>3.0200388300000003</v>
      </c>
      <c r="S160" s="316">
        <f t="shared" si="52"/>
        <v>42.280000000000001</v>
      </c>
      <c r="T160" s="317">
        <f t="shared" si="53"/>
        <v>42.280000000000001</v>
      </c>
      <c r="U160" s="318">
        <f t="shared" si="45"/>
        <v>0.60899216981259807</v>
      </c>
      <c r="V160" s="319"/>
      <c r="W160" s="320"/>
    </row>
    <row r="161" ht="15" customHeight="1">
      <c r="A161" s="310" t="s">
        <v>433</v>
      </c>
      <c r="B161" s="321" t="str">
        <f>VLOOKUP(A161,'New template'!A:B,2,FALSE)</f>
        <v>E06637</v>
      </c>
      <c r="C161" s="68">
        <f t="shared" si="46"/>
        <v>1</v>
      </c>
      <c r="D161" s="68"/>
      <c r="E161" s="68">
        <v>1</v>
      </c>
      <c r="F161" s="68">
        <v>498</v>
      </c>
      <c r="G161" s="43">
        <v>0</v>
      </c>
      <c r="H161" s="44">
        <f t="shared" si="42"/>
        <v>498</v>
      </c>
      <c r="I161" s="311">
        <f t="shared" si="43"/>
        <v>69.426180000000002</v>
      </c>
      <c r="J161" s="311">
        <f t="shared" si="44"/>
        <v>69.426180000000002</v>
      </c>
      <c r="K161" s="311">
        <f t="shared" si="47"/>
        <v>9.0254034000000001</v>
      </c>
      <c r="L161" s="46">
        <f t="shared" si="48"/>
        <v>60.4007766</v>
      </c>
      <c r="M161" s="312">
        <v>0.20000000000000001</v>
      </c>
      <c r="N161" s="313">
        <f t="shared" si="49"/>
        <v>12.080155320000001</v>
      </c>
      <c r="O161" s="314">
        <v>0.050000000000000003</v>
      </c>
      <c r="P161" s="315">
        <f t="shared" si="50"/>
        <v>3.0200388300000003</v>
      </c>
      <c r="Q161" s="314">
        <v>0.050000000000000003</v>
      </c>
      <c r="R161" s="315">
        <f t="shared" si="51"/>
        <v>3.0200388300000003</v>
      </c>
      <c r="S161" s="316">
        <f t="shared" si="52"/>
        <v>42.280000000000001</v>
      </c>
      <c r="T161" s="317">
        <f t="shared" si="53"/>
        <v>42.280000000000001</v>
      </c>
      <c r="U161" s="318">
        <f t="shared" si="45"/>
        <v>0.60899216981259807</v>
      </c>
      <c r="V161" s="319"/>
      <c r="W161" s="320"/>
    </row>
    <row r="162" ht="15" customHeight="1">
      <c r="A162" s="310" t="s">
        <v>433</v>
      </c>
      <c r="B162" s="321" t="str">
        <f>VLOOKUP(A162,'New template'!A:B,2,FALSE)</f>
        <v>E06637</v>
      </c>
      <c r="C162" s="68">
        <f t="shared" si="46"/>
        <v>1</v>
      </c>
      <c r="D162" s="68"/>
      <c r="E162" s="68">
        <v>1</v>
      </c>
      <c r="F162" s="68">
        <v>498</v>
      </c>
      <c r="G162" s="43">
        <v>0.5</v>
      </c>
      <c r="H162" s="44">
        <f t="shared" si="42"/>
        <v>249</v>
      </c>
      <c r="I162" s="311">
        <f t="shared" si="43"/>
        <v>34.713090000000001</v>
      </c>
      <c r="J162" s="311">
        <f t="shared" si="44"/>
        <v>34.713090000000001</v>
      </c>
      <c r="K162" s="311">
        <f t="shared" si="47"/>
        <v>4.5127017</v>
      </c>
      <c r="L162" s="46">
        <f t="shared" si="48"/>
        <v>30.2003883</v>
      </c>
      <c r="M162" s="312">
        <v>0.20000000000000001</v>
      </c>
      <c r="N162" s="313">
        <f t="shared" si="49"/>
        <v>6.0400776600000006</v>
      </c>
      <c r="O162" s="314">
        <v>0.050000000000000003</v>
      </c>
      <c r="P162" s="315">
        <f t="shared" si="50"/>
        <v>1.5100194150000001</v>
      </c>
      <c r="Q162" s="314">
        <v>0.050000000000000003</v>
      </c>
      <c r="R162" s="315">
        <f t="shared" si="51"/>
        <v>1.5100194150000001</v>
      </c>
      <c r="S162" s="316">
        <f t="shared" si="52"/>
        <v>21.140000000000001</v>
      </c>
      <c r="T162" s="317">
        <f t="shared" si="53"/>
        <v>21.140000000000001</v>
      </c>
      <c r="U162" s="318">
        <f t="shared" si="45"/>
        <v>0.60899216981259807</v>
      </c>
      <c r="V162" s="319"/>
      <c r="W162" s="320"/>
    </row>
    <row r="163" ht="15" customHeight="1">
      <c r="A163" s="310" t="s">
        <v>398</v>
      </c>
      <c r="B163" s="321" t="str">
        <f>VLOOKUP(A163,'New template'!A:B,2,FALSE)</f>
        <v>E06129</v>
      </c>
      <c r="C163" s="68">
        <f t="shared" si="46"/>
        <v>154</v>
      </c>
      <c r="D163" s="68">
        <v>2</v>
      </c>
      <c r="E163" s="68">
        <v>152</v>
      </c>
      <c r="F163" s="68">
        <v>248</v>
      </c>
      <c r="G163" s="43">
        <v>0.40000000000000002</v>
      </c>
      <c r="H163" s="44">
        <f t="shared" ref="H163:H184" si="54">ROUNDDOWN(F163*(1-G163),0)</f>
        <v>148</v>
      </c>
      <c r="I163" s="311">
        <f t="shared" ref="I163:I184" si="55">H163*$B$7</f>
        <v>20.632680000000001</v>
      </c>
      <c r="J163" s="311">
        <f t="shared" ref="J163:J184" si="56">I163*C163</f>
        <v>3177.4327200000002</v>
      </c>
      <c r="K163" s="311">
        <f t="shared" si="47"/>
        <v>2.6822484000000002</v>
      </c>
      <c r="L163" s="46">
        <f t="shared" si="48"/>
        <v>2764.3664664000003</v>
      </c>
      <c r="M163" s="312">
        <v>0.20000000000000001</v>
      </c>
      <c r="N163" s="313">
        <f t="shared" si="49"/>
        <v>552.8732932800001</v>
      </c>
      <c r="O163" s="314">
        <v>0.050000000000000003</v>
      </c>
      <c r="P163" s="315">
        <f t="shared" si="50"/>
        <v>138.21832332000002</v>
      </c>
      <c r="Q163" s="314">
        <v>0.050000000000000003</v>
      </c>
      <c r="R163" s="315">
        <f t="shared" si="51"/>
        <v>138.21832332000002</v>
      </c>
      <c r="S163" s="316">
        <f t="shared" si="52"/>
        <v>12.57</v>
      </c>
      <c r="T163" s="317">
        <f t="shared" si="53"/>
        <v>1935.78</v>
      </c>
      <c r="U163" s="318">
        <f t="shared" ref="U163:U184" si="57">T163/J163</f>
        <v>0.60922769121607079</v>
      </c>
      <c r="V163" s="319"/>
      <c r="W163" s="320"/>
    </row>
    <row r="164" ht="15" customHeight="1">
      <c r="A164" s="310" t="s">
        <v>398</v>
      </c>
      <c r="B164" s="321" t="str">
        <f>VLOOKUP(A164,'New template'!A:B,2,FALSE)</f>
        <v>E06129</v>
      </c>
      <c r="C164" s="68">
        <f t="shared" si="46"/>
        <v>6</v>
      </c>
      <c r="D164" s="68"/>
      <c r="E164" s="68">
        <v>6</v>
      </c>
      <c r="F164" s="68">
        <v>248</v>
      </c>
      <c r="G164" s="43">
        <v>0</v>
      </c>
      <c r="H164" s="44">
        <f t="shared" si="54"/>
        <v>248</v>
      </c>
      <c r="I164" s="311">
        <f t="shared" si="55"/>
        <v>34.573680000000003</v>
      </c>
      <c r="J164" s="311">
        <f t="shared" si="56"/>
        <v>207.44208000000003</v>
      </c>
      <c r="K164" s="311">
        <f t="shared" si="47"/>
        <v>4.4945784000000009</v>
      </c>
      <c r="L164" s="46">
        <f t="shared" si="48"/>
        <v>180.47460960000001</v>
      </c>
      <c r="M164" s="312">
        <v>0.20000000000000001</v>
      </c>
      <c r="N164" s="313">
        <f t="shared" si="49"/>
        <v>36.094921920000004</v>
      </c>
      <c r="O164" s="314">
        <v>0.050000000000000003</v>
      </c>
      <c r="P164" s="315">
        <f t="shared" si="50"/>
        <v>9.0237304800000011</v>
      </c>
      <c r="Q164" s="314">
        <v>0.050000000000000003</v>
      </c>
      <c r="R164" s="315">
        <f t="shared" si="51"/>
        <v>9.0237304800000011</v>
      </c>
      <c r="S164" s="316">
        <f t="shared" si="52"/>
        <v>21.059999999999999</v>
      </c>
      <c r="T164" s="317">
        <f t="shared" si="53"/>
        <v>126.35999999999999</v>
      </c>
      <c r="U164" s="318">
        <f t="shared" si="57"/>
        <v>0.60913388450405026</v>
      </c>
      <c r="V164" s="324"/>
      <c r="W164" s="324"/>
    </row>
    <row r="165" ht="15" customHeight="1">
      <c r="A165" s="310" t="s">
        <v>399</v>
      </c>
      <c r="B165" s="321" t="str">
        <f>VLOOKUP(A165,'New template'!A:B,2,FALSE)</f>
        <v>E06635</v>
      </c>
      <c r="C165" s="68">
        <f t="shared" si="46"/>
        <v>3</v>
      </c>
      <c r="D165" s="68"/>
      <c r="E165" s="68">
        <v>3</v>
      </c>
      <c r="F165" s="68">
        <v>348</v>
      </c>
      <c r="G165" s="43">
        <v>0</v>
      </c>
      <c r="H165" s="44">
        <f t="shared" si="54"/>
        <v>348</v>
      </c>
      <c r="I165" s="311">
        <f t="shared" si="55"/>
        <v>48.514680000000006</v>
      </c>
      <c r="J165" s="311">
        <f t="shared" si="56"/>
        <v>145.54404000000002</v>
      </c>
      <c r="K165" s="311">
        <f t="shared" si="47"/>
        <v>6.3069084000000011</v>
      </c>
      <c r="L165" s="46">
        <f t="shared" si="48"/>
        <v>126.6233148</v>
      </c>
      <c r="M165" s="312">
        <v>0.20000000000000001</v>
      </c>
      <c r="N165" s="313">
        <f t="shared" si="49"/>
        <v>25.324662960000001</v>
      </c>
      <c r="O165" s="314">
        <v>0.050000000000000003</v>
      </c>
      <c r="P165" s="315">
        <f t="shared" si="50"/>
        <v>6.3311657400000003</v>
      </c>
      <c r="Q165" s="314">
        <v>0.050000000000000003</v>
      </c>
      <c r="R165" s="315">
        <f t="shared" si="51"/>
        <v>6.3311657400000003</v>
      </c>
      <c r="S165" s="316">
        <f t="shared" si="52"/>
        <v>29.550000000000001</v>
      </c>
      <c r="T165" s="317">
        <f t="shared" si="53"/>
        <v>88.650000000000006</v>
      </c>
      <c r="U165" s="318">
        <f t="shared" si="57"/>
        <v>0.60909398969549</v>
      </c>
      <c r="V165" s="319"/>
      <c r="W165" s="320"/>
    </row>
    <row r="166" ht="15" customHeight="1">
      <c r="A166" s="310" t="s">
        <v>399</v>
      </c>
      <c r="B166" s="321" t="str">
        <f>VLOOKUP(A166,'New template'!A:B,2,FALSE)</f>
        <v>E06635</v>
      </c>
      <c r="C166" s="68">
        <f t="shared" si="46"/>
        <v>28</v>
      </c>
      <c r="D166" s="68"/>
      <c r="E166" s="68">
        <v>28</v>
      </c>
      <c r="F166" s="68">
        <v>348</v>
      </c>
      <c r="G166" s="43">
        <v>0.23999999999999999</v>
      </c>
      <c r="H166" s="44">
        <f t="shared" si="54"/>
        <v>264</v>
      </c>
      <c r="I166" s="311">
        <f t="shared" si="55"/>
        <v>36.80424</v>
      </c>
      <c r="J166" s="311">
        <f t="shared" si="56"/>
        <v>1030.51872</v>
      </c>
      <c r="K166" s="311">
        <f t="shared" si="47"/>
        <v>4.7845512000000001</v>
      </c>
      <c r="L166" s="46">
        <f t="shared" si="48"/>
        <v>896.55128639999998</v>
      </c>
      <c r="M166" s="312">
        <v>0.20000000000000001</v>
      </c>
      <c r="N166" s="313">
        <f t="shared" si="49"/>
        <v>179.31025728</v>
      </c>
      <c r="O166" s="314">
        <v>0.050000000000000003</v>
      </c>
      <c r="P166" s="315">
        <f t="shared" si="50"/>
        <v>44.82756432</v>
      </c>
      <c r="Q166" s="314">
        <v>0.050000000000000003</v>
      </c>
      <c r="R166" s="315">
        <f t="shared" si="51"/>
        <v>44.82756432</v>
      </c>
      <c r="S166" s="316">
        <f t="shared" si="52"/>
        <v>22.41</v>
      </c>
      <c r="T166" s="317">
        <f t="shared" si="53"/>
        <v>627.48000000000002</v>
      </c>
      <c r="U166" s="318">
        <f t="shared" si="57"/>
        <v>0.60889723575327193</v>
      </c>
      <c r="V166" s="319"/>
      <c r="W166" s="320"/>
    </row>
    <row r="167" ht="15" customHeight="1">
      <c r="A167" s="310" t="s">
        <v>250</v>
      </c>
      <c r="B167" s="321" t="str">
        <f>VLOOKUP(A167,'New template'!A:B,2,FALSE)</f>
        <v>E03024</v>
      </c>
      <c r="C167" s="68">
        <f t="shared" si="46"/>
        <v>1094</v>
      </c>
      <c r="D167" s="68">
        <v>5</v>
      </c>
      <c r="E167" s="68">
        <v>1089</v>
      </c>
      <c r="F167" s="68">
        <v>198</v>
      </c>
      <c r="G167" s="43">
        <v>0.75</v>
      </c>
      <c r="H167" s="44">
        <f t="shared" si="54"/>
        <v>49</v>
      </c>
      <c r="I167" s="311">
        <f t="shared" si="55"/>
        <v>6.8310900000000006</v>
      </c>
      <c r="J167" s="311">
        <f t="shared" si="56"/>
        <v>7473.2124600000006</v>
      </c>
      <c r="K167" s="311">
        <f t="shared" si="47"/>
        <v>0.88804170000000016</v>
      </c>
      <c r="L167" s="46">
        <f t="shared" si="48"/>
        <v>6501.6948401999998</v>
      </c>
      <c r="M167" s="312">
        <v>0.20000000000000001</v>
      </c>
      <c r="N167" s="313">
        <f t="shared" si="49"/>
        <v>1300.3389680400001</v>
      </c>
      <c r="O167" s="314">
        <v>0.050000000000000003</v>
      </c>
      <c r="P167" s="315">
        <f t="shared" si="50"/>
        <v>325.08474201000001</v>
      </c>
      <c r="Q167" s="314">
        <v>0.050000000000000003</v>
      </c>
      <c r="R167" s="315">
        <f t="shared" si="51"/>
        <v>325.08474201000001</v>
      </c>
      <c r="S167" s="316">
        <f t="shared" si="52"/>
        <v>4.1600000000000001</v>
      </c>
      <c r="T167" s="317">
        <f t="shared" si="53"/>
        <v>4551.04</v>
      </c>
      <c r="U167" s="318">
        <f t="shared" si="57"/>
        <v>0.60898041161805794</v>
      </c>
      <c r="V167" s="319"/>
      <c r="W167" s="320"/>
    </row>
    <row r="168" ht="15" customHeight="1">
      <c r="A168" s="310" t="s">
        <v>388</v>
      </c>
      <c r="B168" s="321" t="str">
        <f>VLOOKUP(A168,'New template'!A:B,2,FALSE)</f>
        <v>E06161</v>
      </c>
      <c r="C168" s="68">
        <f t="shared" si="46"/>
        <v>5</v>
      </c>
      <c r="D168" s="68">
        <v>1</v>
      </c>
      <c r="E168" s="68">
        <v>4</v>
      </c>
      <c r="F168" s="68">
        <v>398</v>
      </c>
      <c r="G168" s="43">
        <v>0.63</v>
      </c>
      <c r="H168" s="44">
        <f t="shared" si="54"/>
        <v>147</v>
      </c>
      <c r="I168" s="311">
        <f t="shared" si="55"/>
        <v>20.493270000000003</v>
      </c>
      <c r="J168" s="311">
        <f t="shared" si="56"/>
        <v>102.46635000000001</v>
      </c>
      <c r="K168" s="311">
        <f t="shared" si="47"/>
        <v>2.6641251000000006</v>
      </c>
      <c r="L168" s="46">
        <f t="shared" si="48"/>
        <v>89.145724500000014</v>
      </c>
      <c r="M168" s="312">
        <v>0.20000000000000001</v>
      </c>
      <c r="N168" s="313">
        <f t="shared" si="49"/>
        <v>17.829144900000003</v>
      </c>
      <c r="O168" s="314">
        <v>0.050000000000000003</v>
      </c>
      <c r="P168" s="315">
        <f t="shared" si="50"/>
        <v>4.4572862250000007</v>
      </c>
      <c r="Q168" s="314">
        <v>0.050000000000000003</v>
      </c>
      <c r="R168" s="315">
        <f t="shared" si="51"/>
        <v>4.4572862250000007</v>
      </c>
      <c r="S168" s="316">
        <f t="shared" si="52"/>
        <v>12.48</v>
      </c>
      <c r="T168" s="317">
        <f t="shared" si="53"/>
        <v>62.400000000000006</v>
      </c>
      <c r="U168" s="318">
        <f t="shared" si="57"/>
        <v>0.60898041161805805</v>
      </c>
      <c r="V168" s="319"/>
      <c r="W168" s="320"/>
    </row>
    <row r="169" ht="15" customHeight="1">
      <c r="A169" s="310" t="s">
        <v>389</v>
      </c>
      <c r="B169" s="321" t="str">
        <f>VLOOKUP(A169,'New template'!A:B,2,FALSE)</f>
        <v>E06160</v>
      </c>
      <c r="C169" s="68">
        <f t="shared" ref="C169:C184" si="58">D169+E169</f>
        <v>81</v>
      </c>
      <c r="D169" s="68">
        <v>3</v>
      </c>
      <c r="E169" s="68">
        <v>78</v>
      </c>
      <c r="F169" s="68">
        <v>298</v>
      </c>
      <c r="G169" s="43">
        <v>0.67000000000000004</v>
      </c>
      <c r="H169" s="44">
        <f t="shared" si="54"/>
        <v>98</v>
      </c>
      <c r="I169" s="311">
        <f t="shared" si="55"/>
        <v>13.662180000000001</v>
      </c>
      <c r="J169" s="311">
        <f t="shared" si="56"/>
        <v>1106.6365800000001</v>
      </c>
      <c r="K169" s="311">
        <f t="shared" si="47"/>
        <v>1.7760834000000003</v>
      </c>
      <c r="L169" s="46">
        <f t="shared" si="48"/>
        <v>962.77382460000001</v>
      </c>
      <c r="M169" s="312">
        <v>0.20000000000000001</v>
      </c>
      <c r="N169" s="313">
        <f t="shared" si="49"/>
        <v>192.55476492000003</v>
      </c>
      <c r="O169" s="314">
        <v>0.050000000000000003</v>
      </c>
      <c r="P169" s="315">
        <f t="shared" si="50"/>
        <v>48.138691230000006</v>
      </c>
      <c r="Q169" s="314">
        <v>0.050000000000000003</v>
      </c>
      <c r="R169" s="315">
        <f t="shared" si="51"/>
        <v>48.138691230000006</v>
      </c>
      <c r="S169" s="316">
        <f t="shared" si="52"/>
        <v>8.3200000000000003</v>
      </c>
      <c r="T169" s="317">
        <f t="shared" si="53"/>
        <v>673.92000000000007</v>
      </c>
      <c r="U169" s="318">
        <f t="shared" si="57"/>
        <v>0.60898041161805805</v>
      </c>
      <c r="V169" s="319"/>
      <c r="W169" s="320"/>
    </row>
    <row r="170" ht="15" customHeight="1">
      <c r="A170" s="310" t="s">
        <v>390</v>
      </c>
      <c r="B170" s="321" t="str">
        <f>VLOOKUP(A170,'New template'!A:B,2,FALSE)</f>
        <v>E06168</v>
      </c>
      <c r="C170" s="68">
        <f t="shared" si="58"/>
        <v>3</v>
      </c>
      <c r="D170" s="68"/>
      <c r="E170" s="68">
        <v>3</v>
      </c>
      <c r="F170" s="68">
        <v>178</v>
      </c>
      <c r="G170" s="43">
        <v>0.34000000000000002</v>
      </c>
      <c r="H170" s="44">
        <f t="shared" si="54"/>
        <v>117</v>
      </c>
      <c r="I170" s="311">
        <f t="shared" si="55"/>
        <v>16.310970000000001</v>
      </c>
      <c r="J170" s="311">
        <f t="shared" si="56"/>
        <v>48.932910000000007</v>
      </c>
      <c r="K170" s="311">
        <f t="shared" si="47"/>
        <v>2.1204261000000004</v>
      </c>
      <c r="L170" s="46">
        <f t="shared" si="48"/>
        <v>42.571631700000005</v>
      </c>
      <c r="M170" s="312">
        <v>0.20000000000000001</v>
      </c>
      <c r="N170" s="313">
        <f t="shared" si="49"/>
        <v>8.514326340000002</v>
      </c>
      <c r="O170" s="314">
        <v>0.050000000000000003</v>
      </c>
      <c r="P170" s="315">
        <f t="shared" si="50"/>
        <v>2.1285815850000005</v>
      </c>
      <c r="Q170" s="314">
        <v>0.050000000000000003</v>
      </c>
      <c r="R170" s="315">
        <f t="shared" si="51"/>
        <v>2.1285815850000005</v>
      </c>
      <c r="S170" s="316">
        <f t="shared" si="52"/>
        <v>9.9299999999999997</v>
      </c>
      <c r="T170" s="317">
        <f t="shared" si="53"/>
        <v>29.789999999999999</v>
      </c>
      <c r="U170" s="318">
        <f t="shared" si="57"/>
        <v>0.60879273274366874</v>
      </c>
      <c r="V170" s="319"/>
      <c r="W170" s="320"/>
    </row>
    <row r="171" ht="15" customHeight="1">
      <c r="A171" s="310" t="s">
        <v>391</v>
      </c>
      <c r="B171" s="321" t="str">
        <f>VLOOKUP(A171,'New template'!A:B,2,FALSE)</f>
        <v>E06162</v>
      </c>
      <c r="C171" s="68">
        <f t="shared" si="58"/>
        <v>41</v>
      </c>
      <c r="D171" s="68">
        <v>5</v>
      </c>
      <c r="E171" s="68">
        <v>36</v>
      </c>
      <c r="F171" s="68">
        <v>498</v>
      </c>
      <c r="G171" s="43">
        <v>0.59999999999999998</v>
      </c>
      <c r="H171" s="44">
        <f t="shared" si="54"/>
        <v>199</v>
      </c>
      <c r="I171" s="311">
        <f t="shared" si="55"/>
        <v>27.74259</v>
      </c>
      <c r="J171" s="311">
        <f t="shared" si="56"/>
        <v>1137.4461899999999</v>
      </c>
      <c r="K171" s="311">
        <f t="shared" si="47"/>
        <v>3.6065366999999999</v>
      </c>
      <c r="L171" s="46">
        <f t="shared" si="48"/>
        <v>989.57818529999997</v>
      </c>
      <c r="M171" s="312">
        <v>0.20000000000000001</v>
      </c>
      <c r="N171" s="313">
        <f t="shared" si="49"/>
        <v>197.91563705999999</v>
      </c>
      <c r="O171" s="314">
        <v>0.050000000000000003</v>
      </c>
      <c r="P171" s="315">
        <f t="shared" si="50"/>
        <v>49.478909264999999</v>
      </c>
      <c r="Q171" s="314">
        <v>0.050000000000000003</v>
      </c>
      <c r="R171" s="315">
        <f t="shared" si="51"/>
        <v>49.478909264999999</v>
      </c>
      <c r="S171" s="316">
        <f t="shared" si="52"/>
        <v>16.899999999999999</v>
      </c>
      <c r="T171" s="317">
        <f t="shared" si="53"/>
        <v>692.89999999999998</v>
      </c>
      <c r="U171" s="318">
        <f t="shared" si="57"/>
        <v>0.60917167431014918</v>
      </c>
      <c r="V171" s="324"/>
      <c r="W171" s="324"/>
    </row>
    <row r="172" ht="15" customHeight="1">
      <c r="A172" s="310" t="s">
        <v>392</v>
      </c>
      <c r="B172" s="321" t="str">
        <f>VLOOKUP(A172,'New template'!A:B,2,FALSE)</f>
        <v>E02174</v>
      </c>
      <c r="C172" s="68">
        <f t="shared" si="58"/>
        <v>1011</v>
      </c>
      <c r="D172" s="68">
        <v>12</v>
      </c>
      <c r="E172" s="68">
        <v>999</v>
      </c>
      <c r="F172" s="68">
        <v>268</v>
      </c>
      <c r="G172" s="43">
        <v>0.90000000000000002</v>
      </c>
      <c r="H172" s="44">
        <f t="shared" si="54"/>
        <v>26</v>
      </c>
      <c r="I172" s="311">
        <f t="shared" si="55"/>
        <v>3.62466</v>
      </c>
      <c r="J172" s="311">
        <f t="shared" si="56"/>
        <v>3664.5312600000002</v>
      </c>
      <c r="K172" s="311">
        <f t="shared" si="47"/>
        <v>0.47120580000000001</v>
      </c>
      <c r="L172" s="46">
        <f t="shared" si="48"/>
        <v>3188.1421961999999</v>
      </c>
      <c r="M172" s="312">
        <v>0.20000000000000001</v>
      </c>
      <c r="N172" s="313">
        <f t="shared" si="49"/>
        <v>637.62843924000003</v>
      </c>
      <c r="O172" s="314">
        <v>0.050000000000000003</v>
      </c>
      <c r="P172" s="315">
        <f t="shared" si="50"/>
        <v>159.40710981000001</v>
      </c>
      <c r="Q172" s="314">
        <v>0.050000000000000003</v>
      </c>
      <c r="R172" s="315">
        <f t="shared" si="51"/>
        <v>159.40710981000001</v>
      </c>
      <c r="S172" s="316">
        <f t="shared" si="52"/>
        <v>2.21</v>
      </c>
      <c r="T172" s="317">
        <f t="shared" si="53"/>
        <v>2234.3099999999999</v>
      </c>
      <c r="U172" s="318">
        <f t="shared" si="57"/>
        <v>0.60971235922817579</v>
      </c>
      <c r="V172" s="319"/>
      <c r="W172" s="320"/>
    </row>
    <row r="173" ht="15" customHeight="1">
      <c r="A173" s="310" t="s">
        <v>441</v>
      </c>
      <c r="B173" s="321" t="str">
        <f>VLOOKUP(A173,'New template'!A:B,2,FALSE)</f>
        <v>E06381</v>
      </c>
      <c r="C173" s="68">
        <f t="shared" si="58"/>
        <v>2</v>
      </c>
      <c r="D173" s="68">
        <v>1</v>
      </c>
      <c r="E173" s="68">
        <v>1</v>
      </c>
      <c r="F173" s="68">
        <v>198</v>
      </c>
      <c r="G173" s="43">
        <v>0.25</v>
      </c>
      <c r="H173" s="44">
        <f t="shared" si="54"/>
        <v>148</v>
      </c>
      <c r="I173" s="311">
        <f t="shared" si="55"/>
        <v>20.632680000000001</v>
      </c>
      <c r="J173" s="311">
        <f t="shared" si="56"/>
        <v>41.265360000000001</v>
      </c>
      <c r="K173" s="311">
        <f t="shared" si="47"/>
        <v>2.6822484000000002</v>
      </c>
      <c r="L173" s="46">
        <f t="shared" si="48"/>
        <v>35.900863200000003</v>
      </c>
      <c r="M173" s="312">
        <v>0.20000000000000001</v>
      </c>
      <c r="N173" s="313">
        <f t="shared" si="49"/>
        <v>7.1801726400000012</v>
      </c>
      <c r="O173" s="314">
        <v>0.050000000000000003</v>
      </c>
      <c r="P173" s="315">
        <f t="shared" si="50"/>
        <v>1.7950431600000003</v>
      </c>
      <c r="Q173" s="314">
        <v>0.050000000000000003</v>
      </c>
      <c r="R173" s="315">
        <f t="shared" si="51"/>
        <v>1.7950431600000003</v>
      </c>
      <c r="S173" s="316">
        <f t="shared" si="52"/>
        <v>12.57</v>
      </c>
      <c r="T173" s="317">
        <f t="shared" si="53"/>
        <v>25.140000000000001</v>
      </c>
      <c r="U173" s="318">
        <f t="shared" si="57"/>
        <v>0.60922769121607079</v>
      </c>
      <c r="V173" s="319"/>
      <c r="W173" s="320"/>
    </row>
    <row r="174" ht="15" customHeight="1">
      <c r="A174" s="310" t="s">
        <v>262</v>
      </c>
      <c r="B174" s="321" t="str">
        <f>VLOOKUP(A174,'New template'!A:B,2,FALSE)</f>
        <v>E03191</v>
      </c>
      <c r="C174" s="68">
        <f t="shared" si="58"/>
        <v>65</v>
      </c>
      <c r="D174" s="68">
        <v>2</v>
      </c>
      <c r="E174" s="68">
        <v>63</v>
      </c>
      <c r="F174" s="68">
        <v>258</v>
      </c>
      <c r="G174" s="43">
        <v>0.80000000000000004</v>
      </c>
      <c r="H174" s="44">
        <f t="shared" si="54"/>
        <v>51</v>
      </c>
      <c r="I174" s="311">
        <f t="shared" si="55"/>
        <v>7.1099100000000002</v>
      </c>
      <c r="J174" s="311">
        <f t="shared" si="56"/>
        <v>462.14415000000002</v>
      </c>
      <c r="K174" s="311">
        <f t="shared" si="47"/>
        <v>0.92428830000000006</v>
      </c>
      <c r="L174" s="46">
        <f t="shared" si="48"/>
        <v>402.06541050000004</v>
      </c>
      <c r="M174" s="312">
        <v>0.20000000000000001</v>
      </c>
      <c r="N174" s="313">
        <f t="shared" si="49"/>
        <v>80.413082100000011</v>
      </c>
      <c r="O174" s="314">
        <v>0.050000000000000003</v>
      </c>
      <c r="P174" s="315">
        <f t="shared" si="50"/>
        <v>20.103270525000003</v>
      </c>
      <c r="Q174" s="314">
        <v>0.050000000000000003</v>
      </c>
      <c r="R174" s="315">
        <f t="shared" si="51"/>
        <v>20.103270525000003</v>
      </c>
      <c r="S174" s="316">
        <f t="shared" si="52"/>
        <v>4.3300000000000001</v>
      </c>
      <c r="T174" s="317">
        <f t="shared" si="53"/>
        <v>281.44999999999999</v>
      </c>
      <c r="U174" s="318">
        <f t="shared" si="57"/>
        <v>0.60900911544590575</v>
      </c>
      <c r="V174" s="319"/>
      <c r="W174" s="320"/>
    </row>
    <row r="175" ht="15" customHeight="1">
      <c r="A175" s="310" t="s">
        <v>264</v>
      </c>
      <c r="B175" s="321" t="str">
        <f>VLOOKUP(A175,'New template'!A:B,2,FALSE)</f>
        <v>E01607</v>
      </c>
      <c r="C175" s="68">
        <f t="shared" si="58"/>
        <v>206</v>
      </c>
      <c r="D175" s="68">
        <v>4</v>
      </c>
      <c r="E175" s="68">
        <v>202</v>
      </c>
      <c r="F175" s="68">
        <v>314</v>
      </c>
      <c r="G175" s="43">
        <v>0.90000000000000002</v>
      </c>
      <c r="H175" s="44">
        <f t="shared" si="54"/>
        <v>31</v>
      </c>
      <c r="I175" s="311">
        <f t="shared" si="55"/>
        <v>4.3217100000000004</v>
      </c>
      <c r="J175" s="311">
        <f t="shared" si="56"/>
        <v>890.27226000000007</v>
      </c>
      <c r="K175" s="311">
        <f t="shared" si="47"/>
        <v>0.56182230000000011</v>
      </c>
      <c r="L175" s="46">
        <f t="shared" si="48"/>
        <v>774.53686620000008</v>
      </c>
      <c r="M175" s="312">
        <v>0.20000000000000001</v>
      </c>
      <c r="N175" s="313">
        <f t="shared" si="49"/>
        <v>154.90737324000003</v>
      </c>
      <c r="O175" s="314">
        <v>0.050000000000000003</v>
      </c>
      <c r="P175" s="315">
        <f t="shared" si="50"/>
        <v>38.726843310000007</v>
      </c>
      <c r="Q175" s="314">
        <v>0.050000000000000003</v>
      </c>
      <c r="R175" s="315">
        <f t="shared" si="51"/>
        <v>38.726843310000007</v>
      </c>
      <c r="S175" s="316">
        <f t="shared" si="52"/>
        <v>2.6299999999999999</v>
      </c>
      <c r="T175" s="317">
        <f t="shared" si="53"/>
        <v>541.77999999999997</v>
      </c>
      <c r="U175" s="318">
        <f t="shared" si="57"/>
        <v>0.60855540977992495</v>
      </c>
      <c r="V175" s="319"/>
      <c r="W175" s="320"/>
    </row>
    <row r="176" ht="15" customHeight="1">
      <c r="A176" s="310" t="s">
        <v>266</v>
      </c>
      <c r="B176" s="321" t="str">
        <f>VLOOKUP(A176,'New template'!A:B,2,FALSE)</f>
        <v>E02278</v>
      </c>
      <c r="C176" s="68">
        <f t="shared" si="58"/>
        <v>152</v>
      </c>
      <c r="D176" s="68">
        <v>2</v>
      </c>
      <c r="E176" s="68">
        <v>150</v>
      </c>
      <c r="F176" s="68">
        <v>198</v>
      </c>
      <c r="G176" s="43">
        <v>0.84999999999999998</v>
      </c>
      <c r="H176" s="44">
        <f t="shared" si="54"/>
        <v>29</v>
      </c>
      <c r="I176" s="311">
        <f t="shared" si="55"/>
        <v>4.0428899999999999</v>
      </c>
      <c r="J176" s="311">
        <f t="shared" si="56"/>
        <v>614.51927999999998</v>
      </c>
      <c r="K176" s="311">
        <f t="shared" si="47"/>
        <v>0.52557569999999998</v>
      </c>
      <c r="L176" s="46">
        <f t="shared" si="48"/>
        <v>534.63177359999997</v>
      </c>
      <c r="M176" s="312">
        <v>0.20000000000000001</v>
      </c>
      <c r="N176" s="313">
        <f t="shared" si="49"/>
        <v>106.92635472000001</v>
      </c>
      <c r="O176" s="314">
        <v>0.050000000000000003</v>
      </c>
      <c r="P176" s="315">
        <f t="shared" si="50"/>
        <v>26.731588680000002</v>
      </c>
      <c r="Q176" s="314">
        <v>0.050000000000000003</v>
      </c>
      <c r="R176" s="315">
        <f t="shared" si="51"/>
        <v>26.731588680000002</v>
      </c>
      <c r="S176" s="316">
        <f t="shared" si="52"/>
        <v>2.46</v>
      </c>
      <c r="T176" s="317">
        <f t="shared" si="53"/>
        <v>373.92000000000002</v>
      </c>
      <c r="U176" s="318">
        <f t="shared" si="57"/>
        <v>0.60847562016280432</v>
      </c>
      <c r="V176" s="319"/>
      <c r="W176" s="320"/>
    </row>
    <row r="177" ht="15" customHeight="1">
      <c r="A177" s="310" t="s">
        <v>268</v>
      </c>
      <c r="B177" s="321" t="str">
        <f>VLOOKUP(A177,'New template'!A:B,2,FALSE)</f>
        <v>E05647</v>
      </c>
      <c r="C177" s="68">
        <f t="shared" si="58"/>
        <v>123</v>
      </c>
      <c r="D177" s="68">
        <v>3</v>
      </c>
      <c r="E177" s="68">
        <v>120</v>
      </c>
      <c r="F177" s="68">
        <v>398</v>
      </c>
      <c r="G177" s="43">
        <v>0.84999999999999998</v>
      </c>
      <c r="H177" s="44">
        <f t="shared" si="54"/>
        <v>59</v>
      </c>
      <c r="I177" s="311">
        <f t="shared" si="55"/>
        <v>8.2251899999999996</v>
      </c>
      <c r="J177" s="311">
        <f t="shared" si="56"/>
        <v>1011.69837</v>
      </c>
      <c r="K177" s="311">
        <f t="shared" si="47"/>
        <v>1.0692747</v>
      </c>
      <c r="L177" s="46">
        <f t="shared" si="48"/>
        <v>880.17758189999995</v>
      </c>
      <c r="M177" s="312">
        <v>0.20000000000000001</v>
      </c>
      <c r="N177" s="313">
        <f t="shared" si="49"/>
        <v>176.03551637999999</v>
      </c>
      <c r="O177" s="314">
        <v>0.050000000000000003</v>
      </c>
      <c r="P177" s="315">
        <f t="shared" si="50"/>
        <v>44.008879094999998</v>
      </c>
      <c r="Q177" s="314">
        <v>0.050000000000000003</v>
      </c>
      <c r="R177" s="315">
        <f t="shared" si="51"/>
        <v>44.008879094999998</v>
      </c>
      <c r="S177" s="316">
        <f t="shared" si="52"/>
        <v>5.0099999999999998</v>
      </c>
      <c r="T177" s="317">
        <f t="shared" si="53"/>
        <v>616.23000000000002</v>
      </c>
      <c r="U177" s="318">
        <f t="shared" si="57"/>
        <v>0.60910447053502725</v>
      </c>
      <c r="V177" s="319"/>
      <c r="W177" s="320"/>
    </row>
    <row r="178" ht="15" customHeight="1">
      <c r="A178" s="310" t="s">
        <v>396</v>
      </c>
      <c r="B178" s="321" t="str">
        <f>VLOOKUP(A178,'New template'!A:B,2,FALSE)</f>
        <v>E05700</v>
      </c>
      <c r="C178" s="68">
        <f t="shared" si="58"/>
        <v>361</v>
      </c>
      <c r="D178" s="68"/>
      <c r="E178" s="68">
        <v>361</v>
      </c>
      <c r="F178" s="68">
        <v>248</v>
      </c>
      <c r="G178" s="43">
        <v>0.5</v>
      </c>
      <c r="H178" s="44">
        <f t="shared" si="54"/>
        <v>124</v>
      </c>
      <c r="I178" s="311">
        <f t="shared" si="55"/>
        <v>17.286840000000002</v>
      </c>
      <c r="J178" s="311">
        <f t="shared" si="56"/>
        <v>6240.5492400000003</v>
      </c>
      <c r="K178" s="311">
        <f t="shared" si="47"/>
        <v>2.2472892000000004</v>
      </c>
      <c r="L178" s="46">
        <f t="shared" si="48"/>
        <v>5429.2778388000006</v>
      </c>
      <c r="M178" s="312">
        <v>0.20000000000000001</v>
      </c>
      <c r="N178" s="313">
        <f t="shared" si="49"/>
        <v>1085.8555677600002</v>
      </c>
      <c r="O178" s="314">
        <v>0.050000000000000003</v>
      </c>
      <c r="P178" s="315">
        <f t="shared" si="50"/>
        <v>271.46389194000005</v>
      </c>
      <c r="Q178" s="314">
        <v>0.050000000000000003</v>
      </c>
      <c r="R178" s="315">
        <f t="shared" si="51"/>
        <v>271.46389194000005</v>
      </c>
      <c r="S178" s="316">
        <f t="shared" si="52"/>
        <v>10.529999999999999</v>
      </c>
      <c r="T178" s="317">
        <f t="shared" si="53"/>
        <v>3801.3299999999999</v>
      </c>
      <c r="U178" s="318">
        <f t="shared" si="57"/>
        <v>0.60913388450405048</v>
      </c>
      <c r="V178" s="319"/>
      <c r="W178" s="320"/>
    </row>
    <row r="179" ht="15" customHeight="1">
      <c r="A179" s="310" t="s">
        <v>396</v>
      </c>
      <c r="B179" s="321" t="str">
        <f>VLOOKUP(A179,'New template'!A:B,2,FALSE)</f>
        <v>E05700</v>
      </c>
      <c r="C179" s="68">
        <f t="shared" si="58"/>
        <v>16</v>
      </c>
      <c r="D179" s="68"/>
      <c r="E179" s="68">
        <v>16</v>
      </c>
      <c r="F179" s="68">
        <v>248</v>
      </c>
      <c r="G179" s="43">
        <v>0.29838700000000001</v>
      </c>
      <c r="H179" s="44">
        <f t="shared" si="54"/>
        <v>174</v>
      </c>
      <c r="I179" s="311">
        <f t="shared" si="55"/>
        <v>24.257340000000003</v>
      </c>
      <c r="J179" s="311">
        <f t="shared" si="56"/>
        <v>388.11744000000004</v>
      </c>
      <c r="K179" s="311">
        <f t="shared" si="47"/>
        <v>3.1534542000000005</v>
      </c>
      <c r="L179" s="46">
        <f t="shared" si="48"/>
        <v>337.66217280000001</v>
      </c>
      <c r="M179" s="312">
        <v>0.20000000000000001</v>
      </c>
      <c r="N179" s="313">
        <f t="shared" si="49"/>
        <v>67.532434559999999</v>
      </c>
      <c r="O179" s="314">
        <v>0.050000000000000003</v>
      </c>
      <c r="P179" s="315">
        <f t="shared" si="50"/>
        <v>16.88310864</v>
      </c>
      <c r="Q179" s="314">
        <v>0.050000000000000003</v>
      </c>
      <c r="R179" s="315">
        <f t="shared" si="51"/>
        <v>16.88310864</v>
      </c>
      <c r="S179" s="316">
        <f t="shared" si="52"/>
        <v>14.77</v>
      </c>
      <c r="T179" s="317">
        <f t="shared" si="53"/>
        <v>236.31999999999999</v>
      </c>
      <c r="U179" s="318">
        <f t="shared" si="57"/>
        <v>0.60888786651792814</v>
      </c>
      <c r="V179" s="319"/>
      <c r="W179" s="320"/>
    </row>
    <row r="180" ht="15" customHeight="1">
      <c r="A180" s="310" t="s">
        <v>278</v>
      </c>
      <c r="B180" s="321" t="str">
        <f>VLOOKUP(A180,'New template'!A:B,2,FALSE)</f>
        <v>E06534</v>
      </c>
      <c r="C180" s="68">
        <f t="shared" si="58"/>
        <v>3</v>
      </c>
      <c r="D180" s="68"/>
      <c r="E180" s="68">
        <v>3</v>
      </c>
      <c r="F180" s="68">
        <v>348</v>
      </c>
      <c r="G180" s="43">
        <v>0.5</v>
      </c>
      <c r="H180" s="44">
        <f t="shared" si="54"/>
        <v>174</v>
      </c>
      <c r="I180" s="311">
        <f t="shared" si="55"/>
        <v>24.257340000000003</v>
      </c>
      <c r="J180" s="311">
        <f t="shared" si="56"/>
        <v>72.772020000000012</v>
      </c>
      <c r="K180" s="311">
        <f t="shared" si="47"/>
        <v>3.1534542000000005</v>
      </c>
      <c r="L180" s="46">
        <f t="shared" si="48"/>
        <v>63.311657400000001</v>
      </c>
      <c r="M180" s="312">
        <v>0.20000000000000001</v>
      </c>
      <c r="N180" s="313">
        <f t="shared" si="49"/>
        <v>12.662331480000001</v>
      </c>
      <c r="O180" s="314">
        <v>0.050000000000000003</v>
      </c>
      <c r="P180" s="315">
        <f t="shared" si="50"/>
        <v>3.1655828700000002</v>
      </c>
      <c r="Q180" s="314">
        <v>0.050000000000000003</v>
      </c>
      <c r="R180" s="315">
        <f t="shared" si="51"/>
        <v>3.1655828700000002</v>
      </c>
      <c r="S180" s="316">
        <f t="shared" si="52"/>
        <v>14.77</v>
      </c>
      <c r="T180" s="317">
        <f t="shared" si="53"/>
        <v>44.310000000000002</v>
      </c>
      <c r="U180" s="318">
        <f t="shared" si="57"/>
        <v>0.60888786651792814</v>
      </c>
      <c r="V180" s="319"/>
      <c r="W180" s="320"/>
    </row>
    <row r="181" ht="15" customHeight="1">
      <c r="A181" s="310" t="s">
        <v>280</v>
      </c>
      <c r="B181" s="321" t="str">
        <f>VLOOKUP(A181,'New template'!A:B,2,FALSE)</f>
        <v>E03045</v>
      </c>
      <c r="C181" s="68">
        <f t="shared" si="58"/>
        <v>41</v>
      </c>
      <c r="D181" s="68">
        <v>1</v>
      </c>
      <c r="E181" s="68">
        <v>40</v>
      </c>
      <c r="F181" s="68">
        <v>348</v>
      </c>
      <c r="G181" s="43">
        <v>0.59999999999999998</v>
      </c>
      <c r="H181" s="44">
        <f t="shared" si="54"/>
        <v>139</v>
      </c>
      <c r="I181" s="311">
        <f t="shared" si="55"/>
        <v>19.37799</v>
      </c>
      <c r="J181" s="311">
        <f t="shared" si="56"/>
        <v>794.49759000000006</v>
      </c>
      <c r="K181" s="311">
        <f t="shared" si="47"/>
        <v>2.5191387000000001</v>
      </c>
      <c r="L181" s="46">
        <f t="shared" si="48"/>
        <v>691.21290330000011</v>
      </c>
      <c r="M181" s="312">
        <v>0.20000000000000001</v>
      </c>
      <c r="N181" s="313">
        <f t="shared" si="49"/>
        <v>138.24258066000002</v>
      </c>
      <c r="O181" s="314">
        <v>0.050000000000000003</v>
      </c>
      <c r="P181" s="315">
        <f t="shared" si="50"/>
        <v>34.560645165000004</v>
      </c>
      <c r="Q181" s="314">
        <v>0.050000000000000003</v>
      </c>
      <c r="R181" s="315">
        <f t="shared" si="51"/>
        <v>34.560645165000004</v>
      </c>
      <c r="S181" s="316">
        <f t="shared" si="52"/>
        <v>11.800000000000001</v>
      </c>
      <c r="T181" s="317">
        <f t="shared" si="53"/>
        <v>483.80000000000001</v>
      </c>
      <c r="U181" s="318">
        <f t="shared" si="57"/>
        <v>0.60893828513690018</v>
      </c>
      <c r="V181" s="319"/>
      <c r="W181" s="320"/>
    </row>
    <row r="182" ht="15" customHeight="1">
      <c r="A182" s="310" t="s">
        <v>282</v>
      </c>
      <c r="B182" s="321" t="str">
        <f>VLOOKUP(A182,'New template'!A:B,2,FALSE)</f>
        <v>E05096</v>
      </c>
      <c r="C182" s="68">
        <f t="shared" si="58"/>
        <v>23</v>
      </c>
      <c r="D182" s="68"/>
      <c r="E182" s="68">
        <v>23</v>
      </c>
      <c r="F182" s="68">
        <v>498</v>
      </c>
      <c r="G182" s="43">
        <v>0.59999999999999998</v>
      </c>
      <c r="H182" s="44">
        <f t="shared" si="54"/>
        <v>199</v>
      </c>
      <c r="I182" s="311">
        <f t="shared" si="55"/>
        <v>27.74259</v>
      </c>
      <c r="J182" s="311">
        <f t="shared" si="56"/>
        <v>638.07956999999999</v>
      </c>
      <c r="K182" s="311">
        <f t="shared" si="47"/>
        <v>3.6065366999999999</v>
      </c>
      <c r="L182" s="46">
        <f t="shared" si="48"/>
        <v>555.12922590000005</v>
      </c>
      <c r="M182" s="312">
        <v>0.20000000000000001</v>
      </c>
      <c r="N182" s="313">
        <f t="shared" si="49"/>
        <v>111.02584518000002</v>
      </c>
      <c r="O182" s="314">
        <v>0.050000000000000003</v>
      </c>
      <c r="P182" s="315">
        <f t="shared" si="50"/>
        <v>27.756461295000005</v>
      </c>
      <c r="Q182" s="314">
        <v>0.050000000000000003</v>
      </c>
      <c r="R182" s="315">
        <f t="shared" si="51"/>
        <v>27.756461295000005</v>
      </c>
      <c r="S182" s="316">
        <f t="shared" si="52"/>
        <v>16.899999999999999</v>
      </c>
      <c r="T182" s="317">
        <f t="shared" si="53"/>
        <v>388.69999999999999</v>
      </c>
      <c r="U182" s="318">
        <f t="shared" si="57"/>
        <v>0.60917167431014907</v>
      </c>
      <c r="V182" s="319"/>
      <c r="W182" s="320"/>
    </row>
    <row r="183" ht="15" customHeight="1">
      <c r="A183" s="310" t="s">
        <v>394</v>
      </c>
      <c r="B183" s="321" t="str">
        <f>VLOOKUP(A183,'New template'!A:B,2,FALSE)</f>
        <v>E05071</v>
      </c>
      <c r="C183" s="68">
        <f t="shared" si="58"/>
        <v>17</v>
      </c>
      <c r="D183" s="68"/>
      <c r="E183" s="68">
        <v>17</v>
      </c>
      <c r="F183" s="68">
        <v>148</v>
      </c>
      <c r="G183" s="43">
        <v>0.75</v>
      </c>
      <c r="H183" s="44">
        <f t="shared" si="54"/>
        <v>37</v>
      </c>
      <c r="I183" s="311">
        <f t="shared" si="55"/>
        <v>5.1581700000000001</v>
      </c>
      <c r="J183" s="311">
        <f t="shared" si="56"/>
        <v>87.688890000000001</v>
      </c>
      <c r="K183" s="311">
        <f t="shared" si="47"/>
        <v>0.67056210000000005</v>
      </c>
      <c r="L183" s="46">
        <f t="shared" si="48"/>
        <v>76.289334300000007</v>
      </c>
      <c r="M183" s="312">
        <v>0.20000000000000001</v>
      </c>
      <c r="N183" s="313">
        <f t="shared" si="49"/>
        <v>15.257866860000002</v>
      </c>
      <c r="O183" s="314">
        <v>0.050000000000000003</v>
      </c>
      <c r="P183" s="315">
        <f t="shared" si="50"/>
        <v>3.8144667150000005</v>
      </c>
      <c r="Q183" s="314">
        <v>0.050000000000000003</v>
      </c>
      <c r="R183" s="315">
        <f t="shared" si="51"/>
        <v>3.8144667150000005</v>
      </c>
      <c r="S183" s="316">
        <f t="shared" si="52"/>
        <v>3.1400000000000001</v>
      </c>
      <c r="T183" s="317">
        <f t="shared" si="53"/>
        <v>53.380000000000003</v>
      </c>
      <c r="U183" s="318">
        <f t="shared" si="57"/>
        <v>0.60874302320396578</v>
      </c>
      <c r="V183" s="319"/>
      <c r="W183" s="320"/>
    </row>
    <row r="184" ht="15" customHeight="1">
      <c r="A184" s="310" t="s">
        <v>395</v>
      </c>
      <c r="B184" s="321" t="str">
        <f>VLOOKUP(A184,'New template'!A:B,2,FALSE)</f>
        <v>E06305</v>
      </c>
      <c r="C184" s="68">
        <f t="shared" si="58"/>
        <v>4</v>
      </c>
      <c r="D184" s="68"/>
      <c r="E184" s="68">
        <v>4</v>
      </c>
      <c r="F184" s="68">
        <v>198</v>
      </c>
      <c r="G184" s="43">
        <v>0.75</v>
      </c>
      <c r="H184" s="44">
        <f t="shared" si="54"/>
        <v>49</v>
      </c>
      <c r="I184" s="311">
        <f t="shared" si="55"/>
        <v>6.8310900000000006</v>
      </c>
      <c r="J184" s="311">
        <f t="shared" si="56"/>
        <v>27.324360000000002</v>
      </c>
      <c r="K184" s="311">
        <f t="shared" si="47"/>
        <v>0.88804170000000016</v>
      </c>
      <c r="L184" s="46">
        <f t="shared" si="48"/>
        <v>23.7721932</v>
      </c>
      <c r="M184" s="312">
        <v>0.20000000000000001</v>
      </c>
      <c r="N184" s="313">
        <f t="shared" si="49"/>
        <v>4.75443864</v>
      </c>
      <c r="O184" s="314">
        <v>0.050000000000000003</v>
      </c>
      <c r="P184" s="315">
        <f t="shared" si="50"/>
        <v>1.18860966</v>
      </c>
      <c r="Q184" s="314">
        <v>0.050000000000000003</v>
      </c>
      <c r="R184" s="315">
        <f t="shared" si="51"/>
        <v>1.18860966</v>
      </c>
      <c r="S184" s="316">
        <f t="shared" si="52"/>
        <v>4.1600000000000001</v>
      </c>
      <c r="T184" s="317">
        <f t="shared" si="53"/>
        <v>16.640000000000001</v>
      </c>
      <c r="U184" s="318">
        <f t="shared" si="57"/>
        <v>0.60898041161805805</v>
      </c>
      <c r="V184" s="324"/>
      <c r="W184" s="324"/>
    </row>
    <row r="185" s="11" customFormat="1" ht="14.25" customHeight="1">
      <c r="A185" s="325"/>
      <c r="B185" s="325"/>
      <c r="C185" s="326">
        <f>SUM(C9:C184)</f>
        <v>46930</v>
      </c>
      <c r="D185" s="326">
        <f>SUM(D9:D184)</f>
        <v>652</v>
      </c>
      <c r="E185" s="326">
        <f>SUM(E9:E184)</f>
        <v>46278</v>
      </c>
      <c r="F185" s="327">
        <f>SUBTOTAL(9,F9:F184)</f>
        <v>54778</v>
      </c>
      <c r="G185" s="328"/>
      <c r="H185" s="329"/>
      <c r="I185" s="330"/>
      <c r="J185" s="330">
        <f>SUM(J9:J184)</f>
        <v>316810.7585099999</v>
      </c>
      <c r="K185" s="330">
        <f>SUM(K9:K184)</f>
        <v>496.14346080000001</v>
      </c>
      <c r="L185" s="330">
        <f>SUM(L9:L184)</f>
        <v>275625.35990369989</v>
      </c>
      <c r="M185" s="331">
        <v>0.20000000000000001</v>
      </c>
      <c r="N185" s="332">
        <f>SUM(N9:N184)</f>
        <v>55125.071980740002</v>
      </c>
      <c r="O185" s="333"/>
      <c r="P185" s="334">
        <f>SUM(P9:P184)</f>
        <v>13781.267995185</v>
      </c>
      <c r="Q185" s="333"/>
      <c r="R185" s="335">
        <f>SUM(R9:R184)</f>
        <v>13781.267995185</v>
      </c>
      <c r="S185" s="336"/>
      <c r="T185" s="337">
        <f>SUM(T9:T184)</f>
        <v>192961.52000000011</v>
      </c>
      <c r="U185" s="338"/>
      <c r="W185" s="285"/>
    </row>
    <row r="186" s="11" customFormat="1" ht="14.25" customHeight="1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W186" s="285"/>
    </row>
    <row r="187" s="11" customFormat="1" ht="14.25" customHeight="1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W187" s="285"/>
    </row>
    <row r="188" s="11" customFormat="1" ht="14.25" customHeight="1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W188" s="285"/>
    </row>
    <row r="189" s="11" customFormat="1" ht="14.25" customHeight="1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W189" s="285"/>
    </row>
    <row r="190" s="11" customFormat="1" ht="14.25" customHeight="1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W190" s="285"/>
    </row>
    <row r="191" s="11" customFormat="1" ht="14.25" customHeight="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W191" s="285"/>
    </row>
    <row r="192" s="11" customFormat="1" ht="14.25" customHeight="1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W192" s="285"/>
    </row>
    <row r="193" s="11" customFormat="1" ht="14.25" customHeight="1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W193" s="285"/>
    </row>
    <row r="194" s="11" customFormat="1" ht="14.25" customHeight="1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W194" s="285"/>
    </row>
    <row r="195" s="11" customFormat="1" ht="14.25" customHeight="1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W195" s="285"/>
    </row>
    <row r="196" s="11" customFormat="1" ht="14.25" customHeight="1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W196" s="285"/>
    </row>
    <row r="197" s="11" customFormat="1" ht="14.25" customHeight="1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W197" s="285"/>
    </row>
    <row r="198" s="11" customFormat="1" ht="14.25" customHeight="1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W198" s="285"/>
    </row>
    <row r="199" s="11" customFormat="1" ht="14.25" customHeight="1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W199" s="285"/>
    </row>
    <row r="200" s="11" customFormat="1" ht="14.25" customHeight="1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W200" s="285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</sheetData>
  <autoFilter ref="A8:U185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ref="A9:U184">
      <sortCondition ref="A8:A185"/>
    </sortState>
  </autoFilter>
  <mergeCells count="4">
    <mergeCell ref="A3:A4"/>
    <mergeCell ref="O4:T4"/>
    <mergeCell ref="O5:T6"/>
    <mergeCell ref="O7:T7"/>
  </mergeCells>
  <pageMargins left="0.7" right="0.7" top="0.75" bottom="0.75" header="0" footer="0"/>
  <pageSetup r:id="rId1"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170" ySplit="7"/>
      <selection pane="bottomLeft" activeCell="H36" sqref="H36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3.57031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2.42578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45839</v>
      </c>
      <c r="F4" s="15"/>
      <c r="I4" s="15"/>
      <c r="M4" s="15"/>
      <c r="N4" s="17">
        <f>S161+S251+S405</f>
        <v>239579.90999999995</v>
      </c>
      <c r="O4" s="18"/>
      <c r="P4" s="18"/>
      <c r="Q4" s="18"/>
      <c r="R4" s="18"/>
      <c r="S4" s="19"/>
    </row>
    <row r="5" thickBot="1" ht="27" customHeight="1">
      <c r="A5" s="341">
        <f>EOMONTH(A4,0)</f>
        <v>45869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0.13924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22</v>
      </c>
      <c r="C8" s="40" t="s">
        <v>23</v>
      </c>
      <c r="D8" s="41">
        <v>571</v>
      </c>
      <c r="E8" s="42">
        <v>278</v>
      </c>
      <c r="F8" s="43">
        <v>0.90000000000000002</v>
      </c>
      <c r="G8" s="44">
        <f t="shared" ref="G8:G39" si="0">ROUNDDOWN(E8*(1-F8),0)</f>
        <v>27</v>
      </c>
      <c r="H8" s="45">
        <f t="shared" ref="H8:H39" si="1">G8*$C$6</f>
        <v>3.7594799999999999</v>
      </c>
      <c r="I8" s="45">
        <f t="shared" ref="I8:I39" si="2">H8*D8</f>
        <v>2146.6630799999998</v>
      </c>
      <c r="J8" s="45">
        <f t="shared" ref="J8:J39" si="3">H8*0.13</f>
        <v>0.48873240000000001</v>
      </c>
      <c r="K8" s="46">
        <f t="shared" ref="K8:K39" si="4">(H8-J8)*D8</f>
        <v>1867.5968796</v>
      </c>
      <c r="L8" s="47">
        <v>0.20000000000000001</v>
      </c>
      <c r="M8" s="48">
        <f t="shared" ref="M8:M39" si="5">K8*L8</f>
        <v>373.51937592000002</v>
      </c>
      <c r="N8" s="49">
        <v>0.050000000000000003</v>
      </c>
      <c r="O8" s="50">
        <f t="shared" ref="O8:O39" si="6">K8*N8</f>
        <v>93.379843980000004</v>
      </c>
      <c r="P8" s="49">
        <v>0.050000000000000003</v>
      </c>
      <c r="Q8" s="50">
        <f t="shared" ref="Q8:Q39" si="7">K8*P8</f>
        <v>93.379843980000004</v>
      </c>
      <c r="R8" s="51">
        <f t="shared" ref="R8:R39" si="8">IFERROR(ROUND((K8-M8-O8-Q8)/D8,2),0)</f>
        <v>2.29</v>
      </c>
      <c r="S8" s="52">
        <f t="shared" ref="S8:S39" si="9">+D8*R8</f>
        <v>1307.5899999999999</v>
      </c>
      <c r="T8" s="53">
        <f t="shared" ref="T8:T39" si="10">S8/I8</f>
        <v>0.60912679413110327</v>
      </c>
    </row>
    <row r="9" ht="15.95" customHeight="1">
      <c r="A9" s="342" t="s">
        <v>485</v>
      </c>
      <c r="B9" s="39" t="s">
        <v>359</v>
      </c>
      <c r="C9" s="40" t="s">
        <v>25</v>
      </c>
      <c r="D9" s="41">
        <v>469</v>
      </c>
      <c r="E9" s="42">
        <v>278</v>
      </c>
      <c r="F9" s="43">
        <v>0.90000000000000002</v>
      </c>
      <c r="G9" s="44">
        <f t="shared" si="0"/>
        <v>27</v>
      </c>
      <c r="H9" s="45">
        <f t="shared" si="1"/>
        <v>3.7594799999999999</v>
      </c>
      <c r="I9" s="45">
        <f t="shared" si="2"/>
        <v>1763.1961200000001</v>
      </c>
      <c r="J9" s="45">
        <f t="shared" si="3"/>
        <v>0.48873240000000001</v>
      </c>
      <c r="K9" s="46">
        <f t="shared" si="4"/>
        <v>1533.9806243999999</v>
      </c>
      <c r="L9" s="47">
        <v>0.20000000000000001</v>
      </c>
      <c r="M9" s="48">
        <f t="shared" si="5"/>
        <v>306.79612487999998</v>
      </c>
      <c r="N9" s="49">
        <v>0.050000000000000003</v>
      </c>
      <c r="O9" s="50">
        <f t="shared" si="6"/>
        <v>76.699031219999995</v>
      </c>
      <c r="P9" s="49">
        <v>0.050000000000000003</v>
      </c>
      <c r="Q9" s="50">
        <f t="shared" si="7"/>
        <v>76.699031219999995</v>
      </c>
      <c r="R9" s="51">
        <f t="shared" si="8"/>
        <v>2.29</v>
      </c>
      <c r="S9" s="52">
        <f t="shared" si="9"/>
        <v>1074.01</v>
      </c>
      <c r="T9" s="53">
        <f t="shared" si="10"/>
        <v>0.60912679413110316</v>
      </c>
    </row>
    <row r="10" ht="15.95" customHeight="1">
      <c r="A10" s="342" t="s">
        <v>485</v>
      </c>
      <c r="B10" s="39" t="s">
        <v>402</v>
      </c>
      <c r="C10" s="40" t="s">
        <v>27</v>
      </c>
      <c r="D10" s="41">
        <v>6822</v>
      </c>
      <c r="E10" s="42">
        <v>268</v>
      </c>
      <c r="F10" s="43">
        <v>0.90000000000000002</v>
      </c>
      <c r="G10" s="44">
        <f t="shared" si="0"/>
        <v>26</v>
      </c>
      <c r="H10" s="45">
        <f t="shared" si="1"/>
        <v>3.6202399999999999</v>
      </c>
      <c r="I10" s="45">
        <f t="shared" si="2"/>
        <v>24697.277279999998</v>
      </c>
      <c r="J10" s="45">
        <f t="shared" si="3"/>
        <v>0.47063120000000003</v>
      </c>
      <c r="K10" s="46">
        <f t="shared" si="4"/>
        <v>21486.631233599997</v>
      </c>
      <c r="L10" s="47">
        <v>0.20000000000000001</v>
      </c>
      <c r="M10" s="48">
        <f t="shared" si="5"/>
        <v>4297.3262467199993</v>
      </c>
      <c r="N10" s="49">
        <v>0.050000000000000003</v>
      </c>
      <c r="O10" s="50">
        <f t="shared" si="6"/>
        <v>1074.3315616799998</v>
      </c>
      <c r="P10" s="49">
        <v>0.050000000000000003</v>
      </c>
      <c r="Q10" s="50">
        <f t="shared" si="7"/>
        <v>1074.3315616799998</v>
      </c>
      <c r="R10" s="51">
        <f t="shared" si="8"/>
        <v>2.2000000000000002</v>
      </c>
      <c r="S10" s="52">
        <f t="shared" si="9"/>
        <v>15008.400000000001</v>
      </c>
      <c r="T10" s="53">
        <f t="shared" si="10"/>
        <v>0.60769451749055325</v>
      </c>
    </row>
    <row r="11" ht="15.95" customHeight="1">
      <c r="A11" s="342" t="s">
        <v>485</v>
      </c>
      <c r="B11" s="39" t="s">
        <v>28</v>
      </c>
      <c r="C11" s="40" t="s">
        <v>476</v>
      </c>
      <c r="D11" s="41">
        <v>187</v>
      </c>
      <c r="E11" s="42">
        <v>368</v>
      </c>
      <c r="F11" s="43">
        <v>0.80000000000000004</v>
      </c>
      <c r="G11" s="44">
        <f t="shared" si="0"/>
        <v>73</v>
      </c>
      <c r="H11" s="45">
        <f t="shared" si="1"/>
        <v>10.16452</v>
      </c>
      <c r="I11" s="45">
        <f t="shared" si="2"/>
        <v>1900.7652399999999</v>
      </c>
      <c r="J11" s="45">
        <f t="shared" si="3"/>
        <v>1.3213876</v>
      </c>
      <c r="K11" s="46">
        <f t="shared" si="4"/>
        <v>1653.6657588</v>
      </c>
      <c r="L11" s="47">
        <v>0.20000000000000001</v>
      </c>
      <c r="M11" s="48">
        <f t="shared" si="5"/>
        <v>330.73315176000006</v>
      </c>
      <c r="N11" s="49">
        <v>0.050000000000000003</v>
      </c>
      <c r="O11" s="50">
        <f t="shared" si="6"/>
        <v>82.683287940000014</v>
      </c>
      <c r="P11" s="49">
        <v>0.050000000000000003</v>
      </c>
      <c r="Q11" s="50">
        <f t="shared" si="7"/>
        <v>82.683287940000014</v>
      </c>
      <c r="R11" s="51">
        <f t="shared" si="8"/>
        <v>6.1900000000000004</v>
      </c>
      <c r="S11" s="52">
        <f t="shared" si="9"/>
        <v>1157.53</v>
      </c>
      <c r="T11" s="53">
        <f t="shared" si="10"/>
        <v>0.60898104386631147</v>
      </c>
    </row>
    <row r="12" ht="15.95" customHeight="1">
      <c r="A12" s="342" t="s">
        <v>485</v>
      </c>
      <c r="B12" s="39" t="s">
        <v>30</v>
      </c>
      <c r="C12" s="40" t="s">
        <v>486</v>
      </c>
      <c r="D12" s="41">
        <v>541</v>
      </c>
      <c r="E12" s="42">
        <v>498</v>
      </c>
      <c r="F12" s="43">
        <v>0.80000000000000004</v>
      </c>
      <c r="G12" s="44">
        <f t="shared" si="0"/>
        <v>99</v>
      </c>
      <c r="H12" s="45">
        <f t="shared" si="1"/>
        <v>13.78476</v>
      </c>
      <c r="I12" s="45">
        <f t="shared" si="2"/>
        <v>7457.5551599999999</v>
      </c>
      <c r="J12" s="45">
        <f t="shared" si="3"/>
        <v>1.7920188000000001</v>
      </c>
      <c r="K12" s="46">
        <f t="shared" si="4"/>
        <v>6488.0729892000008</v>
      </c>
      <c r="L12" s="47">
        <v>0.20000000000000001</v>
      </c>
      <c r="M12" s="48">
        <f t="shared" si="5"/>
        <v>1297.6145978400002</v>
      </c>
      <c r="N12" s="49">
        <v>0.050000000000000003</v>
      </c>
      <c r="O12" s="50">
        <f t="shared" si="6"/>
        <v>324.40364946000005</v>
      </c>
      <c r="P12" s="49">
        <v>0.050000000000000003</v>
      </c>
      <c r="Q12" s="50">
        <f t="shared" si="7"/>
        <v>324.40364946000005</v>
      </c>
      <c r="R12" s="51">
        <f t="shared" si="8"/>
        <v>8.3900000000000006</v>
      </c>
      <c r="S12" s="52">
        <f t="shared" si="9"/>
        <v>4538.9900000000007</v>
      </c>
      <c r="T12" s="53">
        <f t="shared" si="10"/>
        <v>0.608643168252476</v>
      </c>
    </row>
    <row r="13" ht="15.95" customHeight="1">
      <c r="A13" s="342" t="s">
        <v>485</v>
      </c>
      <c r="B13" s="39" t="s">
        <v>331</v>
      </c>
      <c r="C13" s="40" t="s">
        <v>411</v>
      </c>
      <c r="D13" s="41">
        <v>7</v>
      </c>
      <c r="E13" s="42">
        <v>348</v>
      </c>
      <c r="F13" s="43">
        <v>0</v>
      </c>
      <c r="G13" s="44">
        <f t="shared" si="0"/>
        <v>348</v>
      </c>
      <c r="H13" s="45">
        <f t="shared" si="1"/>
        <v>48.45552</v>
      </c>
      <c r="I13" s="45">
        <f t="shared" si="2"/>
        <v>339.18864000000002</v>
      </c>
      <c r="J13" s="45">
        <f t="shared" si="3"/>
        <v>6.2992176000000004</v>
      </c>
      <c r="K13" s="46">
        <f t="shared" si="4"/>
        <v>295.09411679999999</v>
      </c>
      <c r="L13" s="47">
        <v>0.20000000000000001</v>
      </c>
      <c r="M13" s="48">
        <f t="shared" si="5"/>
        <v>59.018823359999999</v>
      </c>
      <c r="N13" s="49">
        <v>0.050000000000000003</v>
      </c>
      <c r="O13" s="50">
        <f t="shared" si="6"/>
        <v>14.75470584</v>
      </c>
      <c r="P13" s="49">
        <v>0.050000000000000003</v>
      </c>
      <c r="Q13" s="50">
        <f t="shared" si="7"/>
        <v>14.75470584</v>
      </c>
      <c r="R13" s="51">
        <f t="shared" si="8"/>
        <v>29.510000000000002</v>
      </c>
      <c r="S13" s="52">
        <f t="shared" si="9"/>
        <v>206.57000000000002</v>
      </c>
      <c r="T13" s="53">
        <f t="shared" si="10"/>
        <v>0.60901214144435967</v>
      </c>
    </row>
    <row r="14" ht="15.95" customHeight="1">
      <c r="A14" s="342" t="s">
        <v>485</v>
      </c>
      <c r="B14" s="39" t="s">
        <v>32</v>
      </c>
      <c r="C14" s="40" t="s">
        <v>403</v>
      </c>
      <c r="D14" s="41">
        <v>23</v>
      </c>
      <c r="E14" s="42">
        <v>298</v>
      </c>
      <c r="F14" s="43">
        <v>0</v>
      </c>
      <c r="G14" s="44">
        <f t="shared" si="0"/>
        <v>298</v>
      </c>
      <c r="H14" s="45">
        <f t="shared" si="1"/>
        <v>41.493520000000004</v>
      </c>
      <c r="I14" s="45">
        <f t="shared" si="2"/>
        <v>954.3509600000001</v>
      </c>
      <c r="J14" s="45">
        <f t="shared" si="3"/>
        <v>5.3941576000000007</v>
      </c>
      <c r="K14" s="46">
        <f t="shared" si="4"/>
        <v>830.28533520000008</v>
      </c>
      <c r="L14" s="47">
        <v>0.20000000000000001</v>
      </c>
      <c r="M14" s="48">
        <f t="shared" si="5"/>
        <v>166.05706704000002</v>
      </c>
      <c r="N14" s="49">
        <v>0.050000000000000003</v>
      </c>
      <c r="O14" s="50">
        <f t="shared" si="6"/>
        <v>41.514266760000005</v>
      </c>
      <c r="P14" s="49">
        <v>0.050000000000000003</v>
      </c>
      <c r="Q14" s="50">
        <f t="shared" si="7"/>
        <v>41.514266760000005</v>
      </c>
      <c r="R14" s="51">
        <f t="shared" si="8"/>
        <v>25.27</v>
      </c>
      <c r="S14" s="52">
        <f t="shared" si="9"/>
        <v>581.21000000000004</v>
      </c>
      <c r="T14" s="53">
        <f t="shared" si="10"/>
        <v>0.60901075637834534</v>
      </c>
    </row>
    <row r="15" ht="15.95" customHeight="1">
      <c r="A15" s="342" t="s">
        <v>485</v>
      </c>
      <c r="B15" s="54" t="s">
        <v>404</v>
      </c>
      <c r="C15" s="40" t="s">
        <v>447</v>
      </c>
      <c r="D15" s="41">
        <v>44</v>
      </c>
      <c r="E15" s="42">
        <v>248</v>
      </c>
      <c r="F15" s="43">
        <v>0.5</v>
      </c>
      <c r="G15" s="44">
        <f t="shared" si="0"/>
        <v>124</v>
      </c>
      <c r="H15" s="45">
        <f t="shared" si="1"/>
        <v>17.26576</v>
      </c>
      <c r="I15" s="45">
        <f t="shared" si="2"/>
        <v>759.69344000000001</v>
      </c>
      <c r="J15" s="45">
        <f t="shared" si="3"/>
        <v>2.2445488</v>
      </c>
      <c r="K15" s="46">
        <f t="shared" si="4"/>
        <v>660.9332928</v>
      </c>
      <c r="L15" s="47">
        <v>0.20000000000000001</v>
      </c>
      <c r="M15" s="48">
        <f t="shared" si="5"/>
        <v>132.18665856000001</v>
      </c>
      <c r="N15" s="49">
        <v>0.050000000000000003</v>
      </c>
      <c r="O15" s="50">
        <f t="shared" si="6"/>
        <v>33.046664640000003</v>
      </c>
      <c r="P15" s="49">
        <v>0.050000000000000003</v>
      </c>
      <c r="Q15" s="50">
        <f t="shared" si="7"/>
        <v>33.046664640000003</v>
      </c>
      <c r="R15" s="51">
        <f t="shared" si="8"/>
        <v>10.51</v>
      </c>
      <c r="S15" s="52">
        <f t="shared" si="9"/>
        <v>462.44</v>
      </c>
      <c r="T15" s="53">
        <f t="shared" si="10"/>
        <v>0.60871922232209874</v>
      </c>
    </row>
    <row r="16" ht="15.95" customHeight="1">
      <c r="A16" s="342" t="s">
        <v>485</v>
      </c>
      <c r="B16" s="56" t="s">
        <v>361</v>
      </c>
      <c r="C16" s="40" t="s">
        <v>39</v>
      </c>
      <c r="D16" s="41">
        <v>76</v>
      </c>
      <c r="E16" s="42">
        <v>268</v>
      </c>
      <c r="F16" s="43">
        <v>0.90000000000000002</v>
      </c>
      <c r="G16" s="44">
        <f t="shared" si="0"/>
        <v>26</v>
      </c>
      <c r="H16" s="45">
        <f t="shared" si="1"/>
        <v>3.6202399999999999</v>
      </c>
      <c r="I16" s="45">
        <f t="shared" si="2"/>
        <v>275.13824</v>
      </c>
      <c r="J16" s="45">
        <f t="shared" si="3"/>
        <v>0.47063120000000003</v>
      </c>
      <c r="K16" s="46">
        <f t="shared" si="4"/>
        <v>239.37026879999999</v>
      </c>
      <c r="L16" s="47">
        <v>0.20000000000000001</v>
      </c>
      <c r="M16" s="48">
        <f t="shared" si="5"/>
        <v>47.874053760000002</v>
      </c>
      <c r="N16" s="49">
        <v>0.050000000000000003</v>
      </c>
      <c r="O16" s="50">
        <f t="shared" si="6"/>
        <v>11.968513440000001</v>
      </c>
      <c r="P16" s="49">
        <v>0.050000000000000003</v>
      </c>
      <c r="Q16" s="50">
        <f t="shared" si="7"/>
        <v>11.968513440000001</v>
      </c>
      <c r="R16" s="51">
        <f t="shared" si="8"/>
        <v>2.2000000000000002</v>
      </c>
      <c r="S16" s="52">
        <f t="shared" si="9"/>
        <v>167.20000000000002</v>
      </c>
      <c r="T16" s="53">
        <f t="shared" si="10"/>
        <v>0.60769451749055314</v>
      </c>
    </row>
    <row r="17" ht="15.95" customHeight="1">
      <c r="A17" s="342" t="s">
        <v>485</v>
      </c>
      <c r="B17" s="56" t="s">
        <v>362</v>
      </c>
      <c r="C17" s="40" t="s">
        <v>41</v>
      </c>
      <c r="D17" s="41">
        <v>64</v>
      </c>
      <c r="E17" s="42">
        <v>288</v>
      </c>
      <c r="F17" s="43">
        <v>0.84999999999999998</v>
      </c>
      <c r="G17" s="44">
        <f t="shared" si="0"/>
        <v>43</v>
      </c>
      <c r="H17" s="45">
        <f t="shared" si="1"/>
        <v>5.9873200000000004</v>
      </c>
      <c r="I17" s="45">
        <f t="shared" si="2"/>
        <v>383.18848000000003</v>
      </c>
      <c r="J17" s="45">
        <f t="shared" si="3"/>
        <v>0.77835160000000003</v>
      </c>
      <c r="K17" s="46">
        <f t="shared" si="4"/>
        <v>333.37397760000005</v>
      </c>
      <c r="L17" s="47">
        <v>0.20000000000000001</v>
      </c>
      <c r="M17" s="48">
        <f t="shared" si="5"/>
        <v>66.674795520000018</v>
      </c>
      <c r="N17" s="49">
        <v>0.050000000000000003</v>
      </c>
      <c r="O17" s="50">
        <f t="shared" si="6"/>
        <v>16.668698880000004</v>
      </c>
      <c r="P17" s="49">
        <v>0.050000000000000003</v>
      </c>
      <c r="Q17" s="50">
        <f t="shared" si="7"/>
        <v>16.668698880000004</v>
      </c>
      <c r="R17" s="51">
        <f t="shared" si="8"/>
        <v>3.6499999999999999</v>
      </c>
      <c r="S17" s="52">
        <f t="shared" si="9"/>
        <v>233.59999999999999</v>
      </c>
      <c r="T17" s="53">
        <f t="shared" si="10"/>
        <v>0.60962166712318699</v>
      </c>
    </row>
    <row r="18" ht="15.95" customHeight="1">
      <c r="A18" s="342" t="s">
        <v>485</v>
      </c>
      <c r="B18" s="56" t="s">
        <v>292</v>
      </c>
      <c r="C18" s="40" t="s">
        <v>487</v>
      </c>
      <c r="D18" s="41">
        <v>2</v>
      </c>
      <c r="E18" s="42">
        <v>298</v>
      </c>
      <c r="F18" s="43">
        <v>0</v>
      </c>
      <c r="G18" s="44">
        <f t="shared" si="0"/>
        <v>298</v>
      </c>
      <c r="H18" s="45">
        <f t="shared" si="1"/>
        <v>41.493520000000004</v>
      </c>
      <c r="I18" s="45">
        <f t="shared" si="2"/>
        <v>82.987040000000007</v>
      </c>
      <c r="J18" s="45">
        <f t="shared" si="3"/>
        <v>5.3941576000000007</v>
      </c>
      <c r="K18" s="46">
        <f t="shared" si="4"/>
        <v>72.198724800000008</v>
      </c>
      <c r="L18" s="47">
        <v>0.20000000000000001</v>
      </c>
      <c r="M18" s="48">
        <f t="shared" si="5"/>
        <v>14.439744960000002</v>
      </c>
      <c r="N18" s="49">
        <v>0.050000000000000003</v>
      </c>
      <c r="O18" s="50">
        <f t="shared" si="6"/>
        <v>3.6099362400000006</v>
      </c>
      <c r="P18" s="49">
        <v>0.050000000000000003</v>
      </c>
      <c r="Q18" s="50">
        <f t="shared" si="7"/>
        <v>3.6099362400000006</v>
      </c>
      <c r="R18" s="51">
        <f t="shared" si="8"/>
        <v>25.27</v>
      </c>
      <c r="S18" s="52">
        <f t="shared" si="9"/>
        <v>50.539999999999999</v>
      </c>
      <c r="T18" s="53">
        <f t="shared" si="10"/>
        <v>0.60901075637834523</v>
      </c>
    </row>
    <row r="19" ht="15.95" customHeight="1">
      <c r="A19" s="342" t="s">
        <v>485</v>
      </c>
      <c r="B19" s="56" t="s">
        <v>292</v>
      </c>
      <c r="C19" s="40" t="s">
        <v>487</v>
      </c>
      <c r="D19" s="41">
        <v>2</v>
      </c>
      <c r="E19" s="42">
        <v>298</v>
      </c>
      <c r="F19" s="43">
        <v>0</v>
      </c>
      <c r="G19" s="44">
        <f t="shared" si="0"/>
        <v>298</v>
      </c>
      <c r="H19" s="45">
        <f t="shared" si="1"/>
        <v>41.493520000000004</v>
      </c>
      <c r="I19" s="45">
        <f t="shared" si="2"/>
        <v>82.987040000000007</v>
      </c>
      <c r="J19" s="45">
        <f t="shared" si="3"/>
        <v>5.3941576000000007</v>
      </c>
      <c r="K19" s="46">
        <f t="shared" si="4"/>
        <v>72.198724800000008</v>
      </c>
      <c r="L19" s="47">
        <v>0.20000000000000001</v>
      </c>
      <c r="M19" s="48">
        <f t="shared" si="5"/>
        <v>14.439744960000002</v>
      </c>
      <c r="N19" s="49">
        <v>0.050000000000000003</v>
      </c>
      <c r="O19" s="50">
        <f t="shared" si="6"/>
        <v>3.6099362400000006</v>
      </c>
      <c r="P19" s="49">
        <v>0.050000000000000003</v>
      </c>
      <c r="Q19" s="50">
        <f t="shared" si="7"/>
        <v>3.6099362400000006</v>
      </c>
      <c r="R19" s="51">
        <f t="shared" si="8"/>
        <v>25.27</v>
      </c>
      <c r="S19" s="52">
        <f t="shared" si="9"/>
        <v>50.539999999999999</v>
      </c>
      <c r="T19" s="53">
        <f t="shared" si="10"/>
        <v>0.60901075637834523</v>
      </c>
    </row>
    <row r="20" ht="15.95" customHeight="1">
      <c r="A20" s="342" t="s">
        <v>485</v>
      </c>
      <c r="B20" s="56" t="s">
        <v>294</v>
      </c>
      <c r="C20" s="40" t="s">
        <v>488</v>
      </c>
      <c r="D20" s="41">
        <v>1</v>
      </c>
      <c r="E20" s="42">
        <v>398</v>
      </c>
      <c r="F20" s="43">
        <v>0</v>
      </c>
      <c r="G20" s="44">
        <f t="shared" si="0"/>
        <v>398</v>
      </c>
      <c r="H20" s="45">
        <f t="shared" si="1"/>
        <v>55.417520000000003</v>
      </c>
      <c r="I20" s="45">
        <f t="shared" si="2"/>
        <v>55.417520000000003</v>
      </c>
      <c r="J20" s="45">
        <f t="shared" si="3"/>
        <v>7.2042776000000011</v>
      </c>
      <c r="K20" s="46">
        <f t="shared" si="4"/>
        <v>48.213242399999999</v>
      </c>
      <c r="L20" s="47">
        <v>0.20000000000000001</v>
      </c>
      <c r="M20" s="48">
        <f t="shared" si="5"/>
        <v>9.6426484800000001</v>
      </c>
      <c r="N20" s="49">
        <v>0.050000000000000003</v>
      </c>
      <c r="O20" s="50">
        <f t="shared" si="6"/>
        <v>2.41066212</v>
      </c>
      <c r="P20" s="49">
        <v>0.050000000000000003</v>
      </c>
      <c r="Q20" s="50">
        <f t="shared" si="7"/>
        <v>2.41066212</v>
      </c>
      <c r="R20" s="51">
        <f t="shared" si="8"/>
        <v>33.75</v>
      </c>
      <c r="S20" s="52">
        <f t="shared" si="9"/>
        <v>33.75</v>
      </c>
      <c r="T20" s="53">
        <f t="shared" si="10"/>
        <v>0.60901317850383774</v>
      </c>
    </row>
    <row r="21" ht="15.95" customHeight="1">
      <c r="A21" s="342" t="s">
        <v>485</v>
      </c>
      <c r="B21" s="39" t="s">
        <v>294</v>
      </c>
      <c r="C21" s="40" t="s">
        <v>488</v>
      </c>
      <c r="D21" s="41">
        <v>13</v>
      </c>
      <c r="E21" s="42">
        <v>398</v>
      </c>
      <c r="F21" s="43">
        <v>0.29999999999999999</v>
      </c>
      <c r="G21" s="44">
        <f t="shared" si="0"/>
        <v>278</v>
      </c>
      <c r="H21" s="45">
        <f t="shared" si="1"/>
        <v>38.70872</v>
      </c>
      <c r="I21" s="45">
        <f t="shared" si="2"/>
        <v>503.21335999999997</v>
      </c>
      <c r="J21" s="45">
        <f t="shared" si="3"/>
        <v>5.0321335999999999</v>
      </c>
      <c r="K21" s="46">
        <f t="shared" si="4"/>
        <v>437.79562319999997</v>
      </c>
      <c r="L21" s="47">
        <v>0.20000000000000001</v>
      </c>
      <c r="M21" s="48">
        <f t="shared" si="5"/>
        <v>87.559124639999993</v>
      </c>
      <c r="N21" s="49">
        <v>0.050000000000000003</v>
      </c>
      <c r="O21" s="50">
        <f t="shared" si="6"/>
        <v>21.889781159999998</v>
      </c>
      <c r="P21" s="49">
        <v>0.050000000000000003</v>
      </c>
      <c r="Q21" s="50">
        <f t="shared" si="7"/>
        <v>21.889781159999998</v>
      </c>
      <c r="R21" s="51">
        <f t="shared" si="8"/>
        <v>23.57</v>
      </c>
      <c r="S21" s="52">
        <f t="shared" si="9"/>
        <v>306.41000000000003</v>
      </c>
      <c r="T21" s="53">
        <f t="shared" si="10"/>
        <v>0.6089067269597136</v>
      </c>
    </row>
    <row r="22" ht="15.95" customHeight="1">
      <c r="A22" s="342" t="s">
        <v>485</v>
      </c>
      <c r="B22" s="39" t="s">
        <v>296</v>
      </c>
      <c r="C22" s="40" t="s">
        <v>489</v>
      </c>
      <c r="D22" s="41">
        <v>2</v>
      </c>
      <c r="E22" s="42">
        <v>498</v>
      </c>
      <c r="F22" s="43">
        <v>0</v>
      </c>
      <c r="G22" s="44">
        <f t="shared" si="0"/>
        <v>498</v>
      </c>
      <c r="H22" s="45">
        <f t="shared" si="1"/>
        <v>69.341520000000003</v>
      </c>
      <c r="I22" s="45">
        <f t="shared" si="2"/>
        <v>138.68304000000001</v>
      </c>
      <c r="J22" s="45">
        <f t="shared" si="3"/>
        <v>9.0143976000000006</v>
      </c>
      <c r="K22" s="46">
        <f t="shared" si="4"/>
        <v>120.6542448</v>
      </c>
      <c r="L22" s="47">
        <v>0.20000000000000001</v>
      </c>
      <c r="M22" s="48">
        <f t="shared" si="5"/>
        <v>24.130848960000002</v>
      </c>
      <c r="N22" s="49">
        <v>0.050000000000000003</v>
      </c>
      <c r="O22" s="50">
        <f t="shared" si="6"/>
        <v>6.0327122400000004</v>
      </c>
      <c r="P22" s="49">
        <v>0.050000000000000003</v>
      </c>
      <c r="Q22" s="50">
        <f t="shared" si="7"/>
        <v>6.0327122400000004</v>
      </c>
      <c r="R22" s="51">
        <f t="shared" si="8"/>
        <v>42.229999999999997</v>
      </c>
      <c r="S22" s="52">
        <f t="shared" si="9"/>
        <v>84.459999999999994</v>
      </c>
      <c r="T22" s="53">
        <f t="shared" si="10"/>
        <v>0.60901462788816851</v>
      </c>
    </row>
    <row r="23" ht="15.95" customHeight="1">
      <c r="A23" s="342" t="s">
        <v>485</v>
      </c>
      <c r="B23" s="39" t="s">
        <v>296</v>
      </c>
      <c r="C23" s="40" t="s">
        <v>489</v>
      </c>
      <c r="D23" s="41">
        <v>1</v>
      </c>
      <c r="E23" s="42">
        <v>498</v>
      </c>
      <c r="F23" s="43">
        <v>0</v>
      </c>
      <c r="G23" s="44">
        <f t="shared" si="0"/>
        <v>498</v>
      </c>
      <c r="H23" s="45">
        <f t="shared" si="1"/>
        <v>69.341520000000003</v>
      </c>
      <c r="I23" s="45">
        <f t="shared" si="2"/>
        <v>69.341520000000003</v>
      </c>
      <c r="J23" s="45">
        <f t="shared" si="3"/>
        <v>9.0143976000000006</v>
      </c>
      <c r="K23" s="46">
        <f t="shared" si="4"/>
        <v>60.3271224</v>
      </c>
      <c r="L23" s="47">
        <v>0.20000000000000001</v>
      </c>
      <c r="M23" s="48">
        <f t="shared" si="5"/>
        <v>12.065424480000001</v>
      </c>
      <c r="N23" s="49">
        <v>0.050000000000000003</v>
      </c>
      <c r="O23" s="50">
        <f t="shared" si="6"/>
        <v>3.0163561200000002</v>
      </c>
      <c r="P23" s="49">
        <v>0.050000000000000003</v>
      </c>
      <c r="Q23" s="50">
        <f t="shared" si="7"/>
        <v>3.0163561200000002</v>
      </c>
      <c r="R23" s="51">
        <f t="shared" si="8"/>
        <v>42.229999999999997</v>
      </c>
      <c r="S23" s="52">
        <f t="shared" si="9"/>
        <v>42.229999999999997</v>
      </c>
      <c r="T23" s="53">
        <f t="shared" si="10"/>
        <v>0.60901462788816851</v>
      </c>
    </row>
    <row r="24" ht="15.95" customHeight="1">
      <c r="A24" s="342" t="s">
        <v>485</v>
      </c>
      <c r="B24" s="39" t="s">
        <v>44</v>
      </c>
      <c r="C24" s="40" t="s">
        <v>45</v>
      </c>
      <c r="D24" s="41">
        <v>63</v>
      </c>
      <c r="E24" s="42">
        <v>298</v>
      </c>
      <c r="F24" s="43">
        <v>0.83999999999999997</v>
      </c>
      <c r="G24" s="44">
        <f t="shared" si="0"/>
        <v>47</v>
      </c>
      <c r="H24" s="45">
        <f t="shared" si="1"/>
        <v>6.5442800000000005</v>
      </c>
      <c r="I24" s="45">
        <f t="shared" si="2"/>
        <v>412.28964000000002</v>
      </c>
      <c r="J24" s="45">
        <f t="shared" si="3"/>
        <v>0.85075640000000008</v>
      </c>
      <c r="K24" s="46">
        <f t="shared" si="4"/>
        <v>358.69198680000005</v>
      </c>
      <c r="L24" s="47">
        <v>0.20000000000000001</v>
      </c>
      <c r="M24" s="48">
        <f t="shared" si="5"/>
        <v>71.738397360000008</v>
      </c>
      <c r="N24" s="49">
        <v>0.050000000000000003</v>
      </c>
      <c r="O24" s="50">
        <f t="shared" si="6"/>
        <v>17.934599340000002</v>
      </c>
      <c r="P24" s="49">
        <v>0.050000000000000003</v>
      </c>
      <c r="Q24" s="50">
        <f t="shared" si="7"/>
        <v>17.934599340000002</v>
      </c>
      <c r="R24" s="51">
        <f t="shared" si="8"/>
        <v>3.9900000000000002</v>
      </c>
      <c r="S24" s="52">
        <f t="shared" si="9"/>
        <v>251.37</v>
      </c>
      <c r="T24" s="53">
        <f t="shared" si="10"/>
        <v>0.60969273930822032</v>
      </c>
    </row>
    <row r="25" ht="15.95" customHeight="1">
      <c r="A25" s="342" t="s">
        <v>485</v>
      </c>
      <c r="B25" s="39" t="s">
        <v>46</v>
      </c>
      <c r="C25" s="40" t="s">
        <v>47</v>
      </c>
      <c r="D25" s="41">
        <v>110</v>
      </c>
      <c r="E25" s="42">
        <v>398</v>
      </c>
      <c r="F25" s="43">
        <v>0.81999999999999995</v>
      </c>
      <c r="G25" s="44">
        <f t="shared" si="0"/>
        <v>71</v>
      </c>
      <c r="H25" s="45">
        <f t="shared" si="1"/>
        <v>9.8860399999999995</v>
      </c>
      <c r="I25" s="45">
        <f t="shared" si="2"/>
        <v>1087.4643999999998</v>
      </c>
      <c r="J25" s="45">
        <f t="shared" si="3"/>
        <v>1.2851851999999999</v>
      </c>
      <c r="K25" s="46">
        <f t="shared" si="4"/>
        <v>946.09402800000009</v>
      </c>
      <c r="L25" s="47">
        <v>0.20000000000000001</v>
      </c>
      <c r="M25" s="48">
        <f t="shared" si="5"/>
        <v>189.21880560000002</v>
      </c>
      <c r="N25" s="49">
        <v>0.050000000000000003</v>
      </c>
      <c r="O25" s="50">
        <f t="shared" si="6"/>
        <v>47.304701400000006</v>
      </c>
      <c r="P25" s="49">
        <v>0.050000000000000003</v>
      </c>
      <c r="Q25" s="50">
        <f t="shared" si="7"/>
        <v>47.304701400000006</v>
      </c>
      <c r="R25" s="51">
        <f t="shared" si="8"/>
        <v>6.0199999999999996</v>
      </c>
      <c r="S25" s="52">
        <f t="shared" si="9"/>
        <v>662.19999999999993</v>
      </c>
      <c r="T25" s="53">
        <f t="shared" si="10"/>
        <v>0.60893947424853634</v>
      </c>
    </row>
    <row r="26" ht="15.95" customHeight="1">
      <c r="A26" s="342" t="s">
        <v>485</v>
      </c>
      <c r="B26" s="39" t="s">
        <v>48</v>
      </c>
      <c r="C26" s="40" t="s">
        <v>49</v>
      </c>
      <c r="D26" s="41">
        <v>295</v>
      </c>
      <c r="E26" s="42">
        <v>268</v>
      </c>
      <c r="F26" s="43">
        <v>0.84999999999999998</v>
      </c>
      <c r="G26" s="44">
        <f t="shared" si="0"/>
        <v>40</v>
      </c>
      <c r="H26" s="45">
        <f t="shared" si="1"/>
        <v>5.5696000000000003</v>
      </c>
      <c r="I26" s="45">
        <f t="shared" si="2"/>
        <v>1643.0320000000002</v>
      </c>
      <c r="J26" s="45">
        <f t="shared" si="3"/>
        <v>0.72404800000000002</v>
      </c>
      <c r="K26" s="46">
        <f t="shared" si="4"/>
        <v>1429.4378400000001</v>
      </c>
      <c r="L26" s="47">
        <v>0.20000000000000001</v>
      </c>
      <c r="M26" s="48">
        <f t="shared" si="5"/>
        <v>285.88756800000004</v>
      </c>
      <c r="N26" s="49">
        <v>0.050000000000000003</v>
      </c>
      <c r="O26" s="50">
        <f t="shared" si="6"/>
        <v>71.471892000000011</v>
      </c>
      <c r="P26" s="49">
        <v>0.050000000000000003</v>
      </c>
      <c r="Q26" s="50">
        <f t="shared" si="7"/>
        <v>71.471892000000011</v>
      </c>
      <c r="R26" s="51">
        <f t="shared" si="8"/>
        <v>3.3900000000000001</v>
      </c>
      <c r="S26" s="52">
        <f t="shared" si="9"/>
        <v>1000.0500000000001</v>
      </c>
      <c r="T26" s="53">
        <f t="shared" si="10"/>
        <v>0.60866130422292442</v>
      </c>
    </row>
    <row r="27" ht="15.95" customHeight="1">
      <c r="A27" s="342" t="s">
        <v>485</v>
      </c>
      <c r="B27" s="39" t="s">
        <v>50</v>
      </c>
      <c r="C27" s="40" t="s">
        <v>51</v>
      </c>
      <c r="D27" s="41">
        <v>3218</v>
      </c>
      <c r="E27" s="42">
        <v>368</v>
      </c>
      <c r="F27" s="43">
        <v>0.84999999999999998</v>
      </c>
      <c r="G27" s="44">
        <f t="shared" si="0"/>
        <v>55</v>
      </c>
      <c r="H27" s="45">
        <f t="shared" si="1"/>
        <v>7.6581999999999999</v>
      </c>
      <c r="I27" s="45">
        <f t="shared" si="2"/>
        <v>24644.087599999999</v>
      </c>
      <c r="J27" s="45">
        <f t="shared" si="3"/>
        <v>0.99556600000000006</v>
      </c>
      <c r="K27" s="46">
        <f t="shared" si="4"/>
        <v>21440.356211999999</v>
      </c>
      <c r="L27" s="47">
        <v>0.20000000000000001</v>
      </c>
      <c r="M27" s="48">
        <f t="shared" si="5"/>
        <v>4288.0712424000003</v>
      </c>
      <c r="N27" s="49">
        <v>0.050000000000000003</v>
      </c>
      <c r="O27" s="50">
        <f t="shared" si="6"/>
        <v>1072.0178106000001</v>
      </c>
      <c r="P27" s="49">
        <v>0.050000000000000003</v>
      </c>
      <c r="Q27" s="50">
        <f t="shared" si="7"/>
        <v>1072.0178106000001</v>
      </c>
      <c r="R27" s="51">
        <f t="shared" si="8"/>
        <v>4.6600000000000001</v>
      </c>
      <c r="S27" s="52">
        <f t="shared" si="9"/>
        <v>14995.880000000001</v>
      </c>
      <c r="T27" s="53">
        <f t="shared" si="10"/>
        <v>0.60849808048888776</v>
      </c>
    </row>
    <row r="28" ht="15.95" customHeight="1">
      <c r="A28" s="342" t="s">
        <v>485</v>
      </c>
      <c r="B28" s="54" t="s">
        <v>56</v>
      </c>
      <c r="C28" s="40" t="s">
        <v>57</v>
      </c>
      <c r="D28" s="41">
        <v>49</v>
      </c>
      <c r="E28" s="42">
        <v>268</v>
      </c>
      <c r="F28" s="43">
        <v>0</v>
      </c>
      <c r="G28" s="44">
        <f t="shared" si="0"/>
        <v>268</v>
      </c>
      <c r="H28" s="45">
        <f t="shared" si="1"/>
        <v>37.316319999999997</v>
      </c>
      <c r="I28" s="45">
        <f t="shared" si="2"/>
        <v>1828.4996799999999</v>
      </c>
      <c r="J28" s="45">
        <f t="shared" si="3"/>
        <v>4.8511215999999999</v>
      </c>
      <c r="K28" s="46">
        <f t="shared" si="4"/>
        <v>1590.7947216</v>
      </c>
      <c r="L28" s="47">
        <v>0.20000000000000001</v>
      </c>
      <c r="M28" s="48">
        <f t="shared" si="5"/>
        <v>318.15894432000005</v>
      </c>
      <c r="N28" s="49">
        <v>0.050000000000000003</v>
      </c>
      <c r="O28" s="50">
        <f t="shared" si="6"/>
        <v>79.539736080000011</v>
      </c>
      <c r="P28" s="49">
        <v>0.050000000000000003</v>
      </c>
      <c r="Q28" s="50">
        <f t="shared" si="7"/>
        <v>79.539736080000011</v>
      </c>
      <c r="R28" s="51">
        <f t="shared" si="8"/>
        <v>22.73</v>
      </c>
      <c r="S28" s="52">
        <f t="shared" si="9"/>
        <v>1113.77</v>
      </c>
      <c r="T28" s="53">
        <f t="shared" si="10"/>
        <v>0.60911686897314632</v>
      </c>
    </row>
    <row r="29" ht="15.95" customHeight="1">
      <c r="A29" s="342" t="s">
        <v>485</v>
      </c>
      <c r="B29" s="54" t="s">
        <v>58</v>
      </c>
      <c r="C29" s="40" t="s">
        <v>59</v>
      </c>
      <c r="D29" s="41">
        <v>30</v>
      </c>
      <c r="E29" s="42">
        <v>138</v>
      </c>
      <c r="F29" s="43">
        <v>0</v>
      </c>
      <c r="G29" s="44">
        <f t="shared" si="0"/>
        <v>138</v>
      </c>
      <c r="H29" s="45">
        <f t="shared" si="1"/>
        <v>19.215119999999999</v>
      </c>
      <c r="I29" s="45">
        <f t="shared" si="2"/>
        <v>576.45359999999994</v>
      </c>
      <c r="J29" s="45">
        <f t="shared" si="3"/>
        <v>2.4979656000000001</v>
      </c>
      <c r="K29" s="46">
        <f t="shared" si="4"/>
        <v>501.51463199999995</v>
      </c>
      <c r="L29" s="47">
        <v>0.20000000000000001</v>
      </c>
      <c r="M29" s="48">
        <f t="shared" si="5"/>
        <v>100.30292639999999</v>
      </c>
      <c r="N29" s="49">
        <v>0.050000000000000003</v>
      </c>
      <c r="O29" s="50">
        <f t="shared" si="6"/>
        <v>25.075731599999997</v>
      </c>
      <c r="P29" s="49">
        <v>0.050000000000000003</v>
      </c>
      <c r="Q29" s="50">
        <f t="shared" si="7"/>
        <v>25.075731599999997</v>
      </c>
      <c r="R29" s="51">
        <f t="shared" si="8"/>
        <v>11.699999999999999</v>
      </c>
      <c r="S29" s="52">
        <f t="shared" si="9"/>
        <v>351</v>
      </c>
      <c r="T29" s="53">
        <f t="shared" si="10"/>
        <v>0.60889549479784677</v>
      </c>
    </row>
    <row r="30" ht="15.95" customHeight="1">
      <c r="A30" s="342" t="s">
        <v>485</v>
      </c>
      <c r="B30" s="39" t="s">
        <v>60</v>
      </c>
      <c r="C30" s="40" t="s">
        <v>61</v>
      </c>
      <c r="D30" s="41">
        <v>40</v>
      </c>
      <c r="E30" s="42">
        <v>398</v>
      </c>
      <c r="F30" s="43">
        <v>0</v>
      </c>
      <c r="G30" s="44">
        <f t="shared" si="0"/>
        <v>398</v>
      </c>
      <c r="H30" s="45">
        <f t="shared" si="1"/>
        <v>55.417520000000003</v>
      </c>
      <c r="I30" s="45">
        <f t="shared" si="2"/>
        <v>2216.7008000000001</v>
      </c>
      <c r="J30" s="45">
        <f t="shared" si="3"/>
        <v>7.2042776000000011</v>
      </c>
      <c r="K30" s="46">
        <f t="shared" si="4"/>
        <v>1928.5296960000001</v>
      </c>
      <c r="L30" s="47">
        <v>0.20000000000000001</v>
      </c>
      <c r="M30" s="48">
        <f t="shared" si="5"/>
        <v>385.70593920000005</v>
      </c>
      <c r="N30" s="49">
        <v>0.050000000000000003</v>
      </c>
      <c r="O30" s="50">
        <f t="shared" si="6"/>
        <v>96.426484800000011</v>
      </c>
      <c r="P30" s="49">
        <v>0.050000000000000003</v>
      </c>
      <c r="Q30" s="50">
        <f t="shared" si="7"/>
        <v>96.426484800000011</v>
      </c>
      <c r="R30" s="51">
        <f t="shared" si="8"/>
        <v>33.75</v>
      </c>
      <c r="S30" s="52">
        <f t="shared" si="9"/>
        <v>1350</v>
      </c>
      <c r="T30" s="53">
        <f t="shared" si="10"/>
        <v>0.60901317850383774</v>
      </c>
    </row>
    <row r="31" ht="15.95" customHeight="1">
      <c r="A31" s="342" t="s">
        <v>485</v>
      </c>
      <c r="B31" s="39" t="s">
        <v>52</v>
      </c>
      <c r="C31" s="40" t="s">
        <v>53</v>
      </c>
      <c r="D31" s="41">
        <v>138</v>
      </c>
      <c r="E31" s="42">
        <v>198</v>
      </c>
      <c r="F31" s="43">
        <v>0</v>
      </c>
      <c r="G31" s="44">
        <f t="shared" si="0"/>
        <v>198</v>
      </c>
      <c r="H31" s="45">
        <f t="shared" si="1"/>
        <v>27.569520000000001</v>
      </c>
      <c r="I31" s="45">
        <f t="shared" si="2"/>
        <v>3804.5937600000002</v>
      </c>
      <c r="J31" s="45">
        <f t="shared" si="3"/>
        <v>3.5840376000000003</v>
      </c>
      <c r="K31" s="46">
        <f t="shared" si="4"/>
        <v>3309.9965712000003</v>
      </c>
      <c r="L31" s="47">
        <v>0.20000000000000001</v>
      </c>
      <c r="M31" s="48">
        <f t="shared" si="5"/>
        <v>661.9993142400001</v>
      </c>
      <c r="N31" s="49">
        <v>0.050000000000000003</v>
      </c>
      <c r="O31" s="50">
        <f t="shared" si="6"/>
        <v>165.49982856000003</v>
      </c>
      <c r="P31" s="49">
        <v>0.050000000000000003</v>
      </c>
      <c r="Q31" s="50">
        <f t="shared" si="7"/>
        <v>165.49982856000003</v>
      </c>
      <c r="R31" s="51">
        <f t="shared" si="8"/>
        <v>16.789999999999999</v>
      </c>
      <c r="S31" s="52">
        <f t="shared" si="9"/>
        <v>2317.02</v>
      </c>
      <c r="T31" s="53">
        <f t="shared" si="10"/>
        <v>0.60900588766144637</v>
      </c>
    </row>
    <row r="32" ht="15.95" customHeight="1">
      <c r="A32" s="342" t="s">
        <v>485</v>
      </c>
      <c r="B32" s="56" t="s">
        <v>54</v>
      </c>
      <c r="C32" s="40" t="s">
        <v>55</v>
      </c>
      <c r="D32" s="41">
        <v>32</v>
      </c>
      <c r="E32" s="42">
        <v>198</v>
      </c>
      <c r="F32" s="43">
        <v>0</v>
      </c>
      <c r="G32" s="44">
        <f t="shared" si="0"/>
        <v>198</v>
      </c>
      <c r="H32" s="45">
        <f t="shared" si="1"/>
        <v>27.569520000000001</v>
      </c>
      <c r="I32" s="45">
        <f t="shared" si="2"/>
        <v>882.22464000000002</v>
      </c>
      <c r="J32" s="45">
        <f t="shared" si="3"/>
        <v>3.5840376000000003</v>
      </c>
      <c r="K32" s="46">
        <f t="shared" si="4"/>
        <v>767.53543680000007</v>
      </c>
      <c r="L32" s="47">
        <v>0.20000000000000001</v>
      </c>
      <c r="M32" s="48">
        <f t="shared" si="5"/>
        <v>153.50708736000001</v>
      </c>
      <c r="N32" s="49">
        <v>0.050000000000000003</v>
      </c>
      <c r="O32" s="50">
        <f t="shared" si="6"/>
        <v>38.376771840000004</v>
      </c>
      <c r="P32" s="49">
        <v>0.050000000000000003</v>
      </c>
      <c r="Q32" s="50">
        <f t="shared" si="7"/>
        <v>38.376771840000004</v>
      </c>
      <c r="R32" s="51">
        <f t="shared" si="8"/>
        <v>16.789999999999999</v>
      </c>
      <c r="S32" s="52">
        <f t="shared" si="9"/>
        <v>537.27999999999997</v>
      </c>
      <c r="T32" s="53">
        <f t="shared" si="10"/>
        <v>0.60900588766144637</v>
      </c>
    </row>
    <row r="33" ht="15.95" customHeight="1">
      <c r="A33" s="342" t="s">
        <v>485</v>
      </c>
      <c r="B33" s="39" t="s">
        <v>400</v>
      </c>
      <c r="C33" s="40" t="s">
        <v>412</v>
      </c>
      <c r="D33" s="41">
        <v>14</v>
      </c>
      <c r="E33" s="42">
        <v>48</v>
      </c>
      <c r="F33" s="43">
        <v>0.34999999999999998</v>
      </c>
      <c r="G33" s="44">
        <f t="shared" si="0"/>
        <v>31</v>
      </c>
      <c r="H33" s="45">
        <f t="shared" si="1"/>
        <v>4.3164400000000001</v>
      </c>
      <c r="I33" s="45">
        <f t="shared" si="2"/>
        <v>60.430160000000001</v>
      </c>
      <c r="J33" s="45">
        <f t="shared" si="3"/>
        <v>0.5611372</v>
      </c>
      <c r="K33" s="46">
        <f t="shared" si="4"/>
        <v>52.574239200000001</v>
      </c>
      <c r="L33" s="47">
        <v>0.20000000000000001</v>
      </c>
      <c r="M33" s="48">
        <f t="shared" si="5"/>
        <v>10.514847840000002</v>
      </c>
      <c r="N33" s="49">
        <v>0.050000000000000003</v>
      </c>
      <c r="O33" s="50">
        <f t="shared" si="6"/>
        <v>2.6287119600000004</v>
      </c>
      <c r="P33" s="49">
        <v>0.050000000000000003</v>
      </c>
      <c r="Q33" s="50">
        <f t="shared" si="7"/>
        <v>2.6287119600000004</v>
      </c>
      <c r="R33" s="51">
        <f t="shared" si="8"/>
        <v>2.6299999999999999</v>
      </c>
      <c r="S33" s="52">
        <f t="shared" si="9"/>
        <v>36.82</v>
      </c>
      <c r="T33" s="53">
        <f t="shared" si="10"/>
        <v>0.609298403313842</v>
      </c>
    </row>
    <row r="34" ht="15.95" customHeight="1">
      <c r="A34" s="342" t="s">
        <v>485</v>
      </c>
      <c r="B34" s="39" t="s">
        <v>64</v>
      </c>
      <c r="C34" s="40" t="s">
        <v>413</v>
      </c>
      <c r="D34" s="41">
        <v>3</v>
      </c>
      <c r="E34" s="42">
        <v>98</v>
      </c>
      <c r="F34" s="43">
        <v>0.34999999999999998</v>
      </c>
      <c r="G34" s="44">
        <f t="shared" si="0"/>
        <v>63</v>
      </c>
      <c r="H34" s="45">
        <f t="shared" si="1"/>
        <v>8.772120000000001</v>
      </c>
      <c r="I34" s="45">
        <f t="shared" si="2"/>
        <v>26.316360000000003</v>
      </c>
      <c r="J34" s="45">
        <f t="shared" si="3"/>
        <v>1.1403756000000003</v>
      </c>
      <c r="K34" s="46">
        <f t="shared" si="4"/>
        <v>22.8952332</v>
      </c>
      <c r="L34" s="47">
        <v>0.20000000000000001</v>
      </c>
      <c r="M34" s="48">
        <f t="shared" si="5"/>
        <v>4.5790466400000005</v>
      </c>
      <c r="N34" s="49">
        <v>0.050000000000000003</v>
      </c>
      <c r="O34" s="50">
        <f t="shared" si="6"/>
        <v>1.1447616600000001</v>
      </c>
      <c r="P34" s="49">
        <v>0.050000000000000003</v>
      </c>
      <c r="Q34" s="50">
        <f t="shared" si="7"/>
        <v>1.1447616600000001</v>
      </c>
      <c r="R34" s="51">
        <f t="shared" si="8"/>
        <v>5.3399999999999999</v>
      </c>
      <c r="S34" s="52">
        <f t="shared" si="9"/>
        <v>16.02</v>
      </c>
      <c r="T34" s="53">
        <f t="shared" si="10"/>
        <v>0.60874680236932455</v>
      </c>
    </row>
    <row r="35" ht="15.95" customHeight="1">
      <c r="A35" s="342" t="s">
        <v>485</v>
      </c>
      <c r="B35" s="39" t="s">
        <v>364</v>
      </c>
      <c r="C35" s="40" t="s">
        <v>69</v>
      </c>
      <c r="D35" s="41">
        <v>1</v>
      </c>
      <c r="E35" s="42">
        <v>298</v>
      </c>
      <c r="F35" s="43">
        <v>0.75</v>
      </c>
      <c r="G35" s="44">
        <f t="shared" si="0"/>
        <v>74</v>
      </c>
      <c r="H35" s="45">
        <f t="shared" si="1"/>
        <v>10.30376</v>
      </c>
      <c r="I35" s="45">
        <f t="shared" si="2"/>
        <v>10.30376</v>
      </c>
      <c r="J35" s="45">
        <f t="shared" si="3"/>
        <v>1.3394888</v>
      </c>
      <c r="K35" s="46">
        <f t="shared" si="4"/>
        <v>8.9642712000000007</v>
      </c>
      <c r="L35" s="47">
        <v>0.20000000000000001</v>
      </c>
      <c r="M35" s="48">
        <f t="shared" si="5"/>
        <v>1.7928542400000003</v>
      </c>
      <c r="N35" s="49">
        <v>0.050000000000000003</v>
      </c>
      <c r="O35" s="50">
        <f t="shared" si="6"/>
        <v>0.44821356000000007</v>
      </c>
      <c r="P35" s="49">
        <v>0.050000000000000003</v>
      </c>
      <c r="Q35" s="50">
        <f t="shared" si="7"/>
        <v>0.44821356000000007</v>
      </c>
      <c r="R35" s="51">
        <f t="shared" si="8"/>
        <v>6.2699999999999996</v>
      </c>
      <c r="S35" s="52">
        <f t="shared" si="9"/>
        <v>6.2699999999999996</v>
      </c>
      <c r="T35" s="53">
        <f t="shared" si="10"/>
        <v>0.60851572629797268</v>
      </c>
    </row>
    <row r="36" ht="15.95" customHeight="1">
      <c r="A36" s="342" t="s">
        <v>485</v>
      </c>
      <c r="B36" s="39" t="s">
        <v>364</v>
      </c>
      <c r="C36" s="40" t="s">
        <v>69</v>
      </c>
      <c r="D36" s="41">
        <v>164</v>
      </c>
      <c r="E36" s="42">
        <v>298</v>
      </c>
      <c r="F36" s="43">
        <v>0.83999999999999997</v>
      </c>
      <c r="G36" s="44">
        <f t="shared" si="0"/>
        <v>47</v>
      </c>
      <c r="H36" s="45">
        <f t="shared" si="1"/>
        <v>6.5442800000000005</v>
      </c>
      <c r="I36" s="45">
        <f t="shared" si="2"/>
        <v>1073.2619200000001</v>
      </c>
      <c r="J36" s="45">
        <f t="shared" si="3"/>
        <v>0.85075640000000008</v>
      </c>
      <c r="K36" s="46">
        <f t="shared" si="4"/>
        <v>933.73787040000013</v>
      </c>
      <c r="L36" s="47">
        <v>0.20000000000000001</v>
      </c>
      <c r="M36" s="48">
        <f t="shared" si="5"/>
        <v>186.74757408000005</v>
      </c>
      <c r="N36" s="49">
        <v>0.050000000000000003</v>
      </c>
      <c r="O36" s="50">
        <f t="shared" si="6"/>
        <v>46.686893520000012</v>
      </c>
      <c r="P36" s="49">
        <v>0.050000000000000003</v>
      </c>
      <c r="Q36" s="50">
        <f t="shared" si="7"/>
        <v>46.686893520000012</v>
      </c>
      <c r="R36" s="51">
        <f t="shared" si="8"/>
        <v>3.9900000000000002</v>
      </c>
      <c r="S36" s="52">
        <f t="shared" si="9"/>
        <v>654.36000000000001</v>
      </c>
      <c r="T36" s="53">
        <f t="shared" si="10"/>
        <v>0.60969273930822021</v>
      </c>
    </row>
    <row r="37" ht="15.95" customHeight="1">
      <c r="A37" s="342" t="s">
        <v>485</v>
      </c>
      <c r="B37" s="39" t="s">
        <v>363</v>
      </c>
      <c r="C37" s="40" t="s">
        <v>414</v>
      </c>
      <c r="D37" s="41">
        <v>268</v>
      </c>
      <c r="E37" s="42">
        <v>248</v>
      </c>
      <c r="F37" s="43">
        <v>0.83999999999999997</v>
      </c>
      <c r="G37" s="44">
        <f t="shared" si="0"/>
        <v>39</v>
      </c>
      <c r="H37" s="45">
        <f t="shared" si="1"/>
        <v>5.4303600000000003</v>
      </c>
      <c r="I37" s="45">
        <f t="shared" si="2"/>
        <v>1455.3364800000002</v>
      </c>
      <c r="J37" s="45">
        <f t="shared" si="3"/>
        <v>0.7059468000000001</v>
      </c>
      <c r="K37" s="46">
        <f t="shared" si="4"/>
        <v>1266.1427375999999</v>
      </c>
      <c r="L37" s="47">
        <v>0.20000000000000001</v>
      </c>
      <c r="M37" s="48">
        <f t="shared" si="5"/>
        <v>253.22854752000001</v>
      </c>
      <c r="N37" s="49">
        <v>0.050000000000000003</v>
      </c>
      <c r="O37" s="50">
        <f t="shared" si="6"/>
        <v>63.307136880000002</v>
      </c>
      <c r="P37" s="49">
        <v>0.050000000000000003</v>
      </c>
      <c r="Q37" s="50">
        <f t="shared" si="7"/>
        <v>63.307136880000002</v>
      </c>
      <c r="R37" s="51">
        <f t="shared" si="8"/>
        <v>3.3100000000000001</v>
      </c>
      <c r="S37" s="52">
        <f t="shared" si="9"/>
        <v>887.08000000000004</v>
      </c>
      <c r="T37" s="53">
        <f t="shared" si="10"/>
        <v>0.60953601602840324</v>
      </c>
    </row>
    <row r="38" s="1" customFormat="1" ht="15.95" customHeight="1">
      <c r="A38" s="342" t="s">
        <v>485</v>
      </c>
      <c r="B38" s="39" t="s">
        <v>406</v>
      </c>
      <c r="C38" s="40" t="s">
        <v>73</v>
      </c>
      <c r="D38" s="41">
        <v>15</v>
      </c>
      <c r="E38" s="42">
        <v>228</v>
      </c>
      <c r="F38" s="43">
        <v>0.59999999999999998</v>
      </c>
      <c r="G38" s="44">
        <f t="shared" si="0"/>
        <v>91</v>
      </c>
      <c r="H38" s="45">
        <f t="shared" si="1"/>
        <v>12.67084</v>
      </c>
      <c r="I38" s="45">
        <f t="shared" si="2"/>
        <v>190.0626</v>
      </c>
      <c r="J38" s="45">
        <f t="shared" si="3"/>
        <v>1.6472092</v>
      </c>
      <c r="K38" s="46">
        <f t="shared" si="4"/>
        <v>165.35446199999998</v>
      </c>
      <c r="L38" s="47">
        <v>0.20000000000000001</v>
      </c>
      <c r="M38" s="48">
        <f t="shared" si="5"/>
        <v>33.070892399999998</v>
      </c>
      <c r="N38" s="49">
        <v>0.050000000000000003</v>
      </c>
      <c r="O38" s="50">
        <f t="shared" si="6"/>
        <v>8.2677230999999995</v>
      </c>
      <c r="P38" s="49">
        <v>0.050000000000000003</v>
      </c>
      <c r="Q38" s="50">
        <f t="shared" si="7"/>
        <v>8.2677230999999995</v>
      </c>
      <c r="R38" s="51">
        <f t="shared" si="8"/>
        <v>7.7199999999999998</v>
      </c>
      <c r="S38" s="52">
        <f t="shared" si="9"/>
        <v>115.8</v>
      </c>
      <c r="T38" s="53">
        <f t="shared" si="10"/>
        <v>0.60927294480871041</v>
      </c>
    </row>
    <row r="39" ht="15.95" customHeight="1">
      <c r="A39" s="342" t="s">
        <v>485</v>
      </c>
      <c r="B39" s="56" t="s">
        <v>74</v>
      </c>
      <c r="C39" s="40" t="s">
        <v>75</v>
      </c>
      <c r="D39" s="41">
        <v>37</v>
      </c>
      <c r="E39" s="42">
        <v>248</v>
      </c>
      <c r="F39" s="43">
        <v>0.45000000000000001</v>
      </c>
      <c r="G39" s="44">
        <f t="shared" si="0"/>
        <v>136</v>
      </c>
      <c r="H39" s="45">
        <f t="shared" si="1"/>
        <v>18.936640000000001</v>
      </c>
      <c r="I39" s="45">
        <f t="shared" si="2"/>
        <v>700.65568000000007</v>
      </c>
      <c r="J39" s="45">
        <f t="shared" si="3"/>
        <v>2.4617632</v>
      </c>
      <c r="K39" s="46">
        <f t="shared" si="4"/>
        <v>609.57044159999998</v>
      </c>
      <c r="L39" s="47">
        <v>0.20000000000000001</v>
      </c>
      <c r="M39" s="48">
        <f t="shared" si="5"/>
        <v>121.91408832</v>
      </c>
      <c r="N39" s="49">
        <v>0.050000000000000003</v>
      </c>
      <c r="O39" s="50">
        <f t="shared" si="6"/>
        <v>30.478522080000001</v>
      </c>
      <c r="P39" s="49">
        <v>0.050000000000000003</v>
      </c>
      <c r="Q39" s="50">
        <f t="shared" si="7"/>
        <v>30.478522080000001</v>
      </c>
      <c r="R39" s="51">
        <f t="shared" si="8"/>
        <v>11.529999999999999</v>
      </c>
      <c r="S39" s="52">
        <f t="shared" si="9"/>
        <v>426.60999999999996</v>
      </c>
      <c r="T39" s="53">
        <f t="shared" si="10"/>
        <v>0.60887253493756011</v>
      </c>
    </row>
    <row r="40" ht="15.95" customHeight="1">
      <c r="A40" s="342" t="s">
        <v>485</v>
      </c>
      <c r="B40" s="57" t="s">
        <v>76</v>
      </c>
      <c r="C40" s="40" t="s">
        <v>77</v>
      </c>
      <c r="D40" s="41">
        <v>65</v>
      </c>
      <c r="E40" s="42">
        <v>348</v>
      </c>
      <c r="F40" s="43">
        <v>0.45000000000000001</v>
      </c>
      <c r="G40" s="44">
        <f t="shared" ref="G40:G71" si="11">ROUNDDOWN(E40*(1-F40),0)</f>
        <v>191</v>
      </c>
      <c r="H40" s="45">
        <f t="shared" ref="H40:H71" si="12">G40*$C$6</f>
        <v>26.594840000000001</v>
      </c>
      <c r="I40" s="45">
        <f t="shared" ref="I40:I71" si="13">H40*D40</f>
        <v>1728.6646000000001</v>
      </c>
      <c r="J40" s="45">
        <f t="shared" ref="J40:J71" si="14">H40*0.13</f>
        <v>3.4573292000000002</v>
      </c>
      <c r="K40" s="46">
        <f t="shared" ref="K40:K71" si="15">(H40-J40)*D40</f>
        <v>1503.938202</v>
      </c>
      <c r="L40" s="47">
        <v>0.20000000000000001</v>
      </c>
      <c r="M40" s="48">
        <f t="shared" ref="M40:M71" si="16">K40*L40</f>
        <v>300.78764040000004</v>
      </c>
      <c r="N40" s="49">
        <v>0.050000000000000003</v>
      </c>
      <c r="O40" s="50">
        <f t="shared" ref="O40:O71" si="17">K40*N40</f>
        <v>75.196910100000011</v>
      </c>
      <c r="P40" s="49">
        <v>0.050000000000000003</v>
      </c>
      <c r="Q40" s="50">
        <f t="shared" ref="Q40:Q71" si="18">K40*P40</f>
        <v>75.196910100000011</v>
      </c>
      <c r="R40" s="51">
        <f t="shared" ref="R40:R71" si="19">IFERROR(ROUND((K40-M40-O40-Q40)/D40,2),0)</f>
        <v>16.199999999999999</v>
      </c>
      <c r="S40" s="52">
        <f t="shared" ref="S40:S71" si="20">+D40*R40</f>
        <v>1053</v>
      </c>
      <c r="T40" s="53">
        <f t="shared" ref="T40:T71" si="21">S40/I40</f>
        <v>0.60914072053074952</v>
      </c>
    </row>
    <row r="41" s="1" customFormat="1" ht="15.95" customHeight="1">
      <c r="A41" s="342" t="s">
        <v>485</v>
      </c>
      <c r="B41" s="56" t="s">
        <v>78</v>
      </c>
      <c r="C41" s="40" t="s">
        <v>79</v>
      </c>
      <c r="D41" s="41">
        <v>253</v>
      </c>
      <c r="E41" s="42">
        <v>198</v>
      </c>
      <c r="F41" s="43">
        <v>0.83999999999999997</v>
      </c>
      <c r="G41" s="44">
        <f t="shared" si="11"/>
        <v>31</v>
      </c>
      <c r="H41" s="45">
        <f t="shared" si="12"/>
        <v>4.3164400000000001</v>
      </c>
      <c r="I41" s="45">
        <f t="shared" si="13"/>
        <v>1092.0593200000001</v>
      </c>
      <c r="J41" s="45">
        <f t="shared" si="14"/>
        <v>0.5611372</v>
      </c>
      <c r="K41" s="46">
        <f t="shared" si="15"/>
        <v>950.09160840000004</v>
      </c>
      <c r="L41" s="47">
        <v>0.20000000000000001</v>
      </c>
      <c r="M41" s="48">
        <f t="shared" si="16"/>
        <v>190.01832168000001</v>
      </c>
      <c r="N41" s="49">
        <v>0.050000000000000003</v>
      </c>
      <c r="O41" s="50">
        <f t="shared" si="17"/>
        <v>47.504580420000003</v>
      </c>
      <c r="P41" s="49">
        <v>0.050000000000000003</v>
      </c>
      <c r="Q41" s="50">
        <f t="shared" si="18"/>
        <v>47.504580420000003</v>
      </c>
      <c r="R41" s="51">
        <f t="shared" si="19"/>
        <v>2.6299999999999999</v>
      </c>
      <c r="S41" s="52">
        <f t="shared" si="20"/>
        <v>665.38999999999999</v>
      </c>
      <c r="T41" s="53">
        <f t="shared" si="21"/>
        <v>0.60929840331384189</v>
      </c>
    </row>
    <row r="42" ht="15.95" customHeight="1">
      <c r="A42" s="342" t="s">
        <v>485</v>
      </c>
      <c r="B42" s="39" t="s">
        <v>80</v>
      </c>
      <c r="C42" s="40" t="s">
        <v>81</v>
      </c>
      <c r="D42" s="41">
        <v>358</v>
      </c>
      <c r="E42" s="42">
        <v>298</v>
      </c>
      <c r="F42" s="43">
        <v>0.83999999999999997</v>
      </c>
      <c r="G42" s="44">
        <f t="shared" si="11"/>
        <v>47</v>
      </c>
      <c r="H42" s="45">
        <f t="shared" si="12"/>
        <v>6.5442800000000005</v>
      </c>
      <c r="I42" s="45">
        <f t="shared" si="13"/>
        <v>2342.8522400000002</v>
      </c>
      <c r="J42" s="45">
        <f t="shared" si="14"/>
        <v>0.85075640000000008</v>
      </c>
      <c r="K42" s="46">
        <f t="shared" si="15"/>
        <v>2038.2814488000001</v>
      </c>
      <c r="L42" s="47">
        <v>0.20000000000000001</v>
      </c>
      <c r="M42" s="48">
        <f t="shared" si="16"/>
        <v>407.65628976000005</v>
      </c>
      <c r="N42" s="49">
        <v>0.050000000000000003</v>
      </c>
      <c r="O42" s="50">
        <f t="shared" si="17"/>
        <v>101.91407244000001</v>
      </c>
      <c r="P42" s="49">
        <v>0.050000000000000003</v>
      </c>
      <c r="Q42" s="50">
        <f t="shared" si="18"/>
        <v>101.91407244000001</v>
      </c>
      <c r="R42" s="51">
        <f t="shared" si="19"/>
        <v>3.9900000000000002</v>
      </c>
      <c r="S42" s="52">
        <f t="shared" si="20"/>
        <v>1428.4200000000001</v>
      </c>
      <c r="T42" s="53">
        <f t="shared" si="21"/>
        <v>0.60969273930822032</v>
      </c>
    </row>
    <row r="43" ht="15.95" customHeight="1">
      <c r="A43" s="342" t="s">
        <v>485</v>
      </c>
      <c r="B43" s="39" t="s">
        <v>82</v>
      </c>
      <c r="C43" s="40" t="s">
        <v>83</v>
      </c>
      <c r="D43" s="41">
        <v>10</v>
      </c>
      <c r="E43" s="42">
        <v>398</v>
      </c>
      <c r="F43" s="43">
        <v>0.75</v>
      </c>
      <c r="G43" s="44">
        <f t="shared" si="11"/>
        <v>99</v>
      </c>
      <c r="H43" s="45">
        <f t="shared" si="12"/>
        <v>13.78476</v>
      </c>
      <c r="I43" s="45">
        <f t="shared" si="13"/>
        <v>137.8476</v>
      </c>
      <c r="J43" s="45">
        <f t="shared" si="14"/>
        <v>1.7920188000000001</v>
      </c>
      <c r="K43" s="46">
        <f t="shared" si="15"/>
        <v>119.927412</v>
      </c>
      <c r="L43" s="47">
        <v>0.20000000000000001</v>
      </c>
      <c r="M43" s="48">
        <f t="shared" si="16"/>
        <v>23.985482400000002</v>
      </c>
      <c r="N43" s="49">
        <v>0.050000000000000003</v>
      </c>
      <c r="O43" s="50">
        <f t="shared" si="17"/>
        <v>5.9963706000000006</v>
      </c>
      <c r="P43" s="49">
        <v>0.050000000000000003</v>
      </c>
      <c r="Q43" s="50">
        <f t="shared" si="18"/>
        <v>5.9963706000000006</v>
      </c>
      <c r="R43" s="51">
        <f t="shared" si="19"/>
        <v>8.3900000000000006</v>
      </c>
      <c r="S43" s="52">
        <f t="shared" si="20"/>
        <v>83.900000000000006</v>
      </c>
      <c r="T43" s="53">
        <f t="shared" si="21"/>
        <v>0.608643168252476</v>
      </c>
    </row>
    <row r="44" s="1" customFormat="1" ht="15.95" customHeight="1">
      <c r="A44" s="342" t="s">
        <v>485</v>
      </c>
      <c r="B44" s="56" t="s">
        <v>366</v>
      </c>
      <c r="C44" s="40" t="s">
        <v>87</v>
      </c>
      <c r="D44" s="41">
        <v>41</v>
      </c>
      <c r="E44" s="42">
        <v>198</v>
      </c>
      <c r="F44" s="43">
        <v>0.59999999999999998</v>
      </c>
      <c r="G44" s="44">
        <f t="shared" si="11"/>
        <v>79</v>
      </c>
      <c r="H44" s="45">
        <f t="shared" si="12"/>
        <v>10.99996</v>
      </c>
      <c r="I44" s="45">
        <f t="shared" si="13"/>
        <v>450.99835999999999</v>
      </c>
      <c r="J44" s="45">
        <f t="shared" si="14"/>
        <v>1.4299948</v>
      </c>
      <c r="K44" s="46">
        <f t="shared" si="15"/>
        <v>392.36857320000001</v>
      </c>
      <c r="L44" s="47">
        <v>0.20000000000000001</v>
      </c>
      <c r="M44" s="48">
        <f t="shared" si="16"/>
        <v>78.473714640000011</v>
      </c>
      <c r="N44" s="49">
        <v>0.050000000000000003</v>
      </c>
      <c r="O44" s="50">
        <f t="shared" si="17"/>
        <v>19.618428660000003</v>
      </c>
      <c r="P44" s="49">
        <v>0.050000000000000003</v>
      </c>
      <c r="Q44" s="50">
        <f t="shared" si="18"/>
        <v>19.618428660000003</v>
      </c>
      <c r="R44" s="51">
        <f t="shared" si="19"/>
        <v>6.7000000000000002</v>
      </c>
      <c r="S44" s="52">
        <f t="shared" si="20"/>
        <v>274.69999999999999</v>
      </c>
      <c r="T44" s="53">
        <f t="shared" si="21"/>
        <v>0.60909312397499626</v>
      </c>
    </row>
    <row r="45" ht="15.95" customHeight="1">
      <c r="A45" s="342" t="s">
        <v>485</v>
      </c>
      <c r="B45" s="56" t="s">
        <v>367</v>
      </c>
      <c r="C45" s="40" t="s">
        <v>415</v>
      </c>
      <c r="D45" s="41">
        <v>209</v>
      </c>
      <c r="E45" s="42">
        <v>248</v>
      </c>
      <c r="F45" s="43">
        <v>0.5</v>
      </c>
      <c r="G45" s="44">
        <f t="shared" si="11"/>
        <v>124</v>
      </c>
      <c r="H45" s="45">
        <f t="shared" si="12"/>
        <v>17.26576</v>
      </c>
      <c r="I45" s="45">
        <f t="shared" si="13"/>
        <v>3608.5438400000003</v>
      </c>
      <c r="J45" s="45">
        <f t="shared" si="14"/>
        <v>2.2445488</v>
      </c>
      <c r="K45" s="46">
        <f t="shared" si="15"/>
        <v>3139.4331407999998</v>
      </c>
      <c r="L45" s="47">
        <v>0.20000000000000001</v>
      </c>
      <c r="M45" s="48">
        <f t="shared" si="16"/>
        <v>627.88662815999999</v>
      </c>
      <c r="N45" s="49">
        <v>0.050000000000000003</v>
      </c>
      <c r="O45" s="50">
        <f t="shared" si="17"/>
        <v>156.97165704</v>
      </c>
      <c r="P45" s="49">
        <v>0.050000000000000003</v>
      </c>
      <c r="Q45" s="50">
        <f t="shared" si="18"/>
        <v>156.97165704</v>
      </c>
      <c r="R45" s="51">
        <f t="shared" si="19"/>
        <v>10.51</v>
      </c>
      <c r="S45" s="52">
        <f t="shared" si="20"/>
        <v>2196.5900000000001</v>
      </c>
      <c r="T45" s="53">
        <f t="shared" si="21"/>
        <v>0.60871922232209874</v>
      </c>
    </row>
    <row r="46" ht="15.95" customHeight="1">
      <c r="A46" s="342" t="s">
        <v>485</v>
      </c>
      <c r="B46" s="56" t="s">
        <v>90</v>
      </c>
      <c r="C46" s="40" t="s">
        <v>91</v>
      </c>
      <c r="D46" s="41">
        <v>108</v>
      </c>
      <c r="E46" s="42">
        <v>88</v>
      </c>
      <c r="F46" s="43">
        <v>0</v>
      </c>
      <c r="G46" s="44">
        <f t="shared" si="11"/>
        <v>88</v>
      </c>
      <c r="H46" s="45">
        <f t="shared" si="12"/>
        <v>12.253120000000001</v>
      </c>
      <c r="I46" s="45">
        <f t="shared" si="13"/>
        <v>1323.3369600000001</v>
      </c>
      <c r="J46" s="45">
        <f t="shared" si="14"/>
        <v>1.5929056000000001</v>
      </c>
      <c r="K46" s="46">
        <f t="shared" si="15"/>
        <v>1151.3031552000002</v>
      </c>
      <c r="L46" s="47">
        <v>0.20000000000000001</v>
      </c>
      <c r="M46" s="48">
        <f t="shared" si="16"/>
        <v>230.26063104000005</v>
      </c>
      <c r="N46" s="49">
        <v>0.050000000000000003</v>
      </c>
      <c r="O46" s="50">
        <f t="shared" si="17"/>
        <v>57.565157760000012</v>
      </c>
      <c r="P46" s="49">
        <v>0.050000000000000003</v>
      </c>
      <c r="Q46" s="50">
        <f t="shared" si="18"/>
        <v>57.565157760000012</v>
      </c>
      <c r="R46" s="51">
        <f t="shared" si="19"/>
        <v>7.46</v>
      </c>
      <c r="S46" s="52">
        <f t="shared" si="20"/>
        <v>805.67999999999995</v>
      </c>
      <c r="T46" s="53">
        <f t="shared" si="21"/>
        <v>0.60882452795696107</v>
      </c>
    </row>
    <row r="47" ht="15.95" customHeight="1">
      <c r="A47" s="342" t="s">
        <v>485</v>
      </c>
      <c r="B47" s="56" t="s">
        <v>90</v>
      </c>
      <c r="C47" s="40" t="s">
        <v>91</v>
      </c>
      <c r="D47" s="41">
        <v>708</v>
      </c>
      <c r="E47" s="42">
        <v>298</v>
      </c>
      <c r="F47" s="43">
        <v>0.75</v>
      </c>
      <c r="G47" s="44">
        <f t="shared" si="11"/>
        <v>74</v>
      </c>
      <c r="H47" s="45">
        <f t="shared" si="12"/>
        <v>10.30376</v>
      </c>
      <c r="I47" s="45">
        <f t="shared" si="13"/>
        <v>7295.0620800000006</v>
      </c>
      <c r="J47" s="45">
        <f t="shared" si="14"/>
        <v>1.3394888</v>
      </c>
      <c r="K47" s="46">
        <f t="shared" si="15"/>
        <v>6346.7040096000001</v>
      </c>
      <c r="L47" s="47">
        <v>0.20000000000000001</v>
      </c>
      <c r="M47" s="48">
        <f t="shared" si="16"/>
        <v>1269.3408019200001</v>
      </c>
      <c r="N47" s="49">
        <v>0.050000000000000003</v>
      </c>
      <c r="O47" s="50">
        <f t="shared" si="17"/>
        <v>317.33520048000003</v>
      </c>
      <c r="P47" s="49">
        <v>0.050000000000000003</v>
      </c>
      <c r="Q47" s="50">
        <f t="shared" si="18"/>
        <v>317.33520048000003</v>
      </c>
      <c r="R47" s="51">
        <f t="shared" si="19"/>
        <v>6.2699999999999996</v>
      </c>
      <c r="S47" s="52">
        <f t="shared" si="20"/>
        <v>4439.1599999999999</v>
      </c>
      <c r="T47" s="53">
        <f t="shared" si="21"/>
        <v>0.60851572629797268</v>
      </c>
    </row>
    <row r="48" ht="15.95" customHeight="1">
      <c r="A48" s="342" t="s">
        <v>485</v>
      </c>
      <c r="B48" s="39" t="s">
        <v>92</v>
      </c>
      <c r="C48" s="40" t="s">
        <v>93</v>
      </c>
      <c r="D48" s="41">
        <v>97</v>
      </c>
      <c r="E48" s="42">
        <v>398</v>
      </c>
      <c r="F48" s="43">
        <v>0.77000000000000002</v>
      </c>
      <c r="G48" s="44">
        <f t="shared" si="11"/>
        <v>91</v>
      </c>
      <c r="H48" s="45">
        <f t="shared" si="12"/>
        <v>12.67084</v>
      </c>
      <c r="I48" s="45">
        <f t="shared" si="13"/>
        <v>1229.0714800000001</v>
      </c>
      <c r="J48" s="45">
        <f t="shared" si="14"/>
        <v>1.6472092</v>
      </c>
      <c r="K48" s="46">
        <f t="shared" si="15"/>
        <v>1069.2921876</v>
      </c>
      <c r="L48" s="47">
        <v>0.20000000000000001</v>
      </c>
      <c r="M48" s="48">
        <f t="shared" si="16"/>
        <v>213.85843752000002</v>
      </c>
      <c r="N48" s="49">
        <v>0.050000000000000003</v>
      </c>
      <c r="O48" s="50">
        <f t="shared" si="17"/>
        <v>53.464609380000006</v>
      </c>
      <c r="P48" s="49">
        <v>0.050000000000000003</v>
      </c>
      <c r="Q48" s="50">
        <f t="shared" si="18"/>
        <v>53.464609380000006</v>
      </c>
      <c r="R48" s="51">
        <f t="shared" si="19"/>
        <v>7.7199999999999998</v>
      </c>
      <c r="S48" s="52">
        <f t="shared" si="20"/>
        <v>748.84000000000003</v>
      </c>
      <c r="T48" s="53">
        <f t="shared" si="21"/>
        <v>0.60927294480871041</v>
      </c>
    </row>
    <row r="49" s="1" customFormat="1" ht="15.95" customHeight="1">
      <c r="A49" s="342" t="s">
        <v>485</v>
      </c>
      <c r="B49" s="39" t="s">
        <v>94</v>
      </c>
      <c r="C49" s="40" t="s">
        <v>407</v>
      </c>
      <c r="D49" s="41">
        <v>766</v>
      </c>
      <c r="E49" s="42">
        <v>498</v>
      </c>
      <c r="F49" s="43">
        <v>0.75</v>
      </c>
      <c r="G49" s="44">
        <f t="shared" si="11"/>
        <v>124</v>
      </c>
      <c r="H49" s="45">
        <f t="shared" si="12"/>
        <v>17.26576</v>
      </c>
      <c r="I49" s="45">
        <f t="shared" si="13"/>
        <v>13225.57216</v>
      </c>
      <c r="J49" s="45">
        <f t="shared" si="14"/>
        <v>2.2445488</v>
      </c>
      <c r="K49" s="46">
        <f t="shared" si="15"/>
        <v>11506.247779199999</v>
      </c>
      <c r="L49" s="47">
        <v>0.20000000000000001</v>
      </c>
      <c r="M49" s="48">
        <f t="shared" si="16"/>
        <v>2301.2495558400001</v>
      </c>
      <c r="N49" s="49">
        <v>0.050000000000000003</v>
      </c>
      <c r="O49" s="50">
        <f t="shared" si="17"/>
        <v>575.31238896000002</v>
      </c>
      <c r="P49" s="49">
        <v>0.050000000000000003</v>
      </c>
      <c r="Q49" s="50">
        <f t="shared" si="18"/>
        <v>575.31238896000002</v>
      </c>
      <c r="R49" s="51">
        <f t="shared" si="19"/>
        <v>10.51</v>
      </c>
      <c r="S49" s="52">
        <f t="shared" si="20"/>
        <v>8050.6599999999999</v>
      </c>
      <c r="T49" s="53">
        <f t="shared" si="21"/>
        <v>0.60871922232209874</v>
      </c>
    </row>
    <row r="50" s="1" customFormat="1" ht="15.95" customHeight="1">
      <c r="A50" s="342" t="s">
        <v>485</v>
      </c>
      <c r="B50" s="54" t="s">
        <v>96</v>
      </c>
      <c r="C50" s="40" t="s">
        <v>97</v>
      </c>
      <c r="D50" s="41">
        <v>555</v>
      </c>
      <c r="E50" s="42">
        <v>298</v>
      </c>
      <c r="F50" s="43">
        <v>0.29999999999999999</v>
      </c>
      <c r="G50" s="44">
        <f t="shared" si="11"/>
        <v>208</v>
      </c>
      <c r="H50" s="45">
        <f t="shared" si="12"/>
        <v>28.961919999999999</v>
      </c>
      <c r="I50" s="45">
        <f t="shared" si="13"/>
        <v>16073.865599999999</v>
      </c>
      <c r="J50" s="45">
        <f t="shared" si="14"/>
        <v>3.7650496000000002</v>
      </c>
      <c r="K50" s="46">
        <f t="shared" si="15"/>
        <v>13984.263072</v>
      </c>
      <c r="L50" s="47">
        <v>0.20000000000000001</v>
      </c>
      <c r="M50" s="48">
        <f t="shared" si="16"/>
        <v>2796.8526144000002</v>
      </c>
      <c r="N50" s="49">
        <v>0.050000000000000003</v>
      </c>
      <c r="O50" s="50">
        <f t="shared" si="17"/>
        <v>699.21315360000006</v>
      </c>
      <c r="P50" s="49">
        <v>0.050000000000000003</v>
      </c>
      <c r="Q50" s="50">
        <f t="shared" si="18"/>
        <v>699.21315360000006</v>
      </c>
      <c r="R50" s="51">
        <f t="shared" si="19"/>
        <v>17.640000000000001</v>
      </c>
      <c r="S50" s="52">
        <f t="shared" si="20"/>
        <v>9790.2000000000007</v>
      </c>
      <c r="T50" s="53">
        <f t="shared" si="21"/>
        <v>0.60907564139394077</v>
      </c>
    </row>
    <row r="51" ht="15.95" customHeight="1">
      <c r="A51" s="342" t="s">
        <v>485</v>
      </c>
      <c r="B51" s="39" t="s">
        <v>98</v>
      </c>
      <c r="C51" s="40" t="s">
        <v>99</v>
      </c>
      <c r="D51" s="41">
        <v>1</v>
      </c>
      <c r="E51" s="42">
        <v>478</v>
      </c>
      <c r="F51" s="43">
        <v>0</v>
      </c>
      <c r="G51" s="44">
        <f t="shared" si="11"/>
        <v>478</v>
      </c>
      <c r="H51" s="45">
        <f t="shared" si="12"/>
        <v>66.556719999999999</v>
      </c>
      <c r="I51" s="45">
        <f t="shared" si="13"/>
        <v>66.556719999999999</v>
      </c>
      <c r="J51" s="45">
        <f t="shared" si="14"/>
        <v>8.6523736000000007</v>
      </c>
      <c r="K51" s="46">
        <f t="shared" si="15"/>
        <v>57.904346399999994</v>
      </c>
      <c r="L51" s="47">
        <v>0.20000000000000001</v>
      </c>
      <c r="M51" s="48">
        <f t="shared" si="16"/>
        <v>11.58086928</v>
      </c>
      <c r="N51" s="49">
        <v>0.050000000000000003</v>
      </c>
      <c r="O51" s="50">
        <f t="shared" si="17"/>
        <v>2.89521732</v>
      </c>
      <c r="P51" s="49">
        <v>0.050000000000000003</v>
      </c>
      <c r="Q51" s="50">
        <f t="shared" si="18"/>
        <v>2.89521732</v>
      </c>
      <c r="R51" s="51">
        <f t="shared" si="19"/>
        <v>40.530000000000001</v>
      </c>
      <c r="S51" s="52">
        <f t="shared" si="20"/>
        <v>40.530000000000001</v>
      </c>
      <c r="T51" s="53">
        <f t="shared" si="21"/>
        <v>0.60895428741079793</v>
      </c>
    </row>
    <row r="52" ht="15.95" customHeight="1">
      <c r="A52" s="342" t="s">
        <v>485</v>
      </c>
      <c r="B52" s="56" t="s">
        <v>98</v>
      </c>
      <c r="C52" s="40" t="s">
        <v>99</v>
      </c>
      <c r="D52" s="41">
        <v>267</v>
      </c>
      <c r="E52" s="42">
        <v>478</v>
      </c>
      <c r="F52" s="43">
        <v>0.29999999999999999</v>
      </c>
      <c r="G52" s="44">
        <f t="shared" si="11"/>
        <v>334</v>
      </c>
      <c r="H52" s="45">
        <f t="shared" si="12"/>
        <v>46.506160000000001</v>
      </c>
      <c r="I52" s="45">
        <f t="shared" si="13"/>
        <v>12417.14472</v>
      </c>
      <c r="J52" s="45">
        <f t="shared" si="14"/>
        <v>6.0458008000000003</v>
      </c>
      <c r="K52" s="46">
        <f t="shared" si="15"/>
        <v>10802.9159064</v>
      </c>
      <c r="L52" s="47">
        <v>0.20000000000000001</v>
      </c>
      <c r="M52" s="48">
        <f t="shared" si="16"/>
        <v>2160.5831812800002</v>
      </c>
      <c r="N52" s="49">
        <v>0.050000000000000003</v>
      </c>
      <c r="O52" s="50">
        <f t="shared" si="17"/>
        <v>540.14579532000005</v>
      </c>
      <c r="P52" s="49">
        <v>0.050000000000000003</v>
      </c>
      <c r="Q52" s="50">
        <f t="shared" si="18"/>
        <v>540.14579532000005</v>
      </c>
      <c r="R52" s="51">
        <f t="shared" si="19"/>
        <v>28.32</v>
      </c>
      <c r="S52" s="52">
        <f t="shared" si="20"/>
        <v>7561.4400000000005</v>
      </c>
      <c r="T52" s="53">
        <f t="shared" si="21"/>
        <v>0.60895158834872631</v>
      </c>
    </row>
    <row r="53" ht="15.95" customHeight="1">
      <c r="A53" s="342" t="s">
        <v>485</v>
      </c>
      <c r="B53" s="39" t="s">
        <v>100</v>
      </c>
      <c r="C53" s="40" t="s">
        <v>416</v>
      </c>
      <c r="D53" s="41">
        <v>111</v>
      </c>
      <c r="E53" s="42">
        <v>538</v>
      </c>
      <c r="F53" s="43">
        <v>0.20000000000000001</v>
      </c>
      <c r="G53" s="44">
        <f t="shared" si="11"/>
        <v>430</v>
      </c>
      <c r="H53" s="45">
        <f t="shared" si="12"/>
        <v>59.873200000000004</v>
      </c>
      <c r="I53" s="45">
        <f t="shared" si="13"/>
        <v>6645.9252000000006</v>
      </c>
      <c r="J53" s="45">
        <f t="shared" si="14"/>
        <v>7.7835160000000005</v>
      </c>
      <c r="K53" s="46">
        <f t="shared" si="15"/>
        <v>5781.9549240000006</v>
      </c>
      <c r="L53" s="47">
        <v>0.20000000000000001</v>
      </c>
      <c r="M53" s="48">
        <f t="shared" si="16"/>
        <v>1156.3909848000001</v>
      </c>
      <c r="N53" s="49">
        <v>0.050000000000000003</v>
      </c>
      <c r="O53" s="50">
        <f t="shared" si="17"/>
        <v>289.09774620000002</v>
      </c>
      <c r="P53" s="49">
        <v>0.050000000000000003</v>
      </c>
      <c r="Q53" s="50">
        <f t="shared" si="18"/>
        <v>289.09774620000002</v>
      </c>
      <c r="R53" s="51">
        <f t="shared" si="19"/>
        <v>36.460000000000001</v>
      </c>
      <c r="S53" s="52">
        <f t="shared" si="20"/>
        <v>4047.0599999999999</v>
      </c>
      <c r="T53" s="53">
        <f t="shared" si="21"/>
        <v>0.60895358858387383</v>
      </c>
    </row>
    <row r="54" ht="15.95" customHeight="1">
      <c r="A54" s="342" t="s">
        <v>485</v>
      </c>
      <c r="B54" s="39" t="s">
        <v>102</v>
      </c>
      <c r="C54" s="40" t="s">
        <v>103</v>
      </c>
      <c r="D54" s="41">
        <v>127</v>
      </c>
      <c r="E54" s="42">
        <v>98</v>
      </c>
      <c r="F54" s="43">
        <v>0.75</v>
      </c>
      <c r="G54" s="44">
        <f t="shared" si="11"/>
        <v>24</v>
      </c>
      <c r="H54" s="45">
        <f t="shared" si="12"/>
        <v>3.3417599999999998</v>
      </c>
      <c r="I54" s="45">
        <f t="shared" si="13"/>
        <v>424.40351999999996</v>
      </c>
      <c r="J54" s="45">
        <f t="shared" si="14"/>
        <v>0.4344288</v>
      </c>
      <c r="K54" s="46">
        <f t="shared" si="15"/>
        <v>369.23106239999998</v>
      </c>
      <c r="L54" s="47">
        <v>0.20000000000000001</v>
      </c>
      <c r="M54" s="48">
        <f t="shared" si="16"/>
        <v>73.846212480000005</v>
      </c>
      <c r="N54" s="49">
        <v>0.050000000000000003</v>
      </c>
      <c r="O54" s="50">
        <f t="shared" si="17"/>
        <v>18.461553120000001</v>
      </c>
      <c r="P54" s="49">
        <v>0.050000000000000003</v>
      </c>
      <c r="Q54" s="50">
        <f t="shared" si="18"/>
        <v>18.461553120000001</v>
      </c>
      <c r="R54" s="51">
        <f t="shared" si="19"/>
        <v>2.04</v>
      </c>
      <c r="S54" s="52">
        <f t="shared" si="20"/>
        <v>259.07999999999998</v>
      </c>
      <c r="T54" s="53">
        <f t="shared" si="21"/>
        <v>0.6104567652973284</v>
      </c>
    </row>
    <row r="55" ht="15.95" customHeight="1">
      <c r="A55" s="342" t="s">
        <v>485</v>
      </c>
      <c r="B55" s="39" t="s">
        <v>104</v>
      </c>
      <c r="C55" s="40" t="s">
        <v>105</v>
      </c>
      <c r="D55" s="41">
        <v>38</v>
      </c>
      <c r="E55" s="42">
        <v>148</v>
      </c>
      <c r="F55" s="43">
        <v>0.75</v>
      </c>
      <c r="G55" s="44">
        <f t="shared" si="11"/>
        <v>37</v>
      </c>
      <c r="H55" s="45">
        <f t="shared" si="12"/>
        <v>5.1518800000000002</v>
      </c>
      <c r="I55" s="45">
        <f t="shared" si="13"/>
        <v>195.77144000000001</v>
      </c>
      <c r="J55" s="45">
        <f t="shared" si="14"/>
        <v>0.66974440000000002</v>
      </c>
      <c r="K55" s="46">
        <f t="shared" si="15"/>
        <v>170.32115280000002</v>
      </c>
      <c r="L55" s="47">
        <v>0.20000000000000001</v>
      </c>
      <c r="M55" s="48">
        <f t="shared" si="16"/>
        <v>34.064230560000006</v>
      </c>
      <c r="N55" s="49">
        <v>0.050000000000000003</v>
      </c>
      <c r="O55" s="50">
        <f t="shared" si="17"/>
        <v>8.5160576400000014</v>
      </c>
      <c r="P55" s="49">
        <v>0.050000000000000003</v>
      </c>
      <c r="Q55" s="50">
        <f t="shared" si="18"/>
        <v>8.5160576400000014</v>
      </c>
      <c r="R55" s="51">
        <f t="shared" si="19"/>
        <v>3.1400000000000001</v>
      </c>
      <c r="S55" s="52">
        <f t="shared" si="20"/>
        <v>119.32000000000001</v>
      </c>
      <c r="T55" s="53">
        <f t="shared" si="21"/>
        <v>0.60948624579765054</v>
      </c>
    </row>
    <row r="56" ht="15.95" customHeight="1">
      <c r="A56" s="342" t="s">
        <v>485</v>
      </c>
      <c r="B56" s="39" t="s">
        <v>108</v>
      </c>
      <c r="C56" s="40" t="s">
        <v>109</v>
      </c>
      <c r="D56" s="41">
        <v>193</v>
      </c>
      <c r="E56" s="42">
        <v>268</v>
      </c>
      <c r="F56" s="43">
        <v>0.90000000000000002</v>
      </c>
      <c r="G56" s="44">
        <f t="shared" si="11"/>
        <v>26</v>
      </c>
      <c r="H56" s="45">
        <f t="shared" si="12"/>
        <v>3.6202399999999999</v>
      </c>
      <c r="I56" s="45">
        <f t="shared" si="13"/>
        <v>698.70632000000001</v>
      </c>
      <c r="J56" s="45">
        <f t="shared" si="14"/>
        <v>0.47063120000000003</v>
      </c>
      <c r="K56" s="46">
        <f t="shared" si="15"/>
        <v>607.87449839999999</v>
      </c>
      <c r="L56" s="47">
        <v>0.20000000000000001</v>
      </c>
      <c r="M56" s="48">
        <f t="shared" si="16"/>
        <v>121.57489968</v>
      </c>
      <c r="N56" s="49">
        <v>0.050000000000000003</v>
      </c>
      <c r="O56" s="50">
        <f t="shared" si="17"/>
        <v>30.39372492</v>
      </c>
      <c r="P56" s="49">
        <v>0.050000000000000003</v>
      </c>
      <c r="Q56" s="50">
        <f t="shared" si="18"/>
        <v>30.39372492</v>
      </c>
      <c r="R56" s="51">
        <f t="shared" si="19"/>
        <v>2.2000000000000002</v>
      </c>
      <c r="S56" s="52">
        <f t="shared" si="20"/>
        <v>424.60000000000002</v>
      </c>
      <c r="T56" s="53">
        <f t="shared" si="21"/>
        <v>0.60769451749055314</v>
      </c>
    </row>
    <row r="57" ht="15.95" customHeight="1">
      <c r="A57" s="342" t="s">
        <v>485</v>
      </c>
      <c r="B57" s="39" t="s">
        <v>112</v>
      </c>
      <c r="C57" s="40" t="s">
        <v>113</v>
      </c>
      <c r="D57" s="41">
        <v>21</v>
      </c>
      <c r="E57" s="42">
        <v>298</v>
      </c>
      <c r="F57" s="43">
        <v>0.34000000000000002</v>
      </c>
      <c r="G57" s="44">
        <f t="shared" si="11"/>
        <v>196</v>
      </c>
      <c r="H57" s="45">
        <f t="shared" si="12"/>
        <v>27.291039999999999</v>
      </c>
      <c r="I57" s="45">
        <f t="shared" si="13"/>
        <v>573.11184000000003</v>
      </c>
      <c r="J57" s="45">
        <f t="shared" si="14"/>
        <v>3.5478352000000002</v>
      </c>
      <c r="K57" s="46">
        <f t="shared" si="15"/>
        <v>498.60730079999996</v>
      </c>
      <c r="L57" s="47">
        <v>0.20000000000000001</v>
      </c>
      <c r="M57" s="48">
        <f t="shared" si="16"/>
        <v>99.721460159999992</v>
      </c>
      <c r="N57" s="49">
        <v>0.050000000000000003</v>
      </c>
      <c r="O57" s="50">
        <f t="shared" si="17"/>
        <v>24.930365039999998</v>
      </c>
      <c r="P57" s="49">
        <v>0.050000000000000003</v>
      </c>
      <c r="Q57" s="50">
        <f t="shared" si="18"/>
        <v>24.930365039999998</v>
      </c>
      <c r="R57" s="51">
        <f t="shared" si="19"/>
        <v>16.620000000000001</v>
      </c>
      <c r="S57" s="52">
        <f t="shared" si="20"/>
        <v>349.02000000000004</v>
      </c>
      <c r="T57" s="53">
        <f t="shared" si="21"/>
        <v>0.60899108278761094</v>
      </c>
    </row>
    <row r="58" ht="15.95" customHeight="1">
      <c r="A58" s="342" t="s">
        <v>485</v>
      </c>
      <c r="B58" s="56" t="s">
        <v>114</v>
      </c>
      <c r="C58" s="40" t="s">
        <v>115</v>
      </c>
      <c r="D58" s="41">
        <v>7</v>
      </c>
      <c r="E58" s="42">
        <v>448</v>
      </c>
      <c r="F58" s="43">
        <v>0.34000000000000002</v>
      </c>
      <c r="G58" s="44">
        <f t="shared" si="11"/>
        <v>295</v>
      </c>
      <c r="H58" s="45">
        <f t="shared" si="12"/>
        <v>41.075800000000001</v>
      </c>
      <c r="I58" s="45">
        <f t="shared" si="13"/>
        <v>287.53059999999999</v>
      </c>
      <c r="J58" s="45">
        <f t="shared" si="14"/>
        <v>5.3398539999999999</v>
      </c>
      <c r="K58" s="46">
        <f t="shared" si="15"/>
        <v>250.15162199999997</v>
      </c>
      <c r="L58" s="47">
        <v>0.20000000000000001</v>
      </c>
      <c r="M58" s="48">
        <f t="shared" si="16"/>
        <v>50.030324399999998</v>
      </c>
      <c r="N58" s="49">
        <v>0.050000000000000003</v>
      </c>
      <c r="O58" s="50">
        <f t="shared" si="17"/>
        <v>12.507581099999999</v>
      </c>
      <c r="P58" s="49">
        <v>0.050000000000000003</v>
      </c>
      <c r="Q58" s="50">
        <f t="shared" si="18"/>
        <v>12.507581099999999</v>
      </c>
      <c r="R58" s="51">
        <f t="shared" si="19"/>
        <v>25.02</v>
      </c>
      <c r="S58" s="52">
        <f t="shared" si="20"/>
        <v>175.13999999999999</v>
      </c>
      <c r="T58" s="53">
        <f t="shared" si="21"/>
        <v>0.60911777737743389</v>
      </c>
    </row>
    <row r="59" ht="15.95" customHeight="1">
      <c r="A59" s="342" t="s">
        <v>485</v>
      </c>
      <c r="B59" s="56" t="s">
        <v>116</v>
      </c>
      <c r="C59" s="40" t="s">
        <v>117</v>
      </c>
      <c r="D59" s="41">
        <v>11</v>
      </c>
      <c r="E59" s="42">
        <v>498</v>
      </c>
      <c r="F59" s="43">
        <v>0.34999999999999998</v>
      </c>
      <c r="G59" s="44">
        <f t="shared" si="11"/>
        <v>323</v>
      </c>
      <c r="H59" s="45">
        <f t="shared" si="12"/>
        <v>44.974519999999998</v>
      </c>
      <c r="I59" s="45">
        <f t="shared" si="13"/>
        <v>494.71972</v>
      </c>
      <c r="J59" s="45">
        <f t="shared" si="14"/>
        <v>5.8466876000000001</v>
      </c>
      <c r="K59" s="46">
        <f t="shared" si="15"/>
        <v>430.40615639999993</v>
      </c>
      <c r="L59" s="47">
        <v>0.20000000000000001</v>
      </c>
      <c r="M59" s="48">
        <f t="shared" si="16"/>
        <v>86.081231279999997</v>
      </c>
      <c r="N59" s="49">
        <v>0.050000000000000003</v>
      </c>
      <c r="O59" s="50">
        <f t="shared" si="17"/>
        <v>21.520307819999999</v>
      </c>
      <c r="P59" s="49">
        <v>0.050000000000000003</v>
      </c>
      <c r="Q59" s="50">
        <f t="shared" si="18"/>
        <v>21.520307819999999</v>
      </c>
      <c r="R59" s="51">
        <f t="shared" si="19"/>
        <v>27.390000000000001</v>
      </c>
      <c r="S59" s="52">
        <f t="shared" si="20"/>
        <v>301.29000000000002</v>
      </c>
      <c r="T59" s="53">
        <f t="shared" si="21"/>
        <v>0.60901150251297853</v>
      </c>
    </row>
    <row r="60" ht="15.95" customHeight="1">
      <c r="A60" s="342" t="s">
        <v>485</v>
      </c>
      <c r="B60" s="56" t="s">
        <v>340</v>
      </c>
      <c r="C60" s="40" t="s">
        <v>119</v>
      </c>
      <c r="D60" s="41">
        <v>5000</v>
      </c>
      <c r="E60" s="42">
        <v>248</v>
      </c>
      <c r="F60" s="43">
        <v>0.80000000000000004</v>
      </c>
      <c r="G60" s="44">
        <f t="shared" si="11"/>
        <v>49</v>
      </c>
      <c r="H60" s="45">
        <f t="shared" si="12"/>
        <v>6.8227599999999997</v>
      </c>
      <c r="I60" s="45">
        <f t="shared" si="13"/>
        <v>34113.799999999996</v>
      </c>
      <c r="J60" s="45">
        <f t="shared" si="14"/>
        <v>0.88695880000000005</v>
      </c>
      <c r="K60" s="46">
        <f t="shared" si="15"/>
        <v>29679.005999999998</v>
      </c>
      <c r="L60" s="47">
        <v>0.20000000000000001</v>
      </c>
      <c r="M60" s="48">
        <f t="shared" si="16"/>
        <v>5935.8011999999999</v>
      </c>
      <c r="N60" s="49">
        <v>0.050000000000000003</v>
      </c>
      <c r="O60" s="50">
        <f t="shared" si="17"/>
        <v>1483.9503</v>
      </c>
      <c r="P60" s="49">
        <v>0.050000000000000003</v>
      </c>
      <c r="Q60" s="50">
        <f t="shared" si="18"/>
        <v>1483.9503</v>
      </c>
      <c r="R60" s="51">
        <f t="shared" si="19"/>
        <v>4.1600000000000001</v>
      </c>
      <c r="S60" s="52">
        <f t="shared" si="20"/>
        <v>20800</v>
      </c>
      <c r="T60" s="53">
        <f t="shared" si="21"/>
        <v>0.60972392404246967</v>
      </c>
    </row>
    <row r="61" ht="15.95" customHeight="1">
      <c r="A61" s="342" t="s">
        <v>485</v>
      </c>
      <c r="B61" s="56" t="s">
        <v>120</v>
      </c>
      <c r="C61" s="40" t="s">
        <v>121</v>
      </c>
      <c r="D61" s="41">
        <v>754</v>
      </c>
      <c r="E61" s="42">
        <v>348</v>
      </c>
      <c r="F61" s="43">
        <v>0.71999999999999997</v>
      </c>
      <c r="G61" s="44">
        <f t="shared" si="11"/>
        <v>97</v>
      </c>
      <c r="H61" s="45">
        <f t="shared" si="12"/>
        <v>13.50628</v>
      </c>
      <c r="I61" s="45">
        <f t="shared" si="13"/>
        <v>10183.735119999999</v>
      </c>
      <c r="J61" s="45">
        <f t="shared" si="14"/>
        <v>1.7558164000000001</v>
      </c>
      <c r="K61" s="46">
        <f t="shared" si="15"/>
        <v>8859.8495543999998</v>
      </c>
      <c r="L61" s="47">
        <v>0.20000000000000001</v>
      </c>
      <c r="M61" s="48">
        <f t="shared" si="16"/>
        <v>1771.96991088</v>
      </c>
      <c r="N61" s="49">
        <v>0.050000000000000003</v>
      </c>
      <c r="O61" s="50">
        <f t="shared" si="17"/>
        <v>442.99247772000001</v>
      </c>
      <c r="P61" s="49">
        <v>0.050000000000000003</v>
      </c>
      <c r="Q61" s="50">
        <f t="shared" si="18"/>
        <v>442.99247772000001</v>
      </c>
      <c r="R61" s="51">
        <f t="shared" si="19"/>
        <v>8.2300000000000004</v>
      </c>
      <c r="S61" s="52">
        <f t="shared" si="20"/>
        <v>6205.4200000000001</v>
      </c>
      <c r="T61" s="53">
        <f t="shared" si="21"/>
        <v>0.60934617081831566</v>
      </c>
    </row>
    <row r="62" ht="15.95" customHeight="1">
      <c r="A62" s="342" t="s">
        <v>485</v>
      </c>
      <c r="B62" s="56" t="s">
        <v>368</v>
      </c>
      <c r="C62" s="40" t="s">
        <v>417</v>
      </c>
      <c r="D62" s="41">
        <v>1063</v>
      </c>
      <c r="E62" s="42">
        <v>428</v>
      </c>
      <c r="F62" s="43">
        <v>0.65000000000000002</v>
      </c>
      <c r="G62" s="44">
        <f t="shared" si="11"/>
        <v>149</v>
      </c>
      <c r="H62" s="45">
        <f t="shared" si="12"/>
        <v>20.746760000000002</v>
      </c>
      <c r="I62" s="45">
        <f t="shared" si="13"/>
        <v>22053.805880000004</v>
      </c>
      <c r="J62" s="45">
        <f t="shared" si="14"/>
        <v>2.6970788000000003</v>
      </c>
      <c r="K62" s="46">
        <f t="shared" si="15"/>
        <v>19186.811115600001</v>
      </c>
      <c r="L62" s="47">
        <v>0.20000000000000001</v>
      </c>
      <c r="M62" s="48">
        <f t="shared" si="16"/>
        <v>3837.3622231200006</v>
      </c>
      <c r="N62" s="49">
        <v>0.050000000000000003</v>
      </c>
      <c r="O62" s="50">
        <f t="shared" si="17"/>
        <v>959.34055578000016</v>
      </c>
      <c r="P62" s="49">
        <v>0.050000000000000003</v>
      </c>
      <c r="Q62" s="50">
        <f t="shared" si="18"/>
        <v>959.34055578000016</v>
      </c>
      <c r="R62" s="51">
        <f t="shared" si="19"/>
        <v>12.630000000000001</v>
      </c>
      <c r="S62" s="52">
        <f t="shared" si="20"/>
        <v>13425.690000000001</v>
      </c>
      <c r="T62" s="53">
        <f t="shared" si="21"/>
        <v>0.60876975489184815</v>
      </c>
    </row>
    <row r="63" ht="15.95" customHeight="1">
      <c r="A63" s="342" t="s">
        <v>485</v>
      </c>
      <c r="B63" s="39" t="s">
        <v>369</v>
      </c>
      <c r="C63" s="40" t="s">
        <v>125</v>
      </c>
      <c r="D63" s="41">
        <v>2</v>
      </c>
      <c r="E63" s="42">
        <v>298</v>
      </c>
      <c r="F63" s="43">
        <v>0.5</v>
      </c>
      <c r="G63" s="44">
        <f t="shared" si="11"/>
        <v>149</v>
      </c>
      <c r="H63" s="45">
        <f t="shared" si="12"/>
        <v>20.746760000000002</v>
      </c>
      <c r="I63" s="45">
        <f t="shared" si="13"/>
        <v>41.493520000000004</v>
      </c>
      <c r="J63" s="45">
        <f t="shared" si="14"/>
        <v>2.6970788000000003</v>
      </c>
      <c r="K63" s="46">
        <f t="shared" si="15"/>
        <v>36.099362400000004</v>
      </c>
      <c r="L63" s="47">
        <v>0.20000000000000001</v>
      </c>
      <c r="M63" s="48">
        <f t="shared" si="16"/>
        <v>7.2198724800000011</v>
      </c>
      <c r="N63" s="49">
        <v>0.050000000000000003</v>
      </c>
      <c r="O63" s="50">
        <f t="shared" si="17"/>
        <v>1.8049681200000003</v>
      </c>
      <c r="P63" s="49">
        <v>0.050000000000000003</v>
      </c>
      <c r="Q63" s="50">
        <f t="shared" si="18"/>
        <v>1.8049681200000003</v>
      </c>
      <c r="R63" s="51">
        <f t="shared" si="19"/>
        <v>12.630000000000001</v>
      </c>
      <c r="S63" s="52">
        <f t="shared" si="20"/>
        <v>25.260000000000002</v>
      </c>
      <c r="T63" s="53">
        <f t="shared" si="21"/>
        <v>0.60876975489184815</v>
      </c>
    </row>
    <row r="64" ht="15.95" customHeight="1">
      <c r="A64" s="342" t="s">
        <v>485</v>
      </c>
      <c r="B64" s="39" t="s">
        <v>370</v>
      </c>
      <c r="C64" s="40" t="s">
        <v>418</v>
      </c>
      <c r="D64" s="41">
        <v>2</v>
      </c>
      <c r="E64" s="42">
        <v>398</v>
      </c>
      <c r="F64" s="43">
        <v>0.5</v>
      </c>
      <c r="G64" s="44">
        <f t="shared" si="11"/>
        <v>199</v>
      </c>
      <c r="H64" s="45">
        <f t="shared" si="12"/>
        <v>27.708760000000002</v>
      </c>
      <c r="I64" s="45">
        <f t="shared" si="13"/>
        <v>55.417520000000003</v>
      </c>
      <c r="J64" s="45">
        <f t="shared" si="14"/>
        <v>3.6021388000000005</v>
      </c>
      <c r="K64" s="46">
        <f t="shared" si="15"/>
        <v>48.213242399999999</v>
      </c>
      <c r="L64" s="47">
        <v>0.20000000000000001</v>
      </c>
      <c r="M64" s="48">
        <f t="shared" si="16"/>
        <v>9.6426484800000001</v>
      </c>
      <c r="N64" s="49">
        <v>0.050000000000000003</v>
      </c>
      <c r="O64" s="50">
        <f t="shared" si="17"/>
        <v>2.41066212</v>
      </c>
      <c r="P64" s="49">
        <v>0.050000000000000003</v>
      </c>
      <c r="Q64" s="50">
        <f t="shared" si="18"/>
        <v>2.41066212</v>
      </c>
      <c r="R64" s="51">
        <f t="shared" si="19"/>
        <v>16.870000000000001</v>
      </c>
      <c r="S64" s="52">
        <f t="shared" si="20"/>
        <v>33.740000000000002</v>
      </c>
      <c r="T64" s="53">
        <f t="shared" si="21"/>
        <v>0.60883273015465145</v>
      </c>
    </row>
    <row r="65" ht="15.95" customHeight="1">
      <c r="A65" s="342" t="s">
        <v>485</v>
      </c>
      <c r="B65" s="39" t="s">
        <v>371</v>
      </c>
      <c r="C65" s="40" t="s">
        <v>419</v>
      </c>
      <c r="D65" s="41">
        <v>2</v>
      </c>
      <c r="E65" s="42">
        <v>498</v>
      </c>
      <c r="F65" s="43">
        <v>0.5</v>
      </c>
      <c r="G65" s="44">
        <f t="shared" si="11"/>
        <v>249</v>
      </c>
      <c r="H65" s="45">
        <f t="shared" si="12"/>
        <v>34.670760000000001</v>
      </c>
      <c r="I65" s="45">
        <f t="shared" si="13"/>
        <v>69.341520000000003</v>
      </c>
      <c r="J65" s="45">
        <f t="shared" si="14"/>
        <v>4.5071988000000003</v>
      </c>
      <c r="K65" s="46">
        <f t="shared" si="15"/>
        <v>60.3271224</v>
      </c>
      <c r="L65" s="47">
        <v>0.20000000000000001</v>
      </c>
      <c r="M65" s="48">
        <f t="shared" si="16"/>
        <v>12.065424480000001</v>
      </c>
      <c r="N65" s="49">
        <v>0.050000000000000003</v>
      </c>
      <c r="O65" s="50">
        <f t="shared" si="17"/>
        <v>3.0163561200000002</v>
      </c>
      <c r="P65" s="49">
        <v>0.050000000000000003</v>
      </c>
      <c r="Q65" s="50">
        <f t="shared" si="18"/>
        <v>3.0163561200000002</v>
      </c>
      <c r="R65" s="51">
        <f t="shared" si="19"/>
        <v>21.109999999999999</v>
      </c>
      <c r="S65" s="52">
        <f t="shared" si="20"/>
        <v>42.219999999999999</v>
      </c>
      <c r="T65" s="53">
        <f t="shared" si="21"/>
        <v>0.60887041414725263</v>
      </c>
    </row>
    <row r="66" ht="15.95" customHeight="1">
      <c r="A66" s="342" t="s">
        <v>485</v>
      </c>
      <c r="B66" s="39" t="s">
        <v>372</v>
      </c>
      <c r="C66" s="40" t="s">
        <v>131</v>
      </c>
      <c r="D66" s="41">
        <v>11</v>
      </c>
      <c r="E66" s="42">
        <v>198</v>
      </c>
      <c r="F66" s="43">
        <v>0.75</v>
      </c>
      <c r="G66" s="44">
        <f t="shared" si="11"/>
        <v>49</v>
      </c>
      <c r="H66" s="45">
        <f t="shared" si="12"/>
        <v>6.8227599999999997</v>
      </c>
      <c r="I66" s="45">
        <f t="shared" si="13"/>
        <v>75.050359999999998</v>
      </c>
      <c r="J66" s="45">
        <f t="shared" si="14"/>
        <v>0.88695880000000005</v>
      </c>
      <c r="K66" s="46">
        <f t="shared" si="15"/>
        <v>65.293813199999988</v>
      </c>
      <c r="L66" s="47">
        <v>0.20000000000000001</v>
      </c>
      <c r="M66" s="48">
        <f t="shared" si="16"/>
        <v>13.058762639999998</v>
      </c>
      <c r="N66" s="49">
        <v>0.050000000000000003</v>
      </c>
      <c r="O66" s="50">
        <f t="shared" si="17"/>
        <v>3.2646906599999994</v>
      </c>
      <c r="P66" s="49">
        <v>0.050000000000000003</v>
      </c>
      <c r="Q66" s="50">
        <f t="shared" si="18"/>
        <v>3.2646906599999994</v>
      </c>
      <c r="R66" s="51">
        <f t="shared" si="19"/>
        <v>4.1600000000000001</v>
      </c>
      <c r="S66" s="52">
        <f t="shared" si="20"/>
        <v>45.760000000000005</v>
      </c>
      <c r="T66" s="53">
        <f t="shared" si="21"/>
        <v>0.60972392404246967</v>
      </c>
    </row>
    <row r="67" ht="15.95" customHeight="1">
      <c r="A67" s="342" t="s">
        <v>485</v>
      </c>
      <c r="B67" s="39" t="s">
        <v>298</v>
      </c>
      <c r="C67" s="40" t="s">
        <v>490</v>
      </c>
      <c r="D67" s="41">
        <v>30</v>
      </c>
      <c r="E67" s="42">
        <v>198</v>
      </c>
      <c r="F67" s="43">
        <v>0</v>
      </c>
      <c r="G67" s="44">
        <f t="shared" si="11"/>
        <v>198</v>
      </c>
      <c r="H67" s="45">
        <f t="shared" si="12"/>
        <v>27.569520000000001</v>
      </c>
      <c r="I67" s="45">
        <f t="shared" si="13"/>
        <v>827.0856</v>
      </c>
      <c r="J67" s="45">
        <f t="shared" si="14"/>
        <v>3.5840376000000003</v>
      </c>
      <c r="K67" s="46">
        <f t="shared" si="15"/>
        <v>719.56447200000002</v>
      </c>
      <c r="L67" s="47">
        <v>0.20000000000000001</v>
      </c>
      <c r="M67" s="48">
        <f t="shared" si="16"/>
        <v>143.9128944</v>
      </c>
      <c r="N67" s="49">
        <v>0.050000000000000003</v>
      </c>
      <c r="O67" s="50">
        <f t="shared" si="17"/>
        <v>35.9782236</v>
      </c>
      <c r="P67" s="49">
        <v>0.050000000000000003</v>
      </c>
      <c r="Q67" s="50">
        <f t="shared" si="18"/>
        <v>35.9782236</v>
      </c>
      <c r="R67" s="51">
        <f t="shared" si="19"/>
        <v>16.789999999999999</v>
      </c>
      <c r="S67" s="52">
        <f t="shared" si="20"/>
        <v>503.69999999999999</v>
      </c>
      <c r="T67" s="53">
        <f t="shared" si="21"/>
        <v>0.60900588766144637</v>
      </c>
    </row>
    <row r="68" ht="15.95" customHeight="1">
      <c r="A68" s="342" t="s">
        <v>485</v>
      </c>
      <c r="B68" s="343" t="s">
        <v>491</v>
      </c>
      <c r="C68" s="40"/>
      <c r="D68" s="41">
        <v>1</v>
      </c>
      <c r="E68" s="42">
        <v>108</v>
      </c>
      <c r="F68" s="43">
        <v>0.5</v>
      </c>
      <c r="G68" s="44">
        <f t="shared" si="11"/>
        <v>54</v>
      </c>
      <c r="H68" s="45">
        <f t="shared" si="12"/>
        <v>7.5189599999999999</v>
      </c>
      <c r="I68" s="45">
        <f t="shared" si="13"/>
        <v>7.5189599999999999</v>
      </c>
      <c r="J68" s="45">
        <f t="shared" si="14"/>
        <v>0.97746480000000002</v>
      </c>
      <c r="K68" s="46">
        <f t="shared" si="15"/>
        <v>6.5414952</v>
      </c>
      <c r="L68" s="47">
        <v>0.20000000000000001</v>
      </c>
      <c r="M68" s="48">
        <f t="shared" si="16"/>
        <v>1.3082990400000001</v>
      </c>
      <c r="N68" s="49">
        <v>0.050000000000000003</v>
      </c>
      <c r="O68" s="50">
        <f t="shared" si="17"/>
        <v>0.32707476000000002</v>
      </c>
      <c r="P68" s="49">
        <v>0.050000000000000003</v>
      </c>
      <c r="Q68" s="50">
        <f t="shared" si="18"/>
        <v>0.32707476000000002</v>
      </c>
      <c r="R68" s="51">
        <f t="shared" si="19"/>
        <v>4.5800000000000001</v>
      </c>
      <c r="S68" s="52">
        <f t="shared" si="20"/>
        <v>4.5800000000000001</v>
      </c>
      <c r="T68" s="53">
        <f t="shared" si="21"/>
        <v>0.60912679413110327</v>
      </c>
    </row>
    <row r="69" ht="15.95" customHeight="1">
      <c r="A69" s="342" t="s">
        <v>485</v>
      </c>
      <c r="B69" s="39" t="s">
        <v>132</v>
      </c>
      <c r="C69" s="40" t="s">
        <v>133</v>
      </c>
      <c r="D69" s="41">
        <v>231</v>
      </c>
      <c r="E69" s="42">
        <v>108</v>
      </c>
      <c r="F69" s="43">
        <v>0.75</v>
      </c>
      <c r="G69" s="44">
        <f t="shared" si="11"/>
        <v>27</v>
      </c>
      <c r="H69" s="45">
        <f t="shared" si="12"/>
        <v>3.7594799999999999</v>
      </c>
      <c r="I69" s="45">
        <f t="shared" si="13"/>
        <v>868.43988000000002</v>
      </c>
      <c r="J69" s="45">
        <f t="shared" si="14"/>
        <v>0.48873240000000001</v>
      </c>
      <c r="K69" s="46">
        <f t="shared" si="15"/>
        <v>755.5426956</v>
      </c>
      <c r="L69" s="47">
        <v>0.20000000000000001</v>
      </c>
      <c r="M69" s="48">
        <f t="shared" si="16"/>
        <v>151.10853912000002</v>
      </c>
      <c r="N69" s="49">
        <v>0.050000000000000003</v>
      </c>
      <c r="O69" s="50">
        <f t="shared" si="17"/>
        <v>37.777134780000004</v>
      </c>
      <c r="P69" s="49">
        <v>0.050000000000000003</v>
      </c>
      <c r="Q69" s="50">
        <f t="shared" si="18"/>
        <v>37.777134780000004</v>
      </c>
      <c r="R69" s="51">
        <f t="shared" si="19"/>
        <v>2.29</v>
      </c>
      <c r="S69" s="52">
        <f t="shared" si="20"/>
        <v>528.99000000000001</v>
      </c>
      <c r="T69" s="53">
        <f t="shared" si="21"/>
        <v>0.60912679413110327</v>
      </c>
    </row>
    <row r="70" ht="15.95" customHeight="1">
      <c r="A70" s="342" t="s">
        <v>485</v>
      </c>
      <c r="B70" s="39" t="s">
        <v>373</v>
      </c>
      <c r="C70" s="40" t="s">
        <v>135</v>
      </c>
      <c r="D70" s="41">
        <v>18</v>
      </c>
      <c r="E70" s="42">
        <v>98</v>
      </c>
      <c r="F70" s="43">
        <v>0.5</v>
      </c>
      <c r="G70" s="44">
        <f t="shared" si="11"/>
        <v>49</v>
      </c>
      <c r="H70" s="45">
        <f t="shared" si="12"/>
        <v>6.8227599999999997</v>
      </c>
      <c r="I70" s="45">
        <f t="shared" si="13"/>
        <v>122.80968</v>
      </c>
      <c r="J70" s="45">
        <f t="shared" si="14"/>
        <v>0.88695880000000005</v>
      </c>
      <c r="K70" s="46">
        <f t="shared" si="15"/>
        <v>106.84442159999999</v>
      </c>
      <c r="L70" s="47">
        <v>0.20000000000000001</v>
      </c>
      <c r="M70" s="48">
        <f t="shared" si="16"/>
        <v>21.368884319999999</v>
      </c>
      <c r="N70" s="49">
        <v>0.050000000000000003</v>
      </c>
      <c r="O70" s="50">
        <f t="shared" si="17"/>
        <v>5.3422210799999998</v>
      </c>
      <c r="P70" s="49">
        <v>0.050000000000000003</v>
      </c>
      <c r="Q70" s="50">
        <f t="shared" si="18"/>
        <v>5.3422210799999998</v>
      </c>
      <c r="R70" s="51">
        <f t="shared" si="19"/>
        <v>4.1600000000000001</v>
      </c>
      <c r="S70" s="52">
        <f t="shared" si="20"/>
        <v>74.879999999999995</v>
      </c>
      <c r="T70" s="53">
        <f t="shared" si="21"/>
        <v>0.60972392404246956</v>
      </c>
    </row>
    <row r="71" ht="15.6" customHeight="1">
      <c r="A71" s="342" t="s">
        <v>485</v>
      </c>
      <c r="B71" s="39" t="s">
        <v>373</v>
      </c>
      <c r="C71" s="40" t="s">
        <v>135</v>
      </c>
      <c r="D71" s="41">
        <v>5281</v>
      </c>
      <c r="E71" s="42">
        <v>98</v>
      </c>
      <c r="F71" s="43">
        <v>0.59999999999999998</v>
      </c>
      <c r="G71" s="44">
        <f t="shared" si="11"/>
        <v>39</v>
      </c>
      <c r="H71" s="45">
        <f t="shared" si="12"/>
        <v>5.4303600000000003</v>
      </c>
      <c r="I71" s="45">
        <f t="shared" si="13"/>
        <v>28677.731160000003</v>
      </c>
      <c r="J71" s="45">
        <f t="shared" si="14"/>
        <v>0.7059468000000001</v>
      </c>
      <c r="K71" s="46">
        <f t="shared" si="15"/>
        <v>24949.626109199999</v>
      </c>
      <c r="L71" s="47">
        <v>0.20000000000000001</v>
      </c>
      <c r="M71" s="48">
        <f t="shared" si="16"/>
        <v>4989.9252218399997</v>
      </c>
      <c r="N71" s="49">
        <v>0.050000000000000003</v>
      </c>
      <c r="O71" s="50">
        <f t="shared" si="17"/>
        <v>1247.4813054599999</v>
      </c>
      <c r="P71" s="49">
        <v>0.050000000000000003</v>
      </c>
      <c r="Q71" s="50">
        <f t="shared" si="18"/>
        <v>1247.4813054599999</v>
      </c>
      <c r="R71" s="51">
        <f t="shared" si="19"/>
        <v>3.3100000000000001</v>
      </c>
      <c r="S71" s="52">
        <f t="shared" si="20"/>
        <v>17480.110000000001</v>
      </c>
      <c r="T71" s="53">
        <f t="shared" si="21"/>
        <v>0.60953601602840324</v>
      </c>
    </row>
    <row r="72" ht="15.95" customHeight="1">
      <c r="A72" s="342" t="s">
        <v>485</v>
      </c>
      <c r="B72" s="39" t="s">
        <v>373</v>
      </c>
      <c r="C72" s="40" t="s">
        <v>135</v>
      </c>
      <c r="D72" s="41">
        <v>1</v>
      </c>
      <c r="E72" s="42">
        <v>98</v>
      </c>
      <c r="F72" s="43">
        <v>0</v>
      </c>
      <c r="G72" s="44">
        <f t="shared" ref="G72:G103" si="22">ROUNDDOWN(E72*(1-F72),0)</f>
        <v>98</v>
      </c>
      <c r="H72" s="45">
        <f t="shared" ref="H72:H103" si="23">G72*$C$6</f>
        <v>13.645519999999999</v>
      </c>
      <c r="I72" s="45">
        <f t="shared" ref="I72:I103" si="24">H72*D72</f>
        <v>13.645519999999999</v>
      </c>
      <c r="J72" s="45">
        <f t="shared" ref="J72:J103" si="25">H72*0.13</f>
        <v>1.7739176000000001</v>
      </c>
      <c r="K72" s="46">
        <f t="shared" ref="K72:K103" si="26">(H72-J72)*D72</f>
        <v>11.871602399999999</v>
      </c>
      <c r="L72" s="47">
        <v>0.20000000000000001</v>
      </c>
      <c r="M72" s="48">
        <f t="shared" ref="M72:M103" si="27">K72*L72</f>
        <v>2.3743204799999997</v>
      </c>
      <c r="N72" s="49">
        <v>0.050000000000000003</v>
      </c>
      <c r="O72" s="50">
        <f t="shared" ref="O72:O103" si="28">K72*N72</f>
        <v>0.59358011999999993</v>
      </c>
      <c r="P72" s="49">
        <v>0.050000000000000003</v>
      </c>
      <c r="Q72" s="50">
        <f t="shared" ref="Q72:Q103" si="29">K72*P72</f>
        <v>0.59358011999999993</v>
      </c>
      <c r="R72" s="51">
        <f t="shared" ref="R72:R103" si="30">IFERROR(ROUND((K72-M72-O72-Q72)/D72,2),0)</f>
        <v>8.3100000000000005</v>
      </c>
      <c r="S72" s="52">
        <f t="shared" ref="S72:S103" si="31">+D72*R72</f>
        <v>8.3100000000000005</v>
      </c>
      <c r="T72" s="53">
        <f t="shared" ref="T72:T103" si="32">S72/I72</f>
        <v>0.60899108278761094</v>
      </c>
    </row>
    <row r="73" ht="15.95" customHeight="1">
      <c r="A73" s="342" t="s">
        <v>485</v>
      </c>
      <c r="B73" s="39" t="s">
        <v>136</v>
      </c>
      <c r="C73" s="40" t="s">
        <v>137</v>
      </c>
      <c r="D73" s="41">
        <v>80</v>
      </c>
      <c r="E73" s="42">
        <v>360</v>
      </c>
      <c r="F73" s="43">
        <v>0.63</v>
      </c>
      <c r="G73" s="44">
        <f t="shared" si="22"/>
        <v>133</v>
      </c>
      <c r="H73" s="45">
        <f t="shared" si="23"/>
        <v>18.518920000000001</v>
      </c>
      <c r="I73" s="45">
        <f t="shared" si="24"/>
        <v>1481.5136000000002</v>
      </c>
      <c r="J73" s="45">
        <f t="shared" si="25"/>
        <v>2.4074596000000001</v>
      </c>
      <c r="K73" s="46">
        <f t="shared" si="26"/>
        <v>1288.9168320000001</v>
      </c>
      <c r="L73" s="47">
        <v>0.20000000000000001</v>
      </c>
      <c r="M73" s="48">
        <f t="shared" si="27"/>
        <v>257.78336640000003</v>
      </c>
      <c r="N73" s="49">
        <v>0.050000000000000003</v>
      </c>
      <c r="O73" s="50">
        <f t="shared" si="28"/>
        <v>64.445841600000008</v>
      </c>
      <c r="P73" s="49">
        <v>0.050000000000000003</v>
      </c>
      <c r="Q73" s="50">
        <f t="shared" si="29"/>
        <v>64.445841600000008</v>
      </c>
      <c r="R73" s="51">
        <f t="shared" si="30"/>
        <v>11.279999999999999</v>
      </c>
      <c r="S73" s="52">
        <f t="shared" si="31"/>
        <v>902.39999999999998</v>
      </c>
      <c r="T73" s="53">
        <f t="shared" si="32"/>
        <v>0.60910679456469374</v>
      </c>
    </row>
    <row r="74" ht="15.95" customHeight="1">
      <c r="A74" s="342" t="s">
        <v>485</v>
      </c>
      <c r="B74" s="39" t="s">
        <v>138</v>
      </c>
      <c r="C74" s="40" t="s">
        <v>139</v>
      </c>
      <c r="D74" s="41">
        <v>145</v>
      </c>
      <c r="E74" s="42">
        <v>684</v>
      </c>
      <c r="F74" s="43">
        <v>0.746695</v>
      </c>
      <c r="G74" s="44">
        <f t="shared" si="22"/>
        <v>173</v>
      </c>
      <c r="H74" s="45">
        <f t="shared" si="23"/>
        <v>24.088519999999999</v>
      </c>
      <c r="I74" s="45">
        <f t="shared" si="24"/>
        <v>3492.8353999999999</v>
      </c>
      <c r="J74" s="45">
        <f t="shared" si="25"/>
        <v>3.1315075999999999</v>
      </c>
      <c r="K74" s="46">
        <f t="shared" si="26"/>
        <v>3038.7667980000001</v>
      </c>
      <c r="L74" s="47">
        <v>0.20000000000000001</v>
      </c>
      <c r="M74" s="48">
        <f t="shared" si="27"/>
        <v>607.75335960000007</v>
      </c>
      <c r="N74" s="49">
        <v>0.050000000000000003</v>
      </c>
      <c r="O74" s="50">
        <f t="shared" si="28"/>
        <v>151.93833990000002</v>
      </c>
      <c r="P74" s="49">
        <v>0.050000000000000003</v>
      </c>
      <c r="Q74" s="50">
        <f t="shared" si="29"/>
        <v>151.93833990000002</v>
      </c>
      <c r="R74" s="51">
        <f t="shared" si="30"/>
        <v>14.67</v>
      </c>
      <c r="S74" s="52">
        <f t="shared" si="31"/>
        <v>2127.1500000000001</v>
      </c>
      <c r="T74" s="53">
        <f t="shared" si="32"/>
        <v>0.60900379101746394</v>
      </c>
    </row>
    <row r="75" ht="15.95" customHeight="1">
      <c r="A75" s="342" t="s">
        <v>485</v>
      </c>
      <c r="B75" s="39" t="s">
        <v>140</v>
      </c>
      <c r="C75" s="40" t="s">
        <v>141</v>
      </c>
      <c r="D75" s="41">
        <v>1</v>
      </c>
      <c r="E75" s="42">
        <v>324</v>
      </c>
      <c r="F75" s="43">
        <v>0.72080239999999995</v>
      </c>
      <c r="G75" s="44">
        <f t="shared" si="22"/>
        <v>90</v>
      </c>
      <c r="H75" s="45">
        <f t="shared" si="23"/>
        <v>12.531600000000001</v>
      </c>
      <c r="I75" s="45">
        <f t="shared" si="24"/>
        <v>12.531600000000001</v>
      </c>
      <c r="J75" s="45">
        <f t="shared" si="25"/>
        <v>1.6291080000000002</v>
      </c>
      <c r="K75" s="46">
        <f t="shared" si="26"/>
        <v>10.902492000000001</v>
      </c>
      <c r="L75" s="47">
        <v>0.20000000000000001</v>
      </c>
      <c r="M75" s="48">
        <f t="shared" si="27"/>
        <v>2.1804984000000003</v>
      </c>
      <c r="N75" s="49">
        <v>0.050000000000000003</v>
      </c>
      <c r="O75" s="50">
        <f t="shared" si="28"/>
        <v>0.54512460000000007</v>
      </c>
      <c r="P75" s="49">
        <v>0.050000000000000003</v>
      </c>
      <c r="Q75" s="50">
        <f t="shared" si="29"/>
        <v>0.54512460000000007</v>
      </c>
      <c r="R75" s="51">
        <f t="shared" si="30"/>
        <v>7.6299999999999999</v>
      </c>
      <c r="S75" s="52">
        <f t="shared" si="31"/>
        <v>7.6299999999999999</v>
      </c>
      <c r="T75" s="53">
        <f t="shared" si="32"/>
        <v>0.60886079989785813</v>
      </c>
    </row>
    <row r="76" ht="15.95" customHeight="1">
      <c r="A76" s="342" t="s">
        <v>485</v>
      </c>
      <c r="B76" s="39" t="s">
        <v>140</v>
      </c>
      <c r="C76" s="40" t="s">
        <v>141</v>
      </c>
      <c r="D76" s="41">
        <v>67</v>
      </c>
      <c r="E76" s="42">
        <v>324</v>
      </c>
      <c r="F76" s="43">
        <v>0.75</v>
      </c>
      <c r="G76" s="44">
        <f t="shared" si="22"/>
        <v>81</v>
      </c>
      <c r="H76" s="45">
        <f t="shared" si="23"/>
        <v>11.27844</v>
      </c>
      <c r="I76" s="45">
        <f t="shared" si="24"/>
        <v>755.65548000000001</v>
      </c>
      <c r="J76" s="45">
        <f t="shared" si="25"/>
        <v>1.4661972000000001</v>
      </c>
      <c r="K76" s="46">
        <f t="shared" si="26"/>
        <v>657.42026759999999</v>
      </c>
      <c r="L76" s="47">
        <v>0.20000000000000001</v>
      </c>
      <c r="M76" s="48">
        <f t="shared" si="27"/>
        <v>131.48405352</v>
      </c>
      <c r="N76" s="49">
        <v>0.050000000000000003</v>
      </c>
      <c r="O76" s="50">
        <f t="shared" si="28"/>
        <v>32.871013380000001</v>
      </c>
      <c r="P76" s="49">
        <v>0.050000000000000003</v>
      </c>
      <c r="Q76" s="50">
        <f t="shared" si="29"/>
        <v>32.871013380000001</v>
      </c>
      <c r="R76" s="51">
        <f t="shared" si="30"/>
        <v>6.8700000000000001</v>
      </c>
      <c r="S76" s="52">
        <f t="shared" si="31"/>
        <v>460.29000000000002</v>
      </c>
      <c r="T76" s="53">
        <f t="shared" si="32"/>
        <v>0.60912679413110327</v>
      </c>
    </row>
    <row r="77" ht="15.95" customHeight="1">
      <c r="A77" s="342" t="s">
        <v>485</v>
      </c>
      <c r="B77" s="39" t="s">
        <v>375</v>
      </c>
      <c r="C77" s="40" t="s">
        <v>145</v>
      </c>
      <c r="D77" s="41">
        <v>34</v>
      </c>
      <c r="E77" s="42">
        <v>198</v>
      </c>
      <c r="F77" s="43">
        <v>0.75</v>
      </c>
      <c r="G77" s="44">
        <f t="shared" si="22"/>
        <v>49</v>
      </c>
      <c r="H77" s="45">
        <f t="shared" si="23"/>
        <v>6.8227599999999997</v>
      </c>
      <c r="I77" s="45">
        <f t="shared" si="24"/>
        <v>231.97384</v>
      </c>
      <c r="J77" s="45">
        <f t="shared" si="25"/>
        <v>0.88695880000000005</v>
      </c>
      <c r="K77" s="46">
        <f t="shared" si="26"/>
        <v>201.81724079999998</v>
      </c>
      <c r="L77" s="47">
        <v>0.20000000000000001</v>
      </c>
      <c r="M77" s="48">
        <f t="shared" si="27"/>
        <v>40.363448159999997</v>
      </c>
      <c r="N77" s="49">
        <v>0.050000000000000003</v>
      </c>
      <c r="O77" s="50">
        <f t="shared" si="28"/>
        <v>10.090862039999999</v>
      </c>
      <c r="P77" s="49">
        <v>0.050000000000000003</v>
      </c>
      <c r="Q77" s="50">
        <f t="shared" si="29"/>
        <v>10.090862039999999</v>
      </c>
      <c r="R77" s="51">
        <f t="shared" si="30"/>
        <v>4.1600000000000001</v>
      </c>
      <c r="S77" s="52">
        <f t="shared" si="31"/>
        <v>141.44</v>
      </c>
      <c r="T77" s="53">
        <f t="shared" si="32"/>
        <v>0.60972392404246967</v>
      </c>
    </row>
    <row r="78" ht="15.95" customHeight="1">
      <c r="A78" s="342" t="s">
        <v>485</v>
      </c>
      <c r="B78" s="39" t="s">
        <v>376</v>
      </c>
      <c r="C78" s="40" t="s">
        <v>420</v>
      </c>
      <c r="D78" s="41">
        <v>23</v>
      </c>
      <c r="E78" s="42">
        <v>398</v>
      </c>
      <c r="F78" s="43">
        <v>0.75</v>
      </c>
      <c r="G78" s="44">
        <f t="shared" si="22"/>
        <v>99</v>
      </c>
      <c r="H78" s="45">
        <f t="shared" si="23"/>
        <v>13.78476</v>
      </c>
      <c r="I78" s="45">
        <f t="shared" si="24"/>
        <v>317.04948000000002</v>
      </c>
      <c r="J78" s="45">
        <f t="shared" si="25"/>
        <v>1.7920188000000001</v>
      </c>
      <c r="K78" s="46">
        <f t="shared" si="26"/>
        <v>275.83304760000004</v>
      </c>
      <c r="L78" s="47">
        <v>0.20000000000000001</v>
      </c>
      <c r="M78" s="48">
        <f t="shared" si="27"/>
        <v>55.166609520000009</v>
      </c>
      <c r="N78" s="49">
        <v>0.050000000000000003</v>
      </c>
      <c r="O78" s="50">
        <f t="shared" si="28"/>
        <v>13.791652380000002</v>
      </c>
      <c r="P78" s="49">
        <v>0.050000000000000003</v>
      </c>
      <c r="Q78" s="50">
        <f t="shared" si="29"/>
        <v>13.791652380000002</v>
      </c>
      <c r="R78" s="51">
        <f t="shared" si="30"/>
        <v>8.3900000000000006</v>
      </c>
      <c r="S78" s="52">
        <f t="shared" si="31"/>
        <v>192.97000000000003</v>
      </c>
      <c r="T78" s="53">
        <f t="shared" si="32"/>
        <v>0.608643168252476</v>
      </c>
    </row>
    <row r="79" ht="15.95" customHeight="1">
      <c r="A79" s="342" t="s">
        <v>485</v>
      </c>
      <c r="B79" s="39" t="s">
        <v>377</v>
      </c>
      <c r="C79" s="40" t="s">
        <v>421</v>
      </c>
      <c r="D79" s="41">
        <v>59</v>
      </c>
      <c r="E79" s="42">
        <v>298</v>
      </c>
      <c r="F79" s="43">
        <v>0.5</v>
      </c>
      <c r="G79" s="44">
        <f t="shared" si="22"/>
        <v>149</v>
      </c>
      <c r="H79" s="45">
        <f t="shared" si="23"/>
        <v>20.746760000000002</v>
      </c>
      <c r="I79" s="45">
        <f t="shared" si="24"/>
        <v>1224.0588400000001</v>
      </c>
      <c r="J79" s="45">
        <f t="shared" si="25"/>
        <v>2.6970788000000003</v>
      </c>
      <c r="K79" s="46">
        <f t="shared" si="26"/>
        <v>1064.9311908000002</v>
      </c>
      <c r="L79" s="47">
        <v>0.20000000000000001</v>
      </c>
      <c r="M79" s="48">
        <f t="shared" si="27"/>
        <v>212.98623816000006</v>
      </c>
      <c r="N79" s="49">
        <v>0.050000000000000003</v>
      </c>
      <c r="O79" s="50">
        <f t="shared" si="28"/>
        <v>53.246559540000014</v>
      </c>
      <c r="P79" s="49">
        <v>0.050000000000000003</v>
      </c>
      <c r="Q79" s="50">
        <f t="shared" si="29"/>
        <v>53.246559540000014</v>
      </c>
      <c r="R79" s="51">
        <f t="shared" si="30"/>
        <v>12.630000000000001</v>
      </c>
      <c r="S79" s="52">
        <f t="shared" si="31"/>
        <v>745.17000000000007</v>
      </c>
      <c r="T79" s="53">
        <f t="shared" si="32"/>
        <v>0.60876975489184815</v>
      </c>
    </row>
    <row r="80" ht="15.95" customHeight="1">
      <c r="A80" s="342" t="s">
        <v>485</v>
      </c>
      <c r="B80" s="39" t="s">
        <v>150</v>
      </c>
      <c r="C80" s="40" t="s">
        <v>151</v>
      </c>
      <c r="D80" s="41">
        <v>27</v>
      </c>
      <c r="E80" s="42">
        <v>428</v>
      </c>
      <c r="F80" s="43">
        <v>0.5</v>
      </c>
      <c r="G80" s="44">
        <f t="shared" si="22"/>
        <v>214</v>
      </c>
      <c r="H80" s="45">
        <f t="shared" si="23"/>
        <v>29.797360000000001</v>
      </c>
      <c r="I80" s="45">
        <f t="shared" si="24"/>
        <v>804.52872000000002</v>
      </c>
      <c r="J80" s="45">
        <f t="shared" si="25"/>
        <v>3.8736568000000005</v>
      </c>
      <c r="K80" s="46">
        <f t="shared" si="26"/>
        <v>699.93998640000007</v>
      </c>
      <c r="L80" s="47">
        <v>0.20000000000000001</v>
      </c>
      <c r="M80" s="48">
        <f t="shared" si="27"/>
        <v>139.98799728000003</v>
      </c>
      <c r="N80" s="49">
        <v>0.050000000000000003</v>
      </c>
      <c r="O80" s="50">
        <f t="shared" si="28"/>
        <v>34.996999320000008</v>
      </c>
      <c r="P80" s="49">
        <v>0.050000000000000003</v>
      </c>
      <c r="Q80" s="50">
        <f t="shared" si="29"/>
        <v>34.996999320000008</v>
      </c>
      <c r="R80" s="51">
        <f t="shared" si="30"/>
        <v>18.149999999999999</v>
      </c>
      <c r="S80" s="52">
        <f t="shared" si="31"/>
        <v>490.04999999999995</v>
      </c>
      <c r="T80" s="53">
        <f t="shared" si="32"/>
        <v>0.60911436449403566</v>
      </c>
    </row>
    <row r="81" ht="15.95" customHeight="1">
      <c r="A81" s="342" t="s">
        <v>485</v>
      </c>
      <c r="B81" s="39" t="s">
        <v>378</v>
      </c>
      <c r="C81" s="40" t="s">
        <v>153</v>
      </c>
      <c r="D81" s="41">
        <v>95</v>
      </c>
      <c r="E81" s="42">
        <v>468</v>
      </c>
      <c r="F81" s="43">
        <v>0.5</v>
      </c>
      <c r="G81" s="44">
        <f t="shared" si="22"/>
        <v>234</v>
      </c>
      <c r="H81" s="45">
        <f t="shared" si="23"/>
        <v>32.582160000000002</v>
      </c>
      <c r="I81" s="45">
        <f t="shared" si="24"/>
        <v>3095.3052000000002</v>
      </c>
      <c r="J81" s="45">
        <f t="shared" si="25"/>
        <v>4.2356808000000008</v>
      </c>
      <c r="K81" s="46">
        <f t="shared" si="26"/>
        <v>2692.915524</v>
      </c>
      <c r="L81" s="47">
        <v>0.20000000000000001</v>
      </c>
      <c r="M81" s="48">
        <f t="shared" si="27"/>
        <v>538.5831048</v>
      </c>
      <c r="N81" s="49">
        <v>0.050000000000000003</v>
      </c>
      <c r="O81" s="50">
        <f t="shared" si="28"/>
        <v>134.6457762</v>
      </c>
      <c r="P81" s="49">
        <v>0.050000000000000003</v>
      </c>
      <c r="Q81" s="50">
        <f t="shared" si="29"/>
        <v>134.6457762</v>
      </c>
      <c r="R81" s="51">
        <f t="shared" si="30"/>
        <v>19.84</v>
      </c>
      <c r="S81" s="52">
        <f t="shared" si="31"/>
        <v>1884.8</v>
      </c>
      <c r="T81" s="53">
        <f t="shared" si="32"/>
        <v>0.60892218318245317</v>
      </c>
    </row>
    <row r="82" ht="15.95" customHeight="1">
      <c r="A82" s="342" t="s">
        <v>485</v>
      </c>
      <c r="B82" s="39" t="s">
        <v>154</v>
      </c>
      <c r="C82" s="40" t="s">
        <v>155</v>
      </c>
      <c r="D82" s="41">
        <v>41</v>
      </c>
      <c r="E82" s="42">
        <v>108</v>
      </c>
      <c r="F82" s="43">
        <v>0.75</v>
      </c>
      <c r="G82" s="44">
        <f t="shared" si="22"/>
        <v>27</v>
      </c>
      <c r="H82" s="45">
        <f t="shared" si="23"/>
        <v>3.7594799999999999</v>
      </c>
      <c r="I82" s="45">
        <f t="shared" si="24"/>
        <v>154.13867999999999</v>
      </c>
      <c r="J82" s="45">
        <f t="shared" si="25"/>
        <v>0.48873240000000001</v>
      </c>
      <c r="K82" s="46">
        <f t="shared" si="26"/>
        <v>134.10065159999999</v>
      </c>
      <c r="L82" s="47">
        <v>0.20000000000000001</v>
      </c>
      <c r="M82" s="48">
        <f t="shared" si="27"/>
        <v>26.820130320000001</v>
      </c>
      <c r="N82" s="49">
        <v>0.050000000000000003</v>
      </c>
      <c r="O82" s="50">
        <f t="shared" si="28"/>
        <v>6.7050325800000001</v>
      </c>
      <c r="P82" s="49">
        <v>0.050000000000000003</v>
      </c>
      <c r="Q82" s="50">
        <f t="shared" si="29"/>
        <v>6.7050325800000001</v>
      </c>
      <c r="R82" s="51">
        <f t="shared" si="30"/>
        <v>2.29</v>
      </c>
      <c r="S82" s="52">
        <f t="shared" si="31"/>
        <v>93.890000000000001</v>
      </c>
      <c r="T82" s="53">
        <f t="shared" si="32"/>
        <v>0.60912679413110327</v>
      </c>
    </row>
    <row r="83" ht="15.95" customHeight="1">
      <c r="A83" s="342" t="s">
        <v>485</v>
      </c>
      <c r="B83" s="39" t="s">
        <v>459</v>
      </c>
      <c r="C83" s="40" t="s">
        <v>159</v>
      </c>
      <c r="D83" s="41">
        <v>90</v>
      </c>
      <c r="E83" s="42">
        <v>268</v>
      </c>
      <c r="F83" s="43">
        <v>0.90000000000000002</v>
      </c>
      <c r="G83" s="44">
        <f t="shared" si="22"/>
        <v>26</v>
      </c>
      <c r="H83" s="45">
        <f t="shared" si="23"/>
        <v>3.6202399999999999</v>
      </c>
      <c r="I83" s="45">
        <f t="shared" si="24"/>
        <v>325.82159999999999</v>
      </c>
      <c r="J83" s="45">
        <f t="shared" si="25"/>
        <v>0.47063120000000003</v>
      </c>
      <c r="K83" s="46">
        <f t="shared" si="26"/>
        <v>283.46479199999999</v>
      </c>
      <c r="L83" s="47">
        <v>0.20000000000000001</v>
      </c>
      <c r="M83" s="48">
        <f t="shared" si="27"/>
        <v>56.692958400000002</v>
      </c>
      <c r="N83" s="49">
        <v>0.050000000000000003</v>
      </c>
      <c r="O83" s="50">
        <f t="shared" si="28"/>
        <v>14.1732396</v>
      </c>
      <c r="P83" s="49">
        <v>0.050000000000000003</v>
      </c>
      <c r="Q83" s="50">
        <f t="shared" si="29"/>
        <v>14.1732396</v>
      </c>
      <c r="R83" s="51">
        <f t="shared" si="30"/>
        <v>2.2000000000000002</v>
      </c>
      <c r="S83" s="52">
        <f t="shared" si="31"/>
        <v>198.00000000000003</v>
      </c>
      <c r="T83" s="53">
        <f t="shared" si="32"/>
        <v>0.60769451749055325</v>
      </c>
    </row>
    <row r="84" ht="15.95" customHeight="1">
      <c r="A84" s="342" t="s">
        <v>485</v>
      </c>
      <c r="B84" s="56" t="s">
        <v>408</v>
      </c>
      <c r="C84" s="40" t="s">
        <v>161</v>
      </c>
      <c r="D84" s="41">
        <v>49</v>
      </c>
      <c r="E84" s="42">
        <v>402</v>
      </c>
      <c r="F84" s="43">
        <v>0.87</v>
      </c>
      <c r="G84" s="44">
        <f t="shared" si="22"/>
        <v>52</v>
      </c>
      <c r="H84" s="45">
        <f t="shared" si="23"/>
        <v>7.2404799999999998</v>
      </c>
      <c r="I84" s="45">
        <f t="shared" si="24"/>
        <v>354.78352000000001</v>
      </c>
      <c r="J84" s="45">
        <f t="shared" si="25"/>
        <v>0.94126240000000005</v>
      </c>
      <c r="K84" s="46">
        <f t="shared" si="26"/>
        <v>308.66166239999995</v>
      </c>
      <c r="L84" s="47">
        <v>0.20000000000000001</v>
      </c>
      <c r="M84" s="48">
        <f t="shared" si="27"/>
        <v>61.732332479999997</v>
      </c>
      <c r="N84" s="49">
        <v>0.050000000000000003</v>
      </c>
      <c r="O84" s="50">
        <f t="shared" si="28"/>
        <v>15.433083119999999</v>
      </c>
      <c r="P84" s="49">
        <v>0.050000000000000003</v>
      </c>
      <c r="Q84" s="50">
        <f t="shared" si="29"/>
        <v>15.433083119999999</v>
      </c>
      <c r="R84" s="51">
        <f t="shared" si="30"/>
        <v>4.4100000000000001</v>
      </c>
      <c r="S84" s="52">
        <f t="shared" si="31"/>
        <v>216.09</v>
      </c>
      <c r="T84" s="53">
        <f t="shared" si="32"/>
        <v>0.60907564139394077</v>
      </c>
    </row>
    <row r="85" ht="15.95" customHeight="1">
      <c r="A85" s="342" t="s">
        <v>485</v>
      </c>
      <c r="B85" s="39" t="s">
        <v>162</v>
      </c>
      <c r="C85" s="40" t="s">
        <v>163</v>
      </c>
      <c r="D85" s="41">
        <v>7</v>
      </c>
      <c r="E85" s="42">
        <v>198</v>
      </c>
      <c r="F85" s="43">
        <v>0.5</v>
      </c>
      <c r="G85" s="44">
        <f t="shared" si="22"/>
        <v>99</v>
      </c>
      <c r="H85" s="45">
        <f t="shared" si="23"/>
        <v>13.78476</v>
      </c>
      <c r="I85" s="45">
        <f t="shared" si="24"/>
        <v>96.493319999999997</v>
      </c>
      <c r="J85" s="45">
        <f t="shared" si="25"/>
        <v>1.7920188000000001</v>
      </c>
      <c r="K85" s="46">
        <f t="shared" si="26"/>
        <v>83.949188400000011</v>
      </c>
      <c r="L85" s="47">
        <v>0.20000000000000001</v>
      </c>
      <c r="M85" s="48">
        <f t="shared" si="27"/>
        <v>16.789837680000002</v>
      </c>
      <c r="N85" s="49">
        <v>0.050000000000000003</v>
      </c>
      <c r="O85" s="50">
        <f t="shared" si="28"/>
        <v>4.1974594200000004</v>
      </c>
      <c r="P85" s="49">
        <v>0.050000000000000003</v>
      </c>
      <c r="Q85" s="50">
        <f t="shared" si="29"/>
        <v>4.1974594200000004</v>
      </c>
      <c r="R85" s="51">
        <f t="shared" si="30"/>
        <v>8.3900000000000006</v>
      </c>
      <c r="S85" s="52">
        <f t="shared" si="31"/>
        <v>58.730000000000004</v>
      </c>
      <c r="T85" s="53">
        <f t="shared" si="32"/>
        <v>0.608643168252476</v>
      </c>
    </row>
    <row r="86" ht="15.95" customHeight="1">
      <c r="A86" s="342" t="s">
        <v>485</v>
      </c>
      <c r="B86" s="54" t="s">
        <v>380</v>
      </c>
      <c r="C86" s="40" t="s">
        <v>165</v>
      </c>
      <c r="D86" s="41">
        <v>12</v>
      </c>
      <c r="E86" s="42">
        <v>248</v>
      </c>
      <c r="F86" s="43">
        <v>0.5</v>
      </c>
      <c r="G86" s="44">
        <f t="shared" si="22"/>
        <v>124</v>
      </c>
      <c r="H86" s="45">
        <f t="shared" si="23"/>
        <v>17.26576</v>
      </c>
      <c r="I86" s="45">
        <f t="shared" si="24"/>
        <v>207.18912</v>
      </c>
      <c r="J86" s="45">
        <f t="shared" si="25"/>
        <v>2.2445488</v>
      </c>
      <c r="K86" s="46">
        <f t="shared" si="26"/>
        <v>180.25453440000001</v>
      </c>
      <c r="L86" s="47">
        <v>0.20000000000000001</v>
      </c>
      <c r="M86" s="48">
        <f t="shared" si="27"/>
        <v>36.050906880000007</v>
      </c>
      <c r="N86" s="49">
        <v>0.050000000000000003</v>
      </c>
      <c r="O86" s="50">
        <f t="shared" si="28"/>
        <v>9.0127267200000016</v>
      </c>
      <c r="P86" s="49">
        <v>0.050000000000000003</v>
      </c>
      <c r="Q86" s="50">
        <f t="shared" si="29"/>
        <v>9.0127267200000016</v>
      </c>
      <c r="R86" s="51">
        <f t="shared" si="30"/>
        <v>10.51</v>
      </c>
      <c r="S86" s="52">
        <f t="shared" si="31"/>
        <v>126.12</v>
      </c>
      <c r="T86" s="53">
        <f t="shared" si="32"/>
        <v>0.60871922232209874</v>
      </c>
    </row>
    <row r="87" ht="15.95" customHeight="1">
      <c r="A87" s="342" t="s">
        <v>485</v>
      </c>
      <c r="B87" s="54" t="s">
        <v>422</v>
      </c>
      <c r="C87" s="40" t="s">
        <v>167</v>
      </c>
      <c r="D87" s="41">
        <v>244</v>
      </c>
      <c r="E87" s="42">
        <v>268</v>
      </c>
      <c r="F87" s="43">
        <v>0.90000000000000002</v>
      </c>
      <c r="G87" s="44">
        <f t="shared" si="22"/>
        <v>26</v>
      </c>
      <c r="H87" s="45">
        <f t="shared" si="23"/>
        <v>3.6202399999999999</v>
      </c>
      <c r="I87" s="45">
        <f t="shared" si="24"/>
        <v>883.33856000000003</v>
      </c>
      <c r="J87" s="45">
        <f t="shared" si="25"/>
        <v>0.47063120000000003</v>
      </c>
      <c r="K87" s="46">
        <f t="shared" si="26"/>
        <v>768.50454719999993</v>
      </c>
      <c r="L87" s="47">
        <v>0.20000000000000001</v>
      </c>
      <c r="M87" s="48">
        <f t="shared" si="27"/>
        <v>153.70090944</v>
      </c>
      <c r="N87" s="49">
        <v>0.050000000000000003</v>
      </c>
      <c r="O87" s="50">
        <f t="shared" si="28"/>
        <v>38.425227360000001</v>
      </c>
      <c r="P87" s="49">
        <v>0.050000000000000003</v>
      </c>
      <c r="Q87" s="50">
        <f t="shared" si="29"/>
        <v>38.425227360000001</v>
      </c>
      <c r="R87" s="51">
        <f t="shared" si="30"/>
        <v>2.2000000000000002</v>
      </c>
      <c r="S87" s="52">
        <f t="shared" si="31"/>
        <v>536.80000000000007</v>
      </c>
      <c r="T87" s="53">
        <f t="shared" si="32"/>
        <v>0.60769451749055314</v>
      </c>
    </row>
    <row r="88" ht="15.95" customHeight="1">
      <c r="A88" s="342" t="s">
        <v>485</v>
      </c>
      <c r="B88" s="39" t="s">
        <v>423</v>
      </c>
      <c r="C88" s="40" t="s">
        <v>169</v>
      </c>
      <c r="D88" s="41">
        <v>150</v>
      </c>
      <c r="E88" s="42">
        <v>328</v>
      </c>
      <c r="F88" s="43">
        <v>0.90000000000000002</v>
      </c>
      <c r="G88" s="44">
        <f t="shared" si="22"/>
        <v>32</v>
      </c>
      <c r="H88" s="45">
        <f t="shared" si="23"/>
        <v>4.4556800000000001</v>
      </c>
      <c r="I88" s="45">
        <f t="shared" si="24"/>
        <v>668.35199999999998</v>
      </c>
      <c r="J88" s="45">
        <f t="shared" si="25"/>
        <v>0.57923840000000004</v>
      </c>
      <c r="K88" s="46">
        <f t="shared" si="26"/>
        <v>581.46623999999997</v>
      </c>
      <c r="L88" s="47">
        <v>0.20000000000000001</v>
      </c>
      <c r="M88" s="48">
        <f t="shared" si="27"/>
        <v>116.29324800000001</v>
      </c>
      <c r="N88" s="49">
        <v>0.050000000000000003</v>
      </c>
      <c r="O88" s="50">
        <f t="shared" si="28"/>
        <v>29.073312000000001</v>
      </c>
      <c r="P88" s="49">
        <v>0.050000000000000003</v>
      </c>
      <c r="Q88" s="50">
        <f t="shared" si="29"/>
        <v>29.073312000000001</v>
      </c>
      <c r="R88" s="51">
        <f t="shared" si="30"/>
        <v>2.71</v>
      </c>
      <c r="S88" s="52">
        <f t="shared" si="31"/>
        <v>406.5</v>
      </c>
      <c r="T88" s="53">
        <f t="shared" si="32"/>
        <v>0.60821243895432353</v>
      </c>
    </row>
    <row r="89" ht="15.95" customHeight="1">
      <c r="A89" s="342" t="s">
        <v>485</v>
      </c>
      <c r="B89" s="39" t="s">
        <v>381</v>
      </c>
      <c r="C89" s="40" t="s">
        <v>171</v>
      </c>
      <c r="D89" s="41">
        <v>238</v>
      </c>
      <c r="E89" s="42">
        <v>198</v>
      </c>
      <c r="F89" s="43">
        <v>0.75</v>
      </c>
      <c r="G89" s="44">
        <f t="shared" si="22"/>
        <v>49</v>
      </c>
      <c r="H89" s="45">
        <f t="shared" si="23"/>
        <v>6.8227599999999997</v>
      </c>
      <c r="I89" s="45">
        <f t="shared" si="24"/>
        <v>1623.8168799999999</v>
      </c>
      <c r="J89" s="45">
        <f t="shared" si="25"/>
        <v>0.88695880000000005</v>
      </c>
      <c r="K89" s="46">
        <f t="shared" si="26"/>
        <v>1412.7206855999998</v>
      </c>
      <c r="L89" s="47">
        <v>0.20000000000000001</v>
      </c>
      <c r="M89" s="48">
        <f t="shared" si="27"/>
        <v>282.54413711999996</v>
      </c>
      <c r="N89" s="49">
        <v>0.050000000000000003</v>
      </c>
      <c r="O89" s="50">
        <f t="shared" si="28"/>
        <v>70.63603427999999</v>
      </c>
      <c r="P89" s="49">
        <v>0.050000000000000003</v>
      </c>
      <c r="Q89" s="50">
        <f t="shared" si="29"/>
        <v>70.63603427999999</v>
      </c>
      <c r="R89" s="51">
        <f t="shared" si="30"/>
        <v>4.1600000000000001</v>
      </c>
      <c r="S89" s="52">
        <f t="shared" si="31"/>
        <v>990.08000000000004</v>
      </c>
      <c r="T89" s="53">
        <f t="shared" si="32"/>
        <v>0.60972392404246967</v>
      </c>
    </row>
    <row r="90" ht="15.95" customHeight="1">
      <c r="A90" s="342" t="s">
        <v>485</v>
      </c>
      <c r="B90" s="39" t="s">
        <v>172</v>
      </c>
      <c r="C90" s="40" t="s">
        <v>173</v>
      </c>
      <c r="D90" s="41">
        <v>11</v>
      </c>
      <c r="E90" s="42">
        <v>348</v>
      </c>
      <c r="F90" s="43">
        <v>0.77000000000000002</v>
      </c>
      <c r="G90" s="44">
        <f t="shared" si="22"/>
        <v>80</v>
      </c>
      <c r="H90" s="45">
        <f t="shared" si="23"/>
        <v>11.139200000000001</v>
      </c>
      <c r="I90" s="45">
        <f t="shared" si="24"/>
        <v>122.53120000000001</v>
      </c>
      <c r="J90" s="45">
        <f t="shared" si="25"/>
        <v>1.448096</v>
      </c>
      <c r="K90" s="46">
        <f t="shared" si="26"/>
        <v>106.60214400000001</v>
      </c>
      <c r="L90" s="47">
        <v>0.20000000000000001</v>
      </c>
      <c r="M90" s="48">
        <f t="shared" si="27"/>
        <v>21.320428800000002</v>
      </c>
      <c r="N90" s="49">
        <v>0.050000000000000003</v>
      </c>
      <c r="O90" s="50">
        <f t="shared" si="28"/>
        <v>5.3301072000000005</v>
      </c>
      <c r="P90" s="49">
        <v>0.050000000000000003</v>
      </c>
      <c r="Q90" s="50">
        <f t="shared" si="29"/>
        <v>5.3301072000000005</v>
      </c>
      <c r="R90" s="51">
        <f t="shared" si="30"/>
        <v>6.7800000000000002</v>
      </c>
      <c r="S90" s="52">
        <f t="shared" si="31"/>
        <v>74.579999999999998</v>
      </c>
      <c r="T90" s="53">
        <f t="shared" si="32"/>
        <v>0.60866130422292442</v>
      </c>
    </row>
    <row r="91" ht="15.95" customHeight="1">
      <c r="A91" s="342" t="s">
        <v>485</v>
      </c>
      <c r="B91" s="39" t="s">
        <v>382</v>
      </c>
      <c r="C91" s="40" t="s">
        <v>175</v>
      </c>
      <c r="D91" s="41">
        <v>2</v>
      </c>
      <c r="E91" s="42">
        <v>448</v>
      </c>
      <c r="F91" s="43">
        <v>0.69999999999999996</v>
      </c>
      <c r="G91" s="44">
        <f t="shared" si="22"/>
        <v>134</v>
      </c>
      <c r="H91" s="45">
        <f t="shared" si="23"/>
        <v>18.658159999999999</v>
      </c>
      <c r="I91" s="45">
        <f t="shared" si="24"/>
        <v>37.316319999999997</v>
      </c>
      <c r="J91" s="45">
        <f t="shared" si="25"/>
        <v>2.4255608</v>
      </c>
      <c r="K91" s="46">
        <f t="shared" si="26"/>
        <v>32.465198399999998</v>
      </c>
      <c r="L91" s="47">
        <v>0.20000000000000001</v>
      </c>
      <c r="M91" s="48">
        <f t="shared" si="27"/>
        <v>6.4930396799999999</v>
      </c>
      <c r="N91" s="49">
        <v>0.050000000000000003</v>
      </c>
      <c r="O91" s="50">
        <f t="shared" si="28"/>
        <v>1.62325992</v>
      </c>
      <c r="P91" s="49">
        <v>0.050000000000000003</v>
      </c>
      <c r="Q91" s="50">
        <f t="shared" si="29"/>
        <v>1.62325992</v>
      </c>
      <c r="R91" s="51">
        <f t="shared" si="30"/>
        <v>11.359999999999999</v>
      </c>
      <c r="S91" s="52">
        <f t="shared" si="31"/>
        <v>22.719999999999999</v>
      </c>
      <c r="T91" s="53">
        <f t="shared" si="32"/>
        <v>0.60884888970830997</v>
      </c>
    </row>
    <row r="92" ht="15.95" customHeight="1">
      <c r="A92" s="342" t="s">
        <v>485</v>
      </c>
      <c r="B92" s="39" t="s">
        <v>382</v>
      </c>
      <c r="C92" s="40" t="s">
        <v>175</v>
      </c>
      <c r="D92" s="41">
        <v>2031</v>
      </c>
      <c r="E92" s="42">
        <v>448</v>
      </c>
      <c r="F92" s="43">
        <v>0.79000000000000004</v>
      </c>
      <c r="G92" s="44">
        <f t="shared" si="22"/>
        <v>94</v>
      </c>
      <c r="H92" s="45">
        <f t="shared" si="23"/>
        <v>13.088560000000001</v>
      </c>
      <c r="I92" s="45">
        <f t="shared" si="24"/>
        <v>26582.865360000003</v>
      </c>
      <c r="J92" s="45">
        <f t="shared" si="25"/>
        <v>1.7015128000000002</v>
      </c>
      <c r="K92" s="46">
        <f t="shared" si="26"/>
        <v>23127.092863200003</v>
      </c>
      <c r="L92" s="47">
        <v>0.20000000000000001</v>
      </c>
      <c r="M92" s="48">
        <f t="shared" si="27"/>
        <v>4625.418572640001</v>
      </c>
      <c r="N92" s="49">
        <v>0.050000000000000003</v>
      </c>
      <c r="O92" s="50">
        <f t="shared" si="28"/>
        <v>1156.3546431600003</v>
      </c>
      <c r="P92" s="49">
        <v>0.050000000000000003</v>
      </c>
      <c r="Q92" s="50">
        <f t="shared" si="29"/>
        <v>1156.3546431600003</v>
      </c>
      <c r="R92" s="51">
        <f t="shared" si="30"/>
        <v>7.9699999999999998</v>
      </c>
      <c r="S92" s="52">
        <f t="shared" si="31"/>
        <v>16187.07</v>
      </c>
      <c r="T92" s="53">
        <f t="shared" si="32"/>
        <v>0.60892871331911214</v>
      </c>
    </row>
    <row r="93" ht="15.95" customHeight="1">
      <c r="A93" s="342" t="s">
        <v>485</v>
      </c>
      <c r="B93" s="39" t="s">
        <v>176</v>
      </c>
      <c r="C93" s="40" t="s">
        <v>177</v>
      </c>
      <c r="D93" s="41">
        <v>61</v>
      </c>
      <c r="E93" s="42">
        <v>268</v>
      </c>
      <c r="F93" s="43">
        <v>0.90000000000000002</v>
      </c>
      <c r="G93" s="44">
        <f t="shared" si="22"/>
        <v>26</v>
      </c>
      <c r="H93" s="45">
        <f t="shared" si="23"/>
        <v>3.6202399999999999</v>
      </c>
      <c r="I93" s="45">
        <f t="shared" si="24"/>
        <v>220.83464000000001</v>
      </c>
      <c r="J93" s="45">
        <f t="shared" si="25"/>
        <v>0.47063120000000003</v>
      </c>
      <c r="K93" s="46">
        <f t="shared" si="26"/>
        <v>192.12613679999998</v>
      </c>
      <c r="L93" s="47">
        <v>0.20000000000000001</v>
      </c>
      <c r="M93" s="48">
        <f t="shared" si="27"/>
        <v>38.425227360000001</v>
      </c>
      <c r="N93" s="49">
        <v>0.050000000000000003</v>
      </c>
      <c r="O93" s="50">
        <f t="shared" si="28"/>
        <v>9.6063068400000002</v>
      </c>
      <c r="P93" s="49">
        <v>0.050000000000000003</v>
      </c>
      <c r="Q93" s="50">
        <f t="shared" si="29"/>
        <v>9.6063068400000002</v>
      </c>
      <c r="R93" s="51">
        <f t="shared" si="30"/>
        <v>2.2000000000000002</v>
      </c>
      <c r="S93" s="52">
        <f t="shared" si="31"/>
        <v>134.20000000000002</v>
      </c>
      <c r="T93" s="53">
        <f t="shared" si="32"/>
        <v>0.60769451749055314</v>
      </c>
    </row>
    <row r="94" ht="15.95" customHeight="1">
      <c r="A94" s="342" t="s">
        <v>485</v>
      </c>
      <c r="B94" s="39" t="s">
        <v>463</v>
      </c>
      <c r="C94" s="40" t="s">
        <v>492</v>
      </c>
      <c r="D94" s="41">
        <v>38</v>
      </c>
      <c r="E94" s="42">
        <v>98</v>
      </c>
      <c r="F94" s="43">
        <v>0.90000000000000002</v>
      </c>
      <c r="G94" s="44">
        <f t="shared" si="22"/>
        <v>9</v>
      </c>
      <c r="H94" s="45">
        <f t="shared" si="23"/>
        <v>1.2531600000000001</v>
      </c>
      <c r="I94" s="45">
        <f t="shared" si="24"/>
        <v>47.620080000000002</v>
      </c>
      <c r="J94" s="45">
        <f t="shared" si="25"/>
        <v>0.16291080000000002</v>
      </c>
      <c r="K94" s="46">
        <f t="shared" si="26"/>
        <v>41.429469600000004</v>
      </c>
      <c r="L94" s="47">
        <v>0.20000000000000001</v>
      </c>
      <c r="M94" s="48">
        <f t="shared" si="27"/>
        <v>8.2858939200000012</v>
      </c>
      <c r="N94" s="49">
        <v>0.050000000000000003</v>
      </c>
      <c r="O94" s="50">
        <f t="shared" si="28"/>
        <v>2.0714734800000003</v>
      </c>
      <c r="P94" s="49">
        <v>0.050000000000000003</v>
      </c>
      <c r="Q94" s="50">
        <f t="shared" si="29"/>
        <v>2.0714734800000003</v>
      </c>
      <c r="R94" s="51">
        <f t="shared" si="30"/>
        <v>0.76000000000000001</v>
      </c>
      <c r="S94" s="52">
        <f t="shared" si="31"/>
        <v>28.879999999999999</v>
      </c>
      <c r="T94" s="53">
        <f t="shared" si="32"/>
        <v>0.60646685179865301</v>
      </c>
    </row>
    <row r="95" ht="15.95" customHeight="1">
      <c r="A95" s="342" t="s">
        <v>485</v>
      </c>
      <c r="B95" s="39" t="s">
        <v>424</v>
      </c>
      <c r="C95" s="40" t="s">
        <v>425</v>
      </c>
      <c r="D95" s="41">
        <v>79</v>
      </c>
      <c r="E95" s="42">
        <v>148</v>
      </c>
      <c r="F95" s="43">
        <v>0.90000000000000002</v>
      </c>
      <c r="G95" s="44">
        <f t="shared" si="22"/>
        <v>14</v>
      </c>
      <c r="H95" s="45">
        <f t="shared" si="23"/>
        <v>1.94936</v>
      </c>
      <c r="I95" s="45">
        <f t="shared" si="24"/>
        <v>153.99943999999999</v>
      </c>
      <c r="J95" s="45">
        <f t="shared" si="25"/>
        <v>0.2534168</v>
      </c>
      <c r="K95" s="46">
        <f t="shared" si="26"/>
        <v>133.97951279999998</v>
      </c>
      <c r="L95" s="47">
        <v>0.20000000000000001</v>
      </c>
      <c r="M95" s="48">
        <f t="shared" si="27"/>
        <v>26.795902559999998</v>
      </c>
      <c r="N95" s="49">
        <v>0.050000000000000003</v>
      </c>
      <c r="O95" s="50">
        <f t="shared" si="28"/>
        <v>6.6989756399999996</v>
      </c>
      <c r="P95" s="49">
        <v>0.050000000000000003</v>
      </c>
      <c r="Q95" s="50">
        <f t="shared" si="29"/>
        <v>6.6989756399999996</v>
      </c>
      <c r="R95" s="51">
        <f t="shared" si="30"/>
        <v>1.1899999999999999</v>
      </c>
      <c r="S95" s="52">
        <f t="shared" si="31"/>
        <v>94.009999999999991</v>
      </c>
      <c r="T95" s="53">
        <f t="shared" si="32"/>
        <v>0.61045676529732829</v>
      </c>
    </row>
    <row r="96" ht="15.95" customHeight="1">
      <c r="A96" s="342" t="s">
        <v>485</v>
      </c>
      <c r="B96" s="39" t="s">
        <v>493</v>
      </c>
      <c r="C96" s="40" t="s">
        <v>494</v>
      </c>
      <c r="D96" s="41">
        <v>367</v>
      </c>
      <c r="E96" s="42">
        <v>138</v>
      </c>
      <c r="F96" s="43">
        <v>0</v>
      </c>
      <c r="G96" s="44">
        <f t="shared" si="22"/>
        <v>138</v>
      </c>
      <c r="H96" s="45">
        <f t="shared" si="23"/>
        <v>19.215119999999999</v>
      </c>
      <c r="I96" s="45">
        <f t="shared" si="24"/>
        <v>7051.9490399999995</v>
      </c>
      <c r="J96" s="45">
        <f t="shared" si="25"/>
        <v>2.4979656000000001</v>
      </c>
      <c r="K96" s="46">
        <f t="shared" si="26"/>
        <v>6135.1956647999996</v>
      </c>
      <c r="L96" s="47">
        <v>0.20000000000000001</v>
      </c>
      <c r="M96" s="48">
        <f t="shared" si="27"/>
        <v>1227.03913296</v>
      </c>
      <c r="N96" s="49">
        <v>0.050000000000000003</v>
      </c>
      <c r="O96" s="50">
        <f t="shared" si="28"/>
        <v>306.75978323999999</v>
      </c>
      <c r="P96" s="49">
        <v>0.050000000000000003</v>
      </c>
      <c r="Q96" s="50">
        <f t="shared" si="29"/>
        <v>306.75978323999999</v>
      </c>
      <c r="R96" s="51">
        <f t="shared" si="30"/>
        <v>11.699999999999999</v>
      </c>
      <c r="S96" s="52">
        <f t="shared" si="31"/>
        <v>4293.8999999999996</v>
      </c>
      <c r="T96" s="53">
        <f t="shared" si="32"/>
        <v>0.60889549479784666</v>
      </c>
    </row>
    <row r="97" ht="15.95" customHeight="1">
      <c r="A97" s="342" t="s">
        <v>485</v>
      </c>
      <c r="B97" s="56" t="s">
        <v>184</v>
      </c>
      <c r="C97" s="40" t="s">
        <v>426</v>
      </c>
      <c r="D97" s="41">
        <v>45</v>
      </c>
      <c r="E97" s="42">
        <v>298</v>
      </c>
      <c r="F97" s="43">
        <v>0.59999999999999998</v>
      </c>
      <c r="G97" s="44">
        <f t="shared" si="22"/>
        <v>119</v>
      </c>
      <c r="H97" s="45">
        <f t="shared" si="23"/>
        <v>16.569559999999999</v>
      </c>
      <c r="I97" s="45">
        <f t="shared" si="24"/>
        <v>745.63019999999995</v>
      </c>
      <c r="J97" s="45">
        <f t="shared" si="25"/>
        <v>2.1540428</v>
      </c>
      <c r="K97" s="46">
        <f t="shared" si="26"/>
        <v>648.69827399999997</v>
      </c>
      <c r="L97" s="47">
        <v>0.20000000000000001</v>
      </c>
      <c r="M97" s="48">
        <f t="shared" si="27"/>
        <v>129.73965480000001</v>
      </c>
      <c r="N97" s="49">
        <v>0.050000000000000003</v>
      </c>
      <c r="O97" s="50">
        <f t="shared" si="28"/>
        <v>32.434913700000003</v>
      </c>
      <c r="P97" s="49">
        <v>0.050000000000000003</v>
      </c>
      <c r="Q97" s="50">
        <f t="shared" si="29"/>
        <v>32.434913700000003</v>
      </c>
      <c r="R97" s="51">
        <f t="shared" si="30"/>
        <v>10.09</v>
      </c>
      <c r="S97" s="52">
        <f t="shared" si="31"/>
        <v>454.05000000000001</v>
      </c>
      <c r="T97" s="53">
        <f t="shared" si="32"/>
        <v>0.60894797447850157</v>
      </c>
    </row>
    <row r="98" ht="15.95" customHeight="1">
      <c r="A98" s="342" t="s">
        <v>485</v>
      </c>
      <c r="B98" s="39" t="s">
        <v>186</v>
      </c>
      <c r="C98" s="40" t="s">
        <v>187</v>
      </c>
      <c r="D98" s="41">
        <v>17</v>
      </c>
      <c r="E98" s="42">
        <v>348</v>
      </c>
      <c r="F98" s="43">
        <v>0.5</v>
      </c>
      <c r="G98" s="44">
        <f t="shared" si="22"/>
        <v>174</v>
      </c>
      <c r="H98" s="45">
        <f t="shared" si="23"/>
        <v>24.22776</v>
      </c>
      <c r="I98" s="45">
        <f t="shared" si="24"/>
        <v>411.87191999999999</v>
      </c>
      <c r="J98" s="45">
        <f t="shared" si="25"/>
        <v>3.1496088000000002</v>
      </c>
      <c r="K98" s="46">
        <f t="shared" si="26"/>
        <v>358.32857039999999</v>
      </c>
      <c r="L98" s="47">
        <v>0.20000000000000001</v>
      </c>
      <c r="M98" s="48">
        <f t="shared" si="27"/>
        <v>71.665714080000001</v>
      </c>
      <c r="N98" s="49">
        <v>0.050000000000000003</v>
      </c>
      <c r="O98" s="50">
        <f t="shared" si="28"/>
        <v>17.91642852</v>
      </c>
      <c r="P98" s="49">
        <v>0.050000000000000003</v>
      </c>
      <c r="Q98" s="50">
        <f t="shared" si="29"/>
        <v>17.91642852</v>
      </c>
      <c r="R98" s="51">
        <f t="shared" si="30"/>
        <v>14.75</v>
      </c>
      <c r="S98" s="52">
        <f t="shared" si="31"/>
        <v>250.75</v>
      </c>
      <c r="T98" s="53">
        <f t="shared" si="32"/>
        <v>0.60880576660822128</v>
      </c>
    </row>
    <row r="99" ht="15.95" customHeight="1">
      <c r="A99" s="342" t="s">
        <v>485</v>
      </c>
      <c r="B99" s="39" t="s">
        <v>188</v>
      </c>
      <c r="C99" s="40" t="s">
        <v>189</v>
      </c>
      <c r="D99" s="41">
        <v>1403</v>
      </c>
      <c r="E99" s="42">
        <v>328</v>
      </c>
      <c r="F99" s="43">
        <v>0.84999999999999998</v>
      </c>
      <c r="G99" s="44">
        <f t="shared" si="22"/>
        <v>49</v>
      </c>
      <c r="H99" s="45">
        <f t="shared" si="23"/>
        <v>6.8227599999999997</v>
      </c>
      <c r="I99" s="45">
        <f t="shared" si="24"/>
        <v>9572.3322799999987</v>
      </c>
      <c r="J99" s="45">
        <f t="shared" si="25"/>
        <v>0.88695880000000005</v>
      </c>
      <c r="K99" s="46">
        <f t="shared" si="26"/>
        <v>8327.9290835999982</v>
      </c>
      <c r="L99" s="47">
        <v>0.20000000000000001</v>
      </c>
      <c r="M99" s="48">
        <f t="shared" si="27"/>
        <v>1665.5858167199997</v>
      </c>
      <c r="N99" s="49">
        <v>0.050000000000000003</v>
      </c>
      <c r="O99" s="50">
        <f t="shared" si="28"/>
        <v>416.39645417999992</v>
      </c>
      <c r="P99" s="49">
        <v>0.050000000000000003</v>
      </c>
      <c r="Q99" s="50">
        <f t="shared" si="29"/>
        <v>416.39645417999992</v>
      </c>
      <c r="R99" s="51">
        <f t="shared" si="30"/>
        <v>4.1600000000000001</v>
      </c>
      <c r="S99" s="52">
        <f t="shared" si="31"/>
        <v>5836.4800000000005</v>
      </c>
      <c r="T99" s="53">
        <f t="shared" si="32"/>
        <v>0.60972392404246978</v>
      </c>
    </row>
    <row r="100" ht="15.95" customHeight="1">
      <c r="A100" s="342" t="s">
        <v>485</v>
      </c>
      <c r="B100" s="39" t="s">
        <v>188</v>
      </c>
      <c r="C100" s="40" t="s">
        <v>189</v>
      </c>
      <c r="D100" s="41">
        <v>3</v>
      </c>
      <c r="E100" s="42">
        <v>328</v>
      </c>
      <c r="F100" s="43">
        <v>0.83999999999999997</v>
      </c>
      <c r="G100" s="44">
        <f t="shared" si="22"/>
        <v>52</v>
      </c>
      <c r="H100" s="45">
        <f t="shared" si="23"/>
        <v>7.2404799999999998</v>
      </c>
      <c r="I100" s="45">
        <f t="shared" si="24"/>
        <v>21.721440000000001</v>
      </c>
      <c r="J100" s="45">
        <f t="shared" si="25"/>
        <v>0.94126240000000005</v>
      </c>
      <c r="K100" s="46">
        <f t="shared" si="26"/>
        <v>18.897652799999999</v>
      </c>
      <c r="L100" s="47">
        <v>0.20000000000000001</v>
      </c>
      <c r="M100" s="48">
        <f t="shared" si="27"/>
        <v>3.77953056</v>
      </c>
      <c r="N100" s="49">
        <v>0.050000000000000003</v>
      </c>
      <c r="O100" s="50">
        <f t="shared" si="28"/>
        <v>0.94488264</v>
      </c>
      <c r="P100" s="49">
        <v>0.050000000000000003</v>
      </c>
      <c r="Q100" s="50">
        <f t="shared" si="29"/>
        <v>0.94488264</v>
      </c>
      <c r="R100" s="51">
        <f t="shared" si="30"/>
        <v>4.4100000000000001</v>
      </c>
      <c r="S100" s="52">
        <f t="shared" si="31"/>
        <v>13.23</v>
      </c>
      <c r="T100" s="53">
        <f t="shared" si="32"/>
        <v>0.60907564139394077</v>
      </c>
    </row>
    <row r="101" ht="15.95" customHeight="1">
      <c r="A101" s="342" t="s">
        <v>485</v>
      </c>
      <c r="B101" s="39" t="s">
        <v>190</v>
      </c>
      <c r="C101" s="40" t="s">
        <v>191</v>
      </c>
      <c r="D101" s="41">
        <v>230</v>
      </c>
      <c r="E101" s="42">
        <v>398</v>
      </c>
      <c r="F101" s="43">
        <v>0.84999999999999998</v>
      </c>
      <c r="G101" s="44">
        <f t="shared" si="22"/>
        <v>59</v>
      </c>
      <c r="H101" s="45">
        <f t="shared" si="23"/>
        <v>8.2151600000000009</v>
      </c>
      <c r="I101" s="45">
        <f t="shared" si="24"/>
        <v>1889.4868000000001</v>
      </c>
      <c r="J101" s="45">
        <f t="shared" si="25"/>
        <v>1.0679708000000001</v>
      </c>
      <c r="K101" s="46">
        <f t="shared" si="26"/>
        <v>1643.8535160000001</v>
      </c>
      <c r="L101" s="47">
        <v>0.20000000000000001</v>
      </c>
      <c r="M101" s="48">
        <f t="shared" si="27"/>
        <v>328.77070320000007</v>
      </c>
      <c r="N101" s="49">
        <v>0.050000000000000003</v>
      </c>
      <c r="O101" s="50">
        <f t="shared" si="28"/>
        <v>82.192675800000018</v>
      </c>
      <c r="P101" s="49">
        <v>0.050000000000000003</v>
      </c>
      <c r="Q101" s="50">
        <f t="shared" si="29"/>
        <v>82.192675800000018</v>
      </c>
      <c r="R101" s="51">
        <f t="shared" si="30"/>
        <v>5</v>
      </c>
      <c r="S101" s="52">
        <f t="shared" si="31"/>
        <v>1150</v>
      </c>
      <c r="T101" s="53">
        <f t="shared" si="32"/>
        <v>0.60863087267929039</v>
      </c>
    </row>
    <row r="102" ht="15.95" customHeight="1">
      <c r="A102" s="342" t="s">
        <v>485</v>
      </c>
      <c r="B102" s="56" t="s">
        <v>192</v>
      </c>
      <c r="C102" s="40" t="s">
        <v>193</v>
      </c>
      <c r="D102" s="41">
        <v>56</v>
      </c>
      <c r="E102" s="42">
        <v>518</v>
      </c>
      <c r="F102" s="43">
        <v>0.84999999999999998</v>
      </c>
      <c r="G102" s="44">
        <f t="shared" si="22"/>
        <v>77</v>
      </c>
      <c r="H102" s="45">
        <f t="shared" si="23"/>
        <v>10.72148</v>
      </c>
      <c r="I102" s="45">
        <f t="shared" si="24"/>
        <v>600.40287999999998</v>
      </c>
      <c r="J102" s="45">
        <f t="shared" si="25"/>
        <v>1.3937923999999999</v>
      </c>
      <c r="K102" s="46">
        <f t="shared" si="26"/>
        <v>522.35050559999991</v>
      </c>
      <c r="L102" s="47">
        <v>0.20000000000000001</v>
      </c>
      <c r="M102" s="48">
        <f t="shared" si="27"/>
        <v>104.47010111999998</v>
      </c>
      <c r="N102" s="49">
        <v>0.050000000000000003</v>
      </c>
      <c r="O102" s="50">
        <f t="shared" si="28"/>
        <v>26.117525279999995</v>
      </c>
      <c r="P102" s="49">
        <v>0.050000000000000003</v>
      </c>
      <c r="Q102" s="50">
        <f t="shared" si="29"/>
        <v>26.117525279999995</v>
      </c>
      <c r="R102" s="51">
        <f t="shared" si="30"/>
        <v>6.5300000000000002</v>
      </c>
      <c r="S102" s="52">
        <f t="shared" si="31"/>
        <v>365.68000000000001</v>
      </c>
      <c r="T102" s="53">
        <f t="shared" si="32"/>
        <v>0.60905770471987075</v>
      </c>
    </row>
    <row r="103" ht="15.95" customHeight="1">
      <c r="A103" s="342" t="s">
        <v>485</v>
      </c>
      <c r="B103" s="56" t="s">
        <v>194</v>
      </c>
      <c r="C103" s="40" t="s">
        <v>195</v>
      </c>
      <c r="D103" s="41">
        <v>2</v>
      </c>
      <c r="E103" s="42">
        <v>348</v>
      </c>
      <c r="F103" s="43">
        <v>0.67000000000000004</v>
      </c>
      <c r="G103" s="44">
        <f t="shared" si="22"/>
        <v>114</v>
      </c>
      <c r="H103" s="45">
        <f t="shared" si="23"/>
        <v>15.87336</v>
      </c>
      <c r="I103" s="45">
        <f t="shared" si="24"/>
        <v>31.74672</v>
      </c>
      <c r="J103" s="45">
        <f t="shared" si="25"/>
        <v>2.0635368000000001</v>
      </c>
      <c r="K103" s="46">
        <f t="shared" si="26"/>
        <v>27.619646400000001</v>
      </c>
      <c r="L103" s="47">
        <v>0.20000000000000001</v>
      </c>
      <c r="M103" s="48">
        <f t="shared" si="27"/>
        <v>5.5239292800000008</v>
      </c>
      <c r="N103" s="49">
        <v>0.050000000000000003</v>
      </c>
      <c r="O103" s="50">
        <f t="shared" si="28"/>
        <v>1.3809823200000002</v>
      </c>
      <c r="P103" s="49">
        <v>0.050000000000000003</v>
      </c>
      <c r="Q103" s="50">
        <f t="shared" si="29"/>
        <v>1.3809823200000002</v>
      </c>
      <c r="R103" s="51">
        <f t="shared" si="30"/>
        <v>9.6699999999999999</v>
      </c>
      <c r="S103" s="52">
        <f t="shared" si="31"/>
        <v>19.34</v>
      </c>
      <c r="T103" s="53">
        <f t="shared" si="32"/>
        <v>0.6091967926135361</v>
      </c>
    </row>
    <row r="104" ht="15.95" customHeight="1">
      <c r="A104" s="342" t="s">
        <v>485</v>
      </c>
      <c r="B104" s="56" t="s">
        <v>194</v>
      </c>
      <c r="C104" s="40" t="s">
        <v>195</v>
      </c>
      <c r="D104" s="41">
        <v>81</v>
      </c>
      <c r="E104" s="42">
        <v>348</v>
      </c>
      <c r="F104" s="43">
        <v>0.75</v>
      </c>
      <c r="G104" s="44">
        <f t="shared" ref="G104:G135" si="33">ROUNDDOWN(E104*(1-F104),0)</f>
        <v>87</v>
      </c>
      <c r="H104" s="45">
        <f t="shared" ref="H104:H135" si="34">G104*$C$6</f>
        <v>12.11388</v>
      </c>
      <c r="I104" s="45">
        <f t="shared" ref="I104:I135" si="35">H104*D104</f>
        <v>981.22428000000002</v>
      </c>
      <c r="J104" s="45">
        <f t="shared" ref="J104:J135" si="36">H104*0.13</f>
        <v>1.5748044000000001</v>
      </c>
      <c r="K104" s="46">
        <f t="shared" ref="K104:K135" si="37">(H104-J104)*D104</f>
        <v>853.66512360000002</v>
      </c>
      <c r="L104" s="47">
        <v>0.20000000000000001</v>
      </c>
      <c r="M104" s="48">
        <f t="shared" ref="M104:M135" si="38">K104*L104</f>
        <v>170.73302472</v>
      </c>
      <c r="N104" s="49">
        <v>0.050000000000000003</v>
      </c>
      <c r="O104" s="50">
        <f t="shared" ref="O104:O135" si="39">K104*N104</f>
        <v>42.683256180000001</v>
      </c>
      <c r="P104" s="49">
        <v>0.050000000000000003</v>
      </c>
      <c r="Q104" s="50">
        <f t="shared" ref="Q104:Q135" si="40">K104*P104</f>
        <v>42.683256180000001</v>
      </c>
      <c r="R104" s="51">
        <f t="shared" ref="R104:R135" si="41">IFERROR(ROUND((K104-M104-O104-Q104)/D104,2),0)</f>
        <v>7.3799999999999999</v>
      </c>
      <c r="S104" s="52">
        <f t="shared" ref="S104:S135" si="42">+D104*R104</f>
        <v>597.77999999999997</v>
      </c>
      <c r="T104" s="53">
        <f t="shared" ref="T104:T135" si="43">S104/I104</f>
        <v>0.60921851628049806</v>
      </c>
    </row>
    <row r="105" ht="15.95" customHeight="1">
      <c r="A105" s="342" t="s">
        <v>485</v>
      </c>
      <c r="B105" s="56" t="s">
        <v>196</v>
      </c>
      <c r="C105" s="40" t="s">
        <v>197</v>
      </c>
      <c r="D105" s="41">
        <v>504</v>
      </c>
      <c r="E105" s="42">
        <v>498</v>
      </c>
      <c r="F105" s="43">
        <v>0.75</v>
      </c>
      <c r="G105" s="44">
        <f t="shared" si="33"/>
        <v>124</v>
      </c>
      <c r="H105" s="45">
        <f t="shared" si="34"/>
        <v>17.26576</v>
      </c>
      <c r="I105" s="45">
        <f t="shared" si="35"/>
        <v>8701.9430400000001</v>
      </c>
      <c r="J105" s="45">
        <f t="shared" si="36"/>
        <v>2.2445488</v>
      </c>
      <c r="K105" s="46">
        <f t="shared" si="37"/>
        <v>7570.6904447999996</v>
      </c>
      <c r="L105" s="47">
        <v>0.20000000000000001</v>
      </c>
      <c r="M105" s="48">
        <f t="shared" si="38"/>
        <v>1514.13808896</v>
      </c>
      <c r="N105" s="49">
        <v>0.050000000000000003</v>
      </c>
      <c r="O105" s="50">
        <f t="shared" si="39"/>
        <v>378.53452224</v>
      </c>
      <c r="P105" s="49">
        <v>0.050000000000000003</v>
      </c>
      <c r="Q105" s="50">
        <f t="shared" si="40"/>
        <v>378.53452224</v>
      </c>
      <c r="R105" s="51">
        <f t="shared" si="41"/>
        <v>10.51</v>
      </c>
      <c r="S105" s="52">
        <f t="shared" si="42"/>
        <v>5297.04</v>
      </c>
      <c r="T105" s="53">
        <f t="shared" si="43"/>
        <v>0.60871922232209874</v>
      </c>
    </row>
    <row r="106" ht="15.95" customHeight="1">
      <c r="A106" s="342" t="s">
        <v>485</v>
      </c>
      <c r="B106" s="56" t="s">
        <v>196</v>
      </c>
      <c r="C106" s="40" t="s">
        <v>197</v>
      </c>
      <c r="D106" s="41">
        <v>1</v>
      </c>
      <c r="E106" s="42">
        <v>498</v>
      </c>
      <c r="F106" s="43">
        <v>0.67000000000000004</v>
      </c>
      <c r="G106" s="44">
        <f t="shared" si="33"/>
        <v>164</v>
      </c>
      <c r="H106" s="45">
        <f t="shared" si="34"/>
        <v>22.835360000000001</v>
      </c>
      <c r="I106" s="45">
        <f t="shared" si="35"/>
        <v>22.835360000000001</v>
      </c>
      <c r="J106" s="45">
        <f t="shared" si="36"/>
        <v>2.9685968000000003</v>
      </c>
      <c r="K106" s="46">
        <f t="shared" si="37"/>
        <v>19.866763200000001</v>
      </c>
      <c r="L106" s="47">
        <v>0.20000000000000001</v>
      </c>
      <c r="M106" s="48">
        <f t="shared" si="38"/>
        <v>3.9733526400000003</v>
      </c>
      <c r="N106" s="49">
        <v>0.050000000000000003</v>
      </c>
      <c r="O106" s="50">
        <f t="shared" si="39"/>
        <v>0.99333816000000008</v>
      </c>
      <c r="P106" s="49">
        <v>0.050000000000000003</v>
      </c>
      <c r="Q106" s="50">
        <f t="shared" si="40"/>
        <v>0.99333816000000008</v>
      </c>
      <c r="R106" s="51">
        <f t="shared" si="41"/>
        <v>13.91</v>
      </c>
      <c r="S106" s="52">
        <f t="shared" si="42"/>
        <v>13.91</v>
      </c>
      <c r="T106" s="53">
        <f t="shared" si="43"/>
        <v>0.60914301329166698</v>
      </c>
    </row>
    <row r="107" ht="15.95" customHeight="1">
      <c r="A107" s="342" t="s">
        <v>485</v>
      </c>
      <c r="B107" s="56" t="s">
        <v>200</v>
      </c>
      <c r="C107" s="40" t="s">
        <v>201</v>
      </c>
      <c r="D107" s="41">
        <v>99</v>
      </c>
      <c r="E107" s="42">
        <v>298</v>
      </c>
      <c r="F107" s="43">
        <v>0.5</v>
      </c>
      <c r="G107" s="44">
        <f t="shared" si="33"/>
        <v>149</v>
      </c>
      <c r="H107" s="45">
        <f t="shared" si="34"/>
        <v>20.746760000000002</v>
      </c>
      <c r="I107" s="45">
        <f t="shared" si="35"/>
        <v>2053.9292400000004</v>
      </c>
      <c r="J107" s="45">
        <f t="shared" si="36"/>
        <v>2.6970788000000003</v>
      </c>
      <c r="K107" s="46">
        <f t="shared" si="37"/>
        <v>1786.9184388000001</v>
      </c>
      <c r="L107" s="47">
        <v>0.20000000000000001</v>
      </c>
      <c r="M107" s="48">
        <f t="shared" si="38"/>
        <v>357.38368776000004</v>
      </c>
      <c r="N107" s="49">
        <v>0.050000000000000003</v>
      </c>
      <c r="O107" s="50">
        <f t="shared" si="39"/>
        <v>89.345921940000011</v>
      </c>
      <c r="P107" s="49">
        <v>0.050000000000000003</v>
      </c>
      <c r="Q107" s="50">
        <f t="shared" si="40"/>
        <v>89.345921940000011</v>
      </c>
      <c r="R107" s="51">
        <f t="shared" si="41"/>
        <v>12.630000000000001</v>
      </c>
      <c r="S107" s="52">
        <f t="shared" si="42"/>
        <v>1250.3700000000001</v>
      </c>
      <c r="T107" s="53">
        <f t="shared" si="43"/>
        <v>0.60876975489184815</v>
      </c>
    </row>
    <row r="108" ht="15.95" customHeight="1">
      <c r="A108" s="342" t="s">
        <v>485</v>
      </c>
      <c r="B108" s="39" t="s">
        <v>302</v>
      </c>
      <c r="C108" s="40" t="s">
        <v>495</v>
      </c>
      <c r="D108" s="41">
        <v>20</v>
      </c>
      <c r="E108" s="42">
        <v>148</v>
      </c>
      <c r="F108" s="43">
        <v>0</v>
      </c>
      <c r="G108" s="44">
        <f t="shared" si="33"/>
        <v>148</v>
      </c>
      <c r="H108" s="45">
        <f t="shared" si="34"/>
        <v>20.607520000000001</v>
      </c>
      <c r="I108" s="45">
        <f t="shared" si="35"/>
        <v>412.15039999999999</v>
      </c>
      <c r="J108" s="45">
        <f t="shared" si="36"/>
        <v>2.6789776000000001</v>
      </c>
      <c r="K108" s="46">
        <f t="shared" si="37"/>
        <v>358.57084800000001</v>
      </c>
      <c r="L108" s="47">
        <v>0.20000000000000001</v>
      </c>
      <c r="M108" s="48">
        <f t="shared" si="38"/>
        <v>71.714169600000005</v>
      </c>
      <c r="N108" s="49">
        <v>0.050000000000000003</v>
      </c>
      <c r="O108" s="50">
        <f t="shared" si="39"/>
        <v>17.928542400000001</v>
      </c>
      <c r="P108" s="49">
        <v>0.050000000000000003</v>
      </c>
      <c r="Q108" s="50">
        <f t="shared" si="40"/>
        <v>17.928542400000001</v>
      </c>
      <c r="R108" s="51">
        <f t="shared" si="41"/>
        <v>12.550000000000001</v>
      </c>
      <c r="S108" s="52">
        <f t="shared" si="42"/>
        <v>251</v>
      </c>
      <c r="T108" s="53">
        <f t="shared" si="43"/>
        <v>0.60900098604781172</v>
      </c>
    </row>
    <row r="109" ht="15.95" customHeight="1">
      <c r="A109" s="342" t="s">
        <v>485</v>
      </c>
      <c r="B109" s="39" t="s">
        <v>496</v>
      </c>
      <c r="C109" s="40" t="s">
        <v>497</v>
      </c>
      <c r="D109" s="41">
        <v>2</v>
      </c>
      <c r="E109" s="42">
        <v>198</v>
      </c>
      <c r="F109" s="43">
        <v>0</v>
      </c>
      <c r="G109" s="44">
        <f t="shared" si="33"/>
        <v>198</v>
      </c>
      <c r="H109" s="45">
        <f t="shared" si="34"/>
        <v>27.569520000000001</v>
      </c>
      <c r="I109" s="45">
        <f t="shared" si="35"/>
        <v>55.139040000000001</v>
      </c>
      <c r="J109" s="45">
        <f t="shared" si="36"/>
        <v>3.5840376000000003</v>
      </c>
      <c r="K109" s="46">
        <f t="shared" si="37"/>
        <v>47.970964800000004</v>
      </c>
      <c r="L109" s="47">
        <v>0.20000000000000001</v>
      </c>
      <c r="M109" s="48">
        <f t="shared" si="38"/>
        <v>9.5941929600000009</v>
      </c>
      <c r="N109" s="49">
        <v>0.050000000000000003</v>
      </c>
      <c r="O109" s="50">
        <f t="shared" si="39"/>
        <v>2.3985482400000002</v>
      </c>
      <c r="P109" s="49">
        <v>0.050000000000000003</v>
      </c>
      <c r="Q109" s="50">
        <f t="shared" si="40"/>
        <v>2.3985482400000002</v>
      </c>
      <c r="R109" s="51">
        <f t="shared" si="41"/>
        <v>16.789999999999999</v>
      </c>
      <c r="S109" s="52">
        <f t="shared" si="42"/>
        <v>33.579999999999998</v>
      </c>
      <c r="T109" s="53">
        <f t="shared" si="43"/>
        <v>0.60900588766144637</v>
      </c>
    </row>
    <row r="110" ht="15.95" customHeight="1">
      <c r="A110" s="342" t="s">
        <v>485</v>
      </c>
      <c r="B110" s="39" t="s">
        <v>202</v>
      </c>
      <c r="C110" s="40" t="s">
        <v>203</v>
      </c>
      <c r="D110" s="41">
        <v>283</v>
      </c>
      <c r="E110" s="42">
        <v>298</v>
      </c>
      <c r="F110" s="43">
        <v>0.90000000000000002</v>
      </c>
      <c r="G110" s="44">
        <f t="shared" si="33"/>
        <v>29</v>
      </c>
      <c r="H110" s="45">
        <f t="shared" si="34"/>
        <v>4.03796</v>
      </c>
      <c r="I110" s="45">
        <f t="shared" si="35"/>
        <v>1142.7426800000001</v>
      </c>
      <c r="J110" s="45">
        <f t="shared" si="36"/>
        <v>0.52493480000000003</v>
      </c>
      <c r="K110" s="46">
        <f t="shared" si="37"/>
        <v>994.18613159999995</v>
      </c>
      <c r="L110" s="47">
        <v>0.20000000000000001</v>
      </c>
      <c r="M110" s="48">
        <f t="shared" si="38"/>
        <v>198.83722632000001</v>
      </c>
      <c r="N110" s="49">
        <v>0.050000000000000003</v>
      </c>
      <c r="O110" s="50">
        <f t="shared" si="39"/>
        <v>49.709306580000003</v>
      </c>
      <c r="P110" s="49">
        <v>0.050000000000000003</v>
      </c>
      <c r="Q110" s="50">
        <f t="shared" si="40"/>
        <v>49.709306580000003</v>
      </c>
      <c r="R110" s="51">
        <f t="shared" si="41"/>
        <v>2.46</v>
      </c>
      <c r="S110" s="52">
        <f t="shared" si="42"/>
        <v>696.17999999999995</v>
      </c>
      <c r="T110" s="53">
        <f t="shared" si="43"/>
        <v>0.60921851628049795</v>
      </c>
    </row>
    <row r="111" ht="15.95" customHeight="1">
      <c r="A111" s="342" t="s">
        <v>485</v>
      </c>
      <c r="B111" s="56" t="s">
        <v>204</v>
      </c>
      <c r="C111" s="40" t="s">
        <v>205</v>
      </c>
      <c r="D111" s="41">
        <v>78</v>
      </c>
      <c r="E111" s="42">
        <v>448</v>
      </c>
      <c r="F111" s="43">
        <v>0.83999999999999997</v>
      </c>
      <c r="G111" s="44">
        <f t="shared" si="33"/>
        <v>71</v>
      </c>
      <c r="H111" s="45">
        <f t="shared" si="34"/>
        <v>9.8860399999999995</v>
      </c>
      <c r="I111" s="45">
        <f t="shared" si="35"/>
        <v>771.11111999999991</v>
      </c>
      <c r="J111" s="45">
        <f t="shared" si="36"/>
        <v>1.2851851999999999</v>
      </c>
      <c r="K111" s="46">
        <f t="shared" si="37"/>
        <v>670.86667440000008</v>
      </c>
      <c r="L111" s="47">
        <v>0.20000000000000001</v>
      </c>
      <c r="M111" s="48">
        <f t="shared" si="38"/>
        <v>134.17333488000003</v>
      </c>
      <c r="N111" s="49">
        <v>0.050000000000000003</v>
      </c>
      <c r="O111" s="50">
        <f t="shared" si="39"/>
        <v>33.543333720000007</v>
      </c>
      <c r="P111" s="49">
        <v>0.050000000000000003</v>
      </c>
      <c r="Q111" s="50">
        <f t="shared" si="40"/>
        <v>33.543333720000007</v>
      </c>
      <c r="R111" s="51">
        <f t="shared" si="41"/>
        <v>6.0199999999999996</v>
      </c>
      <c r="S111" s="52">
        <f t="shared" si="42"/>
        <v>469.55999999999995</v>
      </c>
      <c r="T111" s="53">
        <f t="shared" si="43"/>
        <v>0.60893947424853634</v>
      </c>
    </row>
    <row r="112" ht="15.95" customHeight="1">
      <c r="A112" s="342" t="s">
        <v>485</v>
      </c>
      <c r="B112" s="56" t="s">
        <v>206</v>
      </c>
      <c r="C112" s="40" t="s">
        <v>207</v>
      </c>
      <c r="D112" s="41">
        <v>3</v>
      </c>
      <c r="E112" s="42">
        <v>248</v>
      </c>
      <c r="F112" s="43">
        <v>0.29999999999999999</v>
      </c>
      <c r="G112" s="44">
        <f t="shared" si="33"/>
        <v>173</v>
      </c>
      <c r="H112" s="45">
        <f t="shared" si="34"/>
        <v>24.088519999999999</v>
      </c>
      <c r="I112" s="45">
        <f t="shared" si="35"/>
        <v>72.265559999999994</v>
      </c>
      <c r="J112" s="45">
        <f t="shared" si="36"/>
        <v>3.1315075999999999</v>
      </c>
      <c r="K112" s="46">
        <f t="shared" si="37"/>
        <v>62.871037200000004</v>
      </c>
      <c r="L112" s="47">
        <v>0.20000000000000001</v>
      </c>
      <c r="M112" s="48">
        <f t="shared" si="38"/>
        <v>12.574207440000002</v>
      </c>
      <c r="N112" s="49">
        <v>0.050000000000000003</v>
      </c>
      <c r="O112" s="50">
        <f t="shared" si="39"/>
        <v>3.1435518600000005</v>
      </c>
      <c r="P112" s="49">
        <v>0.050000000000000003</v>
      </c>
      <c r="Q112" s="50">
        <f t="shared" si="40"/>
        <v>3.1435518600000005</v>
      </c>
      <c r="R112" s="51">
        <f t="shared" si="41"/>
        <v>14.67</v>
      </c>
      <c r="S112" s="52">
        <f t="shared" si="42"/>
        <v>44.009999999999998</v>
      </c>
      <c r="T112" s="53">
        <f t="shared" si="43"/>
        <v>0.60900379101746394</v>
      </c>
    </row>
    <row r="113" ht="15.95" customHeight="1">
      <c r="A113" s="342" t="s">
        <v>485</v>
      </c>
      <c r="B113" s="39" t="s">
        <v>208</v>
      </c>
      <c r="C113" s="40" t="s">
        <v>344</v>
      </c>
      <c r="D113" s="41">
        <v>2</v>
      </c>
      <c r="E113" s="42">
        <v>348</v>
      </c>
      <c r="F113" s="43">
        <v>0.34999999999999998</v>
      </c>
      <c r="G113" s="44">
        <f t="shared" si="33"/>
        <v>226</v>
      </c>
      <c r="H113" s="45">
        <f t="shared" si="34"/>
        <v>31.468240000000002</v>
      </c>
      <c r="I113" s="45">
        <f t="shared" si="35"/>
        <v>62.936480000000003</v>
      </c>
      <c r="J113" s="45">
        <f t="shared" si="36"/>
        <v>4.0908712000000005</v>
      </c>
      <c r="K113" s="46">
        <f t="shared" si="37"/>
        <v>54.754737599999999</v>
      </c>
      <c r="L113" s="47">
        <v>0.20000000000000001</v>
      </c>
      <c r="M113" s="48">
        <f t="shared" si="38"/>
        <v>10.95094752</v>
      </c>
      <c r="N113" s="49">
        <v>0.050000000000000003</v>
      </c>
      <c r="O113" s="50">
        <f t="shared" si="39"/>
        <v>2.7377368799999999</v>
      </c>
      <c r="P113" s="49">
        <v>0.050000000000000003</v>
      </c>
      <c r="Q113" s="50">
        <f t="shared" si="40"/>
        <v>2.7377368799999999</v>
      </c>
      <c r="R113" s="51">
        <f t="shared" si="41"/>
        <v>19.16</v>
      </c>
      <c r="S113" s="52">
        <f t="shared" si="42"/>
        <v>38.32</v>
      </c>
      <c r="T113" s="53">
        <f t="shared" si="43"/>
        <v>0.60886786169166118</v>
      </c>
    </row>
    <row r="114" ht="15.95" customHeight="1">
      <c r="A114" s="342" t="s">
        <v>485</v>
      </c>
      <c r="B114" s="39" t="s">
        <v>384</v>
      </c>
      <c r="C114" s="40" t="s">
        <v>211</v>
      </c>
      <c r="D114" s="41">
        <v>121</v>
      </c>
      <c r="E114" s="42">
        <v>368</v>
      </c>
      <c r="F114" s="43">
        <v>0.72999999999999998</v>
      </c>
      <c r="G114" s="44">
        <f t="shared" si="33"/>
        <v>99</v>
      </c>
      <c r="H114" s="45">
        <f t="shared" si="34"/>
        <v>13.78476</v>
      </c>
      <c r="I114" s="45">
        <f t="shared" si="35"/>
        <v>1667.95596</v>
      </c>
      <c r="J114" s="45">
        <f t="shared" si="36"/>
        <v>1.7920188000000001</v>
      </c>
      <c r="K114" s="46">
        <f t="shared" si="37"/>
        <v>1451.1216852000002</v>
      </c>
      <c r="L114" s="47">
        <v>0.20000000000000001</v>
      </c>
      <c r="M114" s="48">
        <f t="shared" si="38"/>
        <v>290.22433704000008</v>
      </c>
      <c r="N114" s="49">
        <v>0.050000000000000003</v>
      </c>
      <c r="O114" s="50">
        <f t="shared" si="39"/>
        <v>72.55608426000002</v>
      </c>
      <c r="P114" s="49">
        <v>0.050000000000000003</v>
      </c>
      <c r="Q114" s="50">
        <f t="shared" si="40"/>
        <v>72.55608426000002</v>
      </c>
      <c r="R114" s="51">
        <f t="shared" si="41"/>
        <v>8.3900000000000006</v>
      </c>
      <c r="S114" s="52">
        <f t="shared" si="42"/>
        <v>1015.1900000000001</v>
      </c>
      <c r="T114" s="53">
        <f t="shared" si="43"/>
        <v>0.608643168252476</v>
      </c>
    </row>
    <row r="115" ht="15.95" customHeight="1">
      <c r="A115" s="342" t="s">
        <v>485</v>
      </c>
      <c r="B115" s="39" t="s">
        <v>385</v>
      </c>
      <c r="C115" s="40" t="s">
        <v>427</v>
      </c>
      <c r="D115" s="41">
        <v>2</v>
      </c>
      <c r="E115" s="42">
        <v>528</v>
      </c>
      <c r="F115" s="43">
        <v>0.67000000000000004</v>
      </c>
      <c r="G115" s="44">
        <f t="shared" si="33"/>
        <v>174</v>
      </c>
      <c r="H115" s="45">
        <f t="shared" si="34"/>
        <v>24.22776</v>
      </c>
      <c r="I115" s="45">
        <f t="shared" si="35"/>
        <v>48.45552</v>
      </c>
      <c r="J115" s="45">
        <f t="shared" si="36"/>
        <v>3.1496088000000002</v>
      </c>
      <c r="K115" s="46">
        <f t="shared" si="37"/>
        <v>42.156302400000001</v>
      </c>
      <c r="L115" s="47">
        <v>0.20000000000000001</v>
      </c>
      <c r="M115" s="48">
        <f t="shared" si="38"/>
        <v>8.4312604800000006</v>
      </c>
      <c r="N115" s="49">
        <v>0.050000000000000003</v>
      </c>
      <c r="O115" s="50">
        <f t="shared" si="39"/>
        <v>2.1078151200000002</v>
      </c>
      <c r="P115" s="49">
        <v>0.050000000000000003</v>
      </c>
      <c r="Q115" s="50">
        <f t="shared" si="40"/>
        <v>2.1078151200000002</v>
      </c>
      <c r="R115" s="51">
        <f t="shared" si="41"/>
        <v>14.75</v>
      </c>
      <c r="S115" s="52">
        <f t="shared" si="42"/>
        <v>29.5</v>
      </c>
      <c r="T115" s="53">
        <f t="shared" si="43"/>
        <v>0.60880576660822128</v>
      </c>
    </row>
    <row r="116" ht="15.95" customHeight="1">
      <c r="A116" s="342" t="s">
        <v>485</v>
      </c>
      <c r="B116" s="39" t="s">
        <v>385</v>
      </c>
      <c r="C116" s="40" t="s">
        <v>427</v>
      </c>
      <c r="D116" s="41">
        <v>82</v>
      </c>
      <c r="E116" s="42">
        <v>528</v>
      </c>
      <c r="F116" s="43">
        <v>0.69999999999999996</v>
      </c>
      <c r="G116" s="44">
        <f t="shared" si="33"/>
        <v>158</v>
      </c>
      <c r="H116" s="45">
        <f t="shared" si="34"/>
        <v>21.999919999999999</v>
      </c>
      <c r="I116" s="45">
        <f t="shared" si="35"/>
        <v>1803.99344</v>
      </c>
      <c r="J116" s="45">
        <f t="shared" si="36"/>
        <v>2.8599896</v>
      </c>
      <c r="K116" s="46">
        <f t="shared" si="37"/>
        <v>1569.4742928000001</v>
      </c>
      <c r="L116" s="47">
        <v>0.20000000000000001</v>
      </c>
      <c r="M116" s="48">
        <f t="shared" si="38"/>
        <v>313.89485856000005</v>
      </c>
      <c r="N116" s="49">
        <v>0.050000000000000003</v>
      </c>
      <c r="O116" s="50">
        <f t="shared" si="39"/>
        <v>78.473714640000011</v>
      </c>
      <c r="P116" s="49">
        <v>0.050000000000000003</v>
      </c>
      <c r="Q116" s="50">
        <f t="shared" si="40"/>
        <v>78.473714640000011</v>
      </c>
      <c r="R116" s="51">
        <f t="shared" si="41"/>
        <v>13.4</v>
      </c>
      <c r="S116" s="52">
        <f t="shared" si="42"/>
        <v>1098.8</v>
      </c>
      <c r="T116" s="53">
        <f t="shared" si="43"/>
        <v>0.60909312397499626</v>
      </c>
    </row>
    <row r="117" ht="15.95" customHeight="1">
      <c r="A117" s="342" t="s">
        <v>485</v>
      </c>
      <c r="B117" s="56" t="s">
        <v>386</v>
      </c>
      <c r="C117" s="40" t="s">
        <v>428</v>
      </c>
      <c r="D117" s="41">
        <v>83</v>
      </c>
      <c r="E117" s="42">
        <v>678</v>
      </c>
      <c r="F117" s="43">
        <v>0.67000000000000004</v>
      </c>
      <c r="G117" s="44">
        <f t="shared" si="33"/>
        <v>223</v>
      </c>
      <c r="H117" s="45">
        <f t="shared" si="34"/>
        <v>31.050520000000002</v>
      </c>
      <c r="I117" s="45">
        <f t="shared" si="35"/>
        <v>2577.1931600000003</v>
      </c>
      <c r="J117" s="45">
        <f t="shared" si="36"/>
        <v>4.0365676000000006</v>
      </c>
      <c r="K117" s="46">
        <f t="shared" si="37"/>
        <v>2242.1580492000003</v>
      </c>
      <c r="L117" s="47">
        <v>0.20000000000000001</v>
      </c>
      <c r="M117" s="48">
        <f t="shared" si="38"/>
        <v>448.43160984000008</v>
      </c>
      <c r="N117" s="49">
        <v>0.050000000000000003</v>
      </c>
      <c r="O117" s="50">
        <f t="shared" si="39"/>
        <v>112.10790246000002</v>
      </c>
      <c r="P117" s="49">
        <v>0.050000000000000003</v>
      </c>
      <c r="Q117" s="50">
        <f t="shared" si="40"/>
        <v>112.10790246000002</v>
      </c>
      <c r="R117" s="51">
        <f t="shared" si="41"/>
        <v>18.91</v>
      </c>
      <c r="S117" s="52">
        <f t="shared" si="42"/>
        <v>1569.53</v>
      </c>
      <c r="T117" s="53">
        <f t="shared" si="43"/>
        <v>0.60900751420588117</v>
      </c>
    </row>
    <row r="118" ht="15.95" customHeight="1">
      <c r="A118" s="342" t="s">
        <v>485</v>
      </c>
      <c r="B118" s="56" t="s">
        <v>216</v>
      </c>
      <c r="C118" s="40" t="s">
        <v>217</v>
      </c>
      <c r="D118" s="41">
        <v>255</v>
      </c>
      <c r="E118" s="42">
        <v>248</v>
      </c>
      <c r="F118" s="43">
        <v>0.75</v>
      </c>
      <c r="G118" s="44">
        <f t="shared" si="33"/>
        <v>62</v>
      </c>
      <c r="H118" s="45">
        <f t="shared" si="34"/>
        <v>8.6328800000000001</v>
      </c>
      <c r="I118" s="45">
        <f t="shared" si="35"/>
        <v>2201.3843999999999</v>
      </c>
      <c r="J118" s="45">
        <f t="shared" si="36"/>
        <v>1.1222744</v>
      </c>
      <c r="K118" s="46">
        <f t="shared" si="37"/>
        <v>1915.204428</v>
      </c>
      <c r="L118" s="47">
        <v>0.20000000000000001</v>
      </c>
      <c r="M118" s="48">
        <f t="shared" si="38"/>
        <v>383.04088560000002</v>
      </c>
      <c r="N118" s="49">
        <v>0.050000000000000003</v>
      </c>
      <c r="O118" s="50">
        <f t="shared" si="39"/>
        <v>95.760221400000006</v>
      </c>
      <c r="P118" s="49">
        <v>0.050000000000000003</v>
      </c>
      <c r="Q118" s="50">
        <f t="shared" si="40"/>
        <v>95.760221400000006</v>
      </c>
      <c r="R118" s="51">
        <f t="shared" si="41"/>
        <v>5.2599999999999998</v>
      </c>
      <c r="S118" s="52">
        <f t="shared" si="42"/>
        <v>1341.3</v>
      </c>
      <c r="T118" s="53">
        <f t="shared" si="43"/>
        <v>0.609298403313842</v>
      </c>
    </row>
    <row r="119" ht="15.95" customHeight="1">
      <c r="A119" s="342" t="s">
        <v>485</v>
      </c>
      <c r="B119" s="56" t="s">
        <v>218</v>
      </c>
      <c r="C119" s="40" t="s">
        <v>219</v>
      </c>
      <c r="D119" s="41">
        <v>46</v>
      </c>
      <c r="E119" s="42">
        <v>298</v>
      </c>
      <c r="F119" s="43">
        <v>0.83999999999999997</v>
      </c>
      <c r="G119" s="44">
        <f t="shared" si="33"/>
        <v>47</v>
      </c>
      <c r="H119" s="45">
        <f t="shared" si="34"/>
        <v>6.5442800000000005</v>
      </c>
      <c r="I119" s="45">
        <f t="shared" si="35"/>
        <v>301.03688</v>
      </c>
      <c r="J119" s="45">
        <f t="shared" si="36"/>
        <v>0.85075640000000008</v>
      </c>
      <c r="K119" s="46">
        <f t="shared" si="37"/>
        <v>261.90208560000002</v>
      </c>
      <c r="L119" s="47">
        <v>0.20000000000000001</v>
      </c>
      <c r="M119" s="48">
        <f t="shared" si="38"/>
        <v>52.380417120000004</v>
      </c>
      <c r="N119" s="49">
        <v>0.050000000000000003</v>
      </c>
      <c r="O119" s="50">
        <f t="shared" si="39"/>
        <v>13.095104280000001</v>
      </c>
      <c r="P119" s="49">
        <v>0.050000000000000003</v>
      </c>
      <c r="Q119" s="50">
        <f t="shared" si="40"/>
        <v>13.095104280000001</v>
      </c>
      <c r="R119" s="51">
        <f t="shared" si="41"/>
        <v>3.9900000000000002</v>
      </c>
      <c r="S119" s="52">
        <f t="shared" si="42"/>
        <v>183.54000000000002</v>
      </c>
      <c r="T119" s="53">
        <f t="shared" si="43"/>
        <v>0.60969273930822043</v>
      </c>
    </row>
    <row r="120" ht="15.95" customHeight="1">
      <c r="A120" s="342" t="s">
        <v>485</v>
      </c>
      <c r="B120" s="54" t="s">
        <v>220</v>
      </c>
      <c r="C120" s="40" t="s">
        <v>221</v>
      </c>
      <c r="D120" s="41">
        <v>39</v>
      </c>
      <c r="E120" s="42">
        <v>498</v>
      </c>
      <c r="F120" s="43">
        <v>0.81000000000000005</v>
      </c>
      <c r="G120" s="44">
        <f t="shared" si="33"/>
        <v>94</v>
      </c>
      <c r="H120" s="45">
        <f t="shared" si="34"/>
        <v>13.088560000000001</v>
      </c>
      <c r="I120" s="45">
        <f t="shared" si="35"/>
        <v>510.45384000000001</v>
      </c>
      <c r="J120" s="45">
        <f t="shared" si="36"/>
        <v>1.7015128000000002</v>
      </c>
      <c r="K120" s="46">
        <f t="shared" si="37"/>
        <v>444.09484080000004</v>
      </c>
      <c r="L120" s="47">
        <v>0.20000000000000001</v>
      </c>
      <c r="M120" s="48">
        <f t="shared" si="38"/>
        <v>88.818968160000011</v>
      </c>
      <c r="N120" s="49">
        <v>0.050000000000000003</v>
      </c>
      <c r="O120" s="50">
        <f t="shared" si="39"/>
        <v>22.204742040000003</v>
      </c>
      <c r="P120" s="49">
        <v>0.050000000000000003</v>
      </c>
      <c r="Q120" s="50">
        <f t="shared" si="40"/>
        <v>22.204742040000003</v>
      </c>
      <c r="R120" s="51">
        <f t="shared" si="41"/>
        <v>7.9699999999999998</v>
      </c>
      <c r="S120" s="52">
        <f t="shared" si="42"/>
        <v>310.82999999999998</v>
      </c>
      <c r="T120" s="53">
        <f t="shared" si="43"/>
        <v>0.60892871331911225</v>
      </c>
    </row>
    <row r="121" ht="15.95" customHeight="1">
      <c r="A121" s="342" t="s">
        <v>485</v>
      </c>
      <c r="B121" s="54" t="s">
        <v>222</v>
      </c>
      <c r="C121" s="40" t="s">
        <v>223</v>
      </c>
      <c r="D121" s="41">
        <v>31</v>
      </c>
      <c r="E121" s="42">
        <v>298</v>
      </c>
      <c r="F121" s="43">
        <v>0.34000000000000002</v>
      </c>
      <c r="G121" s="44">
        <f t="shared" si="33"/>
        <v>196</v>
      </c>
      <c r="H121" s="45">
        <f t="shared" si="34"/>
        <v>27.291039999999999</v>
      </c>
      <c r="I121" s="45">
        <f t="shared" si="35"/>
        <v>846.02224000000001</v>
      </c>
      <c r="J121" s="45">
        <f t="shared" si="36"/>
        <v>3.5478352000000002</v>
      </c>
      <c r="K121" s="46">
        <f t="shared" si="37"/>
        <v>736.03934879999997</v>
      </c>
      <c r="L121" s="47">
        <v>0.20000000000000001</v>
      </c>
      <c r="M121" s="48">
        <f t="shared" si="38"/>
        <v>147.20786975999999</v>
      </c>
      <c r="N121" s="49">
        <v>0.050000000000000003</v>
      </c>
      <c r="O121" s="50">
        <f t="shared" si="39"/>
        <v>36.801967439999999</v>
      </c>
      <c r="P121" s="49">
        <v>0.050000000000000003</v>
      </c>
      <c r="Q121" s="50">
        <f t="shared" si="40"/>
        <v>36.801967439999999</v>
      </c>
      <c r="R121" s="51">
        <f t="shared" si="41"/>
        <v>16.620000000000001</v>
      </c>
      <c r="S121" s="52">
        <f t="shared" si="42"/>
        <v>515.22000000000003</v>
      </c>
      <c r="T121" s="53">
        <f t="shared" si="43"/>
        <v>0.60899108278761094</v>
      </c>
    </row>
    <row r="122" ht="15.95" customHeight="1">
      <c r="A122" s="342" t="s">
        <v>485</v>
      </c>
      <c r="B122" s="56" t="s">
        <v>224</v>
      </c>
      <c r="C122" s="40" t="s">
        <v>225</v>
      </c>
      <c r="D122" s="41">
        <v>2</v>
      </c>
      <c r="E122" s="42">
        <v>428</v>
      </c>
      <c r="F122" s="43">
        <v>0.29999999999999999</v>
      </c>
      <c r="G122" s="44">
        <f t="shared" si="33"/>
        <v>299</v>
      </c>
      <c r="H122" s="45">
        <f t="shared" si="34"/>
        <v>41.632759999999998</v>
      </c>
      <c r="I122" s="45">
        <f t="shared" si="35"/>
        <v>83.265519999999995</v>
      </c>
      <c r="J122" s="45">
        <f t="shared" si="36"/>
        <v>5.4122588</v>
      </c>
      <c r="K122" s="46">
        <f t="shared" si="37"/>
        <v>72.441002400000002</v>
      </c>
      <c r="L122" s="47">
        <v>0.20000000000000001</v>
      </c>
      <c r="M122" s="48">
        <f t="shared" si="38"/>
        <v>14.488200480000001</v>
      </c>
      <c r="N122" s="49">
        <v>0.050000000000000003</v>
      </c>
      <c r="O122" s="50">
        <f t="shared" si="39"/>
        <v>3.6220501200000004</v>
      </c>
      <c r="P122" s="49">
        <v>0.050000000000000003</v>
      </c>
      <c r="Q122" s="50">
        <f t="shared" si="40"/>
        <v>3.6220501200000004</v>
      </c>
      <c r="R122" s="51">
        <f t="shared" si="41"/>
        <v>25.350000000000001</v>
      </c>
      <c r="S122" s="52">
        <f t="shared" si="42"/>
        <v>50.700000000000003</v>
      </c>
      <c r="T122" s="53">
        <f t="shared" si="43"/>
        <v>0.60889549479784677</v>
      </c>
    </row>
    <row r="123" ht="15.95" customHeight="1">
      <c r="A123" s="342" t="s">
        <v>485</v>
      </c>
      <c r="B123" s="56" t="s">
        <v>226</v>
      </c>
      <c r="C123" s="40" t="s">
        <v>227</v>
      </c>
      <c r="D123" s="41">
        <v>15</v>
      </c>
      <c r="E123" s="42">
        <v>498</v>
      </c>
      <c r="F123" s="43">
        <v>0.29999999999999999</v>
      </c>
      <c r="G123" s="44">
        <f t="shared" si="33"/>
        <v>348</v>
      </c>
      <c r="H123" s="45">
        <f t="shared" si="34"/>
        <v>48.45552</v>
      </c>
      <c r="I123" s="45">
        <f t="shared" si="35"/>
        <v>726.83280000000002</v>
      </c>
      <c r="J123" s="45">
        <f t="shared" si="36"/>
        <v>6.2992176000000004</v>
      </c>
      <c r="K123" s="46">
        <f t="shared" si="37"/>
        <v>632.34453600000006</v>
      </c>
      <c r="L123" s="47">
        <v>0.20000000000000001</v>
      </c>
      <c r="M123" s="48">
        <f t="shared" si="38"/>
        <v>126.46890720000002</v>
      </c>
      <c r="N123" s="49">
        <v>0.050000000000000003</v>
      </c>
      <c r="O123" s="50">
        <f t="shared" si="39"/>
        <v>31.617226800000005</v>
      </c>
      <c r="P123" s="49">
        <v>0.050000000000000003</v>
      </c>
      <c r="Q123" s="50">
        <f t="shared" si="40"/>
        <v>31.617226800000005</v>
      </c>
      <c r="R123" s="51">
        <f t="shared" si="41"/>
        <v>29.510000000000002</v>
      </c>
      <c r="S123" s="52">
        <f t="shared" si="42"/>
        <v>442.65000000000003</v>
      </c>
      <c r="T123" s="53">
        <f t="shared" si="43"/>
        <v>0.60901214144435978</v>
      </c>
    </row>
    <row r="124" ht="15.95" customHeight="1">
      <c r="A124" s="342" t="s">
        <v>485</v>
      </c>
      <c r="B124" s="56" t="s">
        <v>228</v>
      </c>
      <c r="C124" s="40" t="s">
        <v>429</v>
      </c>
      <c r="D124" s="41">
        <v>43</v>
      </c>
      <c r="E124" s="42">
        <v>298</v>
      </c>
      <c r="F124" s="43">
        <v>0.75</v>
      </c>
      <c r="G124" s="44">
        <f t="shared" si="33"/>
        <v>74</v>
      </c>
      <c r="H124" s="45">
        <f t="shared" si="34"/>
        <v>10.30376</v>
      </c>
      <c r="I124" s="45">
        <f t="shared" si="35"/>
        <v>443.06168000000002</v>
      </c>
      <c r="J124" s="45">
        <f t="shared" si="36"/>
        <v>1.3394888</v>
      </c>
      <c r="K124" s="46">
        <f t="shared" si="37"/>
        <v>385.46366160000002</v>
      </c>
      <c r="L124" s="47">
        <v>0.20000000000000001</v>
      </c>
      <c r="M124" s="48">
        <f t="shared" si="38"/>
        <v>77.09273232000001</v>
      </c>
      <c r="N124" s="49">
        <v>0.050000000000000003</v>
      </c>
      <c r="O124" s="50">
        <f t="shared" si="39"/>
        <v>19.273183080000003</v>
      </c>
      <c r="P124" s="49">
        <v>0.050000000000000003</v>
      </c>
      <c r="Q124" s="50">
        <f t="shared" si="40"/>
        <v>19.273183080000003</v>
      </c>
      <c r="R124" s="51">
        <f t="shared" si="41"/>
        <v>6.2699999999999996</v>
      </c>
      <c r="S124" s="52">
        <f t="shared" si="42"/>
        <v>269.60999999999996</v>
      </c>
      <c r="T124" s="53">
        <f t="shared" si="43"/>
        <v>0.60851572629797268</v>
      </c>
    </row>
    <row r="125" ht="15.95" customHeight="1">
      <c r="A125" s="342" t="s">
        <v>485</v>
      </c>
      <c r="B125" s="56" t="s">
        <v>387</v>
      </c>
      <c r="C125" s="40" t="s">
        <v>231</v>
      </c>
      <c r="D125" s="41">
        <v>58</v>
      </c>
      <c r="E125" s="42">
        <v>428</v>
      </c>
      <c r="F125" s="43">
        <v>0.75</v>
      </c>
      <c r="G125" s="44">
        <f t="shared" si="33"/>
        <v>107</v>
      </c>
      <c r="H125" s="45">
        <f t="shared" si="34"/>
        <v>14.898680000000001</v>
      </c>
      <c r="I125" s="45">
        <f t="shared" si="35"/>
        <v>864.12344000000007</v>
      </c>
      <c r="J125" s="45">
        <f t="shared" si="36"/>
        <v>1.9368284000000002</v>
      </c>
      <c r="K125" s="46">
        <f t="shared" si="37"/>
        <v>751.78739280000002</v>
      </c>
      <c r="L125" s="47">
        <v>0.20000000000000001</v>
      </c>
      <c r="M125" s="48">
        <f t="shared" si="38"/>
        <v>150.35747856</v>
      </c>
      <c r="N125" s="49">
        <v>0.050000000000000003</v>
      </c>
      <c r="O125" s="50">
        <f t="shared" si="39"/>
        <v>37.589369640000001</v>
      </c>
      <c r="P125" s="49">
        <v>0.050000000000000003</v>
      </c>
      <c r="Q125" s="50">
        <f t="shared" si="40"/>
        <v>37.589369640000001</v>
      </c>
      <c r="R125" s="51">
        <f t="shared" si="41"/>
        <v>9.0700000000000003</v>
      </c>
      <c r="S125" s="52">
        <f t="shared" si="42"/>
        <v>526.06000000000006</v>
      </c>
      <c r="T125" s="53">
        <f t="shared" si="43"/>
        <v>0.60877876429321254</v>
      </c>
    </row>
    <row r="126" ht="15.95" customHeight="1">
      <c r="A126" s="342" t="s">
        <v>485</v>
      </c>
      <c r="B126" s="56" t="s">
        <v>232</v>
      </c>
      <c r="C126" s="40" t="s">
        <v>233</v>
      </c>
      <c r="D126" s="41">
        <v>3</v>
      </c>
      <c r="E126" s="42">
        <v>158</v>
      </c>
      <c r="F126" s="43">
        <v>0.84999999999999998</v>
      </c>
      <c r="G126" s="44">
        <f t="shared" si="33"/>
        <v>23</v>
      </c>
      <c r="H126" s="45">
        <f t="shared" si="34"/>
        <v>3.2025200000000003</v>
      </c>
      <c r="I126" s="45">
        <f t="shared" si="35"/>
        <v>9.6075600000000012</v>
      </c>
      <c r="J126" s="45">
        <f t="shared" si="36"/>
        <v>0.41632760000000002</v>
      </c>
      <c r="K126" s="46">
        <f t="shared" si="37"/>
        <v>8.3585771999999992</v>
      </c>
      <c r="L126" s="47">
        <v>0.20000000000000001</v>
      </c>
      <c r="M126" s="48">
        <f t="shared" si="38"/>
        <v>1.6717154399999998</v>
      </c>
      <c r="N126" s="49">
        <v>0.050000000000000003</v>
      </c>
      <c r="O126" s="50">
        <f t="shared" si="39"/>
        <v>0.41792885999999996</v>
      </c>
      <c r="P126" s="49">
        <v>0.050000000000000003</v>
      </c>
      <c r="Q126" s="50">
        <f t="shared" si="40"/>
        <v>0.41792885999999996</v>
      </c>
      <c r="R126" s="51">
        <f t="shared" si="41"/>
        <v>1.95</v>
      </c>
      <c r="S126" s="52">
        <f t="shared" si="42"/>
        <v>5.8499999999999996</v>
      </c>
      <c r="T126" s="53">
        <f t="shared" si="43"/>
        <v>0.60889549479784655</v>
      </c>
    </row>
    <row r="127" ht="15.6" customHeight="1">
      <c r="A127" s="342" t="s">
        <v>485</v>
      </c>
      <c r="B127" s="39" t="s">
        <v>232</v>
      </c>
      <c r="C127" s="40" t="s">
        <v>233</v>
      </c>
      <c r="D127" s="41">
        <v>2610</v>
      </c>
      <c r="E127" s="42">
        <v>158</v>
      </c>
      <c r="F127" s="43">
        <v>0.90000000000000002</v>
      </c>
      <c r="G127" s="44">
        <f t="shared" si="33"/>
        <v>15</v>
      </c>
      <c r="H127" s="45">
        <f t="shared" si="34"/>
        <v>2.0886</v>
      </c>
      <c r="I127" s="45">
        <f t="shared" si="35"/>
        <v>5451.2460000000001</v>
      </c>
      <c r="J127" s="45">
        <f t="shared" si="36"/>
        <v>0.27151800000000004</v>
      </c>
      <c r="K127" s="46">
        <f t="shared" si="37"/>
        <v>4742.5840200000002</v>
      </c>
      <c r="L127" s="47">
        <v>0.20000000000000001</v>
      </c>
      <c r="M127" s="48">
        <f t="shared" si="38"/>
        <v>948.51680400000009</v>
      </c>
      <c r="N127" s="49">
        <v>0.050000000000000003</v>
      </c>
      <c r="O127" s="50">
        <f t="shared" si="39"/>
        <v>237.12920100000002</v>
      </c>
      <c r="P127" s="49">
        <v>0.050000000000000003</v>
      </c>
      <c r="Q127" s="50">
        <f t="shared" si="40"/>
        <v>237.12920100000002</v>
      </c>
      <c r="R127" s="51">
        <f t="shared" si="41"/>
        <v>1.27</v>
      </c>
      <c r="S127" s="52">
        <f t="shared" si="42"/>
        <v>3314.7000000000003</v>
      </c>
      <c r="T127" s="53">
        <f t="shared" si="43"/>
        <v>0.60806281719812316</v>
      </c>
    </row>
    <row r="128" ht="15.6" customHeight="1">
      <c r="A128" s="342" t="s">
        <v>485</v>
      </c>
      <c r="B128" s="39" t="s">
        <v>234</v>
      </c>
      <c r="C128" s="40" t="s">
        <v>235</v>
      </c>
      <c r="D128" s="41">
        <v>54</v>
      </c>
      <c r="E128" s="42">
        <v>450</v>
      </c>
      <c r="F128" s="43">
        <v>0.76000000000000001</v>
      </c>
      <c r="G128" s="44">
        <f t="shared" si="33"/>
        <v>108</v>
      </c>
      <c r="H128" s="45">
        <f t="shared" si="34"/>
        <v>15.03792</v>
      </c>
      <c r="I128" s="45">
        <f t="shared" si="35"/>
        <v>812.04768000000001</v>
      </c>
      <c r="J128" s="45">
        <f t="shared" si="36"/>
        <v>1.9549296</v>
      </c>
      <c r="K128" s="46">
        <f t="shared" si="37"/>
        <v>706.48148160000005</v>
      </c>
      <c r="L128" s="47">
        <v>0.20000000000000001</v>
      </c>
      <c r="M128" s="48">
        <f t="shared" si="38"/>
        <v>141.29629632000001</v>
      </c>
      <c r="N128" s="49">
        <v>0.050000000000000003</v>
      </c>
      <c r="O128" s="50">
        <f t="shared" si="39"/>
        <v>35.324074080000003</v>
      </c>
      <c r="P128" s="49">
        <v>0.050000000000000003</v>
      </c>
      <c r="Q128" s="50">
        <f t="shared" si="40"/>
        <v>35.324074080000003</v>
      </c>
      <c r="R128" s="51">
        <f t="shared" si="41"/>
        <v>9.1600000000000001</v>
      </c>
      <c r="S128" s="52">
        <f t="shared" si="42"/>
        <v>494.63999999999999</v>
      </c>
      <c r="T128" s="53">
        <f t="shared" si="43"/>
        <v>0.60912679413110316</v>
      </c>
    </row>
    <row r="129" ht="15.6" customHeight="1">
      <c r="A129" s="342" t="s">
        <v>485</v>
      </c>
      <c r="B129" s="39" t="s">
        <v>236</v>
      </c>
      <c r="C129" s="40" t="s">
        <v>237</v>
      </c>
      <c r="D129" s="41">
        <v>24</v>
      </c>
      <c r="E129" s="42">
        <v>278</v>
      </c>
      <c r="F129" s="43">
        <v>0.84999999999999998</v>
      </c>
      <c r="G129" s="44">
        <f t="shared" si="33"/>
        <v>41</v>
      </c>
      <c r="H129" s="45">
        <f t="shared" si="34"/>
        <v>5.7088400000000004</v>
      </c>
      <c r="I129" s="45">
        <f t="shared" si="35"/>
        <v>137.01215999999999</v>
      </c>
      <c r="J129" s="45">
        <f t="shared" si="36"/>
        <v>0.74214920000000006</v>
      </c>
      <c r="K129" s="46">
        <f t="shared" si="37"/>
        <v>119.20057920000001</v>
      </c>
      <c r="L129" s="47">
        <v>0.20000000000000001</v>
      </c>
      <c r="M129" s="48">
        <f t="shared" si="38"/>
        <v>23.840115840000003</v>
      </c>
      <c r="N129" s="49">
        <v>0.050000000000000003</v>
      </c>
      <c r="O129" s="50">
        <f t="shared" si="39"/>
        <v>5.9600289600000007</v>
      </c>
      <c r="P129" s="49">
        <v>0.050000000000000003</v>
      </c>
      <c r="Q129" s="50">
        <f t="shared" si="40"/>
        <v>5.9600289600000007</v>
      </c>
      <c r="R129" s="51">
        <f t="shared" si="41"/>
        <v>3.48</v>
      </c>
      <c r="S129" s="52">
        <f t="shared" si="42"/>
        <v>83.519999999999996</v>
      </c>
      <c r="T129" s="53">
        <f t="shared" si="43"/>
        <v>0.60958093062688745</v>
      </c>
    </row>
    <row r="130" ht="15.6" customHeight="1">
      <c r="A130" s="342" t="s">
        <v>485</v>
      </c>
      <c r="B130" s="39" t="s">
        <v>238</v>
      </c>
      <c r="C130" s="40" t="s">
        <v>239</v>
      </c>
      <c r="D130" s="41">
        <v>95</v>
      </c>
      <c r="E130" s="42">
        <v>88</v>
      </c>
      <c r="F130" s="43">
        <v>0.75</v>
      </c>
      <c r="G130" s="44">
        <f t="shared" si="33"/>
        <v>22</v>
      </c>
      <c r="H130" s="45">
        <f t="shared" si="34"/>
        <v>3.0632800000000002</v>
      </c>
      <c r="I130" s="45">
        <f t="shared" si="35"/>
        <v>291.01160000000004</v>
      </c>
      <c r="J130" s="45">
        <f t="shared" si="36"/>
        <v>0.39822640000000004</v>
      </c>
      <c r="K130" s="46">
        <f t="shared" si="37"/>
        <v>253.18009200000003</v>
      </c>
      <c r="L130" s="47">
        <v>0.20000000000000001</v>
      </c>
      <c r="M130" s="48">
        <f t="shared" si="38"/>
        <v>50.636018400000012</v>
      </c>
      <c r="N130" s="49">
        <v>0.050000000000000003</v>
      </c>
      <c r="O130" s="50">
        <f t="shared" si="39"/>
        <v>12.659004600000003</v>
      </c>
      <c r="P130" s="49">
        <v>0.050000000000000003</v>
      </c>
      <c r="Q130" s="50">
        <f t="shared" si="40"/>
        <v>12.659004600000003</v>
      </c>
      <c r="R130" s="51">
        <f t="shared" si="41"/>
        <v>1.8700000000000001</v>
      </c>
      <c r="S130" s="52">
        <f t="shared" si="42"/>
        <v>177.65000000000001</v>
      </c>
      <c r="T130" s="53">
        <f t="shared" si="43"/>
        <v>0.61045676529732829</v>
      </c>
    </row>
    <row r="131" ht="15.6" customHeight="1">
      <c r="A131" s="342" t="s">
        <v>485</v>
      </c>
      <c r="B131" s="39" t="s">
        <v>430</v>
      </c>
      <c r="C131" s="40" t="s">
        <v>431</v>
      </c>
      <c r="D131" s="41">
        <v>14</v>
      </c>
      <c r="E131" s="42">
        <v>198</v>
      </c>
      <c r="F131" s="43">
        <v>0.5</v>
      </c>
      <c r="G131" s="44">
        <f t="shared" si="33"/>
        <v>99</v>
      </c>
      <c r="H131" s="45">
        <f t="shared" si="34"/>
        <v>13.78476</v>
      </c>
      <c r="I131" s="45">
        <f t="shared" si="35"/>
        <v>192.98663999999999</v>
      </c>
      <c r="J131" s="45">
        <f t="shared" si="36"/>
        <v>1.7920188000000001</v>
      </c>
      <c r="K131" s="46">
        <f t="shared" si="37"/>
        <v>167.89837680000002</v>
      </c>
      <c r="L131" s="47">
        <v>0.20000000000000001</v>
      </c>
      <c r="M131" s="48">
        <f t="shared" si="38"/>
        <v>33.579675360000003</v>
      </c>
      <c r="N131" s="49">
        <v>0.050000000000000003</v>
      </c>
      <c r="O131" s="50">
        <f t="shared" si="39"/>
        <v>8.3949188400000008</v>
      </c>
      <c r="P131" s="49">
        <v>0.050000000000000003</v>
      </c>
      <c r="Q131" s="50">
        <f t="shared" si="40"/>
        <v>8.3949188400000008</v>
      </c>
      <c r="R131" s="51">
        <f t="shared" si="41"/>
        <v>8.3900000000000006</v>
      </c>
      <c r="S131" s="52">
        <f t="shared" si="42"/>
        <v>117.46000000000001</v>
      </c>
      <c r="T131" s="53">
        <f t="shared" si="43"/>
        <v>0.608643168252476</v>
      </c>
    </row>
    <row r="132" ht="15.6" customHeight="1">
      <c r="A132" s="342" t="s">
        <v>485</v>
      </c>
      <c r="B132" s="56" t="s">
        <v>430</v>
      </c>
      <c r="C132" s="40" t="s">
        <v>431</v>
      </c>
      <c r="D132" s="41">
        <v>2</v>
      </c>
      <c r="E132" s="42">
        <v>198</v>
      </c>
      <c r="F132" s="43">
        <v>0</v>
      </c>
      <c r="G132" s="44">
        <f t="shared" si="33"/>
        <v>198</v>
      </c>
      <c r="H132" s="45">
        <f t="shared" si="34"/>
        <v>27.569520000000001</v>
      </c>
      <c r="I132" s="45">
        <f t="shared" si="35"/>
        <v>55.139040000000001</v>
      </c>
      <c r="J132" s="45">
        <f t="shared" si="36"/>
        <v>3.5840376000000003</v>
      </c>
      <c r="K132" s="46">
        <f t="shared" si="37"/>
        <v>47.970964800000004</v>
      </c>
      <c r="L132" s="47">
        <v>0.20000000000000001</v>
      </c>
      <c r="M132" s="48">
        <f t="shared" si="38"/>
        <v>9.5941929600000009</v>
      </c>
      <c r="N132" s="49">
        <v>0.050000000000000003</v>
      </c>
      <c r="O132" s="50">
        <f t="shared" si="39"/>
        <v>2.3985482400000002</v>
      </c>
      <c r="P132" s="49">
        <v>0.050000000000000003</v>
      </c>
      <c r="Q132" s="50">
        <f t="shared" si="40"/>
        <v>2.3985482400000002</v>
      </c>
      <c r="R132" s="51">
        <f t="shared" si="41"/>
        <v>16.789999999999999</v>
      </c>
      <c r="S132" s="52">
        <f t="shared" si="42"/>
        <v>33.579999999999998</v>
      </c>
      <c r="T132" s="53">
        <f t="shared" si="43"/>
        <v>0.60900588766144637</v>
      </c>
    </row>
    <row r="133" ht="15.6" customHeight="1">
      <c r="A133" s="342" t="s">
        <v>485</v>
      </c>
      <c r="B133" s="56" t="s">
        <v>409</v>
      </c>
      <c r="C133" s="40" t="s">
        <v>432</v>
      </c>
      <c r="D133" s="41">
        <v>2</v>
      </c>
      <c r="E133" s="42">
        <v>348</v>
      </c>
      <c r="F133" s="43">
        <v>0.5</v>
      </c>
      <c r="G133" s="44">
        <f t="shared" si="33"/>
        <v>174</v>
      </c>
      <c r="H133" s="45">
        <f t="shared" si="34"/>
        <v>24.22776</v>
      </c>
      <c r="I133" s="45">
        <f t="shared" si="35"/>
        <v>48.45552</v>
      </c>
      <c r="J133" s="45">
        <f t="shared" si="36"/>
        <v>3.1496088000000002</v>
      </c>
      <c r="K133" s="46">
        <f t="shared" si="37"/>
        <v>42.156302400000001</v>
      </c>
      <c r="L133" s="47">
        <v>0.20000000000000001</v>
      </c>
      <c r="M133" s="48">
        <f t="shared" si="38"/>
        <v>8.4312604800000006</v>
      </c>
      <c r="N133" s="49">
        <v>0.050000000000000003</v>
      </c>
      <c r="O133" s="50">
        <f t="shared" si="39"/>
        <v>2.1078151200000002</v>
      </c>
      <c r="P133" s="49">
        <v>0.050000000000000003</v>
      </c>
      <c r="Q133" s="50">
        <f t="shared" si="40"/>
        <v>2.1078151200000002</v>
      </c>
      <c r="R133" s="51">
        <f t="shared" si="41"/>
        <v>14.75</v>
      </c>
      <c r="S133" s="52">
        <f t="shared" si="42"/>
        <v>29.5</v>
      </c>
      <c r="T133" s="53">
        <f t="shared" si="43"/>
        <v>0.60880576660822128</v>
      </c>
    </row>
    <row r="134" ht="15.95" customHeight="1">
      <c r="A134" s="342" t="s">
        <v>485</v>
      </c>
      <c r="B134" s="56" t="s">
        <v>433</v>
      </c>
      <c r="C134" s="40" t="s">
        <v>434</v>
      </c>
      <c r="D134" s="41">
        <v>2</v>
      </c>
      <c r="E134" s="42">
        <v>498</v>
      </c>
      <c r="F134" s="43">
        <v>0.5</v>
      </c>
      <c r="G134" s="44">
        <f t="shared" si="33"/>
        <v>249</v>
      </c>
      <c r="H134" s="45">
        <f t="shared" si="34"/>
        <v>34.670760000000001</v>
      </c>
      <c r="I134" s="45">
        <f t="shared" si="35"/>
        <v>69.341520000000003</v>
      </c>
      <c r="J134" s="45">
        <f t="shared" si="36"/>
        <v>4.5071988000000003</v>
      </c>
      <c r="K134" s="46">
        <f t="shared" si="37"/>
        <v>60.3271224</v>
      </c>
      <c r="L134" s="47">
        <v>0.20000000000000001</v>
      </c>
      <c r="M134" s="48">
        <f t="shared" si="38"/>
        <v>12.065424480000001</v>
      </c>
      <c r="N134" s="49">
        <v>0.050000000000000003</v>
      </c>
      <c r="O134" s="50">
        <f t="shared" si="39"/>
        <v>3.0163561200000002</v>
      </c>
      <c r="P134" s="49">
        <v>0.050000000000000003</v>
      </c>
      <c r="Q134" s="50">
        <f t="shared" si="40"/>
        <v>3.0163561200000002</v>
      </c>
      <c r="R134" s="51">
        <f t="shared" si="41"/>
        <v>21.109999999999999</v>
      </c>
      <c r="S134" s="52">
        <f t="shared" si="42"/>
        <v>42.219999999999999</v>
      </c>
      <c r="T134" s="53">
        <f t="shared" si="43"/>
        <v>0.60887041414725263</v>
      </c>
    </row>
    <row r="135" ht="15.95" customHeight="1">
      <c r="A135" s="342" t="s">
        <v>485</v>
      </c>
      <c r="B135" s="39" t="s">
        <v>398</v>
      </c>
      <c r="C135" s="40" t="s">
        <v>435</v>
      </c>
      <c r="D135" s="41">
        <v>424</v>
      </c>
      <c r="E135" s="42">
        <v>248</v>
      </c>
      <c r="F135" s="43">
        <v>0.40000000000000002</v>
      </c>
      <c r="G135" s="44">
        <f t="shared" si="33"/>
        <v>148</v>
      </c>
      <c r="H135" s="45">
        <f t="shared" si="34"/>
        <v>20.607520000000001</v>
      </c>
      <c r="I135" s="45">
        <f t="shared" si="35"/>
        <v>8737.5884800000003</v>
      </c>
      <c r="J135" s="45">
        <f t="shared" si="36"/>
        <v>2.6789776000000001</v>
      </c>
      <c r="K135" s="46">
        <f t="shared" si="37"/>
        <v>7601.7019776000006</v>
      </c>
      <c r="L135" s="47">
        <v>0.20000000000000001</v>
      </c>
      <c r="M135" s="48">
        <f t="shared" si="38"/>
        <v>1520.3403955200001</v>
      </c>
      <c r="N135" s="49">
        <v>0.050000000000000003</v>
      </c>
      <c r="O135" s="50">
        <f t="shared" si="39"/>
        <v>380.08509888000003</v>
      </c>
      <c r="P135" s="49">
        <v>0.050000000000000003</v>
      </c>
      <c r="Q135" s="50">
        <f t="shared" si="40"/>
        <v>380.08509888000003</v>
      </c>
      <c r="R135" s="51">
        <f t="shared" si="41"/>
        <v>12.550000000000001</v>
      </c>
      <c r="S135" s="52">
        <f t="shared" si="42"/>
        <v>5321.2000000000007</v>
      </c>
      <c r="T135" s="53">
        <f t="shared" si="43"/>
        <v>0.60900098604781172</v>
      </c>
    </row>
    <row r="136" ht="15.95" customHeight="1">
      <c r="A136" s="342" t="s">
        <v>485</v>
      </c>
      <c r="B136" s="39" t="s">
        <v>399</v>
      </c>
      <c r="C136" s="40" t="s">
        <v>436</v>
      </c>
      <c r="D136" s="41">
        <v>78</v>
      </c>
      <c r="E136" s="42">
        <v>348</v>
      </c>
      <c r="F136" s="43">
        <v>0.23999999999999999</v>
      </c>
      <c r="G136" s="44">
        <f t="shared" ref="G136:G142" si="44">ROUNDDOWN(E136*(1-F136),0)</f>
        <v>264</v>
      </c>
      <c r="H136" s="45">
        <f t="shared" ref="H136:H160" si="45">G136*$C$6</f>
        <v>36.759360000000001</v>
      </c>
      <c r="I136" s="45">
        <f t="shared" ref="I136:I160" si="46">H136*D136</f>
        <v>2867.2300800000003</v>
      </c>
      <c r="J136" s="45">
        <f t="shared" ref="J136:J160" si="47">H136*0.13</f>
        <v>4.7787168000000007</v>
      </c>
      <c r="K136" s="46">
        <f t="shared" ref="K136:K160" si="48">(H136-J136)*D136</f>
        <v>2494.4901696000002</v>
      </c>
      <c r="L136" s="47">
        <v>0.20000000000000001</v>
      </c>
      <c r="M136" s="48">
        <f t="shared" ref="M136:M160" si="49">K136*L136</f>
        <v>498.89803392000005</v>
      </c>
      <c r="N136" s="49">
        <v>0.050000000000000003</v>
      </c>
      <c r="O136" s="50">
        <f t="shared" ref="O136:O160" si="50">K136*N136</f>
        <v>124.72450848000001</v>
      </c>
      <c r="P136" s="49">
        <v>0.050000000000000003</v>
      </c>
      <c r="Q136" s="50">
        <f t="shared" ref="Q136:Q160" si="51">K136*P136</f>
        <v>124.72450848000001</v>
      </c>
      <c r="R136" s="51">
        <f t="shared" ref="R136:R160" si="52">IFERROR(ROUND((K136-M136-O136-Q136)/D136,2),0)</f>
        <v>22.390000000000001</v>
      </c>
      <c r="S136" s="52">
        <f t="shared" ref="S136:S160" si="53">+D136*R136</f>
        <v>1746.4200000000001</v>
      </c>
      <c r="T136" s="53">
        <f t="shared" ref="T136:T160" si="54">S136/I136</f>
        <v>0.60909656751368901</v>
      </c>
    </row>
    <row r="137" ht="15.95" customHeight="1">
      <c r="A137" s="342" t="s">
        <v>485</v>
      </c>
      <c r="B137" s="39" t="s">
        <v>250</v>
      </c>
      <c r="C137" s="40" t="s">
        <v>437</v>
      </c>
      <c r="D137" s="41">
        <v>321</v>
      </c>
      <c r="E137" s="42">
        <v>198</v>
      </c>
      <c r="F137" s="43">
        <v>0.75</v>
      </c>
      <c r="G137" s="44">
        <f t="shared" si="44"/>
        <v>49</v>
      </c>
      <c r="H137" s="45">
        <f t="shared" si="45"/>
        <v>6.8227599999999997</v>
      </c>
      <c r="I137" s="45">
        <f t="shared" si="46"/>
        <v>2190.1059599999999</v>
      </c>
      <c r="J137" s="45">
        <f t="shared" si="47"/>
        <v>0.88695880000000005</v>
      </c>
      <c r="K137" s="46">
        <f t="shared" si="48"/>
        <v>1905.3921851999999</v>
      </c>
      <c r="L137" s="47">
        <v>0.20000000000000001</v>
      </c>
      <c r="M137" s="48">
        <f t="shared" si="49"/>
        <v>381.07843703999998</v>
      </c>
      <c r="N137" s="49">
        <v>0.050000000000000003</v>
      </c>
      <c r="O137" s="50">
        <f t="shared" si="50"/>
        <v>95.269609259999996</v>
      </c>
      <c r="P137" s="49">
        <v>0.050000000000000003</v>
      </c>
      <c r="Q137" s="50">
        <f t="shared" si="51"/>
        <v>95.269609259999996</v>
      </c>
      <c r="R137" s="51">
        <f t="shared" si="52"/>
        <v>4.1600000000000001</v>
      </c>
      <c r="S137" s="52">
        <f t="shared" si="53"/>
        <v>1335.3600000000001</v>
      </c>
      <c r="T137" s="53">
        <f t="shared" si="54"/>
        <v>0.60972392404246967</v>
      </c>
    </row>
    <row r="138" ht="15.95" customHeight="1">
      <c r="A138" s="342" t="s">
        <v>485</v>
      </c>
      <c r="B138" s="39" t="s">
        <v>388</v>
      </c>
      <c r="C138" s="40" t="s">
        <v>438</v>
      </c>
      <c r="D138" s="41">
        <v>11</v>
      </c>
      <c r="E138" s="42">
        <v>398</v>
      </c>
      <c r="F138" s="43">
        <v>0.63</v>
      </c>
      <c r="G138" s="44">
        <f t="shared" si="44"/>
        <v>147</v>
      </c>
      <c r="H138" s="45">
        <f t="shared" si="45"/>
        <v>20.46828</v>
      </c>
      <c r="I138" s="45">
        <f t="shared" si="46"/>
        <v>225.15108000000001</v>
      </c>
      <c r="J138" s="45">
        <f t="shared" si="47"/>
        <v>2.6608764000000003</v>
      </c>
      <c r="K138" s="46">
        <f t="shared" si="48"/>
        <v>195.88143960000002</v>
      </c>
      <c r="L138" s="47">
        <v>0.20000000000000001</v>
      </c>
      <c r="M138" s="48">
        <f t="shared" si="49"/>
        <v>39.176287920000007</v>
      </c>
      <c r="N138" s="49">
        <v>0.050000000000000003</v>
      </c>
      <c r="O138" s="50">
        <f t="shared" si="50"/>
        <v>9.7940719800000018</v>
      </c>
      <c r="P138" s="49">
        <v>0.050000000000000003</v>
      </c>
      <c r="Q138" s="50">
        <f t="shared" si="51"/>
        <v>9.7940719800000018</v>
      </c>
      <c r="R138" s="51">
        <f t="shared" si="52"/>
        <v>12.470000000000001</v>
      </c>
      <c r="S138" s="52">
        <f t="shared" si="53"/>
        <v>137.17000000000002</v>
      </c>
      <c r="T138" s="53">
        <f t="shared" si="54"/>
        <v>0.60923536320589722</v>
      </c>
    </row>
    <row r="139" ht="15.95" customHeight="1">
      <c r="A139" s="342" t="s">
        <v>485</v>
      </c>
      <c r="B139" s="39" t="s">
        <v>389</v>
      </c>
      <c r="C139" s="40" t="s">
        <v>439</v>
      </c>
      <c r="D139" s="41">
        <v>102</v>
      </c>
      <c r="E139" s="42">
        <v>298</v>
      </c>
      <c r="F139" s="43">
        <v>0.67000000000000004</v>
      </c>
      <c r="G139" s="44">
        <f t="shared" si="44"/>
        <v>98</v>
      </c>
      <c r="H139" s="45">
        <f t="shared" si="45"/>
        <v>13.645519999999999</v>
      </c>
      <c r="I139" s="45">
        <f t="shared" si="46"/>
        <v>1391.84304</v>
      </c>
      <c r="J139" s="45">
        <f t="shared" si="47"/>
        <v>1.7739176000000001</v>
      </c>
      <c r="K139" s="46">
        <f t="shared" si="48"/>
        <v>1210.9034447999998</v>
      </c>
      <c r="L139" s="47">
        <v>0.20000000000000001</v>
      </c>
      <c r="M139" s="48">
        <f t="shared" si="49"/>
        <v>242.18068895999997</v>
      </c>
      <c r="N139" s="49">
        <v>0.050000000000000003</v>
      </c>
      <c r="O139" s="50">
        <f t="shared" si="50"/>
        <v>60.545172239999992</v>
      </c>
      <c r="P139" s="49">
        <v>0.050000000000000003</v>
      </c>
      <c r="Q139" s="50">
        <f t="shared" si="51"/>
        <v>60.545172239999992</v>
      </c>
      <c r="R139" s="51">
        <f t="shared" si="52"/>
        <v>8.3100000000000005</v>
      </c>
      <c r="S139" s="52">
        <f t="shared" si="53"/>
        <v>847.62</v>
      </c>
      <c r="T139" s="53">
        <f t="shared" si="54"/>
        <v>0.60899108278761094</v>
      </c>
    </row>
    <row r="140" ht="15.95" customHeight="1">
      <c r="A140" s="342" t="s">
        <v>485</v>
      </c>
      <c r="B140" s="56" t="s">
        <v>390</v>
      </c>
      <c r="C140" s="40" t="s">
        <v>257</v>
      </c>
      <c r="D140" s="41">
        <v>4</v>
      </c>
      <c r="E140" s="42">
        <v>178</v>
      </c>
      <c r="F140" s="43">
        <v>0.34000000000000002</v>
      </c>
      <c r="G140" s="44">
        <f t="shared" si="44"/>
        <v>117</v>
      </c>
      <c r="H140" s="45">
        <f t="shared" si="45"/>
        <v>16.291080000000001</v>
      </c>
      <c r="I140" s="45">
        <f t="shared" si="46"/>
        <v>65.164320000000004</v>
      </c>
      <c r="J140" s="45">
        <f t="shared" si="47"/>
        <v>2.1178404000000004</v>
      </c>
      <c r="K140" s="46">
        <f t="shared" si="48"/>
        <v>56.692958400000002</v>
      </c>
      <c r="L140" s="47">
        <v>0.20000000000000001</v>
      </c>
      <c r="M140" s="48">
        <f t="shared" si="49"/>
        <v>11.33859168</v>
      </c>
      <c r="N140" s="49">
        <v>0.050000000000000003</v>
      </c>
      <c r="O140" s="50">
        <f t="shared" si="50"/>
        <v>2.8346479200000001</v>
      </c>
      <c r="P140" s="49">
        <v>0.050000000000000003</v>
      </c>
      <c r="Q140" s="50">
        <f t="shared" si="51"/>
        <v>2.8346479200000001</v>
      </c>
      <c r="R140" s="51">
        <f t="shared" si="52"/>
        <v>9.9199999999999999</v>
      </c>
      <c r="S140" s="52">
        <f t="shared" si="53"/>
        <v>39.68</v>
      </c>
      <c r="T140" s="63">
        <f t="shared" si="54"/>
        <v>0.60892218318245317</v>
      </c>
    </row>
    <row r="141" ht="15.95" customHeight="1">
      <c r="A141" s="342" t="s">
        <v>485</v>
      </c>
      <c r="B141" s="344" t="s">
        <v>391</v>
      </c>
      <c r="C141" s="40" t="s">
        <v>440</v>
      </c>
      <c r="D141" s="41">
        <v>65</v>
      </c>
      <c r="E141" s="42">
        <v>498</v>
      </c>
      <c r="F141" s="43">
        <v>0.59999999999999998</v>
      </c>
      <c r="G141" s="44">
        <f t="shared" si="44"/>
        <v>199</v>
      </c>
      <c r="H141" s="45">
        <f t="shared" si="45"/>
        <v>27.708760000000002</v>
      </c>
      <c r="I141" s="45">
        <f t="shared" si="46"/>
        <v>1801.0694000000001</v>
      </c>
      <c r="J141" s="45">
        <f t="shared" si="47"/>
        <v>3.6021388000000005</v>
      </c>
      <c r="K141" s="46">
        <f t="shared" si="48"/>
        <v>1566.930378</v>
      </c>
      <c r="L141" s="47">
        <v>0.20000000000000001</v>
      </c>
      <c r="M141" s="48">
        <f t="shared" si="49"/>
        <v>313.38607560000003</v>
      </c>
      <c r="N141" s="49">
        <v>0.050000000000000003</v>
      </c>
      <c r="O141" s="50">
        <f t="shared" si="50"/>
        <v>78.346518900000007</v>
      </c>
      <c r="P141" s="49">
        <v>0.050000000000000003</v>
      </c>
      <c r="Q141" s="50">
        <f t="shared" si="51"/>
        <v>78.346518900000007</v>
      </c>
      <c r="R141" s="51">
        <f t="shared" si="52"/>
        <v>16.870000000000001</v>
      </c>
      <c r="S141" s="52">
        <f t="shared" si="53"/>
        <v>1096.55</v>
      </c>
      <c r="T141" s="63">
        <f t="shared" si="54"/>
        <v>0.60883273015465145</v>
      </c>
    </row>
    <row r="142" ht="15.95" customHeight="1">
      <c r="A142" s="342" t="s">
        <v>485</v>
      </c>
      <c r="B142" s="344" t="s">
        <v>392</v>
      </c>
      <c r="C142" s="40" t="s">
        <v>261</v>
      </c>
      <c r="D142" s="41">
        <v>3000</v>
      </c>
      <c r="E142" s="42">
        <v>268</v>
      </c>
      <c r="F142" s="43">
        <v>0.90000000000000002</v>
      </c>
      <c r="G142" s="44">
        <f t="shared" si="44"/>
        <v>26</v>
      </c>
      <c r="H142" s="45">
        <f t="shared" si="45"/>
        <v>3.6202399999999999</v>
      </c>
      <c r="I142" s="45">
        <f t="shared" si="46"/>
        <v>10860.719999999999</v>
      </c>
      <c r="J142" s="45">
        <f t="shared" si="47"/>
        <v>0.47063120000000003</v>
      </c>
      <c r="K142" s="46">
        <f t="shared" si="48"/>
        <v>9448.8263999999999</v>
      </c>
      <c r="L142" s="47">
        <v>0.20000000000000001</v>
      </c>
      <c r="M142" s="48">
        <f t="shared" si="49"/>
        <v>1889.7652800000001</v>
      </c>
      <c r="N142" s="49">
        <v>0.050000000000000003</v>
      </c>
      <c r="O142" s="50">
        <f t="shared" si="50"/>
        <v>472.44132000000002</v>
      </c>
      <c r="P142" s="49">
        <v>0.050000000000000003</v>
      </c>
      <c r="Q142" s="50">
        <f t="shared" si="51"/>
        <v>472.44132000000002</v>
      </c>
      <c r="R142" s="51">
        <f t="shared" si="52"/>
        <v>2.2000000000000002</v>
      </c>
      <c r="S142" s="52">
        <f t="shared" si="53"/>
        <v>6600.0000000000009</v>
      </c>
      <c r="T142" s="63">
        <f t="shared" si="54"/>
        <v>0.60769451749055325</v>
      </c>
    </row>
    <row r="143" ht="15.95" customHeight="1">
      <c r="A143" s="342" t="s">
        <v>485</v>
      </c>
      <c r="B143" s="220" t="s">
        <v>441</v>
      </c>
      <c r="C143" s="40" t="s">
        <v>442</v>
      </c>
      <c r="D143" s="41">
        <v>22</v>
      </c>
      <c r="E143" s="42">
        <v>198</v>
      </c>
      <c r="F143" s="43">
        <v>0.25</v>
      </c>
      <c r="G143" s="44">
        <f t="shared" ref="G143:G160" si="55">E143*(1-F143)</f>
        <v>148.5</v>
      </c>
      <c r="H143" s="45">
        <f t="shared" si="45"/>
        <v>20.677140000000001</v>
      </c>
      <c r="I143" s="45">
        <f t="shared" si="46"/>
        <v>454.89708000000002</v>
      </c>
      <c r="J143" s="45">
        <f t="shared" si="47"/>
        <v>2.6880282000000002</v>
      </c>
      <c r="K143" s="46">
        <f t="shared" si="48"/>
        <v>395.76045959999999</v>
      </c>
      <c r="L143" s="47">
        <v>0.20000000000000001</v>
      </c>
      <c r="M143" s="48">
        <f t="shared" si="49"/>
        <v>79.152091920000004</v>
      </c>
      <c r="N143" s="49">
        <v>0.050000000000000003</v>
      </c>
      <c r="O143" s="50">
        <f t="shared" si="50"/>
        <v>19.788022980000001</v>
      </c>
      <c r="P143" s="49">
        <v>0.050000000000000003</v>
      </c>
      <c r="Q143" s="50">
        <f t="shared" si="51"/>
        <v>19.788022980000001</v>
      </c>
      <c r="R143" s="51">
        <f t="shared" si="52"/>
        <v>12.59</v>
      </c>
      <c r="S143" s="52">
        <f t="shared" si="53"/>
        <v>276.98000000000002</v>
      </c>
      <c r="T143" s="69">
        <f t="shared" si="54"/>
        <v>0.60888498119178958</v>
      </c>
    </row>
    <row r="144" ht="15.95" customHeight="1">
      <c r="A144" s="342" t="s">
        <v>485</v>
      </c>
      <c r="B144" s="345" t="s">
        <v>441</v>
      </c>
      <c r="C144" s="40" t="s">
        <v>442</v>
      </c>
      <c r="D144" s="41">
        <v>2</v>
      </c>
      <c r="E144" s="42">
        <v>198</v>
      </c>
      <c r="F144" s="43">
        <v>0</v>
      </c>
      <c r="G144" s="44">
        <f t="shared" si="55"/>
        <v>198</v>
      </c>
      <c r="H144" s="45">
        <f t="shared" si="45"/>
        <v>27.569520000000001</v>
      </c>
      <c r="I144" s="45">
        <f t="shared" si="46"/>
        <v>55.139040000000001</v>
      </c>
      <c r="J144" s="45">
        <f t="shared" si="47"/>
        <v>3.5840376000000003</v>
      </c>
      <c r="K144" s="46">
        <f t="shared" si="48"/>
        <v>47.970964800000004</v>
      </c>
      <c r="L144" s="47">
        <v>0.20000000000000001</v>
      </c>
      <c r="M144" s="48">
        <f t="shared" si="49"/>
        <v>9.5941929600000009</v>
      </c>
      <c r="N144" s="49">
        <v>0.050000000000000003</v>
      </c>
      <c r="O144" s="50">
        <f t="shared" si="50"/>
        <v>2.3985482400000002</v>
      </c>
      <c r="P144" s="49">
        <v>0.050000000000000003</v>
      </c>
      <c r="Q144" s="50">
        <f t="shared" si="51"/>
        <v>2.3985482400000002</v>
      </c>
      <c r="R144" s="51">
        <f t="shared" si="52"/>
        <v>16.789999999999999</v>
      </c>
      <c r="S144" s="52">
        <f t="shared" si="53"/>
        <v>33.579999999999998</v>
      </c>
      <c r="T144" s="69">
        <f t="shared" si="54"/>
        <v>0.60900588766144637</v>
      </c>
    </row>
    <row r="145" ht="15.95" customHeight="1">
      <c r="A145" s="342" t="s">
        <v>485</v>
      </c>
      <c r="B145" s="346" t="s">
        <v>443</v>
      </c>
      <c r="C145" s="40" t="s">
        <v>444</v>
      </c>
      <c r="D145" s="41">
        <v>1</v>
      </c>
      <c r="E145" s="42">
        <v>298</v>
      </c>
      <c r="F145" s="43">
        <v>0.25</v>
      </c>
      <c r="G145" s="44">
        <f t="shared" si="55"/>
        <v>223.5</v>
      </c>
      <c r="H145" s="45">
        <f t="shared" si="45"/>
        <v>31.120139999999999</v>
      </c>
      <c r="I145" s="45">
        <f t="shared" si="46"/>
        <v>31.120139999999999</v>
      </c>
      <c r="J145" s="45">
        <f t="shared" si="47"/>
        <v>4.0456181999999998</v>
      </c>
      <c r="K145" s="46">
        <f t="shared" si="48"/>
        <v>27.074521799999999</v>
      </c>
      <c r="L145" s="47">
        <v>0.20000000000000001</v>
      </c>
      <c r="M145" s="48">
        <f t="shared" si="49"/>
        <v>5.4149043600000004</v>
      </c>
      <c r="N145" s="49">
        <v>0.050000000000000003</v>
      </c>
      <c r="O145" s="50">
        <f t="shared" si="50"/>
        <v>1.3537260900000001</v>
      </c>
      <c r="P145" s="49">
        <v>0.050000000000000003</v>
      </c>
      <c r="Q145" s="50">
        <f t="shared" si="51"/>
        <v>1.3537260900000001</v>
      </c>
      <c r="R145" s="51">
        <f t="shared" si="52"/>
        <v>18.949999999999999</v>
      </c>
      <c r="S145" s="52">
        <f t="shared" si="53"/>
        <v>18.949999999999999</v>
      </c>
      <c r="T145" s="69">
        <f t="shared" si="54"/>
        <v>0.60893042254951291</v>
      </c>
    </row>
    <row r="146" ht="15.95" customHeight="1">
      <c r="A146" s="342" t="s">
        <v>485</v>
      </c>
      <c r="B146" s="347" t="s">
        <v>262</v>
      </c>
      <c r="C146" s="40" t="s">
        <v>263</v>
      </c>
      <c r="D146" s="41">
        <v>61</v>
      </c>
      <c r="E146" s="42">
        <v>258</v>
      </c>
      <c r="F146" s="43">
        <v>0.80000000000000004</v>
      </c>
      <c r="G146" s="44">
        <f t="shared" si="55"/>
        <v>51.599999999999987</v>
      </c>
      <c r="H146" s="45">
        <f t="shared" si="45"/>
        <v>7.1847839999999987</v>
      </c>
      <c r="I146" s="45">
        <f t="shared" si="46"/>
        <v>438.27182399999992</v>
      </c>
      <c r="J146" s="45">
        <f t="shared" si="47"/>
        <v>0.93402191999999984</v>
      </c>
      <c r="K146" s="46">
        <f t="shared" si="48"/>
        <v>381.29648687999992</v>
      </c>
      <c r="L146" s="47">
        <v>0.20000000000000001</v>
      </c>
      <c r="M146" s="48">
        <f t="shared" si="49"/>
        <v>76.259297375999992</v>
      </c>
      <c r="N146" s="49">
        <v>0.050000000000000003</v>
      </c>
      <c r="O146" s="50">
        <f t="shared" si="50"/>
        <v>19.064824343999998</v>
      </c>
      <c r="P146" s="49">
        <v>0.050000000000000003</v>
      </c>
      <c r="Q146" s="50">
        <f t="shared" si="51"/>
        <v>19.064824343999998</v>
      </c>
      <c r="R146" s="51">
        <f t="shared" si="52"/>
        <v>4.3799999999999999</v>
      </c>
      <c r="S146" s="52">
        <f t="shared" si="53"/>
        <v>267.18000000000001</v>
      </c>
      <c r="T146" s="69">
        <f t="shared" si="54"/>
        <v>0.60962166712318711</v>
      </c>
    </row>
    <row r="147" ht="15.95" customHeight="1">
      <c r="A147" s="342" t="s">
        <v>485</v>
      </c>
      <c r="B147" s="346" t="s">
        <v>266</v>
      </c>
      <c r="C147" s="40" t="s">
        <v>267</v>
      </c>
      <c r="D147" s="41">
        <v>234</v>
      </c>
      <c r="E147" s="42">
        <v>198</v>
      </c>
      <c r="F147" s="43">
        <v>0.84999999999999998</v>
      </c>
      <c r="G147" s="44">
        <f t="shared" si="55"/>
        <v>29.700000000000003</v>
      </c>
      <c r="H147" s="45">
        <f t="shared" si="45"/>
        <v>4.1354280000000001</v>
      </c>
      <c r="I147" s="45">
        <f t="shared" si="46"/>
        <v>967.69015200000001</v>
      </c>
      <c r="J147" s="45">
        <f t="shared" si="47"/>
        <v>0.53760564</v>
      </c>
      <c r="K147" s="46">
        <f t="shared" si="48"/>
        <v>841.89043224000011</v>
      </c>
      <c r="L147" s="47">
        <v>0.20000000000000001</v>
      </c>
      <c r="M147" s="48">
        <f t="shared" si="49"/>
        <v>168.37808644800003</v>
      </c>
      <c r="N147" s="49">
        <v>0.050000000000000003</v>
      </c>
      <c r="O147" s="50">
        <f t="shared" si="50"/>
        <v>42.094521612000008</v>
      </c>
      <c r="P147" s="49">
        <v>0.050000000000000003</v>
      </c>
      <c r="Q147" s="50">
        <f t="shared" si="51"/>
        <v>42.094521612000008</v>
      </c>
      <c r="R147" s="51">
        <f t="shared" si="52"/>
        <v>2.52</v>
      </c>
      <c r="S147" s="52">
        <f t="shared" si="53"/>
        <v>589.67999999999995</v>
      </c>
      <c r="T147" s="69">
        <f t="shared" si="54"/>
        <v>0.60936860707041685</v>
      </c>
    </row>
    <row r="148" ht="15.95" customHeight="1">
      <c r="A148" s="342" t="s">
        <v>485</v>
      </c>
      <c r="B148" s="346" t="s">
        <v>266</v>
      </c>
      <c r="C148" s="40" t="s">
        <v>267</v>
      </c>
      <c r="D148" s="41">
        <v>1</v>
      </c>
      <c r="E148" s="42">
        <v>198</v>
      </c>
      <c r="F148" s="43">
        <v>0.75</v>
      </c>
      <c r="G148" s="44">
        <f t="shared" si="55"/>
        <v>49.5</v>
      </c>
      <c r="H148" s="45">
        <f t="shared" si="45"/>
        <v>6.8923800000000002</v>
      </c>
      <c r="I148" s="45">
        <f t="shared" si="46"/>
        <v>6.8923800000000002</v>
      </c>
      <c r="J148" s="45">
        <f t="shared" si="47"/>
        <v>0.89600940000000007</v>
      </c>
      <c r="K148" s="46">
        <f t="shared" si="48"/>
        <v>5.9963706000000006</v>
      </c>
      <c r="L148" s="47">
        <v>0.20000000000000001</v>
      </c>
      <c r="M148" s="48">
        <f t="shared" si="49"/>
        <v>1.1992741200000001</v>
      </c>
      <c r="N148" s="49">
        <v>0.050000000000000003</v>
      </c>
      <c r="O148" s="50">
        <f t="shared" si="50"/>
        <v>0.29981853000000003</v>
      </c>
      <c r="P148" s="49">
        <v>0.050000000000000003</v>
      </c>
      <c r="Q148" s="50">
        <f t="shared" si="51"/>
        <v>0.29981853000000003</v>
      </c>
      <c r="R148" s="51">
        <f t="shared" si="52"/>
        <v>4.2000000000000002</v>
      </c>
      <c r="S148" s="52">
        <f t="shared" si="53"/>
        <v>4.2000000000000002</v>
      </c>
      <c r="T148" s="69">
        <f t="shared" si="54"/>
        <v>0.60936860707041696</v>
      </c>
    </row>
    <row r="149" ht="15.95" customHeight="1">
      <c r="A149" s="342" t="s">
        <v>485</v>
      </c>
      <c r="B149" s="346" t="s">
        <v>268</v>
      </c>
      <c r="C149" s="40" t="s">
        <v>269</v>
      </c>
      <c r="D149" s="41">
        <v>83</v>
      </c>
      <c r="E149" s="42">
        <v>398</v>
      </c>
      <c r="F149" s="43">
        <v>0.84999999999999998</v>
      </c>
      <c r="G149" s="44">
        <f t="shared" si="55"/>
        <v>59.70000000000001</v>
      </c>
      <c r="H149" s="45">
        <f t="shared" si="45"/>
        <v>8.3126280000000019</v>
      </c>
      <c r="I149" s="45">
        <f t="shared" si="46"/>
        <v>689.94812400000012</v>
      </c>
      <c r="J149" s="45">
        <f t="shared" si="47"/>
        <v>1.0806416400000003</v>
      </c>
      <c r="K149" s="46">
        <f t="shared" si="48"/>
        <v>600.25486788000012</v>
      </c>
      <c r="L149" s="47">
        <v>0.20000000000000001</v>
      </c>
      <c r="M149" s="48">
        <f t="shared" si="49"/>
        <v>120.05097357600003</v>
      </c>
      <c r="N149" s="49">
        <v>0.050000000000000003</v>
      </c>
      <c r="O149" s="50">
        <f t="shared" si="50"/>
        <v>30.012743394000008</v>
      </c>
      <c r="P149" s="49">
        <v>0.050000000000000003</v>
      </c>
      <c r="Q149" s="50">
        <f t="shared" si="51"/>
        <v>30.012743394000008</v>
      </c>
      <c r="R149" s="51">
        <f t="shared" si="52"/>
        <v>5.0599999999999996</v>
      </c>
      <c r="S149" s="52">
        <f t="shared" si="53"/>
        <v>419.97999999999996</v>
      </c>
      <c r="T149" s="69">
        <f t="shared" si="54"/>
        <v>0.6087124312551937</v>
      </c>
    </row>
    <row r="150" ht="15.95" customHeight="1">
      <c r="A150" s="342" t="s">
        <v>485</v>
      </c>
      <c r="B150" s="346" t="s">
        <v>396</v>
      </c>
      <c r="C150" s="40" t="s">
        <v>271</v>
      </c>
      <c r="D150" s="41">
        <v>165</v>
      </c>
      <c r="E150" s="42">
        <v>248</v>
      </c>
      <c r="F150" s="43">
        <v>0.5</v>
      </c>
      <c r="G150" s="44">
        <f t="shared" si="55"/>
        <v>124</v>
      </c>
      <c r="H150" s="45">
        <f t="shared" si="45"/>
        <v>17.26576</v>
      </c>
      <c r="I150" s="45">
        <f t="shared" si="46"/>
        <v>2848.8504000000003</v>
      </c>
      <c r="J150" s="45">
        <f t="shared" si="47"/>
        <v>2.2445488</v>
      </c>
      <c r="K150" s="46">
        <f t="shared" si="48"/>
        <v>2478.4998479999999</v>
      </c>
      <c r="L150" s="47">
        <v>0.20000000000000001</v>
      </c>
      <c r="M150" s="48">
        <f t="shared" si="49"/>
        <v>495.69996960000003</v>
      </c>
      <c r="N150" s="49">
        <v>0.050000000000000003</v>
      </c>
      <c r="O150" s="50">
        <f t="shared" si="50"/>
        <v>123.92499240000001</v>
      </c>
      <c r="P150" s="49">
        <v>0.050000000000000003</v>
      </c>
      <c r="Q150" s="50">
        <f t="shared" si="51"/>
        <v>123.92499240000001</v>
      </c>
      <c r="R150" s="51">
        <f t="shared" si="52"/>
        <v>10.51</v>
      </c>
      <c r="S150" s="52">
        <f t="shared" si="53"/>
        <v>1734.1499999999999</v>
      </c>
      <c r="T150" s="69">
        <f t="shared" si="54"/>
        <v>0.60871922232209863</v>
      </c>
    </row>
    <row r="151" ht="15.95" customHeight="1">
      <c r="A151" s="342" t="s">
        <v>485</v>
      </c>
      <c r="B151" s="346" t="s">
        <v>498</v>
      </c>
      <c r="C151" s="348"/>
      <c r="D151" s="41">
        <v>8</v>
      </c>
      <c r="E151" s="42">
        <v>398</v>
      </c>
      <c r="F151" s="43">
        <v>0.29999999999999999</v>
      </c>
      <c r="G151" s="44">
        <f t="shared" si="55"/>
        <v>278.59999999999997</v>
      </c>
      <c r="H151" s="45">
        <f t="shared" si="45"/>
        <v>38.792263999999996</v>
      </c>
      <c r="I151" s="45">
        <f t="shared" si="46"/>
        <v>310.33811199999997</v>
      </c>
      <c r="J151" s="45">
        <f t="shared" si="47"/>
        <v>5.04299432</v>
      </c>
      <c r="K151" s="46">
        <f t="shared" si="48"/>
        <v>269.99415743999998</v>
      </c>
      <c r="L151" s="47">
        <v>0.20000000000000001</v>
      </c>
      <c r="M151" s="48">
        <f t="shared" si="49"/>
        <v>53.998831488</v>
      </c>
      <c r="N151" s="49">
        <v>0.050000000000000003</v>
      </c>
      <c r="O151" s="50">
        <f t="shared" si="50"/>
        <v>13.499707872</v>
      </c>
      <c r="P151" s="49">
        <v>0.050000000000000003</v>
      </c>
      <c r="Q151" s="50">
        <f t="shared" si="51"/>
        <v>13.499707872</v>
      </c>
      <c r="R151" s="51">
        <f t="shared" si="52"/>
        <v>23.620000000000001</v>
      </c>
      <c r="S151" s="52">
        <f t="shared" si="53"/>
        <v>188.96000000000001</v>
      </c>
      <c r="T151" s="69">
        <f t="shared" si="54"/>
        <v>0.60888428682584761</v>
      </c>
    </row>
    <row r="152" ht="15.95" customHeight="1">
      <c r="A152" s="342" t="s">
        <v>485</v>
      </c>
      <c r="B152" s="346" t="s">
        <v>498</v>
      </c>
      <c r="C152" s="348"/>
      <c r="D152" s="41">
        <v>1</v>
      </c>
      <c r="E152" s="42">
        <v>398</v>
      </c>
      <c r="F152" s="43">
        <v>0</v>
      </c>
      <c r="G152" s="44">
        <f t="shared" si="55"/>
        <v>398</v>
      </c>
      <c r="H152" s="45">
        <f t="shared" si="45"/>
        <v>55.417520000000003</v>
      </c>
      <c r="I152" s="45">
        <f t="shared" si="46"/>
        <v>55.417520000000003</v>
      </c>
      <c r="J152" s="45">
        <f t="shared" si="47"/>
        <v>7.2042776000000011</v>
      </c>
      <c r="K152" s="46">
        <f t="shared" si="48"/>
        <v>48.213242399999999</v>
      </c>
      <c r="L152" s="47">
        <v>0.20000000000000001</v>
      </c>
      <c r="M152" s="48">
        <f t="shared" si="49"/>
        <v>9.6426484800000001</v>
      </c>
      <c r="N152" s="49">
        <v>0.050000000000000003</v>
      </c>
      <c r="O152" s="50">
        <f t="shared" si="50"/>
        <v>2.41066212</v>
      </c>
      <c r="P152" s="49">
        <v>0.050000000000000003</v>
      </c>
      <c r="Q152" s="50">
        <f t="shared" si="51"/>
        <v>2.41066212</v>
      </c>
      <c r="R152" s="51">
        <f t="shared" si="52"/>
        <v>33.75</v>
      </c>
      <c r="S152" s="52">
        <f t="shared" si="53"/>
        <v>33.75</v>
      </c>
      <c r="T152" s="69">
        <f t="shared" si="54"/>
        <v>0.60901317850383774</v>
      </c>
    </row>
    <row r="153" ht="15.95" customHeight="1">
      <c r="A153" s="342" t="s">
        <v>485</v>
      </c>
      <c r="B153" s="346" t="s">
        <v>499</v>
      </c>
      <c r="C153" s="348"/>
      <c r="D153" s="41">
        <v>6</v>
      </c>
      <c r="E153" s="42">
        <v>448</v>
      </c>
      <c r="F153" s="43">
        <v>0.29999999999999999</v>
      </c>
      <c r="G153" s="44">
        <f t="shared" si="55"/>
        <v>313.59999999999997</v>
      </c>
      <c r="H153" s="45">
        <f t="shared" si="45"/>
        <v>43.665664</v>
      </c>
      <c r="I153" s="45">
        <f t="shared" si="46"/>
        <v>261.99398400000001</v>
      </c>
      <c r="J153" s="45">
        <f t="shared" si="47"/>
        <v>5.6765363200000003</v>
      </c>
      <c r="K153" s="46">
        <f t="shared" si="48"/>
        <v>227.93476607999997</v>
      </c>
      <c r="L153" s="47">
        <v>0.20000000000000001</v>
      </c>
      <c r="M153" s="48">
        <f t="shared" si="49"/>
        <v>45.586953215999998</v>
      </c>
      <c r="N153" s="49">
        <v>0.050000000000000003</v>
      </c>
      <c r="O153" s="50">
        <f t="shared" si="50"/>
        <v>11.396738303999999</v>
      </c>
      <c r="P153" s="49">
        <v>0.050000000000000003</v>
      </c>
      <c r="Q153" s="50">
        <f t="shared" si="51"/>
        <v>11.396738303999999</v>
      </c>
      <c r="R153" s="51">
        <f t="shared" si="52"/>
        <v>26.59</v>
      </c>
      <c r="S153" s="52">
        <f t="shared" si="53"/>
        <v>159.53999999999999</v>
      </c>
      <c r="T153" s="69">
        <f t="shared" si="54"/>
        <v>0.60894528020918215</v>
      </c>
    </row>
    <row r="154" ht="15.95" customHeight="1">
      <c r="A154" s="342" t="s">
        <v>485</v>
      </c>
      <c r="B154" s="346" t="s">
        <v>499</v>
      </c>
      <c r="C154" s="348"/>
      <c r="D154" s="41">
        <v>1</v>
      </c>
      <c r="E154" s="42">
        <v>448</v>
      </c>
      <c r="F154" s="43">
        <v>0</v>
      </c>
      <c r="G154" s="44">
        <f t="shared" si="55"/>
        <v>448</v>
      </c>
      <c r="H154" s="45">
        <f t="shared" si="45"/>
        <v>62.379519999999999</v>
      </c>
      <c r="I154" s="45">
        <f t="shared" si="46"/>
        <v>62.379519999999999</v>
      </c>
      <c r="J154" s="45">
        <f t="shared" si="47"/>
        <v>8.1093375999999999</v>
      </c>
      <c r="K154" s="46">
        <f t="shared" si="48"/>
        <v>54.270182399999996</v>
      </c>
      <c r="L154" s="47">
        <v>0.20000000000000001</v>
      </c>
      <c r="M154" s="48">
        <f t="shared" si="49"/>
        <v>10.85403648</v>
      </c>
      <c r="N154" s="49">
        <v>0.050000000000000003</v>
      </c>
      <c r="O154" s="50">
        <f t="shared" si="50"/>
        <v>2.7135091199999999</v>
      </c>
      <c r="P154" s="49">
        <v>0.050000000000000003</v>
      </c>
      <c r="Q154" s="50">
        <f t="shared" si="51"/>
        <v>2.7135091199999999</v>
      </c>
      <c r="R154" s="51">
        <f t="shared" si="52"/>
        <v>37.990000000000002</v>
      </c>
      <c r="S154" s="52">
        <f t="shared" si="53"/>
        <v>37.990000000000002</v>
      </c>
      <c r="T154" s="69">
        <f t="shared" si="54"/>
        <v>0.60901398407682528</v>
      </c>
    </row>
    <row r="155" ht="15.95" customHeight="1">
      <c r="A155" s="342" t="s">
        <v>485</v>
      </c>
      <c r="B155" s="346" t="s">
        <v>276</v>
      </c>
      <c r="C155" s="40" t="s">
        <v>277</v>
      </c>
      <c r="D155" s="41">
        <v>1</v>
      </c>
      <c r="E155" s="42">
        <v>248</v>
      </c>
      <c r="F155" s="43">
        <v>0.5</v>
      </c>
      <c r="G155" s="44">
        <f t="shared" si="55"/>
        <v>124</v>
      </c>
      <c r="H155" s="45">
        <f t="shared" si="45"/>
        <v>17.26576</v>
      </c>
      <c r="I155" s="45">
        <f t="shared" si="46"/>
        <v>17.26576</v>
      </c>
      <c r="J155" s="45">
        <f t="shared" si="47"/>
        <v>2.2445488</v>
      </c>
      <c r="K155" s="46">
        <f t="shared" si="48"/>
        <v>15.0212112</v>
      </c>
      <c r="L155" s="47">
        <v>0.20000000000000001</v>
      </c>
      <c r="M155" s="48">
        <f t="shared" si="49"/>
        <v>3.00424224</v>
      </c>
      <c r="N155" s="49">
        <v>0.050000000000000003</v>
      </c>
      <c r="O155" s="50">
        <f t="shared" si="50"/>
        <v>0.75106055999999999</v>
      </c>
      <c r="P155" s="49">
        <v>0.050000000000000003</v>
      </c>
      <c r="Q155" s="50">
        <f t="shared" si="51"/>
        <v>0.75106055999999999</v>
      </c>
      <c r="R155" s="51">
        <f t="shared" si="52"/>
        <v>10.51</v>
      </c>
      <c r="S155" s="52">
        <f t="shared" si="53"/>
        <v>10.51</v>
      </c>
      <c r="T155" s="69">
        <f t="shared" si="54"/>
        <v>0.60871922232209874</v>
      </c>
    </row>
    <row r="156" ht="15.95" customHeight="1">
      <c r="A156" s="342" t="s">
        <v>485</v>
      </c>
      <c r="B156" s="346" t="s">
        <v>278</v>
      </c>
      <c r="C156" s="40" t="s">
        <v>279</v>
      </c>
      <c r="D156" s="41">
        <v>3</v>
      </c>
      <c r="E156" s="42">
        <v>348</v>
      </c>
      <c r="F156" s="43">
        <v>0.5</v>
      </c>
      <c r="G156" s="44">
        <f t="shared" si="55"/>
        <v>174</v>
      </c>
      <c r="H156" s="45">
        <f t="shared" si="45"/>
        <v>24.22776</v>
      </c>
      <c r="I156" s="45">
        <f t="shared" si="46"/>
        <v>72.683279999999996</v>
      </c>
      <c r="J156" s="45">
        <f t="shared" si="47"/>
        <v>3.1496088000000002</v>
      </c>
      <c r="K156" s="46">
        <f t="shared" si="48"/>
        <v>63.234453600000002</v>
      </c>
      <c r="L156" s="47">
        <v>0.20000000000000001</v>
      </c>
      <c r="M156" s="48">
        <f t="shared" si="49"/>
        <v>12.646890720000002</v>
      </c>
      <c r="N156" s="49">
        <v>0.050000000000000003</v>
      </c>
      <c r="O156" s="50">
        <f t="shared" si="50"/>
        <v>3.1617226800000005</v>
      </c>
      <c r="P156" s="49">
        <v>0.050000000000000003</v>
      </c>
      <c r="Q156" s="50">
        <f t="shared" si="51"/>
        <v>3.1617226800000005</v>
      </c>
      <c r="R156" s="51">
        <f t="shared" si="52"/>
        <v>14.75</v>
      </c>
      <c r="S156" s="52">
        <f t="shared" si="53"/>
        <v>44.25</v>
      </c>
      <c r="T156" s="69">
        <f t="shared" si="54"/>
        <v>0.60880576660822139</v>
      </c>
    </row>
    <row r="157" ht="15.95" customHeight="1">
      <c r="A157" s="342" t="s">
        <v>485</v>
      </c>
      <c r="B157" s="346" t="s">
        <v>280</v>
      </c>
      <c r="C157" s="40" t="s">
        <v>445</v>
      </c>
      <c r="D157" s="41">
        <v>151</v>
      </c>
      <c r="E157" s="42">
        <v>348</v>
      </c>
      <c r="F157" s="43">
        <v>0.59999999999999998</v>
      </c>
      <c r="G157" s="44">
        <f t="shared" si="55"/>
        <v>139.20000000000002</v>
      </c>
      <c r="H157" s="45">
        <f t="shared" si="45"/>
        <v>19.382208000000002</v>
      </c>
      <c r="I157" s="45">
        <f t="shared" si="46"/>
        <v>2926.7134080000005</v>
      </c>
      <c r="J157" s="45">
        <f t="shared" si="47"/>
        <v>2.5196870400000004</v>
      </c>
      <c r="K157" s="46">
        <f t="shared" si="48"/>
        <v>2546.2406649600002</v>
      </c>
      <c r="L157" s="47">
        <v>0.20000000000000001</v>
      </c>
      <c r="M157" s="48">
        <f t="shared" si="49"/>
        <v>509.24813299200008</v>
      </c>
      <c r="N157" s="49">
        <v>0.050000000000000003</v>
      </c>
      <c r="O157" s="50">
        <f t="shared" si="50"/>
        <v>127.31203324800002</v>
      </c>
      <c r="P157" s="49">
        <v>0.050000000000000003</v>
      </c>
      <c r="Q157" s="50">
        <f t="shared" si="51"/>
        <v>127.31203324800002</v>
      </c>
      <c r="R157" s="51">
        <f t="shared" si="52"/>
        <v>11.800000000000001</v>
      </c>
      <c r="S157" s="52">
        <f t="shared" si="53"/>
        <v>1781.8000000000002</v>
      </c>
      <c r="T157" s="69">
        <f t="shared" si="54"/>
        <v>0.60880576660822128</v>
      </c>
    </row>
    <row r="158" ht="15.95" customHeight="1">
      <c r="A158" s="342" t="s">
        <v>485</v>
      </c>
      <c r="B158" s="346" t="s">
        <v>282</v>
      </c>
      <c r="C158" s="40" t="s">
        <v>446</v>
      </c>
      <c r="D158" s="41">
        <v>77</v>
      </c>
      <c r="E158" s="42">
        <v>498</v>
      </c>
      <c r="F158" s="43">
        <v>0.59999999999999998</v>
      </c>
      <c r="G158" s="44">
        <f t="shared" si="55"/>
        <v>199.20000000000002</v>
      </c>
      <c r="H158" s="45">
        <f t="shared" si="45"/>
        <v>27.736608000000004</v>
      </c>
      <c r="I158" s="45">
        <f t="shared" si="46"/>
        <v>2135.7188160000005</v>
      </c>
      <c r="J158" s="45">
        <f t="shared" si="47"/>
        <v>3.6057590400000006</v>
      </c>
      <c r="K158" s="46">
        <f t="shared" si="48"/>
        <v>1858.0753699200002</v>
      </c>
      <c r="L158" s="47">
        <v>0.20000000000000001</v>
      </c>
      <c r="M158" s="48">
        <f t="shared" si="49"/>
        <v>371.61507398400005</v>
      </c>
      <c r="N158" s="49">
        <v>0.050000000000000003</v>
      </c>
      <c r="O158" s="50">
        <f t="shared" si="50"/>
        <v>92.903768496000012</v>
      </c>
      <c r="P158" s="49">
        <v>0.050000000000000003</v>
      </c>
      <c r="Q158" s="50">
        <f t="shared" si="51"/>
        <v>92.903768496000012</v>
      </c>
      <c r="R158" s="51">
        <f t="shared" si="52"/>
        <v>16.890000000000001</v>
      </c>
      <c r="S158" s="52">
        <f t="shared" si="53"/>
        <v>1300.53</v>
      </c>
      <c r="T158" s="69">
        <f t="shared" si="54"/>
        <v>0.6089425210177104</v>
      </c>
    </row>
    <row r="159" ht="15.95" customHeight="1">
      <c r="A159" s="342" t="s">
        <v>485</v>
      </c>
      <c r="B159" s="346" t="s">
        <v>394</v>
      </c>
      <c r="C159" s="40" t="s">
        <v>285</v>
      </c>
      <c r="D159" s="41">
        <v>14</v>
      </c>
      <c r="E159" s="42">
        <v>148</v>
      </c>
      <c r="F159" s="43">
        <v>0.75</v>
      </c>
      <c r="G159" s="44">
        <f t="shared" si="55"/>
        <v>37</v>
      </c>
      <c r="H159" s="45">
        <f t="shared" si="45"/>
        <v>5.1518800000000002</v>
      </c>
      <c r="I159" s="45">
        <f t="shared" si="46"/>
        <v>72.126320000000007</v>
      </c>
      <c r="J159" s="45">
        <f t="shared" si="47"/>
        <v>0.66974440000000002</v>
      </c>
      <c r="K159" s="46">
        <f t="shared" si="48"/>
        <v>62.749898400000006</v>
      </c>
      <c r="L159" s="47">
        <v>0.20000000000000001</v>
      </c>
      <c r="M159" s="48">
        <f t="shared" si="49"/>
        <v>12.549979680000002</v>
      </c>
      <c r="N159" s="49">
        <v>0.050000000000000003</v>
      </c>
      <c r="O159" s="50">
        <f t="shared" si="50"/>
        <v>3.1374949200000004</v>
      </c>
      <c r="P159" s="49">
        <v>0.050000000000000003</v>
      </c>
      <c r="Q159" s="50">
        <f t="shared" si="51"/>
        <v>3.1374949200000004</v>
      </c>
      <c r="R159" s="51">
        <f t="shared" si="52"/>
        <v>3.1400000000000001</v>
      </c>
      <c r="S159" s="52">
        <f t="shared" si="53"/>
        <v>43.960000000000001</v>
      </c>
      <c r="T159" s="69">
        <f t="shared" si="54"/>
        <v>0.60948624579765054</v>
      </c>
    </row>
    <row r="160" ht="15.95" customHeight="1">
      <c r="A160" s="342" t="s">
        <v>485</v>
      </c>
      <c r="B160" s="346" t="s">
        <v>395</v>
      </c>
      <c r="C160" s="40" t="s">
        <v>287</v>
      </c>
      <c r="D160" s="41">
        <v>2</v>
      </c>
      <c r="E160" s="42">
        <v>198</v>
      </c>
      <c r="F160" s="43">
        <v>0.75</v>
      </c>
      <c r="G160" s="44">
        <f t="shared" si="55"/>
        <v>49.5</v>
      </c>
      <c r="H160" s="45">
        <f t="shared" si="45"/>
        <v>6.8923800000000002</v>
      </c>
      <c r="I160" s="45">
        <f t="shared" si="46"/>
        <v>13.78476</v>
      </c>
      <c r="J160" s="45">
        <f t="shared" si="47"/>
        <v>0.89600940000000007</v>
      </c>
      <c r="K160" s="46">
        <f t="shared" si="48"/>
        <v>11.992741200000001</v>
      </c>
      <c r="L160" s="47">
        <v>0.20000000000000001</v>
      </c>
      <c r="M160" s="48">
        <f t="shared" si="49"/>
        <v>2.3985482400000002</v>
      </c>
      <c r="N160" s="49">
        <v>0.050000000000000003</v>
      </c>
      <c r="O160" s="50">
        <f t="shared" si="50"/>
        <v>0.59963706000000006</v>
      </c>
      <c r="P160" s="49">
        <v>0.050000000000000003</v>
      </c>
      <c r="Q160" s="50">
        <f t="shared" si="51"/>
        <v>0.59963706000000006</v>
      </c>
      <c r="R160" s="51">
        <f t="shared" si="52"/>
        <v>4.2000000000000002</v>
      </c>
      <c r="S160" s="52">
        <f t="shared" si="53"/>
        <v>8.4000000000000004</v>
      </c>
      <c r="T160" s="69">
        <f t="shared" si="54"/>
        <v>0.60936860707041696</v>
      </c>
    </row>
    <row r="161" ht="15.95" customHeight="1">
      <c r="A161" s="349" t="s">
        <v>500</v>
      </c>
      <c r="B161" s="74"/>
      <c r="C161" s="350"/>
      <c r="D161" s="76">
        <f>SUM(D8:D160)</f>
        <v>44845</v>
      </c>
      <c r="E161" s="77"/>
      <c r="F161" s="78"/>
      <c r="G161" s="79"/>
      <c r="H161" s="80"/>
      <c r="I161" s="80">
        <f>SUM(I13:I160)</f>
        <v>347874.22233999986</v>
      </c>
      <c r="J161" s="81">
        <v>0.13</v>
      </c>
      <c r="K161" s="80">
        <f>SUM(K13:K160)</f>
        <v>302650.57343580003</v>
      </c>
      <c r="L161" s="81">
        <v>0.20000000000000001</v>
      </c>
      <c r="M161" s="82">
        <f>SUM(M13:M160)</f>
        <v>60530.114687160021</v>
      </c>
      <c r="N161" s="81">
        <f>O161/K161</f>
        <v>0.05000000000000001</v>
      </c>
      <c r="O161" s="80">
        <f>SUM(O13:O160)</f>
        <v>15132.528671790005</v>
      </c>
      <c r="P161" s="81">
        <f>Q161/K161</f>
        <v>0.05000000000000001</v>
      </c>
      <c r="Q161" s="82">
        <f>SUM(Q13:Q160)</f>
        <v>15132.528671790005</v>
      </c>
      <c r="R161" s="82"/>
      <c r="S161" s="80">
        <f>SUM(S8:S160)</f>
        <v>234944.86999999994</v>
      </c>
      <c r="T161" s="81">
        <v>0.60999999999999999</v>
      </c>
    </row>
    <row r="162" ht="15.95" customHeight="1">
      <c r="A162" s="351" t="s">
        <v>501</v>
      </c>
      <c r="B162" s="83" t="s">
        <v>22</v>
      </c>
      <c r="C162" s="40" t="s">
        <v>23</v>
      </c>
      <c r="D162" s="85">
        <v>5</v>
      </c>
      <c r="E162" s="86">
        <v>278</v>
      </c>
      <c r="F162" s="87">
        <v>0.90000000000000002</v>
      </c>
      <c r="G162" s="88">
        <f t="shared" ref="G162:G193" si="56">ROUNDDOWN(E162*(1-F162),0)</f>
        <v>27</v>
      </c>
      <c r="H162" s="89">
        <f t="shared" ref="H162:H193" si="57">G162*$C$6</f>
        <v>3.7594799999999999</v>
      </c>
      <c r="I162" s="89">
        <f t="shared" ref="I162:I193" si="58">H162*D162</f>
        <v>18.7974</v>
      </c>
      <c r="J162" s="89">
        <f t="shared" ref="J162:J193" si="59">H162*0.13</f>
        <v>0.48873240000000001</v>
      </c>
      <c r="K162" s="90">
        <f t="shared" ref="K162:K193" si="60">(H162-J162)*D162</f>
        <v>16.353738</v>
      </c>
      <c r="L162" s="91">
        <v>0.20000000000000001</v>
      </c>
      <c r="M162" s="92">
        <f t="shared" ref="M162:M193" si="61">K162*L162</f>
        <v>3.2707476</v>
      </c>
      <c r="N162" s="93">
        <v>0.050000000000000003</v>
      </c>
      <c r="O162" s="94">
        <f t="shared" ref="O162:O193" si="62">K162*N162</f>
        <v>0.81768689999999999</v>
      </c>
      <c r="P162" s="93">
        <v>0.050000000000000003</v>
      </c>
      <c r="Q162" s="94">
        <f t="shared" ref="Q162:Q193" si="63">K162*P162</f>
        <v>0.81768689999999999</v>
      </c>
      <c r="R162" s="95">
        <f t="shared" ref="R162:R193" si="64">IFERROR(ROUND((K162-M162-O162-Q162)/D162,2),0)</f>
        <v>2.29</v>
      </c>
      <c r="S162" s="96">
        <f t="shared" ref="S162:S193" si="65">+D162*R162</f>
        <v>11.449999999999999</v>
      </c>
      <c r="T162" s="97">
        <f t="shared" ref="T162:T193" si="66">S162/I162</f>
        <v>0.60912679413110316</v>
      </c>
    </row>
    <row r="163" ht="15.95" customHeight="1">
      <c r="A163" s="351" t="s">
        <v>501</v>
      </c>
      <c r="B163" s="39" t="s">
        <v>359</v>
      </c>
      <c r="C163" s="40" t="s">
        <v>25</v>
      </c>
      <c r="D163" s="41">
        <v>3</v>
      </c>
      <c r="E163" s="42">
        <v>278</v>
      </c>
      <c r="F163" s="43">
        <v>0.90000000000000002</v>
      </c>
      <c r="G163" s="44">
        <f t="shared" si="56"/>
        <v>27</v>
      </c>
      <c r="H163" s="45">
        <f t="shared" si="57"/>
        <v>3.7594799999999999</v>
      </c>
      <c r="I163" s="45">
        <f t="shared" si="58"/>
        <v>11.27844</v>
      </c>
      <c r="J163" s="45">
        <f t="shared" si="59"/>
        <v>0.48873240000000001</v>
      </c>
      <c r="K163" s="46">
        <f t="shared" si="60"/>
        <v>9.8122427999999999</v>
      </c>
      <c r="L163" s="47">
        <v>0.20000000000000001</v>
      </c>
      <c r="M163" s="48">
        <f t="shared" si="61"/>
        <v>1.9624485600000001</v>
      </c>
      <c r="N163" s="49">
        <v>0.050000000000000003</v>
      </c>
      <c r="O163" s="50">
        <f t="shared" si="62"/>
        <v>0.49061214000000003</v>
      </c>
      <c r="P163" s="49">
        <v>0.050000000000000003</v>
      </c>
      <c r="Q163" s="50">
        <f t="shared" si="63"/>
        <v>0.49061214000000003</v>
      </c>
      <c r="R163" s="51">
        <f t="shared" si="64"/>
        <v>2.29</v>
      </c>
      <c r="S163" s="52">
        <f t="shared" si="65"/>
        <v>6.8700000000000001</v>
      </c>
      <c r="T163" s="53">
        <f t="shared" si="66"/>
        <v>0.60912679413110327</v>
      </c>
    </row>
    <row r="164" ht="15.95" customHeight="1">
      <c r="A164" s="351" t="s">
        <v>501</v>
      </c>
      <c r="B164" s="39" t="s">
        <v>402</v>
      </c>
      <c r="C164" s="40" t="s">
        <v>27</v>
      </c>
      <c r="D164" s="41">
        <v>26</v>
      </c>
      <c r="E164" s="42">
        <v>268</v>
      </c>
      <c r="F164" s="43">
        <v>0.90000000000000002</v>
      </c>
      <c r="G164" s="44">
        <f t="shared" si="56"/>
        <v>26</v>
      </c>
      <c r="H164" s="45">
        <f t="shared" si="57"/>
        <v>3.6202399999999999</v>
      </c>
      <c r="I164" s="45">
        <f t="shared" si="58"/>
        <v>94.126239999999996</v>
      </c>
      <c r="J164" s="45">
        <f t="shared" si="59"/>
        <v>0.47063120000000003</v>
      </c>
      <c r="K164" s="46">
        <f t="shared" si="60"/>
        <v>81.889828799999989</v>
      </c>
      <c r="L164" s="47">
        <v>0.20000000000000001</v>
      </c>
      <c r="M164" s="48">
        <f t="shared" si="61"/>
        <v>16.377965759999999</v>
      </c>
      <c r="N164" s="49">
        <v>0.050000000000000003</v>
      </c>
      <c r="O164" s="50">
        <f t="shared" si="62"/>
        <v>4.0944914399999996</v>
      </c>
      <c r="P164" s="49">
        <v>0.050000000000000003</v>
      </c>
      <c r="Q164" s="50">
        <f t="shared" si="63"/>
        <v>4.0944914399999996</v>
      </c>
      <c r="R164" s="51">
        <f t="shared" si="64"/>
        <v>2.2000000000000002</v>
      </c>
      <c r="S164" s="52">
        <f t="shared" si="65"/>
        <v>57.200000000000003</v>
      </c>
      <c r="T164" s="53">
        <f t="shared" si="66"/>
        <v>0.60769451749055314</v>
      </c>
    </row>
    <row r="165" ht="15.95" customHeight="1">
      <c r="A165" s="351" t="s">
        <v>501</v>
      </c>
      <c r="B165" s="39" t="s">
        <v>30</v>
      </c>
      <c r="C165" s="40" t="s">
        <v>486</v>
      </c>
      <c r="D165" s="41">
        <v>6</v>
      </c>
      <c r="E165" s="42">
        <v>498</v>
      </c>
      <c r="F165" s="43">
        <v>0.80000000000000004</v>
      </c>
      <c r="G165" s="44">
        <f t="shared" si="56"/>
        <v>99</v>
      </c>
      <c r="H165" s="45">
        <f t="shared" si="57"/>
        <v>13.78476</v>
      </c>
      <c r="I165" s="45">
        <f t="shared" si="58"/>
        <v>82.708560000000006</v>
      </c>
      <c r="J165" s="45">
        <f t="shared" si="59"/>
        <v>1.7920188000000001</v>
      </c>
      <c r="K165" s="46">
        <f t="shared" si="60"/>
        <v>71.956447200000014</v>
      </c>
      <c r="L165" s="47">
        <v>0.20000000000000001</v>
      </c>
      <c r="M165" s="48">
        <f t="shared" si="61"/>
        <v>14.391289440000003</v>
      </c>
      <c r="N165" s="49">
        <v>0.050000000000000003</v>
      </c>
      <c r="O165" s="50">
        <f t="shared" si="62"/>
        <v>3.5978223600000008</v>
      </c>
      <c r="P165" s="49">
        <v>0.050000000000000003</v>
      </c>
      <c r="Q165" s="50">
        <f t="shared" si="63"/>
        <v>3.5978223600000008</v>
      </c>
      <c r="R165" s="51">
        <f t="shared" si="64"/>
        <v>8.3900000000000006</v>
      </c>
      <c r="S165" s="52">
        <f t="shared" si="65"/>
        <v>50.340000000000003</v>
      </c>
      <c r="T165" s="53">
        <f t="shared" si="66"/>
        <v>0.60864316825247589</v>
      </c>
    </row>
    <row r="166" ht="15.95" customHeight="1">
      <c r="A166" s="351" t="s">
        <v>501</v>
      </c>
      <c r="B166" s="39" t="s">
        <v>32</v>
      </c>
      <c r="C166" s="40" t="s">
        <v>403</v>
      </c>
      <c r="D166" s="41">
        <v>2</v>
      </c>
      <c r="E166" s="42">
        <v>298</v>
      </c>
      <c r="F166" s="43">
        <v>0</v>
      </c>
      <c r="G166" s="44">
        <f t="shared" si="56"/>
        <v>298</v>
      </c>
      <c r="H166" s="45">
        <f t="shared" si="57"/>
        <v>41.493520000000004</v>
      </c>
      <c r="I166" s="45">
        <f t="shared" si="58"/>
        <v>82.987040000000007</v>
      </c>
      <c r="J166" s="45">
        <f t="shared" si="59"/>
        <v>5.3941576000000007</v>
      </c>
      <c r="K166" s="46">
        <f t="shared" si="60"/>
        <v>72.198724800000008</v>
      </c>
      <c r="L166" s="47">
        <v>0.20000000000000001</v>
      </c>
      <c r="M166" s="48">
        <f t="shared" si="61"/>
        <v>14.439744960000002</v>
      </c>
      <c r="N166" s="49">
        <v>0.050000000000000003</v>
      </c>
      <c r="O166" s="50">
        <f t="shared" si="62"/>
        <v>3.6099362400000006</v>
      </c>
      <c r="P166" s="49">
        <v>0.050000000000000003</v>
      </c>
      <c r="Q166" s="50">
        <f t="shared" si="63"/>
        <v>3.6099362400000006</v>
      </c>
      <c r="R166" s="51">
        <f t="shared" si="64"/>
        <v>25.27</v>
      </c>
      <c r="S166" s="52">
        <f t="shared" si="65"/>
        <v>50.539999999999999</v>
      </c>
      <c r="T166" s="53">
        <f t="shared" si="66"/>
        <v>0.60901075637834523</v>
      </c>
    </row>
    <row r="167" ht="15.95" customHeight="1">
      <c r="A167" s="351" t="s">
        <v>501</v>
      </c>
      <c r="B167" s="39" t="s">
        <v>404</v>
      </c>
      <c r="C167" s="40" t="s">
        <v>447</v>
      </c>
      <c r="D167" s="41">
        <v>1</v>
      </c>
      <c r="E167" s="42">
        <v>248</v>
      </c>
      <c r="F167" s="43">
        <v>0.5</v>
      </c>
      <c r="G167" s="44">
        <f t="shared" si="56"/>
        <v>124</v>
      </c>
      <c r="H167" s="45">
        <f t="shared" si="57"/>
        <v>17.26576</v>
      </c>
      <c r="I167" s="45">
        <f t="shared" si="58"/>
        <v>17.26576</v>
      </c>
      <c r="J167" s="45">
        <f t="shared" si="59"/>
        <v>2.2445488</v>
      </c>
      <c r="K167" s="46">
        <f t="shared" si="60"/>
        <v>15.0212112</v>
      </c>
      <c r="L167" s="47">
        <v>0.20000000000000001</v>
      </c>
      <c r="M167" s="48">
        <f t="shared" si="61"/>
        <v>3.00424224</v>
      </c>
      <c r="N167" s="49">
        <v>0.050000000000000003</v>
      </c>
      <c r="O167" s="50">
        <f t="shared" si="62"/>
        <v>0.75106055999999999</v>
      </c>
      <c r="P167" s="49">
        <v>0.050000000000000003</v>
      </c>
      <c r="Q167" s="50">
        <f t="shared" si="63"/>
        <v>0.75106055999999999</v>
      </c>
      <c r="R167" s="51">
        <f t="shared" si="64"/>
        <v>10.51</v>
      </c>
      <c r="S167" s="52">
        <f t="shared" si="65"/>
        <v>10.51</v>
      </c>
      <c r="T167" s="53">
        <f t="shared" si="66"/>
        <v>0.60871922232209874</v>
      </c>
    </row>
    <row r="168" ht="15.95" customHeight="1">
      <c r="A168" s="351" t="s">
        <v>501</v>
      </c>
      <c r="B168" s="39" t="s">
        <v>292</v>
      </c>
      <c r="C168" s="40" t="s">
        <v>487</v>
      </c>
      <c r="D168" s="41">
        <v>2</v>
      </c>
      <c r="E168" s="42">
        <v>298</v>
      </c>
      <c r="F168" s="43">
        <v>0.29999999999999999</v>
      </c>
      <c r="G168" s="44">
        <f t="shared" si="56"/>
        <v>208</v>
      </c>
      <c r="H168" s="45">
        <f t="shared" si="57"/>
        <v>28.961919999999999</v>
      </c>
      <c r="I168" s="45">
        <f t="shared" si="58"/>
        <v>57.923839999999998</v>
      </c>
      <c r="J168" s="45">
        <f t="shared" si="59"/>
        <v>3.7650496000000002</v>
      </c>
      <c r="K168" s="46">
        <f t="shared" si="60"/>
        <v>50.393740799999996</v>
      </c>
      <c r="L168" s="47">
        <v>0.20000000000000001</v>
      </c>
      <c r="M168" s="48">
        <f t="shared" si="61"/>
        <v>10.07874816</v>
      </c>
      <c r="N168" s="49">
        <v>0.050000000000000003</v>
      </c>
      <c r="O168" s="50">
        <f t="shared" si="62"/>
        <v>2.51968704</v>
      </c>
      <c r="P168" s="49">
        <v>0.050000000000000003</v>
      </c>
      <c r="Q168" s="50">
        <f t="shared" si="63"/>
        <v>2.51968704</v>
      </c>
      <c r="R168" s="51">
        <f t="shared" si="64"/>
        <v>17.640000000000001</v>
      </c>
      <c r="S168" s="52">
        <f t="shared" si="65"/>
        <v>35.280000000000001</v>
      </c>
      <c r="T168" s="53">
        <f t="shared" si="66"/>
        <v>0.60907564139394077</v>
      </c>
    </row>
    <row r="169" ht="15.95" customHeight="1">
      <c r="A169" s="351" t="s">
        <v>501</v>
      </c>
      <c r="B169" s="54" t="s">
        <v>42</v>
      </c>
      <c r="C169" s="40" t="s">
        <v>43</v>
      </c>
      <c r="D169" s="41">
        <v>4</v>
      </c>
      <c r="E169" s="42">
        <v>198</v>
      </c>
      <c r="F169" s="43">
        <v>0.88</v>
      </c>
      <c r="G169" s="44">
        <f t="shared" si="56"/>
        <v>23</v>
      </c>
      <c r="H169" s="45">
        <f t="shared" si="57"/>
        <v>3.2025200000000003</v>
      </c>
      <c r="I169" s="45">
        <f t="shared" si="58"/>
        <v>12.810080000000001</v>
      </c>
      <c r="J169" s="45">
        <f t="shared" si="59"/>
        <v>0.41632760000000002</v>
      </c>
      <c r="K169" s="46">
        <f t="shared" si="60"/>
        <v>11.1447696</v>
      </c>
      <c r="L169" s="47">
        <v>0.20000000000000001</v>
      </c>
      <c r="M169" s="48">
        <f t="shared" si="61"/>
        <v>2.2289539199999999</v>
      </c>
      <c r="N169" s="49">
        <v>0.050000000000000003</v>
      </c>
      <c r="O169" s="50">
        <f t="shared" si="62"/>
        <v>0.55723847999999998</v>
      </c>
      <c r="P169" s="49">
        <v>0.050000000000000003</v>
      </c>
      <c r="Q169" s="50">
        <f t="shared" si="63"/>
        <v>0.55723847999999998</v>
      </c>
      <c r="R169" s="51">
        <f t="shared" si="64"/>
        <v>1.95</v>
      </c>
      <c r="S169" s="52">
        <f t="shared" si="65"/>
        <v>7.7999999999999998</v>
      </c>
      <c r="T169" s="53">
        <f t="shared" si="66"/>
        <v>0.60889549479784666</v>
      </c>
    </row>
    <row r="170" ht="15.95" customHeight="1">
      <c r="A170" s="351" t="s">
        <v>501</v>
      </c>
      <c r="B170" s="56" t="s">
        <v>46</v>
      </c>
      <c r="C170" s="40" t="s">
        <v>47</v>
      </c>
      <c r="D170" s="41">
        <v>2</v>
      </c>
      <c r="E170" s="42">
        <v>398</v>
      </c>
      <c r="F170" s="43">
        <v>0.81999999999999995</v>
      </c>
      <c r="G170" s="44">
        <f t="shared" si="56"/>
        <v>71</v>
      </c>
      <c r="H170" s="45">
        <f t="shared" si="57"/>
        <v>9.8860399999999995</v>
      </c>
      <c r="I170" s="45">
        <f t="shared" si="58"/>
        <v>19.772079999999999</v>
      </c>
      <c r="J170" s="45">
        <f t="shared" si="59"/>
        <v>1.2851851999999999</v>
      </c>
      <c r="K170" s="46">
        <f t="shared" si="60"/>
        <v>17.201709600000001</v>
      </c>
      <c r="L170" s="47">
        <v>0.20000000000000001</v>
      </c>
      <c r="M170" s="48">
        <f t="shared" si="61"/>
        <v>3.4403419200000003</v>
      </c>
      <c r="N170" s="49">
        <v>0.050000000000000003</v>
      </c>
      <c r="O170" s="50">
        <f t="shared" si="62"/>
        <v>0.86008548000000007</v>
      </c>
      <c r="P170" s="49">
        <v>0.050000000000000003</v>
      </c>
      <c r="Q170" s="50">
        <f t="shared" si="63"/>
        <v>0.86008548000000007</v>
      </c>
      <c r="R170" s="51">
        <f t="shared" si="64"/>
        <v>6.0199999999999996</v>
      </c>
      <c r="S170" s="52">
        <f t="shared" si="65"/>
        <v>12.039999999999999</v>
      </c>
      <c r="T170" s="53">
        <f t="shared" si="66"/>
        <v>0.60893947424853634</v>
      </c>
    </row>
    <row r="171" ht="15.95" customHeight="1">
      <c r="A171" s="351" t="s">
        <v>501</v>
      </c>
      <c r="B171" s="56" t="s">
        <v>48</v>
      </c>
      <c r="C171" s="40" t="s">
        <v>49</v>
      </c>
      <c r="D171" s="41">
        <v>6</v>
      </c>
      <c r="E171" s="42">
        <v>268</v>
      </c>
      <c r="F171" s="43">
        <v>0.84999999999999998</v>
      </c>
      <c r="G171" s="44">
        <f t="shared" si="56"/>
        <v>40</v>
      </c>
      <c r="H171" s="45">
        <f t="shared" si="57"/>
        <v>5.5696000000000003</v>
      </c>
      <c r="I171" s="45">
        <f t="shared" si="58"/>
        <v>33.4176</v>
      </c>
      <c r="J171" s="45">
        <f t="shared" si="59"/>
        <v>0.72404800000000002</v>
      </c>
      <c r="K171" s="46">
        <f t="shared" si="60"/>
        <v>29.073312000000001</v>
      </c>
      <c r="L171" s="47">
        <v>0.20000000000000001</v>
      </c>
      <c r="M171" s="48">
        <f t="shared" si="61"/>
        <v>5.8146624000000005</v>
      </c>
      <c r="N171" s="49">
        <v>0.050000000000000003</v>
      </c>
      <c r="O171" s="50">
        <f t="shared" si="62"/>
        <v>1.4536656000000001</v>
      </c>
      <c r="P171" s="49">
        <v>0.050000000000000003</v>
      </c>
      <c r="Q171" s="50">
        <f t="shared" si="63"/>
        <v>1.4536656000000001</v>
      </c>
      <c r="R171" s="51">
        <f t="shared" si="64"/>
        <v>3.3900000000000001</v>
      </c>
      <c r="S171" s="52">
        <f t="shared" si="65"/>
        <v>20.34</v>
      </c>
      <c r="T171" s="53">
        <f t="shared" si="66"/>
        <v>0.60866130422292442</v>
      </c>
    </row>
    <row r="172" ht="15.95" customHeight="1">
      <c r="A172" s="351" t="s">
        <v>501</v>
      </c>
      <c r="B172" s="56" t="s">
        <v>50</v>
      </c>
      <c r="C172" s="40" t="s">
        <v>51</v>
      </c>
      <c r="D172" s="41">
        <v>14</v>
      </c>
      <c r="E172" s="42">
        <v>368</v>
      </c>
      <c r="F172" s="43">
        <v>0.84999999999999998</v>
      </c>
      <c r="G172" s="44">
        <f t="shared" si="56"/>
        <v>55</v>
      </c>
      <c r="H172" s="45">
        <f t="shared" si="57"/>
        <v>7.6581999999999999</v>
      </c>
      <c r="I172" s="45">
        <f t="shared" si="58"/>
        <v>107.2148</v>
      </c>
      <c r="J172" s="45">
        <f t="shared" si="59"/>
        <v>0.99556600000000006</v>
      </c>
      <c r="K172" s="46">
        <f t="shared" si="60"/>
        <v>93.276876000000001</v>
      </c>
      <c r="L172" s="47">
        <v>0.20000000000000001</v>
      </c>
      <c r="M172" s="48">
        <f t="shared" si="61"/>
        <v>18.655375200000002</v>
      </c>
      <c r="N172" s="49">
        <v>0.050000000000000003</v>
      </c>
      <c r="O172" s="50">
        <f t="shared" si="62"/>
        <v>4.6638438000000004</v>
      </c>
      <c r="P172" s="49">
        <v>0.050000000000000003</v>
      </c>
      <c r="Q172" s="50">
        <f t="shared" si="63"/>
        <v>4.6638438000000004</v>
      </c>
      <c r="R172" s="51">
        <f t="shared" si="64"/>
        <v>4.6600000000000001</v>
      </c>
      <c r="S172" s="52">
        <f t="shared" si="65"/>
        <v>65.240000000000009</v>
      </c>
      <c r="T172" s="53">
        <f t="shared" si="66"/>
        <v>0.60849808048888787</v>
      </c>
    </row>
    <row r="173" ht="15.95" customHeight="1">
      <c r="A173" s="351" t="s">
        <v>501</v>
      </c>
      <c r="B173" s="56" t="s">
        <v>60</v>
      </c>
      <c r="C173" s="40" t="s">
        <v>61</v>
      </c>
      <c r="D173" s="41">
        <v>1</v>
      </c>
      <c r="E173" s="42">
        <v>398</v>
      </c>
      <c r="F173" s="43">
        <v>0</v>
      </c>
      <c r="G173" s="44">
        <f t="shared" si="56"/>
        <v>398</v>
      </c>
      <c r="H173" s="45">
        <f t="shared" si="57"/>
        <v>55.417520000000003</v>
      </c>
      <c r="I173" s="45">
        <f t="shared" si="58"/>
        <v>55.417520000000003</v>
      </c>
      <c r="J173" s="45">
        <f t="shared" si="59"/>
        <v>7.2042776000000011</v>
      </c>
      <c r="K173" s="46">
        <f t="shared" si="60"/>
        <v>48.213242399999999</v>
      </c>
      <c r="L173" s="47">
        <v>0.20000000000000001</v>
      </c>
      <c r="M173" s="48">
        <f t="shared" si="61"/>
        <v>9.6426484800000001</v>
      </c>
      <c r="N173" s="49">
        <v>0.050000000000000003</v>
      </c>
      <c r="O173" s="50">
        <f t="shared" si="62"/>
        <v>2.41066212</v>
      </c>
      <c r="P173" s="49">
        <v>0.050000000000000003</v>
      </c>
      <c r="Q173" s="50">
        <f t="shared" si="63"/>
        <v>2.41066212</v>
      </c>
      <c r="R173" s="51">
        <f t="shared" si="64"/>
        <v>33.75</v>
      </c>
      <c r="S173" s="52">
        <f t="shared" si="65"/>
        <v>33.75</v>
      </c>
      <c r="T173" s="53">
        <f t="shared" si="66"/>
        <v>0.60901317850383774</v>
      </c>
    </row>
    <row r="174" ht="15.95" customHeight="1">
      <c r="A174" s="351" t="s">
        <v>501</v>
      </c>
      <c r="B174" s="56" t="s">
        <v>54</v>
      </c>
      <c r="C174" s="40" t="s">
        <v>55</v>
      </c>
      <c r="D174" s="41">
        <v>1</v>
      </c>
      <c r="E174" s="42">
        <v>198</v>
      </c>
      <c r="F174" s="43">
        <v>0</v>
      </c>
      <c r="G174" s="44">
        <f t="shared" si="56"/>
        <v>198</v>
      </c>
      <c r="H174" s="45">
        <f t="shared" si="57"/>
        <v>27.569520000000001</v>
      </c>
      <c r="I174" s="45">
        <f t="shared" si="58"/>
        <v>27.569520000000001</v>
      </c>
      <c r="J174" s="45">
        <f t="shared" si="59"/>
        <v>3.5840376000000003</v>
      </c>
      <c r="K174" s="46">
        <f t="shared" si="60"/>
        <v>23.985482400000002</v>
      </c>
      <c r="L174" s="47">
        <v>0.20000000000000001</v>
      </c>
      <c r="M174" s="48">
        <f t="shared" si="61"/>
        <v>4.7970964800000004</v>
      </c>
      <c r="N174" s="49">
        <v>0.050000000000000003</v>
      </c>
      <c r="O174" s="50">
        <f t="shared" si="62"/>
        <v>1.1992741200000001</v>
      </c>
      <c r="P174" s="49">
        <v>0.050000000000000003</v>
      </c>
      <c r="Q174" s="50">
        <f t="shared" si="63"/>
        <v>1.1992741200000001</v>
      </c>
      <c r="R174" s="51">
        <f t="shared" si="64"/>
        <v>16.789999999999999</v>
      </c>
      <c r="S174" s="52">
        <f t="shared" si="65"/>
        <v>16.789999999999999</v>
      </c>
      <c r="T174" s="53">
        <f t="shared" si="66"/>
        <v>0.60900588766144637</v>
      </c>
    </row>
    <row r="175" ht="15.95" customHeight="1">
      <c r="A175" s="351" t="s">
        <v>501</v>
      </c>
      <c r="B175" s="39" t="s">
        <v>56</v>
      </c>
      <c r="C175" s="40" t="s">
        <v>57</v>
      </c>
      <c r="D175" s="41">
        <v>2</v>
      </c>
      <c r="E175" s="42">
        <v>268</v>
      </c>
      <c r="F175" s="43">
        <v>0</v>
      </c>
      <c r="G175" s="44">
        <f t="shared" si="56"/>
        <v>268</v>
      </c>
      <c r="H175" s="45">
        <f t="shared" si="57"/>
        <v>37.316319999999997</v>
      </c>
      <c r="I175" s="45">
        <f t="shared" si="58"/>
        <v>74.632639999999995</v>
      </c>
      <c r="J175" s="45">
        <f t="shared" si="59"/>
        <v>4.8511215999999999</v>
      </c>
      <c r="K175" s="46">
        <f t="shared" si="60"/>
        <v>64.930396799999997</v>
      </c>
      <c r="L175" s="47">
        <v>0.20000000000000001</v>
      </c>
      <c r="M175" s="48">
        <f t="shared" si="61"/>
        <v>12.98607936</v>
      </c>
      <c r="N175" s="49">
        <v>0.050000000000000003</v>
      </c>
      <c r="O175" s="50">
        <f t="shared" si="62"/>
        <v>3.2465198399999999</v>
      </c>
      <c r="P175" s="49">
        <v>0.050000000000000003</v>
      </c>
      <c r="Q175" s="50">
        <f t="shared" si="63"/>
        <v>3.2465198399999999</v>
      </c>
      <c r="R175" s="51">
        <f t="shared" si="64"/>
        <v>22.73</v>
      </c>
      <c r="S175" s="52">
        <f t="shared" si="65"/>
        <v>45.460000000000001</v>
      </c>
      <c r="T175" s="53">
        <f t="shared" si="66"/>
        <v>0.60911686897314643</v>
      </c>
    </row>
    <row r="176" ht="15.95" customHeight="1">
      <c r="A176" s="351" t="s">
        <v>501</v>
      </c>
      <c r="B176" s="39" t="s">
        <v>52</v>
      </c>
      <c r="C176" s="40" t="s">
        <v>53</v>
      </c>
      <c r="D176" s="41">
        <v>1</v>
      </c>
      <c r="E176" s="42">
        <v>198</v>
      </c>
      <c r="F176" s="43">
        <v>0</v>
      </c>
      <c r="G176" s="44">
        <f t="shared" si="56"/>
        <v>198</v>
      </c>
      <c r="H176" s="45">
        <f t="shared" si="57"/>
        <v>27.569520000000001</v>
      </c>
      <c r="I176" s="45">
        <f t="shared" si="58"/>
        <v>27.569520000000001</v>
      </c>
      <c r="J176" s="45">
        <f t="shared" si="59"/>
        <v>3.5840376000000003</v>
      </c>
      <c r="K176" s="46">
        <f t="shared" si="60"/>
        <v>23.985482400000002</v>
      </c>
      <c r="L176" s="47">
        <v>0.20000000000000001</v>
      </c>
      <c r="M176" s="48">
        <f t="shared" si="61"/>
        <v>4.7970964800000004</v>
      </c>
      <c r="N176" s="49">
        <v>0.050000000000000003</v>
      </c>
      <c r="O176" s="50">
        <f t="shared" si="62"/>
        <v>1.1992741200000001</v>
      </c>
      <c r="P176" s="49">
        <v>0.050000000000000003</v>
      </c>
      <c r="Q176" s="50">
        <f t="shared" si="63"/>
        <v>1.1992741200000001</v>
      </c>
      <c r="R176" s="51">
        <f t="shared" si="64"/>
        <v>16.789999999999999</v>
      </c>
      <c r="S176" s="52">
        <f t="shared" si="65"/>
        <v>16.789999999999999</v>
      </c>
      <c r="T176" s="53">
        <f t="shared" si="66"/>
        <v>0.60900588766144637</v>
      </c>
    </row>
    <row r="177" ht="15.95" customHeight="1">
      <c r="A177" s="351" t="s">
        <v>501</v>
      </c>
      <c r="B177" s="39" t="s">
        <v>66</v>
      </c>
      <c r="C177" s="40" t="s">
        <v>67</v>
      </c>
      <c r="D177" s="41">
        <v>436</v>
      </c>
      <c r="E177" s="42">
        <v>228</v>
      </c>
      <c r="F177" s="43">
        <v>0.90000000000000002</v>
      </c>
      <c r="G177" s="44">
        <f t="shared" si="56"/>
        <v>22</v>
      </c>
      <c r="H177" s="45">
        <f t="shared" si="57"/>
        <v>3.0632800000000002</v>
      </c>
      <c r="I177" s="45">
        <f t="shared" si="58"/>
        <v>1335.5900800000002</v>
      </c>
      <c r="J177" s="45">
        <f t="shared" si="59"/>
        <v>0.39822640000000004</v>
      </c>
      <c r="K177" s="46">
        <f t="shared" si="60"/>
        <v>1161.9633696000001</v>
      </c>
      <c r="L177" s="47">
        <v>0.20000000000000001</v>
      </c>
      <c r="M177" s="48">
        <f t="shared" si="61"/>
        <v>232.39267392000002</v>
      </c>
      <c r="N177" s="49">
        <v>0.050000000000000003</v>
      </c>
      <c r="O177" s="50">
        <f t="shared" si="62"/>
        <v>58.098168480000005</v>
      </c>
      <c r="P177" s="49">
        <v>0.050000000000000003</v>
      </c>
      <c r="Q177" s="50">
        <f t="shared" si="63"/>
        <v>58.098168480000005</v>
      </c>
      <c r="R177" s="51">
        <f t="shared" si="64"/>
        <v>1.8700000000000001</v>
      </c>
      <c r="S177" s="52">
        <f t="shared" si="65"/>
        <v>815.32000000000005</v>
      </c>
      <c r="T177" s="53">
        <f t="shared" si="66"/>
        <v>0.61045676529732829</v>
      </c>
    </row>
    <row r="178" ht="15.95" customHeight="1">
      <c r="A178" s="351" t="s">
        <v>501</v>
      </c>
      <c r="B178" s="39" t="s">
        <v>364</v>
      </c>
      <c r="C178" s="40" t="s">
        <v>69</v>
      </c>
      <c r="D178" s="41">
        <v>31</v>
      </c>
      <c r="E178" s="42">
        <v>298</v>
      </c>
      <c r="F178" s="43">
        <v>0.83999999999999997</v>
      </c>
      <c r="G178" s="44">
        <f t="shared" si="56"/>
        <v>47</v>
      </c>
      <c r="H178" s="45">
        <f t="shared" si="57"/>
        <v>6.5442800000000005</v>
      </c>
      <c r="I178" s="45">
        <f t="shared" si="58"/>
        <v>202.87268</v>
      </c>
      <c r="J178" s="45">
        <f t="shared" si="59"/>
        <v>0.85075640000000008</v>
      </c>
      <c r="K178" s="46">
        <f t="shared" si="60"/>
        <v>176.49923160000003</v>
      </c>
      <c r="L178" s="47">
        <v>0.20000000000000001</v>
      </c>
      <c r="M178" s="48">
        <f t="shared" si="61"/>
        <v>35.299846320000007</v>
      </c>
      <c r="N178" s="49">
        <v>0.050000000000000003</v>
      </c>
      <c r="O178" s="50">
        <f t="shared" si="62"/>
        <v>8.8249615800000019</v>
      </c>
      <c r="P178" s="49">
        <v>0.050000000000000003</v>
      </c>
      <c r="Q178" s="50">
        <f t="shared" si="63"/>
        <v>8.8249615800000019</v>
      </c>
      <c r="R178" s="51">
        <f t="shared" si="64"/>
        <v>3.9900000000000002</v>
      </c>
      <c r="S178" s="52">
        <f t="shared" si="65"/>
        <v>123.69000000000001</v>
      </c>
      <c r="T178" s="53">
        <f t="shared" si="66"/>
        <v>0.60969273930822032</v>
      </c>
    </row>
    <row r="179" ht="15.95" customHeight="1">
      <c r="A179" s="351" t="s">
        <v>501</v>
      </c>
      <c r="B179" s="39" t="s">
        <v>363</v>
      </c>
      <c r="C179" s="40" t="s">
        <v>414</v>
      </c>
      <c r="D179" s="41">
        <v>6</v>
      </c>
      <c r="E179" s="42">
        <v>248</v>
      </c>
      <c r="F179" s="43">
        <v>0.83999999999999997</v>
      </c>
      <c r="G179" s="44">
        <f t="shared" si="56"/>
        <v>39</v>
      </c>
      <c r="H179" s="45">
        <f t="shared" si="57"/>
        <v>5.4303600000000003</v>
      </c>
      <c r="I179" s="45">
        <f t="shared" si="58"/>
        <v>32.582160000000002</v>
      </c>
      <c r="J179" s="45">
        <f t="shared" si="59"/>
        <v>0.7059468000000001</v>
      </c>
      <c r="K179" s="46">
        <f t="shared" si="60"/>
        <v>28.346479199999997</v>
      </c>
      <c r="L179" s="47">
        <v>0.20000000000000001</v>
      </c>
      <c r="M179" s="48">
        <f t="shared" si="61"/>
        <v>5.6692958400000002</v>
      </c>
      <c r="N179" s="49">
        <v>0.050000000000000003</v>
      </c>
      <c r="O179" s="50">
        <f t="shared" si="62"/>
        <v>1.41732396</v>
      </c>
      <c r="P179" s="49">
        <v>0.050000000000000003</v>
      </c>
      <c r="Q179" s="50">
        <f t="shared" si="63"/>
        <v>1.41732396</v>
      </c>
      <c r="R179" s="51">
        <f t="shared" si="64"/>
        <v>3.3100000000000001</v>
      </c>
      <c r="S179" s="52">
        <f t="shared" si="65"/>
        <v>19.859999999999999</v>
      </c>
      <c r="T179" s="53">
        <f t="shared" si="66"/>
        <v>0.60953601602840324</v>
      </c>
    </row>
    <row r="180" ht="15.95" customHeight="1">
      <c r="A180" s="351" t="s">
        <v>501</v>
      </c>
      <c r="B180" s="39" t="s">
        <v>74</v>
      </c>
      <c r="C180" s="40" t="s">
        <v>75</v>
      </c>
      <c r="D180" s="41">
        <v>2</v>
      </c>
      <c r="E180" s="42">
        <v>248</v>
      </c>
      <c r="F180" s="43">
        <v>0.45000000000000001</v>
      </c>
      <c r="G180" s="44">
        <f t="shared" si="56"/>
        <v>136</v>
      </c>
      <c r="H180" s="45">
        <f t="shared" si="57"/>
        <v>18.936640000000001</v>
      </c>
      <c r="I180" s="45">
        <f t="shared" si="58"/>
        <v>37.873280000000001</v>
      </c>
      <c r="J180" s="45">
        <f t="shared" si="59"/>
        <v>2.4617632</v>
      </c>
      <c r="K180" s="46">
        <f t="shared" si="60"/>
        <v>32.949753600000001</v>
      </c>
      <c r="L180" s="47">
        <v>0.20000000000000001</v>
      </c>
      <c r="M180" s="48">
        <f t="shared" si="61"/>
        <v>6.5899507200000009</v>
      </c>
      <c r="N180" s="49">
        <v>0.050000000000000003</v>
      </c>
      <c r="O180" s="50">
        <f t="shared" si="62"/>
        <v>1.6474876800000002</v>
      </c>
      <c r="P180" s="49">
        <v>0.050000000000000003</v>
      </c>
      <c r="Q180" s="50">
        <f t="shared" si="63"/>
        <v>1.6474876800000002</v>
      </c>
      <c r="R180" s="51">
        <f t="shared" si="64"/>
        <v>11.529999999999999</v>
      </c>
      <c r="S180" s="52">
        <f t="shared" si="65"/>
        <v>23.059999999999999</v>
      </c>
      <c r="T180" s="53">
        <f t="shared" si="66"/>
        <v>0.60887253493756011</v>
      </c>
    </row>
    <row r="181" ht="15.95" customHeight="1">
      <c r="A181" s="351" t="s">
        <v>501</v>
      </c>
      <c r="B181" s="39" t="s">
        <v>78</v>
      </c>
      <c r="C181" s="40" t="s">
        <v>79</v>
      </c>
      <c r="D181" s="41">
        <v>1</v>
      </c>
      <c r="E181" s="42">
        <v>198</v>
      </c>
      <c r="F181" s="43">
        <v>0.83999999999999997</v>
      </c>
      <c r="G181" s="44">
        <f t="shared" si="56"/>
        <v>31</v>
      </c>
      <c r="H181" s="45">
        <f t="shared" si="57"/>
        <v>4.3164400000000001</v>
      </c>
      <c r="I181" s="45">
        <f t="shared" si="58"/>
        <v>4.3164400000000001</v>
      </c>
      <c r="J181" s="45">
        <f t="shared" si="59"/>
        <v>0.5611372</v>
      </c>
      <c r="K181" s="46">
        <f t="shared" si="60"/>
        <v>3.7553027999999999</v>
      </c>
      <c r="L181" s="47">
        <v>0.20000000000000001</v>
      </c>
      <c r="M181" s="48">
        <f t="shared" si="61"/>
        <v>0.75106055999999999</v>
      </c>
      <c r="N181" s="49">
        <v>0.050000000000000003</v>
      </c>
      <c r="O181" s="50">
        <f t="shared" si="62"/>
        <v>0.18776514</v>
      </c>
      <c r="P181" s="49">
        <v>0.050000000000000003</v>
      </c>
      <c r="Q181" s="50">
        <f t="shared" si="63"/>
        <v>0.18776514</v>
      </c>
      <c r="R181" s="51">
        <f t="shared" si="64"/>
        <v>2.6299999999999999</v>
      </c>
      <c r="S181" s="52">
        <f t="shared" si="65"/>
        <v>2.6299999999999999</v>
      </c>
      <c r="T181" s="53">
        <f t="shared" si="66"/>
        <v>0.60929840331384189</v>
      </c>
    </row>
    <row r="182" ht="15.95" customHeight="1">
      <c r="A182" s="351" t="s">
        <v>501</v>
      </c>
      <c r="B182" s="54" t="s">
        <v>82</v>
      </c>
      <c r="C182" s="40" t="s">
        <v>83</v>
      </c>
      <c r="D182" s="41">
        <v>14</v>
      </c>
      <c r="E182" s="42">
        <v>398</v>
      </c>
      <c r="F182" s="43">
        <v>0.75</v>
      </c>
      <c r="G182" s="44">
        <f t="shared" si="56"/>
        <v>99</v>
      </c>
      <c r="H182" s="45">
        <f t="shared" si="57"/>
        <v>13.78476</v>
      </c>
      <c r="I182" s="45">
        <f t="shared" si="58"/>
        <v>192.98663999999999</v>
      </c>
      <c r="J182" s="45">
        <f t="shared" si="59"/>
        <v>1.7920188000000001</v>
      </c>
      <c r="K182" s="46">
        <f t="shared" si="60"/>
        <v>167.89837680000002</v>
      </c>
      <c r="L182" s="47">
        <v>0.20000000000000001</v>
      </c>
      <c r="M182" s="48">
        <f t="shared" si="61"/>
        <v>33.579675360000003</v>
      </c>
      <c r="N182" s="49">
        <v>0.050000000000000003</v>
      </c>
      <c r="O182" s="50">
        <f t="shared" si="62"/>
        <v>8.3949188400000008</v>
      </c>
      <c r="P182" s="49">
        <v>0.050000000000000003</v>
      </c>
      <c r="Q182" s="50">
        <f t="shared" si="63"/>
        <v>8.3949188400000008</v>
      </c>
      <c r="R182" s="51">
        <f t="shared" si="64"/>
        <v>8.3900000000000006</v>
      </c>
      <c r="S182" s="52">
        <f t="shared" si="65"/>
        <v>117.46000000000001</v>
      </c>
      <c r="T182" s="53">
        <f t="shared" si="66"/>
        <v>0.608643168252476</v>
      </c>
    </row>
    <row r="183" ht="15.95" customHeight="1">
      <c r="A183" s="351" t="s">
        <v>501</v>
      </c>
      <c r="B183" s="54" t="s">
        <v>365</v>
      </c>
      <c r="C183" s="40" t="s">
        <v>85</v>
      </c>
      <c r="D183" s="41">
        <v>30</v>
      </c>
      <c r="E183" s="42">
        <v>98</v>
      </c>
      <c r="F183" s="43">
        <v>0.69999999999999996</v>
      </c>
      <c r="G183" s="44">
        <f t="shared" si="56"/>
        <v>29</v>
      </c>
      <c r="H183" s="45">
        <f t="shared" si="57"/>
        <v>4.03796</v>
      </c>
      <c r="I183" s="45">
        <f t="shared" si="58"/>
        <v>121.1388</v>
      </c>
      <c r="J183" s="45">
        <f t="shared" si="59"/>
        <v>0.52493480000000003</v>
      </c>
      <c r="K183" s="46">
        <f t="shared" si="60"/>
        <v>105.390756</v>
      </c>
      <c r="L183" s="47">
        <v>0.20000000000000001</v>
      </c>
      <c r="M183" s="48">
        <f t="shared" si="61"/>
        <v>21.078151200000001</v>
      </c>
      <c r="N183" s="49">
        <v>0.050000000000000003</v>
      </c>
      <c r="O183" s="50">
        <f t="shared" si="62"/>
        <v>5.2695378000000002</v>
      </c>
      <c r="P183" s="49">
        <v>0.050000000000000003</v>
      </c>
      <c r="Q183" s="50">
        <f t="shared" si="63"/>
        <v>5.2695378000000002</v>
      </c>
      <c r="R183" s="51">
        <f t="shared" si="64"/>
        <v>2.46</v>
      </c>
      <c r="S183" s="52">
        <f t="shared" si="65"/>
        <v>73.799999999999997</v>
      </c>
      <c r="T183" s="53">
        <f t="shared" si="66"/>
        <v>0.60921851628049806</v>
      </c>
    </row>
    <row r="184" ht="15.95" customHeight="1">
      <c r="A184" s="351" t="s">
        <v>501</v>
      </c>
      <c r="B184" s="39" t="s">
        <v>366</v>
      </c>
      <c r="C184" s="40" t="s">
        <v>87</v>
      </c>
      <c r="D184" s="41">
        <v>1</v>
      </c>
      <c r="E184" s="42">
        <v>198</v>
      </c>
      <c r="F184" s="43">
        <v>0.59999999999999998</v>
      </c>
      <c r="G184" s="44">
        <f t="shared" si="56"/>
        <v>79</v>
      </c>
      <c r="H184" s="45">
        <f t="shared" si="57"/>
        <v>10.99996</v>
      </c>
      <c r="I184" s="45">
        <f t="shared" si="58"/>
        <v>10.99996</v>
      </c>
      <c r="J184" s="45">
        <f t="shared" si="59"/>
        <v>1.4299948</v>
      </c>
      <c r="K184" s="46">
        <f t="shared" si="60"/>
        <v>9.5699652000000004</v>
      </c>
      <c r="L184" s="47">
        <v>0.20000000000000001</v>
      </c>
      <c r="M184" s="48">
        <f t="shared" si="61"/>
        <v>1.9139930400000003</v>
      </c>
      <c r="N184" s="49">
        <v>0.050000000000000003</v>
      </c>
      <c r="O184" s="50">
        <f t="shared" si="62"/>
        <v>0.47849826000000006</v>
      </c>
      <c r="P184" s="49">
        <v>0.050000000000000003</v>
      </c>
      <c r="Q184" s="50">
        <f t="shared" si="63"/>
        <v>0.47849826000000006</v>
      </c>
      <c r="R184" s="51">
        <f t="shared" si="64"/>
        <v>6.7000000000000002</v>
      </c>
      <c r="S184" s="52">
        <f t="shared" si="65"/>
        <v>6.7000000000000002</v>
      </c>
      <c r="T184" s="53">
        <f t="shared" si="66"/>
        <v>0.60909312397499626</v>
      </c>
    </row>
    <row r="185" ht="15.95" customHeight="1">
      <c r="A185" s="351" t="s">
        <v>501</v>
      </c>
      <c r="B185" s="39" t="s">
        <v>367</v>
      </c>
      <c r="C185" s="40" t="s">
        <v>415</v>
      </c>
      <c r="D185" s="41">
        <v>2</v>
      </c>
      <c r="E185" s="42">
        <v>248</v>
      </c>
      <c r="F185" s="43">
        <v>0.5</v>
      </c>
      <c r="G185" s="44">
        <f t="shared" si="56"/>
        <v>124</v>
      </c>
      <c r="H185" s="45">
        <f t="shared" si="57"/>
        <v>17.26576</v>
      </c>
      <c r="I185" s="45">
        <f t="shared" si="58"/>
        <v>34.53152</v>
      </c>
      <c r="J185" s="45">
        <f t="shared" si="59"/>
        <v>2.2445488</v>
      </c>
      <c r="K185" s="46">
        <f t="shared" si="60"/>
        <v>30.0424224</v>
      </c>
      <c r="L185" s="47">
        <v>0.20000000000000001</v>
      </c>
      <c r="M185" s="48">
        <f t="shared" si="61"/>
        <v>6.0084844799999999</v>
      </c>
      <c r="N185" s="49">
        <v>0.050000000000000003</v>
      </c>
      <c r="O185" s="50">
        <f t="shared" si="62"/>
        <v>1.50212112</v>
      </c>
      <c r="P185" s="49">
        <v>0.050000000000000003</v>
      </c>
      <c r="Q185" s="50">
        <f t="shared" si="63"/>
        <v>1.50212112</v>
      </c>
      <c r="R185" s="51">
        <f t="shared" si="64"/>
        <v>10.51</v>
      </c>
      <c r="S185" s="52">
        <f t="shared" si="65"/>
        <v>21.02</v>
      </c>
      <c r="T185" s="53">
        <f t="shared" si="66"/>
        <v>0.60871922232209874</v>
      </c>
    </row>
    <row r="186" ht="15.95" customHeight="1">
      <c r="A186" s="351" t="s">
        <v>501</v>
      </c>
      <c r="B186" s="56" t="s">
        <v>90</v>
      </c>
      <c r="C186" s="40" t="s">
        <v>91</v>
      </c>
      <c r="D186" s="41">
        <v>2</v>
      </c>
      <c r="E186" s="42">
        <v>298</v>
      </c>
      <c r="F186" s="43">
        <v>0.75</v>
      </c>
      <c r="G186" s="44">
        <f t="shared" si="56"/>
        <v>74</v>
      </c>
      <c r="H186" s="45">
        <f t="shared" si="57"/>
        <v>10.30376</v>
      </c>
      <c r="I186" s="45">
        <f t="shared" si="58"/>
        <v>20.607520000000001</v>
      </c>
      <c r="J186" s="45">
        <f t="shared" si="59"/>
        <v>1.3394888</v>
      </c>
      <c r="K186" s="46">
        <f t="shared" si="60"/>
        <v>17.928542400000001</v>
      </c>
      <c r="L186" s="47">
        <v>0.20000000000000001</v>
      </c>
      <c r="M186" s="48">
        <f t="shared" si="61"/>
        <v>3.5857084800000005</v>
      </c>
      <c r="N186" s="49">
        <v>0.050000000000000003</v>
      </c>
      <c r="O186" s="50">
        <f t="shared" si="62"/>
        <v>0.89642712000000013</v>
      </c>
      <c r="P186" s="49">
        <v>0.050000000000000003</v>
      </c>
      <c r="Q186" s="50">
        <f t="shared" si="63"/>
        <v>0.89642712000000013</v>
      </c>
      <c r="R186" s="51">
        <f t="shared" si="64"/>
        <v>6.2699999999999996</v>
      </c>
      <c r="S186" s="52">
        <f t="shared" si="65"/>
        <v>12.539999999999999</v>
      </c>
      <c r="T186" s="53">
        <f t="shared" si="66"/>
        <v>0.60851572629797268</v>
      </c>
    </row>
    <row r="187" ht="15.95" customHeight="1">
      <c r="A187" s="351" t="s">
        <v>501</v>
      </c>
      <c r="B187" s="39" t="s">
        <v>92</v>
      </c>
      <c r="C187" s="40" t="s">
        <v>93</v>
      </c>
      <c r="D187" s="41">
        <v>1</v>
      </c>
      <c r="E187" s="42">
        <v>398</v>
      </c>
      <c r="F187" s="43">
        <v>0.77000000000000002</v>
      </c>
      <c r="G187" s="44">
        <f t="shared" si="56"/>
        <v>91</v>
      </c>
      <c r="H187" s="45">
        <f t="shared" si="57"/>
        <v>12.67084</v>
      </c>
      <c r="I187" s="45">
        <f t="shared" si="58"/>
        <v>12.67084</v>
      </c>
      <c r="J187" s="45">
        <f t="shared" si="59"/>
        <v>1.6472092</v>
      </c>
      <c r="K187" s="46">
        <f t="shared" si="60"/>
        <v>11.023630799999999</v>
      </c>
      <c r="L187" s="47">
        <v>0.20000000000000001</v>
      </c>
      <c r="M187" s="48">
        <f t="shared" si="61"/>
        <v>2.2047261599999999</v>
      </c>
      <c r="N187" s="49">
        <v>0.050000000000000003</v>
      </c>
      <c r="O187" s="50">
        <f t="shared" si="62"/>
        <v>0.55118153999999997</v>
      </c>
      <c r="P187" s="49">
        <v>0.050000000000000003</v>
      </c>
      <c r="Q187" s="50">
        <f t="shared" si="63"/>
        <v>0.55118153999999997</v>
      </c>
      <c r="R187" s="51">
        <f t="shared" si="64"/>
        <v>7.7199999999999998</v>
      </c>
      <c r="S187" s="52">
        <f t="shared" si="65"/>
        <v>7.7199999999999998</v>
      </c>
      <c r="T187" s="53">
        <f t="shared" si="66"/>
        <v>0.60927294480871041</v>
      </c>
    </row>
    <row r="188" ht="15.95" customHeight="1">
      <c r="A188" s="351" t="s">
        <v>501</v>
      </c>
      <c r="B188" s="39" t="s">
        <v>94</v>
      </c>
      <c r="C188" s="40" t="s">
        <v>407</v>
      </c>
      <c r="D188" s="41">
        <v>19</v>
      </c>
      <c r="E188" s="42">
        <v>498</v>
      </c>
      <c r="F188" s="43">
        <v>0.75</v>
      </c>
      <c r="G188" s="44">
        <f t="shared" si="56"/>
        <v>124</v>
      </c>
      <c r="H188" s="45">
        <f t="shared" si="57"/>
        <v>17.26576</v>
      </c>
      <c r="I188" s="45">
        <f t="shared" si="58"/>
        <v>328.04944</v>
      </c>
      <c r="J188" s="45">
        <f t="shared" si="59"/>
        <v>2.2445488</v>
      </c>
      <c r="K188" s="46">
        <f t="shared" si="60"/>
        <v>285.4030128</v>
      </c>
      <c r="L188" s="47">
        <v>0.20000000000000001</v>
      </c>
      <c r="M188" s="48">
        <f t="shared" si="61"/>
        <v>57.080602560000003</v>
      </c>
      <c r="N188" s="49">
        <v>0.050000000000000003</v>
      </c>
      <c r="O188" s="50">
        <f t="shared" si="62"/>
        <v>14.270150640000001</v>
      </c>
      <c r="P188" s="49">
        <v>0.050000000000000003</v>
      </c>
      <c r="Q188" s="50">
        <f t="shared" si="63"/>
        <v>14.270150640000001</v>
      </c>
      <c r="R188" s="51">
        <f t="shared" si="64"/>
        <v>10.51</v>
      </c>
      <c r="S188" s="52">
        <f t="shared" si="65"/>
        <v>199.69</v>
      </c>
      <c r="T188" s="53">
        <f t="shared" si="66"/>
        <v>0.60871922232209874</v>
      </c>
    </row>
    <row r="189" ht="15.95" customHeight="1">
      <c r="A189" s="351" t="s">
        <v>501</v>
      </c>
      <c r="B189" s="39" t="s">
        <v>102</v>
      </c>
      <c r="C189" s="40" t="s">
        <v>103</v>
      </c>
      <c r="D189" s="41">
        <v>1</v>
      </c>
      <c r="E189" s="42">
        <v>98</v>
      </c>
      <c r="F189" s="43">
        <v>0.75</v>
      </c>
      <c r="G189" s="44">
        <f t="shared" si="56"/>
        <v>24</v>
      </c>
      <c r="H189" s="45">
        <f t="shared" si="57"/>
        <v>3.3417599999999998</v>
      </c>
      <c r="I189" s="45">
        <f t="shared" si="58"/>
        <v>3.3417599999999998</v>
      </c>
      <c r="J189" s="45">
        <f t="shared" si="59"/>
        <v>0.4344288</v>
      </c>
      <c r="K189" s="46">
        <f t="shared" si="60"/>
        <v>2.9073311999999998</v>
      </c>
      <c r="L189" s="47">
        <v>0.20000000000000001</v>
      </c>
      <c r="M189" s="48">
        <f t="shared" si="61"/>
        <v>0.58146624000000002</v>
      </c>
      <c r="N189" s="49">
        <v>0.050000000000000003</v>
      </c>
      <c r="O189" s="50">
        <f t="shared" si="62"/>
        <v>0.14536656000000001</v>
      </c>
      <c r="P189" s="49">
        <v>0.050000000000000003</v>
      </c>
      <c r="Q189" s="50">
        <f t="shared" si="63"/>
        <v>0.14536656000000001</v>
      </c>
      <c r="R189" s="51">
        <f t="shared" si="64"/>
        <v>2.04</v>
      </c>
      <c r="S189" s="52">
        <f t="shared" si="65"/>
        <v>2.04</v>
      </c>
      <c r="T189" s="53">
        <f t="shared" si="66"/>
        <v>0.6104567652973284</v>
      </c>
    </row>
    <row r="190" ht="15.95" customHeight="1">
      <c r="A190" s="351" t="s">
        <v>501</v>
      </c>
      <c r="B190" s="39" t="s">
        <v>104</v>
      </c>
      <c r="C190" s="40" t="s">
        <v>105</v>
      </c>
      <c r="D190" s="41">
        <v>1</v>
      </c>
      <c r="E190" s="42">
        <v>148</v>
      </c>
      <c r="F190" s="43">
        <v>0.75</v>
      </c>
      <c r="G190" s="44">
        <f t="shared" si="56"/>
        <v>37</v>
      </c>
      <c r="H190" s="45">
        <f t="shared" si="57"/>
        <v>5.1518800000000002</v>
      </c>
      <c r="I190" s="45">
        <f t="shared" si="58"/>
        <v>5.1518800000000002</v>
      </c>
      <c r="J190" s="45">
        <f t="shared" si="59"/>
        <v>0.66974440000000002</v>
      </c>
      <c r="K190" s="46">
        <f t="shared" si="60"/>
        <v>4.4821356000000003</v>
      </c>
      <c r="L190" s="47">
        <v>0.20000000000000001</v>
      </c>
      <c r="M190" s="48">
        <f t="shared" si="61"/>
        <v>0.89642712000000013</v>
      </c>
      <c r="N190" s="49">
        <v>0.050000000000000003</v>
      </c>
      <c r="O190" s="50">
        <f t="shared" si="62"/>
        <v>0.22410678000000003</v>
      </c>
      <c r="P190" s="49">
        <v>0.050000000000000003</v>
      </c>
      <c r="Q190" s="50">
        <f t="shared" si="63"/>
        <v>0.22410678000000003</v>
      </c>
      <c r="R190" s="51">
        <f t="shared" si="64"/>
        <v>3.1400000000000001</v>
      </c>
      <c r="S190" s="52">
        <f t="shared" si="65"/>
        <v>3.1400000000000001</v>
      </c>
      <c r="T190" s="53">
        <f t="shared" si="66"/>
        <v>0.60948624579765054</v>
      </c>
    </row>
    <row r="191" ht="15.95" customHeight="1">
      <c r="A191" s="351" t="s">
        <v>501</v>
      </c>
      <c r="B191" s="39" t="s">
        <v>108</v>
      </c>
      <c r="C191" s="40" t="s">
        <v>109</v>
      </c>
      <c r="D191" s="41">
        <v>1</v>
      </c>
      <c r="E191" s="42">
        <v>268</v>
      </c>
      <c r="F191" s="43">
        <v>0.90000000000000002</v>
      </c>
      <c r="G191" s="44">
        <f t="shared" si="56"/>
        <v>26</v>
      </c>
      <c r="H191" s="45">
        <f t="shared" si="57"/>
        <v>3.6202399999999999</v>
      </c>
      <c r="I191" s="45">
        <f t="shared" si="58"/>
        <v>3.6202399999999999</v>
      </c>
      <c r="J191" s="45">
        <f t="shared" si="59"/>
        <v>0.47063120000000003</v>
      </c>
      <c r="K191" s="46">
        <f t="shared" si="60"/>
        <v>3.1496087999999998</v>
      </c>
      <c r="L191" s="47">
        <v>0.20000000000000001</v>
      </c>
      <c r="M191" s="48">
        <f t="shared" si="61"/>
        <v>0.62992176</v>
      </c>
      <c r="N191" s="49">
        <v>0.050000000000000003</v>
      </c>
      <c r="O191" s="50">
        <f t="shared" si="62"/>
        <v>0.15748044</v>
      </c>
      <c r="P191" s="49">
        <v>0.050000000000000003</v>
      </c>
      <c r="Q191" s="50">
        <f t="shared" si="63"/>
        <v>0.15748044</v>
      </c>
      <c r="R191" s="51">
        <f t="shared" si="64"/>
        <v>2.2000000000000002</v>
      </c>
      <c r="S191" s="52">
        <f t="shared" si="65"/>
        <v>2.2000000000000002</v>
      </c>
      <c r="T191" s="53">
        <f t="shared" si="66"/>
        <v>0.60769451749055314</v>
      </c>
    </row>
    <row r="192" ht="15.95" customHeight="1">
      <c r="A192" s="351" t="s">
        <v>501</v>
      </c>
      <c r="B192" s="39" t="s">
        <v>110</v>
      </c>
      <c r="C192" s="40" t="s">
        <v>111</v>
      </c>
      <c r="D192" s="41">
        <v>6</v>
      </c>
      <c r="E192" s="42">
        <v>268</v>
      </c>
      <c r="F192" s="43">
        <v>0.90000000000000002</v>
      </c>
      <c r="G192" s="44">
        <f t="shared" si="56"/>
        <v>26</v>
      </c>
      <c r="H192" s="45">
        <f t="shared" si="57"/>
        <v>3.6202399999999999</v>
      </c>
      <c r="I192" s="45">
        <f t="shared" si="58"/>
        <v>21.721440000000001</v>
      </c>
      <c r="J192" s="45">
        <f t="shared" si="59"/>
        <v>0.47063120000000003</v>
      </c>
      <c r="K192" s="46">
        <f t="shared" si="60"/>
        <v>18.897652799999999</v>
      </c>
      <c r="L192" s="47">
        <v>0.20000000000000001</v>
      </c>
      <c r="M192" s="48">
        <f t="shared" si="61"/>
        <v>3.77953056</v>
      </c>
      <c r="N192" s="49">
        <v>0.050000000000000003</v>
      </c>
      <c r="O192" s="50">
        <f t="shared" si="62"/>
        <v>0.94488264</v>
      </c>
      <c r="P192" s="49">
        <v>0.050000000000000003</v>
      </c>
      <c r="Q192" s="50">
        <f t="shared" si="63"/>
        <v>0.94488264</v>
      </c>
      <c r="R192" s="51">
        <f t="shared" si="64"/>
        <v>2.2000000000000002</v>
      </c>
      <c r="S192" s="52">
        <f t="shared" si="65"/>
        <v>13.200000000000001</v>
      </c>
      <c r="T192" s="53">
        <f t="shared" si="66"/>
        <v>0.60769451749055314</v>
      </c>
    </row>
    <row r="193" ht="15.95" customHeight="1">
      <c r="A193" s="351" t="s">
        <v>501</v>
      </c>
      <c r="B193" s="56" t="s">
        <v>340</v>
      </c>
      <c r="C193" s="40" t="s">
        <v>119</v>
      </c>
      <c r="D193" s="41">
        <v>45</v>
      </c>
      <c r="E193" s="42">
        <v>248</v>
      </c>
      <c r="F193" s="43">
        <v>0.80000000000000004</v>
      </c>
      <c r="G193" s="44">
        <f t="shared" si="56"/>
        <v>49</v>
      </c>
      <c r="H193" s="45">
        <f t="shared" si="57"/>
        <v>6.8227599999999997</v>
      </c>
      <c r="I193" s="45">
        <f t="shared" si="58"/>
        <v>307.02420000000001</v>
      </c>
      <c r="J193" s="45">
        <f t="shared" si="59"/>
        <v>0.88695880000000005</v>
      </c>
      <c r="K193" s="46">
        <f t="shared" si="60"/>
        <v>267.11105399999997</v>
      </c>
      <c r="L193" s="47">
        <v>0.20000000000000001</v>
      </c>
      <c r="M193" s="48">
        <f t="shared" si="61"/>
        <v>53.422210799999995</v>
      </c>
      <c r="N193" s="49">
        <v>0.050000000000000003</v>
      </c>
      <c r="O193" s="50">
        <f t="shared" si="62"/>
        <v>13.355552699999999</v>
      </c>
      <c r="P193" s="49">
        <v>0.050000000000000003</v>
      </c>
      <c r="Q193" s="50">
        <f t="shared" si="63"/>
        <v>13.355552699999999</v>
      </c>
      <c r="R193" s="51">
        <f t="shared" si="64"/>
        <v>4.1600000000000001</v>
      </c>
      <c r="S193" s="52">
        <f t="shared" si="65"/>
        <v>187.20000000000002</v>
      </c>
      <c r="T193" s="53">
        <f t="shared" si="66"/>
        <v>0.60972392404246967</v>
      </c>
    </row>
    <row r="194" ht="15.95" customHeight="1">
      <c r="A194" s="351" t="s">
        <v>501</v>
      </c>
      <c r="B194" s="57" t="s">
        <v>120</v>
      </c>
      <c r="C194" s="40" t="s">
        <v>121</v>
      </c>
      <c r="D194" s="41">
        <v>8</v>
      </c>
      <c r="E194" s="42">
        <v>348</v>
      </c>
      <c r="F194" s="43">
        <v>0.71999999999999997</v>
      </c>
      <c r="G194" s="44">
        <f t="shared" ref="G194:G225" si="67">ROUNDDOWN(E194*(1-F194),0)</f>
        <v>97</v>
      </c>
      <c r="H194" s="45">
        <f t="shared" ref="H194:H225" si="68">G194*$C$6</f>
        <v>13.50628</v>
      </c>
      <c r="I194" s="45">
        <f t="shared" ref="I194:I225" si="69">H194*D194</f>
        <v>108.05024</v>
      </c>
      <c r="J194" s="45">
        <f t="shared" ref="J194:J225" si="70">H194*0.13</f>
        <v>1.7558164000000001</v>
      </c>
      <c r="K194" s="46">
        <f t="shared" ref="K194:K225" si="71">(H194-J194)*D194</f>
        <v>94.003708799999998</v>
      </c>
      <c r="L194" s="47">
        <v>0.20000000000000001</v>
      </c>
      <c r="M194" s="48">
        <f t="shared" ref="M194:M225" si="72">K194*L194</f>
        <v>18.800741760000001</v>
      </c>
      <c r="N194" s="49">
        <v>0.050000000000000003</v>
      </c>
      <c r="O194" s="50">
        <f t="shared" ref="O194:O225" si="73">K194*N194</f>
        <v>4.7001854400000003</v>
      </c>
      <c r="P194" s="49">
        <v>0.050000000000000003</v>
      </c>
      <c r="Q194" s="50">
        <f t="shared" ref="Q194:Q225" si="74">K194*P194</f>
        <v>4.7001854400000003</v>
      </c>
      <c r="R194" s="51">
        <f t="shared" ref="R194:R225" si="75">IFERROR(ROUND((K194-M194-O194-Q194)/D194,2),0)</f>
        <v>8.2300000000000004</v>
      </c>
      <c r="S194" s="52">
        <f t="shared" ref="S194:S225" si="76">+D194*R194</f>
        <v>65.840000000000003</v>
      </c>
      <c r="T194" s="53">
        <f t="shared" ref="T194:T225" si="77">S194/I194</f>
        <v>0.60934617081831566</v>
      </c>
    </row>
    <row r="195" ht="15.95" customHeight="1">
      <c r="A195" s="351" t="s">
        <v>501</v>
      </c>
      <c r="B195" s="56" t="s">
        <v>132</v>
      </c>
      <c r="C195" s="40" t="s">
        <v>133</v>
      </c>
      <c r="D195" s="41">
        <v>3</v>
      </c>
      <c r="E195" s="42">
        <v>108</v>
      </c>
      <c r="F195" s="43">
        <v>0.75</v>
      </c>
      <c r="G195" s="44">
        <f t="shared" si="67"/>
        <v>27</v>
      </c>
      <c r="H195" s="45">
        <f t="shared" si="68"/>
        <v>3.7594799999999999</v>
      </c>
      <c r="I195" s="45">
        <f t="shared" si="69"/>
        <v>11.27844</v>
      </c>
      <c r="J195" s="45">
        <f t="shared" si="70"/>
        <v>0.48873240000000001</v>
      </c>
      <c r="K195" s="46">
        <f t="shared" si="71"/>
        <v>9.8122427999999999</v>
      </c>
      <c r="L195" s="47">
        <v>0.20000000000000001</v>
      </c>
      <c r="M195" s="48">
        <f t="shared" si="72"/>
        <v>1.9624485600000001</v>
      </c>
      <c r="N195" s="49">
        <v>0.050000000000000003</v>
      </c>
      <c r="O195" s="50">
        <f t="shared" si="73"/>
        <v>0.49061214000000003</v>
      </c>
      <c r="P195" s="49">
        <v>0.050000000000000003</v>
      </c>
      <c r="Q195" s="50">
        <f t="shared" si="74"/>
        <v>0.49061214000000003</v>
      </c>
      <c r="R195" s="51">
        <f t="shared" si="75"/>
        <v>2.29</v>
      </c>
      <c r="S195" s="52">
        <f t="shared" si="76"/>
        <v>6.8700000000000001</v>
      </c>
      <c r="T195" s="53">
        <f t="shared" si="77"/>
        <v>0.60912679413110327</v>
      </c>
    </row>
    <row r="196" ht="15.95" customHeight="1">
      <c r="A196" s="351" t="s">
        <v>501</v>
      </c>
      <c r="B196" s="39" t="s">
        <v>373</v>
      </c>
      <c r="C196" s="40" t="s">
        <v>135</v>
      </c>
      <c r="D196" s="41">
        <v>32</v>
      </c>
      <c r="E196" s="42">
        <v>98</v>
      </c>
      <c r="F196" s="43">
        <v>0.59999999999999998</v>
      </c>
      <c r="G196" s="44">
        <f t="shared" si="67"/>
        <v>39</v>
      </c>
      <c r="H196" s="45">
        <f t="shared" si="68"/>
        <v>5.4303600000000003</v>
      </c>
      <c r="I196" s="45">
        <f t="shared" si="69"/>
        <v>173.77152000000001</v>
      </c>
      <c r="J196" s="45">
        <f t="shared" si="70"/>
        <v>0.7059468000000001</v>
      </c>
      <c r="K196" s="46">
        <f t="shared" si="71"/>
        <v>151.1812224</v>
      </c>
      <c r="L196" s="47">
        <v>0.20000000000000001</v>
      </c>
      <c r="M196" s="48">
        <f t="shared" si="72"/>
        <v>30.23624448</v>
      </c>
      <c r="N196" s="49">
        <v>0.050000000000000003</v>
      </c>
      <c r="O196" s="50">
        <f t="shared" si="73"/>
        <v>7.55906112</v>
      </c>
      <c r="P196" s="49">
        <v>0.050000000000000003</v>
      </c>
      <c r="Q196" s="50">
        <f t="shared" si="74"/>
        <v>7.55906112</v>
      </c>
      <c r="R196" s="51">
        <f t="shared" si="75"/>
        <v>3.3100000000000001</v>
      </c>
      <c r="S196" s="52">
        <f t="shared" si="76"/>
        <v>105.92</v>
      </c>
      <c r="T196" s="53">
        <f t="shared" si="77"/>
        <v>0.60953601602840324</v>
      </c>
    </row>
    <row r="197" ht="15.95" customHeight="1">
      <c r="A197" s="351" t="s">
        <v>501</v>
      </c>
      <c r="B197" s="39" t="s">
        <v>373</v>
      </c>
      <c r="C197" s="40" t="s">
        <v>135</v>
      </c>
      <c r="D197" s="41">
        <v>1</v>
      </c>
      <c r="E197" s="42">
        <v>98</v>
      </c>
      <c r="F197" s="43">
        <v>0</v>
      </c>
      <c r="G197" s="44">
        <f t="shared" si="67"/>
        <v>98</v>
      </c>
      <c r="H197" s="45">
        <f t="shared" si="68"/>
        <v>13.645519999999999</v>
      </c>
      <c r="I197" s="45">
        <f t="shared" si="69"/>
        <v>13.645519999999999</v>
      </c>
      <c r="J197" s="45">
        <f t="shared" si="70"/>
        <v>1.7739176000000001</v>
      </c>
      <c r="K197" s="46">
        <f t="shared" si="71"/>
        <v>11.871602399999999</v>
      </c>
      <c r="L197" s="47">
        <v>0.20000000000000001</v>
      </c>
      <c r="M197" s="48">
        <f t="shared" si="72"/>
        <v>2.3743204799999997</v>
      </c>
      <c r="N197" s="49">
        <v>0.050000000000000003</v>
      </c>
      <c r="O197" s="50">
        <f t="shared" si="73"/>
        <v>0.59358011999999993</v>
      </c>
      <c r="P197" s="49">
        <v>0.050000000000000003</v>
      </c>
      <c r="Q197" s="50">
        <f t="shared" si="74"/>
        <v>0.59358011999999993</v>
      </c>
      <c r="R197" s="51">
        <f t="shared" si="75"/>
        <v>8.3100000000000005</v>
      </c>
      <c r="S197" s="52">
        <f t="shared" si="76"/>
        <v>8.3100000000000005</v>
      </c>
      <c r="T197" s="53">
        <f t="shared" si="77"/>
        <v>0.60899108278761094</v>
      </c>
    </row>
    <row r="198" ht="15.95" customHeight="1">
      <c r="A198" s="351" t="s">
        <v>501</v>
      </c>
      <c r="B198" s="56" t="s">
        <v>136</v>
      </c>
      <c r="C198" s="40" t="s">
        <v>137</v>
      </c>
      <c r="D198" s="41">
        <v>3</v>
      </c>
      <c r="E198" s="42">
        <v>266</v>
      </c>
      <c r="F198" s="43">
        <v>0.59999999999999998</v>
      </c>
      <c r="G198" s="44">
        <f t="shared" si="67"/>
        <v>106</v>
      </c>
      <c r="H198" s="45">
        <f t="shared" si="68"/>
        <v>14.75944</v>
      </c>
      <c r="I198" s="45">
        <f t="shared" si="69"/>
        <v>44.278320000000001</v>
      </c>
      <c r="J198" s="45">
        <f t="shared" si="70"/>
        <v>1.9187272</v>
      </c>
      <c r="K198" s="46">
        <f t="shared" si="71"/>
        <v>38.522138400000003</v>
      </c>
      <c r="L198" s="47">
        <v>0.20000000000000001</v>
      </c>
      <c r="M198" s="48">
        <f t="shared" si="72"/>
        <v>7.7044276800000011</v>
      </c>
      <c r="N198" s="49">
        <v>0.050000000000000003</v>
      </c>
      <c r="O198" s="50">
        <f t="shared" si="73"/>
        <v>1.9261069200000003</v>
      </c>
      <c r="P198" s="49">
        <v>0.050000000000000003</v>
      </c>
      <c r="Q198" s="50">
        <f t="shared" si="74"/>
        <v>1.9261069200000003</v>
      </c>
      <c r="R198" s="51">
        <f t="shared" si="75"/>
        <v>8.9900000000000002</v>
      </c>
      <c r="S198" s="52">
        <f t="shared" si="76"/>
        <v>26.969999999999999</v>
      </c>
      <c r="T198" s="53">
        <f t="shared" si="77"/>
        <v>0.60910170033551403</v>
      </c>
    </row>
    <row r="199" ht="15.95" customHeight="1">
      <c r="A199" s="351" t="s">
        <v>501</v>
      </c>
      <c r="B199" s="56" t="s">
        <v>138</v>
      </c>
      <c r="C199" s="40" t="s">
        <v>139</v>
      </c>
      <c r="D199" s="41">
        <v>4</v>
      </c>
      <c r="E199" s="42">
        <v>376</v>
      </c>
      <c r="F199" s="43">
        <v>0.63</v>
      </c>
      <c r="G199" s="44">
        <f t="shared" si="67"/>
        <v>139</v>
      </c>
      <c r="H199" s="45">
        <f t="shared" si="68"/>
        <v>19.35436</v>
      </c>
      <c r="I199" s="45">
        <f t="shared" si="69"/>
        <v>77.417439999999999</v>
      </c>
      <c r="J199" s="45">
        <f t="shared" si="70"/>
        <v>2.5160667999999999</v>
      </c>
      <c r="K199" s="46">
        <f t="shared" si="71"/>
        <v>67.353172799999996</v>
      </c>
      <c r="L199" s="47">
        <v>0.20000000000000001</v>
      </c>
      <c r="M199" s="48">
        <f t="shared" si="72"/>
        <v>13.470634560000001</v>
      </c>
      <c r="N199" s="49">
        <v>0.050000000000000003</v>
      </c>
      <c r="O199" s="50">
        <f t="shared" si="73"/>
        <v>3.3676586400000001</v>
      </c>
      <c r="P199" s="49">
        <v>0.050000000000000003</v>
      </c>
      <c r="Q199" s="50">
        <f t="shared" si="74"/>
        <v>3.3676586400000001</v>
      </c>
      <c r="R199" s="51">
        <f t="shared" si="75"/>
        <v>11.789999999999999</v>
      </c>
      <c r="S199" s="52">
        <f t="shared" si="76"/>
        <v>47.159999999999997</v>
      </c>
      <c r="T199" s="53">
        <f t="shared" si="77"/>
        <v>0.60916506668264925</v>
      </c>
    </row>
    <row r="200" ht="15.95" customHeight="1">
      <c r="A200" s="351" t="s">
        <v>501</v>
      </c>
      <c r="B200" s="56" t="s">
        <v>140</v>
      </c>
      <c r="C200" s="40" t="s">
        <v>141</v>
      </c>
      <c r="D200" s="41">
        <v>3</v>
      </c>
      <c r="E200" s="42">
        <v>217</v>
      </c>
      <c r="F200" s="43">
        <v>0.75</v>
      </c>
      <c r="G200" s="44">
        <f t="shared" si="67"/>
        <v>54</v>
      </c>
      <c r="H200" s="45">
        <f t="shared" si="68"/>
        <v>7.5189599999999999</v>
      </c>
      <c r="I200" s="45">
        <f t="shared" si="69"/>
        <v>22.55688</v>
      </c>
      <c r="J200" s="45">
        <f t="shared" si="70"/>
        <v>0.97746480000000002</v>
      </c>
      <c r="K200" s="46">
        <f t="shared" si="71"/>
        <v>19.6244856</v>
      </c>
      <c r="L200" s="47">
        <v>0.20000000000000001</v>
      </c>
      <c r="M200" s="48">
        <f t="shared" si="72"/>
        <v>3.9248971200000002</v>
      </c>
      <c r="N200" s="49">
        <v>0.050000000000000003</v>
      </c>
      <c r="O200" s="50">
        <f t="shared" si="73"/>
        <v>0.98122428000000006</v>
      </c>
      <c r="P200" s="49">
        <v>0.050000000000000003</v>
      </c>
      <c r="Q200" s="50">
        <f t="shared" si="74"/>
        <v>0.98122428000000006</v>
      </c>
      <c r="R200" s="51">
        <f t="shared" si="75"/>
        <v>4.5800000000000001</v>
      </c>
      <c r="S200" s="52">
        <f t="shared" si="76"/>
        <v>13.74</v>
      </c>
      <c r="T200" s="53">
        <f t="shared" si="77"/>
        <v>0.60912679413110327</v>
      </c>
    </row>
    <row r="201" ht="15.95" customHeight="1">
      <c r="A201" s="351" t="s">
        <v>501</v>
      </c>
      <c r="B201" s="56" t="s">
        <v>376</v>
      </c>
      <c r="C201" s="40" t="s">
        <v>420</v>
      </c>
      <c r="D201" s="41">
        <v>1</v>
      </c>
      <c r="E201" s="42">
        <v>398</v>
      </c>
      <c r="F201" s="43">
        <v>0.75</v>
      </c>
      <c r="G201" s="44">
        <f t="shared" si="67"/>
        <v>99</v>
      </c>
      <c r="H201" s="45">
        <f t="shared" si="68"/>
        <v>13.78476</v>
      </c>
      <c r="I201" s="45">
        <f t="shared" si="69"/>
        <v>13.78476</v>
      </c>
      <c r="J201" s="45">
        <f t="shared" si="70"/>
        <v>1.7920188000000001</v>
      </c>
      <c r="K201" s="46">
        <f t="shared" si="71"/>
        <v>11.992741200000001</v>
      </c>
      <c r="L201" s="47">
        <v>0.20000000000000001</v>
      </c>
      <c r="M201" s="48">
        <f t="shared" si="72"/>
        <v>2.3985482400000002</v>
      </c>
      <c r="N201" s="49">
        <v>0.050000000000000003</v>
      </c>
      <c r="O201" s="50">
        <f t="shared" si="73"/>
        <v>0.59963706000000006</v>
      </c>
      <c r="P201" s="49">
        <v>0.050000000000000003</v>
      </c>
      <c r="Q201" s="50">
        <f t="shared" si="74"/>
        <v>0.59963706000000006</v>
      </c>
      <c r="R201" s="51">
        <f t="shared" si="75"/>
        <v>8.3900000000000006</v>
      </c>
      <c r="S201" s="52">
        <f t="shared" si="76"/>
        <v>8.3900000000000006</v>
      </c>
      <c r="T201" s="53">
        <f t="shared" si="77"/>
        <v>0.608643168252476</v>
      </c>
    </row>
    <row r="202" ht="15.95" customHeight="1">
      <c r="A202" s="351" t="s">
        <v>501</v>
      </c>
      <c r="B202" s="39" t="s">
        <v>377</v>
      </c>
      <c r="C202" s="40" t="s">
        <v>421</v>
      </c>
      <c r="D202" s="41">
        <v>3</v>
      </c>
      <c r="E202" s="42">
        <v>298</v>
      </c>
      <c r="F202" s="43">
        <v>0.5</v>
      </c>
      <c r="G202" s="44">
        <f t="shared" si="67"/>
        <v>149</v>
      </c>
      <c r="H202" s="45">
        <f t="shared" si="68"/>
        <v>20.746760000000002</v>
      </c>
      <c r="I202" s="45">
        <f t="shared" si="69"/>
        <v>62.240280000000006</v>
      </c>
      <c r="J202" s="45">
        <f t="shared" si="70"/>
        <v>2.6970788000000003</v>
      </c>
      <c r="K202" s="46">
        <f t="shared" si="71"/>
        <v>54.149043600000006</v>
      </c>
      <c r="L202" s="47">
        <v>0.20000000000000001</v>
      </c>
      <c r="M202" s="48">
        <f t="shared" si="72"/>
        <v>10.829808720000003</v>
      </c>
      <c r="N202" s="49">
        <v>0.050000000000000003</v>
      </c>
      <c r="O202" s="50">
        <f t="shared" si="73"/>
        <v>2.7074521800000007</v>
      </c>
      <c r="P202" s="49">
        <v>0.050000000000000003</v>
      </c>
      <c r="Q202" s="50">
        <f t="shared" si="74"/>
        <v>2.7074521800000007</v>
      </c>
      <c r="R202" s="51">
        <f t="shared" si="75"/>
        <v>12.630000000000001</v>
      </c>
      <c r="S202" s="52">
        <f t="shared" si="76"/>
        <v>37.890000000000001</v>
      </c>
      <c r="T202" s="53">
        <f t="shared" si="77"/>
        <v>0.60876975489184815</v>
      </c>
    </row>
    <row r="203" ht="15.95" customHeight="1">
      <c r="A203" s="351" t="s">
        <v>501</v>
      </c>
      <c r="B203" s="39" t="s">
        <v>378</v>
      </c>
      <c r="C203" s="40" t="s">
        <v>153</v>
      </c>
      <c r="D203" s="41">
        <v>1</v>
      </c>
      <c r="E203" s="42">
        <v>468</v>
      </c>
      <c r="F203" s="43">
        <v>0.5</v>
      </c>
      <c r="G203" s="44">
        <f t="shared" si="67"/>
        <v>234</v>
      </c>
      <c r="H203" s="45">
        <f t="shared" si="68"/>
        <v>32.582160000000002</v>
      </c>
      <c r="I203" s="45">
        <f t="shared" si="69"/>
        <v>32.582160000000002</v>
      </c>
      <c r="J203" s="45">
        <f t="shared" si="70"/>
        <v>4.2356808000000008</v>
      </c>
      <c r="K203" s="46">
        <f t="shared" si="71"/>
        <v>28.346479200000001</v>
      </c>
      <c r="L203" s="47">
        <v>0.20000000000000001</v>
      </c>
      <c r="M203" s="48">
        <f t="shared" si="72"/>
        <v>5.6692958400000002</v>
      </c>
      <c r="N203" s="49">
        <v>0.050000000000000003</v>
      </c>
      <c r="O203" s="50">
        <f t="shared" si="73"/>
        <v>1.41732396</v>
      </c>
      <c r="P203" s="49">
        <v>0.050000000000000003</v>
      </c>
      <c r="Q203" s="50">
        <f t="shared" si="74"/>
        <v>1.41732396</v>
      </c>
      <c r="R203" s="51">
        <f t="shared" si="75"/>
        <v>19.84</v>
      </c>
      <c r="S203" s="52">
        <f t="shared" si="76"/>
        <v>19.84</v>
      </c>
      <c r="T203" s="53">
        <f t="shared" si="77"/>
        <v>0.60892218318245317</v>
      </c>
    </row>
    <row r="204" ht="15.95" customHeight="1">
      <c r="A204" s="351" t="s">
        <v>501</v>
      </c>
      <c r="B204" s="54" t="s">
        <v>154</v>
      </c>
      <c r="C204" s="40" t="s">
        <v>155</v>
      </c>
      <c r="D204" s="41">
        <v>2</v>
      </c>
      <c r="E204" s="42">
        <v>108</v>
      </c>
      <c r="F204" s="43">
        <v>0.75</v>
      </c>
      <c r="G204" s="44">
        <f t="shared" si="67"/>
        <v>27</v>
      </c>
      <c r="H204" s="45">
        <f t="shared" si="68"/>
        <v>3.7594799999999999</v>
      </c>
      <c r="I204" s="45">
        <f t="shared" si="69"/>
        <v>7.5189599999999999</v>
      </c>
      <c r="J204" s="45">
        <f t="shared" si="70"/>
        <v>0.48873240000000001</v>
      </c>
      <c r="K204" s="46">
        <f t="shared" si="71"/>
        <v>6.5414952</v>
      </c>
      <c r="L204" s="47">
        <v>0.20000000000000001</v>
      </c>
      <c r="M204" s="48">
        <f t="shared" si="72"/>
        <v>1.3082990400000001</v>
      </c>
      <c r="N204" s="49">
        <v>0.050000000000000003</v>
      </c>
      <c r="O204" s="50">
        <f t="shared" si="73"/>
        <v>0.32707476000000002</v>
      </c>
      <c r="P204" s="49">
        <v>0.050000000000000003</v>
      </c>
      <c r="Q204" s="50">
        <f t="shared" si="74"/>
        <v>0.32707476000000002</v>
      </c>
      <c r="R204" s="51">
        <f t="shared" si="75"/>
        <v>2.29</v>
      </c>
      <c r="S204" s="52">
        <f t="shared" si="76"/>
        <v>4.5800000000000001</v>
      </c>
      <c r="T204" s="53">
        <f t="shared" si="77"/>
        <v>0.60912679413110327</v>
      </c>
    </row>
    <row r="205" ht="15.95" customHeight="1">
      <c r="A205" s="351" t="s">
        <v>501</v>
      </c>
      <c r="B205" s="39" t="s">
        <v>156</v>
      </c>
      <c r="C205" s="40" t="s">
        <v>157</v>
      </c>
      <c r="D205" s="41">
        <v>1</v>
      </c>
      <c r="E205" s="42">
        <v>268</v>
      </c>
      <c r="F205" s="43">
        <v>0.69999999999999996</v>
      </c>
      <c r="G205" s="44">
        <f t="shared" si="67"/>
        <v>80</v>
      </c>
      <c r="H205" s="45">
        <f t="shared" si="68"/>
        <v>11.139200000000001</v>
      </c>
      <c r="I205" s="45">
        <f t="shared" si="69"/>
        <v>11.139200000000001</v>
      </c>
      <c r="J205" s="45">
        <f t="shared" si="70"/>
        <v>1.448096</v>
      </c>
      <c r="K205" s="46">
        <f t="shared" si="71"/>
        <v>9.6911040000000011</v>
      </c>
      <c r="L205" s="47">
        <v>0.20000000000000001</v>
      </c>
      <c r="M205" s="48">
        <f t="shared" si="72"/>
        <v>1.9382208000000003</v>
      </c>
      <c r="N205" s="49">
        <v>0.050000000000000003</v>
      </c>
      <c r="O205" s="50">
        <f t="shared" si="73"/>
        <v>0.48455520000000007</v>
      </c>
      <c r="P205" s="49">
        <v>0.050000000000000003</v>
      </c>
      <c r="Q205" s="50">
        <f t="shared" si="74"/>
        <v>0.48455520000000007</v>
      </c>
      <c r="R205" s="51">
        <f t="shared" si="75"/>
        <v>6.7800000000000002</v>
      </c>
      <c r="S205" s="52">
        <f t="shared" si="76"/>
        <v>6.7800000000000002</v>
      </c>
      <c r="T205" s="53">
        <f t="shared" si="77"/>
        <v>0.60866130422292442</v>
      </c>
    </row>
    <row r="206" ht="15.95" customHeight="1">
      <c r="A206" s="351" t="s">
        <v>501</v>
      </c>
      <c r="B206" s="56" t="s">
        <v>158</v>
      </c>
      <c r="C206" s="40" t="s">
        <v>159</v>
      </c>
      <c r="D206" s="41">
        <v>3</v>
      </c>
      <c r="E206" s="42">
        <v>268</v>
      </c>
      <c r="F206" s="43">
        <v>0.90000000000000002</v>
      </c>
      <c r="G206" s="44">
        <f t="shared" si="67"/>
        <v>26</v>
      </c>
      <c r="H206" s="45">
        <f t="shared" si="68"/>
        <v>3.6202399999999999</v>
      </c>
      <c r="I206" s="45">
        <f t="shared" si="69"/>
        <v>10.860720000000001</v>
      </c>
      <c r="J206" s="45">
        <f t="shared" si="70"/>
        <v>0.47063120000000003</v>
      </c>
      <c r="K206" s="46">
        <f t="shared" si="71"/>
        <v>9.4488263999999997</v>
      </c>
      <c r="L206" s="47">
        <v>0.20000000000000001</v>
      </c>
      <c r="M206" s="48">
        <f t="shared" si="72"/>
        <v>1.88976528</v>
      </c>
      <c r="N206" s="49">
        <v>0.050000000000000003</v>
      </c>
      <c r="O206" s="50">
        <f t="shared" si="73"/>
        <v>0.47244132</v>
      </c>
      <c r="P206" s="49">
        <v>0.050000000000000003</v>
      </c>
      <c r="Q206" s="50">
        <f t="shared" si="74"/>
        <v>0.47244132</v>
      </c>
      <c r="R206" s="51">
        <f t="shared" si="75"/>
        <v>2.2000000000000002</v>
      </c>
      <c r="S206" s="52">
        <f t="shared" si="76"/>
        <v>6.6000000000000005</v>
      </c>
      <c r="T206" s="53">
        <f t="shared" si="77"/>
        <v>0.60769451749055314</v>
      </c>
    </row>
    <row r="207" ht="15.95" customHeight="1">
      <c r="A207" s="351" t="s">
        <v>501</v>
      </c>
      <c r="B207" s="39" t="s">
        <v>380</v>
      </c>
      <c r="C207" s="40" t="s">
        <v>165</v>
      </c>
      <c r="D207" s="41">
        <v>1</v>
      </c>
      <c r="E207" s="42">
        <v>428</v>
      </c>
      <c r="F207" s="43">
        <v>0.5</v>
      </c>
      <c r="G207" s="44">
        <f t="shared" si="67"/>
        <v>214</v>
      </c>
      <c r="H207" s="45">
        <f t="shared" si="68"/>
        <v>29.797360000000001</v>
      </c>
      <c r="I207" s="45">
        <f t="shared" si="69"/>
        <v>29.797360000000001</v>
      </c>
      <c r="J207" s="45">
        <f t="shared" si="70"/>
        <v>3.8736568000000005</v>
      </c>
      <c r="K207" s="46">
        <f t="shared" si="71"/>
        <v>25.923703200000002</v>
      </c>
      <c r="L207" s="47">
        <v>0.20000000000000001</v>
      </c>
      <c r="M207" s="48">
        <f t="shared" si="72"/>
        <v>5.1847406400000011</v>
      </c>
      <c r="N207" s="49">
        <v>0.050000000000000003</v>
      </c>
      <c r="O207" s="50">
        <f t="shared" si="73"/>
        <v>1.2961851600000003</v>
      </c>
      <c r="P207" s="49">
        <v>0.050000000000000003</v>
      </c>
      <c r="Q207" s="50">
        <f t="shared" si="74"/>
        <v>1.2961851600000003</v>
      </c>
      <c r="R207" s="51">
        <f t="shared" si="75"/>
        <v>18.149999999999999</v>
      </c>
      <c r="S207" s="52">
        <f t="shared" si="76"/>
        <v>18.149999999999999</v>
      </c>
      <c r="T207" s="53">
        <f t="shared" si="77"/>
        <v>0.60911436449403566</v>
      </c>
    </row>
    <row r="208" ht="15.95" customHeight="1">
      <c r="A208" s="351" t="s">
        <v>501</v>
      </c>
      <c r="B208" s="39" t="s">
        <v>168</v>
      </c>
      <c r="C208" s="40" t="s">
        <v>169</v>
      </c>
      <c r="D208" s="41">
        <v>3</v>
      </c>
      <c r="E208" s="42">
        <v>328</v>
      </c>
      <c r="F208" s="43">
        <v>0.90000000000000002</v>
      </c>
      <c r="G208" s="44">
        <f t="shared" si="67"/>
        <v>32</v>
      </c>
      <c r="H208" s="45">
        <f t="shared" si="68"/>
        <v>4.4556800000000001</v>
      </c>
      <c r="I208" s="45">
        <f t="shared" si="69"/>
        <v>13.367039999999999</v>
      </c>
      <c r="J208" s="45">
        <f t="shared" si="70"/>
        <v>0.57923840000000004</v>
      </c>
      <c r="K208" s="46">
        <f t="shared" si="71"/>
        <v>11.629324800000001</v>
      </c>
      <c r="L208" s="47">
        <v>0.20000000000000001</v>
      </c>
      <c r="M208" s="48">
        <f t="shared" si="72"/>
        <v>2.3258649600000001</v>
      </c>
      <c r="N208" s="49">
        <v>0.050000000000000003</v>
      </c>
      <c r="O208" s="50">
        <f t="shared" si="73"/>
        <v>0.58146624000000002</v>
      </c>
      <c r="P208" s="49">
        <v>0.050000000000000003</v>
      </c>
      <c r="Q208" s="50">
        <f t="shared" si="74"/>
        <v>0.58146624000000002</v>
      </c>
      <c r="R208" s="51">
        <f t="shared" si="75"/>
        <v>2.71</v>
      </c>
      <c r="S208" s="52">
        <f t="shared" si="76"/>
        <v>8.129999999999999</v>
      </c>
      <c r="T208" s="53">
        <f t="shared" si="77"/>
        <v>0.60821243895432342</v>
      </c>
    </row>
    <row r="209" ht="15.95" customHeight="1">
      <c r="A209" s="351" t="s">
        <v>501</v>
      </c>
      <c r="B209" s="39" t="s">
        <v>172</v>
      </c>
      <c r="C209" s="40" t="s">
        <v>173</v>
      </c>
      <c r="D209" s="41">
        <v>1</v>
      </c>
      <c r="E209" s="42">
        <v>348</v>
      </c>
      <c r="F209" s="43">
        <v>0.77000000000000002</v>
      </c>
      <c r="G209" s="44">
        <f t="shared" si="67"/>
        <v>80</v>
      </c>
      <c r="H209" s="45">
        <f t="shared" si="68"/>
        <v>11.139200000000001</v>
      </c>
      <c r="I209" s="45">
        <f t="shared" si="69"/>
        <v>11.139200000000001</v>
      </c>
      <c r="J209" s="45">
        <f t="shared" si="70"/>
        <v>1.448096</v>
      </c>
      <c r="K209" s="46">
        <f t="shared" si="71"/>
        <v>9.6911040000000011</v>
      </c>
      <c r="L209" s="47">
        <v>0.20000000000000001</v>
      </c>
      <c r="M209" s="48">
        <f t="shared" si="72"/>
        <v>1.9382208000000003</v>
      </c>
      <c r="N209" s="49">
        <v>0.050000000000000003</v>
      </c>
      <c r="O209" s="50">
        <f t="shared" si="73"/>
        <v>0.48455520000000007</v>
      </c>
      <c r="P209" s="49">
        <v>0.050000000000000003</v>
      </c>
      <c r="Q209" s="50">
        <f t="shared" si="74"/>
        <v>0.48455520000000007</v>
      </c>
      <c r="R209" s="51">
        <f t="shared" si="75"/>
        <v>6.7800000000000002</v>
      </c>
      <c r="S209" s="52">
        <f t="shared" si="76"/>
        <v>6.7800000000000002</v>
      </c>
      <c r="T209" s="53">
        <f t="shared" si="77"/>
        <v>0.60866130422292442</v>
      </c>
    </row>
    <row r="210" ht="15.95" customHeight="1">
      <c r="A210" s="351" t="s">
        <v>501</v>
      </c>
      <c r="B210" s="39" t="s">
        <v>382</v>
      </c>
      <c r="C210" s="40" t="s">
        <v>175</v>
      </c>
      <c r="D210" s="41">
        <v>31</v>
      </c>
      <c r="E210" s="42">
        <v>448</v>
      </c>
      <c r="F210" s="43">
        <v>0.79000000000000004</v>
      </c>
      <c r="G210" s="44">
        <f t="shared" si="67"/>
        <v>94</v>
      </c>
      <c r="H210" s="45">
        <f t="shared" si="68"/>
        <v>13.088560000000001</v>
      </c>
      <c r="I210" s="45">
        <f t="shared" si="69"/>
        <v>405.74536000000001</v>
      </c>
      <c r="J210" s="45">
        <f t="shared" si="70"/>
        <v>1.7015128000000002</v>
      </c>
      <c r="K210" s="46">
        <f t="shared" si="71"/>
        <v>352.99846320000006</v>
      </c>
      <c r="L210" s="47">
        <v>0.20000000000000001</v>
      </c>
      <c r="M210" s="48">
        <f t="shared" si="72"/>
        <v>70.599692640000015</v>
      </c>
      <c r="N210" s="49">
        <v>0.050000000000000003</v>
      </c>
      <c r="O210" s="50">
        <f t="shared" si="73"/>
        <v>17.649923160000004</v>
      </c>
      <c r="P210" s="49">
        <v>0.050000000000000003</v>
      </c>
      <c r="Q210" s="50">
        <f t="shared" si="74"/>
        <v>17.649923160000004</v>
      </c>
      <c r="R210" s="51">
        <f t="shared" si="75"/>
        <v>7.9699999999999998</v>
      </c>
      <c r="S210" s="52">
        <f t="shared" si="76"/>
        <v>247.06999999999999</v>
      </c>
      <c r="T210" s="53">
        <f t="shared" si="77"/>
        <v>0.60892871331911225</v>
      </c>
    </row>
    <row r="211" ht="15.95" customHeight="1">
      <c r="A211" s="351" t="s">
        <v>501</v>
      </c>
      <c r="B211" s="39" t="s">
        <v>176</v>
      </c>
      <c r="C211" s="40" t="s">
        <v>177</v>
      </c>
      <c r="D211" s="41">
        <v>2</v>
      </c>
      <c r="E211" s="42">
        <v>268</v>
      </c>
      <c r="F211" s="43">
        <v>0.90000000000000002</v>
      </c>
      <c r="G211" s="44">
        <f t="shared" si="67"/>
        <v>26</v>
      </c>
      <c r="H211" s="45">
        <f t="shared" si="68"/>
        <v>3.6202399999999999</v>
      </c>
      <c r="I211" s="45">
        <f t="shared" si="69"/>
        <v>7.2404799999999998</v>
      </c>
      <c r="J211" s="45">
        <f t="shared" si="70"/>
        <v>0.47063120000000003</v>
      </c>
      <c r="K211" s="46">
        <f t="shared" si="71"/>
        <v>6.2992175999999995</v>
      </c>
      <c r="L211" s="47">
        <v>0.20000000000000001</v>
      </c>
      <c r="M211" s="48">
        <f t="shared" si="72"/>
        <v>1.25984352</v>
      </c>
      <c r="N211" s="49">
        <v>0.050000000000000003</v>
      </c>
      <c r="O211" s="50">
        <f t="shared" si="73"/>
        <v>0.31496088</v>
      </c>
      <c r="P211" s="49">
        <v>0.050000000000000003</v>
      </c>
      <c r="Q211" s="50">
        <f t="shared" si="74"/>
        <v>0.31496088</v>
      </c>
      <c r="R211" s="51">
        <f t="shared" si="75"/>
        <v>2.2000000000000002</v>
      </c>
      <c r="S211" s="52">
        <f t="shared" si="76"/>
        <v>4.4000000000000004</v>
      </c>
      <c r="T211" s="53">
        <f t="shared" si="77"/>
        <v>0.60769451749055314</v>
      </c>
    </row>
    <row r="212" ht="15.95" customHeight="1">
      <c r="A212" s="351" t="s">
        <v>501</v>
      </c>
      <c r="B212" s="56" t="s">
        <v>424</v>
      </c>
      <c r="C212" s="40" t="s">
        <v>425</v>
      </c>
      <c r="D212" s="41">
        <v>5</v>
      </c>
      <c r="E212" s="42">
        <v>148</v>
      </c>
      <c r="F212" s="43">
        <v>0.90000000000000002</v>
      </c>
      <c r="G212" s="44">
        <f t="shared" si="67"/>
        <v>14</v>
      </c>
      <c r="H212" s="45">
        <f t="shared" si="68"/>
        <v>1.94936</v>
      </c>
      <c r="I212" s="45">
        <f t="shared" si="69"/>
        <v>9.7468000000000004</v>
      </c>
      <c r="J212" s="45">
        <f t="shared" si="70"/>
        <v>0.2534168</v>
      </c>
      <c r="K212" s="46">
        <f t="shared" si="71"/>
        <v>8.4797159999999998</v>
      </c>
      <c r="L212" s="47">
        <v>0.20000000000000001</v>
      </c>
      <c r="M212" s="48">
        <f t="shared" si="72"/>
        <v>1.6959432000000001</v>
      </c>
      <c r="N212" s="49">
        <v>0.050000000000000003</v>
      </c>
      <c r="O212" s="50">
        <f t="shared" si="73"/>
        <v>0.42398580000000002</v>
      </c>
      <c r="P212" s="49">
        <v>0.050000000000000003</v>
      </c>
      <c r="Q212" s="50">
        <f t="shared" si="74"/>
        <v>0.42398580000000002</v>
      </c>
      <c r="R212" s="51">
        <f t="shared" si="75"/>
        <v>1.1899999999999999</v>
      </c>
      <c r="S212" s="52">
        <f t="shared" si="76"/>
        <v>5.9499999999999993</v>
      </c>
      <c r="T212" s="53">
        <f t="shared" si="77"/>
        <v>0.61045676529732829</v>
      </c>
    </row>
    <row r="213" ht="15.95" customHeight="1">
      <c r="A213" s="351" t="s">
        <v>501</v>
      </c>
      <c r="B213" s="56" t="s">
        <v>493</v>
      </c>
      <c r="C213" s="40" t="s">
        <v>494</v>
      </c>
      <c r="D213" s="41">
        <v>23</v>
      </c>
      <c r="E213" s="42">
        <v>138</v>
      </c>
      <c r="F213" s="43">
        <v>0</v>
      </c>
      <c r="G213" s="44">
        <f t="shared" si="67"/>
        <v>138</v>
      </c>
      <c r="H213" s="45">
        <f t="shared" si="68"/>
        <v>19.215119999999999</v>
      </c>
      <c r="I213" s="45">
        <f t="shared" si="69"/>
        <v>441.94775999999996</v>
      </c>
      <c r="J213" s="45">
        <f t="shared" si="70"/>
        <v>2.4979656000000001</v>
      </c>
      <c r="K213" s="46">
        <f t="shared" si="71"/>
        <v>384.49455119999993</v>
      </c>
      <c r="L213" s="47">
        <v>0.20000000000000001</v>
      </c>
      <c r="M213" s="48">
        <f t="shared" si="72"/>
        <v>76.898910239999992</v>
      </c>
      <c r="N213" s="49">
        <v>0.050000000000000003</v>
      </c>
      <c r="O213" s="50">
        <f t="shared" si="73"/>
        <v>19.224727559999998</v>
      </c>
      <c r="P213" s="49">
        <v>0.050000000000000003</v>
      </c>
      <c r="Q213" s="50">
        <f t="shared" si="74"/>
        <v>19.224727559999998</v>
      </c>
      <c r="R213" s="51">
        <f t="shared" si="75"/>
        <v>11.699999999999999</v>
      </c>
      <c r="S213" s="52">
        <f t="shared" si="76"/>
        <v>269.09999999999997</v>
      </c>
      <c r="T213" s="53">
        <f t="shared" si="77"/>
        <v>0.60889549479784666</v>
      </c>
    </row>
    <row r="214" ht="15.95" customHeight="1">
      <c r="A214" s="351" t="s">
        <v>501</v>
      </c>
      <c r="B214" s="56" t="s">
        <v>184</v>
      </c>
      <c r="C214" s="40" t="s">
        <v>426</v>
      </c>
      <c r="D214" s="41">
        <v>3</v>
      </c>
      <c r="E214" s="42">
        <v>298</v>
      </c>
      <c r="F214" s="43">
        <v>0.59999999999999998</v>
      </c>
      <c r="G214" s="44">
        <f t="shared" si="67"/>
        <v>119</v>
      </c>
      <c r="H214" s="45">
        <f t="shared" si="68"/>
        <v>16.569559999999999</v>
      </c>
      <c r="I214" s="45">
        <f t="shared" si="69"/>
        <v>49.708680000000001</v>
      </c>
      <c r="J214" s="45">
        <f t="shared" si="70"/>
        <v>2.1540428</v>
      </c>
      <c r="K214" s="46">
        <f t="shared" si="71"/>
        <v>43.246551600000004</v>
      </c>
      <c r="L214" s="47">
        <v>0.20000000000000001</v>
      </c>
      <c r="M214" s="48">
        <f t="shared" si="72"/>
        <v>8.6493103200000014</v>
      </c>
      <c r="N214" s="49">
        <v>0.050000000000000003</v>
      </c>
      <c r="O214" s="50">
        <f t="shared" si="73"/>
        <v>2.1623275800000004</v>
      </c>
      <c r="P214" s="49">
        <v>0.050000000000000003</v>
      </c>
      <c r="Q214" s="50">
        <f t="shared" si="74"/>
        <v>2.1623275800000004</v>
      </c>
      <c r="R214" s="51">
        <f t="shared" si="75"/>
        <v>10.09</v>
      </c>
      <c r="S214" s="52">
        <f t="shared" si="76"/>
        <v>30.27</v>
      </c>
      <c r="T214" s="53">
        <f t="shared" si="77"/>
        <v>0.60894797447850157</v>
      </c>
    </row>
    <row r="215" ht="15.95" customHeight="1">
      <c r="A215" s="351" t="s">
        <v>501</v>
      </c>
      <c r="B215" s="56" t="s">
        <v>186</v>
      </c>
      <c r="C215" s="40" t="s">
        <v>187</v>
      </c>
      <c r="D215" s="41">
        <v>3</v>
      </c>
      <c r="E215" s="42">
        <v>348</v>
      </c>
      <c r="F215" s="43">
        <v>0.5</v>
      </c>
      <c r="G215" s="44">
        <f t="shared" si="67"/>
        <v>174</v>
      </c>
      <c r="H215" s="45">
        <f t="shared" si="68"/>
        <v>24.22776</v>
      </c>
      <c r="I215" s="45">
        <f t="shared" si="69"/>
        <v>72.683279999999996</v>
      </c>
      <c r="J215" s="45">
        <f t="shared" si="70"/>
        <v>3.1496088000000002</v>
      </c>
      <c r="K215" s="46">
        <f t="shared" si="71"/>
        <v>63.234453600000002</v>
      </c>
      <c r="L215" s="47">
        <v>0.20000000000000001</v>
      </c>
      <c r="M215" s="48">
        <f t="shared" si="72"/>
        <v>12.646890720000002</v>
      </c>
      <c r="N215" s="49">
        <v>0.050000000000000003</v>
      </c>
      <c r="O215" s="50">
        <f t="shared" si="73"/>
        <v>3.1617226800000005</v>
      </c>
      <c r="P215" s="49">
        <v>0.050000000000000003</v>
      </c>
      <c r="Q215" s="50">
        <f t="shared" si="74"/>
        <v>3.1617226800000005</v>
      </c>
      <c r="R215" s="51">
        <f t="shared" si="75"/>
        <v>14.75</v>
      </c>
      <c r="S215" s="52">
        <f t="shared" si="76"/>
        <v>44.25</v>
      </c>
      <c r="T215" s="53">
        <f t="shared" si="77"/>
        <v>0.60880576660822139</v>
      </c>
    </row>
    <row r="216" ht="15.95" customHeight="1">
      <c r="A216" s="351" t="s">
        <v>501</v>
      </c>
      <c r="B216" s="56" t="s">
        <v>188</v>
      </c>
      <c r="C216" s="40" t="s">
        <v>189</v>
      </c>
      <c r="D216" s="41">
        <v>10</v>
      </c>
      <c r="E216" s="42">
        <v>328</v>
      </c>
      <c r="F216" s="43">
        <v>0.84999999999999998</v>
      </c>
      <c r="G216" s="44">
        <f t="shared" si="67"/>
        <v>49</v>
      </c>
      <c r="H216" s="45">
        <f t="shared" si="68"/>
        <v>6.8227599999999997</v>
      </c>
      <c r="I216" s="45">
        <f t="shared" si="69"/>
        <v>68.227599999999995</v>
      </c>
      <c r="J216" s="45">
        <f t="shared" si="70"/>
        <v>0.88695880000000005</v>
      </c>
      <c r="K216" s="46">
        <f t="shared" si="71"/>
        <v>59.358011999999995</v>
      </c>
      <c r="L216" s="47">
        <v>0.20000000000000001</v>
      </c>
      <c r="M216" s="48">
        <f t="shared" si="72"/>
        <v>11.8716024</v>
      </c>
      <c r="N216" s="49">
        <v>0.050000000000000003</v>
      </c>
      <c r="O216" s="50">
        <f t="shared" si="73"/>
        <v>2.9679006000000001</v>
      </c>
      <c r="P216" s="49">
        <v>0.050000000000000003</v>
      </c>
      <c r="Q216" s="50">
        <f t="shared" si="74"/>
        <v>2.9679006000000001</v>
      </c>
      <c r="R216" s="51">
        <f t="shared" si="75"/>
        <v>4.1600000000000001</v>
      </c>
      <c r="S216" s="52">
        <f t="shared" si="76"/>
        <v>41.600000000000001</v>
      </c>
      <c r="T216" s="53">
        <f t="shared" si="77"/>
        <v>0.60972392404246967</v>
      </c>
    </row>
    <row r="217" ht="15.95" customHeight="1">
      <c r="A217" s="351" t="s">
        <v>501</v>
      </c>
      <c r="B217" s="39" t="s">
        <v>192</v>
      </c>
      <c r="C217" s="40" t="s">
        <v>193</v>
      </c>
      <c r="D217" s="41">
        <v>48</v>
      </c>
      <c r="E217" s="42">
        <v>518</v>
      </c>
      <c r="F217" s="43">
        <v>0.84999999999999998</v>
      </c>
      <c r="G217" s="44">
        <f t="shared" si="67"/>
        <v>77</v>
      </c>
      <c r="H217" s="45">
        <f t="shared" si="68"/>
        <v>10.72148</v>
      </c>
      <c r="I217" s="45">
        <f t="shared" si="69"/>
        <v>514.63103999999998</v>
      </c>
      <c r="J217" s="45">
        <f t="shared" si="70"/>
        <v>1.3937923999999999</v>
      </c>
      <c r="K217" s="46">
        <f t="shared" si="71"/>
        <v>447.72900479999998</v>
      </c>
      <c r="L217" s="47">
        <v>0.20000000000000001</v>
      </c>
      <c r="M217" s="48">
        <f t="shared" si="72"/>
        <v>89.545800960000008</v>
      </c>
      <c r="N217" s="49">
        <v>0.050000000000000003</v>
      </c>
      <c r="O217" s="50">
        <f t="shared" si="73"/>
        <v>22.386450240000002</v>
      </c>
      <c r="P217" s="49">
        <v>0.050000000000000003</v>
      </c>
      <c r="Q217" s="50">
        <f t="shared" si="74"/>
        <v>22.386450240000002</v>
      </c>
      <c r="R217" s="51">
        <f t="shared" si="75"/>
        <v>6.5300000000000002</v>
      </c>
      <c r="S217" s="52">
        <f t="shared" si="76"/>
        <v>313.44</v>
      </c>
      <c r="T217" s="53">
        <f t="shared" si="77"/>
        <v>0.60905770471987075</v>
      </c>
    </row>
    <row r="218" ht="15.95" customHeight="1">
      <c r="A218" s="351" t="s">
        <v>501</v>
      </c>
      <c r="B218" s="39" t="s">
        <v>194</v>
      </c>
      <c r="C218" s="40" t="s">
        <v>195</v>
      </c>
      <c r="D218" s="41">
        <v>1</v>
      </c>
      <c r="E218" s="42">
        <v>348</v>
      </c>
      <c r="F218" s="43">
        <v>0.75</v>
      </c>
      <c r="G218" s="44">
        <f t="shared" si="67"/>
        <v>87</v>
      </c>
      <c r="H218" s="45">
        <f t="shared" si="68"/>
        <v>12.11388</v>
      </c>
      <c r="I218" s="45">
        <f t="shared" si="69"/>
        <v>12.11388</v>
      </c>
      <c r="J218" s="45">
        <f t="shared" si="70"/>
        <v>1.5748044000000001</v>
      </c>
      <c r="K218" s="46">
        <f t="shared" si="71"/>
        <v>10.5390756</v>
      </c>
      <c r="L218" s="47">
        <v>0.20000000000000001</v>
      </c>
      <c r="M218" s="48">
        <f t="shared" si="72"/>
        <v>2.1078151200000002</v>
      </c>
      <c r="N218" s="49">
        <v>0.050000000000000003</v>
      </c>
      <c r="O218" s="50">
        <f t="shared" si="73"/>
        <v>0.52695378000000004</v>
      </c>
      <c r="P218" s="49">
        <v>0.050000000000000003</v>
      </c>
      <c r="Q218" s="50">
        <f t="shared" si="74"/>
        <v>0.52695378000000004</v>
      </c>
      <c r="R218" s="51">
        <f t="shared" si="75"/>
        <v>7.3799999999999999</v>
      </c>
      <c r="S218" s="52">
        <f t="shared" si="76"/>
        <v>7.3799999999999999</v>
      </c>
      <c r="T218" s="53">
        <f t="shared" si="77"/>
        <v>0.60921851628049806</v>
      </c>
    </row>
    <row r="219" ht="15.95" customHeight="1">
      <c r="A219" s="351" t="s">
        <v>501</v>
      </c>
      <c r="B219" s="39" t="s">
        <v>196</v>
      </c>
      <c r="C219" s="40" t="s">
        <v>197</v>
      </c>
      <c r="D219" s="41">
        <v>4</v>
      </c>
      <c r="E219" s="42">
        <v>498</v>
      </c>
      <c r="F219" s="43">
        <v>0.75</v>
      </c>
      <c r="G219" s="44">
        <f t="shared" si="67"/>
        <v>124</v>
      </c>
      <c r="H219" s="45">
        <f t="shared" si="68"/>
        <v>17.26576</v>
      </c>
      <c r="I219" s="45">
        <f t="shared" si="69"/>
        <v>69.063040000000001</v>
      </c>
      <c r="J219" s="45">
        <f t="shared" si="70"/>
        <v>2.2445488</v>
      </c>
      <c r="K219" s="46">
        <f t="shared" si="71"/>
        <v>60.084844799999999</v>
      </c>
      <c r="L219" s="47">
        <v>0.20000000000000001</v>
      </c>
      <c r="M219" s="48">
        <f t="shared" si="72"/>
        <v>12.01696896</v>
      </c>
      <c r="N219" s="49">
        <v>0.050000000000000003</v>
      </c>
      <c r="O219" s="50">
        <f t="shared" si="73"/>
        <v>3.00424224</v>
      </c>
      <c r="P219" s="49">
        <v>0.050000000000000003</v>
      </c>
      <c r="Q219" s="50">
        <f t="shared" si="74"/>
        <v>3.00424224</v>
      </c>
      <c r="R219" s="51">
        <f t="shared" si="75"/>
        <v>10.51</v>
      </c>
      <c r="S219" s="52">
        <f t="shared" si="76"/>
        <v>42.039999999999999</v>
      </c>
      <c r="T219" s="53">
        <f t="shared" si="77"/>
        <v>0.60871922232209874</v>
      </c>
    </row>
    <row r="220" ht="15.95" customHeight="1">
      <c r="A220" s="351" t="s">
        <v>501</v>
      </c>
      <c r="B220" s="39" t="s">
        <v>198</v>
      </c>
      <c r="C220" s="40" t="s">
        <v>199</v>
      </c>
      <c r="D220" s="41">
        <v>3</v>
      </c>
      <c r="E220" s="42">
        <v>198</v>
      </c>
      <c r="F220" s="43">
        <v>0.75</v>
      </c>
      <c r="G220" s="44">
        <f t="shared" si="67"/>
        <v>49</v>
      </c>
      <c r="H220" s="45">
        <f t="shared" si="68"/>
        <v>6.8227599999999997</v>
      </c>
      <c r="I220" s="45">
        <f t="shared" si="69"/>
        <v>20.46828</v>
      </c>
      <c r="J220" s="45">
        <f t="shared" si="70"/>
        <v>0.88695880000000005</v>
      </c>
      <c r="K220" s="46">
        <f t="shared" si="71"/>
        <v>17.807403599999997</v>
      </c>
      <c r="L220" s="47">
        <v>0.20000000000000001</v>
      </c>
      <c r="M220" s="48">
        <f t="shared" si="72"/>
        <v>3.5614807199999996</v>
      </c>
      <c r="N220" s="49">
        <v>0.050000000000000003</v>
      </c>
      <c r="O220" s="50">
        <f t="shared" si="73"/>
        <v>0.8903701799999999</v>
      </c>
      <c r="P220" s="49">
        <v>0.050000000000000003</v>
      </c>
      <c r="Q220" s="50">
        <f t="shared" si="74"/>
        <v>0.8903701799999999</v>
      </c>
      <c r="R220" s="51">
        <f t="shared" si="75"/>
        <v>4.1600000000000001</v>
      </c>
      <c r="S220" s="52">
        <f t="shared" si="76"/>
        <v>12.48</v>
      </c>
      <c r="T220" s="53">
        <f t="shared" si="77"/>
        <v>0.60972392404246967</v>
      </c>
    </row>
    <row r="221" ht="15.95" customHeight="1">
      <c r="A221" s="351" t="s">
        <v>501</v>
      </c>
      <c r="B221" s="39" t="s">
        <v>200</v>
      </c>
      <c r="C221" s="40" t="s">
        <v>201</v>
      </c>
      <c r="D221" s="41">
        <v>6</v>
      </c>
      <c r="E221" s="42">
        <v>298</v>
      </c>
      <c r="F221" s="43">
        <v>0.5</v>
      </c>
      <c r="G221" s="44">
        <f t="shared" si="67"/>
        <v>149</v>
      </c>
      <c r="H221" s="45">
        <f t="shared" si="68"/>
        <v>20.746760000000002</v>
      </c>
      <c r="I221" s="45">
        <f t="shared" si="69"/>
        <v>124.48056000000001</v>
      </c>
      <c r="J221" s="45">
        <f t="shared" si="70"/>
        <v>2.6970788000000003</v>
      </c>
      <c r="K221" s="46">
        <f t="shared" si="71"/>
        <v>108.29808720000001</v>
      </c>
      <c r="L221" s="47">
        <v>0.20000000000000001</v>
      </c>
      <c r="M221" s="48">
        <f t="shared" si="72"/>
        <v>21.659617440000005</v>
      </c>
      <c r="N221" s="49">
        <v>0.050000000000000003</v>
      </c>
      <c r="O221" s="50">
        <f t="shared" si="73"/>
        <v>5.4149043600000013</v>
      </c>
      <c r="P221" s="49">
        <v>0.050000000000000003</v>
      </c>
      <c r="Q221" s="50">
        <f t="shared" si="74"/>
        <v>5.4149043600000013</v>
      </c>
      <c r="R221" s="51">
        <f t="shared" si="75"/>
        <v>12.630000000000001</v>
      </c>
      <c r="S221" s="52">
        <f t="shared" si="76"/>
        <v>75.780000000000001</v>
      </c>
      <c r="T221" s="53">
        <f t="shared" si="77"/>
        <v>0.60876975489184815</v>
      </c>
    </row>
    <row r="222" ht="15.95" customHeight="1">
      <c r="A222" s="351" t="s">
        <v>501</v>
      </c>
      <c r="B222" s="39" t="s">
        <v>302</v>
      </c>
      <c r="C222" s="40" t="s">
        <v>495</v>
      </c>
      <c r="D222" s="41">
        <v>4</v>
      </c>
      <c r="E222" s="42">
        <v>148</v>
      </c>
      <c r="F222" s="43">
        <v>0</v>
      </c>
      <c r="G222" s="44">
        <f t="shared" si="67"/>
        <v>148</v>
      </c>
      <c r="H222" s="45">
        <f t="shared" si="68"/>
        <v>20.607520000000001</v>
      </c>
      <c r="I222" s="45">
        <f t="shared" si="69"/>
        <v>82.430080000000004</v>
      </c>
      <c r="J222" s="45">
        <f t="shared" si="70"/>
        <v>2.6789776000000001</v>
      </c>
      <c r="K222" s="46">
        <f t="shared" si="71"/>
        <v>71.714169600000005</v>
      </c>
      <c r="L222" s="47">
        <v>0.20000000000000001</v>
      </c>
      <c r="M222" s="48">
        <f t="shared" si="72"/>
        <v>14.342833920000002</v>
      </c>
      <c r="N222" s="49">
        <v>0.050000000000000003</v>
      </c>
      <c r="O222" s="50">
        <f t="shared" si="73"/>
        <v>3.5857084800000005</v>
      </c>
      <c r="P222" s="49">
        <v>0.050000000000000003</v>
      </c>
      <c r="Q222" s="50">
        <f t="shared" si="74"/>
        <v>3.5857084800000005</v>
      </c>
      <c r="R222" s="51">
        <f t="shared" si="75"/>
        <v>12.550000000000001</v>
      </c>
      <c r="S222" s="52">
        <f t="shared" si="76"/>
        <v>50.200000000000003</v>
      </c>
      <c r="T222" s="53">
        <f t="shared" si="77"/>
        <v>0.60900098604781172</v>
      </c>
    </row>
    <row r="223" ht="15.95" customHeight="1">
      <c r="A223" s="351" t="s">
        <v>501</v>
      </c>
      <c r="B223" s="39" t="s">
        <v>496</v>
      </c>
      <c r="C223" s="40" t="s">
        <v>497</v>
      </c>
      <c r="D223" s="41">
        <v>2</v>
      </c>
      <c r="E223" s="42">
        <v>198</v>
      </c>
      <c r="F223" s="43">
        <v>0</v>
      </c>
      <c r="G223" s="44">
        <f t="shared" si="67"/>
        <v>198</v>
      </c>
      <c r="H223" s="45">
        <f t="shared" si="68"/>
        <v>27.569520000000001</v>
      </c>
      <c r="I223" s="45">
        <f t="shared" si="69"/>
        <v>55.139040000000001</v>
      </c>
      <c r="J223" s="45">
        <f t="shared" si="70"/>
        <v>3.5840376000000003</v>
      </c>
      <c r="K223" s="46">
        <f t="shared" si="71"/>
        <v>47.970964800000004</v>
      </c>
      <c r="L223" s="47">
        <v>0.20000000000000001</v>
      </c>
      <c r="M223" s="48">
        <f t="shared" si="72"/>
        <v>9.5941929600000009</v>
      </c>
      <c r="N223" s="49">
        <v>0.050000000000000003</v>
      </c>
      <c r="O223" s="50">
        <f t="shared" si="73"/>
        <v>2.3985482400000002</v>
      </c>
      <c r="P223" s="49">
        <v>0.050000000000000003</v>
      </c>
      <c r="Q223" s="50">
        <f t="shared" si="74"/>
        <v>2.3985482400000002</v>
      </c>
      <c r="R223" s="51">
        <f t="shared" si="75"/>
        <v>16.789999999999999</v>
      </c>
      <c r="S223" s="52">
        <f t="shared" si="76"/>
        <v>33.579999999999998</v>
      </c>
      <c r="T223" s="53">
        <f t="shared" si="77"/>
        <v>0.60900588766144637</v>
      </c>
    </row>
    <row r="224" ht="15.95" customHeight="1">
      <c r="A224" s="351" t="s">
        <v>501</v>
      </c>
      <c r="B224" s="39" t="s">
        <v>202</v>
      </c>
      <c r="C224" s="40" t="s">
        <v>203</v>
      </c>
      <c r="D224" s="41">
        <v>6</v>
      </c>
      <c r="E224" s="42">
        <v>298</v>
      </c>
      <c r="F224" s="43">
        <v>0.90000000000000002</v>
      </c>
      <c r="G224" s="44">
        <f t="shared" si="67"/>
        <v>29</v>
      </c>
      <c r="H224" s="45">
        <f t="shared" si="68"/>
        <v>4.03796</v>
      </c>
      <c r="I224" s="45">
        <f t="shared" si="69"/>
        <v>24.22776</v>
      </c>
      <c r="J224" s="45">
        <f t="shared" si="70"/>
        <v>0.52493480000000003</v>
      </c>
      <c r="K224" s="46">
        <f t="shared" si="71"/>
        <v>21.078151200000001</v>
      </c>
      <c r="L224" s="47">
        <v>0.20000000000000001</v>
      </c>
      <c r="M224" s="48">
        <f t="shared" si="72"/>
        <v>4.2156302400000003</v>
      </c>
      <c r="N224" s="49">
        <v>0.050000000000000003</v>
      </c>
      <c r="O224" s="50">
        <f t="shared" si="73"/>
        <v>1.0539075600000001</v>
      </c>
      <c r="P224" s="49">
        <v>0.050000000000000003</v>
      </c>
      <c r="Q224" s="50">
        <f t="shared" si="74"/>
        <v>1.0539075600000001</v>
      </c>
      <c r="R224" s="51">
        <f t="shared" si="75"/>
        <v>2.46</v>
      </c>
      <c r="S224" s="52">
        <f t="shared" si="76"/>
        <v>14.76</v>
      </c>
      <c r="T224" s="53">
        <f t="shared" si="77"/>
        <v>0.60921851628049806</v>
      </c>
    </row>
    <row r="225" ht="15.95" customHeight="1">
      <c r="A225" s="351" t="s">
        <v>501</v>
      </c>
      <c r="B225" s="39" t="s">
        <v>204</v>
      </c>
      <c r="C225" s="40" t="s">
        <v>205</v>
      </c>
      <c r="D225" s="41">
        <v>4</v>
      </c>
      <c r="E225" s="42">
        <v>448</v>
      </c>
      <c r="F225" s="43">
        <v>0.83999999999999997</v>
      </c>
      <c r="G225" s="44">
        <f t="shared" si="67"/>
        <v>71</v>
      </c>
      <c r="H225" s="45">
        <f t="shared" si="68"/>
        <v>9.8860399999999995</v>
      </c>
      <c r="I225" s="45">
        <f t="shared" si="69"/>
        <v>39.544159999999998</v>
      </c>
      <c r="J225" s="45">
        <f t="shared" si="70"/>
        <v>1.2851851999999999</v>
      </c>
      <c r="K225" s="46">
        <f t="shared" si="71"/>
        <v>34.403419200000002</v>
      </c>
      <c r="L225" s="47">
        <v>0.20000000000000001</v>
      </c>
      <c r="M225" s="48">
        <f t="shared" si="72"/>
        <v>6.8806838400000006</v>
      </c>
      <c r="N225" s="49">
        <v>0.050000000000000003</v>
      </c>
      <c r="O225" s="50">
        <f t="shared" si="73"/>
        <v>1.7201709600000001</v>
      </c>
      <c r="P225" s="49">
        <v>0.050000000000000003</v>
      </c>
      <c r="Q225" s="50">
        <f t="shared" si="74"/>
        <v>1.7201709600000001</v>
      </c>
      <c r="R225" s="51">
        <f t="shared" si="75"/>
        <v>6.0199999999999996</v>
      </c>
      <c r="S225" s="52">
        <f t="shared" si="76"/>
        <v>24.079999999999998</v>
      </c>
      <c r="T225" s="53">
        <f t="shared" si="77"/>
        <v>0.60893947424853634</v>
      </c>
    </row>
    <row r="226" ht="15.95" customHeight="1">
      <c r="A226" s="351" t="s">
        <v>501</v>
      </c>
      <c r="B226" s="39" t="s">
        <v>208</v>
      </c>
      <c r="C226" s="40" t="s">
        <v>344</v>
      </c>
      <c r="D226" s="41">
        <v>1</v>
      </c>
      <c r="E226" s="42">
        <v>348</v>
      </c>
      <c r="F226" s="43">
        <v>0.34999999999999998</v>
      </c>
      <c r="G226" s="44">
        <f t="shared" ref="G226:G250" si="78">ROUNDDOWN(E226*(1-F226),0)</f>
        <v>226</v>
      </c>
      <c r="H226" s="45">
        <f t="shared" ref="H226:H250" si="79">G226*$C$6</f>
        <v>31.468240000000002</v>
      </c>
      <c r="I226" s="45">
        <f t="shared" ref="I226:I250" si="80">H226*D226</f>
        <v>31.468240000000002</v>
      </c>
      <c r="J226" s="45">
        <f t="shared" ref="J226:J250" si="81">H226*0.13</f>
        <v>4.0908712000000005</v>
      </c>
      <c r="K226" s="46">
        <f t="shared" ref="K226:K250" si="82">(H226-J226)*D226</f>
        <v>27.377368799999999</v>
      </c>
      <c r="L226" s="47">
        <v>0.20000000000000001</v>
      </c>
      <c r="M226" s="48">
        <f t="shared" ref="M226:M250" si="83">K226*L226</f>
        <v>5.4754737599999999</v>
      </c>
      <c r="N226" s="49">
        <v>0.050000000000000003</v>
      </c>
      <c r="O226" s="50">
        <f t="shared" ref="O226:O250" si="84">K226*N226</f>
        <v>1.36886844</v>
      </c>
      <c r="P226" s="49">
        <v>0.050000000000000003</v>
      </c>
      <c r="Q226" s="50">
        <f t="shared" ref="Q226:Q250" si="85">K226*P226</f>
        <v>1.36886844</v>
      </c>
      <c r="R226" s="51">
        <f t="shared" ref="R226:R250" si="86">IFERROR(ROUND((K226-M226-O226-Q226)/D226,2),0)</f>
        <v>19.16</v>
      </c>
      <c r="S226" s="52">
        <f t="shared" ref="S226:S250" si="87">+D226*R226</f>
        <v>19.16</v>
      </c>
      <c r="T226" s="53">
        <f t="shared" ref="T226:T250" si="88">S226/I226</f>
        <v>0.60886786169166118</v>
      </c>
    </row>
    <row r="227" ht="15.95" customHeight="1">
      <c r="A227" s="351" t="s">
        <v>501</v>
      </c>
      <c r="B227" s="39" t="s">
        <v>384</v>
      </c>
      <c r="C227" s="40" t="s">
        <v>211</v>
      </c>
      <c r="D227" s="41">
        <v>2</v>
      </c>
      <c r="E227" s="42">
        <v>368</v>
      </c>
      <c r="F227" s="43">
        <v>0.72999999999999998</v>
      </c>
      <c r="G227" s="44">
        <f t="shared" si="78"/>
        <v>99</v>
      </c>
      <c r="H227" s="45">
        <f t="shared" si="79"/>
        <v>13.78476</v>
      </c>
      <c r="I227" s="45">
        <f t="shared" si="80"/>
        <v>27.569520000000001</v>
      </c>
      <c r="J227" s="45">
        <f t="shared" si="81"/>
        <v>1.7920188000000001</v>
      </c>
      <c r="K227" s="46">
        <f t="shared" si="82"/>
        <v>23.985482400000002</v>
      </c>
      <c r="L227" s="47">
        <v>0.20000000000000001</v>
      </c>
      <c r="M227" s="48">
        <f t="shared" si="83"/>
        <v>4.7970964800000004</v>
      </c>
      <c r="N227" s="49">
        <v>0.050000000000000003</v>
      </c>
      <c r="O227" s="50">
        <f t="shared" si="84"/>
        <v>1.1992741200000001</v>
      </c>
      <c r="P227" s="49">
        <v>0.050000000000000003</v>
      </c>
      <c r="Q227" s="50">
        <f t="shared" si="85"/>
        <v>1.1992741200000001</v>
      </c>
      <c r="R227" s="51">
        <f t="shared" si="86"/>
        <v>8.3900000000000006</v>
      </c>
      <c r="S227" s="52">
        <f t="shared" si="87"/>
        <v>16.780000000000001</v>
      </c>
      <c r="T227" s="53">
        <f t="shared" si="88"/>
        <v>0.608643168252476</v>
      </c>
    </row>
    <row r="228" ht="15.95" customHeight="1">
      <c r="A228" s="351" t="s">
        <v>501</v>
      </c>
      <c r="B228" s="39" t="s">
        <v>385</v>
      </c>
      <c r="C228" s="40" t="s">
        <v>427</v>
      </c>
      <c r="D228" s="41">
        <v>9</v>
      </c>
      <c r="E228" s="42">
        <v>528</v>
      </c>
      <c r="F228" s="43">
        <v>0.69999999999999996</v>
      </c>
      <c r="G228" s="44">
        <f t="shared" si="78"/>
        <v>158</v>
      </c>
      <c r="H228" s="45">
        <f t="shared" si="79"/>
        <v>21.999919999999999</v>
      </c>
      <c r="I228" s="45">
        <f t="shared" si="80"/>
        <v>197.99928</v>
      </c>
      <c r="J228" s="45">
        <f t="shared" si="81"/>
        <v>2.8599896</v>
      </c>
      <c r="K228" s="46">
        <f t="shared" si="82"/>
        <v>172.2593736</v>
      </c>
      <c r="L228" s="47">
        <v>0.20000000000000001</v>
      </c>
      <c r="M228" s="48">
        <f t="shared" si="83"/>
        <v>34.451874719999999</v>
      </c>
      <c r="N228" s="49">
        <v>0.050000000000000003</v>
      </c>
      <c r="O228" s="50">
        <f t="shared" si="84"/>
        <v>8.6129686799999998</v>
      </c>
      <c r="P228" s="49">
        <v>0.050000000000000003</v>
      </c>
      <c r="Q228" s="50">
        <f t="shared" si="85"/>
        <v>8.6129686799999998</v>
      </c>
      <c r="R228" s="51">
        <f t="shared" si="86"/>
        <v>13.4</v>
      </c>
      <c r="S228" s="52">
        <f t="shared" si="87"/>
        <v>120.60000000000001</v>
      </c>
      <c r="T228" s="53">
        <f t="shared" si="88"/>
        <v>0.60909312397499626</v>
      </c>
    </row>
    <row r="229" ht="15.95" customHeight="1">
      <c r="A229" s="351" t="s">
        <v>501</v>
      </c>
      <c r="B229" s="39" t="s">
        <v>386</v>
      </c>
      <c r="C229" s="40" t="s">
        <v>428</v>
      </c>
      <c r="D229" s="41">
        <v>3</v>
      </c>
      <c r="E229" s="42">
        <v>678</v>
      </c>
      <c r="F229" s="43">
        <v>0.67000000000000004</v>
      </c>
      <c r="G229" s="44">
        <f t="shared" si="78"/>
        <v>223</v>
      </c>
      <c r="H229" s="45">
        <f t="shared" si="79"/>
        <v>31.050520000000002</v>
      </c>
      <c r="I229" s="45">
        <f t="shared" si="80"/>
        <v>93.151560000000003</v>
      </c>
      <c r="J229" s="45">
        <f t="shared" si="81"/>
        <v>4.0365676000000006</v>
      </c>
      <c r="K229" s="46">
        <f t="shared" si="82"/>
        <v>81.04185720000001</v>
      </c>
      <c r="L229" s="47">
        <v>0.20000000000000001</v>
      </c>
      <c r="M229" s="48">
        <f t="shared" si="83"/>
        <v>16.208371440000004</v>
      </c>
      <c r="N229" s="49">
        <v>0.050000000000000003</v>
      </c>
      <c r="O229" s="50">
        <f t="shared" si="84"/>
        <v>4.052092860000001</v>
      </c>
      <c r="P229" s="49">
        <v>0.050000000000000003</v>
      </c>
      <c r="Q229" s="50">
        <f t="shared" si="85"/>
        <v>4.052092860000001</v>
      </c>
      <c r="R229" s="51">
        <f t="shared" si="86"/>
        <v>18.91</v>
      </c>
      <c r="S229" s="52">
        <f t="shared" si="87"/>
        <v>56.730000000000004</v>
      </c>
      <c r="T229" s="53">
        <f t="shared" si="88"/>
        <v>0.60900751420588128</v>
      </c>
    </row>
    <row r="230" ht="15.95" customHeight="1">
      <c r="A230" s="351" t="s">
        <v>501</v>
      </c>
      <c r="B230" s="39" t="s">
        <v>216</v>
      </c>
      <c r="C230" s="40" t="s">
        <v>217</v>
      </c>
      <c r="D230" s="41">
        <v>26</v>
      </c>
      <c r="E230" s="42">
        <v>248</v>
      </c>
      <c r="F230" s="43">
        <v>0.75</v>
      </c>
      <c r="G230" s="44">
        <f t="shared" si="78"/>
        <v>62</v>
      </c>
      <c r="H230" s="45">
        <f t="shared" si="79"/>
        <v>8.6328800000000001</v>
      </c>
      <c r="I230" s="45">
        <f t="shared" si="80"/>
        <v>224.45488</v>
      </c>
      <c r="J230" s="45">
        <f t="shared" si="81"/>
        <v>1.1222744</v>
      </c>
      <c r="K230" s="46">
        <f t="shared" si="82"/>
        <v>195.27574559999999</v>
      </c>
      <c r="L230" s="47">
        <v>0.20000000000000001</v>
      </c>
      <c r="M230" s="48">
        <f t="shared" si="83"/>
        <v>39.055149120000003</v>
      </c>
      <c r="N230" s="49">
        <v>0.050000000000000003</v>
      </c>
      <c r="O230" s="50">
        <f t="shared" si="84"/>
        <v>9.7637872800000007</v>
      </c>
      <c r="P230" s="49">
        <v>0.050000000000000003</v>
      </c>
      <c r="Q230" s="50">
        <f t="shared" si="85"/>
        <v>9.7637872800000007</v>
      </c>
      <c r="R230" s="51">
        <f t="shared" si="86"/>
        <v>5.2599999999999998</v>
      </c>
      <c r="S230" s="52">
        <f t="shared" si="87"/>
        <v>136.75999999999999</v>
      </c>
      <c r="T230" s="53">
        <f t="shared" si="88"/>
        <v>0.60929840331384189</v>
      </c>
    </row>
    <row r="231" ht="15.95" customHeight="1">
      <c r="A231" s="351" t="s">
        <v>501</v>
      </c>
      <c r="B231" s="39" t="s">
        <v>224</v>
      </c>
      <c r="C231" s="40" t="s">
        <v>225</v>
      </c>
      <c r="D231" s="41">
        <v>1</v>
      </c>
      <c r="E231" s="42">
        <v>428</v>
      </c>
      <c r="F231" s="43">
        <v>0.29999999999999999</v>
      </c>
      <c r="G231" s="44">
        <f t="shared" si="78"/>
        <v>299</v>
      </c>
      <c r="H231" s="45">
        <f t="shared" si="79"/>
        <v>41.632759999999998</v>
      </c>
      <c r="I231" s="45">
        <f t="shared" si="80"/>
        <v>41.632759999999998</v>
      </c>
      <c r="J231" s="45">
        <f t="shared" si="81"/>
        <v>5.4122588</v>
      </c>
      <c r="K231" s="46">
        <f t="shared" si="82"/>
        <v>36.220501200000001</v>
      </c>
      <c r="L231" s="47">
        <v>0.20000000000000001</v>
      </c>
      <c r="M231" s="48">
        <f t="shared" si="83"/>
        <v>7.2441002400000007</v>
      </c>
      <c r="N231" s="49">
        <v>0.050000000000000003</v>
      </c>
      <c r="O231" s="50">
        <f t="shared" si="84"/>
        <v>1.8110250600000002</v>
      </c>
      <c r="P231" s="49">
        <v>0.050000000000000003</v>
      </c>
      <c r="Q231" s="50">
        <f t="shared" si="85"/>
        <v>1.8110250600000002</v>
      </c>
      <c r="R231" s="51">
        <f t="shared" si="86"/>
        <v>25.350000000000001</v>
      </c>
      <c r="S231" s="52">
        <f t="shared" si="87"/>
        <v>25.350000000000001</v>
      </c>
      <c r="T231" s="53">
        <f t="shared" si="88"/>
        <v>0.60889549479784677</v>
      </c>
    </row>
    <row r="232" ht="15.95" customHeight="1">
      <c r="A232" s="351" t="s">
        <v>501</v>
      </c>
      <c r="B232" s="39" t="s">
        <v>226</v>
      </c>
      <c r="C232" s="40" t="s">
        <v>227</v>
      </c>
      <c r="D232" s="41">
        <v>1</v>
      </c>
      <c r="E232" s="42">
        <v>498</v>
      </c>
      <c r="F232" s="43">
        <v>0.29999999999999999</v>
      </c>
      <c r="G232" s="44">
        <f t="shared" si="78"/>
        <v>348</v>
      </c>
      <c r="H232" s="45">
        <f t="shared" si="79"/>
        <v>48.45552</v>
      </c>
      <c r="I232" s="45">
        <f t="shared" si="80"/>
        <v>48.45552</v>
      </c>
      <c r="J232" s="45">
        <f t="shared" si="81"/>
        <v>6.2992176000000004</v>
      </c>
      <c r="K232" s="46">
        <f t="shared" si="82"/>
        <v>42.156302400000001</v>
      </c>
      <c r="L232" s="47">
        <v>0.20000000000000001</v>
      </c>
      <c r="M232" s="48">
        <f t="shared" si="83"/>
        <v>8.4312604800000006</v>
      </c>
      <c r="N232" s="49">
        <v>0.050000000000000003</v>
      </c>
      <c r="O232" s="50">
        <f t="shared" si="84"/>
        <v>2.1078151200000002</v>
      </c>
      <c r="P232" s="49">
        <v>0.050000000000000003</v>
      </c>
      <c r="Q232" s="50">
        <f t="shared" si="85"/>
        <v>2.1078151200000002</v>
      </c>
      <c r="R232" s="51">
        <f t="shared" si="86"/>
        <v>29.510000000000002</v>
      </c>
      <c r="S232" s="52">
        <f t="shared" si="87"/>
        <v>29.510000000000002</v>
      </c>
      <c r="T232" s="53">
        <f t="shared" si="88"/>
        <v>0.60901214144435978</v>
      </c>
    </row>
    <row r="233" ht="15.95" customHeight="1">
      <c r="A233" s="351" t="s">
        <v>501</v>
      </c>
      <c r="B233" s="39" t="s">
        <v>387</v>
      </c>
      <c r="C233" s="40" t="s">
        <v>231</v>
      </c>
      <c r="D233" s="41">
        <v>1</v>
      </c>
      <c r="E233" s="42">
        <v>428</v>
      </c>
      <c r="F233" s="43">
        <v>0.75</v>
      </c>
      <c r="G233" s="44">
        <f t="shared" si="78"/>
        <v>107</v>
      </c>
      <c r="H233" s="45">
        <f t="shared" si="79"/>
        <v>14.898680000000001</v>
      </c>
      <c r="I233" s="45">
        <f t="shared" si="80"/>
        <v>14.898680000000001</v>
      </c>
      <c r="J233" s="45">
        <f t="shared" si="81"/>
        <v>1.9368284000000002</v>
      </c>
      <c r="K233" s="46">
        <f t="shared" si="82"/>
        <v>12.961851600000001</v>
      </c>
      <c r="L233" s="47">
        <v>0.20000000000000001</v>
      </c>
      <c r="M233" s="48">
        <f t="shared" si="83"/>
        <v>2.5923703200000006</v>
      </c>
      <c r="N233" s="49">
        <v>0.050000000000000003</v>
      </c>
      <c r="O233" s="50">
        <f t="shared" si="84"/>
        <v>0.64809258000000014</v>
      </c>
      <c r="P233" s="49">
        <v>0.050000000000000003</v>
      </c>
      <c r="Q233" s="50">
        <f t="shared" si="85"/>
        <v>0.64809258000000014</v>
      </c>
      <c r="R233" s="51">
        <f t="shared" si="86"/>
        <v>9.0700000000000003</v>
      </c>
      <c r="S233" s="52">
        <f t="shared" si="87"/>
        <v>9.0700000000000003</v>
      </c>
      <c r="T233" s="53">
        <f t="shared" si="88"/>
        <v>0.60877876429321254</v>
      </c>
    </row>
    <row r="234" ht="15.95" customHeight="1">
      <c r="A234" s="351" t="s">
        <v>501</v>
      </c>
      <c r="B234" s="39" t="s">
        <v>232</v>
      </c>
      <c r="C234" s="40" t="s">
        <v>233</v>
      </c>
      <c r="D234" s="41">
        <v>20</v>
      </c>
      <c r="E234" s="42">
        <v>158</v>
      </c>
      <c r="F234" s="43">
        <v>0.90000000000000002</v>
      </c>
      <c r="G234" s="44">
        <f t="shared" si="78"/>
        <v>15</v>
      </c>
      <c r="H234" s="45">
        <f t="shared" si="79"/>
        <v>2.0886</v>
      </c>
      <c r="I234" s="45">
        <f t="shared" si="80"/>
        <v>41.771999999999998</v>
      </c>
      <c r="J234" s="45">
        <f t="shared" si="81"/>
        <v>0.27151800000000004</v>
      </c>
      <c r="K234" s="46">
        <f t="shared" si="82"/>
        <v>36.341639999999998</v>
      </c>
      <c r="L234" s="47">
        <v>0.20000000000000001</v>
      </c>
      <c r="M234" s="48">
        <f t="shared" si="83"/>
        <v>7.2683280000000003</v>
      </c>
      <c r="N234" s="49">
        <v>0.050000000000000003</v>
      </c>
      <c r="O234" s="50">
        <f t="shared" si="84"/>
        <v>1.8170820000000001</v>
      </c>
      <c r="P234" s="49">
        <v>0.050000000000000003</v>
      </c>
      <c r="Q234" s="50">
        <f t="shared" si="85"/>
        <v>1.8170820000000001</v>
      </c>
      <c r="R234" s="51">
        <f t="shared" si="86"/>
        <v>1.27</v>
      </c>
      <c r="S234" s="52">
        <f t="shared" si="87"/>
        <v>25.399999999999999</v>
      </c>
      <c r="T234" s="53">
        <f t="shared" si="88"/>
        <v>0.60806281719812316</v>
      </c>
    </row>
    <row r="235" ht="15.95" customHeight="1">
      <c r="A235" s="351" t="s">
        <v>501</v>
      </c>
      <c r="B235" s="39" t="s">
        <v>234</v>
      </c>
      <c r="C235" s="40" t="s">
        <v>235</v>
      </c>
      <c r="D235" s="41">
        <v>8</v>
      </c>
      <c r="E235" s="42">
        <v>302</v>
      </c>
      <c r="F235" s="43">
        <v>0.76000000000000001</v>
      </c>
      <c r="G235" s="44">
        <f t="shared" si="78"/>
        <v>72</v>
      </c>
      <c r="H235" s="45">
        <f t="shared" si="79"/>
        <v>10.02528</v>
      </c>
      <c r="I235" s="45">
        <f t="shared" si="80"/>
        <v>80.202240000000003</v>
      </c>
      <c r="J235" s="45">
        <f t="shared" si="81"/>
        <v>1.3032864000000002</v>
      </c>
      <c r="K235" s="46">
        <f t="shared" si="82"/>
        <v>69.775948800000009</v>
      </c>
      <c r="L235" s="47">
        <v>0.20000000000000001</v>
      </c>
      <c r="M235" s="48">
        <f t="shared" si="83"/>
        <v>13.955189760000003</v>
      </c>
      <c r="N235" s="49">
        <v>0.050000000000000003</v>
      </c>
      <c r="O235" s="50">
        <f t="shared" si="84"/>
        <v>3.4887974400000008</v>
      </c>
      <c r="P235" s="49">
        <v>0.050000000000000003</v>
      </c>
      <c r="Q235" s="50">
        <f t="shared" si="85"/>
        <v>3.4887974400000008</v>
      </c>
      <c r="R235" s="51">
        <f t="shared" si="86"/>
        <v>6.1100000000000003</v>
      </c>
      <c r="S235" s="52">
        <f t="shared" si="87"/>
        <v>48.880000000000003</v>
      </c>
      <c r="T235" s="53">
        <f t="shared" si="88"/>
        <v>0.60945928692265949</v>
      </c>
    </row>
    <row r="236" ht="15.95" customHeight="1">
      <c r="A236" s="351" t="s">
        <v>501</v>
      </c>
      <c r="B236" s="39" t="s">
        <v>236</v>
      </c>
      <c r="C236" s="40" t="s">
        <v>237</v>
      </c>
      <c r="D236" s="41">
        <v>2</v>
      </c>
      <c r="E236" s="42">
        <v>278</v>
      </c>
      <c r="F236" s="43">
        <v>0.84999999999999998</v>
      </c>
      <c r="G236" s="44">
        <f t="shared" si="78"/>
        <v>41</v>
      </c>
      <c r="H236" s="45">
        <f t="shared" si="79"/>
        <v>5.7088400000000004</v>
      </c>
      <c r="I236" s="45">
        <f t="shared" si="80"/>
        <v>11.417680000000001</v>
      </c>
      <c r="J236" s="45">
        <f t="shared" si="81"/>
        <v>0.74214920000000006</v>
      </c>
      <c r="K236" s="46">
        <f t="shared" si="82"/>
        <v>9.9333816000000006</v>
      </c>
      <c r="L236" s="47">
        <v>0.20000000000000001</v>
      </c>
      <c r="M236" s="48">
        <f t="shared" si="83"/>
        <v>1.9866763200000002</v>
      </c>
      <c r="N236" s="49">
        <v>0.050000000000000003</v>
      </c>
      <c r="O236" s="50">
        <f t="shared" si="84"/>
        <v>0.49666908000000004</v>
      </c>
      <c r="P236" s="49">
        <v>0.050000000000000003</v>
      </c>
      <c r="Q236" s="50">
        <f t="shared" si="85"/>
        <v>0.49666908000000004</v>
      </c>
      <c r="R236" s="51">
        <f t="shared" si="86"/>
        <v>3.48</v>
      </c>
      <c r="S236" s="52">
        <f t="shared" si="87"/>
        <v>6.96</v>
      </c>
      <c r="T236" s="53">
        <f t="shared" si="88"/>
        <v>0.60958093062688734</v>
      </c>
    </row>
    <row r="237" ht="15.95" customHeight="1">
      <c r="A237" s="351" t="s">
        <v>501</v>
      </c>
      <c r="B237" s="54" t="s">
        <v>238</v>
      </c>
      <c r="C237" s="40" t="s">
        <v>239</v>
      </c>
      <c r="D237" s="41">
        <v>1</v>
      </c>
      <c r="E237" s="42">
        <v>88</v>
      </c>
      <c r="F237" s="43">
        <v>0.75</v>
      </c>
      <c r="G237" s="44">
        <f t="shared" si="78"/>
        <v>22</v>
      </c>
      <c r="H237" s="45">
        <f t="shared" si="79"/>
        <v>3.0632800000000002</v>
      </c>
      <c r="I237" s="45">
        <f t="shared" si="80"/>
        <v>3.0632800000000002</v>
      </c>
      <c r="J237" s="45">
        <f t="shared" si="81"/>
        <v>0.39822640000000004</v>
      </c>
      <c r="K237" s="46">
        <f t="shared" si="82"/>
        <v>2.6650536000000002</v>
      </c>
      <c r="L237" s="47">
        <v>0.20000000000000001</v>
      </c>
      <c r="M237" s="48">
        <f t="shared" si="83"/>
        <v>0.53301072000000005</v>
      </c>
      <c r="N237" s="49">
        <v>0.050000000000000003</v>
      </c>
      <c r="O237" s="50">
        <f t="shared" si="84"/>
        <v>0.13325268000000001</v>
      </c>
      <c r="P237" s="49">
        <v>0.050000000000000003</v>
      </c>
      <c r="Q237" s="50">
        <f t="shared" si="85"/>
        <v>0.13325268000000001</v>
      </c>
      <c r="R237" s="51">
        <f t="shared" si="86"/>
        <v>1.8700000000000001</v>
      </c>
      <c r="S237" s="52">
        <f t="shared" si="87"/>
        <v>1.8700000000000001</v>
      </c>
      <c r="T237" s="53">
        <f t="shared" si="88"/>
        <v>0.6104567652973284</v>
      </c>
    </row>
    <row r="238" ht="15.95" customHeight="1">
      <c r="A238" s="351" t="s">
        <v>501</v>
      </c>
      <c r="B238" s="54" t="s">
        <v>398</v>
      </c>
      <c r="C238" s="40" t="s">
        <v>435</v>
      </c>
      <c r="D238" s="41">
        <v>1</v>
      </c>
      <c r="E238" s="42">
        <v>248</v>
      </c>
      <c r="F238" s="43">
        <v>0.40000000000000002</v>
      </c>
      <c r="G238" s="44">
        <f t="shared" si="78"/>
        <v>148</v>
      </c>
      <c r="H238" s="45">
        <f t="shared" si="79"/>
        <v>20.607520000000001</v>
      </c>
      <c r="I238" s="45">
        <f t="shared" si="80"/>
        <v>20.607520000000001</v>
      </c>
      <c r="J238" s="45">
        <f t="shared" si="81"/>
        <v>2.6789776000000001</v>
      </c>
      <c r="K238" s="46">
        <f t="shared" si="82"/>
        <v>17.928542400000001</v>
      </c>
      <c r="L238" s="47">
        <v>0.20000000000000001</v>
      </c>
      <c r="M238" s="48">
        <f t="shared" si="83"/>
        <v>3.5857084800000005</v>
      </c>
      <c r="N238" s="49">
        <v>0.050000000000000003</v>
      </c>
      <c r="O238" s="50">
        <f t="shared" si="84"/>
        <v>0.89642712000000013</v>
      </c>
      <c r="P238" s="49">
        <v>0.050000000000000003</v>
      </c>
      <c r="Q238" s="50">
        <f t="shared" si="85"/>
        <v>0.89642712000000013</v>
      </c>
      <c r="R238" s="51">
        <f t="shared" si="86"/>
        <v>12.550000000000001</v>
      </c>
      <c r="S238" s="52">
        <f t="shared" si="87"/>
        <v>12.550000000000001</v>
      </c>
      <c r="T238" s="53">
        <f t="shared" si="88"/>
        <v>0.60900098604781172</v>
      </c>
    </row>
    <row r="239" ht="15.95" customHeight="1">
      <c r="A239" s="351" t="s">
        <v>501</v>
      </c>
      <c r="B239" s="39" t="s">
        <v>250</v>
      </c>
      <c r="C239" s="40" t="s">
        <v>437</v>
      </c>
      <c r="D239" s="41">
        <v>17</v>
      </c>
      <c r="E239" s="42">
        <v>198</v>
      </c>
      <c r="F239" s="43">
        <v>0.75</v>
      </c>
      <c r="G239" s="44">
        <f t="shared" si="78"/>
        <v>49</v>
      </c>
      <c r="H239" s="45">
        <f t="shared" si="79"/>
        <v>6.8227599999999997</v>
      </c>
      <c r="I239" s="45">
        <f t="shared" si="80"/>
        <v>115.98692</v>
      </c>
      <c r="J239" s="45">
        <f t="shared" si="81"/>
        <v>0.88695880000000005</v>
      </c>
      <c r="K239" s="46">
        <f t="shared" si="82"/>
        <v>100.90862039999999</v>
      </c>
      <c r="L239" s="47">
        <v>0.20000000000000001</v>
      </c>
      <c r="M239" s="48">
        <f t="shared" si="83"/>
        <v>20.181724079999999</v>
      </c>
      <c r="N239" s="49">
        <v>0.050000000000000003</v>
      </c>
      <c r="O239" s="50">
        <f t="shared" si="84"/>
        <v>5.0454310199999997</v>
      </c>
      <c r="P239" s="49">
        <v>0.050000000000000003</v>
      </c>
      <c r="Q239" s="50">
        <f t="shared" si="85"/>
        <v>5.0454310199999997</v>
      </c>
      <c r="R239" s="51">
        <f t="shared" si="86"/>
        <v>4.1600000000000001</v>
      </c>
      <c r="S239" s="52">
        <f t="shared" si="87"/>
        <v>70.719999999999999</v>
      </c>
      <c r="T239" s="53">
        <f t="shared" si="88"/>
        <v>0.60972392404246967</v>
      </c>
    </row>
    <row r="240" ht="15.95" customHeight="1">
      <c r="A240" s="351" t="s">
        <v>501</v>
      </c>
      <c r="B240" s="39" t="s">
        <v>389</v>
      </c>
      <c r="C240" s="40" t="s">
        <v>439</v>
      </c>
      <c r="D240" s="41">
        <v>10</v>
      </c>
      <c r="E240" s="42">
        <v>298</v>
      </c>
      <c r="F240" s="43">
        <v>0.67000000000000004</v>
      </c>
      <c r="G240" s="44">
        <f t="shared" si="78"/>
        <v>98</v>
      </c>
      <c r="H240" s="45">
        <f t="shared" si="79"/>
        <v>13.645519999999999</v>
      </c>
      <c r="I240" s="45">
        <f t="shared" si="80"/>
        <v>136.45519999999999</v>
      </c>
      <c r="J240" s="45">
        <f t="shared" si="81"/>
        <v>1.7739176000000001</v>
      </c>
      <c r="K240" s="46">
        <f t="shared" si="82"/>
        <v>118.71602399999999</v>
      </c>
      <c r="L240" s="47">
        <v>0.20000000000000001</v>
      </c>
      <c r="M240" s="48">
        <f t="shared" si="83"/>
        <v>23.743204800000001</v>
      </c>
      <c r="N240" s="49">
        <v>0.050000000000000003</v>
      </c>
      <c r="O240" s="50">
        <f t="shared" si="84"/>
        <v>5.9358012000000002</v>
      </c>
      <c r="P240" s="49">
        <v>0.050000000000000003</v>
      </c>
      <c r="Q240" s="50">
        <f t="shared" si="85"/>
        <v>5.9358012000000002</v>
      </c>
      <c r="R240" s="51">
        <f t="shared" si="86"/>
        <v>8.3100000000000005</v>
      </c>
      <c r="S240" s="52">
        <f t="shared" si="87"/>
        <v>83.100000000000009</v>
      </c>
      <c r="T240" s="53">
        <f t="shared" si="88"/>
        <v>0.60899108278761094</v>
      </c>
    </row>
    <row r="241" ht="15.95" customHeight="1">
      <c r="A241" s="351" t="s">
        <v>501</v>
      </c>
      <c r="B241" s="39" t="s">
        <v>391</v>
      </c>
      <c r="C241" s="40" t="s">
        <v>440</v>
      </c>
      <c r="D241" s="41">
        <v>5</v>
      </c>
      <c r="E241" s="42">
        <v>498</v>
      </c>
      <c r="F241" s="43">
        <v>0.59999999999999998</v>
      </c>
      <c r="G241" s="44">
        <f t="shared" si="78"/>
        <v>199</v>
      </c>
      <c r="H241" s="45">
        <f t="shared" si="79"/>
        <v>27.708760000000002</v>
      </c>
      <c r="I241" s="45">
        <f t="shared" si="80"/>
        <v>138.5438</v>
      </c>
      <c r="J241" s="45">
        <f t="shared" si="81"/>
        <v>3.6021388000000005</v>
      </c>
      <c r="K241" s="46">
        <f t="shared" si="82"/>
        <v>120.533106</v>
      </c>
      <c r="L241" s="47">
        <v>0.20000000000000001</v>
      </c>
      <c r="M241" s="48">
        <f t="shared" si="83"/>
        <v>24.106621200000003</v>
      </c>
      <c r="N241" s="49">
        <v>0.050000000000000003</v>
      </c>
      <c r="O241" s="50">
        <f t="shared" si="84"/>
        <v>6.0266553000000007</v>
      </c>
      <c r="P241" s="49">
        <v>0.050000000000000003</v>
      </c>
      <c r="Q241" s="50">
        <f t="shared" si="85"/>
        <v>6.0266553000000007</v>
      </c>
      <c r="R241" s="51">
        <f t="shared" si="86"/>
        <v>16.870000000000001</v>
      </c>
      <c r="S241" s="52">
        <f t="shared" si="87"/>
        <v>84.350000000000009</v>
      </c>
      <c r="T241" s="53">
        <f t="shared" si="88"/>
        <v>0.60883273015465145</v>
      </c>
    </row>
    <row r="242" ht="15.95" customHeight="1">
      <c r="A242" s="351" t="s">
        <v>501</v>
      </c>
      <c r="B242" s="39" t="s">
        <v>392</v>
      </c>
      <c r="C242" s="40" t="s">
        <v>261</v>
      </c>
      <c r="D242" s="41">
        <v>18</v>
      </c>
      <c r="E242" s="42">
        <v>268</v>
      </c>
      <c r="F242" s="43">
        <v>0.90000000000000002</v>
      </c>
      <c r="G242" s="44">
        <f t="shared" si="78"/>
        <v>26</v>
      </c>
      <c r="H242" s="45">
        <f t="shared" si="79"/>
        <v>3.6202399999999999</v>
      </c>
      <c r="I242" s="45">
        <f t="shared" si="80"/>
        <v>65.164320000000004</v>
      </c>
      <c r="J242" s="45">
        <f t="shared" si="81"/>
        <v>0.47063120000000003</v>
      </c>
      <c r="K242" s="46">
        <f t="shared" si="82"/>
        <v>56.692958399999995</v>
      </c>
      <c r="L242" s="47">
        <v>0.20000000000000001</v>
      </c>
      <c r="M242" s="48">
        <f t="shared" si="83"/>
        <v>11.33859168</v>
      </c>
      <c r="N242" s="49">
        <v>0.050000000000000003</v>
      </c>
      <c r="O242" s="50">
        <f t="shared" si="84"/>
        <v>2.8346479200000001</v>
      </c>
      <c r="P242" s="49">
        <v>0.050000000000000003</v>
      </c>
      <c r="Q242" s="50">
        <f t="shared" si="85"/>
        <v>2.8346479200000001</v>
      </c>
      <c r="R242" s="51">
        <f t="shared" si="86"/>
        <v>2.2000000000000002</v>
      </c>
      <c r="S242" s="52">
        <f t="shared" si="87"/>
        <v>39.600000000000001</v>
      </c>
      <c r="T242" s="53">
        <f t="shared" si="88"/>
        <v>0.60769451749055314</v>
      </c>
    </row>
    <row r="243" ht="15.95" customHeight="1">
      <c r="A243" s="351" t="s">
        <v>501</v>
      </c>
      <c r="B243" s="39" t="s">
        <v>441</v>
      </c>
      <c r="C243" s="40" t="s">
        <v>442</v>
      </c>
      <c r="D243" s="41">
        <v>3</v>
      </c>
      <c r="E243" s="42">
        <v>198</v>
      </c>
      <c r="F243" s="43">
        <v>0.25</v>
      </c>
      <c r="G243" s="44">
        <f t="shared" si="78"/>
        <v>148</v>
      </c>
      <c r="H243" s="45">
        <f t="shared" si="79"/>
        <v>20.607520000000001</v>
      </c>
      <c r="I243" s="45">
        <f t="shared" si="80"/>
        <v>61.822560000000003</v>
      </c>
      <c r="J243" s="45">
        <f t="shared" si="81"/>
        <v>2.6789776000000001</v>
      </c>
      <c r="K243" s="46">
        <f t="shared" si="82"/>
        <v>53.785627200000008</v>
      </c>
      <c r="L243" s="47">
        <v>0.20000000000000001</v>
      </c>
      <c r="M243" s="48">
        <f t="shared" si="83"/>
        <v>10.757125440000003</v>
      </c>
      <c r="N243" s="49">
        <v>0.050000000000000003</v>
      </c>
      <c r="O243" s="50">
        <f t="shared" si="84"/>
        <v>2.6892813600000007</v>
      </c>
      <c r="P243" s="49">
        <v>0.050000000000000003</v>
      </c>
      <c r="Q243" s="50">
        <f t="shared" si="85"/>
        <v>2.6892813600000007</v>
      </c>
      <c r="R243" s="51">
        <f t="shared" si="86"/>
        <v>12.550000000000001</v>
      </c>
      <c r="S243" s="52">
        <f t="shared" si="87"/>
        <v>37.650000000000006</v>
      </c>
      <c r="T243" s="53">
        <f t="shared" si="88"/>
        <v>0.60900098604781172</v>
      </c>
    </row>
    <row r="244" ht="15.95" customHeight="1">
      <c r="A244" s="351" t="s">
        <v>501</v>
      </c>
      <c r="B244" s="39" t="s">
        <v>443</v>
      </c>
      <c r="C244" s="40" t="s">
        <v>444</v>
      </c>
      <c r="D244" s="41">
        <v>1</v>
      </c>
      <c r="E244" s="42">
        <v>298</v>
      </c>
      <c r="F244" s="43">
        <v>0.25</v>
      </c>
      <c r="G244" s="44">
        <f t="shared" si="78"/>
        <v>223</v>
      </c>
      <c r="H244" s="45">
        <f t="shared" si="79"/>
        <v>31.050520000000002</v>
      </c>
      <c r="I244" s="45">
        <f t="shared" si="80"/>
        <v>31.050520000000002</v>
      </c>
      <c r="J244" s="45">
        <f t="shared" si="81"/>
        <v>4.0365676000000006</v>
      </c>
      <c r="K244" s="46">
        <f t="shared" si="82"/>
        <v>27.013952400000001</v>
      </c>
      <c r="L244" s="47">
        <v>0.20000000000000001</v>
      </c>
      <c r="M244" s="48">
        <f t="shared" si="83"/>
        <v>5.4027904800000002</v>
      </c>
      <c r="N244" s="49">
        <v>0.050000000000000003</v>
      </c>
      <c r="O244" s="50">
        <f t="shared" si="84"/>
        <v>1.35069762</v>
      </c>
      <c r="P244" s="49">
        <v>0.050000000000000003</v>
      </c>
      <c r="Q244" s="50">
        <f t="shared" si="85"/>
        <v>1.35069762</v>
      </c>
      <c r="R244" s="51">
        <f t="shared" si="86"/>
        <v>18.91</v>
      </c>
      <c r="S244" s="52">
        <f t="shared" si="87"/>
        <v>18.91</v>
      </c>
      <c r="T244" s="53">
        <f t="shared" si="88"/>
        <v>0.60900751420588117</v>
      </c>
    </row>
    <row r="245" ht="15.95" customHeight="1">
      <c r="A245" s="351" t="s">
        <v>501</v>
      </c>
      <c r="B245" s="39" t="s">
        <v>443</v>
      </c>
      <c r="C245" s="40" t="s">
        <v>444</v>
      </c>
      <c r="D245" s="41">
        <v>1</v>
      </c>
      <c r="E245" s="42">
        <v>298</v>
      </c>
      <c r="F245" s="43">
        <v>0</v>
      </c>
      <c r="G245" s="44">
        <f t="shared" si="78"/>
        <v>298</v>
      </c>
      <c r="H245" s="45">
        <f t="shared" si="79"/>
        <v>41.493520000000004</v>
      </c>
      <c r="I245" s="45">
        <f t="shared" si="80"/>
        <v>41.493520000000004</v>
      </c>
      <c r="J245" s="45">
        <f t="shared" si="81"/>
        <v>5.3941576000000007</v>
      </c>
      <c r="K245" s="46">
        <f t="shared" si="82"/>
        <v>36.099362400000004</v>
      </c>
      <c r="L245" s="47">
        <v>0.20000000000000001</v>
      </c>
      <c r="M245" s="48">
        <f t="shared" si="83"/>
        <v>7.2198724800000011</v>
      </c>
      <c r="N245" s="49">
        <v>0.050000000000000003</v>
      </c>
      <c r="O245" s="50">
        <f t="shared" si="84"/>
        <v>1.8049681200000003</v>
      </c>
      <c r="P245" s="49">
        <v>0.050000000000000003</v>
      </c>
      <c r="Q245" s="50">
        <f t="shared" si="85"/>
        <v>1.8049681200000003</v>
      </c>
      <c r="R245" s="51">
        <f t="shared" si="86"/>
        <v>25.27</v>
      </c>
      <c r="S245" s="52">
        <f t="shared" si="87"/>
        <v>25.27</v>
      </c>
      <c r="T245" s="53">
        <f t="shared" si="88"/>
        <v>0.60901075637834523</v>
      </c>
    </row>
    <row r="246" ht="15.95" customHeight="1">
      <c r="A246" s="351" t="s">
        <v>501</v>
      </c>
      <c r="B246" s="39" t="s">
        <v>264</v>
      </c>
      <c r="C246" s="40" t="s">
        <v>265</v>
      </c>
      <c r="D246" s="41">
        <v>6</v>
      </c>
      <c r="E246" s="42">
        <v>314</v>
      </c>
      <c r="F246" s="43">
        <v>0.90000000000000002</v>
      </c>
      <c r="G246" s="44">
        <f t="shared" si="78"/>
        <v>31</v>
      </c>
      <c r="H246" s="45">
        <f t="shared" si="79"/>
        <v>4.3164400000000001</v>
      </c>
      <c r="I246" s="45">
        <f t="shared" si="80"/>
        <v>25.89864</v>
      </c>
      <c r="J246" s="45">
        <f t="shared" si="81"/>
        <v>0.5611372</v>
      </c>
      <c r="K246" s="46">
        <f t="shared" si="82"/>
        <v>22.531816800000001</v>
      </c>
      <c r="L246" s="47">
        <v>0.20000000000000001</v>
      </c>
      <c r="M246" s="48">
        <f t="shared" si="83"/>
        <v>4.5063633600000008</v>
      </c>
      <c r="N246" s="49">
        <v>0.050000000000000003</v>
      </c>
      <c r="O246" s="50">
        <f t="shared" si="84"/>
        <v>1.1265908400000002</v>
      </c>
      <c r="P246" s="49">
        <v>0.050000000000000003</v>
      </c>
      <c r="Q246" s="50">
        <f t="shared" si="85"/>
        <v>1.1265908400000002</v>
      </c>
      <c r="R246" s="51">
        <f t="shared" si="86"/>
        <v>2.6299999999999999</v>
      </c>
      <c r="S246" s="52">
        <f t="shared" si="87"/>
        <v>15.779999999999999</v>
      </c>
      <c r="T246" s="53">
        <f t="shared" si="88"/>
        <v>0.60929840331384189</v>
      </c>
    </row>
    <row r="247" ht="15.95" customHeight="1">
      <c r="A247" s="351" t="s">
        <v>501</v>
      </c>
      <c r="B247" s="39" t="s">
        <v>266</v>
      </c>
      <c r="C247" s="40" t="s">
        <v>267</v>
      </c>
      <c r="D247" s="41">
        <v>2</v>
      </c>
      <c r="E247" s="42">
        <v>198</v>
      </c>
      <c r="F247" s="43">
        <v>0.84999999999999998</v>
      </c>
      <c r="G247" s="44">
        <f t="shared" si="78"/>
        <v>29</v>
      </c>
      <c r="H247" s="45">
        <f t="shared" si="79"/>
        <v>4.03796</v>
      </c>
      <c r="I247" s="45">
        <f t="shared" si="80"/>
        <v>8.07592</v>
      </c>
      <c r="J247" s="45">
        <f t="shared" si="81"/>
        <v>0.52493480000000003</v>
      </c>
      <c r="K247" s="46">
        <f t="shared" si="82"/>
        <v>7.0260503999999999</v>
      </c>
      <c r="L247" s="47">
        <v>0.20000000000000001</v>
      </c>
      <c r="M247" s="48">
        <f t="shared" si="83"/>
        <v>1.40521008</v>
      </c>
      <c r="N247" s="49">
        <v>0.050000000000000003</v>
      </c>
      <c r="O247" s="50">
        <f t="shared" si="84"/>
        <v>0.35130252000000001</v>
      </c>
      <c r="P247" s="49">
        <v>0.050000000000000003</v>
      </c>
      <c r="Q247" s="50">
        <f t="shared" si="85"/>
        <v>0.35130252000000001</v>
      </c>
      <c r="R247" s="51">
        <f t="shared" si="86"/>
        <v>2.46</v>
      </c>
      <c r="S247" s="52">
        <f t="shared" si="87"/>
        <v>4.9199999999999999</v>
      </c>
      <c r="T247" s="53">
        <f t="shared" si="88"/>
        <v>0.60921851628049806</v>
      </c>
    </row>
    <row r="248" ht="15.95" customHeight="1">
      <c r="A248" s="351" t="s">
        <v>501</v>
      </c>
      <c r="B248" s="56" t="s">
        <v>268</v>
      </c>
      <c r="C248" s="40" t="s">
        <v>269</v>
      </c>
      <c r="D248" s="41">
        <v>3</v>
      </c>
      <c r="E248" s="42">
        <v>398</v>
      </c>
      <c r="F248" s="43">
        <v>0.84999999999999998</v>
      </c>
      <c r="G248" s="44">
        <f t="shared" si="78"/>
        <v>59</v>
      </c>
      <c r="H248" s="45">
        <f t="shared" si="79"/>
        <v>8.2151600000000009</v>
      </c>
      <c r="I248" s="45">
        <f t="shared" si="80"/>
        <v>24.645480000000003</v>
      </c>
      <c r="J248" s="45">
        <f t="shared" si="81"/>
        <v>1.0679708000000001</v>
      </c>
      <c r="K248" s="46">
        <f t="shared" si="82"/>
        <v>21.441567600000003</v>
      </c>
      <c r="L248" s="47">
        <v>0.20000000000000001</v>
      </c>
      <c r="M248" s="48">
        <f t="shared" si="83"/>
        <v>4.2883135200000009</v>
      </c>
      <c r="N248" s="49">
        <v>0.050000000000000003</v>
      </c>
      <c r="O248" s="50">
        <f t="shared" si="84"/>
        <v>1.0720783800000002</v>
      </c>
      <c r="P248" s="49">
        <v>0.050000000000000003</v>
      </c>
      <c r="Q248" s="50">
        <f t="shared" si="85"/>
        <v>1.0720783800000002</v>
      </c>
      <c r="R248" s="51">
        <f t="shared" si="86"/>
        <v>5</v>
      </c>
      <c r="S248" s="52">
        <f t="shared" si="87"/>
        <v>15</v>
      </c>
      <c r="T248" s="53">
        <f t="shared" si="88"/>
        <v>0.60863087267929039</v>
      </c>
    </row>
    <row r="249" ht="15.95" customHeight="1">
      <c r="A249" s="351" t="s">
        <v>501</v>
      </c>
      <c r="B249" s="346" t="s">
        <v>278</v>
      </c>
      <c r="C249" s="40" t="s">
        <v>279</v>
      </c>
      <c r="D249" s="41">
        <v>1</v>
      </c>
      <c r="E249" s="42">
        <v>348</v>
      </c>
      <c r="F249" s="43">
        <v>0.5</v>
      </c>
      <c r="G249" s="44">
        <f t="shared" si="78"/>
        <v>174</v>
      </c>
      <c r="H249" s="45">
        <f t="shared" si="79"/>
        <v>24.22776</v>
      </c>
      <c r="I249" s="45">
        <f t="shared" si="80"/>
        <v>24.22776</v>
      </c>
      <c r="J249" s="45">
        <f t="shared" si="81"/>
        <v>3.1496088000000002</v>
      </c>
      <c r="K249" s="46">
        <f t="shared" si="82"/>
        <v>21.078151200000001</v>
      </c>
      <c r="L249" s="47">
        <v>0.20000000000000001</v>
      </c>
      <c r="M249" s="48">
        <f t="shared" si="83"/>
        <v>4.2156302400000003</v>
      </c>
      <c r="N249" s="49">
        <v>0.050000000000000003</v>
      </c>
      <c r="O249" s="50">
        <f t="shared" si="84"/>
        <v>1.0539075600000001</v>
      </c>
      <c r="P249" s="49">
        <v>0.050000000000000003</v>
      </c>
      <c r="Q249" s="50">
        <f t="shared" si="85"/>
        <v>1.0539075600000001</v>
      </c>
      <c r="R249" s="51">
        <f t="shared" si="86"/>
        <v>14.75</v>
      </c>
      <c r="S249" s="52">
        <f t="shared" si="87"/>
        <v>14.75</v>
      </c>
      <c r="T249" s="53">
        <f t="shared" si="88"/>
        <v>0.60880576660822128</v>
      </c>
    </row>
    <row r="250" ht="15.95" customHeight="1">
      <c r="A250" s="351" t="s">
        <v>501</v>
      </c>
      <c r="B250" s="39" t="s">
        <v>280</v>
      </c>
      <c r="C250" s="40" t="s">
        <v>445</v>
      </c>
      <c r="D250" s="41">
        <v>3</v>
      </c>
      <c r="E250" s="42">
        <v>348</v>
      </c>
      <c r="F250" s="43">
        <v>0.59999999999999998</v>
      </c>
      <c r="G250" s="44">
        <f t="shared" si="78"/>
        <v>139</v>
      </c>
      <c r="H250" s="45">
        <f t="shared" si="79"/>
        <v>19.35436</v>
      </c>
      <c r="I250" s="45">
        <f t="shared" si="80"/>
        <v>58.063079999999999</v>
      </c>
      <c r="J250" s="45">
        <f t="shared" si="81"/>
        <v>2.5160667999999999</v>
      </c>
      <c r="K250" s="46">
        <f t="shared" si="82"/>
        <v>50.5148796</v>
      </c>
      <c r="L250" s="47">
        <v>0.20000000000000001</v>
      </c>
      <c r="M250" s="48">
        <f t="shared" si="83"/>
        <v>10.10297592</v>
      </c>
      <c r="N250" s="49">
        <v>0.050000000000000003</v>
      </c>
      <c r="O250" s="50">
        <f t="shared" si="84"/>
        <v>2.5257439800000001</v>
      </c>
      <c r="P250" s="49">
        <v>0.050000000000000003</v>
      </c>
      <c r="Q250" s="50">
        <f t="shared" si="85"/>
        <v>2.5257439800000001</v>
      </c>
      <c r="R250" s="51">
        <f t="shared" si="86"/>
        <v>11.789999999999999</v>
      </c>
      <c r="S250" s="52">
        <f t="shared" si="87"/>
        <v>35.369999999999997</v>
      </c>
      <c r="T250" s="53">
        <f t="shared" si="88"/>
        <v>0.60916506668264925</v>
      </c>
    </row>
    <row r="251" ht="15.95" customHeight="1">
      <c r="A251" s="349" t="s">
        <v>500</v>
      </c>
      <c r="B251" s="74"/>
      <c r="C251" s="75"/>
      <c r="D251" s="76">
        <f>SUM(D162:D250)</f>
        <v>1046</v>
      </c>
      <c r="E251" s="77"/>
      <c r="F251" s="78"/>
      <c r="G251" s="79"/>
      <c r="H251" s="80"/>
      <c r="I251" s="80">
        <f>SUM(I167:I250)</f>
        <v>7317.6189600000034</v>
      </c>
      <c r="J251" s="81">
        <v>0.13</v>
      </c>
      <c r="K251" s="80">
        <f>SUM(K167:K250)</f>
        <v>6366.3284951999985</v>
      </c>
      <c r="L251" s="81">
        <v>0.20000000000000001</v>
      </c>
      <c r="M251" s="82">
        <f>SUM(M167:M250)</f>
        <v>1273.2656990400005</v>
      </c>
      <c r="N251" s="81">
        <f>O251/K251</f>
        <v>0.050000000000000031</v>
      </c>
      <c r="O251" s="80">
        <f>SUM(O167:O250)</f>
        <v>318.31642476000013</v>
      </c>
      <c r="P251" s="81">
        <f>Q251/K251</f>
        <v>0.050000000000000031</v>
      </c>
      <c r="Q251" s="82">
        <f>SUM(Q167:Q250)</f>
        <v>318.31642476000013</v>
      </c>
      <c r="R251" s="82"/>
      <c r="S251" s="80">
        <f>SUM(S162:S250)</f>
        <v>4635.0400000000009</v>
      </c>
      <c r="T251" s="81">
        <v>0.60999999999999999</v>
      </c>
    </row>
    <row r="252" ht="15.95" customHeight="1">
      <c r="A252" s="352" t="s">
        <v>502</v>
      </c>
      <c r="B252" s="39" t="s">
        <v>22</v>
      </c>
      <c r="C252" s="40" t="s">
        <v>23</v>
      </c>
      <c r="D252" s="41">
        <v>0</v>
      </c>
      <c r="E252" s="42">
        <v>278</v>
      </c>
      <c r="F252" s="43">
        <v>0</v>
      </c>
      <c r="G252" s="44">
        <f t="shared" ref="G252:G283" si="89">ROUNDDOWN(E252*(1-F252),0)</f>
        <v>278</v>
      </c>
      <c r="H252" s="45">
        <f t="shared" ref="H252:H283" si="90">G252*$C$6</f>
        <v>38.70872</v>
      </c>
      <c r="I252" s="45">
        <f t="shared" ref="I252:I283" si="91">H252*D252</f>
        <v>0</v>
      </c>
      <c r="J252" s="45">
        <f t="shared" ref="J252:J283" si="92">H252*0.13</f>
        <v>5.0321335999999999</v>
      </c>
      <c r="K252" s="46">
        <f t="shared" ref="K252:K283" si="93">(H252-J252)*D252</f>
        <v>0</v>
      </c>
      <c r="L252" s="47">
        <v>0.20000000000000001</v>
      </c>
      <c r="M252" s="48">
        <f t="shared" ref="M252:M283" si="94">K252*L252</f>
        <v>0</v>
      </c>
      <c r="N252" s="49">
        <v>0.050000000000000003</v>
      </c>
      <c r="O252" s="50">
        <f t="shared" ref="O252:O283" si="95">K252*N252</f>
        <v>0</v>
      </c>
      <c r="P252" s="49">
        <v>0.050000000000000003</v>
      </c>
      <c r="Q252" s="50">
        <f t="shared" ref="Q252:Q283" si="96">K252*P252</f>
        <v>0</v>
      </c>
      <c r="R252" s="51">
        <f t="shared" ref="R252:R283" si="97">IFERROR(ROUND((K252-M252-O252-Q252)/D252,2),0)</f>
        <v>0</v>
      </c>
      <c r="S252" s="52">
        <f t="shared" ref="S252:S283" si="98">+D252*R252</f>
        <v>0</v>
      </c>
      <c r="T252" s="53" t="e">
        <f t="shared" ref="T252:T283" si="99">S252/I252</f>
        <v>#DIV/0!</v>
      </c>
    </row>
    <row r="253" ht="15.95" customHeight="1">
      <c r="A253" s="352" t="s">
        <v>502</v>
      </c>
      <c r="B253" s="39" t="s">
        <v>24</v>
      </c>
      <c r="C253" s="40" t="s">
        <v>25</v>
      </c>
      <c r="D253" s="41">
        <f>VLOOKUP(B253,[1]銷售庫存統計總表!B:N,13,FALSE)</f>
        <v>0</v>
      </c>
      <c r="E253" s="42">
        <v>278</v>
      </c>
      <c r="F253" s="43">
        <v>0</v>
      </c>
      <c r="G253" s="44">
        <f t="shared" si="89"/>
        <v>278</v>
      </c>
      <c r="H253" s="45">
        <f t="shared" si="90"/>
        <v>38.70872</v>
      </c>
      <c r="I253" s="45">
        <f t="shared" si="91"/>
        <v>0</v>
      </c>
      <c r="J253" s="45">
        <f t="shared" si="92"/>
        <v>5.0321335999999999</v>
      </c>
      <c r="K253" s="46">
        <f t="shared" si="93"/>
        <v>0</v>
      </c>
      <c r="L253" s="47">
        <v>0.20000000000000001</v>
      </c>
      <c r="M253" s="48">
        <f t="shared" si="94"/>
        <v>0</v>
      </c>
      <c r="N253" s="49">
        <v>0.050000000000000003</v>
      </c>
      <c r="O253" s="50">
        <f t="shared" si="95"/>
        <v>0</v>
      </c>
      <c r="P253" s="49">
        <v>0.050000000000000003</v>
      </c>
      <c r="Q253" s="50">
        <f t="shared" si="96"/>
        <v>0</v>
      </c>
      <c r="R253" s="51">
        <f t="shared" si="97"/>
        <v>0</v>
      </c>
      <c r="S253" s="52">
        <f t="shared" si="98"/>
        <v>0</v>
      </c>
      <c r="T253" s="53" t="e">
        <f t="shared" si="99"/>
        <v>#DIV/0!</v>
      </c>
    </row>
    <row r="254" ht="15.95" customHeight="1">
      <c r="A254" s="352" t="s">
        <v>502</v>
      </c>
      <c r="B254" s="39" t="s">
        <v>26</v>
      </c>
      <c r="C254" s="40" t="s">
        <v>27</v>
      </c>
      <c r="D254" s="41">
        <v>0</v>
      </c>
      <c r="E254" s="42">
        <v>268</v>
      </c>
      <c r="F254" s="43">
        <v>0</v>
      </c>
      <c r="G254" s="44">
        <f t="shared" si="89"/>
        <v>268</v>
      </c>
      <c r="H254" s="45">
        <f t="shared" si="90"/>
        <v>37.316319999999997</v>
      </c>
      <c r="I254" s="45">
        <f t="shared" si="91"/>
        <v>0</v>
      </c>
      <c r="J254" s="45">
        <f t="shared" si="92"/>
        <v>4.8511215999999999</v>
      </c>
      <c r="K254" s="46">
        <f t="shared" si="93"/>
        <v>0</v>
      </c>
      <c r="L254" s="47">
        <v>0.20000000000000001</v>
      </c>
      <c r="M254" s="48">
        <f t="shared" si="94"/>
        <v>0</v>
      </c>
      <c r="N254" s="49">
        <v>0.050000000000000003</v>
      </c>
      <c r="O254" s="50">
        <f t="shared" si="95"/>
        <v>0</v>
      </c>
      <c r="P254" s="49">
        <v>0.050000000000000003</v>
      </c>
      <c r="Q254" s="50">
        <f t="shared" si="96"/>
        <v>0</v>
      </c>
      <c r="R254" s="51">
        <f t="shared" si="97"/>
        <v>0</v>
      </c>
      <c r="S254" s="52">
        <f t="shared" si="98"/>
        <v>0</v>
      </c>
      <c r="T254" s="53" t="e">
        <f t="shared" si="99"/>
        <v>#DIV/0!</v>
      </c>
    </row>
    <row r="255" ht="15.95" customHeight="1">
      <c r="A255" s="352" t="s">
        <v>502</v>
      </c>
      <c r="B255" s="39" t="s">
        <v>28</v>
      </c>
      <c r="C255" s="40" t="s">
        <v>29</v>
      </c>
      <c r="D255" s="41">
        <v>0</v>
      </c>
      <c r="E255" s="42">
        <v>368</v>
      </c>
      <c r="F255" s="43">
        <v>0</v>
      </c>
      <c r="G255" s="44">
        <f t="shared" si="89"/>
        <v>368</v>
      </c>
      <c r="H255" s="45">
        <f t="shared" si="90"/>
        <v>51.240320000000004</v>
      </c>
      <c r="I255" s="45">
        <f t="shared" si="91"/>
        <v>0</v>
      </c>
      <c r="J255" s="45">
        <f t="shared" si="92"/>
        <v>6.6612416000000003</v>
      </c>
      <c r="K255" s="46">
        <f t="shared" si="93"/>
        <v>0</v>
      </c>
      <c r="L255" s="47">
        <v>0.20000000000000001</v>
      </c>
      <c r="M255" s="48">
        <f t="shared" si="94"/>
        <v>0</v>
      </c>
      <c r="N255" s="49">
        <v>0.050000000000000003</v>
      </c>
      <c r="O255" s="50">
        <f t="shared" si="95"/>
        <v>0</v>
      </c>
      <c r="P255" s="49">
        <v>0.050000000000000003</v>
      </c>
      <c r="Q255" s="50">
        <f t="shared" si="96"/>
        <v>0</v>
      </c>
      <c r="R255" s="51">
        <f t="shared" si="97"/>
        <v>0</v>
      </c>
      <c r="S255" s="52">
        <f t="shared" si="98"/>
        <v>0</v>
      </c>
      <c r="T255" s="53" t="e">
        <f t="shared" si="99"/>
        <v>#DIV/0!</v>
      </c>
    </row>
    <row r="256" ht="15.95" customHeight="1">
      <c r="A256" s="352" t="s">
        <v>502</v>
      </c>
      <c r="B256" s="39" t="s">
        <v>30</v>
      </c>
      <c r="C256" s="40" t="s">
        <v>31</v>
      </c>
      <c r="D256" s="41">
        <v>0</v>
      </c>
      <c r="E256" s="42">
        <v>498</v>
      </c>
      <c r="F256" s="43">
        <v>0</v>
      </c>
      <c r="G256" s="44">
        <f t="shared" si="89"/>
        <v>498</v>
      </c>
      <c r="H256" s="45">
        <f t="shared" si="90"/>
        <v>69.341520000000003</v>
      </c>
      <c r="I256" s="45">
        <f t="shared" si="91"/>
        <v>0</v>
      </c>
      <c r="J256" s="45">
        <f t="shared" si="92"/>
        <v>9.0143976000000006</v>
      </c>
      <c r="K256" s="46">
        <f t="shared" si="93"/>
        <v>0</v>
      </c>
      <c r="L256" s="47">
        <v>0.20000000000000001</v>
      </c>
      <c r="M256" s="48">
        <f t="shared" si="94"/>
        <v>0</v>
      </c>
      <c r="N256" s="49">
        <v>0.050000000000000003</v>
      </c>
      <c r="O256" s="50">
        <f t="shared" si="95"/>
        <v>0</v>
      </c>
      <c r="P256" s="49">
        <v>0.050000000000000003</v>
      </c>
      <c r="Q256" s="50">
        <f t="shared" si="96"/>
        <v>0</v>
      </c>
      <c r="R256" s="51">
        <f t="shared" si="97"/>
        <v>0</v>
      </c>
      <c r="S256" s="52">
        <f t="shared" si="98"/>
        <v>0</v>
      </c>
      <c r="T256" s="53" t="e">
        <f t="shared" si="99"/>
        <v>#DIV/0!</v>
      </c>
    </row>
    <row r="257" ht="15.95" customHeight="1">
      <c r="A257" s="352" t="s">
        <v>502</v>
      </c>
      <c r="B257" s="39" t="s">
        <v>32</v>
      </c>
      <c r="C257" s="40" t="s">
        <v>33</v>
      </c>
      <c r="D257" s="41">
        <v>0</v>
      </c>
      <c r="E257" s="42">
        <v>298</v>
      </c>
      <c r="F257" s="43">
        <v>0</v>
      </c>
      <c r="G257" s="44">
        <f t="shared" si="89"/>
        <v>298</v>
      </c>
      <c r="H257" s="45">
        <f t="shared" si="90"/>
        <v>41.493520000000004</v>
      </c>
      <c r="I257" s="45">
        <f t="shared" si="91"/>
        <v>0</v>
      </c>
      <c r="J257" s="45">
        <f t="shared" si="92"/>
        <v>5.3941576000000007</v>
      </c>
      <c r="K257" s="46">
        <f t="shared" si="93"/>
        <v>0</v>
      </c>
      <c r="L257" s="47">
        <v>0.20000000000000001</v>
      </c>
      <c r="M257" s="48">
        <f t="shared" si="94"/>
        <v>0</v>
      </c>
      <c r="N257" s="49">
        <v>0.050000000000000003</v>
      </c>
      <c r="O257" s="50">
        <f t="shared" si="95"/>
        <v>0</v>
      </c>
      <c r="P257" s="49">
        <v>0.050000000000000003</v>
      </c>
      <c r="Q257" s="50">
        <f t="shared" si="96"/>
        <v>0</v>
      </c>
      <c r="R257" s="51">
        <f t="shared" si="97"/>
        <v>0</v>
      </c>
      <c r="S257" s="52">
        <f t="shared" si="98"/>
        <v>0</v>
      </c>
      <c r="T257" s="53" t="e">
        <f t="shared" si="99"/>
        <v>#DIV/0!</v>
      </c>
    </row>
    <row r="258" ht="15.95" customHeight="1">
      <c r="A258" s="352" t="s">
        <v>502</v>
      </c>
      <c r="B258" s="39" t="s">
        <v>34</v>
      </c>
      <c r="C258" s="40" t="s">
        <v>35</v>
      </c>
      <c r="D258" s="41">
        <v>0</v>
      </c>
      <c r="E258" s="42">
        <v>348</v>
      </c>
      <c r="F258" s="43">
        <v>0</v>
      </c>
      <c r="G258" s="44">
        <f t="shared" si="89"/>
        <v>348</v>
      </c>
      <c r="H258" s="45">
        <f t="shared" si="90"/>
        <v>48.45552</v>
      </c>
      <c r="I258" s="45">
        <f t="shared" si="91"/>
        <v>0</v>
      </c>
      <c r="J258" s="45">
        <f t="shared" si="92"/>
        <v>6.2992176000000004</v>
      </c>
      <c r="K258" s="46">
        <f t="shared" si="93"/>
        <v>0</v>
      </c>
      <c r="L258" s="47">
        <v>0.20000000000000001</v>
      </c>
      <c r="M258" s="48">
        <f t="shared" si="94"/>
        <v>0</v>
      </c>
      <c r="N258" s="49">
        <v>0.050000000000000003</v>
      </c>
      <c r="O258" s="50">
        <f t="shared" si="95"/>
        <v>0</v>
      </c>
      <c r="P258" s="49">
        <v>0.050000000000000003</v>
      </c>
      <c r="Q258" s="50">
        <f t="shared" si="96"/>
        <v>0</v>
      </c>
      <c r="R258" s="51">
        <f t="shared" si="97"/>
        <v>0</v>
      </c>
      <c r="S258" s="52">
        <f t="shared" si="98"/>
        <v>0</v>
      </c>
      <c r="T258" s="53" t="e">
        <f t="shared" si="99"/>
        <v>#DIV/0!</v>
      </c>
    </row>
    <row r="259" ht="15.95" customHeight="1">
      <c r="A259" s="352" t="s">
        <v>502</v>
      </c>
      <c r="B259" s="54" t="s">
        <v>36</v>
      </c>
      <c r="C259" s="55" t="s">
        <v>37</v>
      </c>
      <c r="D259" s="41">
        <v>0</v>
      </c>
      <c r="E259" s="42">
        <v>248</v>
      </c>
      <c r="F259" s="43">
        <v>0</v>
      </c>
      <c r="G259" s="44">
        <f t="shared" si="89"/>
        <v>248</v>
      </c>
      <c r="H259" s="45">
        <f t="shared" si="90"/>
        <v>34.53152</v>
      </c>
      <c r="I259" s="45">
        <f t="shared" si="91"/>
        <v>0</v>
      </c>
      <c r="J259" s="45">
        <f t="shared" si="92"/>
        <v>4.4890976</v>
      </c>
      <c r="K259" s="46">
        <f t="shared" si="93"/>
        <v>0</v>
      </c>
      <c r="L259" s="47">
        <v>0.20000000000000001</v>
      </c>
      <c r="M259" s="48">
        <f t="shared" si="94"/>
        <v>0</v>
      </c>
      <c r="N259" s="49">
        <v>0.050000000000000003</v>
      </c>
      <c r="O259" s="50">
        <f t="shared" si="95"/>
        <v>0</v>
      </c>
      <c r="P259" s="49">
        <v>0.050000000000000003</v>
      </c>
      <c r="Q259" s="50">
        <f t="shared" si="96"/>
        <v>0</v>
      </c>
      <c r="R259" s="51">
        <f t="shared" si="97"/>
        <v>0</v>
      </c>
      <c r="S259" s="52">
        <f t="shared" si="98"/>
        <v>0</v>
      </c>
      <c r="T259" s="53" t="e">
        <f t="shared" si="99"/>
        <v>#DIV/0!</v>
      </c>
    </row>
    <row r="260" ht="15.95" customHeight="1">
      <c r="A260" s="352" t="s">
        <v>502</v>
      </c>
      <c r="B260" s="56" t="s">
        <v>38</v>
      </c>
      <c r="C260" s="40" t="s">
        <v>39</v>
      </c>
      <c r="D260" s="41">
        <f>VLOOKUP(B260,[1]銷售庫存統計總表!B:N,13,FALSE)</f>
        <v>0</v>
      </c>
      <c r="E260" s="42">
        <v>268</v>
      </c>
      <c r="F260" s="43">
        <v>0</v>
      </c>
      <c r="G260" s="44">
        <f t="shared" si="89"/>
        <v>268</v>
      </c>
      <c r="H260" s="45">
        <f t="shared" si="90"/>
        <v>37.316319999999997</v>
      </c>
      <c r="I260" s="45">
        <f t="shared" si="91"/>
        <v>0</v>
      </c>
      <c r="J260" s="45">
        <f t="shared" si="92"/>
        <v>4.8511215999999999</v>
      </c>
      <c r="K260" s="46">
        <f t="shared" si="93"/>
        <v>0</v>
      </c>
      <c r="L260" s="47">
        <v>0.20000000000000001</v>
      </c>
      <c r="M260" s="48">
        <f t="shared" si="94"/>
        <v>0</v>
      </c>
      <c r="N260" s="49">
        <v>0.050000000000000003</v>
      </c>
      <c r="O260" s="50">
        <f t="shared" si="95"/>
        <v>0</v>
      </c>
      <c r="P260" s="49">
        <v>0.050000000000000003</v>
      </c>
      <c r="Q260" s="50">
        <f t="shared" si="96"/>
        <v>0</v>
      </c>
      <c r="R260" s="51">
        <f t="shared" si="97"/>
        <v>0</v>
      </c>
      <c r="S260" s="52">
        <f t="shared" si="98"/>
        <v>0</v>
      </c>
      <c r="T260" s="53" t="e">
        <f t="shared" si="99"/>
        <v>#DIV/0!</v>
      </c>
    </row>
    <row r="261" ht="15.95" customHeight="1">
      <c r="A261" s="352" t="s">
        <v>502</v>
      </c>
      <c r="B261" s="56" t="s">
        <v>40</v>
      </c>
      <c r="C261" s="40" t="s">
        <v>41</v>
      </c>
      <c r="D261" s="41">
        <f>VLOOKUP(B261,[1]銷售庫存統計總表!B:N,13,FALSE)</f>
        <v>0</v>
      </c>
      <c r="E261" s="42">
        <v>288</v>
      </c>
      <c r="F261" s="43">
        <v>0</v>
      </c>
      <c r="G261" s="44">
        <f t="shared" si="89"/>
        <v>288</v>
      </c>
      <c r="H261" s="45">
        <f t="shared" si="90"/>
        <v>40.101120000000002</v>
      </c>
      <c r="I261" s="45">
        <f t="shared" si="91"/>
        <v>0</v>
      </c>
      <c r="J261" s="45">
        <f t="shared" si="92"/>
        <v>5.2131456000000007</v>
      </c>
      <c r="K261" s="46">
        <f t="shared" si="93"/>
        <v>0</v>
      </c>
      <c r="L261" s="47">
        <v>0.20000000000000001</v>
      </c>
      <c r="M261" s="48">
        <f t="shared" si="94"/>
        <v>0</v>
      </c>
      <c r="N261" s="49">
        <v>0.050000000000000003</v>
      </c>
      <c r="O261" s="50">
        <f t="shared" si="95"/>
        <v>0</v>
      </c>
      <c r="P261" s="49">
        <v>0.050000000000000003</v>
      </c>
      <c r="Q261" s="50">
        <f t="shared" si="96"/>
        <v>0</v>
      </c>
      <c r="R261" s="51">
        <f t="shared" si="97"/>
        <v>0</v>
      </c>
      <c r="S261" s="52">
        <f t="shared" si="98"/>
        <v>0</v>
      </c>
      <c r="T261" s="53" t="e">
        <f t="shared" si="99"/>
        <v>#DIV/0!</v>
      </c>
    </row>
    <row r="262" ht="15.95" customHeight="1">
      <c r="A262" s="352" t="s">
        <v>502</v>
      </c>
      <c r="B262" s="56" t="s">
        <v>42</v>
      </c>
      <c r="C262" s="55" t="s">
        <v>43</v>
      </c>
      <c r="D262" s="41">
        <v>0</v>
      </c>
      <c r="E262" s="42">
        <v>198</v>
      </c>
      <c r="F262" s="43">
        <v>0</v>
      </c>
      <c r="G262" s="44">
        <f t="shared" si="89"/>
        <v>198</v>
      </c>
      <c r="H262" s="45">
        <f t="shared" si="90"/>
        <v>27.569520000000001</v>
      </c>
      <c r="I262" s="45">
        <f t="shared" si="91"/>
        <v>0</v>
      </c>
      <c r="J262" s="45">
        <f t="shared" si="92"/>
        <v>3.5840376000000003</v>
      </c>
      <c r="K262" s="46">
        <f t="shared" si="93"/>
        <v>0</v>
      </c>
      <c r="L262" s="47">
        <v>0.20000000000000001</v>
      </c>
      <c r="M262" s="48">
        <f t="shared" si="94"/>
        <v>0</v>
      </c>
      <c r="N262" s="49">
        <v>0.050000000000000003</v>
      </c>
      <c r="O262" s="50">
        <f t="shared" si="95"/>
        <v>0</v>
      </c>
      <c r="P262" s="49">
        <v>0.050000000000000003</v>
      </c>
      <c r="Q262" s="50">
        <f t="shared" si="96"/>
        <v>0</v>
      </c>
      <c r="R262" s="51">
        <f t="shared" si="97"/>
        <v>0</v>
      </c>
      <c r="S262" s="52">
        <f t="shared" si="98"/>
        <v>0</v>
      </c>
      <c r="T262" s="53" t="e">
        <f t="shared" si="99"/>
        <v>#DIV/0!</v>
      </c>
    </row>
    <row r="263" ht="15.95" customHeight="1">
      <c r="A263" s="352" t="s">
        <v>502</v>
      </c>
      <c r="B263" s="56" t="s">
        <v>44</v>
      </c>
      <c r="C263" s="40" t="s">
        <v>45</v>
      </c>
      <c r="D263" s="41">
        <f>VLOOKUP(B263,[1]銷售庫存統計總表!B:N,13,FALSE)</f>
        <v>0</v>
      </c>
      <c r="E263" s="42">
        <v>298</v>
      </c>
      <c r="F263" s="43">
        <v>0</v>
      </c>
      <c r="G263" s="44">
        <f t="shared" si="89"/>
        <v>298</v>
      </c>
      <c r="H263" s="45">
        <f t="shared" si="90"/>
        <v>41.493520000000004</v>
      </c>
      <c r="I263" s="45">
        <f t="shared" si="91"/>
        <v>0</v>
      </c>
      <c r="J263" s="45">
        <f t="shared" si="92"/>
        <v>5.3941576000000007</v>
      </c>
      <c r="K263" s="46">
        <f t="shared" si="93"/>
        <v>0</v>
      </c>
      <c r="L263" s="47">
        <v>0.20000000000000001</v>
      </c>
      <c r="M263" s="48">
        <f t="shared" si="94"/>
        <v>0</v>
      </c>
      <c r="N263" s="49">
        <v>0.050000000000000003</v>
      </c>
      <c r="O263" s="50">
        <f t="shared" si="95"/>
        <v>0</v>
      </c>
      <c r="P263" s="49">
        <v>0.050000000000000003</v>
      </c>
      <c r="Q263" s="50">
        <f t="shared" si="96"/>
        <v>0</v>
      </c>
      <c r="R263" s="51">
        <f t="shared" si="97"/>
        <v>0</v>
      </c>
      <c r="S263" s="52">
        <f t="shared" si="98"/>
        <v>0</v>
      </c>
      <c r="T263" s="53" t="e">
        <f t="shared" si="99"/>
        <v>#DIV/0!</v>
      </c>
    </row>
    <row r="264" ht="15.95" customHeight="1">
      <c r="A264" s="352" t="s">
        <v>502</v>
      </c>
      <c r="B264" s="56" t="s">
        <v>46</v>
      </c>
      <c r="C264" s="40" t="s">
        <v>47</v>
      </c>
      <c r="D264" s="41">
        <v>0</v>
      </c>
      <c r="E264" s="42">
        <v>398</v>
      </c>
      <c r="F264" s="43">
        <v>0</v>
      </c>
      <c r="G264" s="44">
        <f t="shared" si="89"/>
        <v>398</v>
      </c>
      <c r="H264" s="45">
        <f t="shared" si="90"/>
        <v>55.417520000000003</v>
      </c>
      <c r="I264" s="45">
        <f t="shared" si="91"/>
        <v>0</v>
      </c>
      <c r="J264" s="45">
        <f t="shared" si="92"/>
        <v>7.2042776000000011</v>
      </c>
      <c r="K264" s="46">
        <f t="shared" si="93"/>
        <v>0</v>
      </c>
      <c r="L264" s="47">
        <v>0.20000000000000001</v>
      </c>
      <c r="M264" s="48">
        <f t="shared" si="94"/>
        <v>0</v>
      </c>
      <c r="N264" s="49">
        <v>0.050000000000000003</v>
      </c>
      <c r="O264" s="50">
        <f t="shared" si="95"/>
        <v>0</v>
      </c>
      <c r="P264" s="49">
        <v>0.050000000000000003</v>
      </c>
      <c r="Q264" s="50">
        <f t="shared" si="96"/>
        <v>0</v>
      </c>
      <c r="R264" s="51">
        <f t="shared" si="97"/>
        <v>0</v>
      </c>
      <c r="S264" s="52">
        <f t="shared" si="98"/>
        <v>0</v>
      </c>
      <c r="T264" s="53" t="e">
        <f t="shared" si="99"/>
        <v>#DIV/0!</v>
      </c>
    </row>
    <row r="265" ht="15.95" customHeight="1">
      <c r="A265" s="352" t="s">
        <v>502</v>
      </c>
      <c r="B265" s="39" t="s">
        <v>48</v>
      </c>
      <c r="C265" s="40" t="s">
        <v>49</v>
      </c>
      <c r="D265" s="41">
        <v>0</v>
      </c>
      <c r="E265" s="42">
        <v>268</v>
      </c>
      <c r="F265" s="43">
        <v>0</v>
      </c>
      <c r="G265" s="44">
        <f t="shared" si="89"/>
        <v>268</v>
      </c>
      <c r="H265" s="45">
        <f t="shared" si="90"/>
        <v>37.316319999999997</v>
      </c>
      <c r="I265" s="45">
        <f t="shared" si="91"/>
        <v>0</v>
      </c>
      <c r="J265" s="45">
        <f t="shared" si="92"/>
        <v>4.8511215999999999</v>
      </c>
      <c r="K265" s="46">
        <f t="shared" si="93"/>
        <v>0</v>
      </c>
      <c r="L265" s="47">
        <v>0.20000000000000001</v>
      </c>
      <c r="M265" s="48">
        <f t="shared" si="94"/>
        <v>0</v>
      </c>
      <c r="N265" s="49">
        <v>0.050000000000000003</v>
      </c>
      <c r="O265" s="50">
        <f t="shared" si="95"/>
        <v>0</v>
      </c>
      <c r="P265" s="49">
        <v>0.050000000000000003</v>
      </c>
      <c r="Q265" s="50">
        <f t="shared" si="96"/>
        <v>0</v>
      </c>
      <c r="R265" s="51">
        <f t="shared" si="97"/>
        <v>0</v>
      </c>
      <c r="S265" s="52">
        <f t="shared" si="98"/>
        <v>0</v>
      </c>
      <c r="T265" s="53" t="e">
        <f t="shared" si="99"/>
        <v>#DIV/0!</v>
      </c>
    </row>
    <row r="266" ht="15.95" customHeight="1">
      <c r="A266" s="352" t="s">
        <v>502</v>
      </c>
      <c r="B266" s="39" t="s">
        <v>50</v>
      </c>
      <c r="C266" s="40" t="s">
        <v>51</v>
      </c>
      <c r="D266" s="41">
        <v>0</v>
      </c>
      <c r="E266" s="42">
        <v>368</v>
      </c>
      <c r="F266" s="43">
        <v>0</v>
      </c>
      <c r="G266" s="44">
        <f t="shared" si="89"/>
        <v>368</v>
      </c>
      <c r="H266" s="45">
        <f t="shared" si="90"/>
        <v>51.240320000000004</v>
      </c>
      <c r="I266" s="45">
        <f t="shared" si="91"/>
        <v>0</v>
      </c>
      <c r="J266" s="45">
        <f t="shared" si="92"/>
        <v>6.6612416000000003</v>
      </c>
      <c r="K266" s="46">
        <f t="shared" si="93"/>
        <v>0</v>
      </c>
      <c r="L266" s="47">
        <v>0.20000000000000001</v>
      </c>
      <c r="M266" s="48">
        <f t="shared" si="94"/>
        <v>0</v>
      </c>
      <c r="N266" s="49">
        <v>0.050000000000000003</v>
      </c>
      <c r="O266" s="50">
        <f t="shared" si="95"/>
        <v>0</v>
      </c>
      <c r="P266" s="49">
        <v>0.050000000000000003</v>
      </c>
      <c r="Q266" s="50">
        <f t="shared" si="96"/>
        <v>0</v>
      </c>
      <c r="R266" s="51">
        <f t="shared" si="97"/>
        <v>0</v>
      </c>
      <c r="S266" s="52">
        <f t="shared" si="98"/>
        <v>0</v>
      </c>
      <c r="T266" s="53" t="e">
        <f t="shared" si="99"/>
        <v>#DIV/0!</v>
      </c>
    </row>
    <row r="267" ht="15.95" customHeight="1">
      <c r="A267" s="352" t="s">
        <v>502</v>
      </c>
      <c r="B267" s="39" t="s">
        <v>52</v>
      </c>
      <c r="C267" s="40" t="s">
        <v>53</v>
      </c>
      <c r="D267" s="41">
        <v>0</v>
      </c>
      <c r="E267" s="42">
        <v>198</v>
      </c>
      <c r="F267" s="43">
        <v>0</v>
      </c>
      <c r="G267" s="44">
        <f t="shared" si="89"/>
        <v>198</v>
      </c>
      <c r="H267" s="45">
        <f t="shared" si="90"/>
        <v>27.569520000000001</v>
      </c>
      <c r="I267" s="45">
        <f t="shared" si="91"/>
        <v>0</v>
      </c>
      <c r="J267" s="45">
        <f t="shared" si="92"/>
        <v>3.5840376000000003</v>
      </c>
      <c r="K267" s="46">
        <f t="shared" si="93"/>
        <v>0</v>
      </c>
      <c r="L267" s="47">
        <v>0.20000000000000001</v>
      </c>
      <c r="M267" s="48">
        <f t="shared" si="94"/>
        <v>0</v>
      </c>
      <c r="N267" s="49">
        <v>0.050000000000000003</v>
      </c>
      <c r="O267" s="50">
        <f t="shared" si="95"/>
        <v>0</v>
      </c>
      <c r="P267" s="49">
        <v>0.050000000000000003</v>
      </c>
      <c r="Q267" s="50">
        <f t="shared" si="96"/>
        <v>0</v>
      </c>
      <c r="R267" s="51">
        <f t="shared" si="97"/>
        <v>0</v>
      </c>
      <c r="S267" s="52">
        <f t="shared" si="98"/>
        <v>0</v>
      </c>
      <c r="T267" s="53" t="e">
        <f t="shared" si="99"/>
        <v>#DIV/0!</v>
      </c>
    </row>
    <row r="268" ht="15.95" customHeight="1">
      <c r="A268" s="352" t="s">
        <v>502</v>
      </c>
      <c r="B268" s="39" t="s">
        <v>54</v>
      </c>
      <c r="C268" s="40" t="s">
        <v>55</v>
      </c>
      <c r="D268" s="41">
        <v>0</v>
      </c>
      <c r="E268" s="42">
        <v>198</v>
      </c>
      <c r="F268" s="43">
        <v>0</v>
      </c>
      <c r="G268" s="44">
        <f t="shared" si="89"/>
        <v>198</v>
      </c>
      <c r="H268" s="45">
        <f t="shared" si="90"/>
        <v>27.569520000000001</v>
      </c>
      <c r="I268" s="45">
        <f t="shared" si="91"/>
        <v>0</v>
      </c>
      <c r="J268" s="45">
        <f t="shared" si="92"/>
        <v>3.5840376000000003</v>
      </c>
      <c r="K268" s="46">
        <f t="shared" si="93"/>
        <v>0</v>
      </c>
      <c r="L268" s="47">
        <v>0.20000000000000001</v>
      </c>
      <c r="M268" s="48">
        <f t="shared" si="94"/>
        <v>0</v>
      </c>
      <c r="N268" s="49">
        <v>0.050000000000000003</v>
      </c>
      <c r="O268" s="50">
        <f t="shared" si="95"/>
        <v>0</v>
      </c>
      <c r="P268" s="49">
        <v>0.050000000000000003</v>
      </c>
      <c r="Q268" s="50">
        <f t="shared" si="96"/>
        <v>0</v>
      </c>
      <c r="R268" s="51">
        <f t="shared" si="97"/>
        <v>0</v>
      </c>
      <c r="S268" s="52">
        <f t="shared" si="98"/>
        <v>0</v>
      </c>
      <c r="T268" s="53" t="e">
        <f t="shared" si="99"/>
        <v>#DIV/0!</v>
      </c>
    </row>
    <row r="269" ht="15.95" customHeight="1">
      <c r="A269" s="352" t="s">
        <v>502</v>
      </c>
      <c r="B269" s="39" t="s">
        <v>56</v>
      </c>
      <c r="C269" s="40" t="s">
        <v>57</v>
      </c>
      <c r="D269" s="41">
        <v>0</v>
      </c>
      <c r="E269" s="42">
        <v>268</v>
      </c>
      <c r="F269" s="43">
        <v>0</v>
      </c>
      <c r="G269" s="44">
        <f t="shared" si="89"/>
        <v>268</v>
      </c>
      <c r="H269" s="45">
        <f t="shared" si="90"/>
        <v>37.316319999999997</v>
      </c>
      <c r="I269" s="45">
        <f t="shared" si="91"/>
        <v>0</v>
      </c>
      <c r="J269" s="45">
        <f t="shared" si="92"/>
        <v>4.8511215999999999</v>
      </c>
      <c r="K269" s="46">
        <f t="shared" si="93"/>
        <v>0</v>
      </c>
      <c r="L269" s="47">
        <v>0.20000000000000001</v>
      </c>
      <c r="M269" s="48">
        <f t="shared" si="94"/>
        <v>0</v>
      </c>
      <c r="N269" s="49">
        <v>0.050000000000000003</v>
      </c>
      <c r="O269" s="50">
        <f t="shared" si="95"/>
        <v>0</v>
      </c>
      <c r="P269" s="49">
        <v>0.050000000000000003</v>
      </c>
      <c r="Q269" s="50">
        <f t="shared" si="96"/>
        <v>0</v>
      </c>
      <c r="R269" s="51">
        <f t="shared" si="97"/>
        <v>0</v>
      </c>
      <c r="S269" s="52">
        <f t="shared" si="98"/>
        <v>0</v>
      </c>
      <c r="T269" s="53" t="e">
        <f t="shared" si="99"/>
        <v>#DIV/0!</v>
      </c>
    </row>
    <row r="270" ht="15.95" customHeight="1">
      <c r="A270" s="352" t="s">
        <v>502</v>
      </c>
      <c r="B270" s="39" t="s">
        <v>58</v>
      </c>
      <c r="C270" s="40" t="s">
        <v>59</v>
      </c>
      <c r="D270" s="41">
        <v>0</v>
      </c>
      <c r="E270" s="42">
        <v>138</v>
      </c>
      <c r="F270" s="43">
        <v>0</v>
      </c>
      <c r="G270" s="44">
        <f t="shared" si="89"/>
        <v>138</v>
      </c>
      <c r="H270" s="45">
        <f t="shared" si="90"/>
        <v>19.215119999999999</v>
      </c>
      <c r="I270" s="45">
        <f t="shared" si="91"/>
        <v>0</v>
      </c>
      <c r="J270" s="45">
        <f t="shared" si="92"/>
        <v>2.4979656000000001</v>
      </c>
      <c r="K270" s="46">
        <f t="shared" si="93"/>
        <v>0</v>
      </c>
      <c r="L270" s="47">
        <v>0.20000000000000001</v>
      </c>
      <c r="M270" s="48">
        <f t="shared" si="94"/>
        <v>0</v>
      </c>
      <c r="N270" s="49">
        <v>0.050000000000000003</v>
      </c>
      <c r="O270" s="50">
        <f t="shared" si="95"/>
        <v>0</v>
      </c>
      <c r="P270" s="49">
        <v>0.050000000000000003</v>
      </c>
      <c r="Q270" s="50">
        <f t="shared" si="96"/>
        <v>0</v>
      </c>
      <c r="R270" s="51">
        <f t="shared" si="97"/>
        <v>0</v>
      </c>
      <c r="S270" s="52">
        <f t="shared" si="98"/>
        <v>0</v>
      </c>
      <c r="T270" s="53" t="e">
        <f t="shared" si="99"/>
        <v>#DIV/0!</v>
      </c>
    </row>
    <row r="271" ht="15.95" customHeight="1">
      <c r="A271" s="352" t="s">
        <v>502</v>
      </c>
      <c r="B271" s="39" t="s">
        <v>60</v>
      </c>
      <c r="C271" s="40" t="s">
        <v>61</v>
      </c>
      <c r="D271" s="41">
        <v>0</v>
      </c>
      <c r="E271" s="42">
        <v>398</v>
      </c>
      <c r="F271" s="43">
        <v>0</v>
      </c>
      <c r="G271" s="44">
        <f t="shared" si="89"/>
        <v>398</v>
      </c>
      <c r="H271" s="45">
        <f t="shared" si="90"/>
        <v>55.417520000000003</v>
      </c>
      <c r="I271" s="45">
        <f t="shared" si="91"/>
        <v>0</v>
      </c>
      <c r="J271" s="45">
        <f t="shared" si="92"/>
        <v>7.2042776000000011</v>
      </c>
      <c r="K271" s="46">
        <f t="shared" si="93"/>
        <v>0</v>
      </c>
      <c r="L271" s="47">
        <v>0.20000000000000001</v>
      </c>
      <c r="M271" s="48">
        <f t="shared" si="94"/>
        <v>0</v>
      </c>
      <c r="N271" s="49">
        <v>0.050000000000000003</v>
      </c>
      <c r="O271" s="50">
        <f t="shared" si="95"/>
        <v>0</v>
      </c>
      <c r="P271" s="49">
        <v>0.050000000000000003</v>
      </c>
      <c r="Q271" s="50">
        <f t="shared" si="96"/>
        <v>0</v>
      </c>
      <c r="R271" s="51">
        <f t="shared" si="97"/>
        <v>0</v>
      </c>
      <c r="S271" s="52">
        <f t="shared" si="98"/>
        <v>0</v>
      </c>
      <c r="T271" s="53" t="e">
        <f t="shared" si="99"/>
        <v>#DIV/0!</v>
      </c>
    </row>
    <row r="272" ht="15.95" customHeight="1">
      <c r="A272" s="352" t="s">
        <v>502</v>
      </c>
      <c r="B272" s="54" t="s">
        <v>62</v>
      </c>
      <c r="C272" s="55" t="s">
        <v>63</v>
      </c>
      <c r="D272" s="41">
        <v>0</v>
      </c>
      <c r="E272" s="42">
        <v>48</v>
      </c>
      <c r="F272" s="43">
        <v>0</v>
      </c>
      <c r="G272" s="44">
        <f t="shared" si="89"/>
        <v>48</v>
      </c>
      <c r="H272" s="45">
        <f t="shared" si="90"/>
        <v>6.6835199999999997</v>
      </c>
      <c r="I272" s="45">
        <f t="shared" si="91"/>
        <v>0</v>
      </c>
      <c r="J272" s="45">
        <f t="shared" si="92"/>
        <v>0.86885760000000001</v>
      </c>
      <c r="K272" s="46">
        <f t="shared" si="93"/>
        <v>0</v>
      </c>
      <c r="L272" s="47">
        <v>0.20000000000000001</v>
      </c>
      <c r="M272" s="48">
        <f t="shared" si="94"/>
        <v>0</v>
      </c>
      <c r="N272" s="49">
        <v>0.050000000000000003</v>
      </c>
      <c r="O272" s="50">
        <f t="shared" si="95"/>
        <v>0</v>
      </c>
      <c r="P272" s="49">
        <v>0.050000000000000003</v>
      </c>
      <c r="Q272" s="50">
        <f t="shared" si="96"/>
        <v>0</v>
      </c>
      <c r="R272" s="51">
        <f t="shared" si="97"/>
        <v>0</v>
      </c>
      <c r="S272" s="52">
        <f t="shared" si="98"/>
        <v>0</v>
      </c>
      <c r="T272" s="53" t="e">
        <f t="shared" si="99"/>
        <v>#DIV/0!</v>
      </c>
    </row>
    <row r="273" ht="15.95" customHeight="1">
      <c r="A273" s="352" t="s">
        <v>502</v>
      </c>
      <c r="B273" s="54" t="s">
        <v>64</v>
      </c>
      <c r="C273" s="55" t="s">
        <v>65</v>
      </c>
      <c r="D273" s="41">
        <v>0</v>
      </c>
      <c r="E273" s="42">
        <v>98</v>
      </c>
      <c r="F273" s="43">
        <v>0</v>
      </c>
      <c r="G273" s="44">
        <f t="shared" si="89"/>
        <v>98</v>
      </c>
      <c r="H273" s="45">
        <f t="shared" si="90"/>
        <v>13.645519999999999</v>
      </c>
      <c r="I273" s="45">
        <f t="shared" si="91"/>
        <v>0</v>
      </c>
      <c r="J273" s="45">
        <f t="shared" si="92"/>
        <v>1.7739176000000001</v>
      </c>
      <c r="K273" s="46">
        <f t="shared" si="93"/>
        <v>0</v>
      </c>
      <c r="L273" s="47">
        <v>0.20000000000000001</v>
      </c>
      <c r="M273" s="48">
        <f t="shared" si="94"/>
        <v>0</v>
      </c>
      <c r="N273" s="49">
        <v>0.050000000000000003</v>
      </c>
      <c r="O273" s="50">
        <f t="shared" si="95"/>
        <v>0</v>
      </c>
      <c r="P273" s="49">
        <v>0.050000000000000003</v>
      </c>
      <c r="Q273" s="50">
        <f t="shared" si="96"/>
        <v>0</v>
      </c>
      <c r="R273" s="51">
        <f t="shared" si="97"/>
        <v>0</v>
      </c>
      <c r="S273" s="52">
        <f t="shared" si="98"/>
        <v>0</v>
      </c>
      <c r="T273" s="53" t="e">
        <f t="shared" si="99"/>
        <v>#DIV/0!</v>
      </c>
    </row>
    <row r="274" ht="15.95" customHeight="1">
      <c r="A274" s="352" t="s">
        <v>502</v>
      </c>
      <c r="B274" s="39" t="s">
        <v>66</v>
      </c>
      <c r="C274" s="40" t="s">
        <v>67</v>
      </c>
      <c r="D274" s="41">
        <v>0</v>
      </c>
      <c r="E274" s="42">
        <v>228</v>
      </c>
      <c r="F274" s="43">
        <v>0</v>
      </c>
      <c r="G274" s="44">
        <f t="shared" si="89"/>
        <v>228</v>
      </c>
      <c r="H274" s="45">
        <f t="shared" si="90"/>
        <v>31.74672</v>
      </c>
      <c r="I274" s="45">
        <f t="shared" si="91"/>
        <v>0</v>
      </c>
      <c r="J274" s="45">
        <f t="shared" si="92"/>
        <v>4.1270736000000001</v>
      </c>
      <c r="K274" s="46">
        <f t="shared" si="93"/>
        <v>0</v>
      </c>
      <c r="L274" s="47">
        <v>0.20000000000000001</v>
      </c>
      <c r="M274" s="48">
        <f t="shared" si="94"/>
        <v>0</v>
      </c>
      <c r="N274" s="49">
        <v>0.050000000000000003</v>
      </c>
      <c r="O274" s="50">
        <f t="shared" si="95"/>
        <v>0</v>
      </c>
      <c r="P274" s="49">
        <v>0.050000000000000003</v>
      </c>
      <c r="Q274" s="50">
        <f t="shared" si="96"/>
        <v>0</v>
      </c>
      <c r="R274" s="51">
        <f t="shared" si="97"/>
        <v>0</v>
      </c>
      <c r="S274" s="52">
        <f t="shared" si="98"/>
        <v>0</v>
      </c>
      <c r="T274" s="53" t="e">
        <f t="shared" si="99"/>
        <v>#DIV/0!</v>
      </c>
    </row>
    <row r="275" ht="15.95" customHeight="1">
      <c r="A275" s="352" t="s">
        <v>502</v>
      </c>
      <c r="B275" s="39" t="s">
        <v>68</v>
      </c>
      <c r="C275" s="40" t="s">
        <v>69</v>
      </c>
      <c r="D275" s="41">
        <v>0</v>
      </c>
      <c r="E275" s="42">
        <v>298</v>
      </c>
      <c r="F275" s="43">
        <v>0</v>
      </c>
      <c r="G275" s="44">
        <f t="shared" si="89"/>
        <v>298</v>
      </c>
      <c r="H275" s="45">
        <f t="shared" si="90"/>
        <v>41.493520000000004</v>
      </c>
      <c r="I275" s="45">
        <f t="shared" si="91"/>
        <v>0</v>
      </c>
      <c r="J275" s="45">
        <f t="shared" si="92"/>
        <v>5.3941576000000007</v>
      </c>
      <c r="K275" s="46">
        <f t="shared" si="93"/>
        <v>0</v>
      </c>
      <c r="L275" s="47">
        <v>0.20000000000000001</v>
      </c>
      <c r="M275" s="48">
        <f t="shared" si="94"/>
        <v>0</v>
      </c>
      <c r="N275" s="49">
        <v>0.050000000000000003</v>
      </c>
      <c r="O275" s="50">
        <f t="shared" si="95"/>
        <v>0</v>
      </c>
      <c r="P275" s="49">
        <v>0.050000000000000003</v>
      </c>
      <c r="Q275" s="50">
        <f t="shared" si="96"/>
        <v>0</v>
      </c>
      <c r="R275" s="51">
        <f t="shared" si="97"/>
        <v>0</v>
      </c>
      <c r="S275" s="52">
        <f t="shared" si="98"/>
        <v>0</v>
      </c>
      <c r="T275" s="53" t="e">
        <f t="shared" si="99"/>
        <v>#DIV/0!</v>
      </c>
    </row>
    <row r="276" ht="15.95" customHeight="1">
      <c r="A276" s="352" t="s">
        <v>502</v>
      </c>
      <c r="B276" s="56" t="s">
        <v>70</v>
      </c>
      <c r="C276" s="40" t="s">
        <v>71</v>
      </c>
      <c r="D276" s="41">
        <v>0</v>
      </c>
      <c r="E276" s="42">
        <v>248</v>
      </c>
      <c r="F276" s="43">
        <v>0</v>
      </c>
      <c r="G276" s="44">
        <f t="shared" si="89"/>
        <v>248</v>
      </c>
      <c r="H276" s="45">
        <f t="shared" si="90"/>
        <v>34.53152</v>
      </c>
      <c r="I276" s="45">
        <f t="shared" si="91"/>
        <v>0</v>
      </c>
      <c r="J276" s="45">
        <f t="shared" si="92"/>
        <v>4.4890976</v>
      </c>
      <c r="K276" s="46">
        <f t="shared" si="93"/>
        <v>0</v>
      </c>
      <c r="L276" s="47">
        <v>0.20000000000000001</v>
      </c>
      <c r="M276" s="48">
        <f t="shared" si="94"/>
        <v>0</v>
      </c>
      <c r="N276" s="49">
        <v>0.050000000000000003</v>
      </c>
      <c r="O276" s="50">
        <f t="shared" si="95"/>
        <v>0</v>
      </c>
      <c r="P276" s="49">
        <v>0.050000000000000003</v>
      </c>
      <c r="Q276" s="50">
        <f t="shared" si="96"/>
        <v>0</v>
      </c>
      <c r="R276" s="51">
        <f t="shared" si="97"/>
        <v>0</v>
      </c>
      <c r="S276" s="52">
        <f t="shared" si="98"/>
        <v>0</v>
      </c>
      <c r="T276" s="53" t="e">
        <f t="shared" si="99"/>
        <v>#DIV/0!</v>
      </c>
    </row>
    <row r="277" ht="15.95" customHeight="1">
      <c r="A277" s="352" t="s">
        <v>502</v>
      </c>
      <c r="B277" s="39" t="s">
        <v>72</v>
      </c>
      <c r="C277" s="40" t="s">
        <v>73</v>
      </c>
      <c r="D277" s="41">
        <v>0</v>
      </c>
      <c r="E277" s="42">
        <v>228</v>
      </c>
      <c r="F277" s="43">
        <v>0</v>
      </c>
      <c r="G277" s="44">
        <f t="shared" si="89"/>
        <v>228</v>
      </c>
      <c r="H277" s="45">
        <f t="shared" si="90"/>
        <v>31.74672</v>
      </c>
      <c r="I277" s="45">
        <f t="shared" si="91"/>
        <v>0</v>
      </c>
      <c r="J277" s="45">
        <f t="shared" si="92"/>
        <v>4.1270736000000001</v>
      </c>
      <c r="K277" s="46">
        <f t="shared" si="93"/>
        <v>0</v>
      </c>
      <c r="L277" s="47">
        <v>0.20000000000000001</v>
      </c>
      <c r="M277" s="48">
        <f t="shared" si="94"/>
        <v>0</v>
      </c>
      <c r="N277" s="49">
        <v>0.050000000000000003</v>
      </c>
      <c r="O277" s="50">
        <f t="shared" si="95"/>
        <v>0</v>
      </c>
      <c r="P277" s="49">
        <v>0.050000000000000003</v>
      </c>
      <c r="Q277" s="50">
        <f t="shared" si="96"/>
        <v>0</v>
      </c>
      <c r="R277" s="51">
        <f t="shared" si="97"/>
        <v>0</v>
      </c>
      <c r="S277" s="52">
        <f t="shared" si="98"/>
        <v>0</v>
      </c>
      <c r="T277" s="53" t="e">
        <f t="shared" si="99"/>
        <v>#DIV/0!</v>
      </c>
    </row>
    <row r="278" ht="15.95" customHeight="1">
      <c r="A278" s="352" t="s">
        <v>502</v>
      </c>
      <c r="B278" s="39" t="s">
        <v>74</v>
      </c>
      <c r="C278" s="40" t="s">
        <v>75</v>
      </c>
      <c r="D278" s="41">
        <v>0</v>
      </c>
      <c r="E278" s="42">
        <v>248</v>
      </c>
      <c r="F278" s="43">
        <v>0</v>
      </c>
      <c r="G278" s="44">
        <f t="shared" si="89"/>
        <v>248</v>
      </c>
      <c r="H278" s="45">
        <f t="shared" si="90"/>
        <v>34.53152</v>
      </c>
      <c r="I278" s="45">
        <f t="shared" si="91"/>
        <v>0</v>
      </c>
      <c r="J278" s="45">
        <f t="shared" si="92"/>
        <v>4.4890976</v>
      </c>
      <c r="K278" s="46">
        <f t="shared" si="93"/>
        <v>0</v>
      </c>
      <c r="L278" s="47">
        <v>0.20000000000000001</v>
      </c>
      <c r="M278" s="48">
        <f t="shared" si="94"/>
        <v>0</v>
      </c>
      <c r="N278" s="49">
        <v>0.050000000000000003</v>
      </c>
      <c r="O278" s="50">
        <f t="shared" si="95"/>
        <v>0</v>
      </c>
      <c r="P278" s="49">
        <v>0.050000000000000003</v>
      </c>
      <c r="Q278" s="50">
        <f t="shared" si="96"/>
        <v>0</v>
      </c>
      <c r="R278" s="51">
        <f t="shared" si="97"/>
        <v>0</v>
      </c>
      <c r="S278" s="52">
        <f t="shared" si="98"/>
        <v>0</v>
      </c>
      <c r="T278" s="53" t="e">
        <f t="shared" si="99"/>
        <v>#DIV/0!</v>
      </c>
    </row>
    <row r="279" ht="15.95" customHeight="1">
      <c r="A279" s="352" t="s">
        <v>502</v>
      </c>
      <c r="B279" s="39" t="s">
        <v>76</v>
      </c>
      <c r="C279" s="40" t="s">
        <v>77</v>
      </c>
      <c r="D279" s="41">
        <v>0</v>
      </c>
      <c r="E279" s="42">
        <v>348</v>
      </c>
      <c r="F279" s="43">
        <v>0</v>
      </c>
      <c r="G279" s="44">
        <f t="shared" si="89"/>
        <v>348</v>
      </c>
      <c r="H279" s="45">
        <f t="shared" si="90"/>
        <v>48.45552</v>
      </c>
      <c r="I279" s="45">
        <f t="shared" si="91"/>
        <v>0</v>
      </c>
      <c r="J279" s="45">
        <f t="shared" si="92"/>
        <v>6.2992176000000004</v>
      </c>
      <c r="K279" s="46">
        <f t="shared" si="93"/>
        <v>0</v>
      </c>
      <c r="L279" s="47">
        <v>0.20000000000000001</v>
      </c>
      <c r="M279" s="48">
        <f t="shared" si="94"/>
        <v>0</v>
      </c>
      <c r="N279" s="49">
        <v>0.050000000000000003</v>
      </c>
      <c r="O279" s="50">
        <f t="shared" si="95"/>
        <v>0</v>
      </c>
      <c r="P279" s="49">
        <v>0.050000000000000003</v>
      </c>
      <c r="Q279" s="50">
        <f t="shared" si="96"/>
        <v>0</v>
      </c>
      <c r="R279" s="51">
        <f t="shared" si="97"/>
        <v>0</v>
      </c>
      <c r="S279" s="52">
        <f t="shared" si="98"/>
        <v>0</v>
      </c>
      <c r="T279" s="53" t="e">
        <f t="shared" si="99"/>
        <v>#DIV/0!</v>
      </c>
    </row>
    <row r="280" ht="15.95" customHeight="1">
      <c r="A280" s="352" t="s">
        <v>502</v>
      </c>
      <c r="B280" s="39" t="s">
        <v>78</v>
      </c>
      <c r="C280" s="40" t="s">
        <v>79</v>
      </c>
      <c r="D280" s="41">
        <v>0</v>
      </c>
      <c r="E280" s="42">
        <v>198</v>
      </c>
      <c r="F280" s="43">
        <v>0</v>
      </c>
      <c r="G280" s="44">
        <f t="shared" si="89"/>
        <v>198</v>
      </c>
      <c r="H280" s="45">
        <f t="shared" si="90"/>
        <v>27.569520000000001</v>
      </c>
      <c r="I280" s="45">
        <f t="shared" si="91"/>
        <v>0</v>
      </c>
      <c r="J280" s="45">
        <f t="shared" si="92"/>
        <v>3.5840376000000003</v>
      </c>
      <c r="K280" s="46">
        <f t="shared" si="93"/>
        <v>0</v>
      </c>
      <c r="L280" s="47">
        <v>0.20000000000000001</v>
      </c>
      <c r="M280" s="48">
        <f t="shared" si="94"/>
        <v>0</v>
      </c>
      <c r="N280" s="49">
        <v>0.050000000000000003</v>
      </c>
      <c r="O280" s="50">
        <f t="shared" si="95"/>
        <v>0</v>
      </c>
      <c r="P280" s="49">
        <v>0.050000000000000003</v>
      </c>
      <c r="Q280" s="50">
        <f t="shared" si="96"/>
        <v>0</v>
      </c>
      <c r="R280" s="51">
        <f t="shared" si="97"/>
        <v>0</v>
      </c>
      <c r="S280" s="52">
        <f t="shared" si="98"/>
        <v>0</v>
      </c>
      <c r="T280" s="53" t="e">
        <f t="shared" si="99"/>
        <v>#DIV/0!</v>
      </c>
    </row>
    <row r="281" ht="15.95" customHeight="1">
      <c r="A281" s="352" t="s">
        <v>502</v>
      </c>
      <c r="B281" s="39" t="s">
        <v>80</v>
      </c>
      <c r="C281" s="40" t="s">
        <v>81</v>
      </c>
      <c r="D281" s="41">
        <v>0</v>
      </c>
      <c r="E281" s="42">
        <v>298</v>
      </c>
      <c r="F281" s="43">
        <v>0</v>
      </c>
      <c r="G281" s="44">
        <f t="shared" si="89"/>
        <v>298</v>
      </c>
      <c r="H281" s="45">
        <f t="shared" si="90"/>
        <v>41.493520000000004</v>
      </c>
      <c r="I281" s="45">
        <f t="shared" si="91"/>
        <v>0</v>
      </c>
      <c r="J281" s="45">
        <f t="shared" si="92"/>
        <v>5.3941576000000007</v>
      </c>
      <c r="K281" s="46">
        <f t="shared" si="93"/>
        <v>0</v>
      </c>
      <c r="L281" s="47">
        <v>0.20000000000000001</v>
      </c>
      <c r="M281" s="48">
        <f t="shared" si="94"/>
        <v>0</v>
      </c>
      <c r="N281" s="49">
        <v>0.050000000000000003</v>
      </c>
      <c r="O281" s="50">
        <f t="shared" si="95"/>
        <v>0</v>
      </c>
      <c r="P281" s="49">
        <v>0.050000000000000003</v>
      </c>
      <c r="Q281" s="50">
        <f t="shared" si="96"/>
        <v>0</v>
      </c>
      <c r="R281" s="51">
        <f t="shared" si="97"/>
        <v>0</v>
      </c>
      <c r="S281" s="52">
        <f t="shared" si="98"/>
        <v>0</v>
      </c>
      <c r="T281" s="53" t="e">
        <f t="shared" si="99"/>
        <v>#DIV/0!</v>
      </c>
    </row>
    <row r="282" ht="15.95" customHeight="1">
      <c r="A282" s="352" t="s">
        <v>502</v>
      </c>
      <c r="B282" s="39" t="s">
        <v>82</v>
      </c>
      <c r="C282" s="40" t="s">
        <v>83</v>
      </c>
      <c r="D282" s="41">
        <v>0</v>
      </c>
      <c r="E282" s="42">
        <v>398</v>
      </c>
      <c r="F282" s="43">
        <v>0</v>
      </c>
      <c r="G282" s="44">
        <f t="shared" si="89"/>
        <v>398</v>
      </c>
      <c r="H282" s="45">
        <f t="shared" si="90"/>
        <v>55.417520000000003</v>
      </c>
      <c r="I282" s="45">
        <f t="shared" si="91"/>
        <v>0</v>
      </c>
      <c r="J282" s="45">
        <f t="shared" si="92"/>
        <v>7.2042776000000011</v>
      </c>
      <c r="K282" s="46">
        <f t="shared" si="93"/>
        <v>0</v>
      </c>
      <c r="L282" s="47">
        <v>0.20000000000000001</v>
      </c>
      <c r="M282" s="48">
        <f t="shared" si="94"/>
        <v>0</v>
      </c>
      <c r="N282" s="49">
        <v>0.050000000000000003</v>
      </c>
      <c r="O282" s="50">
        <f t="shared" si="95"/>
        <v>0</v>
      </c>
      <c r="P282" s="49">
        <v>0.050000000000000003</v>
      </c>
      <c r="Q282" s="50">
        <f t="shared" si="96"/>
        <v>0</v>
      </c>
      <c r="R282" s="51">
        <f t="shared" si="97"/>
        <v>0</v>
      </c>
      <c r="S282" s="52">
        <f t="shared" si="98"/>
        <v>0</v>
      </c>
      <c r="T282" s="53" t="e">
        <f t="shared" si="99"/>
        <v>#DIV/0!</v>
      </c>
    </row>
    <row r="283" ht="15.95" customHeight="1">
      <c r="A283" s="352" t="s">
        <v>502</v>
      </c>
      <c r="B283" s="56" t="s">
        <v>84</v>
      </c>
      <c r="C283" s="40" t="s">
        <v>85</v>
      </c>
      <c r="D283" s="41">
        <v>0</v>
      </c>
      <c r="E283" s="42">
        <v>98</v>
      </c>
      <c r="F283" s="43">
        <v>0</v>
      </c>
      <c r="G283" s="44">
        <f t="shared" si="89"/>
        <v>98</v>
      </c>
      <c r="H283" s="45">
        <f t="shared" si="90"/>
        <v>13.645519999999999</v>
      </c>
      <c r="I283" s="45">
        <f t="shared" si="91"/>
        <v>0</v>
      </c>
      <c r="J283" s="45">
        <f t="shared" si="92"/>
        <v>1.7739176000000001</v>
      </c>
      <c r="K283" s="46">
        <f t="shared" si="93"/>
        <v>0</v>
      </c>
      <c r="L283" s="47">
        <v>0.20000000000000001</v>
      </c>
      <c r="M283" s="48">
        <f t="shared" si="94"/>
        <v>0</v>
      </c>
      <c r="N283" s="49">
        <v>0.050000000000000003</v>
      </c>
      <c r="O283" s="50">
        <f t="shared" si="95"/>
        <v>0</v>
      </c>
      <c r="P283" s="49">
        <v>0.050000000000000003</v>
      </c>
      <c r="Q283" s="50">
        <f t="shared" si="96"/>
        <v>0</v>
      </c>
      <c r="R283" s="51">
        <f t="shared" si="97"/>
        <v>0</v>
      </c>
      <c r="S283" s="52">
        <f t="shared" si="98"/>
        <v>0</v>
      </c>
      <c r="T283" s="53" t="e">
        <f t="shared" si="99"/>
        <v>#DIV/0!</v>
      </c>
    </row>
    <row r="284" ht="15.95" customHeight="1">
      <c r="A284" s="352" t="s">
        <v>502</v>
      </c>
      <c r="B284" s="57" t="s">
        <v>86</v>
      </c>
      <c r="C284" s="40" t="s">
        <v>87</v>
      </c>
      <c r="D284" s="41">
        <v>0</v>
      </c>
      <c r="E284" s="42">
        <v>198</v>
      </c>
      <c r="F284" s="43">
        <v>0</v>
      </c>
      <c r="G284" s="44">
        <f t="shared" ref="G284:G315" si="100">ROUNDDOWN(E284*(1-F284),0)</f>
        <v>198</v>
      </c>
      <c r="H284" s="45">
        <f t="shared" ref="H284:H315" si="101">G284*$C$6</f>
        <v>27.569520000000001</v>
      </c>
      <c r="I284" s="45">
        <f t="shared" ref="I284:I315" si="102">H284*D284</f>
        <v>0</v>
      </c>
      <c r="J284" s="45">
        <f t="shared" ref="J284:J315" si="103">H284*0.13</f>
        <v>3.5840376000000003</v>
      </c>
      <c r="K284" s="46">
        <f t="shared" ref="K284:K315" si="104">(H284-J284)*D284</f>
        <v>0</v>
      </c>
      <c r="L284" s="47">
        <v>0.20000000000000001</v>
      </c>
      <c r="M284" s="48">
        <f t="shared" ref="M284:M315" si="105">K284*L284</f>
        <v>0</v>
      </c>
      <c r="N284" s="49">
        <v>0.050000000000000003</v>
      </c>
      <c r="O284" s="50">
        <f t="shared" ref="O284:O315" si="106">K284*N284</f>
        <v>0</v>
      </c>
      <c r="P284" s="49">
        <v>0.050000000000000003</v>
      </c>
      <c r="Q284" s="50">
        <f t="shared" ref="Q284:Q315" si="107">K284*P284</f>
        <v>0</v>
      </c>
      <c r="R284" s="51">
        <f t="shared" ref="R284:R315" si="108">IFERROR(ROUND((K284-M284-O284-Q284)/D284,2),0)</f>
        <v>0</v>
      </c>
      <c r="S284" s="52">
        <f t="shared" ref="S284:S315" si="109">+D284*R284</f>
        <v>0</v>
      </c>
      <c r="T284" s="53" t="e">
        <f t="shared" ref="T284:T315" si="110">S284/I284</f>
        <v>#DIV/0!</v>
      </c>
    </row>
    <row r="285" ht="15.95" customHeight="1">
      <c r="A285" s="352" t="s">
        <v>502</v>
      </c>
      <c r="B285" s="56" t="s">
        <v>88</v>
      </c>
      <c r="C285" s="40" t="s">
        <v>89</v>
      </c>
      <c r="D285" s="41">
        <v>0</v>
      </c>
      <c r="E285" s="42">
        <v>248</v>
      </c>
      <c r="F285" s="43">
        <v>0</v>
      </c>
      <c r="G285" s="44">
        <f t="shared" si="100"/>
        <v>248</v>
      </c>
      <c r="H285" s="45">
        <f t="shared" si="101"/>
        <v>34.53152</v>
      </c>
      <c r="I285" s="45">
        <f t="shared" si="102"/>
        <v>0</v>
      </c>
      <c r="J285" s="45">
        <f t="shared" si="103"/>
        <v>4.4890976</v>
      </c>
      <c r="K285" s="46">
        <f t="shared" si="104"/>
        <v>0</v>
      </c>
      <c r="L285" s="47">
        <v>0.20000000000000001</v>
      </c>
      <c r="M285" s="48">
        <f t="shared" si="105"/>
        <v>0</v>
      </c>
      <c r="N285" s="49">
        <v>0.050000000000000003</v>
      </c>
      <c r="O285" s="50">
        <f t="shared" si="106"/>
        <v>0</v>
      </c>
      <c r="P285" s="49">
        <v>0.050000000000000003</v>
      </c>
      <c r="Q285" s="50">
        <f t="shared" si="107"/>
        <v>0</v>
      </c>
      <c r="R285" s="51">
        <f t="shared" si="108"/>
        <v>0</v>
      </c>
      <c r="S285" s="52">
        <f t="shared" si="109"/>
        <v>0</v>
      </c>
      <c r="T285" s="53" t="e">
        <f t="shared" si="110"/>
        <v>#DIV/0!</v>
      </c>
    </row>
    <row r="286" ht="15.95" customHeight="1">
      <c r="A286" s="352" t="s">
        <v>502</v>
      </c>
      <c r="B286" s="39" t="s">
        <v>90</v>
      </c>
      <c r="C286" s="40" t="s">
        <v>91</v>
      </c>
      <c r="D286" s="41">
        <v>0</v>
      </c>
      <c r="E286" s="42">
        <v>298</v>
      </c>
      <c r="F286" s="43">
        <v>0</v>
      </c>
      <c r="G286" s="44">
        <f t="shared" si="100"/>
        <v>298</v>
      </c>
      <c r="H286" s="45">
        <f t="shared" si="101"/>
        <v>41.493520000000004</v>
      </c>
      <c r="I286" s="45">
        <f t="shared" si="102"/>
        <v>0</v>
      </c>
      <c r="J286" s="45">
        <f t="shared" si="103"/>
        <v>5.3941576000000007</v>
      </c>
      <c r="K286" s="46">
        <f t="shared" si="104"/>
        <v>0</v>
      </c>
      <c r="L286" s="47">
        <v>0.20000000000000001</v>
      </c>
      <c r="M286" s="48">
        <f t="shared" si="105"/>
        <v>0</v>
      </c>
      <c r="N286" s="49">
        <v>0.050000000000000003</v>
      </c>
      <c r="O286" s="50">
        <f t="shared" si="106"/>
        <v>0</v>
      </c>
      <c r="P286" s="49">
        <v>0.050000000000000003</v>
      </c>
      <c r="Q286" s="50">
        <f t="shared" si="107"/>
        <v>0</v>
      </c>
      <c r="R286" s="51">
        <f t="shared" si="108"/>
        <v>0</v>
      </c>
      <c r="S286" s="52">
        <f t="shared" si="109"/>
        <v>0</v>
      </c>
      <c r="T286" s="53" t="e">
        <f t="shared" si="110"/>
        <v>#DIV/0!</v>
      </c>
    </row>
    <row r="287" ht="15.95" customHeight="1">
      <c r="A287" s="352" t="s">
        <v>502</v>
      </c>
      <c r="B287" s="39" t="s">
        <v>92</v>
      </c>
      <c r="C287" s="40" t="s">
        <v>93</v>
      </c>
      <c r="D287" s="41">
        <v>0</v>
      </c>
      <c r="E287" s="42">
        <v>398</v>
      </c>
      <c r="F287" s="43">
        <v>0</v>
      </c>
      <c r="G287" s="44">
        <f t="shared" si="100"/>
        <v>398</v>
      </c>
      <c r="H287" s="45">
        <f t="shared" si="101"/>
        <v>55.417520000000003</v>
      </c>
      <c r="I287" s="45">
        <f t="shared" si="102"/>
        <v>0</v>
      </c>
      <c r="J287" s="45">
        <f t="shared" si="103"/>
        <v>7.2042776000000011</v>
      </c>
      <c r="K287" s="46">
        <f t="shared" si="104"/>
        <v>0</v>
      </c>
      <c r="L287" s="47">
        <v>0.20000000000000001</v>
      </c>
      <c r="M287" s="48">
        <f t="shared" si="105"/>
        <v>0</v>
      </c>
      <c r="N287" s="49">
        <v>0.050000000000000003</v>
      </c>
      <c r="O287" s="50">
        <f t="shared" si="106"/>
        <v>0</v>
      </c>
      <c r="P287" s="49">
        <v>0.050000000000000003</v>
      </c>
      <c r="Q287" s="50">
        <f t="shared" si="107"/>
        <v>0</v>
      </c>
      <c r="R287" s="51">
        <f t="shared" si="108"/>
        <v>0</v>
      </c>
      <c r="S287" s="52">
        <f t="shared" si="109"/>
        <v>0</v>
      </c>
      <c r="T287" s="53" t="e">
        <f t="shared" si="110"/>
        <v>#DIV/0!</v>
      </c>
    </row>
    <row r="288" ht="15.95" customHeight="1">
      <c r="A288" s="352" t="s">
        <v>502</v>
      </c>
      <c r="B288" s="56" t="s">
        <v>94</v>
      </c>
      <c r="C288" s="40" t="s">
        <v>95</v>
      </c>
      <c r="D288" s="41">
        <v>0</v>
      </c>
      <c r="E288" s="42">
        <v>498</v>
      </c>
      <c r="F288" s="43">
        <v>0</v>
      </c>
      <c r="G288" s="44">
        <f t="shared" si="100"/>
        <v>498</v>
      </c>
      <c r="H288" s="45">
        <f t="shared" si="101"/>
        <v>69.341520000000003</v>
      </c>
      <c r="I288" s="45">
        <f t="shared" si="102"/>
        <v>0</v>
      </c>
      <c r="J288" s="45">
        <f t="shared" si="103"/>
        <v>9.0143976000000006</v>
      </c>
      <c r="K288" s="46">
        <f t="shared" si="104"/>
        <v>0</v>
      </c>
      <c r="L288" s="47">
        <v>0.20000000000000001</v>
      </c>
      <c r="M288" s="48">
        <f t="shared" si="105"/>
        <v>0</v>
      </c>
      <c r="N288" s="49">
        <v>0.050000000000000003</v>
      </c>
      <c r="O288" s="50">
        <f t="shared" si="106"/>
        <v>0</v>
      </c>
      <c r="P288" s="49">
        <v>0.050000000000000003</v>
      </c>
      <c r="Q288" s="50">
        <f t="shared" si="107"/>
        <v>0</v>
      </c>
      <c r="R288" s="51">
        <f t="shared" si="108"/>
        <v>0</v>
      </c>
      <c r="S288" s="52">
        <f t="shared" si="109"/>
        <v>0</v>
      </c>
      <c r="T288" s="53" t="e">
        <f t="shared" si="110"/>
        <v>#DIV/0!</v>
      </c>
    </row>
    <row r="289" ht="15.95" customHeight="1">
      <c r="A289" s="352" t="s">
        <v>502</v>
      </c>
      <c r="B289" s="56" t="s">
        <v>96</v>
      </c>
      <c r="C289" s="58" t="s">
        <v>97</v>
      </c>
      <c r="D289" s="41">
        <v>0</v>
      </c>
      <c r="E289" s="42">
        <v>298</v>
      </c>
      <c r="F289" s="43">
        <v>0</v>
      </c>
      <c r="G289" s="44">
        <f t="shared" si="100"/>
        <v>298</v>
      </c>
      <c r="H289" s="45">
        <f t="shared" si="101"/>
        <v>41.493520000000004</v>
      </c>
      <c r="I289" s="45">
        <f t="shared" si="102"/>
        <v>0</v>
      </c>
      <c r="J289" s="45">
        <f t="shared" si="103"/>
        <v>5.3941576000000007</v>
      </c>
      <c r="K289" s="46">
        <f t="shared" si="104"/>
        <v>0</v>
      </c>
      <c r="L289" s="47">
        <v>0.20000000000000001</v>
      </c>
      <c r="M289" s="48">
        <f t="shared" si="105"/>
        <v>0</v>
      </c>
      <c r="N289" s="49">
        <v>0.050000000000000003</v>
      </c>
      <c r="O289" s="50">
        <f t="shared" si="106"/>
        <v>0</v>
      </c>
      <c r="P289" s="49">
        <v>0.050000000000000003</v>
      </c>
      <c r="Q289" s="50">
        <f t="shared" si="107"/>
        <v>0</v>
      </c>
      <c r="R289" s="51">
        <f t="shared" si="108"/>
        <v>0</v>
      </c>
      <c r="S289" s="52">
        <f t="shared" si="109"/>
        <v>0</v>
      </c>
      <c r="T289" s="53" t="e">
        <f t="shared" si="110"/>
        <v>#DIV/0!</v>
      </c>
    </row>
    <row r="290" ht="15.95" customHeight="1">
      <c r="A290" s="352" t="s">
        <v>502</v>
      </c>
      <c r="B290" s="56" t="s">
        <v>98</v>
      </c>
      <c r="C290" s="58" t="s">
        <v>99</v>
      </c>
      <c r="D290" s="41">
        <v>0</v>
      </c>
      <c r="E290" s="42">
        <v>478</v>
      </c>
      <c r="F290" s="43">
        <v>0</v>
      </c>
      <c r="G290" s="44">
        <f t="shared" si="100"/>
        <v>478</v>
      </c>
      <c r="H290" s="45">
        <f t="shared" si="101"/>
        <v>66.556719999999999</v>
      </c>
      <c r="I290" s="45">
        <f t="shared" si="102"/>
        <v>0</v>
      </c>
      <c r="J290" s="45">
        <f t="shared" si="103"/>
        <v>8.6523736000000007</v>
      </c>
      <c r="K290" s="46">
        <f t="shared" si="104"/>
        <v>0</v>
      </c>
      <c r="L290" s="47">
        <v>0.20000000000000001</v>
      </c>
      <c r="M290" s="48">
        <f t="shared" si="105"/>
        <v>0</v>
      </c>
      <c r="N290" s="49">
        <v>0.050000000000000003</v>
      </c>
      <c r="O290" s="50">
        <f t="shared" si="106"/>
        <v>0</v>
      </c>
      <c r="P290" s="49">
        <v>0.050000000000000003</v>
      </c>
      <c r="Q290" s="50">
        <f t="shared" si="107"/>
        <v>0</v>
      </c>
      <c r="R290" s="51">
        <f t="shared" si="108"/>
        <v>0</v>
      </c>
      <c r="S290" s="52">
        <f t="shared" si="109"/>
        <v>0</v>
      </c>
      <c r="T290" s="53" t="e">
        <f t="shared" si="110"/>
        <v>#DIV/0!</v>
      </c>
    </row>
    <row r="291" ht="15.95" customHeight="1">
      <c r="A291" s="352" t="s">
        <v>502</v>
      </c>
      <c r="B291" s="56" t="s">
        <v>100</v>
      </c>
      <c r="C291" s="40" t="s">
        <v>101</v>
      </c>
      <c r="D291" s="41">
        <v>0</v>
      </c>
      <c r="E291" s="42">
        <v>538</v>
      </c>
      <c r="F291" s="43">
        <v>0</v>
      </c>
      <c r="G291" s="44">
        <f t="shared" si="100"/>
        <v>538</v>
      </c>
      <c r="H291" s="45">
        <f t="shared" si="101"/>
        <v>74.911119999999997</v>
      </c>
      <c r="I291" s="45">
        <f t="shared" si="102"/>
        <v>0</v>
      </c>
      <c r="J291" s="45">
        <f t="shared" si="103"/>
        <v>9.7384456000000004</v>
      </c>
      <c r="K291" s="46">
        <f t="shared" si="104"/>
        <v>0</v>
      </c>
      <c r="L291" s="47">
        <v>0.20000000000000001</v>
      </c>
      <c r="M291" s="48">
        <f t="shared" si="105"/>
        <v>0</v>
      </c>
      <c r="N291" s="49">
        <v>0.050000000000000003</v>
      </c>
      <c r="O291" s="50">
        <f t="shared" si="106"/>
        <v>0</v>
      </c>
      <c r="P291" s="49">
        <v>0.050000000000000003</v>
      </c>
      <c r="Q291" s="50">
        <f t="shared" si="107"/>
        <v>0</v>
      </c>
      <c r="R291" s="51">
        <f t="shared" si="108"/>
        <v>0</v>
      </c>
      <c r="S291" s="52">
        <f t="shared" si="109"/>
        <v>0</v>
      </c>
      <c r="T291" s="53" t="e">
        <f t="shared" si="110"/>
        <v>#DIV/0!</v>
      </c>
    </row>
    <row r="292" ht="15.95" customHeight="1">
      <c r="A292" s="352" t="s">
        <v>502</v>
      </c>
      <c r="B292" s="39" t="s">
        <v>102</v>
      </c>
      <c r="C292" s="40" t="s">
        <v>103</v>
      </c>
      <c r="D292" s="41">
        <v>0</v>
      </c>
      <c r="E292" s="42">
        <v>98</v>
      </c>
      <c r="F292" s="43">
        <v>0</v>
      </c>
      <c r="G292" s="44">
        <f t="shared" si="100"/>
        <v>98</v>
      </c>
      <c r="H292" s="45">
        <f t="shared" si="101"/>
        <v>13.645519999999999</v>
      </c>
      <c r="I292" s="45">
        <f t="shared" si="102"/>
        <v>0</v>
      </c>
      <c r="J292" s="45">
        <f t="shared" si="103"/>
        <v>1.7739176000000001</v>
      </c>
      <c r="K292" s="46">
        <f t="shared" si="104"/>
        <v>0</v>
      </c>
      <c r="L292" s="47">
        <v>0.20000000000000001</v>
      </c>
      <c r="M292" s="48">
        <f t="shared" si="105"/>
        <v>0</v>
      </c>
      <c r="N292" s="49">
        <v>0.050000000000000003</v>
      </c>
      <c r="O292" s="50">
        <f t="shared" si="106"/>
        <v>0</v>
      </c>
      <c r="P292" s="49">
        <v>0.050000000000000003</v>
      </c>
      <c r="Q292" s="50">
        <f t="shared" si="107"/>
        <v>0</v>
      </c>
      <c r="R292" s="51">
        <f t="shared" si="108"/>
        <v>0</v>
      </c>
      <c r="S292" s="52">
        <f t="shared" si="109"/>
        <v>0</v>
      </c>
      <c r="T292" s="53" t="e">
        <f t="shared" si="110"/>
        <v>#DIV/0!</v>
      </c>
    </row>
    <row r="293" ht="15.95" customHeight="1">
      <c r="A293" s="352" t="s">
        <v>502</v>
      </c>
      <c r="B293" s="39" t="s">
        <v>104</v>
      </c>
      <c r="C293" s="40" t="s">
        <v>105</v>
      </c>
      <c r="D293" s="41">
        <v>0</v>
      </c>
      <c r="E293" s="42">
        <v>148</v>
      </c>
      <c r="F293" s="43">
        <v>0</v>
      </c>
      <c r="G293" s="44">
        <f t="shared" si="100"/>
        <v>148</v>
      </c>
      <c r="H293" s="45">
        <f t="shared" si="101"/>
        <v>20.607520000000001</v>
      </c>
      <c r="I293" s="45">
        <f t="shared" si="102"/>
        <v>0</v>
      </c>
      <c r="J293" s="45">
        <f t="shared" si="103"/>
        <v>2.6789776000000001</v>
      </c>
      <c r="K293" s="46">
        <f t="shared" si="104"/>
        <v>0</v>
      </c>
      <c r="L293" s="47">
        <v>0.20000000000000001</v>
      </c>
      <c r="M293" s="48">
        <f t="shared" si="105"/>
        <v>0</v>
      </c>
      <c r="N293" s="49">
        <v>0.050000000000000003</v>
      </c>
      <c r="O293" s="50">
        <f t="shared" si="106"/>
        <v>0</v>
      </c>
      <c r="P293" s="49">
        <v>0.050000000000000003</v>
      </c>
      <c r="Q293" s="50">
        <f t="shared" si="107"/>
        <v>0</v>
      </c>
      <c r="R293" s="51">
        <f t="shared" si="108"/>
        <v>0</v>
      </c>
      <c r="S293" s="52">
        <f t="shared" si="109"/>
        <v>0</v>
      </c>
      <c r="T293" s="53" t="e">
        <f t="shared" si="110"/>
        <v>#DIV/0!</v>
      </c>
    </row>
    <row r="294" ht="15.95" customHeight="1">
      <c r="A294" s="352" t="s">
        <v>502</v>
      </c>
      <c r="B294" s="54" t="s">
        <v>106</v>
      </c>
      <c r="C294" s="55" t="s">
        <v>107</v>
      </c>
      <c r="D294" s="41">
        <v>0</v>
      </c>
      <c r="E294" s="42">
        <v>198</v>
      </c>
      <c r="F294" s="43">
        <v>0</v>
      </c>
      <c r="G294" s="44">
        <f t="shared" si="100"/>
        <v>198</v>
      </c>
      <c r="H294" s="45">
        <f t="shared" si="101"/>
        <v>27.569520000000001</v>
      </c>
      <c r="I294" s="45">
        <f t="shared" si="102"/>
        <v>0</v>
      </c>
      <c r="J294" s="45">
        <f t="shared" si="103"/>
        <v>3.5840376000000003</v>
      </c>
      <c r="K294" s="46">
        <f t="shared" si="104"/>
        <v>0</v>
      </c>
      <c r="L294" s="47">
        <v>0.20000000000000001</v>
      </c>
      <c r="M294" s="48">
        <f t="shared" si="105"/>
        <v>0</v>
      </c>
      <c r="N294" s="49">
        <v>0.050000000000000003</v>
      </c>
      <c r="O294" s="50">
        <f t="shared" si="106"/>
        <v>0</v>
      </c>
      <c r="P294" s="49">
        <v>0.050000000000000003</v>
      </c>
      <c r="Q294" s="50">
        <f t="shared" si="107"/>
        <v>0</v>
      </c>
      <c r="R294" s="51">
        <f t="shared" si="108"/>
        <v>0</v>
      </c>
      <c r="S294" s="52">
        <f t="shared" si="109"/>
        <v>0</v>
      </c>
      <c r="T294" s="53" t="e">
        <f t="shared" si="110"/>
        <v>#DIV/0!</v>
      </c>
    </row>
    <row r="295" ht="15.95" customHeight="1">
      <c r="A295" s="352" t="s">
        <v>502</v>
      </c>
      <c r="B295" s="39" t="s">
        <v>108</v>
      </c>
      <c r="C295" s="40" t="s">
        <v>109</v>
      </c>
      <c r="D295" s="41">
        <v>0</v>
      </c>
      <c r="E295" s="42">
        <v>268</v>
      </c>
      <c r="F295" s="43">
        <v>0</v>
      </c>
      <c r="G295" s="44">
        <f t="shared" si="100"/>
        <v>268</v>
      </c>
      <c r="H295" s="45">
        <f t="shared" si="101"/>
        <v>37.316319999999997</v>
      </c>
      <c r="I295" s="45">
        <f t="shared" si="102"/>
        <v>0</v>
      </c>
      <c r="J295" s="45">
        <f t="shared" si="103"/>
        <v>4.8511215999999999</v>
      </c>
      <c r="K295" s="46">
        <f t="shared" si="104"/>
        <v>0</v>
      </c>
      <c r="L295" s="47">
        <v>0.20000000000000001</v>
      </c>
      <c r="M295" s="48">
        <f t="shared" si="105"/>
        <v>0</v>
      </c>
      <c r="N295" s="49">
        <v>0.050000000000000003</v>
      </c>
      <c r="O295" s="50">
        <f t="shared" si="106"/>
        <v>0</v>
      </c>
      <c r="P295" s="49">
        <v>0.050000000000000003</v>
      </c>
      <c r="Q295" s="50">
        <f t="shared" si="107"/>
        <v>0</v>
      </c>
      <c r="R295" s="51">
        <f t="shared" si="108"/>
        <v>0</v>
      </c>
      <c r="S295" s="52">
        <f t="shared" si="109"/>
        <v>0</v>
      </c>
      <c r="T295" s="53" t="e">
        <f t="shared" si="110"/>
        <v>#DIV/0!</v>
      </c>
    </row>
    <row r="296" ht="15.95" customHeight="1">
      <c r="A296" s="352" t="s">
        <v>502</v>
      </c>
      <c r="B296" s="56" t="s">
        <v>110</v>
      </c>
      <c r="C296" s="40" t="s">
        <v>111</v>
      </c>
      <c r="D296" s="41">
        <v>0</v>
      </c>
      <c r="E296" s="42">
        <v>268</v>
      </c>
      <c r="F296" s="43">
        <v>0</v>
      </c>
      <c r="G296" s="44">
        <f t="shared" si="100"/>
        <v>268</v>
      </c>
      <c r="H296" s="45">
        <f t="shared" si="101"/>
        <v>37.316319999999997</v>
      </c>
      <c r="I296" s="45">
        <f t="shared" si="102"/>
        <v>0</v>
      </c>
      <c r="J296" s="45">
        <f t="shared" si="103"/>
        <v>4.8511215999999999</v>
      </c>
      <c r="K296" s="46">
        <f t="shared" si="104"/>
        <v>0</v>
      </c>
      <c r="L296" s="47">
        <v>0.20000000000000001</v>
      </c>
      <c r="M296" s="48">
        <f t="shared" si="105"/>
        <v>0</v>
      </c>
      <c r="N296" s="49">
        <v>0.050000000000000003</v>
      </c>
      <c r="O296" s="50">
        <f t="shared" si="106"/>
        <v>0</v>
      </c>
      <c r="P296" s="49">
        <v>0.050000000000000003</v>
      </c>
      <c r="Q296" s="50">
        <f t="shared" si="107"/>
        <v>0</v>
      </c>
      <c r="R296" s="51">
        <f t="shared" si="108"/>
        <v>0</v>
      </c>
      <c r="S296" s="52">
        <f t="shared" si="109"/>
        <v>0</v>
      </c>
      <c r="T296" s="53" t="e">
        <f t="shared" si="110"/>
        <v>#DIV/0!</v>
      </c>
    </row>
    <row r="297" ht="15.95" customHeight="1">
      <c r="A297" s="352" t="s">
        <v>502</v>
      </c>
      <c r="B297" s="39" t="s">
        <v>112</v>
      </c>
      <c r="C297" s="59" t="s">
        <v>113</v>
      </c>
      <c r="D297" s="41">
        <v>0</v>
      </c>
      <c r="E297" s="42">
        <v>298</v>
      </c>
      <c r="F297" s="43">
        <v>0</v>
      </c>
      <c r="G297" s="44">
        <f t="shared" si="100"/>
        <v>298</v>
      </c>
      <c r="H297" s="45">
        <f t="shared" si="101"/>
        <v>41.493520000000004</v>
      </c>
      <c r="I297" s="45">
        <f t="shared" si="102"/>
        <v>0</v>
      </c>
      <c r="J297" s="45">
        <f t="shared" si="103"/>
        <v>5.3941576000000007</v>
      </c>
      <c r="K297" s="46">
        <f t="shared" si="104"/>
        <v>0</v>
      </c>
      <c r="L297" s="47">
        <v>0.20000000000000001</v>
      </c>
      <c r="M297" s="48">
        <f t="shared" si="105"/>
        <v>0</v>
      </c>
      <c r="N297" s="49">
        <v>0.050000000000000003</v>
      </c>
      <c r="O297" s="50">
        <f t="shared" si="106"/>
        <v>0</v>
      </c>
      <c r="P297" s="49">
        <v>0.050000000000000003</v>
      </c>
      <c r="Q297" s="50">
        <f t="shared" si="107"/>
        <v>0</v>
      </c>
      <c r="R297" s="51">
        <f t="shared" si="108"/>
        <v>0</v>
      </c>
      <c r="S297" s="52">
        <f t="shared" si="109"/>
        <v>0</v>
      </c>
      <c r="T297" s="53" t="e">
        <f t="shared" si="110"/>
        <v>#DIV/0!</v>
      </c>
    </row>
    <row r="298" ht="15.95" customHeight="1">
      <c r="A298" s="352" t="s">
        <v>502</v>
      </c>
      <c r="B298" s="39" t="s">
        <v>114</v>
      </c>
      <c r="C298" s="59" t="s">
        <v>115</v>
      </c>
      <c r="D298" s="41">
        <v>0</v>
      </c>
      <c r="E298" s="42">
        <v>448</v>
      </c>
      <c r="F298" s="43">
        <v>0</v>
      </c>
      <c r="G298" s="44">
        <f t="shared" si="100"/>
        <v>448</v>
      </c>
      <c r="H298" s="45">
        <f t="shared" si="101"/>
        <v>62.379519999999999</v>
      </c>
      <c r="I298" s="45">
        <f t="shared" si="102"/>
        <v>0</v>
      </c>
      <c r="J298" s="45">
        <f t="shared" si="103"/>
        <v>8.1093375999999999</v>
      </c>
      <c r="K298" s="46">
        <f t="shared" si="104"/>
        <v>0</v>
      </c>
      <c r="L298" s="47">
        <v>0.20000000000000001</v>
      </c>
      <c r="M298" s="48">
        <f t="shared" si="105"/>
        <v>0</v>
      </c>
      <c r="N298" s="49">
        <v>0.050000000000000003</v>
      </c>
      <c r="O298" s="50">
        <f t="shared" si="106"/>
        <v>0</v>
      </c>
      <c r="P298" s="49">
        <v>0.050000000000000003</v>
      </c>
      <c r="Q298" s="50">
        <f t="shared" si="107"/>
        <v>0</v>
      </c>
      <c r="R298" s="51">
        <f t="shared" si="108"/>
        <v>0</v>
      </c>
      <c r="S298" s="52">
        <f t="shared" si="109"/>
        <v>0</v>
      </c>
      <c r="T298" s="53" t="e">
        <f t="shared" si="110"/>
        <v>#DIV/0!</v>
      </c>
    </row>
    <row r="299" ht="15.95" customHeight="1">
      <c r="A299" s="352" t="s">
        <v>502</v>
      </c>
      <c r="B299" s="39" t="s">
        <v>116</v>
      </c>
      <c r="C299" s="59" t="s">
        <v>117</v>
      </c>
      <c r="D299" s="41">
        <v>0</v>
      </c>
      <c r="E299" s="42">
        <v>498</v>
      </c>
      <c r="F299" s="43">
        <v>0</v>
      </c>
      <c r="G299" s="44">
        <f t="shared" si="100"/>
        <v>498</v>
      </c>
      <c r="H299" s="45">
        <f t="shared" si="101"/>
        <v>69.341520000000003</v>
      </c>
      <c r="I299" s="45">
        <f t="shared" si="102"/>
        <v>0</v>
      </c>
      <c r="J299" s="45">
        <f t="shared" si="103"/>
        <v>9.0143976000000006</v>
      </c>
      <c r="K299" s="46">
        <f t="shared" si="104"/>
        <v>0</v>
      </c>
      <c r="L299" s="47">
        <v>0.20000000000000001</v>
      </c>
      <c r="M299" s="48">
        <f t="shared" si="105"/>
        <v>0</v>
      </c>
      <c r="N299" s="49">
        <v>0.050000000000000003</v>
      </c>
      <c r="O299" s="50">
        <f t="shared" si="106"/>
        <v>0</v>
      </c>
      <c r="P299" s="49">
        <v>0.050000000000000003</v>
      </c>
      <c r="Q299" s="50">
        <f t="shared" si="107"/>
        <v>0</v>
      </c>
      <c r="R299" s="51">
        <f t="shared" si="108"/>
        <v>0</v>
      </c>
      <c r="S299" s="52">
        <f t="shared" si="109"/>
        <v>0</v>
      </c>
      <c r="T299" s="53" t="e">
        <f t="shared" si="110"/>
        <v>#DIV/0!</v>
      </c>
    </row>
    <row r="300" ht="15.95" customHeight="1">
      <c r="A300" s="352" t="s">
        <v>502</v>
      </c>
      <c r="B300" s="39" t="s">
        <v>322</v>
      </c>
      <c r="C300" s="40" t="s">
        <v>119</v>
      </c>
      <c r="D300" s="41">
        <v>0</v>
      </c>
      <c r="E300" s="42">
        <v>248</v>
      </c>
      <c r="F300" s="43">
        <v>0</v>
      </c>
      <c r="G300" s="44">
        <f t="shared" si="100"/>
        <v>248</v>
      </c>
      <c r="H300" s="45">
        <f t="shared" si="101"/>
        <v>34.53152</v>
      </c>
      <c r="I300" s="45">
        <f t="shared" si="102"/>
        <v>0</v>
      </c>
      <c r="J300" s="45">
        <f t="shared" si="103"/>
        <v>4.4890976</v>
      </c>
      <c r="K300" s="46">
        <f t="shared" si="104"/>
        <v>0</v>
      </c>
      <c r="L300" s="47">
        <v>0.20000000000000001</v>
      </c>
      <c r="M300" s="48">
        <f t="shared" si="105"/>
        <v>0</v>
      </c>
      <c r="N300" s="49">
        <v>0.050000000000000003</v>
      </c>
      <c r="O300" s="50">
        <f t="shared" si="106"/>
        <v>0</v>
      </c>
      <c r="P300" s="49">
        <v>0.050000000000000003</v>
      </c>
      <c r="Q300" s="50">
        <f t="shared" si="107"/>
        <v>0</v>
      </c>
      <c r="R300" s="51">
        <f t="shared" si="108"/>
        <v>0</v>
      </c>
      <c r="S300" s="52">
        <f t="shared" si="109"/>
        <v>0</v>
      </c>
      <c r="T300" s="53" t="e">
        <f t="shared" si="110"/>
        <v>#DIV/0!</v>
      </c>
    </row>
    <row r="301" ht="15.95" customHeight="1">
      <c r="A301" s="352" t="s">
        <v>502</v>
      </c>
      <c r="B301" s="39" t="s">
        <v>120</v>
      </c>
      <c r="C301" s="40" t="s">
        <v>121</v>
      </c>
      <c r="D301" s="41">
        <v>0</v>
      </c>
      <c r="E301" s="42">
        <v>348</v>
      </c>
      <c r="F301" s="43">
        <v>0</v>
      </c>
      <c r="G301" s="44">
        <f t="shared" si="100"/>
        <v>348</v>
      </c>
      <c r="H301" s="45">
        <f t="shared" si="101"/>
        <v>48.45552</v>
      </c>
      <c r="I301" s="45">
        <f t="shared" si="102"/>
        <v>0</v>
      </c>
      <c r="J301" s="45">
        <f t="shared" si="103"/>
        <v>6.2992176000000004</v>
      </c>
      <c r="K301" s="46">
        <f t="shared" si="104"/>
        <v>0</v>
      </c>
      <c r="L301" s="47">
        <v>0.20000000000000001</v>
      </c>
      <c r="M301" s="48">
        <f t="shared" si="105"/>
        <v>0</v>
      </c>
      <c r="N301" s="49">
        <v>0.050000000000000003</v>
      </c>
      <c r="O301" s="50">
        <f t="shared" si="106"/>
        <v>0</v>
      </c>
      <c r="P301" s="49">
        <v>0.050000000000000003</v>
      </c>
      <c r="Q301" s="50">
        <f t="shared" si="107"/>
        <v>0</v>
      </c>
      <c r="R301" s="51">
        <f t="shared" si="108"/>
        <v>0</v>
      </c>
      <c r="S301" s="52">
        <f t="shared" si="109"/>
        <v>0</v>
      </c>
      <c r="T301" s="53" t="e">
        <f t="shared" si="110"/>
        <v>#DIV/0!</v>
      </c>
    </row>
    <row r="302" ht="15.95" customHeight="1">
      <c r="A302" s="352" t="s">
        <v>502</v>
      </c>
      <c r="B302" s="56" t="s">
        <v>122</v>
      </c>
      <c r="C302" s="40" t="s">
        <v>123</v>
      </c>
      <c r="D302" s="41">
        <v>0</v>
      </c>
      <c r="E302" s="42">
        <v>428</v>
      </c>
      <c r="F302" s="43">
        <v>0</v>
      </c>
      <c r="G302" s="44">
        <f t="shared" si="100"/>
        <v>428</v>
      </c>
      <c r="H302" s="45">
        <f t="shared" si="101"/>
        <v>59.594720000000002</v>
      </c>
      <c r="I302" s="45">
        <f t="shared" si="102"/>
        <v>0</v>
      </c>
      <c r="J302" s="45">
        <f t="shared" si="103"/>
        <v>7.7473136000000009</v>
      </c>
      <c r="K302" s="46">
        <f t="shared" si="104"/>
        <v>0</v>
      </c>
      <c r="L302" s="47">
        <v>0.20000000000000001</v>
      </c>
      <c r="M302" s="48">
        <f t="shared" si="105"/>
        <v>0</v>
      </c>
      <c r="N302" s="49">
        <v>0.050000000000000003</v>
      </c>
      <c r="O302" s="50">
        <f t="shared" si="106"/>
        <v>0</v>
      </c>
      <c r="P302" s="49">
        <v>0.050000000000000003</v>
      </c>
      <c r="Q302" s="50">
        <f t="shared" si="107"/>
        <v>0</v>
      </c>
      <c r="R302" s="51">
        <f t="shared" si="108"/>
        <v>0</v>
      </c>
      <c r="S302" s="52">
        <f t="shared" si="109"/>
        <v>0</v>
      </c>
      <c r="T302" s="53" t="e">
        <f t="shared" si="110"/>
        <v>#DIV/0!</v>
      </c>
    </row>
    <row r="303" ht="15.95" customHeight="1">
      <c r="A303" s="352" t="s">
        <v>502</v>
      </c>
      <c r="B303" s="56" t="s">
        <v>124</v>
      </c>
      <c r="C303" s="60" t="s">
        <v>125</v>
      </c>
      <c r="D303" s="41">
        <v>0</v>
      </c>
      <c r="E303" s="42">
        <v>298</v>
      </c>
      <c r="F303" s="43">
        <v>0</v>
      </c>
      <c r="G303" s="44">
        <f t="shared" si="100"/>
        <v>298</v>
      </c>
      <c r="H303" s="45">
        <f t="shared" si="101"/>
        <v>41.493520000000004</v>
      </c>
      <c r="I303" s="45">
        <f t="shared" si="102"/>
        <v>0</v>
      </c>
      <c r="J303" s="45">
        <f t="shared" si="103"/>
        <v>5.3941576000000007</v>
      </c>
      <c r="K303" s="46">
        <f t="shared" si="104"/>
        <v>0</v>
      </c>
      <c r="L303" s="47">
        <v>0.20000000000000001</v>
      </c>
      <c r="M303" s="48">
        <f t="shared" si="105"/>
        <v>0</v>
      </c>
      <c r="N303" s="49">
        <v>0.050000000000000003</v>
      </c>
      <c r="O303" s="50">
        <f t="shared" si="106"/>
        <v>0</v>
      </c>
      <c r="P303" s="49">
        <v>0.050000000000000003</v>
      </c>
      <c r="Q303" s="50">
        <f t="shared" si="107"/>
        <v>0</v>
      </c>
      <c r="R303" s="51">
        <f t="shared" si="108"/>
        <v>0</v>
      </c>
      <c r="S303" s="52">
        <f t="shared" si="109"/>
        <v>0</v>
      </c>
      <c r="T303" s="53" t="e">
        <f t="shared" si="110"/>
        <v>#DIV/0!</v>
      </c>
    </row>
    <row r="304" ht="15.95" customHeight="1">
      <c r="A304" s="352" t="s">
        <v>502</v>
      </c>
      <c r="B304" s="56" t="s">
        <v>126</v>
      </c>
      <c r="C304" s="60" t="s">
        <v>127</v>
      </c>
      <c r="D304" s="41">
        <v>0</v>
      </c>
      <c r="E304" s="42">
        <v>398</v>
      </c>
      <c r="F304" s="43">
        <v>0</v>
      </c>
      <c r="G304" s="44">
        <f t="shared" si="100"/>
        <v>398</v>
      </c>
      <c r="H304" s="45">
        <f t="shared" si="101"/>
        <v>55.417520000000003</v>
      </c>
      <c r="I304" s="45">
        <f t="shared" si="102"/>
        <v>0</v>
      </c>
      <c r="J304" s="45">
        <f t="shared" si="103"/>
        <v>7.2042776000000011</v>
      </c>
      <c r="K304" s="46">
        <f t="shared" si="104"/>
        <v>0</v>
      </c>
      <c r="L304" s="47">
        <v>0.20000000000000001</v>
      </c>
      <c r="M304" s="48">
        <f t="shared" si="105"/>
        <v>0</v>
      </c>
      <c r="N304" s="49">
        <v>0.050000000000000003</v>
      </c>
      <c r="O304" s="50">
        <f t="shared" si="106"/>
        <v>0</v>
      </c>
      <c r="P304" s="49">
        <v>0.050000000000000003</v>
      </c>
      <c r="Q304" s="50">
        <f t="shared" si="107"/>
        <v>0</v>
      </c>
      <c r="R304" s="51">
        <f t="shared" si="108"/>
        <v>0</v>
      </c>
      <c r="S304" s="52">
        <f t="shared" si="109"/>
        <v>0</v>
      </c>
      <c r="T304" s="53" t="e">
        <f t="shared" si="110"/>
        <v>#DIV/0!</v>
      </c>
    </row>
    <row r="305" ht="15.95" customHeight="1">
      <c r="A305" s="352" t="s">
        <v>502</v>
      </c>
      <c r="B305" s="56" t="s">
        <v>128</v>
      </c>
      <c r="C305" s="60" t="s">
        <v>129</v>
      </c>
      <c r="D305" s="41">
        <v>0</v>
      </c>
      <c r="E305" s="42">
        <v>498</v>
      </c>
      <c r="F305" s="43">
        <v>0</v>
      </c>
      <c r="G305" s="44">
        <f t="shared" si="100"/>
        <v>498</v>
      </c>
      <c r="H305" s="45">
        <f t="shared" si="101"/>
        <v>69.341520000000003</v>
      </c>
      <c r="I305" s="45">
        <f t="shared" si="102"/>
        <v>0</v>
      </c>
      <c r="J305" s="45">
        <f t="shared" si="103"/>
        <v>9.0143976000000006</v>
      </c>
      <c r="K305" s="46">
        <f t="shared" si="104"/>
        <v>0</v>
      </c>
      <c r="L305" s="47">
        <v>0.20000000000000001</v>
      </c>
      <c r="M305" s="48">
        <f t="shared" si="105"/>
        <v>0</v>
      </c>
      <c r="N305" s="49">
        <v>0.050000000000000003</v>
      </c>
      <c r="O305" s="50">
        <f t="shared" si="106"/>
        <v>0</v>
      </c>
      <c r="P305" s="49">
        <v>0.050000000000000003</v>
      </c>
      <c r="Q305" s="50">
        <f t="shared" si="107"/>
        <v>0</v>
      </c>
      <c r="R305" s="51">
        <f t="shared" si="108"/>
        <v>0</v>
      </c>
      <c r="S305" s="52">
        <f t="shared" si="109"/>
        <v>0</v>
      </c>
      <c r="T305" s="53" t="e">
        <f t="shared" si="110"/>
        <v>#DIV/0!</v>
      </c>
    </row>
    <row r="306" ht="15.95" customHeight="1">
      <c r="A306" s="352" t="s">
        <v>502</v>
      </c>
      <c r="B306" s="56" t="s">
        <v>130</v>
      </c>
      <c r="C306" s="40" t="s">
        <v>131</v>
      </c>
      <c r="D306" s="41">
        <v>0</v>
      </c>
      <c r="E306" s="42">
        <v>198</v>
      </c>
      <c r="F306" s="43">
        <v>0</v>
      </c>
      <c r="G306" s="44">
        <f t="shared" si="100"/>
        <v>198</v>
      </c>
      <c r="H306" s="45">
        <f t="shared" si="101"/>
        <v>27.569520000000001</v>
      </c>
      <c r="I306" s="45">
        <f t="shared" si="102"/>
        <v>0</v>
      </c>
      <c r="J306" s="45">
        <f t="shared" si="103"/>
        <v>3.5840376000000003</v>
      </c>
      <c r="K306" s="46">
        <f t="shared" si="104"/>
        <v>0</v>
      </c>
      <c r="L306" s="47">
        <v>0.20000000000000001</v>
      </c>
      <c r="M306" s="48">
        <f t="shared" si="105"/>
        <v>0</v>
      </c>
      <c r="N306" s="49">
        <v>0.050000000000000003</v>
      </c>
      <c r="O306" s="50">
        <f t="shared" si="106"/>
        <v>0</v>
      </c>
      <c r="P306" s="49">
        <v>0.050000000000000003</v>
      </c>
      <c r="Q306" s="50">
        <f t="shared" si="107"/>
        <v>0</v>
      </c>
      <c r="R306" s="51">
        <f t="shared" si="108"/>
        <v>0</v>
      </c>
      <c r="S306" s="52">
        <f t="shared" si="109"/>
        <v>0</v>
      </c>
      <c r="T306" s="53" t="e">
        <f t="shared" si="110"/>
        <v>#DIV/0!</v>
      </c>
    </row>
    <row r="307" ht="15.95" customHeight="1">
      <c r="A307" s="352" t="s">
        <v>502</v>
      </c>
      <c r="B307" s="39" t="s">
        <v>132</v>
      </c>
      <c r="C307" s="40" t="s">
        <v>133</v>
      </c>
      <c r="D307" s="41">
        <v>0</v>
      </c>
      <c r="E307" s="42">
        <v>108</v>
      </c>
      <c r="F307" s="43">
        <v>0</v>
      </c>
      <c r="G307" s="44">
        <f t="shared" si="100"/>
        <v>108</v>
      </c>
      <c r="H307" s="45">
        <f t="shared" si="101"/>
        <v>15.03792</v>
      </c>
      <c r="I307" s="45">
        <f t="shared" si="102"/>
        <v>0</v>
      </c>
      <c r="J307" s="45">
        <f t="shared" si="103"/>
        <v>1.9549296</v>
      </c>
      <c r="K307" s="46">
        <f t="shared" si="104"/>
        <v>0</v>
      </c>
      <c r="L307" s="47">
        <v>0.20000000000000001</v>
      </c>
      <c r="M307" s="48">
        <f t="shared" si="105"/>
        <v>0</v>
      </c>
      <c r="N307" s="49">
        <v>0.050000000000000003</v>
      </c>
      <c r="O307" s="50">
        <f t="shared" si="106"/>
        <v>0</v>
      </c>
      <c r="P307" s="49">
        <v>0.050000000000000003</v>
      </c>
      <c r="Q307" s="50">
        <f t="shared" si="107"/>
        <v>0</v>
      </c>
      <c r="R307" s="51">
        <f t="shared" si="108"/>
        <v>0</v>
      </c>
      <c r="S307" s="52">
        <f t="shared" si="109"/>
        <v>0</v>
      </c>
      <c r="T307" s="53" t="e">
        <f t="shared" si="110"/>
        <v>#DIV/0!</v>
      </c>
    </row>
    <row r="308" ht="15.95" customHeight="1">
      <c r="A308" s="352" t="s">
        <v>502</v>
      </c>
      <c r="B308" s="39" t="s">
        <v>134</v>
      </c>
      <c r="C308" s="40" t="s">
        <v>135</v>
      </c>
      <c r="D308" s="41">
        <v>0</v>
      </c>
      <c r="E308" s="42">
        <v>98</v>
      </c>
      <c r="F308" s="43">
        <v>0</v>
      </c>
      <c r="G308" s="44">
        <f t="shared" si="100"/>
        <v>98</v>
      </c>
      <c r="H308" s="45">
        <f t="shared" si="101"/>
        <v>13.645519999999999</v>
      </c>
      <c r="I308" s="45">
        <f t="shared" si="102"/>
        <v>0</v>
      </c>
      <c r="J308" s="45">
        <f t="shared" si="103"/>
        <v>1.7739176000000001</v>
      </c>
      <c r="K308" s="46">
        <f t="shared" si="104"/>
        <v>0</v>
      </c>
      <c r="L308" s="47">
        <v>0.20000000000000001</v>
      </c>
      <c r="M308" s="48">
        <f t="shared" si="105"/>
        <v>0</v>
      </c>
      <c r="N308" s="49">
        <v>0.050000000000000003</v>
      </c>
      <c r="O308" s="50">
        <f t="shared" si="106"/>
        <v>0</v>
      </c>
      <c r="P308" s="49">
        <v>0.050000000000000003</v>
      </c>
      <c r="Q308" s="50">
        <f t="shared" si="107"/>
        <v>0</v>
      </c>
      <c r="R308" s="51">
        <f t="shared" si="108"/>
        <v>0</v>
      </c>
      <c r="S308" s="52">
        <f t="shared" si="109"/>
        <v>0</v>
      </c>
      <c r="T308" s="53" t="e">
        <f t="shared" si="110"/>
        <v>#DIV/0!</v>
      </c>
    </row>
    <row r="309" ht="15.95" customHeight="1">
      <c r="A309" s="352" t="s">
        <v>502</v>
      </c>
      <c r="B309" s="39" t="s">
        <v>136</v>
      </c>
      <c r="C309" s="40" t="s">
        <v>137</v>
      </c>
      <c r="D309" s="41">
        <v>0</v>
      </c>
      <c r="E309" s="42">
        <v>266.39999999999998</v>
      </c>
      <c r="F309" s="43">
        <v>0</v>
      </c>
      <c r="G309" s="44">
        <f t="shared" si="100"/>
        <v>266</v>
      </c>
      <c r="H309" s="45">
        <f t="shared" si="101"/>
        <v>37.037840000000003</v>
      </c>
      <c r="I309" s="45">
        <f t="shared" si="102"/>
        <v>0</v>
      </c>
      <c r="J309" s="45">
        <f t="shared" si="103"/>
        <v>4.8149192000000003</v>
      </c>
      <c r="K309" s="46">
        <f t="shared" si="104"/>
        <v>0</v>
      </c>
      <c r="L309" s="47">
        <v>0.20000000000000001</v>
      </c>
      <c r="M309" s="48">
        <f t="shared" si="105"/>
        <v>0</v>
      </c>
      <c r="N309" s="49">
        <v>0.050000000000000003</v>
      </c>
      <c r="O309" s="50">
        <f t="shared" si="106"/>
        <v>0</v>
      </c>
      <c r="P309" s="49">
        <v>0.050000000000000003</v>
      </c>
      <c r="Q309" s="50">
        <f t="shared" si="107"/>
        <v>0</v>
      </c>
      <c r="R309" s="51">
        <f t="shared" si="108"/>
        <v>0</v>
      </c>
      <c r="S309" s="52">
        <f t="shared" si="109"/>
        <v>0</v>
      </c>
      <c r="T309" s="53" t="e">
        <f t="shared" si="110"/>
        <v>#DIV/0!</v>
      </c>
    </row>
    <row r="310" ht="15.95" customHeight="1">
      <c r="A310" s="352" t="s">
        <v>502</v>
      </c>
      <c r="B310" s="39" t="s">
        <v>138</v>
      </c>
      <c r="C310" s="40" t="s">
        <v>139</v>
      </c>
      <c r="D310" s="41">
        <v>0</v>
      </c>
      <c r="E310" s="42">
        <v>376.19999999999999</v>
      </c>
      <c r="F310" s="43">
        <v>0</v>
      </c>
      <c r="G310" s="44">
        <f t="shared" si="100"/>
        <v>376</v>
      </c>
      <c r="H310" s="45">
        <f t="shared" si="101"/>
        <v>52.354240000000004</v>
      </c>
      <c r="I310" s="45">
        <f t="shared" si="102"/>
        <v>0</v>
      </c>
      <c r="J310" s="45">
        <f t="shared" si="103"/>
        <v>6.8060512000000006</v>
      </c>
      <c r="K310" s="46">
        <f t="shared" si="104"/>
        <v>0</v>
      </c>
      <c r="L310" s="47">
        <v>0.20000000000000001</v>
      </c>
      <c r="M310" s="48">
        <f t="shared" si="105"/>
        <v>0</v>
      </c>
      <c r="N310" s="49">
        <v>0.050000000000000003</v>
      </c>
      <c r="O310" s="50">
        <f t="shared" si="106"/>
        <v>0</v>
      </c>
      <c r="P310" s="49">
        <v>0.050000000000000003</v>
      </c>
      <c r="Q310" s="50">
        <f t="shared" si="107"/>
        <v>0</v>
      </c>
      <c r="R310" s="51">
        <f t="shared" si="108"/>
        <v>0</v>
      </c>
      <c r="S310" s="52">
        <f t="shared" si="109"/>
        <v>0</v>
      </c>
      <c r="T310" s="53" t="e">
        <f t="shared" si="110"/>
        <v>#DIV/0!</v>
      </c>
    </row>
    <row r="311" ht="15.95" customHeight="1">
      <c r="A311" s="352" t="s">
        <v>502</v>
      </c>
      <c r="B311" s="39" t="s">
        <v>140</v>
      </c>
      <c r="C311" s="40" t="s">
        <v>141</v>
      </c>
      <c r="D311" s="41">
        <v>0</v>
      </c>
      <c r="E311" s="42">
        <v>217.08000000000001</v>
      </c>
      <c r="F311" s="43">
        <v>0</v>
      </c>
      <c r="G311" s="44">
        <f t="shared" si="100"/>
        <v>217</v>
      </c>
      <c r="H311" s="45">
        <f t="shared" si="101"/>
        <v>30.21508</v>
      </c>
      <c r="I311" s="45">
        <f t="shared" si="102"/>
        <v>0</v>
      </c>
      <c r="J311" s="45">
        <f t="shared" si="103"/>
        <v>3.9279604000000004</v>
      </c>
      <c r="K311" s="46">
        <f t="shared" si="104"/>
        <v>0</v>
      </c>
      <c r="L311" s="47">
        <v>0.20000000000000001</v>
      </c>
      <c r="M311" s="48">
        <f t="shared" si="105"/>
        <v>0</v>
      </c>
      <c r="N311" s="49">
        <v>0.050000000000000003</v>
      </c>
      <c r="O311" s="50">
        <f t="shared" si="106"/>
        <v>0</v>
      </c>
      <c r="P311" s="49">
        <v>0.050000000000000003</v>
      </c>
      <c r="Q311" s="50">
        <f t="shared" si="107"/>
        <v>0</v>
      </c>
      <c r="R311" s="51">
        <f t="shared" si="108"/>
        <v>0</v>
      </c>
      <c r="S311" s="52">
        <f t="shared" si="109"/>
        <v>0</v>
      </c>
      <c r="T311" s="53" t="e">
        <f t="shared" si="110"/>
        <v>#DIV/0!</v>
      </c>
    </row>
    <row r="312" ht="15.95" customHeight="1">
      <c r="A312" s="352" t="s">
        <v>502</v>
      </c>
      <c r="B312" s="39" t="s">
        <v>142</v>
      </c>
      <c r="C312" s="40" t="s">
        <v>143</v>
      </c>
      <c r="D312" s="41">
        <v>0</v>
      </c>
      <c r="E312" s="42">
        <v>98</v>
      </c>
      <c r="F312" s="43">
        <v>0</v>
      </c>
      <c r="G312" s="44">
        <f t="shared" si="100"/>
        <v>98</v>
      </c>
      <c r="H312" s="45">
        <f t="shared" si="101"/>
        <v>13.645519999999999</v>
      </c>
      <c r="I312" s="45">
        <f t="shared" si="102"/>
        <v>0</v>
      </c>
      <c r="J312" s="45">
        <f t="shared" si="103"/>
        <v>1.7739176000000001</v>
      </c>
      <c r="K312" s="46">
        <f t="shared" si="104"/>
        <v>0</v>
      </c>
      <c r="L312" s="47">
        <v>0.20000000000000001</v>
      </c>
      <c r="M312" s="48">
        <f t="shared" si="105"/>
        <v>0</v>
      </c>
      <c r="N312" s="49">
        <v>0.050000000000000003</v>
      </c>
      <c r="O312" s="50">
        <f t="shared" si="106"/>
        <v>0</v>
      </c>
      <c r="P312" s="49">
        <v>0.050000000000000003</v>
      </c>
      <c r="Q312" s="50">
        <f t="shared" si="107"/>
        <v>0</v>
      </c>
      <c r="R312" s="51">
        <f t="shared" si="108"/>
        <v>0</v>
      </c>
      <c r="S312" s="52">
        <f t="shared" si="109"/>
        <v>0</v>
      </c>
      <c r="T312" s="53" t="e">
        <f t="shared" si="110"/>
        <v>#DIV/0!</v>
      </c>
    </row>
    <row r="313" ht="15.95" customHeight="1">
      <c r="A313" s="352" t="s">
        <v>502</v>
      </c>
      <c r="B313" s="39" t="s">
        <v>144</v>
      </c>
      <c r="C313" s="40" t="s">
        <v>145</v>
      </c>
      <c r="D313" s="41">
        <v>0</v>
      </c>
      <c r="E313" s="42">
        <v>198</v>
      </c>
      <c r="F313" s="43">
        <v>0</v>
      </c>
      <c r="G313" s="44">
        <f t="shared" si="100"/>
        <v>198</v>
      </c>
      <c r="H313" s="45">
        <f t="shared" si="101"/>
        <v>27.569520000000001</v>
      </c>
      <c r="I313" s="45">
        <f t="shared" si="102"/>
        <v>0</v>
      </c>
      <c r="J313" s="45">
        <f t="shared" si="103"/>
        <v>3.5840376000000003</v>
      </c>
      <c r="K313" s="46">
        <f t="shared" si="104"/>
        <v>0</v>
      </c>
      <c r="L313" s="47">
        <v>0.20000000000000001</v>
      </c>
      <c r="M313" s="48">
        <f t="shared" si="105"/>
        <v>0</v>
      </c>
      <c r="N313" s="49">
        <v>0.050000000000000003</v>
      </c>
      <c r="O313" s="50">
        <f t="shared" si="106"/>
        <v>0</v>
      </c>
      <c r="P313" s="49">
        <v>0.050000000000000003</v>
      </c>
      <c r="Q313" s="50">
        <f t="shared" si="107"/>
        <v>0</v>
      </c>
      <c r="R313" s="51">
        <f t="shared" si="108"/>
        <v>0</v>
      </c>
      <c r="S313" s="52">
        <f t="shared" si="109"/>
        <v>0</v>
      </c>
      <c r="T313" s="53" t="e">
        <f t="shared" si="110"/>
        <v>#DIV/0!</v>
      </c>
    </row>
    <row r="314" ht="15.95" customHeight="1">
      <c r="A314" s="352" t="s">
        <v>502</v>
      </c>
      <c r="B314" s="39" t="s">
        <v>146</v>
      </c>
      <c r="C314" s="40" t="s">
        <v>147</v>
      </c>
      <c r="D314" s="41">
        <v>0</v>
      </c>
      <c r="E314" s="42">
        <v>398</v>
      </c>
      <c r="F314" s="43">
        <v>0</v>
      </c>
      <c r="G314" s="44">
        <f t="shared" si="100"/>
        <v>398</v>
      </c>
      <c r="H314" s="45">
        <f t="shared" si="101"/>
        <v>55.417520000000003</v>
      </c>
      <c r="I314" s="45">
        <f t="shared" si="102"/>
        <v>0</v>
      </c>
      <c r="J314" s="45">
        <f t="shared" si="103"/>
        <v>7.2042776000000011</v>
      </c>
      <c r="K314" s="46">
        <f t="shared" si="104"/>
        <v>0</v>
      </c>
      <c r="L314" s="47">
        <v>0.20000000000000001</v>
      </c>
      <c r="M314" s="48">
        <f t="shared" si="105"/>
        <v>0</v>
      </c>
      <c r="N314" s="49">
        <v>0.050000000000000003</v>
      </c>
      <c r="O314" s="50">
        <f t="shared" si="106"/>
        <v>0</v>
      </c>
      <c r="P314" s="49">
        <v>0.050000000000000003</v>
      </c>
      <c r="Q314" s="50">
        <f t="shared" si="107"/>
        <v>0</v>
      </c>
      <c r="R314" s="51">
        <f t="shared" si="108"/>
        <v>0</v>
      </c>
      <c r="S314" s="52">
        <f t="shared" si="109"/>
        <v>0</v>
      </c>
      <c r="T314" s="53" t="e">
        <f t="shared" si="110"/>
        <v>#DIV/0!</v>
      </c>
    </row>
    <row r="315" ht="15.95" customHeight="1">
      <c r="A315" s="352" t="s">
        <v>502</v>
      </c>
      <c r="B315" s="39" t="s">
        <v>148</v>
      </c>
      <c r="C315" s="40" t="s">
        <v>149</v>
      </c>
      <c r="D315" s="41">
        <v>0</v>
      </c>
      <c r="E315" s="42">
        <v>298</v>
      </c>
      <c r="F315" s="43">
        <v>0</v>
      </c>
      <c r="G315" s="44">
        <f t="shared" si="100"/>
        <v>298</v>
      </c>
      <c r="H315" s="45">
        <f t="shared" si="101"/>
        <v>41.493520000000004</v>
      </c>
      <c r="I315" s="45">
        <f t="shared" si="102"/>
        <v>0</v>
      </c>
      <c r="J315" s="45">
        <f t="shared" si="103"/>
        <v>5.3941576000000007</v>
      </c>
      <c r="K315" s="46">
        <f t="shared" si="104"/>
        <v>0</v>
      </c>
      <c r="L315" s="47">
        <v>0.20000000000000001</v>
      </c>
      <c r="M315" s="48">
        <f t="shared" si="105"/>
        <v>0</v>
      </c>
      <c r="N315" s="49">
        <v>0.050000000000000003</v>
      </c>
      <c r="O315" s="50">
        <f t="shared" si="106"/>
        <v>0</v>
      </c>
      <c r="P315" s="49">
        <v>0.050000000000000003</v>
      </c>
      <c r="Q315" s="50">
        <f t="shared" si="107"/>
        <v>0</v>
      </c>
      <c r="R315" s="51">
        <f t="shared" si="108"/>
        <v>0</v>
      </c>
      <c r="S315" s="52">
        <f t="shared" si="109"/>
        <v>0</v>
      </c>
      <c r="T315" s="53" t="e">
        <f t="shared" si="110"/>
        <v>#DIV/0!</v>
      </c>
    </row>
    <row r="316" ht="15.95" customHeight="1">
      <c r="A316" s="352" t="s">
        <v>502</v>
      </c>
      <c r="B316" s="39" t="s">
        <v>150</v>
      </c>
      <c r="C316" s="40" t="s">
        <v>151</v>
      </c>
      <c r="D316" s="41">
        <v>0</v>
      </c>
      <c r="E316" s="42">
        <v>428</v>
      </c>
      <c r="F316" s="43">
        <v>0</v>
      </c>
      <c r="G316" s="44">
        <f t="shared" ref="G316:G347" si="111">ROUNDDOWN(E316*(1-F316),0)</f>
        <v>428</v>
      </c>
      <c r="H316" s="45">
        <f t="shared" ref="H316:H347" si="112">G316*$C$6</f>
        <v>59.594720000000002</v>
      </c>
      <c r="I316" s="45">
        <f t="shared" ref="I316:I347" si="113">H316*D316</f>
        <v>0</v>
      </c>
      <c r="J316" s="45">
        <f t="shared" ref="J316:J347" si="114">H316*0.13</f>
        <v>7.7473136000000009</v>
      </c>
      <c r="K316" s="46">
        <f t="shared" ref="K316:K347" si="115">(H316-J316)*D316</f>
        <v>0</v>
      </c>
      <c r="L316" s="47">
        <v>0.20000000000000001</v>
      </c>
      <c r="M316" s="48">
        <f t="shared" ref="M316:M347" si="116">K316*L316</f>
        <v>0</v>
      </c>
      <c r="N316" s="49">
        <v>0.050000000000000003</v>
      </c>
      <c r="O316" s="50">
        <f t="shared" ref="O316:O347" si="117">K316*N316</f>
        <v>0</v>
      </c>
      <c r="P316" s="49">
        <v>0.050000000000000003</v>
      </c>
      <c r="Q316" s="50">
        <f t="shared" ref="Q316:Q347" si="118">K316*P316</f>
        <v>0</v>
      </c>
      <c r="R316" s="51">
        <f t="shared" ref="R316:R347" si="119">IFERROR(ROUND((K316-M316-O316-Q316)/D316,2),0)</f>
        <v>0</v>
      </c>
      <c r="S316" s="52">
        <f t="shared" ref="S316:S347" si="120">+D316*R316</f>
        <v>0</v>
      </c>
      <c r="T316" s="53" t="e">
        <f t="shared" ref="T316:T347" si="121">S316/I316</f>
        <v>#DIV/0!</v>
      </c>
    </row>
    <row r="317" ht="15.95" customHeight="1">
      <c r="A317" s="352" t="s">
        <v>502</v>
      </c>
      <c r="B317" s="39" t="s">
        <v>152</v>
      </c>
      <c r="C317" s="40" t="s">
        <v>153</v>
      </c>
      <c r="D317" s="41">
        <v>0</v>
      </c>
      <c r="E317" s="42">
        <v>468</v>
      </c>
      <c r="F317" s="43">
        <v>0</v>
      </c>
      <c r="G317" s="44">
        <f t="shared" si="111"/>
        <v>468</v>
      </c>
      <c r="H317" s="45">
        <f t="shared" si="112"/>
        <v>65.164320000000004</v>
      </c>
      <c r="I317" s="45">
        <f t="shared" si="113"/>
        <v>0</v>
      </c>
      <c r="J317" s="45">
        <f t="shared" si="114"/>
        <v>8.4713616000000016</v>
      </c>
      <c r="K317" s="46">
        <f t="shared" si="115"/>
        <v>0</v>
      </c>
      <c r="L317" s="47">
        <v>0.20000000000000001</v>
      </c>
      <c r="M317" s="48">
        <f t="shared" si="116"/>
        <v>0</v>
      </c>
      <c r="N317" s="49">
        <v>0.050000000000000003</v>
      </c>
      <c r="O317" s="50">
        <f t="shared" si="117"/>
        <v>0</v>
      </c>
      <c r="P317" s="49">
        <v>0.050000000000000003</v>
      </c>
      <c r="Q317" s="50">
        <f t="shared" si="118"/>
        <v>0</v>
      </c>
      <c r="R317" s="51">
        <f t="shared" si="119"/>
        <v>0</v>
      </c>
      <c r="S317" s="52">
        <f t="shared" si="120"/>
        <v>0</v>
      </c>
      <c r="T317" s="53" t="e">
        <f t="shared" si="121"/>
        <v>#DIV/0!</v>
      </c>
    </row>
    <row r="318" ht="15.95" customHeight="1">
      <c r="A318" s="352" t="s">
        <v>502</v>
      </c>
      <c r="B318" s="39" t="s">
        <v>154</v>
      </c>
      <c r="C318" s="40" t="s">
        <v>155</v>
      </c>
      <c r="D318" s="41">
        <v>0</v>
      </c>
      <c r="E318" s="42">
        <v>108</v>
      </c>
      <c r="F318" s="43">
        <v>0</v>
      </c>
      <c r="G318" s="44">
        <f t="shared" si="111"/>
        <v>108</v>
      </c>
      <c r="H318" s="45">
        <f t="shared" si="112"/>
        <v>15.03792</v>
      </c>
      <c r="I318" s="45">
        <f t="shared" si="113"/>
        <v>0</v>
      </c>
      <c r="J318" s="45">
        <f t="shared" si="114"/>
        <v>1.9549296</v>
      </c>
      <c r="K318" s="46">
        <f t="shared" si="115"/>
        <v>0</v>
      </c>
      <c r="L318" s="47">
        <v>0.20000000000000001</v>
      </c>
      <c r="M318" s="48">
        <f t="shared" si="116"/>
        <v>0</v>
      </c>
      <c r="N318" s="49">
        <v>0.050000000000000003</v>
      </c>
      <c r="O318" s="50">
        <f t="shared" si="117"/>
        <v>0</v>
      </c>
      <c r="P318" s="49">
        <v>0.050000000000000003</v>
      </c>
      <c r="Q318" s="50">
        <f t="shared" si="118"/>
        <v>0</v>
      </c>
      <c r="R318" s="51">
        <f t="shared" si="119"/>
        <v>0</v>
      </c>
      <c r="S318" s="52">
        <f t="shared" si="120"/>
        <v>0</v>
      </c>
      <c r="T318" s="53" t="e">
        <f t="shared" si="121"/>
        <v>#DIV/0!</v>
      </c>
    </row>
    <row r="319" ht="15.95" customHeight="1">
      <c r="A319" s="352" t="s">
        <v>502</v>
      </c>
      <c r="B319" s="39" t="s">
        <v>156</v>
      </c>
      <c r="C319" s="40" t="s">
        <v>157</v>
      </c>
      <c r="D319" s="41">
        <v>0</v>
      </c>
      <c r="E319" s="42">
        <v>268</v>
      </c>
      <c r="F319" s="43">
        <v>0</v>
      </c>
      <c r="G319" s="44">
        <f t="shared" si="111"/>
        <v>268</v>
      </c>
      <c r="H319" s="45">
        <f t="shared" si="112"/>
        <v>37.316319999999997</v>
      </c>
      <c r="I319" s="45">
        <f t="shared" si="113"/>
        <v>0</v>
      </c>
      <c r="J319" s="45">
        <f t="shared" si="114"/>
        <v>4.8511215999999999</v>
      </c>
      <c r="K319" s="46">
        <f t="shared" si="115"/>
        <v>0</v>
      </c>
      <c r="L319" s="47">
        <v>0.20000000000000001</v>
      </c>
      <c r="M319" s="48">
        <f t="shared" si="116"/>
        <v>0</v>
      </c>
      <c r="N319" s="49">
        <v>0.050000000000000003</v>
      </c>
      <c r="O319" s="50">
        <f t="shared" si="117"/>
        <v>0</v>
      </c>
      <c r="P319" s="49">
        <v>0.050000000000000003</v>
      </c>
      <c r="Q319" s="50">
        <f t="shared" si="118"/>
        <v>0</v>
      </c>
      <c r="R319" s="51">
        <f t="shared" si="119"/>
        <v>0</v>
      </c>
      <c r="S319" s="52">
        <f t="shared" si="120"/>
        <v>0</v>
      </c>
      <c r="T319" s="53" t="e">
        <f t="shared" si="121"/>
        <v>#DIV/0!</v>
      </c>
    </row>
    <row r="320" ht="15.95" customHeight="1">
      <c r="A320" s="352" t="s">
        <v>502</v>
      </c>
      <c r="B320" s="39" t="s">
        <v>158</v>
      </c>
      <c r="C320" s="40" t="s">
        <v>159</v>
      </c>
      <c r="D320" s="41">
        <v>0</v>
      </c>
      <c r="E320" s="42">
        <v>268</v>
      </c>
      <c r="F320" s="43">
        <v>0</v>
      </c>
      <c r="G320" s="44">
        <f t="shared" si="111"/>
        <v>268</v>
      </c>
      <c r="H320" s="45">
        <f t="shared" si="112"/>
        <v>37.316319999999997</v>
      </c>
      <c r="I320" s="45">
        <f t="shared" si="113"/>
        <v>0</v>
      </c>
      <c r="J320" s="45">
        <f t="shared" si="114"/>
        <v>4.8511215999999999</v>
      </c>
      <c r="K320" s="46">
        <f t="shared" si="115"/>
        <v>0</v>
      </c>
      <c r="L320" s="47">
        <v>0.20000000000000001</v>
      </c>
      <c r="M320" s="48">
        <f t="shared" si="116"/>
        <v>0</v>
      </c>
      <c r="N320" s="49">
        <v>0.050000000000000003</v>
      </c>
      <c r="O320" s="50">
        <f t="shared" si="117"/>
        <v>0</v>
      </c>
      <c r="P320" s="49">
        <v>0.050000000000000003</v>
      </c>
      <c r="Q320" s="50">
        <f t="shared" si="118"/>
        <v>0</v>
      </c>
      <c r="R320" s="51">
        <f t="shared" si="119"/>
        <v>0</v>
      </c>
      <c r="S320" s="52">
        <f t="shared" si="120"/>
        <v>0</v>
      </c>
      <c r="T320" s="53" t="e">
        <f t="shared" si="121"/>
        <v>#DIV/0!</v>
      </c>
    </row>
    <row r="321" ht="15.95" customHeight="1">
      <c r="A321" s="352" t="s">
        <v>502</v>
      </c>
      <c r="B321" s="39" t="s">
        <v>160</v>
      </c>
      <c r="C321" s="40" t="s">
        <v>161</v>
      </c>
      <c r="D321" s="41">
        <v>0</v>
      </c>
      <c r="E321" s="42">
        <v>402</v>
      </c>
      <c r="F321" s="43">
        <v>0</v>
      </c>
      <c r="G321" s="44">
        <f t="shared" si="111"/>
        <v>402</v>
      </c>
      <c r="H321" s="45">
        <f t="shared" si="112"/>
        <v>55.97448</v>
      </c>
      <c r="I321" s="45">
        <f t="shared" si="113"/>
        <v>0</v>
      </c>
      <c r="J321" s="45">
        <f t="shared" si="114"/>
        <v>7.2766824000000003</v>
      </c>
      <c r="K321" s="46">
        <f t="shared" si="115"/>
        <v>0</v>
      </c>
      <c r="L321" s="47">
        <v>0.20000000000000001</v>
      </c>
      <c r="M321" s="48">
        <f t="shared" si="116"/>
        <v>0</v>
      </c>
      <c r="N321" s="49">
        <v>0.050000000000000003</v>
      </c>
      <c r="O321" s="50">
        <f t="shared" si="117"/>
        <v>0</v>
      </c>
      <c r="P321" s="49">
        <v>0.050000000000000003</v>
      </c>
      <c r="Q321" s="50">
        <f t="shared" si="118"/>
        <v>0</v>
      </c>
      <c r="R321" s="51">
        <f t="shared" si="119"/>
        <v>0</v>
      </c>
      <c r="S321" s="52">
        <f t="shared" si="120"/>
        <v>0</v>
      </c>
      <c r="T321" s="53" t="e">
        <f t="shared" si="121"/>
        <v>#DIV/0!</v>
      </c>
    </row>
    <row r="322" ht="15.95" customHeight="1">
      <c r="A322" s="352" t="s">
        <v>502</v>
      </c>
      <c r="B322" s="39" t="s">
        <v>162</v>
      </c>
      <c r="C322" s="40" t="s">
        <v>163</v>
      </c>
      <c r="D322" s="41">
        <v>0</v>
      </c>
      <c r="E322" s="42">
        <v>298</v>
      </c>
      <c r="F322" s="43">
        <v>0</v>
      </c>
      <c r="G322" s="44">
        <f t="shared" si="111"/>
        <v>298</v>
      </c>
      <c r="H322" s="45">
        <f t="shared" si="112"/>
        <v>41.493520000000004</v>
      </c>
      <c r="I322" s="45">
        <f t="shared" si="113"/>
        <v>0</v>
      </c>
      <c r="J322" s="45">
        <f t="shared" si="114"/>
        <v>5.3941576000000007</v>
      </c>
      <c r="K322" s="46">
        <f t="shared" si="115"/>
        <v>0</v>
      </c>
      <c r="L322" s="47">
        <v>0.20000000000000001</v>
      </c>
      <c r="M322" s="48">
        <f t="shared" si="116"/>
        <v>0</v>
      </c>
      <c r="N322" s="49">
        <v>0.050000000000000003</v>
      </c>
      <c r="O322" s="50">
        <f t="shared" si="117"/>
        <v>0</v>
      </c>
      <c r="P322" s="49">
        <v>0.050000000000000003</v>
      </c>
      <c r="Q322" s="50">
        <f t="shared" si="118"/>
        <v>0</v>
      </c>
      <c r="R322" s="51">
        <f t="shared" si="119"/>
        <v>0</v>
      </c>
      <c r="S322" s="52">
        <f t="shared" si="120"/>
        <v>0</v>
      </c>
      <c r="T322" s="53" t="e">
        <f t="shared" si="121"/>
        <v>#DIV/0!</v>
      </c>
    </row>
    <row r="323" ht="15.95" customHeight="1">
      <c r="A323" s="352" t="s">
        <v>502</v>
      </c>
      <c r="B323" s="39" t="s">
        <v>164</v>
      </c>
      <c r="C323" s="40" t="s">
        <v>165</v>
      </c>
      <c r="D323" s="41">
        <v>0</v>
      </c>
      <c r="E323" s="42">
        <v>428</v>
      </c>
      <c r="F323" s="43">
        <v>0</v>
      </c>
      <c r="G323" s="44">
        <f t="shared" si="111"/>
        <v>428</v>
      </c>
      <c r="H323" s="45">
        <f t="shared" si="112"/>
        <v>59.594720000000002</v>
      </c>
      <c r="I323" s="45">
        <f t="shared" si="113"/>
        <v>0</v>
      </c>
      <c r="J323" s="45">
        <f t="shared" si="114"/>
        <v>7.7473136000000009</v>
      </c>
      <c r="K323" s="46">
        <f t="shared" si="115"/>
        <v>0</v>
      </c>
      <c r="L323" s="47">
        <v>0.20000000000000001</v>
      </c>
      <c r="M323" s="48">
        <f t="shared" si="116"/>
        <v>0</v>
      </c>
      <c r="N323" s="49">
        <v>0.050000000000000003</v>
      </c>
      <c r="O323" s="50">
        <f t="shared" si="117"/>
        <v>0</v>
      </c>
      <c r="P323" s="49">
        <v>0.050000000000000003</v>
      </c>
      <c r="Q323" s="50">
        <f t="shared" si="118"/>
        <v>0</v>
      </c>
      <c r="R323" s="51">
        <f t="shared" si="119"/>
        <v>0</v>
      </c>
      <c r="S323" s="52">
        <f t="shared" si="120"/>
        <v>0</v>
      </c>
      <c r="T323" s="53" t="e">
        <f t="shared" si="121"/>
        <v>#DIV/0!</v>
      </c>
    </row>
    <row r="324" ht="15.95" customHeight="1">
      <c r="A324" s="352" t="s">
        <v>502</v>
      </c>
      <c r="B324" s="39" t="s">
        <v>166</v>
      </c>
      <c r="C324" s="40" t="s">
        <v>167</v>
      </c>
      <c r="D324" s="41">
        <v>0</v>
      </c>
      <c r="E324" s="42">
        <v>268</v>
      </c>
      <c r="F324" s="43">
        <v>0</v>
      </c>
      <c r="G324" s="44">
        <f t="shared" si="111"/>
        <v>268</v>
      </c>
      <c r="H324" s="45">
        <f t="shared" si="112"/>
        <v>37.316319999999997</v>
      </c>
      <c r="I324" s="45">
        <f t="shared" si="113"/>
        <v>0</v>
      </c>
      <c r="J324" s="45">
        <f t="shared" si="114"/>
        <v>4.8511215999999999</v>
      </c>
      <c r="K324" s="46">
        <f t="shared" si="115"/>
        <v>0</v>
      </c>
      <c r="L324" s="47">
        <v>0.20000000000000001</v>
      </c>
      <c r="M324" s="48">
        <f t="shared" si="116"/>
        <v>0</v>
      </c>
      <c r="N324" s="49">
        <v>0.050000000000000003</v>
      </c>
      <c r="O324" s="50">
        <f t="shared" si="117"/>
        <v>0</v>
      </c>
      <c r="P324" s="49">
        <v>0.050000000000000003</v>
      </c>
      <c r="Q324" s="50">
        <f t="shared" si="118"/>
        <v>0</v>
      </c>
      <c r="R324" s="51">
        <f t="shared" si="119"/>
        <v>0</v>
      </c>
      <c r="S324" s="52">
        <f t="shared" si="120"/>
        <v>0</v>
      </c>
      <c r="T324" s="53" t="e">
        <f t="shared" si="121"/>
        <v>#DIV/0!</v>
      </c>
    </row>
    <row r="325" ht="15.95" customHeight="1">
      <c r="A325" s="352" t="s">
        <v>502</v>
      </c>
      <c r="B325" s="39" t="s">
        <v>168</v>
      </c>
      <c r="C325" s="40" t="s">
        <v>169</v>
      </c>
      <c r="D325" s="41">
        <v>0</v>
      </c>
      <c r="E325" s="42">
        <v>328</v>
      </c>
      <c r="F325" s="43">
        <v>0</v>
      </c>
      <c r="G325" s="44">
        <f t="shared" si="111"/>
        <v>328</v>
      </c>
      <c r="H325" s="45">
        <f t="shared" si="112"/>
        <v>45.670720000000003</v>
      </c>
      <c r="I325" s="45">
        <f t="shared" si="113"/>
        <v>0</v>
      </c>
      <c r="J325" s="45">
        <f t="shared" si="114"/>
        <v>5.9371936000000005</v>
      </c>
      <c r="K325" s="46">
        <f t="shared" si="115"/>
        <v>0</v>
      </c>
      <c r="L325" s="47">
        <v>0.20000000000000001</v>
      </c>
      <c r="M325" s="48">
        <f t="shared" si="116"/>
        <v>0</v>
      </c>
      <c r="N325" s="49">
        <v>0.050000000000000003</v>
      </c>
      <c r="O325" s="50">
        <f t="shared" si="117"/>
        <v>0</v>
      </c>
      <c r="P325" s="49">
        <v>0.050000000000000003</v>
      </c>
      <c r="Q325" s="50">
        <f t="shared" si="118"/>
        <v>0</v>
      </c>
      <c r="R325" s="51">
        <f t="shared" si="119"/>
        <v>0</v>
      </c>
      <c r="S325" s="52">
        <f t="shared" si="120"/>
        <v>0</v>
      </c>
      <c r="T325" s="53" t="e">
        <f t="shared" si="121"/>
        <v>#DIV/0!</v>
      </c>
    </row>
    <row r="326" ht="15.95" customHeight="1">
      <c r="A326" s="352" t="s">
        <v>502</v>
      </c>
      <c r="B326" s="39" t="s">
        <v>170</v>
      </c>
      <c r="C326" s="40" t="s">
        <v>171</v>
      </c>
      <c r="D326" s="41">
        <v>0</v>
      </c>
      <c r="E326" s="42">
        <v>198</v>
      </c>
      <c r="F326" s="43">
        <v>0</v>
      </c>
      <c r="G326" s="44">
        <f t="shared" si="111"/>
        <v>198</v>
      </c>
      <c r="H326" s="45">
        <f t="shared" si="112"/>
        <v>27.569520000000001</v>
      </c>
      <c r="I326" s="45">
        <f t="shared" si="113"/>
        <v>0</v>
      </c>
      <c r="J326" s="45">
        <f t="shared" si="114"/>
        <v>3.5840376000000003</v>
      </c>
      <c r="K326" s="46">
        <f t="shared" si="115"/>
        <v>0</v>
      </c>
      <c r="L326" s="47">
        <v>0.20000000000000001</v>
      </c>
      <c r="M326" s="48">
        <f t="shared" si="116"/>
        <v>0</v>
      </c>
      <c r="N326" s="49">
        <v>0.050000000000000003</v>
      </c>
      <c r="O326" s="50">
        <f t="shared" si="117"/>
        <v>0</v>
      </c>
      <c r="P326" s="49">
        <v>0.050000000000000003</v>
      </c>
      <c r="Q326" s="50">
        <f t="shared" si="118"/>
        <v>0</v>
      </c>
      <c r="R326" s="51">
        <f t="shared" si="119"/>
        <v>0</v>
      </c>
      <c r="S326" s="52">
        <f t="shared" si="120"/>
        <v>0</v>
      </c>
      <c r="T326" s="53" t="e">
        <f t="shared" si="121"/>
        <v>#DIV/0!</v>
      </c>
    </row>
    <row r="327" ht="15.95" customHeight="1">
      <c r="A327" s="352" t="s">
        <v>502</v>
      </c>
      <c r="B327" s="39" t="s">
        <v>172</v>
      </c>
      <c r="C327" s="40" t="s">
        <v>173</v>
      </c>
      <c r="D327" s="41">
        <v>0</v>
      </c>
      <c r="E327" s="42">
        <v>348</v>
      </c>
      <c r="F327" s="43">
        <v>0</v>
      </c>
      <c r="G327" s="44">
        <f t="shared" si="111"/>
        <v>348</v>
      </c>
      <c r="H327" s="45">
        <f t="shared" si="112"/>
        <v>48.45552</v>
      </c>
      <c r="I327" s="45">
        <f t="shared" si="113"/>
        <v>0</v>
      </c>
      <c r="J327" s="45">
        <f t="shared" si="114"/>
        <v>6.2992176000000004</v>
      </c>
      <c r="K327" s="46">
        <f t="shared" si="115"/>
        <v>0</v>
      </c>
      <c r="L327" s="47">
        <v>0.20000000000000001</v>
      </c>
      <c r="M327" s="48">
        <f t="shared" si="116"/>
        <v>0</v>
      </c>
      <c r="N327" s="49">
        <v>0.050000000000000003</v>
      </c>
      <c r="O327" s="50">
        <f t="shared" si="117"/>
        <v>0</v>
      </c>
      <c r="P327" s="49">
        <v>0.050000000000000003</v>
      </c>
      <c r="Q327" s="50">
        <f t="shared" si="118"/>
        <v>0</v>
      </c>
      <c r="R327" s="51">
        <f t="shared" si="119"/>
        <v>0</v>
      </c>
      <c r="S327" s="52">
        <f t="shared" si="120"/>
        <v>0</v>
      </c>
      <c r="T327" s="53" t="e">
        <f t="shared" si="121"/>
        <v>#DIV/0!</v>
      </c>
    </row>
    <row r="328" ht="15.95" customHeight="1">
      <c r="A328" s="352" t="s">
        <v>502</v>
      </c>
      <c r="B328" s="56" t="s">
        <v>174</v>
      </c>
      <c r="C328" s="40" t="s">
        <v>175</v>
      </c>
      <c r="D328" s="41">
        <v>0</v>
      </c>
      <c r="E328" s="42">
        <v>448</v>
      </c>
      <c r="F328" s="43">
        <v>0</v>
      </c>
      <c r="G328" s="44">
        <f t="shared" si="111"/>
        <v>448</v>
      </c>
      <c r="H328" s="45">
        <f t="shared" si="112"/>
        <v>62.379519999999999</v>
      </c>
      <c r="I328" s="45">
        <f t="shared" si="113"/>
        <v>0</v>
      </c>
      <c r="J328" s="45">
        <f t="shared" si="114"/>
        <v>8.1093375999999999</v>
      </c>
      <c r="K328" s="46">
        <f t="shared" si="115"/>
        <v>0</v>
      </c>
      <c r="L328" s="47">
        <v>0.20000000000000001</v>
      </c>
      <c r="M328" s="48">
        <f t="shared" si="116"/>
        <v>0</v>
      </c>
      <c r="N328" s="49">
        <v>0.050000000000000003</v>
      </c>
      <c r="O328" s="50">
        <f t="shared" si="117"/>
        <v>0</v>
      </c>
      <c r="P328" s="49">
        <v>0.050000000000000003</v>
      </c>
      <c r="Q328" s="50">
        <f t="shared" si="118"/>
        <v>0</v>
      </c>
      <c r="R328" s="51">
        <f t="shared" si="119"/>
        <v>0</v>
      </c>
      <c r="S328" s="52">
        <f t="shared" si="120"/>
        <v>0</v>
      </c>
      <c r="T328" s="53" t="e">
        <f t="shared" si="121"/>
        <v>#DIV/0!</v>
      </c>
    </row>
    <row r="329" ht="15.95" customHeight="1">
      <c r="A329" s="352" t="s">
        <v>502</v>
      </c>
      <c r="B329" s="39" t="s">
        <v>176</v>
      </c>
      <c r="C329" s="40" t="s">
        <v>177</v>
      </c>
      <c r="D329" s="41">
        <v>0</v>
      </c>
      <c r="E329" s="42">
        <v>268</v>
      </c>
      <c r="F329" s="43">
        <v>0</v>
      </c>
      <c r="G329" s="44">
        <f t="shared" si="111"/>
        <v>268</v>
      </c>
      <c r="H329" s="45">
        <f t="shared" si="112"/>
        <v>37.316319999999997</v>
      </c>
      <c r="I329" s="45">
        <f t="shared" si="113"/>
        <v>0</v>
      </c>
      <c r="J329" s="45">
        <f t="shared" si="114"/>
        <v>4.8511215999999999</v>
      </c>
      <c r="K329" s="46">
        <f t="shared" si="115"/>
        <v>0</v>
      </c>
      <c r="L329" s="47">
        <v>0.20000000000000001</v>
      </c>
      <c r="M329" s="48">
        <f t="shared" si="116"/>
        <v>0</v>
      </c>
      <c r="N329" s="49">
        <v>0.050000000000000003</v>
      </c>
      <c r="O329" s="50">
        <f t="shared" si="117"/>
        <v>0</v>
      </c>
      <c r="P329" s="49">
        <v>0.050000000000000003</v>
      </c>
      <c r="Q329" s="50">
        <f t="shared" si="118"/>
        <v>0</v>
      </c>
      <c r="R329" s="51">
        <f t="shared" si="119"/>
        <v>0</v>
      </c>
      <c r="S329" s="52">
        <f t="shared" si="120"/>
        <v>0</v>
      </c>
      <c r="T329" s="53" t="e">
        <f t="shared" si="121"/>
        <v>#DIV/0!</v>
      </c>
    </row>
    <row r="330" ht="15.95" customHeight="1">
      <c r="A330" s="352" t="s">
        <v>502</v>
      </c>
      <c r="B330" s="54" t="s">
        <v>178</v>
      </c>
      <c r="C330" s="55" t="s">
        <v>179</v>
      </c>
      <c r="D330" s="41">
        <v>0</v>
      </c>
      <c r="E330" s="42">
        <v>98</v>
      </c>
      <c r="F330" s="43">
        <v>0</v>
      </c>
      <c r="G330" s="44">
        <f t="shared" si="111"/>
        <v>98</v>
      </c>
      <c r="H330" s="45">
        <f t="shared" si="112"/>
        <v>13.645519999999999</v>
      </c>
      <c r="I330" s="45">
        <f t="shared" si="113"/>
        <v>0</v>
      </c>
      <c r="J330" s="45">
        <f t="shared" si="114"/>
        <v>1.7739176000000001</v>
      </c>
      <c r="K330" s="46">
        <f t="shared" si="115"/>
        <v>0</v>
      </c>
      <c r="L330" s="47">
        <v>0.20000000000000001</v>
      </c>
      <c r="M330" s="48">
        <f t="shared" si="116"/>
        <v>0</v>
      </c>
      <c r="N330" s="49">
        <v>0.050000000000000003</v>
      </c>
      <c r="O330" s="50">
        <f t="shared" si="117"/>
        <v>0</v>
      </c>
      <c r="P330" s="49">
        <v>0.050000000000000003</v>
      </c>
      <c r="Q330" s="50">
        <f t="shared" si="118"/>
        <v>0</v>
      </c>
      <c r="R330" s="51">
        <f t="shared" si="119"/>
        <v>0</v>
      </c>
      <c r="S330" s="52">
        <f t="shared" si="120"/>
        <v>0</v>
      </c>
      <c r="T330" s="53" t="e">
        <f t="shared" si="121"/>
        <v>#DIV/0!</v>
      </c>
    </row>
    <row r="331" ht="15.95" customHeight="1">
      <c r="A331" s="352" t="s">
        <v>502</v>
      </c>
      <c r="B331" s="54" t="s">
        <v>180</v>
      </c>
      <c r="C331" s="55" t="s">
        <v>181</v>
      </c>
      <c r="D331" s="41">
        <v>0</v>
      </c>
      <c r="E331" s="42">
        <v>148</v>
      </c>
      <c r="F331" s="43">
        <v>0</v>
      </c>
      <c r="G331" s="44">
        <f t="shared" si="111"/>
        <v>148</v>
      </c>
      <c r="H331" s="45">
        <f t="shared" si="112"/>
        <v>20.607520000000001</v>
      </c>
      <c r="I331" s="45">
        <f t="shared" si="113"/>
        <v>0</v>
      </c>
      <c r="J331" s="45">
        <f t="shared" si="114"/>
        <v>2.6789776000000001</v>
      </c>
      <c r="K331" s="46">
        <f t="shared" si="115"/>
        <v>0</v>
      </c>
      <c r="L331" s="47">
        <v>0.20000000000000001</v>
      </c>
      <c r="M331" s="48">
        <f t="shared" si="116"/>
        <v>0</v>
      </c>
      <c r="N331" s="49">
        <v>0.050000000000000003</v>
      </c>
      <c r="O331" s="50">
        <f t="shared" si="117"/>
        <v>0</v>
      </c>
      <c r="P331" s="49">
        <v>0.050000000000000003</v>
      </c>
      <c r="Q331" s="50">
        <f t="shared" si="118"/>
        <v>0</v>
      </c>
      <c r="R331" s="51">
        <f t="shared" si="119"/>
        <v>0</v>
      </c>
      <c r="S331" s="52">
        <f t="shared" si="120"/>
        <v>0</v>
      </c>
      <c r="T331" s="53" t="e">
        <f t="shared" si="121"/>
        <v>#DIV/0!</v>
      </c>
    </row>
    <row r="332" ht="15.95" customHeight="1">
      <c r="A332" s="352" t="s">
        <v>502</v>
      </c>
      <c r="B332" s="39" t="s">
        <v>182</v>
      </c>
      <c r="C332" s="40" t="s">
        <v>183</v>
      </c>
      <c r="D332" s="41">
        <v>0</v>
      </c>
      <c r="E332" s="42">
        <v>128</v>
      </c>
      <c r="F332" s="43">
        <v>0</v>
      </c>
      <c r="G332" s="44">
        <f t="shared" si="111"/>
        <v>128</v>
      </c>
      <c r="H332" s="45">
        <f t="shared" si="112"/>
        <v>17.82272</v>
      </c>
      <c r="I332" s="45">
        <f t="shared" si="113"/>
        <v>0</v>
      </c>
      <c r="J332" s="45">
        <f t="shared" si="114"/>
        <v>2.3169536000000002</v>
      </c>
      <c r="K332" s="46">
        <f t="shared" si="115"/>
        <v>0</v>
      </c>
      <c r="L332" s="47">
        <v>0.20000000000000001</v>
      </c>
      <c r="M332" s="48">
        <f t="shared" si="116"/>
        <v>0</v>
      </c>
      <c r="N332" s="49">
        <v>0.050000000000000003</v>
      </c>
      <c r="O332" s="50">
        <f t="shared" si="117"/>
        <v>0</v>
      </c>
      <c r="P332" s="49">
        <v>0.050000000000000003</v>
      </c>
      <c r="Q332" s="50">
        <f t="shared" si="118"/>
        <v>0</v>
      </c>
      <c r="R332" s="51">
        <f t="shared" si="119"/>
        <v>0</v>
      </c>
      <c r="S332" s="52">
        <f t="shared" si="120"/>
        <v>0</v>
      </c>
      <c r="T332" s="53" t="e">
        <f t="shared" si="121"/>
        <v>#DIV/0!</v>
      </c>
    </row>
    <row r="333" ht="15.95" customHeight="1">
      <c r="A333" s="352" t="s">
        <v>502</v>
      </c>
      <c r="B333" s="39" t="s">
        <v>184</v>
      </c>
      <c r="C333" s="40" t="s">
        <v>185</v>
      </c>
      <c r="D333" s="41">
        <v>0</v>
      </c>
      <c r="E333" s="42">
        <v>298</v>
      </c>
      <c r="F333" s="43">
        <v>0</v>
      </c>
      <c r="G333" s="44">
        <f t="shared" si="111"/>
        <v>298</v>
      </c>
      <c r="H333" s="45">
        <f t="shared" si="112"/>
        <v>41.493520000000004</v>
      </c>
      <c r="I333" s="45">
        <f t="shared" si="113"/>
        <v>0</v>
      </c>
      <c r="J333" s="45">
        <f t="shared" si="114"/>
        <v>5.3941576000000007</v>
      </c>
      <c r="K333" s="46">
        <f t="shared" si="115"/>
        <v>0</v>
      </c>
      <c r="L333" s="47">
        <v>0.20000000000000001</v>
      </c>
      <c r="M333" s="48">
        <f t="shared" si="116"/>
        <v>0</v>
      </c>
      <c r="N333" s="49">
        <v>0.050000000000000003</v>
      </c>
      <c r="O333" s="50">
        <f t="shared" si="117"/>
        <v>0</v>
      </c>
      <c r="P333" s="49">
        <v>0.050000000000000003</v>
      </c>
      <c r="Q333" s="50">
        <f t="shared" si="118"/>
        <v>0</v>
      </c>
      <c r="R333" s="51">
        <f t="shared" si="119"/>
        <v>0</v>
      </c>
      <c r="S333" s="52">
        <f t="shared" si="120"/>
        <v>0</v>
      </c>
      <c r="T333" s="53" t="e">
        <f t="shared" si="121"/>
        <v>#DIV/0!</v>
      </c>
    </row>
    <row r="334" ht="15.95" customHeight="1">
      <c r="A334" s="352" t="s">
        <v>502</v>
      </c>
      <c r="B334" s="39" t="s">
        <v>186</v>
      </c>
      <c r="C334" s="40" t="s">
        <v>187</v>
      </c>
      <c r="D334" s="41">
        <v>0</v>
      </c>
      <c r="E334" s="42">
        <v>348</v>
      </c>
      <c r="F334" s="43">
        <v>0</v>
      </c>
      <c r="G334" s="44">
        <f t="shared" si="111"/>
        <v>348</v>
      </c>
      <c r="H334" s="45">
        <f t="shared" si="112"/>
        <v>48.45552</v>
      </c>
      <c r="I334" s="45">
        <f t="shared" si="113"/>
        <v>0</v>
      </c>
      <c r="J334" s="45">
        <f t="shared" si="114"/>
        <v>6.2992176000000004</v>
      </c>
      <c r="K334" s="46">
        <f t="shared" si="115"/>
        <v>0</v>
      </c>
      <c r="L334" s="47">
        <v>0.20000000000000001</v>
      </c>
      <c r="M334" s="48">
        <f t="shared" si="116"/>
        <v>0</v>
      </c>
      <c r="N334" s="49">
        <v>0.050000000000000003</v>
      </c>
      <c r="O334" s="50">
        <f t="shared" si="117"/>
        <v>0</v>
      </c>
      <c r="P334" s="49">
        <v>0.050000000000000003</v>
      </c>
      <c r="Q334" s="50">
        <f t="shared" si="118"/>
        <v>0</v>
      </c>
      <c r="R334" s="51">
        <f t="shared" si="119"/>
        <v>0</v>
      </c>
      <c r="S334" s="52">
        <f t="shared" si="120"/>
        <v>0</v>
      </c>
      <c r="T334" s="53" t="e">
        <f t="shared" si="121"/>
        <v>#DIV/0!</v>
      </c>
    </row>
    <row r="335" ht="15.95" customHeight="1">
      <c r="A335" s="352" t="s">
        <v>502</v>
      </c>
      <c r="B335" s="39" t="s">
        <v>188</v>
      </c>
      <c r="C335" s="40" t="s">
        <v>189</v>
      </c>
      <c r="D335" s="41">
        <v>0</v>
      </c>
      <c r="E335" s="42">
        <v>328</v>
      </c>
      <c r="F335" s="43">
        <v>0</v>
      </c>
      <c r="G335" s="44">
        <f t="shared" si="111"/>
        <v>328</v>
      </c>
      <c r="H335" s="45">
        <f t="shared" si="112"/>
        <v>45.670720000000003</v>
      </c>
      <c r="I335" s="45">
        <f t="shared" si="113"/>
        <v>0</v>
      </c>
      <c r="J335" s="45">
        <f t="shared" si="114"/>
        <v>5.9371936000000005</v>
      </c>
      <c r="K335" s="46">
        <f t="shared" si="115"/>
        <v>0</v>
      </c>
      <c r="L335" s="47">
        <v>0.20000000000000001</v>
      </c>
      <c r="M335" s="48">
        <f t="shared" si="116"/>
        <v>0</v>
      </c>
      <c r="N335" s="49">
        <v>0.050000000000000003</v>
      </c>
      <c r="O335" s="50">
        <f t="shared" si="117"/>
        <v>0</v>
      </c>
      <c r="P335" s="49">
        <v>0.050000000000000003</v>
      </c>
      <c r="Q335" s="50">
        <f t="shared" si="118"/>
        <v>0</v>
      </c>
      <c r="R335" s="51">
        <f t="shared" si="119"/>
        <v>0</v>
      </c>
      <c r="S335" s="52">
        <f t="shared" si="120"/>
        <v>0</v>
      </c>
      <c r="T335" s="53" t="e">
        <f t="shared" si="121"/>
        <v>#DIV/0!</v>
      </c>
    </row>
    <row r="336" ht="15.95" customHeight="1">
      <c r="A336" s="352" t="s">
        <v>502</v>
      </c>
      <c r="B336" s="39" t="s">
        <v>190</v>
      </c>
      <c r="C336" s="40" t="s">
        <v>191</v>
      </c>
      <c r="D336" s="41">
        <v>0</v>
      </c>
      <c r="E336" s="42">
        <v>398</v>
      </c>
      <c r="F336" s="43">
        <v>0</v>
      </c>
      <c r="G336" s="44">
        <f t="shared" si="111"/>
        <v>398</v>
      </c>
      <c r="H336" s="45">
        <f t="shared" si="112"/>
        <v>55.417520000000003</v>
      </c>
      <c r="I336" s="45">
        <f t="shared" si="113"/>
        <v>0</v>
      </c>
      <c r="J336" s="45">
        <f t="shared" si="114"/>
        <v>7.2042776000000011</v>
      </c>
      <c r="K336" s="46">
        <f t="shared" si="115"/>
        <v>0</v>
      </c>
      <c r="L336" s="47">
        <v>0.20000000000000001</v>
      </c>
      <c r="M336" s="48">
        <f t="shared" si="116"/>
        <v>0</v>
      </c>
      <c r="N336" s="49">
        <v>0.050000000000000003</v>
      </c>
      <c r="O336" s="50">
        <f t="shared" si="117"/>
        <v>0</v>
      </c>
      <c r="P336" s="49">
        <v>0.050000000000000003</v>
      </c>
      <c r="Q336" s="50">
        <f t="shared" si="118"/>
        <v>0</v>
      </c>
      <c r="R336" s="51">
        <f t="shared" si="119"/>
        <v>0</v>
      </c>
      <c r="S336" s="52">
        <f t="shared" si="120"/>
        <v>0</v>
      </c>
      <c r="T336" s="53" t="e">
        <f t="shared" si="121"/>
        <v>#DIV/0!</v>
      </c>
    </row>
    <row r="337" ht="15.95" customHeight="1">
      <c r="A337" s="352" t="s">
        <v>502</v>
      </c>
      <c r="B337" s="39" t="s">
        <v>192</v>
      </c>
      <c r="C337" s="40" t="s">
        <v>193</v>
      </c>
      <c r="D337" s="41">
        <v>0</v>
      </c>
      <c r="E337" s="42">
        <v>518</v>
      </c>
      <c r="F337" s="43">
        <v>0</v>
      </c>
      <c r="G337" s="44">
        <f t="shared" si="111"/>
        <v>518</v>
      </c>
      <c r="H337" s="45">
        <f t="shared" si="112"/>
        <v>72.126320000000007</v>
      </c>
      <c r="I337" s="45">
        <f t="shared" si="113"/>
        <v>0</v>
      </c>
      <c r="J337" s="45">
        <f t="shared" si="114"/>
        <v>9.3764216000000005</v>
      </c>
      <c r="K337" s="46">
        <f t="shared" si="115"/>
        <v>0</v>
      </c>
      <c r="L337" s="47">
        <v>0.20000000000000001</v>
      </c>
      <c r="M337" s="48">
        <f t="shared" si="116"/>
        <v>0</v>
      </c>
      <c r="N337" s="49">
        <v>0.050000000000000003</v>
      </c>
      <c r="O337" s="50">
        <f t="shared" si="117"/>
        <v>0</v>
      </c>
      <c r="P337" s="49">
        <v>0.050000000000000003</v>
      </c>
      <c r="Q337" s="50">
        <f t="shared" si="118"/>
        <v>0</v>
      </c>
      <c r="R337" s="51">
        <f t="shared" si="119"/>
        <v>0</v>
      </c>
      <c r="S337" s="52">
        <f t="shared" si="120"/>
        <v>0</v>
      </c>
      <c r="T337" s="53" t="e">
        <f t="shared" si="121"/>
        <v>#DIV/0!</v>
      </c>
    </row>
    <row r="338" ht="15.95" customHeight="1">
      <c r="A338" s="352" t="s">
        <v>502</v>
      </c>
      <c r="B338" s="39" t="s">
        <v>194</v>
      </c>
      <c r="C338" s="40" t="s">
        <v>195</v>
      </c>
      <c r="D338" s="41">
        <v>0</v>
      </c>
      <c r="E338" s="42">
        <v>348</v>
      </c>
      <c r="F338" s="43">
        <v>0</v>
      </c>
      <c r="G338" s="44">
        <f t="shared" si="111"/>
        <v>348</v>
      </c>
      <c r="H338" s="45">
        <f t="shared" si="112"/>
        <v>48.45552</v>
      </c>
      <c r="I338" s="45">
        <f t="shared" si="113"/>
        <v>0</v>
      </c>
      <c r="J338" s="45">
        <f t="shared" si="114"/>
        <v>6.2992176000000004</v>
      </c>
      <c r="K338" s="46">
        <f t="shared" si="115"/>
        <v>0</v>
      </c>
      <c r="L338" s="47">
        <v>0.20000000000000001</v>
      </c>
      <c r="M338" s="48">
        <f t="shared" si="116"/>
        <v>0</v>
      </c>
      <c r="N338" s="49">
        <v>0.050000000000000003</v>
      </c>
      <c r="O338" s="50">
        <f t="shared" si="117"/>
        <v>0</v>
      </c>
      <c r="P338" s="49">
        <v>0.050000000000000003</v>
      </c>
      <c r="Q338" s="50">
        <f t="shared" si="118"/>
        <v>0</v>
      </c>
      <c r="R338" s="51">
        <f t="shared" si="119"/>
        <v>0</v>
      </c>
      <c r="S338" s="52">
        <f t="shared" si="120"/>
        <v>0</v>
      </c>
      <c r="T338" s="53" t="e">
        <f t="shared" si="121"/>
        <v>#DIV/0!</v>
      </c>
    </row>
    <row r="339" ht="15.95" customHeight="1">
      <c r="A339" s="352" t="s">
        <v>502</v>
      </c>
      <c r="B339" s="39" t="s">
        <v>196</v>
      </c>
      <c r="C339" s="40" t="s">
        <v>197</v>
      </c>
      <c r="D339" s="41">
        <v>0</v>
      </c>
      <c r="E339" s="42">
        <v>498</v>
      </c>
      <c r="F339" s="43">
        <v>0</v>
      </c>
      <c r="G339" s="44">
        <f t="shared" si="111"/>
        <v>498</v>
      </c>
      <c r="H339" s="45">
        <f t="shared" si="112"/>
        <v>69.341520000000003</v>
      </c>
      <c r="I339" s="45">
        <f t="shared" si="113"/>
        <v>0</v>
      </c>
      <c r="J339" s="45">
        <f t="shared" si="114"/>
        <v>9.0143976000000006</v>
      </c>
      <c r="K339" s="46">
        <f t="shared" si="115"/>
        <v>0</v>
      </c>
      <c r="L339" s="47">
        <v>0.20000000000000001</v>
      </c>
      <c r="M339" s="48">
        <f t="shared" si="116"/>
        <v>0</v>
      </c>
      <c r="N339" s="49">
        <v>0.050000000000000003</v>
      </c>
      <c r="O339" s="50">
        <f t="shared" si="117"/>
        <v>0</v>
      </c>
      <c r="P339" s="49">
        <v>0.050000000000000003</v>
      </c>
      <c r="Q339" s="50">
        <f t="shared" si="118"/>
        <v>0</v>
      </c>
      <c r="R339" s="51">
        <f t="shared" si="119"/>
        <v>0</v>
      </c>
      <c r="S339" s="52">
        <f t="shared" si="120"/>
        <v>0</v>
      </c>
      <c r="T339" s="53" t="e">
        <f t="shared" si="121"/>
        <v>#DIV/0!</v>
      </c>
    </row>
    <row r="340" ht="15.95" customHeight="1">
      <c r="A340" s="352" t="s">
        <v>502</v>
      </c>
      <c r="B340" s="39" t="s">
        <v>198</v>
      </c>
      <c r="C340" s="40" t="s">
        <v>199</v>
      </c>
      <c r="D340" s="41">
        <v>0</v>
      </c>
      <c r="E340" s="42">
        <v>198</v>
      </c>
      <c r="F340" s="43">
        <v>0</v>
      </c>
      <c r="G340" s="44">
        <f t="shared" si="111"/>
        <v>198</v>
      </c>
      <c r="H340" s="45">
        <f t="shared" si="112"/>
        <v>27.569520000000001</v>
      </c>
      <c r="I340" s="45">
        <f t="shared" si="113"/>
        <v>0</v>
      </c>
      <c r="J340" s="45">
        <f t="shared" si="114"/>
        <v>3.5840376000000003</v>
      </c>
      <c r="K340" s="46">
        <f t="shared" si="115"/>
        <v>0</v>
      </c>
      <c r="L340" s="47">
        <v>0.20000000000000001</v>
      </c>
      <c r="M340" s="48">
        <f t="shared" si="116"/>
        <v>0</v>
      </c>
      <c r="N340" s="49">
        <v>0.050000000000000003</v>
      </c>
      <c r="O340" s="50">
        <f t="shared" si="117"/>
        <v>0</v>
      </c>
      <c r="P340" s="49">
        <v>0.050000000000000003</v>
      </c>
      <c r="Q340" s="50">
        <f t="shared" si="118"/>
        <v>0</v>
      </c>
      <c r="R340" s="51">
        <f t="shared" si="119"/>
        <v>0</v>
      </c>
      <c r="S340" s="52">
        <f t="shared" si="120"/>
        <v>0</v>
      </c>
      <c r="T340" s="53" t="e">
        <f t="shared" si="121"/>
        <v>#DIV/0!</v>
      </c>
    </row>
    <row r="341" ht="15.95" customHeight="1">
      <c r="A341" s="352" t="s">
        <v>502</v>
      </c>
      <c r="B341" s="56" t="s">
        <v>200</v>
      </c>
      <c r="C341" s="40" t="s">
        <v>201</v>
      </c>
      <c r="D341" s="41">
        <v>0</v>
      </c>
      <c r="E341" s="42">
        <v>298</v>
      </c>
      <c r="F341" s="43">
        <v>0</v>
      </c>
      <c r="G341" s="44">
        <f t="shared" si="111"/>
        <v>298</v>
      </c>
      <c r="H341" s="45">
        <f t="shared" si="112"/>
        <v>41.493520000000004</v>
      </c>
      <c r="I341" s="45">
        <f t="shared" si="113"/>
        <v>0</v>
      </c>
      <c r="J341" s="45">
        <f t="shared" si="114"/>
        <v>5.3941576000000007</v>
      </c>
      <c r="K341" s="46">
        <f t="shared" si="115"/>
        <v>0</v>
      </c>
      <c r="L341" s="47">
        <v>0.20000000000000001</v>
      </c>
      <c r="M341" s="48">
        <f t="shared" si="116"/>
        <v>0</v>
      </c>
      <c r="N341" s="49">
        <v>0.050000000000000003</v>
      </c>
      <c r="O341" s="50">
        <f t="shared" si="117"/>
        <v>0</v>
      </c>
      <c r="P341" s="49">
        <v>0.050000000000000003</v>
      </c>
      <c r="Q341" s="50">
        <f t="shared" si="118"/>
        <v>0</v>
      </c>
      <c r="R341" s="51">
        <f t="shared" si="119"/>
        <v>0</v>
      </c>
      <c r="S341" s="52">
        <f t="shared" si="120"/>
        <v>0</v>
      </c>
      <c r="T341" s="53" t="e">
        <f t="shared" si="121"/>
        <v>#DIV/0!</v>
      </c>
    </row>
    <row r="342" ht="15.95" customHeight="1">
      <c r="A342" s="352" t="s">
        <v>502</v>
      </c>
      <c r="B342" s="39" t="s">
        <v>202</v>
      </c>
      <c r="C342" s="40" t="s">
        <v>203</v>
      </c>
      <c r="D342" s="41">
        <v>0</v>
      </c>
      <c r="E342" s="42">
        <v>298</v>
      </c>
      <c r="F342" s="43">
        <v>0</v>
      </c>
      <c r="G342" s="44">
        <f t="shared" si="111"/>
        <v>298</v>
      </c>
      <c r="H342" s="45">
        <f t="shared" si="112"/>
        <v>41.493520000000004</v>
      </c>
      <c r="I342" s="45">
        <f t="shared" si="113"/>
        <v>0</v>
      </c>
      <c r="J342" s="45">
        <f t="shared" si="114"/>
        <v>5.3941576000000007</v>
      </c>
      <c r="K342" s="46">
        <f t="shared" si="115"/>
        <v>0</v>
      </c>
      <c r="L342" s="47">
        <v>0.20000000000000001</v>
      </c>
      <c r="M342" s="48">
        <f t="shared" si="116"/>
        <v>0</v>
      </c>
      <c r="N342" s="49">
        <v>0.050000000000000003</v>
      </c>
      <c r="O342" s="50">
        <f t="shared" si="117"/>
        <v>0</v>
      </c>
      <c r="P342" s="49">
        <v>0.050000000000000003</v>
      </c>
      <c r="Q342" s="50">
        <f t="shared" si="118"/>
        <v>0</v>
      </c>
      <c r="R342" s="51">
        <f t="shared" si="119"/>
        <v>0</v>
      </c>
      <c r="S342" s="52">
        <f t="shared" si="120"/>
        <v>0</v>
      </c>
      <c r="T342" s="53" t="e">
        <f t="shared" si="121"/>
        <v>#DIV/0!</v>
      </c>
    </row>
    <row r="343" ht="15.95" customHeight="1">
      <c r="A343" s="352" t="s">
        <v>502</v>
      </c>
      <c r="B343" s="39" t="s">
        <v>204</v>
      </c>
      <c r="C343" s="40" t="s">
        <v>205</v>
      </c>
      <c r="D343" s="41">
        <v>0</v>
      </c>
      <c r="E343" s="42">
        <v>448</v>
      </c>
      <c r="F343" s="43">
        <v>0</v>
      </c>
      <c r="G343" s="44">
        <f t="shared" si="111"/>
        <v>448</v>
      </c>
      <c r="H343" s="45">
        <f t="shared" si="112"/>
        <v>62.379519999999999</v>
      </c>
      <c r="I343" s="45">
        <f t="shared" si="113"/>
        <v>0</v>
      </c>
      <c r="J343" s="45">
        <f t="shared" si="114"/>
        <v>8.1093375999999999</v>
      </c>
      <c r="K343" s="46">
        <f t="shared" si="115"/>
        <v>0</v>
      </c>
      <c r="L343" s="47">
        <v>0.20000000000000001</v>
      </c>
      <c r="M343" s="48">
        <f t="shared" si="116"/>
        <v>0</v>
      </c>
      <c r="N343" s="49">
        <v>0.050000000000000003</v>
      </c>
      <c r="O343" s="50">
        <f t="shared" si="117"/>
        <v>0</v>
      </c>
      <c r="P343" s="49">
        <v>0.050000000000000003</v>
      </c>
      <c r="Q343" s="50">
        <f t="shared" si="118"/>
        <v>0</v>
      </c>
      <c r="R343" s="51">
        <f t="shared" si="119"/>
        <v>0</v>
      </c>
      <c r="S343" s="52">
        <f t="shared" si="120"/>
        <v>0</v>
      </c>
      <c r="T343" s="53" t="e">
        <f t="shared" si="121"/>
        <v>#DIV/0!</v>
      </c>
    </row>
    <row r="344" ht="15.95" customHeight="1">
      <c r="A344" s="352" t="s">
        <v>502</v>
      </c>
      <c r="B344" s="39" t="s">
        <v>206</v>
      </c>
      <c r="C344" s="61" t="s">
        <v>207</v>
      </c>
      <c r="D344" s="41">
        <v>0</v>
      </c>
      <c r="E344" s="42">
        <v>248</v>
      </c>
      <c r="F344" s="43">
        <v>0</v>
      </c>
      <c r="G344" s="44">
        <f t="shared" si="111"/>
        <v>248</v>
      </c>
      <c r="H344" s="45">
        <f t="shared" si="112"/>
        <v>34.53152</v>
      </c>
      <c r="I344" s="45">
        <f t="shared" si="113"/>
        <v>0</v>
      </c>
      <c r="J344" s="45">
        <f t="shared" si="114"/>
        <v>4.4890976</v>
      </c>
      <c r="K344" s="46">
        <f t="shared" si="115"/>
        <v>0</v>
      </c>
      <c r="L344" s="47">
        <v>0.20000000000000001</v>
      </c>
      <c r="M344" s="48">
        <f t="shared" si="116"/>
        <v>0</v>
      </c>
      <c r="N344" s="49">
        <v>0.050000000000000003</v>
      </c>
      <c r="O344" s="50">
        <f t="shared" si="117"/>
        <v>0</v>
      </c>
      <c r="P344" s="49">
        <v>0.050000000000000003</v>
      </c>
      <c r="Q344" s="50">
        <f t="shared" si="118"/>
        <v>0</v>
      </c>
      <c r="R344" s="51">
        <f t="shared" si="119"/>
        <v>0</v>
      </c>
      <c r="S344" s="52">
        <f t="shared" si="120"/>
        <v>0</v>
      </c>
      <c r="T344" s="53" t="e">
        <f t="shared" si="121"/>
        <v>#DIV/0!</v>
      </c>
    </row>
    <row r="345" ht="15.95" customHeight="1">
      <c r="A345" s="352" t="s">
        <v>502</v>
      </c>
      <c r="B345" s="39" t="s">
        <v>208</v>
      </c>
      <c r="C345" s="61" t="s">
        <v>209</v>
      </c>
      <c r="D345" s="41">
        <v>0</v>
      </c>
      <c r="E345" s="42">
        <v>348</v>
      </c>
      <c r="F345" s="43">
        <v>0</v>
      </c>
      <c r="G345" s="44">
        <f t="shared" si="111"/>
        <v>348</v>
      </c>
      <c r="H345" s="45">
        <f t="shared" si="112"/>
        <v>48.45552</v>
      </c>
      <c r="I345" s="45">
        <f t="shared" si="113"/>
        <v>0</v>
      </c>
      <c r="J345" s="45">
        <f t="shared" si="114"/>
        <v>6.2992176000000004</v>
      </c>
      <c r="K345" s="46">
        <f t="shared" si="115"/>
        <v>0</v>
      </c>
      <c r="L345" s="47">
        <v>0.20000000000000001</v>
      </c>
      <c r="M345" s="48">
        <f t="shared" si="116"/>
        <v>0</v>
      </c>
      <c r="N345" s="49">
        <v>0.050000000000000003</v>
      </c>
      <c r="O345" s="50">
        <f t="shared" si="117"/>
        <v>0</v>
      </c>
      <c r="P345" s="49">
        <v>0.050000000000000003</v>
      </c>
      <c r="Q345" s="50">
        <f t="shared" si="118"/>
        <v>0</v>
      </c>
      <c r="R345" s="51">
        <f t="shared" si="119"/>
        <v>0</v>
      </c>
      <c r="S345" s="52">
        <f t="shared" si="120"/>
        <v>0</v>
      </c>
      <c r="T345" s="53" t="e">
        <f t="shared" si="121"/>
        <v>#DIV/0!</v>
      </c>
    </row>
    <row r="346" ht="15.95" customHeight="1">
      <c r="A346" s="352" t="s">
        <v>502</v>
      </c>
      <c r="B346" s="56" t="s">
        <v>210</v>
      </c>
      <c r="C346" s="40" t="s">
        <v>211</v>
      </c>
      <c r="D346" s="41">
        <v>0</v>
      </c>
      <c r="E346" s="42">
        <v>368</v>
      </c>
      <c r="F346" s="43">
        <v>0</v>
      </c>
      <c r="G346" s="44">
        <f t="shared" si="111"/>
        <v>368</v>
      </c>
      <c r="H346" s="45">
        <f t="shared" si="112"/>
        <v>51.240320000000004</v>
      </c>
      <c r="I346" s="45">
        <f t="shared" si="113"/>
        <v>0</v>
      </c>
      <c r="J346" s="45">
        <f t="shared" si="114"/>
        <v>6.6612416000000003</v>
      </c>
      <c r="K346" s="46">
        <f t="shared" si="115"/>
        <v>0</v>
      </c>
      <c r="L346" s="47">
        <v>0.20000000000000001</v>
      </c>
      <c r="M346" s="48">
        <f t="shared" si="116"/>
        <v>0</v>
      </c>
      <c r="N346" s="49">
        <v>0.050000000000000003</v>
      </c>
      <c r="O346" s="50">
        <f t="shared" si="117"/>
        <v>0</v>
      </c>
      <c r="P346" s="49">
        <v>0.050000000000000003</v>
      </c>
      <c r="Q346" s="50">
        <f t="shared" si="118"/>
        <v>0</v>
      </c>
      <c r="R346" s="51">
        <f t="shared" si="119"/>
        <v>0</v>
      </c>
      <c r="S346" s="52">
        <f t="shared" si="120"/>
        <v>0</v>
      </c>
      <c r="T346" s="53" t="e">
        <f t="shared" si="121"/>
        <v>#DIV/0!</v>
      </c>
    </row>
    <row r="347" ht="15.95" customHeight="1">
      <c r="A347" s="352" t="s">
        <v>502</v>
      </c>
      <c r="B347" s="56" t="s">
        <v>212</v>
      </c>
      <c r="C347" s="40" t="s">
        <v>213</v>
      </c>
      <c r="D347" s="41">
        <v>0</v>
      </c>
      <c r="E347" s="42">
        <v>528</v>
      </c>
      <c r="F347" s="43">
        <v>0</v>
      </c>
      <c r="G347" s="44">
        <f t="shared" si="111"/>
        <v>528</v>
      </c>
      <c r="H347" s="45">
        <f t="shared" si="112"/>
        <v>73.518720000000002</v>
      </c>
      <c r="I347" s="45">
        <f t="shared" si="113"/>
        <v>0</v>
      </c>
      <c r="J347" s="45">
        <f t="shared" si="114"/>
        <v>9.5574336000000013</v>
      </c>
      <c r="K347" s="46">
        <f t="shared" si="115"/>
        <v>0</v>
      </c>
      <c r="L347" s="47">
        <v>0.20000000000000001</v>
      </c>
      <c r="M347" s="48">
        <f t="shared" si="116"/>
        <v>0</v>
      </c>
      <c r="N347" s="49">
        <v>0.050000000000000003</v>
      </c>
      <c r="O347" s="50">
        <f t="shared" si="117"/>
        <v>0</v>
      </c>
      <c r="P347" s="49">
        <v>0.050000000000000003</v>
      </c>
      <c r="Q347" s="50">
        <f t="shared" si="118"/>
        <v>0</v>
      </c>
      <c r="R347" s="51">
        <f t="shared" si="119"/>
        <v>0</v>
      </c>
      <c r="S347" s="52">
        <f t="shared" si="120"/>
        <v>0</v>
      </c>
      <c r="T347" s="53" t="e">
        <f t="shared" si="121"/>
        <v>#DIV/0!</v>
      </c>
    </row>
    <row r="348" ht="15.95" customHeight="1">
      <c r="A348" s="352" t="s">
        <v>502</v>
      </c>
      <c r="B348" s="56" t="s">
        <v>214</v>
      </c>
      <c r="C348" s="40" t="s">
        <v>215</v>
      </c>
      <c r="D348" s="41">
        <v>0</v>
      </c>
      <c r="E348" s="42">
        <v>678</v>
      </c>
      <c r="F348" s="43">
        <v>0</v>
      </c>
      <c r="G348" s="44">
        <f t="shared" ref="G348:G379" si="122">ROUNDDOWN(E348*(1-F348),0)</f>
        <v>678</v>
      </c>
      <c r="H348" s="45">
        <f t="shared" ref="H348:H379" si="123">G348*$C$6</f>
        <v>94.404719999999998</v>
      </c>
      <c r="I348" s="45">
        <f t="shared" ref="I348:I379" si="124">H348*D348</f>
        <v>0</v>
      </c>
      <c r="J348" s="45">
        <f t="shared" ref="J348:J379" si="125">H348*0.13</f>
        <v>12.2726136</v>
      </c>
      <c r="K348" s="46">
        <f t="shared" ref="K348:K379" si="126">(H348-J348)*D348</f>
        <v>0</v>
      </c>
      <c r="L348" s="47">
        <v>0.20000000000000001</v>
      </c>
      <c r="M348" s="48">
        <f t="shared" ref="M348:M379" si="127">K348*L348</f>
        <v>0</v>
      </c>
      <c r="N348" s="49">
        <v>0.050000000000000003</v>
      </c>
      <c r="O348" s="50">
        <f t="shared" ref="O348:O379" si="128">K348*N348</f>
        <v>0</v>
      </c>
      <c r="P348" s="49">
        <v>0.050000000000000003</v>
      </c>
      <c r="Q348" s="50">
        <f t="shared" ref="Q348:Q379" si="129">K348*P348</f>
        <v>0</v>
      </c>
      <c r="R348" s="51">
        <f t="shared" ref="R348:R379" si="130">IFERROR(ROUND((K348-M348-O348-Q348)/D348,2),0)</f>
        <v>0</v>
      </c>
      <c r="S348" s="52">
        <f t="shared" ref="S348:S379" si="131">+D348*R348</f>
        <v>0</v>
      </c>
      <c r="T348" s="53" t="e">
        <f t="shared" ref="T348:T379" si="132">S348/I348</f>
        <v>#DIV/0!</v>
      </c>
    </row>
    <row r="349" ht="15.95" customHeight="1">
      <c r="A349" s="352" t="s">
        <v>502</v>
      </c>
      <c r="B349" s="56" t="s">
        <v>216</v>
      </c>
      <c r="C349" s="40" t="s">
        <v>217</v>
      </c>
      <c r="D349" s="41">
        <v>0</v>
      </c>
      <c r="E349" s="42">
        <v>248</v>
      </c>
      <c r="F349" s="43">
        <v>0</v>
      </c>
      <c r="G349" s="44">
        <f t="shared" si="122"/>
        <v>248</v>
      </c>
      <c r="H349" s="45">
        <f t="shared" si="123"/>
        <v>34.53152</v>
      </c>
      <c r="I349" s="45">
        <f t="shared" si="124"/>
        <v>0</v>
      </c>
      <c r="J349" s="45">
        <f t="shared" si="125"/>
        <v>4.4890976</v>
      </c>
      <c r="K349" s="46">
        <f t="shared" si="126"/>
        <v>0</v>
      </c>
      <c r="L349" s="47">
        <v>0.20000000000000001</v>
      </c>
      <c r="M349" s="48">
        <f t="shared" si="127"/>
        <v>0</v>
      </c>
      <c r="N349" s="49">
        <v>0.050000000000000003</v>
      </c>
      <c r="O349" s="50">
        <f t="shared" si="128"/>
        <v>0</v>
      </c>
      <c r="P349" s="49">
        <v>0.050000000000000003</v>
      </c>
      <c r="Q349" s="50">
        <f t="shared" si="129"/>
        <v>0</v>
      </c>
      <c r="R349" s="51">
        <f t="shared" si="130"/>
        <v>0</v>
      </c>
      <c r="S349" s="52">
        <f t="shared" si="131"/>
        <v>0</v>
      </c>
      <c r="T349" s="53" t="e">
        <f t="shared" si="132"/>
        <v>#DIV/0!</v>
      </c>
    </row>
    <row r="350" ht="15.95" customHeight="1">
      <c r="A350" s="352" t="s">
        <v>502</v>
      </c>
      <c r="B350" s="56" t="s">
        <v>218</v>
      </c>
      <c r="C350" s="40" t="s">
        <v>219</v>
      </c>
      <c r="D350" s="41">
        <v>0</v>
      </c>
      <c r="E350" s="42">
        <v>298</v>
      </c>
      <c r="F350" s="43">
        <v>0</v>
      </c>
      <c r="G350" s="44">
        <f t="shared" si="122"/>
        <v>298</v>
      </c>
      <c r="H350" s="45">
        <f t="shared" si="123"/>
        <v>41.493520000000004</v>
      </c>
      <c r="I350" s="45">
        <f t="shared" si="124"/>
        <v>0</v>
      </c>
      <c r="J350" s="45">
        <f t="shared" si="125"/>
        <v>5.3941576000000007</v>
      </c>
      <c r="K350" s="46">
        <f t="shared" si="126"/>
        <v>0</v>
      </c>
      <c r="L350" s="47">
        <v>0.20000000000000001</v>
      </c>
      <c r="M350" s="48">
        <f t="shared" si="127"/>
        <v>0</v>
      </c>
      <c r="N350" s="49">
        <v>0.050000000000000003</v>
      </c>
      <c r="O350" s="50">
        <f t="shared" si="128"/>
        <v>0</v>
      </c>
      <c r="P350" s="49">
        <v>0.050000000000000003</v>
      </c>
      <c r="Q350" s="50">
        <f t="shared" si="129"/>
        <v>0</v>
      </c>
      <c r="R350" s="51">
        <f t="shared" si="130"/>
        <v>0</v>
      </c>
      <c r="S350" s="52">
        <f t="shared" si="131"/>
        <v>0</v>
      </c>
      <c r="T350" s="53" t="e">
        <f t="shared" si="132"/>
        <v>#DIV/0!</v>
      </c>
    </row>
    <row r="351" ht="15.95" customHeight="1">
      <c r="A351" s="352" t="s">
        <v>502</v>
      </c>
      <c r="B351" s="56" t="s">
        <v>220</v>
      </c>
      <c r="C351" s="40" t="s">
        <v>221</v>
      </c>
      <c r="D351" s="41">
        <v>0</v>
      </c>
      <c r="E351" s="42">
        <v>498</v>
      </c>
      <c r="F351" s="43">
        <v>0</v>
      </c>
      <c r="G351" s="44">
        <f t="shared" si="122"/>
        <v>498</v>
      </c>
      <c r="H351" s="45">
        <f t="shared" si="123"/>
        <v>69.341520000000003</v>
      </c>
      <c r="I351" s="45">
        <f t="shared" si="124"/>
        <v>0</v>
      </c>
      <c r="J351" s="45">
        <f t="shared" si="125"/>
        <v>9.0143976000000006</v>
      </c>
      <c r="K351" s="46">
        <f t="shared" si="126"/>
        <v>0</v>
      </c>
      <c r="L351" s="47">
        <v>0.20000000000000001</v>
      </c>
      <c r="M351" s="48">
        <f t="shared" si="127"/>
        <v>0</v>
      </c>
      <c r="N351" s="49">
        <v>0.050000000000000003</v>
      </c>
      <c r="O351" s="50">
        <f t="shared" si="128"/>
        <v>0</v>
      </c>
      <c r="P351" s="49">
        <v>0.050000000000000003</v>
      </c>
      <c r="Q351" s="50">
        <f t="shared" si="129"/>
        <v>0</v>
      </c>
      <c r="R351" s="51">
        <f t="shared" si="130"/>
        <v>0</v>
      </c>
      <c r="S351" s="52">
        <f t="shared" si="131"/>
        <v>0</v>
      </c>
      <c r="T351" s="53" t="e">
        <f t="shared" si="132"/>
        <v>#DIV/0!</v>
      </c>
    </row>
    <row r="352" ht="15.95" customHeight="1">
      <c r="A352" s="352" t="s">
        <v>502</v>
      </c>
      <c r="B352" s="39" t="s">
        <v>222</v>
      </c>
      <c r="C352" s="61" t="s">
        <v>223</v>
      </c>
      <c r="D352" s="41">
        <v>0</v>
      </c>
      <c r="E352" s="42">
        <v>298</v>
      </c>
      <c r="F352" s="43">
        <v>0</v>
      </c>
      <c r="G352" s="44">
        <f t="shared" si="122"/>
        <v>298</v>
      </c>
      <c r="H352" s="45">
        <f t="shared" si="123"/>
        <v>41.493520000000004</v>
      </c>
      <c r="I352" s="45">
        <f t="shared" si="124"/>
        <v>0</v>
      </c>
      <c r="J352" s="45">
        <f t="shared" si="125"/>
        <v>5.3941576000000007</v>
      </c>
      <c r="K352" s="46">
        <f t="shared" si="126"/>
        <v>0</v>
      </c>
      <c r="L352" s="47">
        <v>0.20000000000000001</v>
      </c>
      <c r="M352" s="48">
        <f t="shared" si="127"/>
        <v>0</v>
      </c>
      <c r="N352" s="49">
        <v>0.050000000000000003</v>
      </c>
      <c r="O352" s="50">
        <f t="shared" si="128"/>
        <v>0</v>
      </c>
      <c r="P352" s="49">
        <v>0.050000000000000003</v>
      </c>
      <c r="Q352" s="50">
        <f t="shared" si="129"/>
        <v>0</v>
      </c>
      <c r="R352" s="51">
        <f t="shared" si="130"/>
        <v>0</v>
      </c>
      <c r="S352" s="52">
        <f t="shared" si="131"/>
        <v>0</v>
      </c>
      <c r="T352" s="53" t="e">
        <f t="shared" si="132"/>
        <v>#DIV/0!</v>
      </c>
    </row>
    <row r="353" ht="15.95" customHeight="1">
      <c r="A353" s="352" t="s">
        <v>502</v>
      </c>
      <c r="B353" s="39" t="s">
        <v>224</v>
      </c>
      <c r="C353" s="61" t="s">
        <v>225</v>
      </c>
      <c r="D353" s="41">
        <v>0</v>
      </c>
      <c r="E353" s="42">
        <v>428</v>
      </c>
      <c r="F353" s="43">
        <v>0</v>
      </c>
      <c r="G353" s="44">
        <f t="shared" si="122"/>
        <v>428</v>
      </c>
      <c r="H353" s="45">
        <f t="shared" si="123"/>
        <v>59.594720000000002</v>
      </c>
      <c r="I353" s="45">
        <f t="shared" si="124"/>
        <v>0</v>
      </c>
      <c r="J353" s="45">
        <f t="shared" si="125"/>
        <v>7.7473136000000009</v>
      </c>
      <c r="K353" s="46">
        <f t="shared" si="126"/>
        <v>0</v>
      </c>
      <c r="L353" s="47">
        <v>0.20000000000000001</v>
      </c>
      <c r="M353" s="48">
        <f t="shared" si="127"/>
        <v>0</v>
      </c>
      <c r="N353" s="49">
        <v>0.050000000000000003</v>
      </c>
      <c r="O353" s="50">
        <f t="shared" si="128"/>
        <v>0</v>
      </c>
      <c r="P353" s="49">
        <v>0.050000000000000003</v>
      </c>
      <c r="Q353" s="50">
        <f t="shared" si="129"/>
        <v>0</v>
      </c>
      <c r="R353" s="51">
        <f t="shared" si="130"/>
        <v>0</v>
      </c>
      <c r="S353" s="52">
        <f t="shared" si="131"/>
        <v>0</v>
      </c>
      <c r="T353" s="53" t="e">
        <f t="shared" si="132"/>
        <v>#DIV/0!</v>
      </c>
    </row>
    <row r="354" ht="15.95" customHeight="1">
      <c r="A354" s="352" t="s">
        <v>502</v>
      </c>
      <c r="B354" s="39" t="s">
        <v>226</v>
      </c>
      <c r="C354" s="61" t="s">
        <v>227</v>
      </c>
      <c r="D354" s="41">
        <v>0</v>
      </c>
      <c r="E354" s="42">
        <v>498</v>
      </c>
      <c r="F354" s="43">
        <v>0</v>
      </c>
      <c r="G354" s="44">
        <f t="shared" si="122"/>
        <v>498</v>
      </c>
      <c r="H354" s="45">
        <f t="shared" si="123"/>
        <v>69.341520000000003</v>
      </c>
      <c r="I354" s="45">
        <f t="shared" si="124"/>
        <v>0</v>
      </c>
      <c r="J354" s="45">
        <f t="shared" si="125"/>
        <v>9.0143976000000006</v>
      </c>
      <c r="K354" s="46">
        <f t="shared" si="126"/>
        <v>0</v>
      </c>
      <c r="L354" s="47">
        <v>0.20000000000000001</v>
      </c>
      <c r="M354" s="48">
        <f t="shared" si="127"/>
        <v>0</v>
      </c>
      <c r="N354" s="49">
        <v>0.050000000000000003</v>
      </c>
      <c r="O354" s="50">
        <f t="shared" si="128"/>
        <v>0</v>
      </c>
      <c r="P354" s="49">
        <v>0.050000000000000003</v>
      </c>
      <c r="Q354" s="50">
        <f t="shared" si="129"/>
        <v>0</v>
      </c>
      <c r="R354" s="51">
        <f t="shared" si="130"/>
        <v>0</v>
      </c>
      <c r="S354" s="52">
        <f t="shared" si="131"/>
        <v>0</v>
      </c>
      <c r="T354" s="53" t="e">
        <f t="shared" si="132"/>
        <v>#DIV/0!</v>
      </c>
    </row>
    <row r="355" ht="15.95" customHeight="1">
      <c r="A355" s="352" t="s">
        <v>502</v>
      </c>
      <c r="B355" s="56" t="s">
        <v>228</v>
      </c>
      <c r="C355" s="40" t="s">
        <v>229</v>
      </c>
      <c r="D355" s="41">
        <v>0</v>
      </c>
      <c r="E355" s="42">
        <v>298</v>
      </c>
      <c r="F355" s="43">
        <v>0</v>
      </c>
      <c r="G355" s="44">
        <f t="shared" si="122"/>
        <v>298</v>
      </c>
      <c r="H355" s="45">
        <f t="shared" si="123"/>
        <v>41.493520000000004</v>
      </c>
      <c r="I355" s="45">
        <f t="shared" si="124"/>
        <v>0</v>
      </c>
      <c r="J355" s="45">
        <f t="shared" si="125"/>
        <v>5.3941576000000007</v>
      </c>
      <c r="K355" s="46">
        <f t="shared" si="126"/>
        <v>0</v>
      </c>
      <c r="L355" s="47">
        <v>0.20000000000000001</v>
      </c>
      <c r="M355" s="48">
        <f t="shared" si="127"/>
        <v>0</v>
      </c>
      <c r="N355" s="49">
        <v>0.050000000000000003</v>
      </c>
      <c r="O355" s="50">
        <f t="shared" si="128"/>
        <v>0</v>
      </c>
      <c r="P355" s="49">
        <v>0.050000000000000003</v>
      </c>
      <c r="Q355" s="50">
        <f t="shared" si="129"/>
        <v>0</v>
      </c>
      <c r="R355" s="51">
        <f t="shared" si="130"/>
        <v>0</v>
      </c>
      <c r="S355" s="52">
        <f t="shared" si="131"/>
        <v>0</v>
      </c>
      <c r="T355" s="53" t="e">
        <f t="shared" si="132"/>
        <v>#DIV/0!</v>
      </c>
    </row>
    <row r="356" ht="15.95" customHeight="1">
      <c r="A356" s="352" t="s">
        <v>502</v>
      </c>
      <c r="B356" s="56" t="s">
        <v>230</v>
      </c>
      <c r="C356" s="40" t="s">
        <v>231</v>
      </c>
      <c r="D356" s="41">
        <v>0</v>
      </c>
      <c r="E356" s="42">
        <v>428</v>
      </c>
      <c r="F356" s="43">
        <v>0</v>
      </c>
      <c r="G356" s="44">
        <f t="shared" si="122"/>
        <v>428</v>
      </c>
      <c r="H356" s="45">
        <f t="shared" si="123"/>
        <v>59.594720000000002</v>
      </c>
      <c r="I356" s="45">
        <f t="shared" si="124"/>
        <v>0</v>
      </c>
      <c r="J356" s="45">
        <f t="shared" si="125"/>
        <v>7.7473136000000009</v>
      </c>
      <c r="K356" s="46">
        <f t="shared" si="126"/>
        <v>0</v>
      </c>
      <c r="L356" s="47">
        <v>0.20000000000000001</v>
      </c>
      <c r="M356" s="48">
        <f t="shared" si="127"/>
        <v>0</v>
      </c>
      <c r="N356" s="49">
        <v>0.050000000000000003</v>
      </c>
      <c r="O356" s="50">
        <f t="shared" si="128"/>
        <v>0</v>
      </c>
      <c r="P356" s="49">
        <v>0.050000000000000003</v>
      </c>
      <c r="Q356" s="50">
        <f t="shared" si="129"/>
        <v>0</v>
      </c>
      <c r="R356" s="51">
        <f t="shared" si="130"/>
        <v>0</v>
      </c>
      <c r="S356" s="52">
        <f t="shared" si="131"/>
        <v>0</v>
      </c>
      <c r="T356" s="53" t="e">
        <f t="shared" si="132"/>
        <v>#DIV/0!</v>
      </c>
    </row>
    <row r="357" ht="15.95" customHeight="1">
      <c r="A357" s="352" t="s">
        <v>502</v>
      </c>
      <c r="B357" s="39" t="s">
        <v>232</v>
      </c>
      <c r="C357" s="40" t="s">
        <v>233</v>
      </c>
      <c r="D357" s="41">
        <v>0</v>
      </c>
      <c r="E357" s="42">
        <v>158</v>
      </c>
      <c r="F357" s="43">
        <v>0</v>
      </c>
      <c r="G357" s="44">
        <f t="shared" si="122"/>
        <v>158</v>
      </c>
      <c r="H357" s="45">
        <f t="shared" si="123"/>
        <v>21.999919999999999</v>
      </c>
      <c r="I357" s="45">
        <f t="shared" si="124"/>
        <v>0</v>
      </c>
      <c r="J357" s="45">
        <f t="shared" si="125"/>
        <v>2.8599896</v>
      </c>
      <c r="K357" s="46">
        <f t="shared" si="126"/>
        <v>0</v>
      </c>
      <c r="L357" s="47">
        <v>0.20000000000000001</v>
      </c>
      <c r="M357" s="48">
        <f t="shared" si="127"/>
        <v>0</v>
      </c>
      <c r="N357" s="49">
        <v>0.050000000000000003</v>
      </c>
      <c r="O357" s="50">
        <f t="shared" si="128"/>
        <v>0</v>
      </c>
      <c r="P357" s="49">
        <v>0.050000000000000003</v>
      </c>
      <c r="Q357" s="50">
        <f t="shared" si="129"/>
        <v>0</v>
      </c>
      <c r="R357" s="51">
        <f t="shared" si="130"/>
        <v>0</v>
      </c>
      <c r="S357" s="52">
        <f t="shared" si="131"/>
        <v>0</v>
      </c>
      <c r="T357" s="53" t="e">
        <f t="shared" si="132"/>
        <v>#DIV/0!</v>
      </c>
    </row>
    <row r="358" ht="15.95" customHeight="1">
      <c r="A358" s="352" t="s">
        <v>502</v>
      </c>
      <c r="B358" s="39" t="s">
        <v>234</v>
      </c>
      <c r="C358" s="40" t="s">
        <v>235</v>
      </c>
      <c r="D358" s="41">
        <v>0</v>
      </c>
      <c r="E358" s="42">
        <v>301.5</v>
      </c>
      <c r="F358" s="43">
        <v>0</v>
      </c>
      <c r="G358" s="44">
        <f t="shared" si="122"/>
        <v>301</v>
      </c>
      <c r="H358" s="45">
        <f t="shared" si="123"/>
        <v>41.911239999999999</v>
      </c>
      <c r="I358" s="45">
        <f t="shared" si="124"/>
        <v>0</v>
      </c>
      <c r="J358" s="45">
        <f t="shared" si="125"/>
        <v>5.4484611999999997</v>
      </c>
      <c r="K358" s="46">
        <f t="shared" si="126"/>
        <v>0</v>
      </c>
      <c r="L358" s="47">
        <v>0.20000000000000001</v>
      </c>
      <c r="M358" s="48">
        <f t="shared" si="127"/>
        <v>0</v>
      </c>
      <c r="N358" s="49">
        <v>0.050000000000000003</v>
      </c>
      <c r="O358" s="50">
        <f t="shared" si="128"/>
        <v>0</v>
      </c>
      <c r="P358" s="49">
        <v>0.050000000000000003</v>
      </c>
      <c r="Q358" s="50">
        <f t="shared" si="129"/>
        <v>0</v>
      </c>
      <c r="R358" s="51">
        <f t="shared" si="130"/>
        <v>0</v>
      </c>
      <c r="S358" s="52">
        <f t="shared" si="131"/>
        <v>0</v>
      </c>
      <c r="T358" s="53" t="e">
        <f t="shared" si="132"/>
        <v>#DIV/0!</v>
      </c>
    </row>
    <row r="359" ht="15.95" customHeight="1">
      <c r="A359" s="352" t="s">
        <v>502</v>
      </c>
      <c r="B359" s="39" t="s">
        <v>236</v>
      </c>
      <c r="C359" s="40" t="s">
        <v>237</v>
      </c>
      <c r="D359" s="41">
        <v>0</v>
      </c>
      <c r="E359" s="42">
        <v>278</v>
      </c>
      <c r="F359" s="43">
        <v>0</v>
      </c>
      <c r="G359" s="44">
        <f t="shared" si="122"/>
        <v>278</v>
      </c>
      <c r="H359" s="45">
        <f t="shared" si="123"/>
        <v>38.70872</v>
      </c>
      <c r="I359" s="45">
        <f t="shared" si="124"/>
        <v>0</v>
      </c>
      <c r="J359" s="45">
        <f t="shared" si="125"/>
        <v>5.0321335999999999</v>
      </c>
      <c r="K359" s="46">
        <f t="shared" si="126"/>
        <v>0</v>
      </c>
      <c r="L359" s="47">
        <v>0.20000000000000001</v>
      </c>
      <c r="M359" s="48">
        <f t="shared" si="127"/>
        <v>0</v>
      </c>
      <c r="N359" s="49">
        <v>0.050000000000000003</v>
      </c>
      <c r="O359" s="50">
        <f t="shared" si="128"/>
        <v>0</v>
      </c>
      <c r="P359" s="49">
        <v>0.050000000000000003</v>
      </c>
      <c r="Q359" s="50">
        <f t="shared" si="129"/>
        <v>0</v>
      </c>
      <c r="R359" s="51">
        <f t="shared" si="130"/>
        <v>0</v>
      </c>
      <c r="S359" s="52">
        <f t="shared" si="131"/>
        <v>0</v>
      </c>
      <c r="T359" s="53" t="e">
        <f t="shared" si="132"/>
        <v>#DIV/0!</v>
      </c>
    </row>
    <row r="360" ht="15.95" customHeight="1">
      <c r="A360" s="352" t="s">
        <v>502</v>
      </c>
      <c r="B360" s="39" t="s">
        <v>238</v>
      </c>
      <c r="C360" s="40" t="s">
        <v>239</v>
      </c>
      <c r="D360" s="41">
        <v>0</v>
      </c>
      <c r="E360" s="42">
        <v>88</v>
      </c>
      <c r="F360" s="43">
        <v>0</v>
      </c>
      <c r="G360" s="44">
        <f t="shared" si="122"/>
        <v>88</v>
      </c>
      <c r="H360" s="45">
        <f t="shared" si="123"/>
        <v>12.253120000000001</v>
      </c>
      <c r="I360" s="45">
        <f t="shared" si="124"/>
        <v>0</v>
      </c>
      <c r="J360" s="45">
        <f t="shared" si="125"/>
        <v>1.5929056000000001</v>
      </c>
      <c r="K360" s="46">
        <f t="shared" si="126"/>
        <v>0</v>
      </c>
      <c r="L360" s="47">
        <v>0.20000000000000001</v>
      </c>
      <c r="M360" s="48">
        <f t="shared" si="127"/>
        <v>0</v>
      </c>
      <c r="N360" s="49">
        <v>0.050000000000000003</v>
      </c>
      <c r="O360" s="50">
        <f t="shared" si="128"/>
        <v>0</v>
      </c>
      <c r="P360" s="49">
        <v>0.050000000000000003</v>
      </c>
      <c r="Q360" s="50">
        <f t="shared" si="129"/>
        <v>0</v>
      </c>
      <c r="R360" s="51">
        <f t="shared" si="130"/>
        <v>0</v>
      </c>
      <c r="S360" s="52">
        <f t="shared" si="131"/>
        <v>0</v>
      </c>
      <c r="T360" s="53" t="e">
        <f t="shared" si="132"/>
        <v>#DIV/0!</v>
      </c>
    </row>
    <row r="361" ht="15.95" customHeight="1">
      <c r="A361" s="352" t="s">
        <v>502</v>
      </c>
      <c r="B361" s="56" t="s">
        <v>240</v>
      </c>
      <c r="C361" s="55" t="s">
        <v>241</v>
      </c>
      <c r="D361" s="41">
        <v>0</v>
      </c>
      <c r="E361" s="42">
        <v>198</v>
      </c>
      <c r="F361" s="43">
        <v>0</v>
      </c>
      <c r="G361" s="44">
        <f t="shared" si="122"/>
        <v>198</v>
      </c>
      <c r="H361" s="45">
        <f t="shared" si="123"/>
        <v>27.569520000000001</v>
      </c>
      <c r="I361" s="45">
        <f t="shared" si="124"/>
        <v>0</v>
      </c>
      <c r="J361" s="45">
        <f t="shared" si="125"/>
        <v>3.5840376000000003</v>
      </c>
      <c r="K361" s="46">
        <f t="shared" si="126"/>
        <v>0</v>
      </c>
      <c r="L361" s="47">
        <v>0.20000000000000001</v>
      </c>
      <c r="M361" s="48">
        <f t="shared" si="127"/>
        <v>0</v>
      </c>
      <c r="N361" s="49">
        <v>0.050000000000000003</v>
      </c>
      <c r="O361" s="50">
        <f t="shared" si="128"/>
        <v>0</v>
      </c>
      <c r="P361" s="49">
        <v>0.050000000000000003</v>
      </c>
      <c r="Q361" s="50">
        <f t="shared" si="129"/>
        <v>0</v>
      </c>
      <c r="R361" s="51">
        <f t="shared" si="130"/>
        <v>0</v>
      </c>
      <c r="S361" s="52">
        <f t="shared" si="131"/>
        <v>0</v>
      </c>
      <c r="T361" s="53" t="e">
        <f t="shared" si="132"/>
        <v>#DIV/0!</v>
      </c>
    </row>
    <row r="362" ht="15.95" customHeight="1">
      <c r="A362" s="352" t="s">
        <v>502</v>
      </c>
      <c r="B362" s="56" t="s">
        <v>242</v>
      </c>
      <c r="C362" s="55" t="s">
        <v>243</v>
      </c>
      <c r="D362" s="41">
        <v>0</v>
      </c>
      <c r="E362" s="42">
        <v>348</v>
      </c>
      <c r="F362" s="43">
        <v>0</v>
      </c>
      <c r="G362" s="44">
        <f t="shared" si="122"/>
        <v>348</v>
      </c>
      <c r="H362" s="45">
        <f t="shared" si="123"/>
        <v>48.45552</v>
      </c>
      <c r="I362" s="45">
        <f t="shared" si="124"/>
        <v>0</v>
      </c>
      <c r="J362" s="45">
        <f t="shared" si="125"/>
        <v>6.2992176000000004</v>
      </c>
      <c r="K362" s="46">
        <f t="shared" si="126"/>
        <v>0</v>
      </c>
      <c r="L362" s="47">
        <v>0.20000000000000001</v>
      </c>
      <c r="M362" s="48">
        <f t="shared" si="127"/>
        <v>0</v>
      </c>
      <c r="N362" s="49">
        <v>0.050000000000000003</v>
      </c>
      <c r="O362" s="50">
        <f t="shared" si="128"/>
        <v>0</v>
      </c>
      <c r="P362" s="49">
        <v>0.050000000000000003</v>
      </c>
      <c r="Q362" s="50">
        <f t="shared" si="129"/>
        <v>0</v>
      </c>
      <c r="R362" s="51">
        <f t="shared" si="130"/>
        <v>0</v>
      </c>
      <c r="S362" s="52">
        <f t="shared" si="131"/>
        <v>0</v>
      </c>
      <c r="T362" s="53" t="e">
        <f t="shared" si="132"/>
        <v>#DIV/0!</v>
      </c>
    </row>
    <row r="363" ht="15.95" customHeight="1">
      <c r="A363" s="352" t="s">
        <v>502</v>
      </c>
      <c r="B363" s="56" t="s">
        <v>244</v>
      </c>
      <c r="C363" s="55" t="s">
        <v>245</v>
      </c>
      <c r="D363" s="41">
        <v>0</v>
      </c>
      <c r="E363" s="42">
        <v>498</v>
      </c>
      <c r="F363" s="43">
        <v>0</v>
      </c>
      <c r="G363" s="44">
        <f t="shared" si="122"/>
        <v>498</v>
      </c>
      <c r="H363" s="45">
        <f t="shared" si="123"/>
        <v>69.341520000000003</v>
      </c>
      <c r="I363" s="45">
        <f t="shared" si="124"/>
        <v>0</v>
      </c>
      <c r="J363" s="45">
        <f t="shared" si="125"/>
        <v>9.0143976000000006</v>
      </c>
      <c r="K363" s="46">
        <f t="shared" si="126"/>
        <v>0</v>
      </c>
      <c r="L363" s="47">
        <v>0.20000000000000001</v>
      </c>
      <c r="M363" s="48">
        <f t="shared" si="127"/>
        <v>0</v>
      </c>
      <c r="N363" s="49">
        <v>0.050000000000000003</v>
      </c>
      <c r="O363" s="50">
        <f t="shared" si="128"/>
        <v>0</v>
      </c>
      <c r="P363" s="49">
        <v>0.050000000000000003</v>
      </c>
      <c r="Q363" s="50">
        <f t="shared" si="129"/>
        <v>0</v>
      </c>
      <c r="R363" s="51">
        <f t="shared" si="130"/>
        <v>0</v>
      </c>
      <c r="S363" s="52">
        <f t="shared" si="131"/>
        <v>0</v>
      </c>
      <c r="T363" s="53" t="e">
        <f t="shared" si="132"/>
        <v>#DIV/0!</v>
      </c>
    </row>
    <row r="364" ht="15.95" customHeight="1">
      <c r="A364" s="352" t="s">
        <v>502</v>
      </c>
      <c r="B364" s="54" t="s">
        <v>246</v>
      </c>
      <c r="C364" s="55" t="s">
        <v>247</v>
      </c>
      <c r="D364" s="41">
        <v>0</v>
      </c>
      <c r="E364" s="42">
        <v>248</v>
      </c>
      <c r="F364" s="43">
        <v>0</v>
      </c>
      <c r="G364" s="44">
        <f t="shared" si="122"/>
        <v>248</v>
      </c>
      <c r="H364" s="45">
        <f t="shared" si="123"/>
        <v>34.53152</v>
      </c>
      <c r="I364" s="45">
        <f t="shared" si="124"/>
        <v>0</v>
      </c>
      <c r="J364" s="45">
        <f t="shared" si="125"/>
        <v>4.4890976</v>
      </c>
      <c r="K364" s="46">
        <f t="shared" si="126"/>
        <v>0</v>
      </c>
      <c r="L364" s="47">
        <v>0.20000000000000001</v>
      </c>
      <c r="M364" s="48">
        <f t="shared" si="127"/>
        <v>0</v>
      </c>
      <c r="N364" s="49">
        <v>0.050000000000000003</v>
      </c>
      <c r="O364" s="50">
        <f t="shared" si="128"/>
        <v>0</v>
      </c>
      <c r="P364" s="49">
        <v>0.050000000000000003</v>
      </c>
      <c r="Q364" s="50">
        <f t="shared" si="129"/>
        <v>0</v>
      </c>
      <c r="R364" s="51">
        <f t="shared" si="130"/>
        <v>0</v>
      </c>
      <c r="S364" s="52">
        <f t="shared" si="131"/>
        <v>0</v>
      </c>
      <c r="T364" s="53" t="e">
        <f t="shared" si="132"/>
        <v>#DIV/0!</v>
      </c>
    </row>
    <row r="365" ht="15.95" customHeight="1">
      <c r="A365" s="352" t="s">
        <v>502</v>
      </c>
      <c r="B365" s="54" t="s">
        <v>248</v>
      </c>
      <c r="C365" s="55" t="s">
        <v>249</v>
      </c>
      <c r="D365" s="41">
        <v>0</v>
      </c>
      <c r="E365" s="42">
        <v>348</v>
      </c>
      <c r="F365" s="43">
        <v>0</v>
      </c>
      <c r="G365" s="44">
        <f t="shared" si="122"/>
        <v>348</v>
      </c>
      <c r="H365" s="45">
        <f t="shared" si="123"/>
        <v>48.45552</v>
      </c>
      <c r="I365" s="45">
        <f t="shared" si="124"/>
        <v>0</v>
      </c>
      <c r="J365" s="45">
        <f t="shared" si="125"/>
        <v>6.2992176000000004</v>
      </c>
      <c r="K365" s="46">
        <f t="shared" si="126"/>
        <v>0</v>
      </c>
      <c r="L365" s="47">
        <v>0.20000000000000001</v>
      </c>
      <c r="M365" s="48">
        <f t="shared" si="127"/>
        <v>0</v>
      </c>
      <c r="N365" s="49">
        <v>0.050000000000000003</v>
      </c>
      <c r="O365" s="50">
        <f t="shared" si="128"/>
        <v>0</v>
      </c>
      <c r="P365" s="49">
        <v>0.050000000000000003</v>
      </c>
      <c r="Q365" s="50">
        <f t="shared" si="129"/>
        <v>0</v>
      </c>
      <c r="R365" s="51">
        <f t="shared" si="130"/>
        <v>0</v>
      </c>
      <c r="S365" s="52">
        <f t="shared" si="131"/>
        <v>0</v>
      </c>
      <c r="T365" s="53" t="e">
        <f t="shared" si="132"/>
        <v>#DIV/0!</v>
      </c>
    </row>
    <row r="366" ht="15.95" customHeight="1">
      <c r="A366" s="352" t="s">
        <v>502</v>
      </c>
      <c r="B366" s="56" t="s">
        <v>250</v>
      </c>
      <c r="C366" s="40" t="s">
        <v>251</v>
      </c>
      <c r="D366" s="41">
        <v>0</v>
      </c>
      <c r="E366" s="42">
        <v>198</v>
      </c>
      <c r="F366" s="43">
        <v>0</v>
      </c>
      <c r="G366" s="44">
        <f t="shared" si="122"/>
        <v>198</v>
      </c>
      <c r="H366" s="45">
        <f t="shared" si="123"/>
        <v>27.569520000000001</v>
      </c>
      <c r="I366" s="45">
        <f t="shared" si="124"/>
        <v>0</v>
      </c>
      <c r="J366" s="45">
        <f t="shared" si="125"/>
        <v>3.5840376000000003</v>
      </c>
      <c r="K366" s="46">
        <f t="shared" si="126"/>
        <v>0</v>
      </c>
      <c r="L366" s="47">
        <v>0.20000000000000001</v>
      </c>
      <c r="M366" s="48">
        <f t="shared" si="127"/>
        <v>0</v>
      </c>
      <c r="N366" s="49">
        <v>0.050000000000000003</v>
      </c>
      <c r="O366" s="50">
        <f t="shared" si="128"/>
        <v>0</v>
      </c>
      <c r="P366" s="49">
        <v>0.050000000000000003</v>
      </c>
      <c r="Q366" s="50">
        <f t="shared" si="129"/>
        <v>0</v>
      </c>
      <c r="R366" s="51">
        <f t="shared" si="130"/>
        <v>0</v>
      </c>
      <c r="S366" s="52">
        <f t="shared" si="131"/>
        <v>0</v>
      </c>
      <c r="T366" s="53" t="e">
        <f t="shared" si="132"/>
        <v>#DIV/0!</v>
      </c>
    </row>
    <row r="367" ht="15.95" customHeight="1">
      <c r="A367" s="352" t="s">
        <v>502</v>
      </c>
      <c r="B367" s="56" t="s">
        <v>252</v>
      </c>
      <c r="C367" s="40" t="s">
        <v>253</v>
      </c>
      <c r="D367" s="41">
        <v>0</v>
      </c>
      <c r="E367" s="42">
        <v>398</v>
      </c>
      <c r="F367" s="43">
        <v>0</v>
      </c>
      <c r="G367" s="44">
        <f t="shared" si="122"/>
        <v>398</v>
      </c>
      <c r="H367" s="45">
        <f t="shared" si="123"/>
        <v>55.417520000000003</v>
      </c>
      <c r="I367" s="45">
        <f t="shared" si="124"/>
        <v>0</v>
      </c>
      <c r="J367" s="45">
        <f t="shared" si="125"/>
        <v>7.2042776000000011</v>
      </c>
      <c r="K367" s="46">
        <f t="shared" si="126"/>
        <v>0</v>
      </c>
      <c r="L367" s="47">
        <v>0.20000000000000001</v>
      </c>
      <c r="M367" s="48">
        <f t="shared" si="127"/>
        <v>0</v>
      </c>
      <c r="N367" s="49">
        <v>0.050000000000000003</v>
      </c>
      <c r="O367" s="50">
        <f t="shared" si="128"/>
        <v>0</v>
      </c>
      <c r="P367" s="49">
        <v>0.050000000000000003</v>
      </c>
      <c r="Q367" s="50">
        <f t="shared" si="129"/>
        <v>0</v>
      </c>
      <c r="R367" s="51">
        <f t="shared" si="130"/>
        <v>0</v>
      </c>
      <c r="S367" s="52">
        <f t="shared" si="131"/>
        <v>0</v>
      </c>
      <c r="T367" s="53" t="e">
        <f t="shared" si="132"/>
        <v>#DIV/0!</v>
      </c>
    </row>
    <row r="368" ht="15.95" customHeight="1">
      <c r="A368" s="352" t="s">
        <v>502</v>
      </c>
      <c r="B368" s="56" t="s">
        <v>254</v>
      </c>
      <c r="C368" s="40" t="s">
        <v>255</v>
      </c>
      <c r="D368" s="41">
        <v>0</v>
      </c>
      <c r="E368" s="42">
        <v>298</v>
      </c>
      <c r="F368" s="43">
        <v>0</v>
      </c>
      <c r="G368" s="44">
        <f t="shared" si="122"/>
        <v>298</v>
      </c>
      <c r="H368" s="45">
        <f t="shared" si="123"/>
        <v>41.493520000000004</v>
      </c>
      <c r="I368" s="45">
        <f t="shared" si="124"/>
        <v>0</v>
      </c>
      <c r="J368" s="45">
        <f t="shared" si="125"/>
        <v>5.3941576000000007</v>
      </c>
      <c r="K368" s="46">
        <f t="shared" si="126"/>
        <v>0</v>
      </c>
      <c r="L368" s="47">
        <v>0.20000000000000001</v>
      </c>
      <c r="M368" s="48">
        <f t="shared" si="127"/>
        <v>0</v>
      </c>
      <c r="N368" s="49">
        <v>0.050000000000000003</v>
      </c>
      <c r="O368" s="50">
        <f t="shared" si="128"/>
        <v>0</v>
      </c>
      <c r="P368" s="49">
        <v>0.050000000000000003</v>
      </c>
      <c r="Q368" s="50">
        <f t="shared" si="129"/>
        <v>0</v>
      </c>
      <c r="R368" s="51">
        <f t="shared" si="130"/>
        <v>0</v>
      </c>
      <c r="S368" s="52">
        <f t="shared" si="131"/>
        <v>0</v>
      </c>
      <c r="T368" s="53" t="e">
        <f t="shared" si="132"/>
        <v>#DIV/0!</v>
      </c>
    </row>
    <row r="369" ht="15.95" customHeight="1">
      <c r="A369" s="352" t="s">
        <v>502</v>
      </c>
      <c r="B369" s="56" t="s">
        <v>256</v>
      </c>
      <c r="C369" s="40" t="s">
        <v>257</v>
      </c>
      <c r="D369" s="41">
        <v>0</v>
      </c>
      <c r="E369" s="42">
        <v>178</v>
      </c>
      <c r="F369" s="43">
        <v>0</v>
      </c>
      <c r="G369" s="44">
        <f t="shared" si="122"/>
        <v>178</v>
      </c>
      <c r="H369" s="45">
        <f t="shared" si="123"/>
        <v>24.78472</v>
      </c>
      <c r="I369" s="45">
        <f t="shared" si="124"/>
        <v>0</v>
      </c>
      <c r="J369" s="45">
        <f t="shared" si="125"/>
        <v>3.2220135999999999</v>
      </c>
      <c r="K369" s="46">
        <f t="shared" si="126"/>
        <v>0</v>
      </c>
      <c r="L369" s="47">
        <v>0.20000000000000001</v>
      </c>
      <c r="M369" s="48">
        <f t="shared" si="127"/>
        <v>0</v>
      </c>
      <c r="N369" s="49">
        <v>0.050000000000000003</v>
      </c>
      <c r="O369" s="50">
        <f t="shared" si="128"/>
        <v>0</v>
      </c>
      <c r="P369" s="49">
        <v>0.050000000000000003</v>
      </c>
      <c r="Q369" s="50">
        <f t="shared" si="129"/>
        <v>0</v>
      </c>
      <c r="R369" s="51">
        <f t="shared" si="130"/>
        <v>0</v>
      </c>
      <c r="S369" s="52">
        <f t="shared" si="131"/>
        <v>0</v>
      </c>
      <c r="T369" s="53" t="e">
        <f t="shared" si="132"/>
        <v>#DIV/0!</v>
      </c>
    </row>
    <row r="370" ht="15.95" customHeight="1">
      <c r="A370" s="352" t="s">
        <v>502</v>
      </c>
      <c r="B370" s="56" t="s">
        <v>258</v>
      </c>
      <c r="C370" s="40" t="s">
        <v>259</v>
      </c>
      <c r="D370" s="41">
        <v>0</v>
      </c>
      <c r="E370" s="42">
        <v>498</v>
      </c>
      <c r="F370" s="43">
        <v>0</v>
      </c>
      <c r="G370" s="44">
        <f t="shared" si="122"/>
        <v>498</v>
      </c>
      <c r="H370" s="45">
        <f t="shared" si="123"/>
        <v>69.341520000000003</v>
      </c>
      <c r="I370" s="45">
        <f t="shared" si="124"/>
        <v>0</v>
      </c>
      <c r="J370" s="45">
        <f t="shared" si="125"/>
        <v>9.0143976000000006</v>
      </c>
      <c r="K370" s="46">
        <f t="shared" si="126"/>
        <v>0</v>
      </c>
      <c r="L370" s="47">
        <v>0.20000000000000001</v>
      </c>
      <c r="M370" s="48">
        <f t="shared" si="127"/>
        <v>0</v>
      </c>
      <c r="N370" s="49">
        <v>0.050000000000000003</v>
      </c>
      <c r="O370" s="50">
        <f t="shared" si="128"/>
        <v>0</v>
      </c>
      <c r="P370" s="49">
        <v>0.050000000000000003</v>
      </c>
      <c r="Q370" s="50">
        <f t="shared" si="129"/>
        <v>0</v>
      </c>
      <c r="R370" s="51">
        <f t="shared" si="130"/>
        <v>0</v>
      </c>
      <c r="S370" s="52">
        <f t="shared" si="131"/>
        <v>0</v>
      </c>
      <c r="T370" s="53" t="e">
        <f t="shared" si="132"/>
        <v>#DIV/0!</v>
      </c>
    </row>
    <row r="371" ht="15.95" customHeight="1">
      <c r="A371" s="352" t="s">
        <v>502</v>
      </c>
      <c r="B371" s="39" t="s">
        <v>260</v>
      </c>
      <c r="C371" s="40" t="s">
        <v>261</v>
      </c>
      <c r="D371" s="41">
        <v>0</v>
      </c>
      <c r="E371" s="42">
        <v>268</v>
      </c>
      <c r="F371" s="43">
        <v>0</v>
      </c>
      <c r="G371" s="44">
        <f t="shared" si="122"/>
        <v>268</v>
      </c>
      <c r="H371" s="45">
        <f t="shared" si="123"/>
        <v>37.316319999999997</v>
      </c>
      <c r="I371" s="45">
        <f t="shared" si="124"/>
        <v>0</v>
      </c>
      <c r="J371" s="45">
        <f t="shared" si="125"/>
        <v>4.8511215999999999</v>
      </c>
      <c r="K371" s="46">
        <f t="shared" si="126"/>
        <v>0</v>
      </c>
      <c r="L371" s="47">
        <v>0.20000000000000001</v>
      </c>
      <c r="M371" s="48">
        <f t="shared" si="127"/>
        <v>0</v>
      </c>
      <c r="N371" s="49">
        <v>0.050000000000000003</v>
      </c>
      <c r="O371" s="50">
        <f t="shared" si="128"/>
        <v>0</v>
      </c>
      <c r="P371" s="49">
        <v>0.050000000000000003</v>
      </c>
      <c r="Q371" s="50">
        <f t="shared" si="129"/>
        <v>0</v>
      </c>
      <c r="R371" s="51">
        <f t="shared" si="130"/>
        <v>0</v>
      </c>
      <c r="S371" s="52">
        <f t="shared" si="131"/>
        <v>0</v>
      </c>
      <c r="T371" s="53" t="e">
        <f t="shared" si="132"/>
        <v>#DIV/0!</v>
      </c>
    </row>
    <row r="372" ht="15.95" customHeight="1">
      <c r="A372" s="352" t="s">
        <v>502</v>
      </c>
      <c r="B372" s="39" t="s">
        <v>262</v>
      </c>
      <c r="C372" s="40" t="s">
        <v>263</v>
      </c>
      <c r="D372" s="41">
        <v>0</v>
      </c>
      <c r="E372" s="42">
        <v>258</v>
      </c>
      <c r="F372" s="43">
        <v>0</v>
      </c>
      <c r="G372" s="44">
        <f t="shared" si="122"/>
        <v>258</v>
      </c>
      <c r="H372" s="45">
        <f t="shared" si="123"/>
        <v>35.923920000000003</v>
      </c>
      <c r="I372" s="45">
        <f t="shared" si="124"/>
        <v>0</v>
      </c>
      <c r="J372" s="45">
        <f t="shared" si="125"/>
        <v>4.6701096000000009</v>
      </c>
      <c r="K372" s="46">
        <f t="shared" si="126"/>
        <v>0</v>
      </c>
      <c r="L372" s="47">
        <v>0.20000000000000001</v>
      </c>
      <c r="M372" s="48">
        <f t="shared" si="127"/>
        <v>0</v>
      </c>
      <c r="N372" s="49">
        <v>0.050000000000000003</v>
      </c>
      <c r="O372" s="50">
        <f t="shared" si="128"/>
        <v>0</v>
      </c>
      <c r="P372" s="49">
        <v>0.050000000000000003</v>
      </c>
      <c r="Q372" s="50">
        <f t="shared" si="129"/>
        <v>0</v>
      </c>
      <c r="R372" s="51">
        <f t="shared" si="130"/>
        <v>0</v>
      </c>
      <c r="S372" s="52">
        <f t="shared" si="131"/>
        <v>0</v>
      </c>
      <c r="T372" s="53" t="e">
        <f t="shared" si="132"/>
        <v>#DIV/0!</v>
      </c>
    </row>
    <row r="373" ht="15.95" customHeight="1">
      <c r="A373" s="352" t="s">
        <v>502</v>
      </c>
      <c r="B373" s="39" t="s">
        <v>264</v>
      </c>
      <c r="C373" s="40" t="s">
        <v>265</v>
      </c>
      <c r="D373" s="41">
        <v>0</v>
      </c>
      <c r="E373" s="42">
        <v>314</v>
      </c>
      <c r="F373" s="43">
        <v>0</v>
      </c>
      <c r="G373" s="44">
        <f t="shared" si="122"/>
        <v>314</v>
      </c>
      <c r="H373" s="45">
        <f t="shared" si="123"/>
        <v>43.721360000000004</v>
      </c>
      <c r="I373" s="45">
        <f t="shared" si="124"/>
        <v>0</v>
      </c>
      <c r="J373" s="45">
        <f t="shared" si="125"/>
        <v>5.6837768000000004</v>
      </c>
      <c r="K373" s="46">
        <f t="shared" si="126"/>
        <v>0</v>
      </c>
      <c r="L373" s="47">
        <v>0.20000000000000001</v>
      </c>
      <c r="M373" s="48">
        <f t="shared" si="127"/>
        <v>0</v>
      </c>
      <c r="N373" s="49">
        <v>0.050000000000000003</v>
      </c>
      <c r="O373" s="50">
        <f t="shared" si="128"/>
        <v>0</v>
      </c>
      <c r="P373" s="49">
        <v>0.050000000000000003</v>
      </c>
      <c r="Q373" s="50">
        <f t="shared" si="129"/>
        <v>0</v>
      </c>
      <c r="R373" s="51">
        <f t="shared" si="130"/>
        <v>0</v>
      </c>
      <c r="S373" s="52">
        <f t="shared" si="131"/>
        <v>0</v>
      </c>
      <c r="T373" s="53" t="e">
        <f t="shared" si="132"/>
        <v>#DIV/0!</v>
      </c>
    </row>
    <row r="374" ht="15.95" customHeight="1">
      <c r="A374" s="352" t="s">
        <v>502</v>
      </c>
      <c r="B374" s="39" t="s">
        <v>266</v>
      </c>
      <c r="C374" s="40" t="s">
        <v>267</v>
      </c>
      <c r="D374" s="41">
        <v>0</v>
      </c>
      <c r="E374" s="42">
        <v>198</v>
      </c>
      <c r="F374" s="43">
        <v>0</v>
      </c>
      <c r="G374" s="44">
        <f t="shared" si="122"/>
        <v>198</v>
      </c>
      <c r="H374" s="45">
        <f t="shared" si="123"/>
        <v>27.569520000000001</v>
      </c>
      <c r="I374" s="45">
        <f t="shared" si="124"/>
        <v>0</v>
      </c>
      <c r="J374" s="45">
        <f t="shared" si="125"/>
        <v>3.5840376000000003</v>
      </c>
      <c r="K374" s="46">
        <f t="shared" si="126"/>
        <v>0</v>
      </c>
      <c r="L374" s="47">
        <v>0.20000000000000001</v>
      </c>
      <c r="M374" s="48">
        <f t="shared" si="127"/>
        <v>0</v>
      </c>
      <c r="N374" s="49">
        <v>0.050000000000000003</v>
      </c>
      <c r="O374" s="50">
        <f t="shared" si="128"/>
        <v>0</v>
      </c>
      <c r="P374" s="49">
        <v>0.050000000000000003</v>
      </c>
      <c r="Q374" s="50">
        <f t="shared" si="129"/>
        <v>0</v>
      </c>
      <c r="R374" s="51">
        <f t="shared" si="130"/>
        <v>0</v>
      </c>
      <c r="S374" s="52">
        <f t="shared" si="131"/>
        <v>0</v>
      </c>
      <c r="T374" s="53" t="e">
        <f t="shared" si="132"/>
        <v>#DIV/0!</v>
      </c>
    </row>
    <row r="375" ht="15.95" customHeight="1">
      <c r="A375" s="352" t="s">
        <v>502</v>
      </c>
      <c r="B375" s="39" t="s">
        <v>268</v>
      </c>
      <c r="C375" s="40" t="s">
        <v>269</v>
      </c>
      <c r="D375" s="41">
        <v>0</v>
      </c>
      <c r="E375" s="42">
        <v>398</v>
      </c>
      <c r="F375" s="43">
        <v>0</v>
      </c>
      <c r="G375" s="44">
        <f t="shared" si="122"/>
        <v>398</v>
      </c>
      <c r="H375" s="45">
        <f t="shared" si="123"/>
        <v>55.417520000000003</v>
      </c>
      <c r="I375" s="45">
        <f t="shared" si="124"/>
        <v>0</v>
      </c>
      <c r="J375" s="45">
        <f t="shared" si="125"/>
        <v>7.2042776000000011</v>
      </c>
      <c r="K375" s="46">
        <f t="shared" si="126"/>
        <v>0</v>
      </c>
      <c r="L375" s="47">
        <v>0.20000000000000001</v>
      </c>
      <c r="M375" s="48">
        <f t="shared" si="127"/>
        <v>0</v>
      </c>
      <c r="N375" s="49">
        <v>0.050000000000000003</v>
      </c>
      <c r="O375" s="50">
        <f t="shared" si="128"/>
        <v>0</v>
      </c>
      <c r="P375" s="49">
        <v>0.050000000000000003</v>
      </c>
      <c r="Q375" s="50">
        <f t="shared" si="129"/>
        <v>0</v>
      </c>
      <c r="R375" s="51">
        <f t="shared" si="130"/>
        <v>0</v>
      </c>
      <c r="S375" s="52">
        <f t="shared" si="131"/>
        <v>0</v>
      </c>
      <c r="T375" s="53" t="e">
        <f t="shared" si="132"/>
        <v>#DIV/0!</v>
      </c>
    </row>
    <row r="376" ht="15.95" customHeight="1">
      <c r="A376" s="352" t="s">
        <v>502</v>
      </c>
      <c r="B376" s="56" t="s">
        <v>270</v>
      </c>
      <c r="C376" s="62" t="s">
        <v>271</v>
      </c>
      <c r="D376" s="41">
        <v>0</v>
      </c>
      <c r="E376" s="42">
        <v>348</v>
      </c>
      <c r="F376" s="43">
        <v>0</v>
      </c>
      <c r="G376" s="44">
        <f t="shared" si="122"/>
        <v>348</v>
      </c>
      <c r="H376" s="45">
        <f t="shared" si="123"/>
        <v>48.45552</v>
      </c>
      <c r="I376" s="45">
        <f t="shared" si="124"/>
        <v>0</v>
      </c>
      <c r="J376" s="45">
        <f t="shared" si="125"/>
        <v>6.2992176000000004</v>
      </c>
      <c r="K376" s="46">
        <f t="shared" si="126"/>
        <v>0</v>
      </c>
      <c r="L376" s="47">
        <v>0.20000000000000001</v>
      </c>
      <c r="M376" s="48">
        <f t="shared" si="127"/>
        <v>0</v>
      </c>
      <c r="N376" s="49">
        <v>0.050000000000000003</v>
      </c>
      <c r="O376" s="50">
        <f t="shared" si="128"/>
        <v>0</v>
      </c>
      <c r="P376" s="49">
        <v>0.050000000000000003</v>
      </c>
      <c r="Q376" s="50">
        <f t="shared" si="129"/>
        <v>0</v>
      </c>
      <c r="R376" s="51">
        <f t="shared" si="130"/>
        <v>0</v>
      </c>
      <c r="S376" s="52">
        <f t="shared" si="131"/>
        <v>0</v>
      </c>
      <c r="T376" s="53" t="e">
        <f t="shared" si="132"/>
        <v>#DIV/0!</v>
      </c>
    </row>
    <row r="377" ht="15.95" customHeight="1">
      <c r="A377" s="352" t="s">
        <v>502</v>
      </c>
      <c r="B377" s="56" t="s">
        <v>272</v>
      </c>
      <c r="C377" s="62" t="s">
        <v>273</v>
      </c>
      <c r="D377" s="41">
        <v>0</v>
      </c>
      <c r="E377" s="42">
        <v>498</v>
      </c>
      <c r="F377" s="43">
        <v>0</v>
      </c>
      <c r="G377" s="44">
        <f t="shared" si="122"/>
        <v>498</v>
      </c>
      <c r="H377" s="45">
        <f t="shared" si="123"/>
        <v>69.341520000000003</v>
      </c>
      <c r="I377" s="45">
        <f t="shared" si="124"/>
        <v>0</v>
      </c>
      <c r="J377" s="45">
        <f t="shared" si="125"/>
        <v>9.0143976000000006</v>
      </c>
      <c r="K377" s="46">
        <f t="shared" si="126"/>
        <v>0</v>
      </c>
      <c r="L377" s="47">
        <v>0.20000000000000001</v>
      </c>
      <c r="M377" s="48">
        <f t="shared" si="127"/>
        <v>0</v>
      </c>
      <c r="N377" s="49">
        <v>0.050000000000000003</v>
      </c>
      <c r="O377" s="50">
        <f t="shared" si="128"/>
        <v>0</v>
      </c>
      <c r="P377" s="49">
        <v>0.050000000000000003</v>
      </c>
      <c r="Q377" s="50">
        <f t="shared" si="129"/>
        <v>0</v>
      </c>
      <c r="R377" s="51">
        <f t="shared" si="130"/>
        <v>0</v>
      </c>
      <c r="S377" s="52">
        <f t="shared" si="131"/>
        <v>0</v>
      </c>
      <c r="T377" s="53" t="e">
        <f t="shared" si="132"/>
        <v>#DIV/0!</v>
      </c>
    </row>
    <row r="378" ht="15.95" customHeight="1">
      <c r="A378" s="352" t="s">
        <v>502</v>
      </c>
      <c r="B378" s="56" t="s">
        <v>274</v>
      </c>
      <c r="C378" s="62" t="s">
        <v>275</v>
      </c>
      <c r="D378" s="41">
        <v>0</v>
      </c>
      <c r="E378" s="42">
        <v>548</v>
      </c>
      <c r="F378" s="43">
        <v>0</v>
      </c>
      <c r="G378" s="44">
        <f t="shared" si="122"/>
        <v>548</v>
      </c>
      <c r="H378" s="45">
        <f t="shared" si="123"/>
        <v>76.303520000000006</v>
      </c>
      <c r="I378" s="45">
        <f t="shared" si="124"/>
        <v>0</v>
      </c>
      <c r="J378" s="45">
        <f t="shared" si="125"/>
        <v>9.9194576000000012</v>
      </c>
      <c r="K378" s="46">
        <f t="shared" si="126"/>
        <v>0</v>
      </c>
      <c r="L378" s="47">
        <v>0.20000000000000001</v>
      </c>
      <c r="M378" s="48">
        <f t="shared" si="127"/>
        <v>0</v>
      </c>
      <c r="N378" s="49">
        <v>0.050000000000000003</v>
      </c>
      <c r="O378" s="50">
        <f t="shared" si="128"/>
        <v>0</v>
      </c>
      <c r="P378" s="49">
        <v>0.050000000000000003</v>
      </c>
      <c r="Q378" s="50">
        <f t="shared" si="129"/>
        <v>0</v>
      </c>
      <c r="R378" s="51">
        <f t="shared" si="130"/>
        <v>0</v>
      </c>
      <c r="S378" s="52">
        <f t="shared" si="131"/>
        <v>0</v>
      </c>
      <c r="T378" s="53" t="e">
        <f t="shared" si="132"/>
        <v>#DIV/0!</v>
      </c>
    </row>
    <row r="379" ht="15.95" customHeight="1">
      <c r="A379" s="352" t="s">
        <v>502</v>
      </c>
      <c r="B379" s="39" t="s">
        <v>276</v>
      </c>
      <c r="C379" s="59" t="s">
        <v>277</v>
      </c>
      <c r="D379" s="41">
        <v>0</v>
      </c>
      <c r="E379" s="42">
        <v>248</v>
      </c>
      <c r="F379" s="43">
        <v>0</v>
      </c>
      <c r="G379" s="44">
        <f t="shared" si="122"/>
        <v>248</v>
      </c>
      <c r="H379" s="45">
        <f t="shared" si="123"/>
        <v>34.53152</v>
      </c>
      <c r="I379" s="45">
        <f t="shared" si="124"/>
        <v>0</v>
      </c>
      <c r="J379" s="45">
        <f t="shared" si="125"/>
        <v>4.4890976</v>
      </c>
      <c r="K379" s="46">
        <f t="shared" si="126"/>
        <v>0</v>
      </c>
      <c r="L379" s="47">
        <v>0.20000000000000001</v>
      </c>
      <c r="M379" s="48">
        <f t="shared" si="127"/>
        <v>0</v>
      </c>
      <c r="N379" s="49">
        <v>0.050000000000000003</v>
      </c>
      <c r="O379" s="50">
        <f t="shared" si="128"/>
        <v>0</v>
      </c>
      <c r="P379" s="49">
        <v>0.050000000000000003</v>
      </c>
      <c r="Q379" s="50">
        <f t="shared" si="129"/>
        <v>0</v>
      </c>
      <c r="R379" s="51">
        <f t="shared" si="130"/>
        <v>0</v>
      </c>
      <c r="S379" s="52">
        <f t="shared" si="131"/>
        <v>0</v>
      </c>
      <c r="T379" s="53" t="e">
        <f t="shared" si="132"/>
        <v>#DIV/0!</v>
      </c>
    </row>
    <row r="380" ht="15.95" customHeight="1">
      <c r="A380" s="352" t="s">
        <v>502</v>
      </c>
      <c r="B380" s="39" t="s">
        <v>278</v>
      </c>
      <c r="C380" s="59" t="s">
        <v>279</v>
      </c>
      <c r="D380" s="41">
        <v>0</v>
      </c>
      <c r="E380" s="42">
        <v>348</v>
      </c>
      <c r="F380" s="43">
        <v>0</v>
      </c>
      <c r="G380" s="44">
        <f t="shared" ref="G380:G386" si="133">ROUNDDOWN(E380*(1-F380),0)</f>
        <v>348</v>
      </c>
      <c r="H380" s="45">
        <f t="shared" ref="H380:H404" si="134">G380*$C$6</f>
        <v>48.45552</v>
      </c>
      <c r="I380" s="45">
        <f t="shared" ref="I380:I404" si="135">H380*D380</f>
        <v>0</v>
      </c>
      <c r="J380" s="45">
        <f t="shared" ref="J380:J404" si="136">H380*0.13</f>
        <v>6.2992176000000004</v>
      </c>
      <c r="K380" s="46">
        <f t="shared" ref="K380:K404" si="137">(H380-J380)*D380</f>
        <v>0</v>
      </c>
      <c r="L380" s="47">
        <v>0.20000000000000001</v>
      </c>
      <c r="M380" s="48">
        <f t="shared" ref="M380:M404" si="138">K380*L380</f>
        <v>0</v>
      </c>
      <c r="N380" s="49">
        <v>0.050000000000000003</v>
      </c>
      <c r="O380" s="50">
        <f t="shared" ref="O380:O404" si="139">K380*N380</f>
        <v>0</v>
      </c>
      <c r="P380" s="49">
        <v>0.050000000000000003</v>
      </c>
      <c r="Q380" s="50">
        <f t="shared" ref="Q380:Q404" si="140">K380*P380</f>
        <v>0</v>
      </c>
      <c r="R380" s="51">
        <f t="shared" ref="R380:R404" si="141">IFERROR(ROUND((K380-M380-O380-Q380)/D380,2),0)</f>
        <v>0</v>
      </c>
      <c r="S380" s="52">
        <f t="shared" ref="S380:S404" si="142">+D380*R380</f>
        <v>0</v>
      </c>
      <c r="T380" s="53" t="e">
        <f t="shared" ref="T380:T404" si="143">S380/I380</f>
        <v>#DIV/0!</v>
      </c>
    </row>
    <row r="381" ht="15.95" customHeight="1">
      <c r="A381" s="352" t="s">
        <v>502</v>
      </c>
      <c r="B381" s="39" t="s">
        <v>280</v>
      </c>
      <c r="C381" s="40" t="s">
        <v>281</v>
      </c>
      <c r="D381" s="41">
        <v>0</v>
      </c>
      <c r="E381" s="42">
        <v>348</v>
      </c>
      <c r="F381" s="43">
        <v>0</v>
      </c>
      <c r="G381" s="44">
        <f t="shared" si="133"/>
        <v>348</v>
      </c>
      <c r="H381" s="45">
        <f t="shared" si="134"/>
        <v>48.45552</v>
      </c>
      <c r="I381" s="45">
        <f t="shared" si="135"/>
        <v>0</v>
      </c>
      <c r="J381" s="45">
        <f t="shared" si="136"/>
        <v>6.2992176000000004</v>
      </c>
      <c r="K381" s="46">
        <f t="shared" si="137"/>
        <v>0</v>
      </c>
      <c r="L381" s="47">
        <v>0.20000000000000001</v>
      </c>
      <c r="M381" s="48">
        <f t="shared" si="138"/>
        <v>0</v>
      </c>
      <c r="N381" s="49">
        <v>0.050000000000000003</v>
      </c>
      <c r="O381" s="50">
        <f t="shared" si="139"/>
        <v>0</v>
      </c>
      <c r="P381" s="49">
        <v>0.050000000000000003</v>
      </c>
      <c r="Q381" s="50">
        <f t="shared" si="140"/>
        <v>0</v>
      </c>
      <c r="R381" s="51">
        <f t="shared" si="141"/>
        <v>0</v>
      </c>
      <c r="S381" s="52">
        <f t="shared" si="142"/>
        <v>0</v>
      </c>
      <c r="T381" s="53" t="e">
        <f t="shared" si="143"/>
        <v>#DIV/0!</v>
      </c>
    </row>
    <row r="382" ht="15.95" customHeight="1">
      <c r="A382" s="352" t="s">
        <v>502</v>
      </c>
      <c r="B382" s="39" t="s">
        <v>282</v>
      </c>
      <c r="C382" s="40" t="s">
        <v>283</v>
      </c>
      <c r="D382" s="41">
        <v>0</v>
      </c>
      <c r="E382" s="42">
        <v>498</v>
      </c>
      <c r="F382" s="43">
        <v>0</v>
      </c>
      <c r="G382" s="44">
        <f t="shared" si="133"/>
        <v>498</v>
      </c>
      <c r="H382" s="45">
        <f t="shared" si="134"/>
        <v>69.341520000000003</v>
      </c>
      <c r="I382" s="45">
        <f t="shared" si="135"/>
        <v>0</v>
      </c>
      <c r="J382" s="45">
        <f t="shared" si="136"/>
        <v>9.0143976000000006</v>
      </c>
      <c r="K382" s="46">
        <f t="shared" si="137"/>
        <v>0</v>
      </c>
      <c r="L382" s="47">
        <v>0.20000000000000001</v>
      </c>
      <c r="M382" s="48">
        <f t="shared" si="138"/>
        <v>0</v>
      </c>
      <c r="N382" s="49">
        <v>0.050000000000000003</v>
      </c>
      <c r="O382" s="50">
        <f t="shared" si="139"/>
        <v>0</v>
      </c>
      <c r="P382" s="49">
        <v>0.050000000000000003</v>
      </c>
      <c r="Q382" s="50">
        <f t="shared" si="140"/>
        <v>0</v>
      </c>
      <c r="R382" s="51">
        <f t="shared" si="141"/>
        <v>0</v>
      </c>
      <c r="S382" s="52">
        <f t="shared" si="142"/>
        <v>0</v>
      </c>
      <c r="T382" s="53" t="e">
        <f t="shared" si="143"/>
        <v>#DIV/0!</v>
      </c>
    </row>
    <row r="383" ht="15.95" customHeight="1">
      <c r="A383" s="352" t="s">
        <v>502</v>
      </c>
      <c r="B383" s="39" t="s">
        <v>284</v>
      </c>
      <c r="C383" s="40" t="s">
        <v>285</v>
      </c>
      <c r="D383" s="41">
        <v>0</v>
      </c>
      <c r="E383" s="42">
        <v>148</v>
      </c>
      <c r="F383" s="43">
        <v>0</v>
      </c>
      <c r="G383" s="44">
        <f t="shared" si="133"/>
        <v>148</v>
      </c>
      <c r="H383" s="45">
        <f t="shared" si="134"/>
        <v>20.607520000000001</v>
      </c>
      <c r="I383" s="45">
        <f t="shared" si="135"/>
        <v>0</v>
      </c>
      <c r="J383" s="45">
        <f t="shared" si="136"/>
        <v>2.6789776000000001</v>
      </c>
      <c r="K383" s="46">
        <f t="shared" si="137"/>
        <v>0</v>
      </c>
      <c r="L383" s="47">
        <v>0.20000000000000001</v>
      </c>
      <c r="M383" s="48">
        <f t="shared" si="138"/>
        <v>0</v>
      </c>
      <c r="N383" s="49">
        <v>0.050000000000000003</v>
      </c>
      <c r="O383" s="50">
        <f t="shared" si="139"/>
        <v>0</v>
      </c>
      <c r="P383" s="49">
        <v>0.050000000000000003</v>
      </c>
      <c r="Q383" s="50">
        <f t="shared" si="140"/>
        <v>0</v>
      </c>
      <c r="R383" s="51">
        <f t="shared" si="141"/>
        <v>0</v>
      </c>
      <c r="S383" s="52">
        <f t="shared" si="142"/>
        <v>0</v>
      </c>
      <c r="T383" s="53" t="e">
        <f t="shared" si="143"/>
        <v>#DIV/0!</v>
      </c>
    </row>
    <row r="384" ht="15.95" customHeight="1">
      <c r="A384" s="352" t="s">
        <v>502</v>
      </c>
      <c r="B384" s="56" t="s">
        <v>286</v>
      </c>
      <c r="C384" s="40" t="s">
        <v>287</v>
      </c>
      <c r="D384" s="41">
        <v>0</v>
      </c>
      <c r="E384" s="42">
        <v>198</v>
      </c>
      <c r="F384" s="43">
        <v>0</v>
      </c>
      <c r="G384" s="44">
        <f t="shared" si="133"/>
        <v>198</v>
      </c>
      <c r="H384" s="45">
        <f t="shared" si="134"/>
        <v>27.569520000000001</v>
      </c>
      <c r="I384" s="45">
        <f t="shared" si="135"/>
        <v>0</v>
      </c>
      <c r="J384" s="45">
        <f t="shared" si="136"/>
        <v>3.5840376000000003</v>
      </c>
      <c r="K384" s="46">
        <f t="shared" si="137"/>
        <v>0</v>
      </c>
      <c r="L384" s="47">
        <v>0.20000000000000001</v>
      </c>
      <c r="M384" s="48">
        <f t="shared" si="138"/>
        <v>0</v>
      </c>
      <c r="N384" s="49">
        <v>0.050000000000000003</v>
      </c>
      <c r="O384" s="50">
        <f t="shared" si="139"/>
        <v>0</v>
      </c>
      <c r="P384" s="49">
        <v>0.050000000000000003</v>
      </c>
      <c r="Q384" s="50">
        <f t="shared" si="140"/>
        <v>0</v>
      </c>
      <c r="R384" s="51">
        <f t="shared" si="141"/>
        <v>0</v>
      </c>
      <c r="S384" s="52">
        <f t="shared" si="142"/>
        <v>0</v>
      </c>
      <c r="T384" s="63" t="e">
        <f t="shared" si="143"/>
        <v>#DIV/0!</v>
      </c>
    </row>
    <row r="385" ht="15.95" customHeight="1">
      <c r="A385" s="352" t="s">
        <v>502</v>
      </c>
      <c r="B385" s="64" t="s">
        <v>288</v>
      </c>
      <c r="C385" s="65" t="s">
        <v>289</v>
      </c>
      <c r="D385" s="41">
        <v>0</v>
      </c>
      <c r="E385" s="42">
        <v>198</v>
      </c>
      <c r="F385" s="43">
        <v>0</v>
      </c>
      <c r="G385" s="44">
        <f t="shared" si="133"/>
        <v>198</v>
      </c>
      <c r="H385" s="45">
        <f t="shared" si="134"/>
        <v>27.569520000000001</v>
      </c>
      <c r="I385" s="45">
        <f t="shared" si="135"/>
        <v>0</v>
      </c>
      <c r="J385" s="45">
        <f t="shared" si="136"/>
        <v>3.5840376000000003</v>
      </c>
      <c r="K385" s="46">
        <f t="shared" si="137"/>
        <v>0</v>
      </c>
      <c r="L385" s="47">
        <v>0.20000000000000001</v>
      </c>
      <c r="M385" s="48">
        <f t="shared" si="138"/>
        <v>0</v>
      </c>
      <c r="N385" s="49">
        <v>0.050000000000000003</v>
      </c>
      <c r="O385" s="50">
        <f t="shared" si="139"/>
        <v>0</v>
      </c>
      <c r="P385" s="49">
        <v>0.050000000000000003</v>
      </c>
      <c r="Q385" s="50">
        <f t="shared" si="140"/>
        <v>0</v>
      </c>
      <c r="R385" s="51">
        <f t="shared" si="141"/>
        <v>0</v>
      </c>
      <c r="S385" s="52">
        <f t="shared" si="142"/>
        <v>0</v>
      </c>
      <c r="T385" s="63" t="e">
        <f t="shared" si="143"/>
        <v>#DIV/0!</v>
      </c>
    </row>
    <row r="386" ht="15.95" customHeight="1">
      <c r="A386" s="352" t="s">
        <v>502</v>
      </c>
      <c r="B386" s="64" t="s">
        <v>290</v>
      </c>
      <c r="C386" s="65" t="s">
        <v>291</v>
      </c>
      <c r="D386" s="41">
        <v>0</v>
      </c>
      <c r="E386" s="42">
        <v>298</v>
      </c>
      <c r="F386" s="43">
        <v>0</v>
      </c>
      <c r="G386" s="44">
        <f t="shared" si="133"/>
        <v>298</v>
      </c>
      <c r="H386" s="45">
        <f t="shared" si="134"/>
        <v>41.493520000000004</v>
      </c>
      <c r="I386" s="45">
        <f t="shared" si="135"/>
        <v>0</v>
      </c>
      <c r="J386" s="45">
        <f t="shared" si="136"/>
        <v>5.3941576000000007</v>
      </c>
      <c r="K386" s="46">
        <f t="shared" si="137"/>
        <v>0</v>
      </c>
      <c r="L386" s="47">
        <v>0.20000000000000001</v>
      </c>
      <c r="M386" s="48">
        <f t="shared" si="138"/>
        <v>0</v>
      </c>
      <c r="N386" s="49">
        <v>0.050000000000000003</v>
      </c>
      <c r="O386" s="50">
        <f t="shared" si="139"/>
        <v>0</v>
      </c>
      <c r="P386" s="49">
        <v>0.050000000000000003</v>
      </c>
      <c r="Q386" s="50">
        <f t="shared" si="140"/>
        <v>0</v>
      </c>
      <c r="R386" s="51">
        <f t="shared" si="141"/>
        <v>0</v>
      </c>
      <c r="S386" s="52">
        <f t="shared" si="142"/>
        <v>0</v>
      </c>
      <c r="T386" s="63" t="e">
        <f t="shared" si="143"/>
        <v>#DIV/0!</v>
      </c>
    </row>
    <row r="387" ht="15.95" customHeight="1">
      <c r="A387" s="352" t="s">
        <v>502</v>
      </c>
      <c r="B387" s="71" t="s">
        <v>292</v>
      </c>
      <c r="C387" s="67" t="s">
        <v>293</v>
      </c>
      <c r="D387" s="68">
        <v>0</v>
      </c>
      <c r="E387" s="42">
        <v>298</v>
      </c>
      <c r="F387" s="43">
        <v>0</v>
      </c>
      <c r="G387" s="44">
        <f t="shared" ref="G387:G404" si="144">E387*(1-F387)</f>
        <v>298</v>
      </c>
      <c r="H387" s="45">
        <f t="shared" si="134"/>
        <v>41.493520000000004</v>
      </c>
      <c r="I387" s="45">
        <f t="shared" si="135"/>
        <v>0</v>
      </c>
      <c r="J387" s="45">
        <f t="shared" si="136"/>
        <v>5.3941576000000007</v>
      </c>
      <c r="K387" s="46">
        <f t="shared" si="137"/>
        <v>0</v>
      </c>
      <c r="L387" s="47">
        <v>0.20000000000000001</v>
      </c>
      <c r="M387" s="48">
        <f t="shared" si="138"/>
        <v>0</v>
      </c>
      <c r="N387" s="49">
        <v>0.050000000000000003</v>
      </c>
      <c r="O387" s="50">
        <f t="shared" si="139"/>
        <v>0</v>
      </c>
      <c r="P387" s="49">
        <v>0.050000000000000003</v>
      </c>
      <c r="Q387" s="50">
        <f t="shared" si="140"/>
        <v>0</v>
      </c>
      <c r="R387" s="51">
        <f t="shared" si="141"/>
        <v>0</v>
      </c>
      <c r="S387" s="52">
        <f t="shared" si="142"/>
        <v>0</v>
      </c>
      <c r="T387" s="69" t="e">
        <f t="shared" si="143"/>
        <v>#DIV/0!</v>
      </c>
    </row>
    <row r="388" ht="15.95" customHeight="1">
      <c r="A388" s="352" t="s">
        <v>502</v>
      </c>
      <c r="B388" s="71" t="s">
        <v>294</v>
      </c>
      <c r="C388" s="67" t="s">
        <v>295</v>
      </c>
      <c r="D388" s="68">
        <v>0</v>
      </c>
      <c r="E388" s="42">
        <v>398</v>
      </c>
      <c r="F388" s="43">
        <v>0</v>
      </c>
      <c r="G388" s="44">
        <f t="shared" si="144"/>
        <v>398</v>
      </c>
      <c r="H388" s="45">
        <f t="shared" si="134"/>
        <v>55.417520000000003</v>
      </c>
      <c r="I388" s="45">
        <f t="shared" si="135"/>
        <v>0</v>
      </c>
      <c r="J388" s="45">
        <f t="shared" si="136"/>
        <v>7.2042776000000011</v>
      </c>
      <c r="K388" s="46">
        <f t="shared" si="137"/>
        <v>0</v>
      </c>
      <c r="L388" s="47">
        <v>0.20000000000000001</v>
      </c>
      <c r="M388" s="48">
        <f t="shared" si="138"/>
        <v>0</v>
      </c>
      <c r="N388" s="49">
        <v>0.050000000000000003</v>
      </c>
      <c r="O388" s="50">
        <f t="shared" si="139"/>
        <v>0</v>
      </c>
      <c r="P388" s="49">
        <v>0.050000000000000003</v>
      </c>
      <c r="Q388" s="50">
        <f t="shared" si="140"/>
        <v>0</v>
      </c>
      <c r="R388" s="51">
        <f t="shared" si="141"/>
        <v>0</v>
      </c>
      <c r="S388" s="52">
        <f t="shared" si="142"/>
        <v>0</v>
      </c>
      <c r="T388" s="69" t="e">
        <f t="shared" si="143"/>
        <v>#DIV/0!</v>
      </c>
    </row>
    <row r="389" ht="15.95" customHeight="1">
      <c r="A389" s="352" t="s">
        <v>502</v>
      </c>
      <c r="B389" s="71" t="s">
        <v>296</v>
      </c>
      <c r="C389" s="67" t="s">
        <v>297</v>
      </c>
      <c r="D389" s="68">
        <v>0</v>
      </c>
      <c r="E389" s="42">
        <v>498</v>
      </c>
      <c r="F389" s="43">
        <v>0</v>
      </c>
      <c r="G389" s="44">
        <f t="shared" si="144"/>
        <v>498</v>
      </c>
      <c r="H389" s="45">
        <f t="shared" si="134"/>
        <v>69.341520000000003</v>
      </c>
      <c r="I389" s="45">
        <f t="shared" si="135"/>
        <v>0</v>
      </c>
      <c r="J389" s="45">
        <f t="shared" si="136"/>
        <v>9.0143976000000006</v>
      </c>
      <c r="K389" s="46">
        <f t="shared" si="137"/>
        <v>0</v>
      </c>
      <c r="L389" s="47">
        <v>0.20000000000000001</v>
      </c>
      <c r="M389" s="48">
        <f t="shared" si="138"/>
        <v>0</v>
      </c>
      <c r="N389" s="49">
        <v>0.050000000000000003</v>
      </c>
      <c r="O389" s="50">
        <f t="shared" si="139"/>
        <v>0</v>
      </c>
      <c r="P389" s="49">
        <v>0.050000000000000003</v>
      </c>
      <c r="Q389" s="50">
        <f t="shared" si="140"/>
        <v>0</v>
      </c>
      <c r="R389" s="51">
        <f t="shared" si="141"/>
        <v>0</v>
      </c>
      <c r="S389" s="52">
        <f t="shared" si="142"/>
        <v>0</v>
      </c>
      <c r="T389" s="69" t="e">
        <f t="shared" si="143"/>
        <v>#DIV/0!</v>
      </c>
    </row>
    <row r="390" ht="15.95" customHeight="1">
      <c r="A390" s="352" t="s">
        <v>502</v>
      </c>
      <c r="B390" s="72" t="s">
        <v>298</v>
      </c>
      <c r="C390" s="73" t="s">
        <v>299</v>
      </c>
      <c r="D390" s="68">
        <v>0</v>
      </c>
      <c r="E390" s="42">
        <v>198</v>
      </c>
      <c r="F390" s="43">
        <v>0</v>
      </c>
      <c r="G390" s="44">
        <f t="shared" si="144"/>
        <v>198</v>
      </c>
      <c r="H390" s="45">
        <f t="shared" si="134"/>
        <v>27.569520000000001</v>
      </c>
      <c r="I390" s="45">
        <f t="shared" si="135"/>
        <v>0</v>
      </c>
      <c r="J390" s="45">
        <f t="shared" si="136"/>
        <v>3.5840376000000003</v>
      </c>
      <c r="K390" s="46">
        <f t="shared" si="137"/>
        <v>0</v>
      </c>
      <c r="L390" s="47">
        <v>0.20000000000000001</v>
      </c>
      <c r="M390" s="48">
        <f t="shared" si="138"/>
        <v>0</v>
      </c>
      <c r="N390" s="49">
        <v>0.050000000000000003</v>
      </c>
      <c r="O390" s="50">
        <f t="shared" si="139"/>
        <v>0</v>
      </c>
      <c r="P390" s="49">
        <v>0.050000000000000003</v>
      </c>
      <c r="Q390" s="50">
        <f t="shared" si="140"/>
        <v>0</v>
      </c>
      <c r="R390" s="51">
        <f t="shared" si="141"/>
        <v>0</v>
      </c>
      <c r="S390" s="52">
        <f t="shared" si="142"/>
        <v>0</v>
      </c>
      <c r="T390" s="69" t="e">
        <f t="shared" si="143"/>
        <v>#DIV/0!</v>
      </c>
    </row>
    <row r="391" ht="15.95" customHeight="1">
      <c r="A391" s="352" t="s">
        <v>502</v>
      </c>
      <c r="B391" s="71" t="s">
        <v>300</v>
      </c>
      <c r="C391" s="67" t="s">
        <v>301</v>
      </c>
      <c r="D391" s="68">
        <v>0</v>
      </c>
      <c r="E391" s="42">
        <v>138</v>
      </c>
      <c r="F391" s="43">
        <v>0</v>
      </c>
      <c r="G391" s="44">
        <f t="shared" si="144"/>
        <v>138</v>
      </c>
      <c r="H391" s="45">
        <f t="shared" si="134"/>
        <v>19.215119999999999</v>
      </c>
      <c r="I391" s="45">
        <f t="shared" si="135"/>
        <v>0</v>
      </c>
      <c r="J391" s="45">
        <f t="shared" si="136"/>
        <v>2.4979656000000001</v>
      </c>
      <c r="K391" s="46">
        <f t="shared" si="137"/>
        <v>0</v>
      </c>
      <c r="L391" s="47">
        <v>0.20000000000000001</v>
      </c>
      <c r="M391" s="48">
        <f t="shared" si="138"/>
        <v>0</v>
      </c>
      <c r="N391" s="49">
        <v>0.050000000000000003</v>
      </c>
      <c r="O391" s="50">
        <f t="shared" si="139"/>
        <v>0</v>
      </c>
      <c r="P391" s="49">
        <v>0.050000000000000003</v>
      </c>
      <c r="Q391" s="50">
        <f t="shared" si="140"/>
        <v>0</v>
      </c>
      <c r="R391" s="51">
        <f t="shared" si="141"/>
        <v>0</v>
      </c>
      <c r="S391" s="52">
        <f t="shared" si="142"/>
        <v>0</v>
      </c>
      <c r="T391" s="69" t="e">
        <f t="shared" si="143"/>
        <v>#DIV/0!</v>
      </c>
    </row>
    <row r="392" ht="15.95" customHeight="1">
      <c r="A392" s="352" t="s">
        <v>502</v>
      </c>
      <c r="B392" s="71" t="s">
        <v>323</v>
      </c>
      <c r="C392" s="67" t="s">
        <v>303</v>
      </c>
      <c r="D392" s="68">
        <v>0</v>
      </c>
      <c r="E392" s="42">
        <v>148</v>
      </c>
      <c r="F392" s="43">
        <v>0</v>
      </c>
      <c r="G392" s="44">
        <f t="shared" si="144"/>
        <v>148</v>
      </c>
      <c r="H392" s="45">
        <f t="shared" si="134"/>
        <v>20.607520000000001</v>
      </c>
      <c r="I392" s="45">
        <f t="shared" si="135"/>
        <v>0</v>
      </c>
      <c r="J392" s="45">
        <f t="shared" si="136"/>
        <v>2.6789776000000001</v>
      </c>
      <c r="K392" s="46">
        <f t="shared" si="137"/>
        <v>0</v>
      </c>
      <c r="L392" s="47">
        <v>0.20000000000000001</v>
      </c>
      <c r="M392" s="48">
        <f t="shared" si="138"/>
        <v>0</v>
      </c>
      <c r="N392" s="49">
        <v>0.050000000000000003</v>
      </c>
      <c r="O392" s="50">
        <f t="shared" si="139"/>
        <v>0</v>
      </c>
      <c r="P392" s="49">
        <v>0.050000000000000003</v>
      </c>
      <c r="Q392" s="50">
        <f t="shared" si="140"/>
        <v>0</v>
      </c>
      <c r="R392" s="51">
        <f t="shared" si="141"/>
        <v>0</v>
      </c>
      <c r="S392" s="52">
        <f t="shared" si="142"/>
        <v>0</v>
      </c>
      <c r="T392" s="69" t="e">
        <f t="shared" si="143"/>
        <v>#DIV/0!</v>
      </c>
    </row>
    <row r="393" ht="15.95" customHeight="1">
      <c r="A393" s="352" t="s">
        <v>502</v>
      </c>
      <c r="B393" s="71" t="s">
        <v>304</v>
      </c>
      <c r="C393" s="67" t="s">
        <v>305</v>
      </c>
      <c r="D393" s="68">
        <v>0</v>
      </c>
      <c r="E393" s="42">
        <v>198</v>
      </c>
      <c r="F393" s="43">
        <v>0</v>
      </c>
      <c r="G393" s="44">
        <f t="shared" si="144"/>
        <v>198</v>
      </c>
      <c r="H393" s="45">
        <f t="shared" si="134"/>
        <v>27.569520000000001</v>
      </c>
      <c r="I393" s="45">
        <f t="shared" si="135"/>
        <v>0</v>
      </c>
      <c r="J393" s="45">
        <f t="shared" si="136"/>
        <v>3.5840376000000003</v>
      </c>
      <c r="K393" s="46">
        <f t="shared" si="137"/>
        <v>0</v>
      </c>
      <c r="L393" s="47">
        <v>0.20000000000000001</v>
      </c>
      <c r="M393" s="48">
        <f t="shared" si="138"/>
        <v>0</v>
      </c>
      <c r="N393" s="49">
        <v>0.050000000000000003</v>
      </c>
      <c r="O393" s="50">
        <f t="shared" si="139"/>
        <v>0</v>
      </c>
      <c r="P393" s="49">
        <v>0.050000000000000003</v>
      </c>
      <c r="Q393" s="50">
        <f t="shared" si="140"/>
        <v>0</v>
      </c>
      <c r="R393" s="51">
        <f t="shared" si="141"/>
        <v>0</v>
      </c>
      <c r="S393" s="52">
        <f t="shared" si="142"/>
        <v>0</v>
      </c>
      <c r="T393" s="69" t="e">
        <f t="shared" si="143"/>
        <v>#DIV/0!</v>
      </c>
    </row>
    <row r="394" ht="15.95" customHeight="1">
      <c r="A394" s="352" t="s">
        <v>502</v>
      </c>
      <c r="B394" s="71" t="s">
        <v>306</v>
      </c>
      <c r="C394" s="67" t="s">
        <v>307</v>
      </c>
      <c r="D394" s="68">
        <v>0</v>
      </c>
      <c r="E394" s="42">
        <v>298</v>
      </c>
      <c r="F394" s="43">
        <v>0</v>
      </c>
      <c r="G394" s="44">
        <f t="shared" si="144"/>
        <v>298</v>
      </c>
      <c r="H394" s="45">
        <f t="shared" si="134"/>
        <v>41.493520000000004</v>
      </c>
      <c r="I394" s="45">
        <f t="shared" si="135"/>
        <v>0</v>
      </c>
      <c r="J394" s="45">
        <f t="shared" si="136"/>
        <v>5.3941576000000007</v>
      </c>
      <c r="K394" s="46">
        <f t="shared" si="137"/>
        <v>0</v>
      </c>
      <c r="L394" s="47">
        <v>0.20000000000000001</v>
      </c>
      <c r="M394" s="48">
        <f t="shared" si="138"/>
        <v>0</v>
      </c>
      <c r="N394" s="49">
        <v>0.050000000000000003</v>
      </c>
      <c r="O394" s="50">
        <f t="shared" si="139"/>
        <v>0</v>
      </c>
      <c r="P394" s="49">
        <v>0.050000000000000003</v>
      </c>
      <c r="Q394" s="50">
        <f t="shared" si="140"/>
        <v>0</v>
      </c>
      <c r="R394" s="51">
        <f t="shared" si="141"/>
        <v>0</v>
      </c>
      <c r="S394" s="52">
        <f t="shared" si="142"/>
        <v>0</v>
      </c>
      <c r="T394" s="69" t="e">
        <f t="shared" si="143"/>
        <v>#DIV/0!</v>
      </c>
    </row>
    <row r="395" ht="15.95" customHeight="1">
      <c r="A395" s="352" t="s">
        <v>502</v>
      </c>
      <c r="B395" s="71" t="s">
        <v>308</v>
      </c>
      <c r="C395" s="67" t="s">
        <v>309</v>
      </c>
      <c r="D395" s="68">
        <v>0</v>
      </c>
      <c r="E395" s="42">
        <v>498</v>
      </c>
      <c r="F395" s="43">
        <v>0</v>
      </c>
      <c r="G395" s="44">
        <f t="shared" si="144"/>
        <v>498</v>
      </c>
      <c r="H395" s="45">
        <f t="shared" si="134"/>
        <v>69.341520000000003</v>
      </c>
      <c r="I395" s="45">
        <f t="shared" si="135"/>
        <v>0</v>
      </c>
      <c r="J395" s="45">
        <f t="shared" si="136"/>
        <v>9.0143976000000006</v>
      </c>
      <c r="K395" s="46">
        <f t="shared" si="137"/>
        <v>0</v>
      </c>
      <c r="L395" s="47">
        <v>0.20000000000000001</v>
      </c>
      <c r="M395" s="48">
        <f t="shared" si="138"/>
        <v>0</v>
      </c>
      <c r="N395" s="49">
        <v>0.050000000000000003</v>
      </c>
      <c r="O395" s="50">
        <f t="shared" si="139"/>
        <v>0</v>
      </c>
      <c r="P395" s="49">
        <v>0.050000000000000003</v>
      </c>
      <c r="Q395" s="50">
        <f t="shared" si="140"/>
        <v>0</v>
      </c>
      <c r="R395" s="51">
        <f t="shared" si="141"/>
        <v>0</v>
      </c>
      <c r="S395" s="52">
        <f t="shared" si="142"/>
        <v>0</v>
      </c>
      <c r="T395" s="69" t="e">
        <f t="shared" si="143"/>
        <v>#DIV/0!</v>
      </c>
    </row>
    <row r="396" ht="15.95" customHeight="1">
      <c r="A396" s="352" t="s">
        <v>502</v>
      </c>
      <c r="B396" s="71" t="s">
        <v>310</v>
      </c>
      <c r="C396" s="67" t="s">
        <v>311</v>
      </c>
      <c r="D396" s="68">
        <v>0</v>
      </c>
      <c r="E396" s="42">
        <v>638</v>
      </c>
      <c r="F396" s="43">
        <v>0</v>
      </c>
      <c r="G396" s="44">
        <f t="shared" si="144"/>
        <v>638</v>
      </c>
      <c r="H396" s="45">
        <f t="shared" si="134"/>
        <v>88.835120000000003</v>
      </c>
      <c r="I396" s="45">
        <f t="shared" si="135"/>
        <v>0</v>
      </c>
      <c r="J396" s="45">
        <f t="shared" si="136"/>
        <v>11.548565600000002</v>
      </c>
      <c r="K396" s="46">
        <f t="shared" si="137"/>
        <v>0</v>
      </c>
      <c r="L396" s="47">
        <v>0.20000000000000001</v>
      </c>
      <c r="M396" s="48">
        <f t="shared" si="138"/>
        <v>0</v>
      </c>
      <c r="N396" s="49">
        <v>0.050000000000000003</v>
      </c>
      <c r="O396" s="50">
        <f t="shared" si="139"/>
        <v>0</v>
      </c>
      <c r="P396" s="49">
        <v>0.050000000000000003</v>
      </c>
      <c r="Q396" s="50">
        <f t="shared" si="140"/>
        <v>0</v>
      </c>
      <c r="R396" s="51">
        <f t="shared" si="141"/>
        <v>0</v>
      </c>
      <c r="S396" s="52">
        <f t="shared" si="142"/>
        <v>0</v>
      </c>
      <c r="T396" s="69" t="e">
        <f t="shared" si="143"/>
        <v>#DIV/0!</v>
      </c>
    </row>
    <row r="397" ht="15.95" customHeight="1">
      <c r="A397" s="352" t="s">
        <v>502</v>
      </c>
      <c r="B397" s="71" t="s">
        <v>312</v>
      </c>
      <c r="C397" s="67" t="s">
        <v>324</v>
      </c>
      <c r="D397" s="68">
        <v>0</v>
      </c>
      <c r="E397" s="42">
        <v>178</v>
      </c>
      <c r="F397" s="43">
        <v>0</v>
      </c>
      <c r="G397" s="44">
        <f t="shared" si="144"/>
        <v>178</v>
      </c>
      <c r="H397" s="45">
        <f t="shared" si="134"/>
        <v>24.78472</v>
      </c>
      <c r="I397" s="45">
        <f t="shared" si="135"/>
        <v>0</v>
      </c>
      <c r="J397" s="45">
        <f t="shared" si="136"/>
        <v>3.2220135999999999</v>
      </c>
      <c r="K397" s="46">
        <f t="shared" si="137"/>
        <v>0</v>
      </c>
      <c r="L397" s="47">
        <v>0.20000000000000001</v>
      </c>
      <c r="M397" s="48">
        <f t="shared" si="138"/>
        <v>0</v>
      </c>
      <c r="N397" s="49">
        <v>0.050000000000000003</v>
      </c>
      <c r="O397" s="50">
        <f t="shared" si="139"/>
        <v>0</v>
      </c>
      <c r="P397" s="49">
        <v>0.050000000000000003</v>
      </c>
      <c r="Q397" s="50">
        <f t="shared" si="140"/>
        <v>0</v>
      </c>
      <c r="R397" s="51">
        <f t="shared" si="141"/>
        <v>0</v>
      </c>
      <c r="S397" s="52">
        <f t="shared" si="142"/>
        <v>0</v>
      </c>
      <c r="T397" s="69" t="e">
        <f t="shared" si="143"/>
        <v>#DIV/0!</v>
      </c>
    </row>
    <row r="398" ht="15.95" customHeight="1">
      <c r="A398" s="352" t="s">
        <v>502</v>
      </c>
      <c r="B398" s="71" t="s">
        <v>314</v>
      </c>
      <c r="C398" s="67"/>
      <c r="D398" s="68">
        <v>0</v>
      </c>
      <c r="E398" s="42">
        <v>148</v>
      </c>
      <c r="F398" s="43">
        <v>0</v>
      </c>
      <c r="G398" s="44">
        <f t="shared" si="144"/>
        <v>148</v>
      </c>
      <c r="H398" s="45">
        <f t="shared" si="134"/>
        <v>20.607520000000001</v>
      </c>
      <c r="I398" s="45">
        <f t="shared" si="135"/>
        <v>0</v>
      </c>
      <c r="J398" s="45">
        <f t="shared" si="136"/>
        <v>2.6789776000000001</v>
      </c>
      <c r="K398" s="46">
        <f t="shared" si="137"/>
        <v>0</v>
      </c>
      <c r="L398" s="47">
        <v>0.20000000000000001</v>
      </c>
      <c r="M398" s="48">
        <f t="shared" si="138"/>
        <v>0</v>
      </c>
      <c r="N398" s="49">
        <v>0.050000000000000003</v>
      </c>
      <c r="O398" s="50">
        <f t="shared" si="139"/>
        <v>0</v>
      </c>
      <c r="P398" s="49">
        <v>0.050000000000000003</v>
      </c>
      <c r="Q398" s="50">
        <f t="shared" si="140"/>
        <v>0</v>
      </c>
      <c r="R398" s="51">
        <f t="shared" si="141"/>
        <v>0</v>
      </c>
      <c r="S398" s="52">
        <f t="shared" si="142"/>
        <v>0</v>
      </c>
      <c r="T398" s="69" t="e">
        <f t="shared" si="143"/>
        <v>#DIV/0!</v>
      </c>
    </row>
    <row r="399" ht="15.95" customHeight="1">
      <c r="A399" s="352" t="s">
        <v>502</v>
      </c>
      <c r="B399" s="71" t="s">
        <v>315</v>
      </c>
      <c r="C399" s="67"/>
      <c r="D399" s="68">
        <v>0</v>
      </c>
      <c r="E399" s="42">
        <v>198</v>
      </c>
      <c r="F399" s="43">
        <v>0</v>
      </c>
      <c r="G399" s="44">
        <f t="shared" si="144"/>
        <v>198</v>
      </c>
      <c r="H399" s="45">
        <f t="shared" si="134"/>
        <v>27.569520000000001</v>
      </c>
      <c r="I399" s="45">
        <f t="shared" si="135"/>
        <v>0</v>
      </c>
      <c r="J399" s="45">
        <f t="shared" si="136"/>
        <v>3.5840376000000003</v>
      </c>
      <c r="K399" s="46">
        <f t="shared" si="137"/>
        <v>0</v>
      </c>
      <c r="L399" s="47">
        <v>0.20000000000000001</v>
      </c>
      <c r="M399" s="48">
        <f t="shared" si="138"/>
        <v>0</v>
      </c>
      <c r="N399" s="49">
        <v>0.050000000000000003</v>
      </c>
      <c r="O399" s="50">
        <f t="shared" si="139"/>
        <v>0</v>
      </c>
      <c r="P399" s="49">
        <v>0.050000000000000003</v>
      </c>
      <c r="Q399" s="50">
        <f t="shared" si="140"/>
        <v>0</v>
      </c>
      <c r="R399" s="51">
        <f t="shared" si="141"/>
        <v>0</v>
      </c>
      <c r="S399" s="52">
        <f t="shared" si="142"/>
        <v>0</v>
      </c>
      <c r="T399" s="69" t="e">
        <f t="shared" si="143"/>
        <v>#DIV/0!</v>
      </c>
    </row>
    <row r="400" ht="15.95" customHeight="1">
      <c r="A400" s="352" t="s">
        <v>502</v>
      </c>
      <c r="B400" s="71" t="s">
        <v>316</v>
      </c>
      <c r="C400" s="67" t="s">
        <v>317</v>
      </c>
      <c r="D400" s="68">
        <v>0</v>
      </c>
      <c r="E400" s="42">
        <v>298</v>
      </c>
      <c r="F400" s="43">
        <v>0</v>
      </c>
      <c r="G400" s="44">
        <f t="shared" si="144"/>
        <v>298</v>
      </c>
      <c r="H400" s="45">
        <f t="shared" si="134"/>
        <v>41.493520000000004</v>
      </c>
      <c r="I400" s="45">
        <f t="shared" si="135"/>
        <v>0</v>
      </c>
      <c r="J400" s="45">
        <f t="shared" si="136"/>
        <v>5.3941576000000007</v>
      </c>
      <c r="K400" s="46">
        <f t="shared" si="137"/>
        <v>0</v>
      </c>
      <c r="L400" s="47">
        <v>0.20000000000000001</v>
      </c>
      <c r="M400" s="48">
        <f t="shared" si="138"/>
        <v>0</v>
      </c>
      <c r="N400" s="49">
        <v>0.050000000000000003</v>
      </c>
      <c r="O400" s="50">
        <f t="shared" si="139"/>
        <v>0</v>
      </c>
      <c r="P400" s="49">
        <v>0.050000000000000003</v>
      </c>
      <c r="Q400" s="50">
        <f t="shared" si="140"/>
        <v>0</v>
      </c>
      <c r="R400" s="51">
        <f t="shared" si="141"/>
        <v>0</v>
      </c>
      <c r="S400" s="52">
        <f t="shared" si="142"/>
        <v>0</v>
      </c>
      <c r="T400" s="69" t="e">
        <f t="shared" si="143"/>
        <v>#DIV/0!</v>
      </c>
    </row>
    <row r="401" ht="15.95" customHeight="1">
      <c r="A401" s="352" t="s">
        <v>502</v>
      </c>
      <c r="B401" s="71" t="s">
        <v>318</v>
      </c>
      <c r="C401" s="67"/>
      <c r="D401" s="68">
        <v>0</v>
      </c>
      <c r="E401" s="42">
        <v>448</v>
      </c>
      <c r="F401" s="43">
        <v>0</v>
      </c>
      <c r="G401" s="44">
        <f t="shared" si="144"/>
        <v>448</v>
      </c>
      <c r="H401" s="45">
        <f t="shared" si="134"/>
        <v>62.379519999999999</v>
      </c>
      <c r="I401" s="45">
        <f t="shared" si="135"/>
        <v>0</v>
      </c>
      <c r="J401" s="45">
        <f t="shared" si="136"/>
        <v>8.1093375999999999</v>
      </c>
      <c r="K401" s="46">
        <f t="shared" si="137"/>
        <v>0</v>
      </c>
      <c r="L401" s="47">
        <v>0.20000000000000001</v>
      </c>
      <c r="M401" s="48">
        <f t="shared" si="138"/>
        <v>0</v>
      </c>
      <c r="N401" s="49">
        <v>0.050000000000000003</v>
      </c>
      <c r="O401" s="50">
        <f t="shared" si="139"/>
        <v>0</v>
      </c>
      <c r="P401" s="49">
        <v>0.050000000000000003</v>
      </c>
      <c r="Q401" s="50">
        <f t="shared" si="140"/>
        <v>0</v>
      </c>
      <c r="R401" s="51">
        <f t="shared" si="141"/>
        <v>0</v>
      </c>
      <c r="S401" s="52">
        <f t="shared" si="142"/>
        <v>0</v>
      </c>
      <c r="T401" s="69" t="e">
        <f t="shared" si="143"/>
        <v>#DIV/0!</v>
      </c>
    </row>
    <row r="402" ht="15.95" customHeight="1">
      <c r="A402" s="352" t="s">
        <v>502</v>
      </c>
      <c r="B402" s="71" t="s">
        <v>319</v>
      </c>
      <c r="C402" s="67"/>
      <c r="D402" s="68">
        <v>0</v>
      </c>
      <c r="E402" s="42">
        <v>548</v>
      </c>
      <c r="F402" s="43">
        <v>0</v>
      </c>
      <c r="G402" s="44">
        <f t="shared" si="144"/>
        <v>548</v>
      </c>
      <c r="H402" s="45">
        <f t="shared" si="134"/>
        <v>76.303520000000006</v>
      </c>
      <c r="I402" s="45">
        <f t="shared" si="135"/>
        <v>0</v>
      </c>
      <c r="J402" s="45">
        <f t="shared" si="136"/>
        <v>9.9194576000000012</v>
      </c>
      <c r="K402" s="46">
        <f t="shared" si="137"/>
        <v>0</v>
      </c>
      <c r="L402" s="47">
        <v>0.20000000000000001</v>
      </c>
      <c r="M402" s="48">
        <f t="shared" si="138"/>
        <v>0</v>
      </c>
      <c r="N402" s="49">
        <v>0.050000000000000003</v>
      </c>
      <c r="O402" s="50">
        <f t="shared" si="139"/>
        <v>0</v>
      </c>
      <c r="P402" s="49">
        <v>0.050000000000000003</v>
      </c>
      <c r="Q402" s="50">
        <f t="shared" si="140"/>
        <v>0</v>
      </c>
      <c r="R402" s="51">
        <f t="shared" si="141"/>
        <v>0</v>
      </c>
      <c r="S402" s="52">
        <f t="shared" si="142"/>
        <v>0</v>
      </c>
      <c r="T402" s="69" t="e">
        <f t="shared" si="143"/>
        <v>#DIV/0!</v>
      </c>
    </row>
    <row r="403" ht="15.95" customHeight="1">
      <c r="A403" s="352" t="s">
        <v>502</v>
      </c>
      <c r="B403" s="71" t="s">
        <v>320</v>
      </c>
      <c r="C403" s="67"/>
      <c r="D403" s="68">
        <v>0</v>
      </c>
      <c r="E403" s="42">
        <v>182.28</v>
      </c>
      <c r="F403" s="43">
        <v>0</v>
      </c>
      <c r="G403" s="44">
        <f t="shared" si="144"/>
        <v>182.28</v>
      </c>
      <c r="H403" s="45">
        <f t="shared" si="134"/>
        <v>25.380667200000001</v>
      </c>
      <c r="I403" s="45">
        <f t="shared" si="135"/>
        <v>0</v>
      </c>
      <c r="J403" s="45">
        <f t="shared" si="136"/>
        <v>3.2994867360000004</v>
      </c>
      <c r="K403" s="46">
        <f t="shared" si="137"/>
        <v>0</v>
      </c>
      <c r="L403" s="47">
        <v>0.20000000000000001</v>
      </c>
      <c r="M403" s="48">
        <f t="shared" si="138"/>
        <v>0</v>
      </c>
      <c r="N403" s="49">
        <v>0.050000000000000003</v>
      </c>
      <c r="O403" s="50">
        <f t="shared" si="139"/>
        <v>0</v>
      </c>
      <c r="P403" s="49">
        <v>0.050000000000000003</v>
      </c>
      <c r="Q403" s="50">
        <f t="shared" si="140"/>
        <v>0</v>
      </c>
      <c r="R403" s="51">
        <f t="shared" si="141"/>
        <v>0</v>
      </c>
      <c r="S403" s="52">
        <f t="shared" si="142"/>
        <v>0</v>
      </c>
      <c r="T403" s="69" t="e">
        <f t="shared" si="143"/>
        <v>#DIV/0!</v>
      </c>
    </row>
    <row r="404" ht="15.95" customHeight="1">
      <c r="A404" s="352" t="s">
        <v>502</v>
      </c>
      <c r="B404" s="71" t="s">
        <v>321</v>
      </c>
      <c r="C404" s="67"/>
      <c r="D404" s="68">
        <v>0</v>
      </c>
      <c r="E404" s="42">
        <v>300.95999999999998</v>
      </c>
      <c r="F404" s="43">
        <v>0</v>
      </c>
      <c r="G404" s="44">
        <f t="shared" si="144"/>
        <v>300.95999999999998</v>
      </c>
      <c r="H404" s="45">
        <f t="shared" si="134"/>
        <v>41.905670399999998</v>
      </c>
      <c r="I404" s="45">
        <f t="shared" si="135"/>
        <v>0</v>
      </c>
      <c r="J404" s="45">
        <f t="shared" si="136"/>
        <v>5.4477371520000002</v>
      </c>
      <c r="K404" s="46">
        <f t="shared" si="137"/>
        <v>0</v>
      </c>
      <c r="L404" s="47">
        <v>0.20000000000000001</v>
      </c>
      <c r="M404" s="48">
        <f t="shared" si="138"/>
        <v>0</v>
      </c>
      <c r="N404" s="49">
        <v>0.050000000000000003</v>
      </c>
      <c r="O404" s="50">
        <f t="shared" si="139"/>
        <v>0</v>
      </c>
      <c r="P404" s="49">
        <v>0.050000000000000003</v>
      </c>
      <c r="Q404" s="50">
        <f t="shared" si="140"/>
        <v>0</v>
      </c>
      <c r="R404" s="51">
        <f t="shared" si="141"/>
        <v>0</v>
      </c>
      <c r="S404" s="52">
        <f t="shared" si="142"/>
        <v>0</v>
      </c>
      <c r="T404" s="69" t="e">
        <f t="shared" si="143"/>
        <v>#DIV/0!</v>
      </c>
    </row>
    <row r="405" ht="15.95" customHeight="1">
      <c r="A405" s="349" t="s">
        <v>500</v>
      </c>
      <c r="B405" s="74"/>
      <c r="C405" s="75"/>
      <c r="D405" s="76">
        <f>SUM(D252:D404)</f>
        <v>0</v>
      </c>
      <c r="E405" s="77"/>
      <c r="F405" s="78"/>
      <c r="G405" s="79"/>
      <c r="H405" s="80"/>
      <c r="I405" s="80">
        <f>SUM(I257:I378)</f>
        <v>0</v>
      </c>
      <c r="J405" s="81">
        <v>0.13</v>
      </c>
      <c r="K405" s="80">
        <f>SUM(K257:K378)</f>
        <v>0</v>
      </c>
      <c r="L405" s="81">
        <v>0.20000000000000001</v>
      </c>
      <c r="M405" s="82">
        <f>SUM(M257:M378)</f>
        <v>0</v>
      </c>
      <c r="N405" s="81" t="e">
        <f>O405/K405</f>
        <v>#DIV/0!</v>
      </c>
      <c r="O405" s="80">
        <f>SUM(O257:O378)</f>
        <v>0</v>
      </c>
      <c r="P405" s="81" t="e">
        <f>Q405/K405</f>
        <v>#DIV/0!</v>
      </c>
      <c r="Q405" s="82">
        <f>SUM(Q257:Q378)</f>
        <v>0</v>
      </c>
      <c r="R405" s="82"/>
      <c r="S405" s="80">
        <f>SUM(S252:S384)</f>
        <v>0</v>
      </c>
      <c r="T405" s="81">
        <v>0.60999999999999999</v>
      </c>
    </row>
    <row r="406" thickBot="1" ht="15.95" customHeight="1">
      <c r="A406" s="100" t="s">
        <v>503</v>
      </c>
      <c r="B406" s="98"/>
      <c r="C406" s="98"/>
      <c r="D406" s="99">
        <f>D161+D251+D405</f>
        <v>45891</v>
      </c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1">
        <f>S161+S251+S405</f>
        <v>239579.90999999995</v>
      </c>
      <c r="T406" s="100"/>
    </row>
    <row r="407" ht="15.95" customHeight="1"/>
    <row r="408" ht="15.9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</sheetData>
  <autoFilter ref="B7:T161">
    <sortState ref="B8:T161">
      <sortCondition ref="B7:B161"/>
    </sortState>
  </autoFilter>
  <mergeCells count="3">
    <mergeCell ref="A2:M2"/>
    <mergeCell ref="N3:S3"/>
    <mergeCell ref="N4:S5"/>
  </mergeCells>
  <conditionalFormatting sqref="B376:B377">
    <cfRule priority="22" dxfId="0" type="duplicateValues"/>
  </conditionalFormatting>
  <conditionalFormatting sqref="B347">
    <cfRule priority="29" dxfId="0" type="duplicateValues"/>
  </conditionalFormatting>
  <conditionalFormatting sqref="B132:B133">
    <cfRule priority="45" dxfId="0" type="duplicateValues"/>
  </conditionalFormatting>
  <conditionalFormatting sqref="B103">
    <cfRule priority="47" dxfId="0" type="duplicateValues"/>
  </conditionalFormatting>
  <pageMargins left="0.7" right="0.7" top="0.75" bottom="0.75" header="0" footer="0"/>
  <pageSetup r:id="rId1"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14" ySplit="7"/>
      <selection pane="bottomLeft" activeCell="A7" sqref="A7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3.57031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2.42578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45870</v>
      </c>
      <c r="F4" s="15"/>
      <c r="I4" s="15"/>
      <c r="M4" s="15"/>
      <c r="N4" s="17">
        <f>S177+S188+S342</f>
        <v>351716.57000000007</v>
      </c>
      <c r="O4" s="18"/>
      <c r="P4" s="18"/>
      <c r="Q4" s="18"/>
      <c r="R4" s="18"/>
      <c r="S4" s="19"/>
    </row>
    <row r="5" thickBot="1" ht="27" customHeight="1">
      <c r="A5" s="341">
        <v>45899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0.14022999999999999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480</v>
      </c>
      <c r="C8" s="59" t="s">
        <v>113</v>
      </c>
      <c r="D8" s="41">
        <v>1</v>
      </c>
      <c r="E8" s="42">
        <v>298</v>
      </c>
      <c r="F8" s="43">
        <v>0</v>
      </c>
      <c r="G8" s="44">
        <f t="shared" ref="G8:G95" si="0">ROUNDDOWN(E8*(1-F8),0)</f>
        <v>298</v>
      </c>
      <c r="H8" s="45">
        <f t="shared" ref="H8:H95" si="1">G8*$C$6</f>
        <v>41.788539999999998</v>
      </c>
      <c r="I8" s="45">
        <f t="shared" ref="I8:I95" si="2">H8*D8</f>
        <v>41.788539999999998</v>
      </c>
      <c r="J8" s="45">
        <f t="shared" ref="J8:J95" si="3">H8*0.13</f>
        <v>5.4325102000000003</v>
      </c>
      <c r="K8" s="46">
        <f t="shared" ref="K8:K95" si="4">(H8-J8)*D8</f>
        <v>36.356029799999995</v>
      </c>
      <c r="L8" s="47">
        <v>0.20000000000000001</v>
      </c>
      <c r="M8" s="48">
        <f t="shared" ref="M8:M95" si="5">K8*L8</f>
        <v>7.2712059599999996</v>
      </c>
      <c r="N8" s="49">
        <v>0.050000000000000003</v>
      </c>
      <c r="O8" s="50">
        <f t="shared" ref="O8:O95" si="6">K8*N8</f>
        <v>1.8178014899999999</v>
      </c>
      <c r="P8" s="49">
        <v>0.050000000000000003</v>
      </c>
      <c r="Q8" s="50">
        <f t="shared" ref="Q8:Q95" si="7">K8*P8</f>
        <v>1.8178014899999999</v>
      </c>
      <c r="R8" s="51">
        <f t="shared" ref="R8:R95" si="8">IFERROR(ROUND((K8-M8-O8-Q8)/D8,2),0)</f>
        <v>25.449999999999999</v>
      </c>
      <c r="S8" s="52">
        <f t="shared" ref="S8:S95" si="9">+D8*R8</f>
        <v>25.449999999999999</v>
      </c>
      <c r="T8" s="53">
        <f t="shared" ref="T8:T95" si="10">S8/I8</f>
        <v>0.60901864482463375</v>
      </c>
    </row>
    <row r="9" ht="15.95" customHeight="1">
      <c r="A9" s="342" t="s">
        <v>485</v>
      </c>
      <c r="B9" s="39" t="s">
        <v>480</v>
      </c>
      <c r="C9" s="59" t="s">
        <v>113</v>
      </c>
      <c r="D9" s="41">
        <v>2</v>
      </c>
      <c r="E9" s="42">
        <v>298</v>
      </c>
      <c r="F9" s="43">
        <v>0.34000000000000002</v>
      </c>
      <c r="G9" s="44">
        <f t="shared" si="0"/>
        <v>196</v>
      </c>
      <c r="H9" s="45">
        <f t="shared" si="1"/>
        <v>27.48508</v>
      </c>
      <c r="I9" s="45">
        <f t="shared" si="2"/>
        <v>54.97016</v>
      </c>
      <c r="J9" s="45">
        <f t="shared" si="3"/>
        <v>3.5730604000000001</v>
      </c>
      <c r="K9" s="46">
        <f t="shared" si="4"/>
        <v>47.824039200000001</v>
      </c>
      <c r="L9" s="47">
        <v>0.20000000000000001</v>
      </c>
      <c r="M9" s="48">
        <f t="shared" si="5"/>
        <v>9.5648078400000003</v>
      </c>
      <c r="N9" s="49">
        <v>0.050000000000000003</v>
      </c>
      <c r="O9" s="50">
        <f t="shared" si="6"/>
        <v>2.3912019600000001</v>
      </c>
      <c r="P9" s="49">
        <v>0.050000000000000003</v>
      </c>
      <c r="Q9" s="50">
        <f t="shared" si="7"/>
        <v>2.3912019600000001</v>
      </c>
      <c r="R9" s="51">
        <f t="shared" si="8"/>
        <v>16.739999999999998</v>
      </c>
      <c r="S9" s="52">
        <f t="shared" si="9"/>
        <v>33.479999999999997</v>
      </c>
      <c r="T9" s="53">
        <f t="shared" si="10"/>
        <v>0.60905771422167954</v>
      </c>
    </row>
    <row r="10" ht="15.95" customHeight="1">
      <c r="A10" s="342" t="s">
        <v>485</v>
      </c>
      <c r="B10" s="39" t="s">
        <v>481</v>
      </c>
      <c r="C10" s="40" t="s">
        <v>121</v>
      </c>
      <c r="D10" s="41">
        <v>3</v>
      </c>
      <c r="E10" s="42">
        <v>348</v>
      </c>
      <c r="F10" s="43">
        <v>0</v>
      </c>
      <c r="G10" s="44">
        <f t="shared" si="0"/>
        <v>348</v>
      </c>
      <c r="H10" s="45">
        <f t="shared" si="1"/>
        <v>48.800039999999996</v>
      </c>
      <c r="I10" s="45">
        <f t="shared" si="2"/>
        <v>146.40011999999999</v>
      </c>
      <c r="J10" s="45">
        <f t="shared" si="3"/>
        <v>6.3440051999999998</v>
      </c>
      <c r="K10" s="46">
        <f t="shared" si="4"/>
        <v>127.36810439999999</v>
      </c>
      <c r="L10" s="47">
        <v>0.20000000000000001</v>
      </c>
      <c r="M10" s="48">
        <f t="shared" si="5"/>
        <v>25.473620879999999</v>
      </c>
      <c r="N10" s="49">
        <v>0.050000000000000003</v>
      </c>
      <c r="O10" s="50">
        <f t="shared" si="6"/>
        <v>6.3684052199999996</v>
      </c>
      <c r="P10" s="49">
        <v>0.050000000000000003</v>
      </c>
      <c r="Q10" s="50">
        <f t="shared" si="7"/>
        <v>6.3684052199999996</v>
      </c>
      <c r="R10" s="51">
        <f t="shared" si="8"/>
        <v>29.719999999999999</v>
      </c>
      <c r="S10" s="52">
        <f t="shared" si="9"/>
        <v>89.159999999999997</v>
      </c>
      <c r="T10" s="53">
        <f t="shared" si="10"/>
        <v>0.60901589424926705</v>
      </c>
    </row>
    <row r="11" ht="15.95" customHeight="1">
      <c r="A11" s="342" t="s">
        <v>485</v>
      </c>
      <c r="B11" s="39" t="s">
        <v>481</v>
      </c>
      <c r="C11" s="40" t="s">
        <v>121</v>
      </c>
      <c r="D11" s="41">
        <v>700</v>
      </c>
      <c r="E11" s="42">
        <v>348</v>
      </c>
      <c r="F11" s="43">
        <v>0.71999999999999997</v>
      </c>
      <c r="G11" s="44">
        <f t="shared" si="0"/>
        <v>97</v>
      </c>
      <c r="H11" s="45">
        <f t="shared" si="1"/>
        <v>13.602309999999999</v>
      </c>
      <c r="I11" s="45">
        <f t="shared" si="2"/>
        <v>9521.6170000000002</v>
      </c>
      <c r="J11" s="45">
        <f t="shared" si="3"/>
        <v>1.7683002999999999</v>
      </c>
      <c r="K11" s="46">
        <f t="shared" si="4"/>
        <v>8283.8067899999987</v>
      </c>
      <c r="L11" s="47">
        <v>0.20000000000000001</v>
      </c>
      <c r="M11" s="48">
        <f t="shared" si="5"/>
        <v>1656.7613579999997</v>
      </c>
      <c r="N11" s="49">
        <v>0.050000000000000003</v>
      </c>
      <c r="O11" s="50">
        <f t="shared" si="6"/>
        <v>414.19033949999994</v>
      </c>
      <c r="P11" s="49">
        <v>0.050000000000000003</v>
      </c>
      <c r="Q11" s="50">
        <f t="shared" si="7"/>
        <v>414.19033949999994</v>
      </c>
      <c r="R11" s="51">
        <f t="shared" si="8"/>
        <v>8.2799999999999994</v>
      </c>
      <c r="S11" s="52">
        <f t="shared" si="9"/>
        <v>5796</v>
      </c>
      <c r="T11" s="53">
        <f t="shared" si="10"/>
        <v>0.60872013650622581</v>
      </c>
    </row>
    <row r="12" ht="15.95" customHeight="1">
      <c r="A12" s="342" t="s">
        <v>485</v>
      </c>
      <c r="B12" s="39" t="s">
        <v>22</v>
      </c>
      <c r="C12" s="40" t="s">
        <v>23</v>
      </c>
      <c r="D12" s="41">
        <v>351</v>
      </c>
      <c r="E12" s="42">
        <v>278</v>
      </c>
      <c r="F12" s="43">
        <v>0.90000000000000002</v>
      </c>
      <c r="G12" s="44">
        <f t="shared" si="0"/>
        <v>27</v>
      </c>
      <c r="H12" s="45">
        <f t="shared" si="1"/>
        <v>3.7862099999999996</v>
      </c>
      <c r="I12" s="45">
        <f t="shared" si="2"/>
        <v>1328.9597099999999</v>
      </c>
      <c r="J12" s="45">
        <f t="shared" si="3"/>
        <v>0.49220729999999996</v>
      </c>
      <c r="K12" s="46">
        <f t="shared" si="4"/>
        <v>1156.1949476999998</v>
      </c>
      <c r="L12" s="47">
        <v>0.20000000000000001</v>
      </c>
      <c r="M12" s="48">
        <f t="shared" si="5"/>
        <v>231.23898953999998</v>
      </c>
      <c r="N12" s="49">
        <v>0.050000000000000003</v>
      </c>
      <c r="O12" s="50">
        <f t="shared" si="6"/>
        <v>57.809747384999994</v>
      </c>
      <c r="P12" s="49">
        <v>0.050000000000000003</v>
      </c>
      <c r="Q12" s="50">
        <f t="shared" si="7"/>
        <v>57.809747384999994</v>
      </c>
      <c r="R12" s="51">
        <f t="shared" si="8"/>
        <v>2.3100000000000001</v>
      </c>
      <c r="S12" s="52">
        <f t="shared" si="9"/>
        <v>810.81000000000006</v>
      </c>
      <c r="T12" s="53">
        <f t="shared" si="10"/>
        <v>0.61010878952831471</v>
      </c>
    </row>
    <row r="13" ht="15.95" customHeight="1">
      <c r="A13" s="342" t="s">
        <v>485</v>
      </c>
      <c r="B13" s="39" t="s">
        <v>402</v>
      </c>
      <c r="C13" s="40" t="s">
        <v>27</v>
      </c>
      <c r="D13" s="41">
        <v>8178</v>
      </c>
      <c r="E13" s="42">
        <v>268</v>
      </c>
      <c r="F13" s="43">
        <v>0.90000000000000002</v>
      </c>
      <c r="G13" s="44">
        <f t="shared" si="0"/>
        <v>26</v>
      </c>
      <c r="H13" s="45">
        <f t="shared" si="1"/>
        <v>3.6459799999999998</v>
      </c>
      <c r="I13" s="45">
        <f t="shared" si="2"/>
        <v>29816.824439999997</v>
      </c>
      <c r="J13" s="45">
        <f t="shared" si="3"/>
        <v>0.47397739999999999</v>
      </c>
      <c r="K13" s="46">
        <f t="shared" si="4"/>
        <v>25940.637262799999</v>
      </c>
      <c r="L13" s="47">
        <v>0.20000000000000001</v>
      </c>
      <c r="M13" s="48">
        <f t="shared" si="5"/>
        <v>5188.1274525600002</v>
      </c>
      <c r="N13" s="49">
        <v>0.050000000000000003</v>
      </c>
      <c r="O13" s="50">
        <f t="shared" si="6"/>
        <v>1297.03186314</v>
      </c>
      <c r="P13" s="49">
        <v>0.050000000000000003</v>
      </c>
      <c r="Q13" s="50">
        <f t="shared" si="7"/>
        <v>1297.03186314</v>
      </c>
      <c r="R13" s="51">
        <f t="shared" si="8"/>
        <v>2.2200000000000002</v>
      </c>
      <c r="S13" s="52">
        <f t="shared" si="9"/>
        <v>18155.16</v>
      </c>
      <c r="T13" s="53">
        <f t="shared" si="10"/>
        <v>0.60888979094783846</v>
      </c>
    </row>
    <row r="14" ht="15.95" customHeight="1">
      <c r="A14" s="342" t="s">
        <v>485</v>
      </c>
      <c r="B14" s="39" t="s">
        <v>28</v>
      </c>
      <c r="C14" s="40" t="s">
        <v>476</v>
      </c>
      <c r="D14" s="41">
        <v>732</v>
      </c>
      <c r="E14" s="42">
        <v>368</v>
      </c>
      <c r="F14" s="43">
        <v>0.80000000000000004</v>
      </c>
      <c r="G14" s="44">
        <f t="shared" si="0"/>
        <v>73</v>
      </c>
      <c r="H14" s="45">
        <f t="shared" si="1"/>
        <v>10.236789999999999</v>
      </c>
      <c r="I14" s="45">
        <f t="shared" si="2"/>
        <v>7493.3302799999992</v>
      </c>
      <c r="J14" s="45">
        <f t="shared" si="3"/>
        <v>1.3307826999999999</v>
      </c>
      <c r="K14" s="46">
        <f t="shared" si="4"/>
        <v>6519.1973435999989</v>
      </c>
      <c r="L14" s="47">
        <v>0.20000000000000001</v>
      </c>
      <c r="M14" s="48">
        <f t="shared" si="5"/>
        <v>1303.8394687199998</v>
      </c>
      <c r="N14" s="49">
        <v>0.050000000000000003</v>
      </c>
      <c r="O14" s="50">
        <f t="shared" si="6"/>
        <v>325.95986717999995</v>
      </c>
      <c r="P14" s="49">
        <v>0.050000000000000003</v>
      </c>
      <c r="Q14" s="50">
        <f t="shared" si="7"/>
        <v>325.95986717999995</v>
      </c>
      <c r="R14" s="51">
        <f t="shared" si="8"/>
        <v>6.2300000000000004</v>
      </c>
      <c r="S14" s="52">
        <f t="shared" si="9"/>
        <v>4560.3600000000006</v>
      </c>
      <c r="T14" s="53">
        <f t="shared" si="10"/>
        <v>0.60858921595539239</v>
      </c>
    </row>
    <row r="15" ht="15.95" customHeight="1">
      <c r="A15" s="342" t="s">
        <v>485</v>
      </c>
      <c r="B15" s="54" t="s">
        <v>30</v>
      </c>
      <c r="C15" s="40" t="s">
        <v>486</v>
      </c>
      <c r="D15" s="41">
        <v>999</v>
      </c>
      <c r="E15" s="42">
        <v>498</v>
      </c>
      <c r="F15" s="43">
        <v>0.80000000000000004</v>
      </c>
      <c r="G15" s="44">
        <f t="shared" si="0"/>
        <v>99</v>
      </c>
      <c r="H15" s="45">
        <f t="shared" si="1"/>
        <v>13.882769999999999</v>
      </c>
      <c r="I15" s="45">
        <f t="shared" si="2"/>
        <v>13868.887229999998</v>
      </c>
      <c r="J15" s="45">
        <f t="shared" si="3"/>
        <v>1.8047601</v>
      </c>
      <c r="K15" s="46">
        <f t="shared" si="4"/>
        <v>12065.931890099999</v>
      </c>
      <c r="L15" s="47">
        <v>0.20000000000000001</v>
      </c>
      <c r="M15" s="48">
        <f t="shared" si="5"/>
        <v>2413.1863780199997</v>
      </c>
      <c r="N15" s="49">
        <v>0.050000000000000003</v>
      </c>
      <c r="O15" s="50">
        <f t="shared" si="6"/>
        <v>603.29659450499992</v>
      </c>
      <c r="P15" s="49">
        <v>0.050000000000000003</v>
      </c>
      <c r="Q15" s="50">
        <f t="shared" si="7"/>
        <v>603.29659450499992</v>
      </c>
      <c r="R15" s="51">
        <f t="shared" si="8"/>
        <v>8.4499999999999993</v>
      </c>
      <c r="S15" s="52">
        <f t="shared" si="9"/>
        <v>8441.5499999999993</v>
      </c>
      <c r="T15" s="53">
        <f t="shared" si="10"/>
        <v>0.6086681548422973</v>
      </c>
    </row>
    <row r="16" ht="15.95" customHeight="1">
      <c r="A16" s="342" t="s">
        <v>485</v>
      </c>
      <c r="B16" s="56" t="s">
        <v>359</v>
      </c>
      <c r="C16" s="40" t="s">
        <v>25</v>
      </c>
      <c r="D16" s="41">
        <v>215</v>
      </c>
      <c r="E16" s="42">
        <v>278</v>
      </c>
      <c r="F16" s="43">
        <v>0.90000000000000002</v>
      </c>
      <c r="G16" s="44">
        <f t="shared" si="0"/>
        <v>27</v>
      </c>
      <c r="H16" s="45">
        <f t="shared" si="1"/>
        <v>3.7862099999999996</v>
      </c>
      <c r="I16" s="45">
        <f t="shared" si="2"/>
        <v>814.03514999999993</v>
      </c>
      <c r="J16" s="45">
        <f t="shared" si="3"/>
        <v>0.49220729999999996</v>
      </c>
      <c r="K16" s="46">
        <f t="shared" si="4"/>
        <v>708.21058049999988</v>
      </c>
      <c r="L16" s="47">
        <v>0.20000000000000001</v>
      </c>
      <c r="M16" s="48">
        <f t="shared" si="5"/>
        <v>141.64211609999998</v>
      </c>
      <c r="N16" s="49">
        <v>0.050000000000000003</v>
      </c>
      <c r="O16" s="50">
        <f t="shared" si="6"/>
        <v>35.410529024999995</v>
      </c>
      <c r="P16" s="49">
        <v>0.050000000000000003</v>
      </c>
      <c r="Q16" s="50">
        <f t="shared" si="7"/>
        <v>35.410529024999995</v>
      </c>
      <c r="R16" s="51">
        <f t="shared" si="8"/>
        <v>2.3100000000000001</v>
      </c>
      <c r="S16" s="52">
        <f t="shared" si="9"/>
        <v>496.65000000000003</v>
      </c>
      <c r="T16" s="53">
        <f t="shared" si="10"/>
        <v>0.61010878952831471</v>
      </c>
    </row>
    <row r="17" ht="15.95" customHeight="1">
      <c r="A17" s="342" t="s">
        <v>485</v>
      </c>
      <c r="B17" s="56" t="s">
        <v>361</v>
      </c>
      <c r="C17" s="40" t="s">
        <v>39</v>
      </c>
      <c r="D17" s="41">
        <v>1633</v>
      </c>
      <c r="E17" s="42">
        <v>268</v>
      </c>
      <c r="F17" s="43">
        <v>0.90000000000000002</v>
      </c>
      <c r="G17" s="44">
        <f t="shared" si="0"/>
        <v>26</v>
      </c>
      <c r="H17" s="45">
        <f t="shared" si="1"/>
        <v>3.6459799999999998</v>
      </c>
      <c r="I17" s="45">
        <f t="shared" si="2"/>
        <v>5953.8853399999998</v>
      </c>
      <c r="J17" s="45">
        <f t="shared" si="3"/>
        <v>0.47397739999999999</v>
      </c>
      <c r="K17" s="46">
        <f t="shared" si="4"/>
        <v>5179.8802458</v>
      </c>
      <c r="L17" s="47">
        <v>0.20000000000000001</v>
      </c>
      <c r="M17" s="48">
        <f t="shared" si="5"/>
        <v>1035.97604916</v>
      </c>
      <c r="N17" s="49">
        <v>0.050000000000000003</v>
      </c>
      <c r="O17" s="50">
        <f t="shared" si="6"/>
        <v>258.99401229</v>
      </c>
      <c r="P17" s="49">
        <v>0.050000000000000003</v>
      </c>
      <c r="Q17" s="50">
        <f t="shared" si="7"/>
        <v>258.99401229</v>
      </c>
      <c r="R17" s="51">
        <f t="shared" si="8"/>
        <v>2.2200000000000002</v>
      </c>
      <c r="S17" s="52">
        <f t="shared" si="9"/>
        <v>3625.2600000000002</v>
      </c>
      <c r="T17" s="53">
        <f t="shared" si="10"/>
        <v>0.60888979094783846</v>
      </c>
    </row>
    <row r="18" ht="15.95" customHeight="1">
      <c r="A18" s="342" t="s">
        <v>485</v>
      </c>
      <c r="B18" s="56" t="s">
        <v>362</v>
      </c>
      <c r="C18" s="40" t="s">
        <v>41</v>
      </c>
      <c r="D18" s="41">
        <v>91</v>
      </c>
      <c r="E18" s="42">
        <v>288</v>
      </c>
      <c r="F18" s="43">
        <v>0.84999999999999998</v>
      </c>
      <c r="G18" s="44">
        <f t="shared" si="0"/>
        <v>43</v>
      </c>
      <c r="H18" s="45">
        <f t="shared" si="1"/>
        <v>6.02989</v>
      </c>
      <c r="I18" s="45">
        <f t="shared" si="2"/>
        <v>548.71999000000005</v>
      </c>
      <c r="J18" s="45">
        <f t="shared" si="3"/>
        <v>0.78388570000000002</v>
      </c>
      <c r="K18" s="46">
        <f t="shared" si="4"/>
        <v>477.38639130000001</v>
      </c>
      <c r="L18" s="47">
        <v>0.20000000000000001</v>
      </c>
      <c r="M18" s="48">
        <f t="shared" si="5"/>
        <v>95.477278260000006</v>
      </c>
      <c r="N18" s="49">
        <v>0.050000000000000003</v>
      </c>
      <c r="O18" s="50">
        <f t="shared" si="6"/>
        <v>23.869319565000001</v>
      </c>
      <c r="P18" s="49">
        <v>0.050000000000000003</v>
      </c>
      <c r="Q18" s="50">
        <f t="shared" si="7"/>
        <v>23.869319565000001</v>
      </c>
      <c r="R18" s="51">
        <f t="shared" si="8"/>
        <v>3.6699999999999999</v>
      </c>
      <c r="S18" s="52">
        <f t="shared" si="9"/>
        <v>333.96999999999997</v>
      </c>
      <c r="T18" s="53">
        <f t="shared" si="10"/>
        <v>0.60863465171006426</v>
      </c>
    </row>
    <row r="19" ht="15.95" customHeight="1">
      <c r="A19" s="342" t="s">
        <v>485</v>
      </c>
      <c r="B19" s="56" t="s">
        <v>292</v>
      </c>
      <c r="C19" s="40" t="s">
        <v>487</v>
      </c>
      <c r="D19" s="41">
        <v>2</v>
      </c>
      <c r="E19" s="42">
        <v>298</v>
      </c>
      <c r="F19" s="43">
        <v>0</v>
      </c>
      <c r="G19" s="44">
        <f t="shared" si="0"/>
        <v>298</v>
      </c>
      <c r="H19" s="45">
        <f t="shared" si="1"/>
        <v>41.788539999999998</v>
      </c>
      <c r="I19" s="45">
        <f t="shared" si="2"/>
        <v>83.577079999999995</v>
      </c>
      <c r="J19" s="45">
        <f t="shared" si="3"/>
        <v>5.4325102000000003</v>
      </c>
      <c r="K19" s="46">
        <f t="shared" si="4"/>
        <v>72.712059599999989</v>
      </c>
      <c r="L19" s="47">
        <v>0.20000000000000001</v>
      </c>
      <c r="M19" s="48">
        <f t="shared" si="5"/>
        <v>14.542411919999999</v>
      </c>
      <c r="N19" s="49">
        <v>0.050000000000000003</v>
      </c>
      <c r="O19" s="50">
        <f t="shared" si="6"/>
        <v>3.6356029799999998</v>
      </c>
      <c r="P19" s="49">
        <v>0.050000000000000003</v>
      </c>
      <c r="Q19" s="50">
        <f t="shared" si="7"/>
        <v>3.6356029799999998</v>
      </c>
      <c r="R19" s="51">
        <f t="shared" si="8"/>
        <v>25.449999999999999</v>
      </c>
      <c r="S19" s="52">
        <f t="shared" si="9"/>
        <v>50.899999999999999</v>
      </c>
      <c r="T19" s="53">
        <f t="shared" si="10"/>
        <v>0.60901864482463375</v>
      </c>
    </row>
    <row r="20" ht="15.95" customHeight="1">
      <c r="A20" s="342" t="s">
        <v>485</v>
      </c>
      <c r="B20" s="56" t="s">
        <v>294</v>
      </c>
      <c r="C20" s="40" t="s">
        <v>488</v>
      </c>
      <c r="D20" s="41">
        <v>4</v>
      </c>
      <c r="E20" s="42">
        <v>398</v>
      </c>
      <c r="F20" s="43">
        <v>0</v>
      </c>
      <c r="G20" s="44">
        <f t="shared" si="0"/>
        <v>398</v>
      </c>
      <c r="H20" s="45">
        <f t="shared" si="1"/>
        <v>55.811540000000001</v>
      </c>
      <c r="I20" s="45">
        <f t="shared" si="2"/>
        <v>223.24616</v>
      </c>
      <c r="J20" s="45">
        <f t="shared" si="3"/>
        <v>7.2555002000000002</v>
      </c>
      <c r="K20" s="46">
        <f t="shared" si="4"/>
        <v>194.2241592</v>
      </c>
      <c r="L20" s="47">
        <v>0.20000000000000001</v>
      </c>
      <c r="M20" s="48">
        <f t="shared" si="5"/>
        <v>38.844831840000005</v>
      </c>
      <c r="N20" s="49">
        <v>0.050000000000000003</v>
      </c>
      <c r="O20" s="50">
        <f t="shared" si="6"/>
        <v>9.7112079600000012</v>
      </c>
      <c r="P20" s="49">
        <v>0.050000000000000003</v>
      </c>
      <c r="Q20" s="50">
        <f t="shared" si="7"/>
        <v>9.7112079600000012</v>
      </c>
      <c r="R20" s="51">
        <f t="shared" si="8"/>
        <v>33.990000000000002</v>
      </c>
      <c r="S20" s="52">
        <f t="shared" si="9"/>
        <v>135.96000000000001</v>
      </c>
      <c r="T20" s="53">
        <f t="shared" si="10"/>
        <v>0.60901383477323867</v>
      </c>
    </row>
    <row r="21" ht="15.95" customHeight="1">
      <c r="A21" s="342" t="s">
        <v>485</v>
      </c>
      <c r="B21" s="39" t="s">
        <v>296</v>
      </c>
      <c r="C21" s="40" t="s">
        <v>489</v>
      </c>
      <c r="D21" s="41">
        <v>3</v>
      </c>
      <c r="E21" s="42">
        <v>498</v>
      </c>
      <c r="F21" s="43">
        <v>0</v>
      </c>
      <c r="G21" s="44">
        <f t="shared" si="0"/>
        <v>498</v>
      </c>
      <c r="H21" s="45">
        <f t="shared" si="1"/>
        <v>69.83453999999999</v>
      </c>
      <c r="I21" s="45">
        <f t="shared" si="2"/>
        <v>209.50361999999996</v>
      </c>
      <c r="J21" s="45">
        <f t="shared" si="3"/>
        <v>9.0784901999999992</v>
      </c>
      <c r="K21" s="46">
        <f t="shared" si="4"/>
        <v>182.26814939999997</v>
      </c>
      <c r="L21" s="47">
        <v>0.20000000000000001</v>
      </c>
      <c r="M21" s="48">
        <f t="shared" si="5"/>
        <v>36.453629879999994</v>
      </c>
      <c r="N21" s="49">
        <v>0.050000000000000003</v>
      </c>
      <c r="O21" s="50">
        <f t="shared" si="6"/>
        <v>9.1134074699999985</v>
      </c>
      <c r="P21" s="49">
        <v>0.050000000000000003</v>
      </c>
      <c r="Q21" s="50">
        <f t="shared" si="7"/>
        <v>9.1134074699999985</v>
      </c>
      <c r="R21" s="51">
        <f t="shared" si="8"/>
        <v>42.530000000000001</v>
      </c>
      <c r="S21" s="52">
        <f t="shared" si="9"/>
        <v>127.59</v>
      </c>
      <c r="T21" s="53">
        <f t="shared" si="10"/>
        <v>0.60901095646939196</v>
      </c>
    </row>
    <row r="22" ht="15.95" customHeight="1">
      <c r="A22" s="342" t="s">
        <v>485</v>
      </c>
      <c r="B22" s="39" t="s">
        <v>404</v>
      </c>
      <c r="C22" s="40" t="s">
        <v>447</v>
      </c>
      <c r="D22" s="41">
        <v>22</v>
      </c>
      <c r="E22" s="42">
        <v>248</v>
      </c>
      <c r="F22" s="43">
        <v>0.5</v>
      </c>
      <c r="G22" s="44">
        <f t="shared" si="0"/>
        <v>124</v>
      </c>
      <c r="H22" s="45">
        <f t="shared" si="1"/>
        <v>17.38852</v>
      </c>
      <c r="I22" s="45">
        <f t="shared" si="2"/>
        <v>382.54743999999999</v>
      </c>
      <c r="J22" s="45">
        <f t="shared" si="3"/>
        <v>2.2605076</v>
      </c>
      <c r="K22" s="46">
        <f t="shared" si="4"/>
        <v>332.81627279999998</v>
      </c>
      <c r="L22" s="47">
        <v>0.20000000000000001</v>
      </c>
      <c r="M22" s="48">
        <f t="shared" si="5"/>
        <v>66.563254560000004</v>
      </c>
      <c r="N22" s="49">
        <v>0.050000000000000003</v>
      </c>
      <c r="O22" s="50">
        <f t="shared" si="6"/>
        <v>16.640813640000001</v>
      </c>
      <c r="P22" s="49">
        <v>0.050000000000000003</v>
      </c>
      <c r="Q22" s="50">
        <f t="shared" si="7"/>
        <v>16.640813640000001</v>
      </c>
      <c r="R22" s="51">
        <f t="shared" si="8"/>
        <v>10.59</v>
      </c>
      <c r="S22" s="52">
        <f t="shared" si="9"/>
        <v>232.97999999999999</v>
      </c>
      <c r="T22" s="53">
        <f t="shared" si="10"/>
        <v>0.60902250450297091</v>
      </c>
    </row>
    <row r="23" ht="15.95" customHeight="1">
      <c r="A23" s="342" t="s">
        <v>485</v>
      </c>
      <c r="B23" s="39" t="s">
        <v>48</v>
      </c>
      <c r="C23" s="40" t="s">
        <v>49</v>
      </c>
      <c r="D23" s="41">
        <v>947</v>
      </c>
      <c r="E23" s="42">
        <v>268</v>
      </c>
      <c r="F23" s="43">
        <v>0.84999999999999998</v>
      </c>
      <c r="G23" s="44">
        <f t="shared" si="0"/>
        <v>40</v>
      </c>
      <c r="H23" s="45">
        <f t="shared" si="1"/>
        <v>5.6091999999999995</v>
      </c>
      <c r="I23" s="45">
        <f t="shared" si="2"/>
        <v>5311.9123999999993</v>
      </c>
      <c r="J23" s="45">
        <f t="shared" si="3"/>
        <v>0.72919599999999996</v>
      </c>
      <c r="K23" s="46">
        <f t="shared" si="4"/>
        <v>4621.3637879999997</v>
      </c>
      <c r="L23" s="47">
        <v>0.20000000000000001</v>
      </c>
      <c r="M23" s="48">
        <f t="shared" si="5"/>
        <v>924.27275759999998</v>
      </c>
      <c r="N23" s="49">
        <v>0.050000000000000003</v>
      </c>
      <c r="O23" s="50">
        <f t="shared" si="6"/>
        <v>231.06818939999999</v>
      </c>
      <c r="P23" s="49">
        <v>0.050000000000000003</v>
      </c>
      <c r="Q23" s="50">
        <f t="shared" si="7"/>
        <v>231.06818939999999</v>
      </c>
      <c r="R23" s="51">
        <f t="shared" si="8"/>
        <v>3.4199999999999999</v>
      </c>
      <c r="S23" s="52">
        <f t="shared" si="9"/>
        <v>3238.7399999999998</v>
      </c>
      <c r="T23" s="53">
        <f t="shared" si="10"/>
        <v>0.6097126149896599</v>
      </c>
    </row>
    <row r="24" ht="15.95" customHeight="1">
      <c r="A24" s="342" t="s">
        <v>485</v>
      </c>
      <c r="B24" s="39" t="s">
        <v>50</v>
      </c>
      <c r="C24" s="40" t="s">
        <v>51</v>
      </c>
      <c r="D24" s="41">
        <v>2209</v>
      </c>
      <c r="E24" s="42">
        <v>368</v>
      </c>
      <c r="F24" s="43">
        <v>0.84999999999999998</v>
      </c>
      <c r="G24" s="44">
        <f t="shared" si="0"/>
        <v>55</v>
      </c>
      <c r="H24" s="45">
        <f t="shared" si="1"/>
        <v>7.71265</v>
      </c>
      <c r="I24" s="45">
        <f t="shared" si="2"/>
        <v>17037.243849999999</v>
      </c>
      <c r="J24" s="45">
        <f t="shared" si="3"/>
        <v>1.0026444999999999</v>
      </c>
      <c r="K24" s="46">
        <f t="shared" si="4"/>
        <v>14822.402149500002</v>
      </c>
      <c r="L24" s="47">
        <v>0.20000000000000001</v>
      </c>
      <c r="M24" s="48">
        <f t="shared" si="5"/>
        <v>2964.4804299000007</v>
      </c>
      <c r="N24" s="49">
        <v>0.050000000000000003</v>
      </c>
      <c r="O24" s="50">
        <f t="shared" si="6"/>
        <v>741.12010747500017</v>
      </c>
      <c r="P24" s="49">
        <v>0.050000000000000003</v>
      </c>
      <c r="Q24" s="50">
        <f t="shared" si="7"/>
        <v>741.12010747500017</v>
      </c>
      <c r="R24" s="51">
        <f t="shared" si="8"/>
        <v>4.7000000000000002</v>
      </c>
      <c r="S24" s="52">
        <f t="shared" si="9"/>
        <v>10382.300000000001</v>
      </c>
      <c r="T24" s="53">
        <f t="shared" si="10"/>
        <v>0.60938847218530601</v>
      </c>
    </row>
    <row r="25" ht="15.95" customHeight="1">
      <c r="A25" s="342" t="s">
        <v>485</v>
      </c>
      <c r="B25" s="39" t="s">
        <v>42</v>
      </c>
      <c r="C25" s="40" t="s">
        <v>43</v>
      </c>
      <c r="D25" s="41">
        <v>3000</v>
      </c>
      <c r="E25" s="42">
        <v>198</v>
      </c>
      <c r="F25" s="43">
        <v>0.88</v>
      </c>
      <c r="G25" s="44">
        <f t="shared" si="0"/>
        <v>23</v>
      </c>
      <c r="H25" s="45">
        <f t="shared" si="1"/>
        <v>3.2252899999999998</v>
      </c>
      <c r="I25" s="45">
        <f t="shared" si="2"/>
        <v>9675.869999999999</v>
      </c>
      <c r="J25" s="45">
        <f t="shared" si="3"/>
        <v>0.41928769999999999</v>
      </c>
      <c r="K25" s="46">
        <f t="shared" si="4"/>
        <v>8418.0069000000003</v>
      </c>
      <c r="L25" s="47">
        <v>0.20000000000000001</v>
      </c>
      <c r="M25" s="48">
        <f t="shared" si="5"/>
        <v>1683.6013800000001</v>
      </c>
      <c r="N25" s="49">
        <v>0.050000000000000003</v>
      </c>
      <c r="O25" s="50">
        <f t="shared" si="6"/>
        <v>420.90034500000002</v>
      </c>
      <c r="P25" s="49">
        <v>0.050000000000000003</v>
      </c>
      <c r="Q25" s="50">
        <f t="shared" si="7"/>
        <v>420.90034500000002</v>
      </c>
      <c r="R25" s="51">
        <f t="shared" si="8"/>
        <v>1.96</v>
      </c>
      <c r="S25" s="52">
        <f t="shared" si="9"/>
        <v>5880</v>
      </c>
      <c r="T25" s="53">
        <f t="shared" si="10"/>
        <v>0.60769729233650316</v>
      </c>
    </row>
    <row r="26" ht="15.95" customHeight="1">
      <c r="A26" s="342" t="s">
        <v>485</v>
      </c>
      <c r="B26" s="39" t="s">
        <v>44</v>
      </c>
      <c r="C26" s="40" t="s">
        <v>45</v>
      </c>
      <c r="D26" s="41">
        <v>43</v>
      </c>
      <c r="E26" s="42">
        <v>298</v>
      </c>
      <c r="F26" s="43">
        <v>0.83999999999999997</v>
      </c>
      <c r="G26" s="44">
        <f t="shared" si="0"/>
        <v>47</v>
      </c>
      <c r="H26" s="45">
        <f t="shared" si="1"/>
        <v>6.5908099999999994</v>
      </c>
      <c r="I26" s="45">
        <f t="shared" si="2"/>
        <v>283.40482999999995</v>
      </c>
      <c r="J26" s="45">
        <f t="shared" si="3"/>
        <v>0.85680529999999999</v>
      </c>
      <c r="K26" s="46">
        <f t="shared" si="4"/>
        <v>246.56220209999998</v>
      </c>
      <c r="L26" s="47">
        <v>0.20000000000000001</v>
      </c>
      <c r="M26" s="48">
        <f t="shared" si="5"/>
        <v>49.312440420000001</v>
      </c>
      <c r="N26" s="49">
        <v>0.050000000000000003</v>
      </c>
      <c r="O26" s="50">
        <f t="shared" si="6"/>
        <v>12.328110105</v>
      </c>
      <c r="P26" s="49">
        <v>0.050000000000000003</v>
      </c>
      <c r="Q26" s="50">
        <f t="shared" si="7"/>
        <v>12.328110105</v>
      </c>
      <c r="R26" s="51">
        <f t="shared" si="8"/>
        <v>4.0099999999999998</v>
      </c>
      <c r="S26" s="52">
        <f t="shared" si="9"/>
        <v>172.42999999999998</v>
      </c>
      <c r="T26" s="53">
        <f t="shared" si="10"/>
        <v>0.6084229404276561</v>
      </c>
    </row>
    <row r="27" ht="15.95" customHeight="1">
      <c r="A27" s="342" t="s">
        <v>485</v>
      </c>
      <c r="B27" s="39" t="s">
        <v>46</v>
      </c>
      <c r="C27" s="40" t="s">
        <v>47</v>
      </c>
      <c r="D27" s="41">
        <v>124</v>
      </c>
      <c r="E27" s="42">
        <v>398</v>
      </c>
      <c r="F27" s="43">
        <v>0.81999999999999995</v>
      </c>
      <c r="G27" s="44">
        <f t="shared" si="0"/>
        <v>71</v>
      </c>
      <c r="H27" s="45">
        <f t="shared" si="1"/>
        <v>9.9563299999999995</v>
      </c>
      <c r="I27" s="45">
        <f t="shared" si="2"/>
        <v>1234.58492</v>
      </c>
      <c r="J27" s="45">
        <f t="shared" si="3"/>
        <v>1.2943229000000001</v>
      </c>
      <c r="K27" s="46">
        <f t="shared" si="4"/>
        <v>1074.0888804000001</v>
      </c>
      <c r="L27" s="47">
        <v>0.20000000000000001</v>
      </c>
      <c r="M27" s="48">
        <f t="shared" si="5"/>
        <v>214.81777608000004</v>
      </c>
      <c r="N27" s="49">
        <v>0.050000000000000003</v>
      </c>
      <c r="O27" s="50">
        <f t="shared" si="6"/>
        <v>53.704444020000011</v>
      </c>
      <c r="P27" s="49">
        <v>0.050000000000000003</v>
      </c>
      <c r="Q27" s="50">
        <f t="shared" si="7"/>
        <v>53.704444020000011</v>
      </c>
      <c r="R27" s="51">
        <f t="shared" si="8"/>
        <v>6.0599999999999996</v>
      </c>
      <c r="S27" s="52">
        <f t="shared" si="9"/>
        <v>751.43999999999994</v>
      </c>
      <c r="T27" s="53">
        <f t="shared" si="10"/>
        <v>0.60865800952760696</v>
      </c>
    </row>
    <row r="28" ht="15.95" customHeight="1">
      <c r="A28" s="342" t="s">
        <v>485</v>
      </c>
      <c r="B28" s="54" t="s">
        <v>400</v>
      </c>
      <c r="C28" s="40" t="s">
        <v>412</v>
      </c>
      <c r="D28" s="41">
        <v>1</v>
      </c>
      <c r="E28" s="42">
        <v>48</v>
      </c>
      <c r="F28" s="43">
        <v>0</v>
      </c>
      <c r="G28" s="44">
        <f t="shared" si="0"/>
        <v>48</v>
      </c>
      <c r="H28" s="45">
        <f t="shared" si="1"/>
        <v>6.7310400000000001</v>
      </c>
      <c r="I28" s="45">
        <f t="shared" si="2"/>
        <v>6.7310400000000001</v>
      </c>
      <c r="J28" s="45">
        <f t="shared" si="3"/>
        <v>0.87503520000000001</v>
      </c>
      <c r="K28" s="46">
        <f t="shared" si="4"/>
        <v>5.8560048</v>
      </c>
      <c r="L28" s="47">
        <v>0.20000000000000001</v>
      </c>
      <c r="M28" s="48">
        <f t="shared" si="5"/>
        <v>1.17120096</v>
      </c>
      <c r="N28" s="49">
        <v>0.050000000000000003</v>
      </c>
      <c r="O28" s="50">
        <f t="shared" si="6"/>
        <v>0.29280023999999999</v>
      </c>
      <c r="P28" s="49">
        <v>0.050000000000000003</v>
      </c>
      <c r="Q28" s="50">
        <f t="shared" si="7"/>
        <v>0.29280023999999999</v>
      </c>
      <c r="R28" s="51">
        <f t="shared" si="8"/>
        <v>4.0999999999999996</v>
      </c>
      <c r="S28" s="52">
        <f t="shared" si="9"/>
        <v>4.0999999999999996</v>
      </c>
      <c r="T28" s="53">
        <f t="shared" si="10"/>
        <v>0.60911835318167762</v>
      </c>
    </row>
    <row r="29" ht="15.95" customHeight="1">
      <c r="A29" s="342" t="s">
        <v>485</v>
      </c>
      <c r="B29" s="54" t="s">
        <v>400</v>
      </c>
      <c r="C29" s="40" t="s">
        <v>412</v>
      </c>
      <c r="D29" s="41">
        <v>42</v>
      </c>
      <c r="E29" s="42">
        <v>48</v>
      </c>
      <c r="F29" s="43">
        <v>0.34999999999999998</v>
      </c>
      <c r="G29" s="44">
        <f t="shared" si="0"/>
        <v>31</v>
      </c>
      <c r="H29" s="45">
        <f t="shared" si="1"/>
        <v>4.3471299999999999</v>
      </c>
      <c r="I29" s="45">
        <f t="shared" si="2"/>
        <v>182.57945999999998</v>
      </c>
      <c r="J29" s="45">
        <f t="shared" si="3"/>
        <v>0.56512689999999999</v>
      </c>
      <c r="K29" s="46">
        <f t="shared" si="4"/>
        <v>158.8441302</v>
      </c>
      <c r="L29" s="47">
        <v>0.20000000000000001</v>
      </c>
      <c r="M29" s="48">
        <f t="shared" si="5"/>
        <v>31.76882604</v>
      </c>
      <c r="N29" s="49">
        <v>0.050000000000000003</v>
      </c>
      <c r="O29" s="50">
        <f t="shared" si="6"/>
        <v>7.9422065100000001</v>
      </c>
      <c r="P29" s="49">
        <v>0.050000000000000003</v>
      </c>
      <c r="Q29" s="50">
        <f t="shared" si="7"/>
        <v>7.9422065100000001</v>
      </c>
      <c r="R29" s="51">
        <f t="shared" si="8"/>
        <v>2.6499999999999999</v>
      </c>
      <c r="S29" s="52">
        <f t="shared" si="9"/>
        <v>111.3</v>
      </c>
      <c r="T29" s="53">
        <f t="shared" si="10"/>
        <v>0.60959759657521173</v>
      </c>
    </row>
    <row r="30" ht="15.95" customHeight="1">
      <c r="A30" s="342" t="s">
        <v>485</v>
      </c>
      <c r="B30" s="39" t="s">
        <v>64</v>
      </c>
      <c r="C30" s="40" t="s">
        <v>413</v>
      </c>
      <c r="D30" s="41">
        <v>7</v>
      </c>
      <c r="E30" s="42">
        <v>98</v>
      </c>
      <c r="F30" s="43">
        <v>0.34999999999999998</v>
      </c>
      <c r="G30" s="44">
        <f t="shared" si="0"/>
        <v>63</v>
      </c>
      <c r="H30" s="45">
        <f t="shared" si="1"/>
        <v>8.8344899999999988</v>
      </c>
      <c r="I30" s="45">
        <f t="shared" si="2"/>
        <v>61.841429999999988</v>
      </c>
      <c r="J30" s="45">
        <f t="shared" si="3"/>
        <v>1.1484836999999999</v>
      </c>
      <c r="K30" s="46">
        <f t="shared" si="4"/>
        <v>53.802044099999989</v>
      </c>
      <c r="L30" s="47">
        <v>0.20000000000000001</v>
      </c>
      <c r="M30" s="48">
        <f t="shared" si="5"/>
        <v>10.760408819999999</v>
      </c>
      <c r="N30" s="49">
        <v>0.050000000000000003</v>
      </c>
      <c r="O30" s="50">
        <f t="shared" si="6"/>
        <v>2.6901022049999996</v>
      </c>
      <c r="P30" s="49">
        <v>0.050000000000000003</v>
      </c>
      <c r="Q30" s="50">
        <f t="shared" si="7"/>
        <v>2.6901022049999996</v>
      </c>
      <c r="R30" s="51">
        <f t="shared" si="8"/>
        <v>5.3799999999999999</v>
      </c>
      <c r="S30" s="52">
        <f t="shared" si="9"/>
        <v>37.659999999999997</v>
      </c>
      <c r="T30" s="53">
        <f t="shared" si="10"/>
        <v>0.60897686227501535</v>
      </c>
    </row>
    <row r="31" ht="15.95" customHeight="1">
      <c r="A31" s="342" t="s">
        <v>485</v>
      </c>
      <c r="B31" s="39" t="s">
        <v>406</v>
      </c>
      <c r="C31" s="40" t="s">
        <v>73</v>
      </c>
      <c r="D31" s="41">
        <v>13</v>
      </c>
      <c r="E31" s="42">
        <v>228</v>
      </c>
      <c r="F31" s="43">
        <v>0.59999999999999998</v>
      </c>
      <c r="G31" s="44">
        <f t="shared" si="0"/>
        <v>91</v>
      </c>
      <c r="H31" s="45">
        <f t="shared" si="1"/>
        <v>12.76093</v>
      </c>
      <c r="I31" s="45">
        <f t="shared" si="2"/>
        <v>165.89209</v>
      </c>
      <c r="J31" s="45">
        <f t="shared" si="3"/>
        <v>1.6589209</v>
      </c>
      <c r="K31" s="46">
        <f t="shared" si="4"/>
        <v>144.32611829999999</v>
      </c>
      <c r="L31" s="47">
        <v>0.20000000000000001</v>
      </c>
      <c r="M31" s="48">
        <f t="shared" si="5"/>
        <v>28.865223659999998</v>
      </c>
      <c r="N31" s="49">
        <v>0.050000000000000003</v>
      </c>
      <c r="O31" s="50">
        <f t="shared" si="6"/>
        <v>7.2163059149999995</v>
      </c>
      <c r="P31" s="49">
        <v>0.050000000000000003</v>
      </c>
      <c r="Q31" s="50">
        <f t="shared" si="7"/>
        <v>7.2163059149999995</v>
      </c>
      <c r="R31" s="51">
        <f t="shared" si="8"/>
        <v>7.7699999999999996</v>
      </c>
      <c r="S31" s="52">
        <f t="shared" si="9"/>
        <v>101.00999999999999</v>
      </c>
      <c r="T31" s="53">
        <f t="shared" si="10"/>
        <v>0.60888979094783835</v>
      </c>
    </row>
    <row r="32" ht="15.95" customHeight="1">
      <c r="A32" s="342" t="s">
        <v>485</v>
      </c>
      <c r="B32" s="56" t="s">
        <v>74</v>
      </c>
      <c r="C32" s="40" t="s">
        <v>75</v>
      </c>
      <c r="D32" s="41">
        <v>39</v>
      </c>
      <c r="E32" s="42">
        <v>248</v>
      </c>
      <c r="F32" s="43">
        <v>0.45000000000000001</v>
      </c>
      <c r="G32" s="44">
        <f t="shared" si="0"/>
        <v>136</v>
      </c>
      <c r="H32" s="45">
        <f t="shared" si="1"/>
        <v>19.071279999999998</v>
      </c>
      <c r="I32" s="45">
        <f t="shared" si="2"/>
        <v>743.77991999999995</v>
      </c>
      <c r="J32" s="45">
        <f t="shared" si="3"/>
        <v>2.4792663999999998</v>
      </c>
      <c r="K32" s="46">
        <f t="shared" si="4"/>
        <v>647.08853039999997</v>
      </c>
      <c r="L32" s="47">
        <v>0.20000000000000001</v>
      </c>
      <c r="M32" s="48">
        <f t="shared" si="5"/>
        <v>129.41770607999999</v>
      </c>
      <c r="N32" s="49">
        <v>0.050000000000000003</v>
      </c>
      <c r="O32" s="50">
        <f t="shared" si="6"/>
        <v>32.354426519999997</v>
      </c>
      <c r="P32" s="49">
        <v>0.050000000000000003</v>
      </c>
      <c r="Q32" s="50">
        <f t="shared" si="7"/>
        <v>32.354426519999997</v>
      </c>
      <c r="R32" s="51">
        <f t="shared" si="8"/>
        <v>11.609999999999999</v>
      </c>
      <c r="S32" s="52">
        <f t="shared" si="9"/>
        <v>452.78999999999996</v>
      </c>
      <c r="T32" s="53">
        <f t="shared" si="10"/>
        <v>0.60876878741227647</v>
      </c>
    </row>
    <row r="33" ht="15.95" customHeight="1">
      <c r="A33" s="342" t="s">
        <v>485</v>
      </c>
      <c r="B33" s="39" t="s">
        <v>76</v>
      </c>
      <c r="C33" s="40" t="s">
        <v>77</v>
      </c>
      <c r="D33" s="41">
        <v>31</v>
      </c>
      <c r="E33" s="42">
        <v>348</v>
      </c>
      <c r="F33" s="43">
        <v>0.45000000000000001</v>
      </c>
      <c r="G33" s="44">
        <f t="shared" si="0"/>
        <v>191</v>
      </c>
      <c r="H33" s="45">
        <f t="shared" si="1"/>
        <v>26.783929999999998</v>
      </c>
      <c r="I33" s="45">
        <f t="shared" si="2"/>
        <v>830.30182999999988</v>
      </c>
      <c r="J33" s="45">
        <f t="shared" si="3"/>
        <v>3.4819108999999999</v>
      </c>
      <c r="K33" s="46">
        <f t="shared" si="4"/>
        <v>722.36259209999992</v>
      </c>
      <c r="L33" s="47">
        <v>0.20000000000000001</v>
      </c>
      <c r="M33" s="48">
        <f t="shared" si="5"/>
        <v>144.47251842</v>
      </c>
      <c r="N33" s="49">
        <v>0.050000000000000003</v>
      </c>
      <c r="O33" s="50">
        <f t="shared" si="6"/>
        <v>36.118129605</v>
      </c>
      <c r="P33" s="49">
        <v>0.050000000000000003</v>
      </c>
      <c r="Q33" s="50">
        <f t="shared" si="7"/>
        <v>36.118129605</v>
      </c>
      <c r="R33" s="51">
        <f t="shared" si="8"/>
        <v>16.309999999999999</v>
      </c>
      <c r="S33" s="52">
        <f t="shared" si="9"/>
        <v>505.60999999999996</v>
      </c>
      <c r="T33" s="53">
        <f t="shared" si="10"/>
        <v>0.60894723067152579</v>
      </c>
    </row>
    <row r="34" ht="15.95" customHeight="1">
      <c r="A34" s="342" t="s">
        <v>485</v>
      </c>
      <c r="B34" s="39" t="s">
        <v>78</v>
      </c>
      <c r="C34" s="40" t="s">
        <v>79</v>
      </c>
      <c r="D34" s="41">
        <v>789</v>
      </c>
      <c r="E34" s="42">
        <v>198</v>
      </c>
      <c r="F34" s="43">
        <v>0.83999999999999997</v>
      </c>
      <c r="G34" s="44">
        <f t="shared" si="0"/>
        <v>31</v>
      </c>
      <c r="H34" s="45">
        <f t="shared" si="1"/>
        <v>4.3471299999999999</v>
      </c>
      <c r="I34" s="45">
        <f t="shared" si="2"/>
        <v>3429.8855699999999</v>
      </c>
      <c r="J34" s="45">
        <f t="shared" si="3"/>
        <v>0.56512689999999999</v>
      </c>
      <c r="K34" s="46">
        <f t="shared" si="4"/>
        <v>2984.0004458999997</v>
      </c>
      <c r="L34" s="47">
        <v>0.20000000000000001</v>
      </c>
      <c r="M34" s="48">
        <f t="shared" si="5"/>
        <v>596.80008917999999</v>
      </c>
      <c r="N34" s="49">
        <v>0.050000000000000003</v>
      </c>
      <c r="O34" s="50">
        <f t="shared" si="6"/>
        <v>149.200022295</v>
      </c>
      <c r="P34" s="49">
        <v>0.050000000000000003</v>
      </c>
      <c r="Q34" s="50">
        <f t="shared" si="7"/>
        <v>149.200022295</v>
      </c>
      <c r="R34" s="51">
        <f t="shared" si="8"/>
        <v>2.6499999999999999</v>
      </c>
      <c r="S34" s="52">
        <f t="shared" si="9"/>
        <v>2090.8499999999999</v>
      </c>
      <c r="T34" s="53">
        <f t="shared" si="10"/>
        <v>0.60959759657521173</v>
      </c>
    </row>
    <row r="35" ht="15.95" customHeight="1">
      <c r="A35" s="342" t="s">
        <v>485</v>
      </c>
      <c r="B35" s="39" t="s">
        <v>80</v>
      </c>
      <c r="C35" s="40" t="s">
        <v>81</v>
      </c>
      <c r="D35" s="41">
        <v>198</v>
      </c>
      <c r="E35" s="42">
        <v>298</v>
      </c>
      <c r="F35" s="43">
        <v>0.83999999999999997</v>
      </c>
      <c r="G35" s="44">
        <f t="shared" si="0"/>
        <v>47</v>
      </c>
      <c r="H35" s="45">
        <f t="shared" si="1"/>
        <v>6.5908099999999994</v>
      </c>
      <c r="I35" s="45">
        <f t="shared" si="2"/>
        <v>1304.98038</v>
      </c>
      <c r="J35" s="45">
        <f t="shared" si="3"/>
        <v>0.85680529999999999</v>
      </c>
      <c r="K35" s="46">
        <f t="shared" si="4"/>
        <v>1135.3329306000001</v>
      </c>
      <c r="L35" s="47">
        <v>0.20000000000000001</v>
      </c>
      <c r="M35" s="48">
        <f t="shared" si="5"/>
        <v>227.06658612000001</v>
      </c>
      <c r="N35" s="49">
        <v>0.050000000000000003</v>
      </c>
      <c r="O35" s="50">
        <f t="shared" si="6"/>
        <v>56.766646530000003</v>
      </c>
      <c r="P35" s="49">
        <v>0.050000000000000003</v>
      </c>
      <c r="Q35" s="50">
        <f t="shared" si="7"/>
        <v>56.766646530000003</v>
      </c>
      <c r="R35" s="51">
        <f t="shared" si="8"/>
        <v>4.0099999999999998</v>
      </c>
      <c r="S35" s="52">
        <f t="shared" si="9"/>
        <v>793.9799999999999</v>
      </c>
      <c r="T35" s="53">
        <f t="shared" si="10"/>
        <v>0.60842294042765599</v>
      </c>
    </row>
    <row r="36" ht="15.95" customHeight="1">
      <c r="A36" s="342" t="s">
        <v>485</v>
      </c>
      <c r="B36" s="39" t="s">
        <v>80</v>
      </c>
      <c r="C36" s="40" t="s">
        <v>81</v>
      </c>
      <c r="D36" s="41">
        <v>1</v>
      </c>
      <c r="E36" s="42">
        <v>298</v>
      </c>
      <c r="F36" s="43">
        <v>0</v>
      </c>
      <c r="G36" s="44">
        <f t="shared" si="0"/>
        <v>298</v>
      </c>
      <c r="H36" s="45">
        <f t="shared" si="1"/>
        <v>41.788539999999998</v>
      </c>
      <c r="I36" s="45">
        <f t="shared" si="2"/>
        <v>41.788539999999998</v>
      </c>
      <c r="J36" s="45">
        <f t="shared" si="3"/>
        <v>5.4325102000000003</v>
      </c>
      <c r="K36" s="46">
        <f t="shared" si="4"/>
        <v>36.356029799999995</v>
      </c>
      <c r="L36" s="47">
        <v>0.20000000000000001</v>
      </c>
      <c r="M36" s="48">
        <f t="shared" si="5"/>
        <v>7.2712059599999996</v>
      </c>
      <c r="N36" s="49">
        <v>0.050000000000000003</v>
      </c>
      <c r="O36" s="50">
        <f t="shared" si="6"/>
        <v>1.8178014899999999</v>
      </c>
      <c r="P36" s="49">
        <v>0.050000000000000003</v>
      </c>
      <c r="Q36" s="50">
        <f t="shared" si="7"/>
        <v>1.8178014899999999</v>
      </c>
      <c r="R36" s="51">
        <f t="shared" si="8"/>
        <v>25.449999999999999</v>
      </c>
      <c r="S36" s="52">
        <f t="shared" si="9"/>
        <v>25.449999999999999</v>
      </c>
      <c r="T36" s="53">
        <f t="shared" si="10"/>
        <v>0.60901864482463375</v>
      </c>
    </row>
    <row r="37" ht="15.95" customHeight="1">
      <c r="A37" s="342" t="s">
        <v>485</v>
      </c>
      <c r="B37" s="39" t="s">
        <v>82</v>
      </c>
      <c r="C37" s="40" t="s">
        <v>83</v>
      </c>
      <c r="D37" s="41">
        <v>471</v>
      </c>
      <c r="E37" s="42">
        <v>398</v>
      </c>
      <c r="F37" s="43">
        <v>0.75</v>
      </c>
      <c r="G37" s="44">
        <f t="shared" si="0"/>
        <v>99</v>
      </c>
      <c r="H37" s="45">
        <f t="shared" si="1"/>
        <v>13.882769999999999</v>
      </c>
      <c r="I37" s="45">
        <f t="shared" si="2"/>
        <v>6538.7846699999991</v>
      </c>
      <c r="J37" s="45">
        <f t="shared" si="3"/>
        <v>1.8047601</v>
      </c>
      <c r="K37" s="46">
        <f t="shared" si="4"/>
        <v>5688.7426629000001</v>
      </c>
      <c r="L37" s="47">
        <v>0.20000000000000001</v>
      </c>
      <c r="M37" s="48">
        <f t="shared" si="5"/>
        <v>1137.7485325800001</v>
      </c>
      <c r="N37" s="49">
        <v>0.050000000000000003</v>
      </c>
      <c r="O37" s="50">
        <f t="shared" si="6"/>
        <v>284.43713314500002</v>
      </c>
      <c r="P37" s="49">
        <v>0.050000000000000003</v>
      </c>
      <c r="Q37" s="50">
        <f t="shared" si="7"/>
        <v>284.43713314500002</v>
      </c>
      <c r="R37" s="51">
        <f t="shared" si="8"/>
        <v>8.4499999999999993</v>
      </c>
      <c r="S37" s="52">
        <f t="shared" si="9"/>
        <v>3979.9499999999998</v>
      </c>
      <c r="T37" s="53">
        <f t="shared" si="10"/>
        <v>0.60866815484229742</v>
      </c>
    </row>
    <row r="38" s="1" customFormat="1" ht="15.95" customHeight="1">
      <c r="A38" s="342" t="s">
        <v>485</v>
      </c>
      <c r="B38" s="39" t="s">
        <v>365</v>
      </c>
      <c r="C38" s="40" t="s">
        <v>85</v>
      </c>
      <c r="D38" s="41">
        <v>2650</v>
      </c>
      <c r="E38" s="42">
        <v>98</v>
      </c>
      <c r="F38" s="43">
        <v>0.69999999999999996</v>
      </c>
      <c r="G38" s="44">
        <f t="shared" si="0"/>
        <v>29</v>
      </c>
      <c r="H38" s="45">
        <f t="shared" si="1"/>
        <v>4.0666700000000002</v>
      </c>
      <c r="I38" s="45">
        <f t="shared" si="2"/>
        <v>10776.675500000001</v>
      </c>
      <c r="J38" s="45">
        <f t="shared" si="3"/>
        <v>0.52866710000000006</v>
      </c>
      <c r="K38" s="46">
        <f t="shared" si="4"/>
        <v>9375.7076850000012</v>
      </c>
      <c r="L38" s="47">
        <v>0.20000000000000001</v>
      </c>
      <c r="M38" s="48">
        <f t="shared" si="5"/>
        <v>1875.1415370000004</v>
      </c>
      <c r="N38" s="49">
        <v>0.050000000000000003</v>
      </c>
      <c r="O38" s="50">
        <f t="shared" si="6"/>
        <v>468.78538425000011</v>
      </c>
      <c r="P38" s="49">
        <v>0.050000000000000003</v>
      </c>
      <c r="Q38" s="50">
        <f t="shared" si="7"/>
        <v>468.78538425000011</v>
      </c>
      <c r="R38" s="51">
        <f t="shared" si="8"/>
        <v>2.48</v>
      </c>
      <c r="S38" s="52">
        <f t="shared" si="9"/>
        <v>6572</v>
      </c>
      <c r="T38" s="53">
        <f t="shared" si="10"/>
        <v>0.60983556570855268</v>
      </c>
    </row>
    <row r="39" ht="15.95" customHeight="1">
      <c r="A39" s="342" t="s">
        <v>485</v>
      </c>
      <c r="B39" s="56" t="s">
        <v>366</v>
      </c>
      <c r="C39" s="40" t="s">
        <v>87</v>
      </c>
      <c r="D39" s="41">
        <v>94</v>
      </c>
      <c r="E39" s="42">
        <v>198</v>
      </c>
      <c r="F39" s="43">
        <v>0.59999999999999998</v>
      </c>
      <c r="G39" s="44">
        <f t="shared" si="0"/>
        <v>79</v>
      </c>
      <c r="H39" s="45">
        <f t="shared" si="1"/>
        <v>11.07817</v>
      </c>
      <c r="I39" s="45">
        <f t="shared" si="2"/>
        <v>1041.34798</v>
      </c>
      <c r="J39" s="45">
        <f t="shared" si="3"/>
        <v>1.4401621</v>
      </c>
      <c r="K39" s="46">
        <f t="shared" si="4"/>
        <v>905.97274259999995</v>
      </c>
      <c r="L39" s="47">
        <v>0.20000000000000001</v>
      </c>
      <c r="M39" s="48">
        <f t="shared" si="5"/>
        <v>181.19454852000001</v>
      </c>
      <c r="N39" s="49">
        <v>0.050000000000000003</v>
      </c>
      <c r="O39" s="50">
        <f t="shared" si="6"/>
        <v>45.298637130000003</v>
      </c>
      <c r="P39" s="49">
        <v>0.050000000000000003</v>
      </c>
      <c r="Q39" s="50">
        <f t="shared" si="7"/>
        <v>45.298637130000003</v>
      </c>
      <c r="R39" s="51">
        <f t="shared" si="8"/>
        <v>6.75</v>
      </c>
      <c r="S39" s="52">
        <f t="shared" si="9"/>
        <v>634.5</v>
      </c>
      <c r="T39" s="53">
        <f t="shared" si="10"/>
        <v>0.60930641071584923</v>
      </c>
    </row>
    <row r="40" ht="15.95" customHeight="1">
      <c r="A40" s="342" t="s">
        <v>485</v>
      </c>
      <c r="B40" s="57" t="s">
        <v>367</v>
      </c>
      <c r="C40" s="40" t="s">
        <v>415</v>
      </c>
      <c r="D40" s="41">
        <v>204</v>
      </c>
      <c r="E40" s="42">
        <v>248</v>
      </c>
      <c r="F40" s="43">
        <v>0.5</v>
      </c>
      <c r="G40" s="44">
        <f t="shared" si="0"/>
        <v>124</v>
      </c>
      <c r="H40" s="45">
        <f t="shared" si="1"/>
        <v>17.38852</v>
      </c>
      <c r="I40" s="45">
        <f t="shared" si="2"/>
        <v>3547.2580800000001</v>
      </c>
      <c r="J40" s="45">
        <f t="shared" si="3"/>
        <v>2.2605076</v>
      </c>
      <c r="K40" s="46">
        <f t="shared" si="4"/>
        <v>3086.1145296</v>
      </c>
      <c r="L40" s="47">
        <v>0.20000000000000001</v>
      </c>
      <c r="M40" s="48">
        <f t="shared" si="5"/>
        <v>617.22290592000002</v>
      </c>
      <c r="N40" s="49">
        <v>0.050000000000000003</v>
      </c>
      <c r="O40" s="50">
        <f t="shared" si="6"/>
        <v>154.30572648</v>
      </c>
      <c r="P40" s="49">
        <v>0.050000000000000003</v>
      </c>
      <c r="Q40" s="50">
        <f t="shared" si="7"/>
        <v>154.30572648</v>
      </c>
      <c r="R40" s="51">
        <f t="shared" si="8"/>
        <v>10.59</v>
      </c>
      <c r="S40" s="52">
        <f t="shared" si="9"/>
        <v>2160.3600000000001</v>
      </c>
      <c r="T40" s="53">
        <f t="shared" si="10"/>
        <v>0.60902250450297091</v>
      </c>
    </row>
    <row r="41" s="1" customFormat="1" ht="15.95" customHeight="1">
      <c r="A41" s="342" t="s">
        <v>485</v>
      </c>
      <c r="B41" s="56" t="s">
        <v>90</v>
      </c>
      <c r="C41" s="40" t="s">
        <v>91</v>
      </c>
      <c r="D41" s="41">
        <v>185</v>
      </c>
      <c r="E41" s="42">
        <v>88</v>
      </c>
      <c r="F41" s="43">
        <v>0</v>
      </c>
      <c r="G41" s="44">
        <f t="shared" si="0"/>
        <v>88</v>
      </c>
      <c r="H41" s="45">
        <f t="shared" si="1"/>
        <v>12.34024</v>
      </c>
      <c r="I41" s="45">
        <f t="shared" si="2"/>
        <v>2282.9443999999999</v>
      </c>
      <c r="J41" s="45">
        <f t="shared" si="3"/>
        <v>1.6042312000000001</v>
      </c>
      <c r="K41" s="46">
        <f t="shared" si="4"/>
        <v>1986.1616280000001</v>
      </c>
      <c r="L41" s="47">
        <v>0.20000000000000001</v>
      </c>
      <c r="M41" s="48">
        <f t="shared" si="5"/>
        <v>397.23232560000002</v>
      </c>
      <c r="N41" s="49">
        <v>0.050000000000000003</v>
      </c>
      <c r="O41" s="50">
        <f t="shared" si="6"/>
        <v>99.308081400000006</v>
      </c>
      <c r="P41" s="49">
        <v>0.050000000000000003</v>
      </c>
      <c r="Q41" s="50">
        <f t="shared" si="7"/>
        <v>99.308081400000006</v>
      </c>
      <c r="R41" s="51">
        <f t="shared" si="8"/>
        <v>7.5199999999999996</v>
      </c>
      <c r="S41" s="52">
        <f t="shared" si="9"/>
        <v>1391.1999999999998</v>
      </c>
      <c r="T41" s="53">
        <f t="shared" si="10"/>
        <v>0.6093884721853059</v>
      </c>
    </row>
    <row r="42" ht="15.95" customHeight="1">
      <c r="A42" s="342" t="s">
        <v>485</v>
      </c>
      <c r="B42" s="39" t="s">
        <v>96</v>
      </c>
      <c r="C42" s="40" t="s">
        <v>97</v>
      </c>
      <c r="D42" s="41">
        <v>10</v>
      </c>
      <c r="E42" s="42">
        <v>298</v>
      </c>
      <c r="F42" s="43">
        <v>0</v>
      </c>
      <c r="G42" s="44">
        <f t="shared" si="0"/>
        <v>298</v>
      </c>
      <c r="H42" s="45">
        <f t="shared" si="1"/>
        <v>41.788539999999998</v>
      </c>
      <c r="I42" s="45">
        <f t="shared" si="2"/>
        <v>417.8854</v>
      </c>
      <c r="J42" s="45">
        <f t="shared" si="3"/>
        <v>5.4325102000000003</v>
      </c>
      <c r="K42" s="46">
        <f t="shared" si="4"/>
        <v>363.56029799999993</v>
      </c>
      <c r="L42" s="47">
        <v>0.20000000000000001</v>
      </c>
      <c r="M42" s="48">
        <f t="shared" si="5"/>
        <v>72.712059599999989</v>
      </c>
      <c r="N42" s="49">
        <v>0.050000000000000003</v>
      </c>
      <c r="O42" s="50">
        <f t="shared" si="6"/>
        <v>18.178014899999997</v>
      </c>
      <c r="P42" s="49">
        <v>0.050000000000000003</v>
      </c>
      <c r="Q42" s="50">
        <f t="shared" si="7"/>
        <v>18.178014899999997</v>
      </c>
      <c r="R42" s="51">
        <f t="shared" si="8"/>
        <v>25.449999999999999</v>
      </c>
      <c r="S42" s="52">
        <f t="shared" si="9"/>
        <v>254.5</v>
      </c>
      <c r="T42" s="53">
        <f t="shared" si="10"/>
        <v>0.60901864482463375</v>
      </c>
    </row>
    <row r="43" ht="15.95" customHeight="1">
      <c r="A43" s="342" t="s">
        <v>485</v>
      </c>
      <c r="B43" s="39" t="s">
        <v>96</v>
      </c>
      <c r="C43" s="40" t="s">
        <v>97</v>
      </c>
      <c r="D43" s="41">
        <v>332</v>
      </c>
      <c r="E43" s="42">
        <v>298</v>
      </c>
      <c r="F43" s="43">
        <v>0.29999999999999999</v>
      </c>
      <c r="G43" s="44">
        <f t="shared" si="0"/>
        <v>208</v>
      </c>
      <c r="H43" s="45">
        <f t="shared" si="1"/>
        <v>29.167839999999998</v>
      </c>
      <c r="I43" s="45">
        <f t="shared" si="2"/>
        <v>9683.7228799999993</v>
      </c>
      <c r="J43" s="45">
        <f t="shared" si="3"/>
        <v>3.7918191999999999</v>
      </c>
      <c r="K43" s="46">
        <f t="shared" si="4"/>
        <v>8424.8389055999996</v>
      </c>
      <c r="L43" s="47">
        <v>0.20000000000000001</v>
      </c>
      <c r="M43" s="48">
        <f t="shared" si="5"/>
        <v>1684.9677811199999</v>
      </c>
      <c r="N43" s="49">
        <v>0.050000000000000003</v>
      </c>
      <c r="O43" s="50">
        <f t="shared" si="6"/>
        <v>421.24194527999998</v>
      </c>
      <c r="P43" s="49">
        <v>0.050000000000000003</v>
      </c>
      <c r="Q43" s="50">
        <f t="shared" si="7"/>
        <v>421.24194527999998</v>
      </c>
      <c r="R43" s="51">
        <f t="shared" si="8"/>
        <v>17.760000000000002</v>
      </c>
      <c r="S43" s="52">
        <f t="shared" si="9"/>
        <v>5896.3200000000006</v>
      </c>
      <c r="T43" s="53">
        <f t="shared" si="10"/>
        <v>0.60888979094783857</v>
      </c>
    </row>
    <row r="44" s="1" customFormat="1" ht="15.95" customHeight="1">
      <c r="A44" s="342" t="s">
        <v>485</v>
      </c>
      <c r="B44" s="56" t="s">
        <v>98</v>
      </c>
      <c r="C44" s="40" t="s">
        <v>99</v>
      </c>
      <c r="D44" s="41">
        <v>2</v>
      </c>
      <c r="E44" s="42">
        <v>478</v>
      </c>
      <c r="F44" s="43">
        <v>0</v>
      </c>
      <c r="G44" s="44">
        <f t="shared" si="0"/>
        <v>478</v>
      </c>
      <c r="H44" s="45">
        <f t="shared" si="1"/>
        <v>67.029939999999996</v>
      </c>
      <c r="I44" s="45">
        <f t="shared" si="2"/>
        <v>134.05987999999999</v>
      </c>
      <c r="J44" s="45">
        <f t="shared" si="3"/>
        <v>8.7138922000000001</v>
      </c>
      <c r="K44" s="46">
        <f t="shared" si="4"/>
        <v>116.63209559999999</v>
      </c>
      <c r="L44" s="47">
        <v>0.20000000000000001</v>
      </c>
      <c r="M44" s="48">
        <f t="shared" si="5"/>
        <v>23.326419119999997</v>
      </c>
      <c r="N44" s="49">
        <v>0.050000000000000003</v>
      </c>
      <c r="O44" s="50">
        <f t="shared" si="6"/>
        <v>5.8316047799999993</v>
      </c>
      <c r="P44" s="49">
        <v>0.050000000000000003</v>
      </c>
      <c r="Q44" s="50">
        <f t="shared" si="7"/>
        <v>5.8316047799999993</v>
      </c>
      <c r="R44" s="51">
        <f t="shared" si="8"/>
        <v>40.82</v>
      </c>
      <c r="S44" s="52">
        <f t="shared" si="9"/>
        <v>81.640000000000001</v>
      </c>
      <c r="T44" s="53">
        <f t="shared" si="10"/>
        <v>0.60898159837230947</v>
      </c>
    </row>
    <row r="45" ht="15.95" customHeight="1">
      <c r="A45" s="342" t="s">
        <v>485</v>
      </c>
      <c r="B45" s="56" t="s">
        <v>98</v>
      </c>
      <c r="C45" s="40" t="s">
        <v>99</v>
      </c>
      <c r="D45" s="41">
        <v>102</v>
      </c>
      <c r="E45" s="42">
        <v>478</v>
      </c>
      <c r="F45" s="43">
        <v>0.29999999999999999</v>
      </c>
      <c r="G45" s="44">
        <f t="shared" si="0"/>
        <v>334</v>
      </c>
      <c r="H45" s="45">
        <f t="shared" si="1"/>
        <v>46.836819999999996</v>
      </c>
      <c r="I45" s="45">
        <f t="shared" si="2"/>
        <v>4777.3556399999998</v>
      </c>
      <c r="J45" s="45">
        <f t="shared" si="3"/>
        <v>6.0887865999999997</v>
      </c>
      <c r="K45" s="46">
        <f t="shared" si="4"/>
        <v>4156.2994067999998</v>
      </c>
      <c r="L45" s="47">
        <v>0.20000000000000001</v>
      </c>
      <c r="M45" s="48">
        <f t="shared" si="5"/>
        <v>831.25988136000001</v>
      </c>
      <c r="N45" s="49">
        <v>0.050000000000000003</v>
      </c>
      <c r="O45" s="50">
        <f t="shared" si="6"/>
        <v>207.81497034</v>
      </c>
      <c r="P45" s="49">
        <v>0.050000000000000003</v>
      </c>
      <c r="Q45" s="50">
        <f t="shared" si="7"/>
        <v>207.81497034</v>
      </c>
      <c r="R45" s="51">
        <f t="shared" si="8"/>
        <v>28.52</v>
      </c>
      <c r="S45" s="52">
        <f t="shared" si="9"/>
        <v>2909.04</v>
      </c>
      <c r="T45" s="53">
        <f t="shared" si="10"/>
        <v>0.60892263821497705</v>
      </c>
    </row>
    <row r="46" ht="15.95" customHeight="1">
      <c r="A46" s="342" t="s">
        <v>485</v>
      </c>
      <c r="B46" s="56" t="s">
        <v>100</v>
      </c>
      <c r="C46" s="40" t="s">
        <v>416</v>
      </c>
      <c r="D46" s="41">
        <v>50</v>
      </c>
      <c r="E46" s="42">
        <v>538</v>
      </c>
      <c r="F46" s="43">
        <v>0.20000000000000001</v>
      </c>
      <c r="G46" s="44">
        <f t="shared" si="0"/>
        <v>430</v>
      </c>
      <c r="H46" s="45">
        <f t="shared" si="1"/>
        <v>60.298899999999996</v>
      </c>
      <c r="I46" s="45">
        <f t="shared" si="2"/>
        <v>3014.9449999999997</v>
      </c>
      <c r="J46" s="45">
        <f t="shared" si="3"/>
        <v>7.838857</v>
      </c>
      <c r="K46" s="46">
        <f t="shared" si="4"/>
        <v>2623.0021499999998</v>
      </c>
      <c r="L46" s="47">
        <v>0.20000000000000001</v>
      </c>
      <c r="M46" s="48">
        <f t="shared" si="5"/>
        <v>524.60042999999996</v>
      </c>
      <c r="N46" s="49">
        <v>0.050000000000000003</v>
      </c>
      <c r="O46" s="50">
        <f t="shared" si="6"/>
        <v>131.15010749999999</v>
      </c>
      <c r="P46" s="49">
        <v>0.050000000000000003</v>
      </c>
      <c r="Q46" s="50">
        <f t="shared" si="7"/>
        <v>131.15010749999999</v>
      </c>
      <c r="R46" s="51">
        <f t="shared" si="8"/>
        <v>36.719999999999999</v>
      </c>
      <c r="S46" s="52">
        <f t="shared" si="9"/>
        <v>1836</v>
      </c>
      <c r="T46" s="53">
        <f t="shared" si="10"/>
        <v>0.60896633271917078</v>
      </c>
    </row>
    <row r="47" ht="15.95" customHeight="1">
      <c r="A47" s="342" t="s">
        <v>485</v>
      </c>
      <c r="B47" s="56" t="s">
        <v>100</v>
      </c>
      <c r="C47" s="40" t="s">
        <v>416</v>
      </c>
      <c r="D47" s="41">
        <v>4</v>
      </c>
      <c r="E47" s="42">
        <v>538</v>
      </c>
      <c r="F47" s="43">
        <v>0</v>
      </c>
      <c r="G47" s="44">
        <f t="shared" si="0"/>
        <v>538</v>
      </c>
      <c r="H47" s="45">
        <f t="shared" si="1"/>
        <v>75.443739999999991</v>
      </c>
      <c r="I47" s="45">
        <f t="shared" si="2"/>
        <v>301.77495999999996</v>
      </c>
      <c r="J47" s="45">
        <f t="shared" si="3"/>
        <v>9.8076861999999991</v>
      </c>
      <c r="K47" s="46">
        <f t="shared" si="4"/>
        <v>262.54421519999994</v>
      </c>
      <c r="L47" s="47">
        <v>0.20000000000000001</v>
      </c>
      <c r="M47" s="48">
        <f t="shared" si="5"/>
        <v>52.508843039999988</v>
      </c>
      <c r="N47" s="49">
        <v>0.050000000000000003</v>
      </c>
      <c r="O47" s="50">
        <f t="shared" si="6"/>
        <v>13.127210759999997</v>
      </c>
      <c r="P47" s="49">
        <v>0.050000000000000003</v>
      </c>
      <c r="Q47" s="50">
        <f t="shared" si="7"/>
        <v>13.127210759999997</v>
      </c>
      <c r="R47" s="51">
        <f t="shared" si="8"/>
        <v>45.950000000000003</v>
      </c>
      <c r="S47" s="52">
        <f t="shared" si="9"/>
        <v>183.80000000000001</v>
      </c>
      <c r="T47" s="53">
        <f t="shared" si="10"/>
        <v>0.60906312438911447</v>
      </c>
    </row>
    <row r="48" ht="15.95" customHeight="1">
      <c r="A48" s="342" t="s">
        <v>485</v>
      </c>
      <c r="B48" s="39" t="s">
        <v>102</v>
      </c>
      <c r="C48" s="40" t="s">
        <v>103</v>
      </c>
      <c r="D48" s="41">
        <v>2233</v>
      </c>
      <c r="E48" s="42">
        <v>98</v>
      </c>
      <c r="F48" s="43">
        <v>0.75</v>
      </c>
      <c r="G48" s="44">
        <f t="shared" si="0"/>
        <v>24</v>
      </c>
      <c r="H48" s="45">
        <f t="shared" si="1"/>
        <v>3.3655200000000001</v>
      </c>
      <c r="I48" s="45">
        <f t="shared" si="2"/>
        <v>7515.2061599999997</v>
      </c>
      <c r="J48" s="45">
        <f t="shared" si="3"/>
        <v>0.43751760000000001</v>
      </c>
      <c r="K48" s="46">
        <f t="shared" si="4"/>
        <v>6538.2293591999996</v>
      </c>
      <c r="L48" s="47">
        <v>0.20000000000000001</v>
      </c>
      <c r="M48" s="48">
        <f t="shared" si="5"/>
        <v>1307.6458718399999</v>
      </c>
      <c r="N48" s="49">
        <v>0.050000000000000003</v>
      </c>
      <c r="O48" s="50">
        <f t="shared" si="6"/>
        <v>326.91146795999998</v>
      </c>
      <c r="P48" s="49">
        <v>0.050000000000000003</v>
      </c>
      <c r="Q48" s="50">
        <f t="shared" si="7"/>
        <v>326.91146795999998</v>
      </c>
      <c r="R48" s="51">
        <f t="shared" si="8"/>
        <v>2.0499999999999998</v>
      </c>
      <c r="S48" s="52">
        <f t="shared" si="9"/>
        <v>4577.6499999999996</v>
      </c>
      <c r="T48" s="53">
        <f t="shared" si="10"/>
        <v>0.60911835318167773</v>
      </c>
    </row>
    <row r="49" s="1" customFormat="1" ht="15.95" customHeight="1">
      <c r="A49" s="342" t="s">
        <v>485</v>
      </c>
      <c r="B49" s="39" t="s">
        <v>102</v>
      </c>
      <c r="C49" s="40" t="s">
        <v>103</v>
      </c>
      <c r="D49" s="41">
        <v>1</v>
      </c>
      <c r="E49" s="42">
        <v>98</v>
      </c>
      <c r="F49" s="43">
        <v>0</v>
      </c>
      <c r="G49" s="44">
        <f t="shared" si="0"/>
        <v>98</v>
      </c>
      <c r="H49" s="45">
        <f t="shared" si="1"/>
        <v>13.74254</v>
      </c>
      <c r="I49" s="45">
        <f t="shared" si="2"/>
        <v>13.74254</v>
      </c>
      <c r="J49" s="45">
        <f t="shared" si="3"/>
        <v>1.7865302000000001</v>
      </c>
      <c r="K49" s="46">
        <f t="shared" si="4"/>
        <v>11.9560098</v>
      </c>
      <c r="L49" s="47">
        <v>0.20000000000000001</v>
      </c>
      <c r="M49" s="48">
        <f t="shared" si="5"/>
        <v>2.3912019600000001</v>
      </c>
      <c r="N49" s="49">
        <v>0.050000000000000003</v>
      </c>
      <c r="O49" s="50">
        <f t="shared" si="6"/>
        <v>0.59780049000000002</v>
      </c>
      <c r="P49" s="49">
        <v>0.050000000000000003</v>
      </c>
      <c r="Q49" s="50">
        <f t="shared" si="7"/>
        <v>0.59780049000000002</v>
      </c>
      <c r="R49" s="51">
        <f t="shared" si="8"/>
        <v>8.3699999999999992</v>
      </c>
      <c r="S49" s="52">
        <f t="shared" si="9"/>
        <v>8.3699999999999992</v>
      </c>
      <c r="T49" s="53">
        <f t="shared" si="10"/>
        <v>0.60905771422167954</v>
      </c>
    </row>
    <row r="50" s="1" customFormat="1" ht="15.95" customHeight="1">
      <c r="A50" s="342" t="s">
        <v>485</v>
      </c>
      <c r="B50" s="54" t="s">
        <v>104</v>
      </c>
      <c r="C50" s="40" t="s">
        <v>105</v>
      </c>
      <c r="D50" s="41">
        <v>71</v>
      </c>
      <c r="E50" s="42">
        <v>148</v>
      </c>
      <c r="F50" s="43">
        <v>0.75</v>
      </c>
      <c r="G50" s="44">
        <f t="shared" si="0"/>
        <v>37</v>
      </c>
      <c r="H50" s="45">
        <f t="shared" si="1"/>
        <v>5.18851</v>
      </c>
      <c r="I50" s="45">
        <f t="shared" si="2"/>
        <v>368.38421</v>
      </c>
      <c r="J50" s="45">
        <f t="shared" si="3"/>
        <v>0.6745063</v>
      </c>
      <c r="K50" s="46">
        <f t="shared" si="4"/>
        <v>320.49426269999998</v>
      </c>
      <c r="L50" s="47">
        <v>0.20000000000000001</v>
      </c>
      <c r="M50" s="48">
        <f t="shared" si="5"/>
        <v>64.098852539999996</v>
      </c>
      <c r="N50" s="49">
        <v>0.050000000000000003</v>
      </c>
      <c r="O50" s="50">
        <f t="shared" si="6"/>
        <v>16.024713134999999</v>
      </c>
      <c r="P50" s="49">
        <v>0.050000000000000003</v>
      </c>
      <c r="Q50" s="50">
        <f t="shared" si="7"/>
        <v>16.024713134999999</v>
      </c>
      <c r="R50" s="51">
        <f t="shared" si="8"/>
        <v>3.1600000000000001</v>
      </c>
      <c r="S50" s="52">
        <f t="shared" si="9"/>
        <v>224.36000000000001</v>
      </c>
      <c r="T50" s="53">
        <f t="shared" si="10"/>
        <v>0.60903804753195045</v>
      </c>
    </row>
    <row r="51" ht="15.95" customHeight="1">
      <c r="A51" s="342" t="s">
        <v>485</v>
      </c>
      <c r="B51" s="39" t="s">
        <v>66</v>
      </c>
      <c r="C51" s="40" t="s">
        <v>67</v>
      </c>
      <c r="D51" s="41">
        <v>5000</v>
      </c>
      <c r="E51" s="42">
        <v>228</v>
      </c>
      <c r="F51" s="43">
        <v>0.90000000000000002</v>
      </c>
      <c r="G51" s="44">
        <f t="shared" si="0"/>
        <v>22</v>
      </c>
      <c r="H51" s="45">
        <f t="shared" si="1"/>
        <v>3.0850599999999999</v>
      </c>
      <c r="I51" s="45">
        <f t="shared" si="2"/>
        <v>15425.299999999999</v>
      </c>
      <c r="J51" s="45">
        <f t="shared" si="3"/>
        <v>0.40105780000000002</v>
      </c>
      <c r="K51" s="46">
        <f t="shared" si="4"/>
        <v>13420.011</v>
      </c>
      <c r="L51" s="47">
        <v>0.20000000000000001</v>
      </c>
      <c r="M51" s="48">
        <f t="shared" si="5"/>
        <v>2684.0022000000004</v>
      </c>
      <c r="N51" s="49">
        <v>0.050000000000000003</v>
      </c>
      <c r="O51" s="50">
        <f t="shared" si="6"/>
        <v>671.00055000000009</v>
      </c>
      <c r="P51" s="49">
        <v>0.050000000000000003</v>
      </c>
      <c r="Q51" s="50">
        <f t="shared" si="7"/>
        <v>671.00055000000009</v>
      </c>
      <c r="R51" s="51">
        <f t="shared" si="8"/>
        <v>1.8799999999999999</v>
      </c>
      <c r="S51" s="52">
        <f t="shared" si="9"/>
        <v>9400</v>
      </c>
      <c r="T51" s="53">
        <f t="shared" si="10"/>
        <v>0.60938847218530601</v>
      </c>
    </row>
    <row r="52" ht="15.95" customHeight="1">
      <c r="A52" s="342" t="s">
        <v>485</v>
      </c>
      <c r="B52" s="56" t="s">
        <v>364</v>
      </c>
      <c r="C52" s="40" t="s">
        <v>69</v>
      </c>
      <c r="D52" s="41">
        <v>145</v>
      </c>
      <c r="E52" s="42">
        <v>298</v>
      </c>
      <c r="F52" s="43">
        <v>0.83999999999999997</v>
      </c>
      <c r="G52" s="44">
        <f t="shared" si="0"/>
        <v>47</v>
      </c>
      <c r="H52" s="45">
        <f t="shared" si="1"/>
        <v>6.5908099999999994</v>
      </c>
      <c r="I52" s="45">
        <f t="shared" si="2"/>
        <v>955.66744999999992</v>
      </c>
      <c r="J52" s="45">
        <f t="shared" si="3"/>
        <v>0.85680529999999999</v>
      </c>
      <c r="K52" s="46">
        <f t="shared" si="4"/>
        <v>831.43068149999999</v>
      </c>
      <c r="L52" s="47">
        <v>0.20000000000000001</v>
      </c>
      <c r="M52" s="48">
        <f t="shared" si="5"/>
        <v>166.28613630000001</v>
      </c>
      <c r="N52" s="49">
        <v>0.050000000000000003</v>
      </c>
      <c r="O52" s="50">
        <f t="shared" si="6"/>
        <v>41.571534075000002</v>
      </c>
      <c r="P52" s="49">
        <v>0.050000000000000003</v>
      </c>
      <c r="Q52" s="50">
        <f t="shared" si="7"/>
        <v>41.571534075000002</v>
      </c>
      <c r="R52" s="51">
        <f t="shared" si="8"/>
        <v>4.0099999999999998</v>
      </c>
      <c r="S52" s="52">
        <f t="shared" si="9"/>
        <v>581.44999999999993</v>
      </c>
      <c r="T52" s="53">
        <f t="shared" si="10"/>
        <v>0.6084229404276561</v>
      </c>
    </row>
    <row r="53" ht="15.95" customHeight="1">
      <c r="A53" s="342" t="s">
        <v>485</v>
      </c>
      <c r="B53" s="39" t="s">
        <v>363</v>
      </c>
      <c r="C53" s="40" t="s">
        <v>414</v>
      </c>
      <c r="D53" s="41">
        <v>210</v>
      </c>
      <c r="E53" s="42">
        <v>248</v>
      </c>
      <c r="F53" s="43">
        <v>0.83999999999999997</v>
      </c>
      <c r="G53" s="44">
        <f t="shared" si="0"/>
        <v>39</v>
      </c>
      <c r="H53" s="45">
        <f t="shared" si="1"/>
        <v>5.4689699999999997</v>
      </c>
      <c r="I53" s="45">
        <f t="shared" si="2"/>
        <v>1148.4837</v>
      </c>
      <c r="J53" s="45">
        <f t="shared" si="3"/>
        <v>0.71096609999999993</v>
      </c>
      <c r="K53" s="46">
        <f t="shared" si="4"/>
        <v>999.18081899999993</v>
      </c>
      <c r="L53" s="47">
        <v>0.20000000000000001</v>
      </c>
      <c r="M53" s="48">
        <f t="shared" si="5"/>
        <v>199.83616380000001</v>
      </c>
      <c r="N53" s="49">
        <v>0.050000000000000003</v>
      </c>
      <c r="O53" s="50">
        <f t="shared" si="6"/>
        <v>49.959040950000002</v>
      </c>
      <c r="P53" s="49">
        <v>0.050000000000000003</v>
      </c>
      <c r="Q53" s="50">
        <f t="shared" si="7"/>
        <v>49.959040950000002</v>
      </c>
      <c r="R53" s="51">
        <f t="shared" si="8"/>
        <v>3.3300000000000001</v>
      </c>
      <c r="S53" s="52">
        <f t="shared" si="9"/>
        <v>699.30000000000007</v>
      </c>
      <c r="T53" s="53">
        <f t="shared" si="10"/>
        <v>0.60888979094783846</v>
      </c>
    </row>
    <row r="54" ht="15.95" customHeight="1">
      <c r="A54" s="342" t="s">
        <v>485</v>
      </c>
      <c r="B54" s="39" t="s">
        <v>108</v>
      </c>
      <c r="C54" s="40" t="s">
        <v>109</v>
      </c>
      <c r="D54" s="41">
        <v>758</v>
      </c>
      <c r="E54" s="42">
        <v>268</v>
      </c>
      <c r="F54" s="43">
        <v>0.90000000000000002</v>
      </c>
      <c r="G54" s="44">
        <f t="shared" si="0"/>
        <v>26</v>
      </c>
      <c r="H54" s="45">
        <f t="shared" si="1"/>
        <v>3.6459799999999998</v>
      </c>
      <c r="I54" s="45">
        <f t="shared" si="2"/>
        <v>2763.6528399999997</v>
      </c>
      <c r="J54" s="45">
        <f t="shared" si="3"/>
        <v>0.47397739999999999</v>
      </c>
      <c r="K54" s="46">
        <f t="shared" si="4"/>
        <v>2404.3779707999997</v>
      </c>
      <c r="L54" s="47">
        <v>0.20000000000000001</v>
      </c>
      <c r="M54" s="48">
        <f t="shared" si="5"/>
        <v>480.87559415999999</v>
      </c>
      <c r="N54" s="49">
        <v>0.050000000000000003</v>
      </c>
      <c r="O54" s="50">
        <f t="shared" si="6"/>
        <v>120.21889854</v>
      </c>
      <c r="P54" s="49">
        <v>0.050000000000000003</v>
      </c>
      <c r="Q54" s="50">
        <f t="shared" si="7"/>
        <v>120.21889854</v>
      </c>
      <c r="R54" s="51">
        <f t="shared" si="8"/>
        <v>2.2200000000000002</v>
      </c>
      <c r="S54" s="52">
        <f t="shared" si="9"/>
        <v>1682.7600000000002</v>
      </c>
      <c r="T54" s="53">
        <f t="shared" si="10"/>
        <v>0.60888979094783857</v>
      </c>
    </row>
    <row r="55" ht="15.95" customHeight="1">
      <c r="A55" s="342" t="s">
        <v>485</v>
      </c>
      <c r="B55" s="39" t="s">
        <v>110</v>
      </c>
      <c r="C55" s="40" t="s">
        <v>111</v>
      </c>
      <c r="D55" s="41">
        <v>3000</v>
      </c>
      <c r="E55" s="42">
        <v>268</v>
      </c>
      <c r="F55" s="43">
        <v>0.90000000000000002</v>
      </c>
      <c r="G55" s="44">
        <f t="shared" si="0"/>
        <v>26</v>
      </c>
      <c r="H55" s="45">
        <f t="shared" si="1"/>
        <v>3.6459799999999998</v>
      </c>
      <c r="I55" s="45">
        <f t="shared" si="2"/>
        <v>10937.939999999999</v>
      </c>
      <c r="J55" s="45">
        <f t="shared" si="3"/>
        <v>0.47397739999999999</v>
      </c>
      <c r="K55" s="46">
        <f t="shared" si="4"/>
        <v>9516.0077999999994</v>
      </c>
      <c r="L55" s="47">
        <v>0.20000000000000001</v>
      </c>
      <c r="M55" s="48">
        <f t="shared" si="5"/>
        <v>1903.20156</v>
      </c>
      <c r="N55" s="49">
        <v>0.050000000000000003</v>
      </c>
      <c r="O55" s="50">
        <f t="shared" si="6"/>
        <v>475.80038999999999</v>
      </c>
      <c r="P55" s="49">
        <v>0.050000000000000003</v>
      </c>
      <c r="Q55" s="50">
        <f t="shared" si="7"/>
        <v>475.80038999999999</v>
      </c>
      <c r="R55" s="51">
        <f t="shared" si="8"/>
        <v>2.2200000000000002</v>
      </c>
      <c r="S55" s="52">
        <f t="shared" si="9"/>
        <v>6660.0000000000009</v>
      </c>
      <c r="T55" s="53">
        <f t="shared" si="10"/>
        <v>0.60888979094783857</v>
      </c>
    </row>
    <row r="56" ht="15.95" customHeight="1">
      <c r="A56" s="342" t="s">
        <v>485</v>
      </c>
      <c r="B56" s="39" t="s">
        <v>112</v>
      </c>
      <c r="C56" s="40" t="s">
        <v>113</v>
      </c>
      <c r="D56" s="41">
        <v>1</v>
      </c>
      <c r="E56" s="42">
        <v>298</v>
      </c>
      <c r="F56" s="43">
        <v>0</v>
      </c>
      <c r="G56" s="44">
        <f t="shared" si="0"/>
        <v>298</v>
      </c>
      <c r="H56" s="45">
        <f t="shared" si="1"/>
        <v>41.788539999999998</v>
      </c>
      <c r="I56" s="45">
        <f t="shared" si="2"/>
        <v>41.788539999999998</v>
      </c>
      <c r="J56" s="45">
        <f t="shared" si="3"/>
        <v>5.4325102000000003</v>
      </c>
      <c r="K56" s="46">
        <f t="shared" si="4"/>
        <v>36.356029799999995</v>
      </c>
      <c r="L56" s="47">
        <v>0.20000000000000001</v>
      </c>
      <c r="M56" s="48">
        <f t="shared" si="5"/>
        <v>7.2712059599999996</v>
      </c>
      <c r="N56" s="49">
        <v>0.050000000000000003</v>
      </c>
      <c r="O56" s="50">
        <f t="shared" si="6"/>
        <v>1.8178014899999999</v>
      </c>
      <c r="P56" s="49">
        <v>0.050000000000000003</v>
      </c>
      <c r="Q56" s="50">
        <f t="shared" si="7"/>
        <v>1.8178014899999999</v>
      </c>
      <c r="R56" s="51">
        <f t="shared" si="8"/>
        <v>25.449999999999999</v>
      </c>
      <c r="S56" s="52">
        <f t="shared" si="9"/>
        <v>25.449999999999999</v>
      </c>
      <c r="T56" s="53">
        <f t="shared" si="10"/>
        <v>0.60901864482463375</v>
      </c>
    </row>
    <row r="57" ht="15.95" customHeight="1">
      <c r="A57" s="342" t="s">
        <v>485</v>
      </c>
      <c r="B57" s="39" t="s">
        <v>112</v>
      </c>
      <c r="C57" s="40" t="s">
        <v>113</v>
      </c>
      <c r="D57" s="41">
        <v>2</v>
      </c>
      <c r="E57" s="42">
        <v>298</v>
      </c>
      <c r="F57" s="43">
        <v>0.29999999999999999</v>
      </c>
      <c r="G57" s="44">
        <f t="shared" si="0"/>
        <v>208</v>
      </c>
      <c r="H57" s="45">
        <f t="shared" si="1"/>
        <v>29.167839999999998</v>
      </c>
      <c r="I57" s="45">
        <f t="shared" si="2"/>
        <v>58.335679999999996</v>
      </c>
      <c r="J57" s="45">
        <f t="shared" si="3"/>
        <v>3.7918191999999999</v>
      </c>
      <c r="K57" s="46">
        <f t="shared" si="4"/>
        <v>50.752041599999998</v>
      </c>
      <c r="L57" s="47">
        <v>0.20000000000000001</v>
      </c>
      <c r="M57" s="48">
        <f t="shared" si="5"/>
        <v>10.15040832</v>
      </c>
      <c r="N57" s="49">
        <v>0.050000000000000003</v>
      </c>
      <c r="O57" s="50">
        <f t="shared" si="6"/>
        <v>2.5376020800000001</v>
      </c>
      <c r="P57" s="49">
        <v>0.050000000000000003</v>
      </c>
      <c r="Q57" s="50">
        <f t="shared" si="7"/>
        <v>2.5376020800000001</v>
      </c>
      <c r="R57" s="51">
        <f t="shared" si="8"/>
        <v>17.760000000000002</v>
      </c>
      <c r="S57" s="52">
        <f t="shared" si="9"/>
        <v>35.520000000000003</v>
      </c>
      <c r="T57" s="53">
        <f t="shared" si="10"/>
        <v>0.60888979094783857</v>
      </c>
    </row>
    <row r="58" ht="15.95" customHeight="1">
      <c r="A58" s="342" t="s">
        <v>485</v>
      </c>
      <c r="B58" s="56" t="s">
        <v>114</v>
      </c>
      <c r="C58" s="40" t="s">
        <v>115</v>
      </c>
      <c r="D58" s="41">
        <v>1</v>
      </c>
      <c r="E58" s="42">
        <v>448</v>
      </c>
      <c r="F58" s="43">
        <v>0.34000000000000002</v>
      </c>
      <c r="G58" s="44">
        <f t="shared" si="0"/>
        <v>295</v>
      </c>
      <c r="H58" s="45">
        <f t="shared" si="1"/>
        <v>41.367849999999997</v>
      </c>
      <c r="I58" s="45">
        <f t="shared" si="2"/>
        <v>41.367849999999997</v>
      </c>
      <c r="J58" s="45">
        <f t="shared" si="3"/>
        <v>5.3778204999999994</v>
      </c>
      <c r="K58" s="46">
        <f t="shared" si="4"/>
        <v>35.990029499999999</v>
      </c>
      <c r="L58" s="47">
        <v>0.20000000000000001</v>
      </c>
      <c r="M58" s="48">
        <f t="shared" si="5"/>
        <v>7.1980059000000001</v>
      </c>
      <c r="N58" s="49">
        <v>0.050000000000000003</v>
      </c>
      <c r="O58" s="50">
        <f t="shared" si="6"/>
        <v>1.799501475</v>
      </c>
      <c r="P58" s="49">
        <v>0.050000000000000003</v>
      </c>
      <c r="Q58" s="50">
        <f t="shared" si="7"/>
        <v>1.799501475</v>
      </c>
      <c r="R58" s="51">
        <f t="shared" si="8"/>
        <v>25.190000000000001</v>
      </c>
      <c r="S58" s="52">
        <f t="shared" si="9"/>
        <v>25.190000000000001</v>
      </c>
      <c r="T58" s="53">
        <f t="shared" si="10"/>
        <v>0.60892698073503948</v>
      </c>
    </row>
    <row r="59" ht="15.95" customHeight="1">
      <c r="A59" s="342" t="s">
        <v>485</v>
      </c>
      <c r="B59" s="56" t="s">
        <v>114</v>
      </c>
      <c r="C59" s="40" t="s">
        <v>115</v>
      </c>
      <c r="D59" s="41">
        <v>1</v>
      </c>
      <c r="E59" s="42">
        <v>448</v>
      </c>
      <c r="F59" s="43">
        <v>0</v>
      </c>
      <c r="G59" s="44">
        <f t="shared" si="0"/>
        <v>448</v>
      </c>
      <c r="H59" s="45">
        <f t="shared" si="1"/>
        <v>62.823039999999999</v>
      </c>
      <c r="I59" s="45">
        <f t="shared" si="2"/>
        <v>62.823039999999999</v>
      </c>
      <c r="J59" s="45">
        <f t="shared" si="3"/>
        <v>8.1669952000000006</v>
      </c>
      <c r="K59" s="46">
        <f t="shared" si="4"/>
        <v>54.656044799999997</v>
      </c>
      <c r="L59" s="47">
        <v>0.20000000000000001</v>
      </c>
      <c r="M59" s="48">
        <f t="shared" si="5"/>
        <v>10.931208959999999</v>
      </c>
      <c r="N59" s="49">
        <v>0.050000000000000003</v>
      </c>
      <c r="O59" s="50">
        <f t="shared" si="6"/>
        <v>2.7328022399999998</v>
      </c>
      <c r="P59" s="49">
        <v>0.050000000000000003</v>
      </c>
      <c r="Q59" s="50">
        <f t="shared" si="7"/>
        <v>2.7328022399999998</v>
      </c>
      <c r="R59" s="51">
        <f t="shared" si="8"/>
        <v>38.259999999999998</v>
      </c>
      <c r="S59" s="52">
        <f t="shared" si="9"/>
        <v>38.259999999999998</v>
      </c>
      <c r="T59" s="53">
        <f t="shared" si="10"/>
        <v>0.60901223500168089</v>
      </c>
    </row>
    <row r="60" ht="15.95" customHeight="1">
      <c r="A60" s="342" t="s">
        <v>485</v>
      </c>
      <c r="B60" s="56" t="s">
        <v>116</v>
      </c>
      <c r="C60" s="40" t="s">
        <v>117</v>
      </c>
      <c r="D60" s="41">
        <v>1</v>
      </c>
      <c r="E60" s="42">
        <v>498</v>
      </c>
      <c r="F60" s="43">
        <v>0</v>
      </c>
      <c r="G60" s="44">
        <f t="shared" si="0"/>
        <v>498</v>
      </c>
      <c r="H60" s="45">
        <f t="shared" si="1"/>
        <v>69.83453999999999</v>
      </c>
      <c r="I60" s="45">
        <f t="shared" si="2"/>
        <v>69.83453999999999</v>
      </c>
      <c r="J60" s="45">
        <f t="shared" si="3"/>
        <v>9.0784901999999992</v>
      </c>
      <c r="K60" s="46">
        <f t="shared" si="4"/>
        <v>60.756049799999992</v>
      </c>
      <c r="L60" s="47">
        <v>0.20000000000000001</v>
      </c>
      <c r="M60" s="48">
        <f t="shared" si="5"/>
        <v>12.151209959999999</v>
      </c>
      <c r="N60" s="49">
        <v>0.050000000000000003</v>
      </c>
      <c r="O60" s="50">
        <f t="shared" si="6"/>
        <v>3.0378024899999998</v>
      </c>
      <c r="P60" s="49">
        <v>0.050000000000000003</v>
      </c>
      <c r="Q60" s="50">
        <f t="shared" si="7"/>
        <v>3.0378024899999998</v>
      </c>
      <c r="R60" s="51">
        <f t="shared" si="8"/>
        <v>42.530000000000001</v>
      </c>
      <c r="S60" s="52">
        <f t="shared" si="9"/>
        <v>42.530000000000001</v>
      </c>
      <c r="T60" s="53">
        <f t="shared" si="10"/>
        <v>0.60901095646939185</v>
      </c>
    </row>
    <row r="61" ht="15.95" customHeight="1">
      <c r="A61" s="342" t="s">
        <v>485</v>
      </c>
      <c r="B61" s="56" t="s">
        <v>368</v>
      </c>
      <c r="C61" s="40" t="s">
        <v>417</v>
      </c>
      <c r="D61" s="41">
        <v>1013</v>
      </c>
      <c r="E61" s="42">
        <v>428</v>
      </c>
      <c r="F61" s="43">
        <v>0.65000000000000002</v>
      </c>
      <c r="G61" s="44">
        <f t="shared" si="0"/>
        <v>149</v>
      </c>
      <c r="H61" s="45">
        <f t="shared" si="1"/>
        <v>20.894269999999999</v>
      </c>
      <c r="I61" s="45">
        <f t="shared" si="2"/>
        <v>21165.895509999998</v>
      </c>
      <c r="J61" s="45">
        <f t="shared" si="3"/>
        <v>2.7162551000000001</v>
      </c>
      <c r="K61" s="46">
        <f t="shared" si="4"/>
        <v>18414.329093699998</v>
      </c>
      <c r="L61" s="47">
        <v>0.20000000000000001</v>
      </c>
      <c r="M61" s="48">
        <f t="shared" si="5"/>
        <v>3682.8658187399997</v>
      </c>
      <c r="N61" s="49">
        <v>0.050000000000000003</v>
      </c>
      <c r="O61" s="50">
        <f t="shared" si="6"/>
        <v>920.71645468499992</v>
      </c>
      <c r="P61" s="49">
        <v>0.050000000000000003</v>
      </c>
      <c r="Q61" s="50">
        <f t="shared" si="7"/>
        <v>920.71645468499992</v>
      </c>
      <c r="R61" s="51">
        <f t="shared" si="8"/>
        <v>12.720000000000001</v>
      </c>
      <c r="S61" s="52">
        <f t="shared" si="9"/>
        <v>12885.360000000001</v>
      </c>
      <c r="T61" s="53">
        <f t="shared" si="10"/>
        <v>0.60877934476772821</v>
      </c>
    </row>
    <row r="62" ht="15.95" customHeight="1">
      <c r="A62" s="342" t="s">
        <v>485</v>
      </c>
      <c r="B62" s="56" t="s">
        <v>368</v>
      </c>
      <c r="C62" s="40" t="s">
        <v>417</v>
      </c>
      <c r="D62" s="41">
        <v>1</v>
      </c>
      <c r="E62" s="42">
        <v>428</v>
      </c>
      <c r="F62" s="43">
        <v>0</v>
      </c>
      <c r="G62" s="44">
        <f t="shared" si="0"/>
        <v>428</v>
      </c>
      <c r="H62" s="45">
        <f t="shared" si="1"/>
        <v>60.018439999999998</v>
      </c>
      <c r="I62" s="45">
        <f t="shared" si="2"/>
        <v>60.018439999999998</v>
      </c>
      <c r="J62" s="45">
        <f t="shared" si="3"/>
        <v>7.8023971999999997</v>
      </c>
      <c r="K62" s="46">
        <f t="shared" si="4"/>
        <v>52.216042799999997</v>
      </c>
      <c r="L62" s="47">
        <v>0.20000000000000001</v>
      </c>
      <c r="M62" s="48">
        <f t="shared" si="5"/>
        <v>10.44320856</v>
      </c>
      <c r="N62" s="49">
        <v>0.050000000000000003</v>
      </c>
      <c r="O62" s="50">
        <f t="shared" si="6"/>
        <v>2.6108021400000001</v>
      </c>
      <c r="P62" s="49">
        <v>0.050000000000000003</v>
      </c>
      <c r="Q62" s="50">
        <f t="shared" si="7"/>
        <v>2.6108021400000001</v>
      </c>
      <c r="R62" s="51">
        <f t="shared" si="8"/>
        <v>36.549999999999997</v>
      </c>
      <c r="S62" s="52">
        <f t="shared" si="9"/>
        <v>36.549999999999997</v>
      </c>
      <c r="T62" s="53">
        <f t="shared" si="10"/>
        <v>0.60897950696485947</v>
      </c>
    </row>
    <row r="63" ht="15.95" customHeight="1">
      <c r="A63" s="342" t="s">
        <v>485</v>
      </c>
      <c r="B63" s="39" t="s">
        <v>369</v>
      </c>
      <c r="C63" s="40" t="s">
        <v>125</v>
      </c>
      <c r="D63" s="41">
        <v>2</v>
      </c>
      <c r="E63" s="42">
        <v>298</v>
      </c>
      <c r="F63" s="43">
        <v>0.5</v>
      </c>
      <c r="G63" s="44">
        <f t="shared" si="0"/>
        <v>149</v>
      </c>
      <c r="H63" s="45">
        <f t="shared" si="1"/>
        <v>20.894269999999999</v>
      </c>
      <c r="I63" s="45">
        <f t="shared" si="2"/>
        <v>41.788539999999998</v>
      </c>
      <c r="J63" s="45">
        <f t="shared" si="3"/>
        <v>2.7162551000000001</v>
      </c>
      <c r="K63" s="46">
        <f t="shared" si="4"/>
        <v>36.356029799999995</v>
      </c>
      <c r="L63" s="47">
        <v>0.20000000000000001</v>
      </c>
      <c r="M63" s="48">
        <f t="shared" si="5"/>
        <v>7.2712059599999996</v>
      </c>
      <c r="N63" s="49">
        <v>0.050000000000000003</v>
      </c>
      <c r="O63" s="50">
        <f t="shared" si="6"/>
        <v>1.8178014899999999</v>
      </c>
      <c r="P63" s="49">
        <v>0.050000000000000003</v>
      </c>
      <c r="Q63" s="50">
        <f t="shared" si="7"/>
        <v>1.8178014899999999</v>
      </c>
      <c r="R63" s="51">
        <f t="shared" si="8"/>
        <v>12.720000000000001</v>
      </c>
      <c r="S63" s="52">
        <f t="shared" si="9"/>
        <v>25.440000000000001</v>
      </c>
      <c r="T63" s="53">
        <f t="shared" si="10"/>
        <v>0.60877934476772821</v>
      </c>
    </row>
    <row r="64" ht="15.95" customHeight="1">
      <c r="A64" s="342" t="s">
        <v>485</v>
      </c>
      <c r="B64" s="39" t="s">
        <v>370</v>
      </c>
      <c r="C64" s="40" t="s">
        <v>418</v>
      </c>
      <c r="D64" s="41">
        <v>1</v>
      </c>
      <c r="E64" s="42">
        <v>398</v>
      </c>
      <c r="F64" s="43">
        <v>0.5</v>
      </c>
      <c r="G64" s="44">
        <f t="shared" si="0"/>
        <v>199</v>
      </c>
      <c r="H64" s="45">
        <f t="shared" si="1"/>
        <v>27.90577</v>
      </c>
      <c r="I64" s="45">
        <f t="shared" si="2"/>
        <v>27.90577</v>
      </c>
      <c r="J64" s="45">
        <f t="shared" si="3"/>
        <v>3.6277501000000001</v>
      </c>
      <c r="K64" s="46">
        <f t="shared" si="4"/>
        <v>24.2780199</v>
      </c>
      <c r="L64" s="47">
        <v>0.20000000000000001</v>
      </c>
      <c r="M64" s="48">
        <f t="shared" si="5"/>
        <v>4.8556039800000006</v>
      </c>
      <c r="N64" s="49">
        <v>0.050000000000000003</v>
      </c>
      <c r="O64" s="50">
        <f t="shared" si="6"/>
        <v>1.2139009950000001</v>
      </c>
      <c r="P64" s="49">
        <v>0.050000000000000003</v>
      </c>
      <c r="Q64" s="50">
        <f t="shared" si="7"/>
        <v>1.2139009950000001</v>
      </c>
      <c r="R64" s="51">
        <f t="shared" si="8"/>
        <v>16.989999999999998</v>
      </c>
      <c r="S64" s="52">
        <f t="shared" si="9"/>
        <v>16.989999999999998</v>
      </c>
      <c r="T64" s="53">
        <f t="shared" si="10"/>
        <v>0.60883466035877165</v>
      </c>
    </row>
    <row r="65" ht="15.95" customHeight="1">
      <c r="A65" s="342" t="s">
        <v>485</v>
      </c>
      <c r="B65" s="39" t="s">
        <v>372</v>
      </c>
      <c r="C65" s="40" t="s">
        <v>131</v>
      </c>
      <c r="D65" s="41">
        <v>6</v>
      </c>
      <c r="E65" s="42">
        <v>198</v>
      </c>
      <c r="F65" s="43">
        <v>0.75</v>
      </c>
      <c r="G65" s="44">
        <f t="shared" si="0"/>
        <v>49</v>
      </c>
      <c r="H65" s="45">
        <f t="shared" si="1"/>
        <v>6.87127</v>
      </c>
      <c r="I65" s="45">
        <f t="shared" si="2"/>
        <v>41.227620000000002</v>
      </c>
      <c r="J65" s="45">
        <f t="shared" si="3"/>
        <v>0.89326510000000003</v>
      </c>
      <c r="K65" s="46">
        <f t="shared" si="4"/>
        <v>35.868029399999998</v>
      </c>
      <c r="L65" s="47">
        <v>0.20000000000000001</v>
      </c>
      <c r="M65" s="48">
        <f t="shared" si="5"/>
        <v>7.1736058800000002</v>
      </c>
      <c r="N65" s="49">
        <v>0.050000000000000003</v>
      </c>
      <c r="O65" s="50">
        <f t="shared" si="6"/>
        <v>1.7934014700000001</v>
      </c>
      <c r="P65" s="49">
        <v>0.050000000000000003</v>
      </c>
      <c r="Q65" s="50">
        <f t="shared" si="7"/>
        <v>1.7934014700000001</v>
      </c>
      <c r="R65" s="51">
        <f t="shared" si="8"/>
        <v>4.1799999999999997</v>
      </c>
      <c r="S65" s="52">
        <f t="shared" si="9"/>
        <v>25.079999999999998</v>
      </c>
      <c r="T65" s="53">
        <f t="shared" si="10"/>
        <v>0.60833004670170132</v>
      </c>
    </row>
    <row r="66" ht="15.95" customHeight="1">
      <c r="A66" s="342" t="s">
        <v>485</v>
      </c>
      <c r="B66" s="39" t="s">
        <v>298</v>
      </c>
      <c r="C66" s="40" t="s">
        <v>490</v>
      </c>
      <c r="D66" s="41">
        <v>18</v>
      </c>
      <c r="E66" s="42">
        <v>198</v>
      </c>
      <c r="F66" s="43">
        <v>0</v>
      </c>
      <c r="G66" s="44">
        <f t="shared" si="0"/>
        <v>198</v>
      </c>
      <c r="H66" s="45">
        <f t="shared" si="1"/>
        <v>27.765539999999998</v>
      </c>
      <c r="I66" s="45">
        <f t="shared" si="2"/>
        <v>499.77971999999994</v>
      </c>
      <c r="J66" s="45">
        <f t="shared" si="3"/>
        <v>3.6095202</v>
      </c>
      <c r="K66" s="46">
        <f t="shared" si="4"/>
        <v>434.80835639999998</v>
      </c>
      <c r="L66" s="47">
        <v>0.20000000000000001</v>
      </c>
      <c r="M66" s="48">
        <f t="shared" si="5"/>
        <v>86.961671280000004</v>
      </c>
      <c r="N66" s="49">
        <v>0.050000000000000003</v>
      </c>
      <c r="O66" s="50">
        <f t="shared" si="6"/>
        <v>21.740417820000001</v>
      </c>
      <c r="P66" s="49">
        <v>0.050000000000000003</v>
      </c>
      <c r="Q66" s="50">
        <f t="shared" si="7"/>
        <v>21.740417820000001</v>
      </c>
      <c r="R66" s="51">
        <f t="shared" si="8"/>
        <v>16.91</v>
      </c>
      <c r="S66" s="52">
        <f t="shared" si="9"/>
        <v>304.38</v>
      </c>
      <c r="T66" s="53">
        <f t="shared" si="10"/>
        <v>0.60902831351380171</v>
      </c>
    </row>
    <row r="67" ht="15.95" customHeight="1">
      <c r="A67" s="342" t="s">
        <v>485</v>
      </c>
      <c r="B67" s="39" t="s">
        <v>132</v>
      </c>
      <c r="C67" s="40" t="s">
        <v>133</v>
      </c>
      <c r="D67" s="41">
        <v>118</v>
      </c>
      <c r="E67" s="42">
        <v>108</v>
      </c>
      <c r="F67" s="43">
        <v>0.75</v>
      </c>
      <c r="G67" s="44">
        <f t="shared" si="0"/>
        <v>27</v>
      </c>
      <c r="H67" s="45">
        <f t="shared" si="1"/>
        <v>3.7862099999999996</v>
      </c>
      <c r="I67" s="45">
        <f t="shared" si="2"/>
        <v>446.77277999999995</v>
      </c>
      <c r="J67" s="45">
        <f t="shared" si="3"/>
        <v>0.49220729999999996</v>
      </c>
      <c r="K67" s="46">
        <f t="shared" si="4"/>
        <v>388.69231859999996</v>
      </c>
      <c r="L67" s="47">
        <v>0.20000000000000001</v>
      </c>
      <c r="M67" s="48">
        <f t="shared" si="5"/>
        <v>77.738463719999999</v>
      </c>
      <c r="N67" s="49">
        <v>0.050000000000000003</v>
      </c>
      <c r="O67" s="50">
        <f t="shared" si="6"/>
        <v>19.43461593</v>
      </c>
      <c r="P67" s="49">
        <v>0.050000000000000003</v>
      </c>
      <c r="Q67" s="50">
        <f t="shared" si="7"/>
        <v>19.43461593</v>
      </c>
      <c r="R67" s="51">
        <f t="shared" si="8"/>
        <v>2.3100000000000001</v>
      </c>
      <c r="S67" s="52">
        <f t="shared" si="9"/>
        <v>272.57999999999998</v>
      </c>
      <c r="T67" s="53">
        <f t="shared" si="10"/>
        <v>0.6101087895283146</v>
      </c>
    </row>
    <row r="68" s="1" customFormat="1" ht="15.95" customHeight="1">
      <c r="A68" s="342" t="s">
        <v>485</v>
      </c>
      <c r="B68" s="56" t="s">
        <v>373</v>
      </c>
      <c r="C68" s="40" t="s">
        <v>135</v>
      </c>
      <c r="D68" s="41">
        <v>66</v>
      </c>
      <c r="E68" s="42">
        <v>98</v>
      </c>
      <c r="F68" s="43">
        <v>0.25</v>
      </c>
      <c r="G68" s="44">
        <f t="shared" ref="G68:G91" si="11">ROUNDDOWN(E68*(1-F68),0)</f>
        <v>73</v>
      </c>
      <c r="H68" s="45">
        <f t="shared" ref="H68:H91" si="12">G68*$C$6</f>
        <v>10.236789999999999</v>
      </c>
      <c r="I68" s="45">
        <f t="shared" ref="I68:I91" si="13">H68*D68</f>
        <v>675.62813999999992</v>
      </c>
      <c r="J68" s="45">
        <f t="shared" ref="J68:J91" si="14">H68*0.13</f>
        <v>1.3307826999999999</v>
      </c>
      <c r="K68" s="46">
        <f t="shared" ref="K68:K91" si="15">(H68-J68)*D68</f>
        <v>587.79648179999992</v>
      </c>
      <c r="L68" s="47">
        <v>0.20000000000000001</v>
      </c>
      <c r="M68" s="48">
        <f t="shared" ref="M68:M91" si="16">K68*L68</f>
        <v>117.55929635999999</v>
      </c>
      <c r="N68" s="49">
        <v>0.050000000000000003</v>
      </c>
      <c r="O68" s="50">
        <f t="shared" ref="O68:O91" si="17">K68*N68</f>
        <v>29.389824089999998</v>
      </c>
      <c r="P68" s="49">
        <v>0.050000000000000003</v>
      </c>
      <c r="Q68" s="50">
        <f t="shared" ref="Q68:Q91" si="18">K68*P68</f>
        <v>29.389824089999998</v>
      </c>
      <c r="R68" s="51">
        <f t="shared" ref="R68:R91" si="19">IFERROR(ROUND((K68-M68-O68-Q68)/D68,2),0)</f>
        <v>6.2300000000000004</v>
      </c>
      <c r="S68" s="52">
        <f t="shared" ref="S68:S91" si="20">+D68*R68</f>
        <v>411.18000000000001</v>
      </c>
      <c r="T68" s="53">
        <f t="shared" ref="T68:T91" si="21">S68/I68</f>
        <v>0.60858921595539239</v>
      </c>
    </row>
    <row r="69" ht="15.95" customHeight="1">
      <c r="A69" s="342" t="s">
        <v>485</v>
      </c>
      <c r="B69" s="56" t="s">
        <v>373</v>
      </c>
      <c r="C69" s="40" t="s">
        <v>135</v>
      </c>
      <c r="D69" s="41">
        <v>4624</v>
      </c>
      <c r="E69" s="42">
        <v>98</v>
      </c>
      <c r="F69" s="43">
        <v>0.59999999999999998</v>
      </c>
      <c r="G69" s="44">
        <f t="shared" si="11"/>
        <v>39</v>
      </c>
      <c r="H69" s="45">
        <f t="shared" si="12"/>
        <v>5.4689699999999997</v>
      </c>
      <c r="I69" s="45">
        <f t="shared" si="13"/>
        <v>25288.51728</v>
      </c>
      <c r="J69" s="45">
        <f t="shared" si="14"/>
        <v>0.71096609999999993</v>
      </c>
      <c r="K69" s="46">
        <f t="shared" si="15"/>
        <v>22001.010033599996</v>
      </c>
      <c r="L69" s="47">
        <v>0.20000000000000001</v>
      </c>
      <c r="M69" s="48">
        <f t="shared" si="16"/>
        <v>4400.2020067199992</v>
      </c>
      <c r="N69" s="49">
        <v>0.050000000000000003</v>
      </c>
      <c r="O69" s="50">
        <f t="shared" si="17"/>
        <v>1100.0505016799998</v>
      </c>
      <c r="P69" s="49">
        <v>0.050000000000000003</v>
      </c>
      <c r="Q69" s="50">
        <f t="shared" si="18"/>
        <v>1100.0505016799998</v>
      </c>
      <c r="R69" s="51">
        <f t="shared" si="19"/>
        <v>3.3300000000000001</v>
      </c>
      <c r="S69" s="52">
        <f t="shared" si="20"/>
        <v>15397.92</v>
      </c>
      <c r="T69" s="53">
        <f t="shared" si="21"/>
        <v>0.60888979094783846</v>
      </c>
    </row>
    <row r="70" ht="15.95" customHeight="1">
      <c r="A70" s="342" t="s">
        <v>485</v>
      </c>
      <c r="B70" s="56" t="s">
        <v>373</v>
      </c>
      <c r="C70" s="40" t="s">
        <v>135</v>
      </c>
      <c r="D70" s="41">
        <v>10</v>
      </c>
      <c r="E70" s="42">
        <v>98</v>
      </c>
      <c r="F70" s="43">
        <v>0</v>
      </c>
      <c r="G70" s="44">
        <f t="shared" si="11"/>
        <v>98</v>
      </c>
      <c r="H70" s="45">
        <f t="shared" si="12"/>
        <v>13.74254</v>
      </c>
      <c r="I70" s="45">
        <f t="shared" si="13"/>
        <v>137.4254</v>
      </c>
      <c r="J70" s="45">
        <f t="shared" si="14"/>
        <v>1.7865302000000001</v>
      </c>
      <c r="K70" s="46">
        <f t="shared" si="15"/>
        <v>119.56009800000001</v>
      </c>
      <c r="L70" s="47">
        <v>0.20000000000000001</v>
      </c>
      <c r="M70" s="48">
        <f t="shared" si="16"/>
        <v>23.912019600000004</v>
      </c>
      <c r="N70" s="49">
        <v>0.050000000000000003</v>
      </c>
      <c r="O70" s="50">
        <f t="shared" si="17"/>
        <v>5.9780049000000011</v>
      </c>
      <c r="P70" s="49">
        <v>0.050000000000000003</v>
      </c>
      <c r="Q70" s="50">
        <f t="shared" si="18"/>
        <v>5.9780049000000011</v>
      </c>
      <c r="R70" s="51">
        <f t="shared" si="19"/>
        <v>8.3699999999999992</v>
      </c>
      <c r="S70" s="52">
        <f t="shared" si="20"/>
        <v>83.699999999999989</v>
      </c>
      <c r="T70" s="53">
        <f t="shared" si="21"/>
        <v>0.60905771422167942</v>
      </c>
    </row>
    <row r="71" ht="15.95" customHeight="1">
      <c r="A71" s="342" t="s">
        <v>485</v>
      </c>
      <c r="B71" s="56" t="s">
        <v>136</v>
      </c>
      <c r="C71" s="40" t="s">
        <v>137</v>
      </c>
      <c r="D71" s="41">
        <v>1</v>
      </c>
      <c r="E71" s="42">
        <v>360</v>
      </c>
      <c r="F71" s="43">
        <v>0.31038888799999997</v>
      </c>
      <c r="G71" s="44">
        <f t="shared" si="11"/>
        <v>248</v>
      </c>
      <c r="H71" s="45">
        <f t="shared" si="12"/>
        <v>34.77704</v>
      </c>
      <c r="I71" s="45">
        <f t="shared" si="13"/>
        <v>34.77704</v>
      </c>
      <c r="J71" s="45">
        <f t="shared" si="14"/>
        <v>4.5210151999999999</v>
      </c>
      <c r="K71" s="46">
        <f t="shared" si="15"/>
        <v>30.256024799999999</v>
      </c>
      <c r="L71" s="47">
        <v>0.20000000000000001</v>
      </c>
      <c r="M71" s="48">
        <f t="shared" si="16"/>
        <v>6.0512049599999997</v>
      </c>
      <c r="N71" s="49">
        <v>0.050000000000000003</v>
      </c>
      <c r="O71" s="50">
        <f t="shared" si="17"/>
        <v>1.5128012399999999</v>
      </c>
      <c r="P71" s="49">
        <v>0.050000000000000003</v>
      </c>
      <c r="Q71" s="50">
        <f t="shared" si="18"/>
        <v>1.5128012399999999</v>
      </c>
      <c r="R71" s="51">
        <f t="shared" si="19"/>
        <v>21.18</v>
      </c>
      <c r="S71" s="52">
        <f t="shared" si="20"/>
        <v>21.18</v>
      </c>
      <c r="T71" s="53">
        <f t="shared" si="21"/>
        <v>0.60902250450297091</v>
      </c>
    </row>
    <row r="72" ht="15.95" customHeight="1">
      <c r="A72" s="342" t="s">
        <v>485</v>
      </c>
      <c r="B72" s="39" t="s">
        <v>136</v>
      </c>
      <c r="C72" s="40" t="s">
        <v>137</v>
      </c>
      <c r="D72" s="41">
        <v>1</v>
      </c>
      <c r="E72" s="42">
        <v>360</v>
      </c>
      <c r="F72" s="43">
        <v>0.52930555000000001</v>
      </c>
      <c r="G72" s="44">
        <f t="shared" si="11"/>
        <v>169</v>
      </c>
      <c r="H72" s="45">
        <f t="shared" si="12"/>
        <v>23.698869999999999</v>
      </c>
      <c r="I72" s="45">
        <f t="shared" si="13"/>
        <v>23.698869999999999</v>
      </c>
      <c r="J72" s="45">
        <f t="shared" si="14"/>
        <v>3.0808531000000001</v>
      </c>
      <c r="K72" s="46">
        <f t="shared" si="15"/>
        <v>20.618016900000001</v>
      </c>
      <c r="L72" s="47">
        <v>0.20000000000000001</v>
      </c>
      <c r="M72" s="48">
        <f t="shared" si="16"/>
        <v>4.1236033800000005</v>
      </c>
      <c r="N72" s="49">
        <v>0.050000000000000003</v>
      </c>
      <c r="O72" s="50">
        <f t="shared" si="17"/>
        <v>1.0309008450000001</v>
      </c>
      <c r="P72" s="49">
        <v>0.050000000000000003</v>
      </c>
      <c r="Q72" s="50">
        <f t="shared" si="18"/>
        <v>1.0309008450000001</v>
      </c>
      <c r="R72" s="51">
        <f t="shared" si="19"/>
        <v>14.43</v>
      </c>
      <c r="S72" s="52">
        <f t="shared" si="20"/>
        <v>14.43</v>
      </c>
      <c r="T72" s="53">
        <f t="shared" si="21"/>
        <v>0.60888979094783846</v>
      </c>
    </row>
    <row r="73" s="1" customFormat="1" ht="15.95" customHeight="1">
      <c r="A73" s="342" t="s">
        <v>485</v>
      </c>
      <c r="B73" s="39" t="s">
        <v>136</v>
      </c>
      <c r="C73" s="40" t="s">
        <v>137</v>
      </c>
      <c r="D73" s="41">
        <v>66</v>
      </c>
      <c r="E73" s="42">
        <v>360</v>
      </c>
      <c r="F73" s="43">
        <v>0.63</v>
      </c>
      <c r="G73" s="44">
        <f t="shared" si="11"/>
        <v>133</v>
      </c>
      <c r="H73" s="45">
        <f t="shared" si="12"/>
        <v>18.650589999999998</v>
      </c>
      <c r="I73" s="45">
        <f t="shared" si="13"/>
        <v>1230.9389399999998</v>
      </c>
      <c r="J73" s="45">
        <f t="shared" si="14"/>
        <v>2.4245766999999998</v>
      </c>
      <c r="K73" s="46">
        <f t="shared" si="15"/>
        <v>1070.9168777999998</v>
      </c>
      <c r="L73" s="47">
        <v>0.20000000000000001</v>
      </c>
      <c r="M73" s="48">
        <f t="shared" si="16"/>
        <v>214.18337555999997</v>
      </c>
      <c r="N73" s="49">
        <v>0.050000000000000003</v>
      </c>
      <c r="O73" s="50">
        <f t="shared" si="17"/>
        <v>53.545843889999993</v>
      </c>
      <c r="P73" s="49">
        <v>0.050000000000000003</v>
      </c>
      <c r="Q73" s="50">
        <f t="shared" si="18"/>
        <v>53.545843889999993</v>
      </c>
      <c r="R73" s="51">
        <f t="shared" si="19"/>
        <v>11.359999999999999</v>
      </c>
      <c r="S73" s="52">
        <f t="shared" si="20"/>
        <v>749.75999999999999</v>
      </c>
      <c r="T73" s="53">
        <f t="shared" si="21"/>
        <v>0.6090960125122048</v>
      </c>
    </row>
    <row r="74" s="1" customFormat="1" ht="15.95" customHeight="1">
      <c r="A74" s="342" t="s">
        <v>485</v>
      </c>
      <c r="B74" s="54" t="s">
        <v>138</v>
      </c>
      <c r="C74" s="40" t="s">
        <v>139</v>
      </c>
      <c r="D74" s="41">
        <v>127</v>
      </c>
      <c r="E74" s="42">
        <v>684</v>
      </c>
      <c r="F74" s="43">
        <v>0.74669589999999997</v>
      </c>
      <c r="G74" s="44">
        <f t="shared" si="11"/>
        <v>173</v>
      </c>
      <c r="H74" s="45">
        <f t="shared" si="12"/>
        <v>24.259789999999999</v>
      </c>
      <c r="I74" s="45">
        <f t="shared" si="13"/>
        <v>3080.9933299999998</v>
      </c>
      <c r="J74" s="45">
        <f t="shared" si="14"/>
        <v>3.1537726999999998</v>
      </c>
      <c r="K74" s="46">
        <f t="shared" si="15"/>
        <v>2680.4641970999996</v>
      </c>
      <c r="L74" s="47">
        <v>0.20000000000000001</v>
      </c>
      <c r="M74" s="48">
        <f t="shared" si="16"/>
        <v>536.0928394199999</v>
      </c>
      <c r="N74" s="49">
        <v>0.050000000000000003</v>
      </c>
      <c r="O74" s="50">
        <f t="shared" si="17"/>
        <v>134.02320985499998</v>
      </c>
      <c r="P74" s="49">
        <v>0.050000000000000003</v>
      </c>
      <c r="Q74" s="50">
        <f t="shared" si="18"/>
        <v>134.02320985499998</v>
      </c>
      <c r="R74" s="51">
        <f t="shared" si="19"/>
        <v>14.77</v>
      </c>
      <c r="S74" s="52">
        <f t="shared" si="20"/>
        <v>1875.79</v>
      </c>
      <c r="T74" s="53">
        <f t="shared" si="21"/>
        <v>0.60882637483671542</v>
      </c>
    </row>
    <row r="75" ht="15.95" customHeight="1">
      <c r="A75" s="342" t="s">
        <v>485</v>
      </c>
      <c r="B75" s="39" t="s">
        <v>138</v>
      </c>
      <c r="C75" s="40" t="s">
        <v>139</v>
      </c>
      <c r="D75" s="41">
        <v>3</v>
      </c>
      <c r="E75" s="42">
        <v>684</v>
      </c>
      <c r="F75" s="43">
        <v>0.59880109999999998</v>
      </c>
      <c r="G75" s="44">
        <f t="shared" si="11"/>
        <v>274</v>
      </c>
      <c r="H75" s="45">
        <f t="shared" si="12"/>
        <v>38.423020000000001</v>
      </c>
      <c r="I75" s="45">
        <f t="shared" si="13"/>
        <v>115.26906</v>
      </c>
      <c r="J75" s="45">
        <f t="shared" si="14"/>
        <v>4.9949926000000007</v>
      </c>
      <c r="K75" s="46">
        <f t="shared" si="15"/>
        <v>100.2840822</v>
      </c>
      <c r="L75" s="47">
        <v>0.20000000000000001</v>
      </c>
      <c r="M75" s="48">
        <f t="shared" si="16"/>
        <v>20.056816440000002</v>
      </c>
      <c r="N75" s="49">
        <v>0.050000000000000003</v>
      </c>
      <c r="O75" s="50">
        <f t="shared" si="17"/>
        <v>5.0142041100000005</v>
      </c>
      <c r="P75" s="49">
        <v>0.050000000000000003</v>
      </c>
      <c r="Q75" s="50">
        <f t="shared" si="18"/>
        <v>5.0142041100000005</v>
      </c>
      <c r="R75" s="51">
        <f t="shared" si="19"/>
        <v>23.399999999999999</v>
      </c>
      <c r="S75" s="52">
        <f t="shared" si="20"/>
        <v>70.199999999999989</v>
      </c>
      <c r="T75" s="53">
        <f t="shared" si="21"/>
        <v>0.60900991124591453</v>
      </c>
    </row>
    <row r="76" ht="15.95" customHeight="1">
      <c r="A76" s="342" t="s">
        <v>485</v>
      </c>
      <c r="B76" s="56" t="s">
        <v>140</v>
      </c>
      <c r="C76" s="40" t="s">
        <v>141</v>
      </c>
      <c r="D76" s="41">
        <v>35</v>
      </c>
      <c r="E76" s="42">
        <v>324</v>
      </c>
      <c r="F76" s="43">
        <v>0.75</v>
      </c>
      <c r="G76" s="44">
        <f t="shared" si="11"/>
        <v>81</v>
      </c>
      <c r="H76" s="45">
        <f t="shared" si="12"/>
        <v>11.35863</v>
      </c>
      <c r="I76" s="45">
        <f t="shared" si="13"/>
        <v>397.55205000000001</v>
      </c>
      <c r="J76" s="45">
        <f t="shared" si="14"/>
        <v>1.4766219</v>
      </c>
      <c r="K76" s="46">
        <f t="shared" si="15"/>
        <v>345.87028350000003</v>
      </c>
      <c r="L76" s="47">
        <v>0.20000000000000001</v>
      </c>
      <c r="M76" s="48">
        <f t="shared" si="16"/>
        <v>69.174056700000008</v>
      </c>
      <c r="N76" s="49">
        <v>0.050000000000000003</v>
      </c>
      <c r="O76" s="50">
        <f t="shared" si="17"/>
        <v>17.293514175000002</v>
      </c>
      <c r="P76" s="49">
        <v>0.050000000000000003</v>
      </c>
      <c r="Q76" s="50">
        <f t="shared" si="18"/>
        <v>17.293514175000002</v>
      </c>
      <c r="R76" s="51">
        <f t="shared" si="19"/>
        <v>6.9199999999999999</v>
      </c>
      <c r="S76" s="52">
        <f t="shared" si="20"/>
        <v>242.19999999999999</v>
      </c>
      <c r="T76" s="53">
        <f t="shared" si="21"/>
        <v>0.60922840166463732</v>
      </c>
    </row>
    <row r="77" ht="15.95" customHeight="1">
      <c r="A77" s="342" t="s">
        <v>485</v>
      </c>
      <c r="B77" s="39" t="s">
        <v>374</v>
      </c>
      <c r="C77" s="40" t="s">
        <v>143</v>
      </c>
      <c r="D77" s="41">
        <v>1547</v>
      </c>
      <c r="E77" s="42">
        <v>98</v>
      </c>
      <c r="F77" s="43">
        <v>0.75</v>
      </c>
      <c r="G77" s="44">
        <f t="shared" si="11"/>
        <v>24</v>
      </c>
      <c r="H77" s="45">
        <f t="shared" si="12"/>
        <v>3.3655200000000001</v>
      </c>
      <c r="I77" s="45">
        <f t="shared" si="13"/>
        <v>5206.4594400000005</v>
      </c>
      <c r="J77" s="45">
        <f t="shared" si="14"/>
        <v>0.43751760000000001</v>
      </c>
      <c r="K77" s="46">
        <f t="shared" si="15"/>
        <v>4529.6197128000003</v>
      </c>
      <c r="L77" s="47">
        <v>0.20000000000000001</v>
      </c>
      <c r="M77" s="48">
        <f t="shared" si="16"/>
        <v>905.92394256000011</v>
      </c>
      <c r="N77" s="49">
        <v>0.050000000000000003</v>
      </c>
      <c r="O77" s="50">
        <f t="shared" si="17"/>
        <v>226.48098564000003</v>
      </c>
      <c r="P77" s="49">
        <v>0.050000000000000003</v>
      </c>
      <c r="Q77" s="50">
        <f t="shared" si="18"/>
        <v>226.48098564000003</v>
      </c>
      <c r="R77" s="51">
        <f t="shared" si="19"/>
        <v>2.0499999999999998</v>
      </c>
      <c r="S77" s="52">
        <f t="shared" si="20"/>
        <v>3171.3499999999999</v>
      </c>
      <c r="T77" s="53">
        <f t="shared" si="21"/>
        <v>0.60911835318167762</v>
      </c>
    </row>
    <row r="78" ht="15.95" customHeight="1">
      <c r="A78" s="342" t="s">
        <v>485</v>
      </c>
      <c r="B78" s="39" t="s">
        <v>375</v>
      </c>
      <c r="C78" s="40" t="s">
        <v>145</v>
      </c>
      <c r="D78" s="41">
        <v>22</v>
      </c>
      <c r="E78" s="42">
        <v>198</v>
      </c>
      <c r="F78" s="43">
        <v>0.75</v>
      </c>
      <c r="G78" s="44">
        <f t="shared" si="11"/>
        <v>49</v>
      </c>
      <c r="H78" s="45">
        <f t="shared" si="12"/>
        <v>6.87127</v>
      </c>
      <c r="I78" s="45">
        <f t="shared" si="13"/>
        <v>151.16793999999999</v>
      </c>
      <c r="J78" s="45">
        <f t="shared" si="14"/>
        <v>0.89326510000000003</v>
      </c>
      <c r="K78" s="46">
        <f t="shared" si="15"/>
        <v>131.51610780000001</v>
      </c>
      <c r="L78" s="47">
        <v>0.20000000000000001</v>
      </c>
      <c r="M78" s="48">
        <f t="shared" si="16"/>
        <v>26.303221560000004</v>
      </c>
      <c r="N78" s="49">
        <v>0.050000000000000003</v>
      </c>
      <c r="O78" s="50">
        <f t="shared" si="17"/>
        <v>6.5758053900000011</v>
      </c>
      <c r="P78" s="49">
        <v>0.050000000000000003</v>
      </c>
      <c r="Q78" s="50">
        <f t="shared" si="18"/>
        <v>6.5758053900000011</v>
      </c>
      <c r="R78" s="51">
        <f t="shared" si="19"/>
        <v>4.1799999999999997</v>
      </c>
      <c r="S78" s="52">
        <f t="shared" si="20"/>
        <v>91.959999999999994</v>
      </c>
      <c r="T78" s="53">
        <f t="shared" si="21"/>
        <v>0.60833004670170143</v>
      </c>
    </row>
    <row r="79" ht="15.95" customHeight="1">
      <c r="A79" s="342" t="s">
        <v>485</v>
      </c>
      <c r="B79" s="39" t="s">
        <v>376</v>
      </c>
      <c r="C79" s="40" t="s">
        <v>420</v>
      </c>
      <c r="D79" s="41">
        <v>21</v>
      </c>
      <c r="E79" s="42">
        <v>398</v>
      </c>
      <c r="F79" s="43">
        <v>0.75</v>
      </c>
      <c r="G79" s="44">
        <f t="shared" si="11"/>
        <v>99</v>
      </c>
      <c r="H79" s="45">
        <f t="shared" si="12"/>
        <v>13.882769999999999</v>
      </c>
      <c r="I79" s="45">
        <f t="shared" si="13"/>
        <v>291.53816999999998</v>
      </c>
      <c r="J79" s="45">
        <f t="shared" si="14"/>
        <v>1.8047601</v>
      </c>
      <c r="K79" s="46">
        <f t="shared" si="15"/>
        <v>253.6382079</v>
      </c>
      <c r="L79" s="47">
        <v>0.20000000000000001</v>
      </c>
      <c r="M79" s="48">
        <f t="shared" si="16"/>
        <v>50.727641580000004</v>
      </c>
      <c r="N79" s="49">
        <v>0.050000000000000003</v>
      </c>
      <c r="O79" s="50">
        <f t="shared" si="17"/>
        <v>12.681910395000001</v>
      </c>
      <c r="P79" s="49">
        <v>0.050000000000000003</v>
      </c>
      <c r="Q79" s="50">
        <f t="shared" si="18"/>
        <v>12.681910395000001</v>
      </c>
      <c r="R79" s="51">
        <f t="shared" si="19"/>
        <v>8.4499999999999993</v>
      </c>
      <c r="S79" s="52">
        <f t="shared" si="20"/>
        <v>177.44999999999999</v>
      </c>
      <c r="T79" s="53">
        <f t="shared" si="21"/>
        <v>0.6086681548422973</v>
      </c>
    </row>
    <row r="80" ht="15.95" customHeight="1">
      <c r="A80" s="342" t="s">
        <v>485</v>
      </c>
      <c r="B80" s="39" t="s">
        <v>377</v>
      </c>
      <c r="C80" s="40" t="s">
        <v>421</v>
      </c>
      <c r="D80" s="41">
        <v>1</v>
      </c>
      <c r="E80" s="42">
        <v>298</v>
      </c>
      <c r="F80" s="43">
        <v>0</v>
      </c>
      <c r="G80" s="44">
        <f t="shared" si="11"/>
        <v>298</v>
      </c>
      <c r="H80" s="45">
        <f t="shared" si="12"/>
        <v>41.788539999999998</v>
      </c>
      <c r="I80" s="45">
        <f t="shared" si="13"/>
        <v>41.788539999999998</v>
      </c>
      <c r="J80" s="45">
        <f t="shared" si="14"/>
        <v>5.4325102000000003</v>
      </c>
      <c r="K80" s="46">
        <f t="shared" si="15"/>
        <v>36.356029799999995</v>
      </c>
      <c r="L80" s="47">
        <v>0.20000000000000001</v>
      </c>
      <c r="M80" s="48">
        <f t="shared" si="16"/>
        <v>7.2712059599999996</v>
      </c>
      <c r="N80" s="49">
        <v>0.050000000000000003</v>
      </c>
      <c r="O80" s="50">
        <f t="shared" si="17"/>
        <v>1.8178014899999999</v>
      </c>
      <c r="P80" s="49">
        <v>0.050000000000000003</v>
      </c>
      <c r="Q80" s="50">
        <f t="shared" si="18"/>
        <v>1.8178014899999999</v>
      </c>
      <c r="R80" s="51">
        <f t="shared" si="19"/>
        <v>25.449999999999999</v>
      </c>
      <c r="S80" s="52">
        <f t="shared" si="20"/>
        <v>25.449999999999999</v>
      </c>
      <c r="T80" s="53">
        <f t="shared" si="21"/>
        <v>0.60901864482463375</v>
      </c>
    </row>
    <row r="81" ht="15.95" customHeight="1">
      <c r="A81" s="342" t="s">
        <v>485</v>
      </c>
      <c r="B81" s="39" t="s">
        <v>377</v>
      </c>
      <c r="C81" s="40" t="s">
        <v>421</v>
      </c>
      <c r="D81" s="41">
        <v>52</v>
      </c>
      <c r="E81" s="42">
        <v>298</v>
      </c>
      <c r="F81" s="43">
        <v>0.5</v>
      </c>
      <c r="G81" s="44">
        <f t="shared" si="11"/>
        <v>149</v>
      </c>
      <c r="H81" s="45">
        <f t="shared" si="12"/>
        <v>20.894269999999999</v>
      </c>
      <c r="I81" s="45">
        <f t="shared" si="13"/>
        <v>1086.5020399999999</v>
      </c>
      <c r="J81" s="45">
        <f t="shared" si="14"/>
        <v>2.7162551000000001</v>
      </c>
      <c r="K81" s="46">
        <f t="shared" si="15"/>
        <v>945.2567747999999</v>
      </c>
      <c r="L81" s="47">
        <v>0.20000000000000001</v>
      </c>
      <c r="M81" s="48">
        <f t="shared" si="16"/>
        <v>189.05135496</v>
      </c>
      <c r="N81" s="49">
        <v>0.050000000000000003</v>
      </c>
      <c r="O81" s="50">
        <f t="shared" si="17"/>
        <v>47.262838739999999</v>
      </c>
      <c r="P81" s="49">
        <v>0.050000000000000003</v>
      </c>
      <c r="Q81" s="50">
        <f t="shared" si="18"/>
        <v>47.262838739999999</v>
      </c>
      <c r="R81" s="51">
        <f t="shared" si="19"/>
        <v>12.720000000000001</v>
      </c>
      <c r="S81" s="52">
        <f t="shared" si="20"/>
        <v>661.44000000000005</v>
      </c>
      <c r="T81" s="53">
        <f t="shared" si="21"/>
        <v>0.60877934476772833</v>
      </c>
    </row>
    <row r="82" ht="15.95" customHeight="1">
      <c r="A82" s="342" t="s">
        <v>485</v>
      </c>
      <c r="B82" s="56" t="s">
        <v>150</v>
      </c>
      <c r="C82" s="40" t="s">
        <v>151</v>
      </c>
      <c r="D82" s="41">
        <v>18</v>
      </c>
      <c r="E82" s="42">
        <v>428</v>
      </c>
      <c r="F82" s="43">
        <v>0.5</v>
      </c>
      <c r="G82" s="44">
        <f t="shared" si="11"/>
        <v>214</v>
      </c>
      <c r="H82" s="45">
        <f t="shared" si="12"/>
        <v>30.009219999999999</v>
      </c>
      <c r="I82" s="45">
        <f t="shared" si="13"/>
        <v>540.16596000000004</v>
      </c>
      <c r="J82" s="45">
        <f t="shared" si="14"/>
        <v>3.9011985999999998</v>
      </c>
      <c r="K82" s="46">
        <f t="shared" si="15"/>
        <v>469.94438519999994</v>
      </c>
      <c r="L82" s="47">
        <v>0.20000000000000001</v>
      </c>
      <c r="M82" s="48">
        <f t="shared" si="16"/>
        <v>93.988877039999991</v>
      </c>
      <c r="N82" s="49">
        <v>0.050000000000000003</v>
      </c>
      <c r="O82" s="50">
        <f t="shared" si="17"/>
        <v>23.497219259999998</v>
      </c>
      <c r="P82" s="49">
        <v>0.050000000000000003</v>
      </c>
      <c r="Q82" s="50">
        <f t="shared" si="18"/>
        <v>23.497219259999998</v>
      </c>
      <c r="R82" s="51">
        <f t="shared" si="19"/>
        <v>18.280000000000001</v>
      </c>
      <c r="S82" s="52">
        <f t="shared" si="20"/>
        <v>329.04000000000002</v>
      </c>
      <c r="T82" s="53">
        <f t="shared" si="21"/>
        <v>0.6091461224250414</v>
      </c>
    </row>
    <row r="83" ht="15.95" customHeight="1">
      <c r="A83" s="342" t="s">
        <v>485</v>
      </c>
      <c r="B83" s="56" t="s">
        <v>378</v>
      </c>
      <c r="C83" s="40" t="s">
        <v>153</v>
      </c>
      <c r="D83" s="41">
        <v>68</v>
      </c>
      <c r="E83" s="42">
        <v>468</v>
      </c>
      <c r="F83" s="43">
        <v>0.5</v>
      </c>
      <c r="G83" s="44">
        <f t="shared" si="11"/>
        <v>234</v>
      </c>
      <c r="H83" s="45">
        <f t="shared" si="12"/>
        <v>32.81382</v>
      </c>
      <c r="I83" s="45">
        <f t="shared" si="13"/>
        <v>2231.3397599999998</v>
      </c>
      <c r="J83" s="45">
        <f t="shared" si="14"/>
        <v>4.2657965999999998</v>
      </c>
      <c r="K83" s="46">
        <f t="shared" si="15"/>
        <v>1941.2655911999998</v>
      </c>
      <c r="L83" s="47">
        <v>0.20000000000000001</v>
      </c>
      <c r="M83" s="48">
        <f t="shared" si="16"/>
        <v>388.25311823999999</v>
      </c>
      <c r="N83" s="49">
        <v>0.050000000000000003</v>
      </c>
      <c r="O83" s="50">
        <f t="shared" si="17"/>
        <v>97.063279559999998</v>
      </c>
      <c r="P83" s="49">
        <v>0.050000000000000003</v>
      </c>
      <c r="Q83" s="50">
        <f t="shared" si="18"/>
        <v>97.063279559999998</v>
      </c>
      <c r="R83" s="51">
        <f t="shared" si="19"/>
        <v>19.98</v>
      </c>
      <c r="S83" s="52">
        <f t="shared" si="20"/>
        <v>1358.6400000000001</v>
      </c>
      <c r="T83" s="53">
        <f t="shared" si="21"/>
        <v>0.60888979094783857</v>
      </c>
    </row>
    <row r="84" ht="15.95" customHeight="1">
      <c r="A84" s="342" t="s">
        <v>485</v>
      </c>
      <c r="B84" s="56" t="s">
        <v>154</v>
      </c>
      <c r="C84" s="40" t="s">
        <v>155</v>
      </c>
      <c r="D84" s="41">
        <v>38</v>
      </c>
      <c r="E84" s="42">
        <v>108</v>
      </c>
      <c r="F84" s="43">
        <v>0.75</v>
      </c>
      <c r="G84" s="44">
        <f t="shared" si="11"/>
        <v>27</v>
      </c>
      <c r="H84" s="45">
        <f t="shared" si="12"/>
        <v>3.7862099999999996</v>
      </c>
      <c r="I84" s="45">
        <f t="shared" si="13"/>
        <v>143.87598</v>
      </c>
      <c r="J84" s="45">
        <f t="shared" si="14"/>
        <v>0.49220729999999996</v>
      </c>
      <c r="K84" s="46">
        <f t="shared" si="15"/>
        <v>125.17210259999999</v>
      </c>
      <c r="L84" s="47">
        <v>0.20000000000000001</v>
      </c>
      <c r="M84" s="48">
        <f t="shared" si="16"/>
        <v>25.034420519999998</v>
      </c>
      <c r="N84" s="49">
        <v>0.050000000000000003</v>
      </c>
      <c r="O84" s="50">
        <f t="shared" si="17"/>
        <v>6.2586051299999994</v>
      </c>
      <c r="P84" s="49">
        <v>0.050000000000000003</v>
      </c>
      <c r="Q84" s="50">
        <f t="shared" si="18"/>
        <v>6.2586051299999994</v>
      </c>
      <c r="R84" s="51">
        <f t="shared" si="19"/>
        <v>2.3100000000000001</v>
      </c>
      <c r="S84" s="52">
        <f t="shared" si="20"/>
        <v>87.780000000000001</v>
      </c>
      <c r="T84" s="53">
        <f t="shared" si="21"/>
        <v>0.6101087895283146</v>
      </c>
    </row>
    <row r="85" ht="15.95" customHeight="1">
      <c r="A85" s="342" t="s">
        <v>485</v>
      </c>
      <c r="B85" s="56" t="s">
        <v>156</v>
      </c>
      <c r="C85" s="40" t="s">
        <v>157</v>
      </c>
      <c r="D85" s="41">
        <v>5</v>
      </c>
      <c r="E85" s="42">
        <v>268</v>
      </c>
      <c r="F85" s="43">
        <v>0.69999999999999996</v>
      </c>
      <c r="G85" s="44">
        <f t="shared" si="11"/>
        <v>80</v>
      </c>
      <c r="H85" s="45">
        <f t="shared" si="12"/>
        <v>11.218399999999999</v>
      </c>
      <c r="I85" s="45">
        <f t="shared" si="13"/>
        <v>56.091999999999999</v>
      </c>
      <c r="J85" s="45">
        <f t="shared" si="14"/>
        <v>1.4583919999999999</v>
      </c>
      <c r="K85" s="46">
        <f t="shared" si="15"/>
        <v>48.800039999999996</v>
      </c>
      <c r="L85" s="47">
        <v>0.20000000000000001</v>
      </c>
      <c r="M85" s="48">
        <f t="shared" si="16"/>
        <v>9.7600079999999991</v>
      </c>
      <c r="N85" s="49">
        <v>0.050000000000000003</v>
      </c>
      <c r="O85" s="50">
        <f t="shared" si="17"/>
        <v>2.4400019999999998</v>
      </c>
      <c r="P85" s="49">
        <v>0.050000000000000003</v>
      </c>
      <c r="Q85" s="50">
        <f t="shared" si="18"/>
        <v>2.4400019999999998</v>
      </c>
      <c r="R85" s="51">
        <f t="shared" si="19"/>
        <v>6.8300000000000001</v>
      </c>
      <c r="S85" s="52">
        <f t="shared" si="20"/>
        <v>34.149999999999999</v>
      </c>
      <c r="T85" s="53">
        <f t="shared" si="21"/>
        <v>0.60882122227768665</v>
      </c>
    </row>
    <row r="86" ht="15.95" customHeight="1">
      <c r="A86" s="342" t="s">
        <v>485</v>
      </c>
      <c r="B86" s="56" t="s">
        <v>459</v>
      </c>
      <c r="C86" s="40" t="s">
        <v>159</v>
      </c>
      <c r="D86" s="41">
        <v>3042</v>
      </c>
      <c r="E86" s="42">
        <v>268</v>
      </c>
      <c r="F86" s="43">
        <v>0.90000000000000002</v>
      </c>
      <c r="G86" s="44">
        <f t="shared" si="11"/>
        <v>26</v>
      </c>
      <c r="H86" s="45">
        <f t="shared" si="12"/>
        <v>3.6459799999999998</v>
      </c>
      <c r="I86" s="45">
        <f t="shared" si="13"/>
        <v>11091.07116</v>
      </c>
      <c r="J86" s="45">
        <f t="shared" si="14"/>
        <v>0.47397739999999999</v>
      </c>
      <c r="K86" s="46">
        <f t="shared" si="15"/>
        <v>9649.2319091999998</v>
      </c>
      <c r="L86" s="47">
        <v>0.20000000000000001</v>
      </c>
      <c r="M86" s="48">
        <f t="shared" si="16"/>
        <v>1929.84638184</v>
      </c>
      <c r="N86" s="49">
        <v>0.050000000000000003</v>
      </c>
      <c r="O86" s="50">
        <f t="shared" si="17"/>
        <v>482.46159546000001</v>
      </c>
      <c r="P86" s="49">
        <v>0.050000000000000003</v>
      </c>
      <c r="Q86" s="50">
        <f t="shared" si="18"/>
        <v>482.46159546000001</v>
      </c>
      <c r="R86" s="51">
        <f t="shared" si="19"/>
        <v>2.2200000000000002</v>
      </c>
      <c r="S86" s="52">
        <f t="shared" si="20"/>
        <v>6753.2400000000007</v>
      </c>
      <c r="T86" s="53">
        <f t="shared" si="21"/>
        <v>0.60888979094783857</v>
      </c>
    </row>
    <row r="87" ht="15.95" customHeight="1">
      <c r="A87" s="342" t="s">
        <v>485</v>
      </c>
      <c r="B87" s="39" t="s">
        <v>408</v>
      </c>
      <c r="C87" s="40" t="s">
        <v>161</v>
      </c>
      <c r="D87" s="41">
        <v>299</v>
      </c>
      <c r="E87" s="42">
        <v>402</v>
      </c>
      <c r="F87" s="43">
        <v>0.87</v>
      </c>
      <c r="G87" s="44">
        <f t="shared" si="11"/>
        <v>52</v>
      </c>
      <c r="H87" s="45">
        <f t="shared" si="12"/>
        <v>7.2919599999999996</v>
      </c>
      <c r="I87" s="45">
        <f t="shared" si="13"/>
        <v>2180.2960399999997</v>
      </c>
      <c r="J87" s="45">
        <f t="shared" si="14"/>
        <v>0.94795479999999999</v>
      </c>
      <c r="K87" s="46">
        <f t="shared" si="15"/>
        <v>1896.8575547999999</v>
      </c>
      <c r="L87" s="47">
        <v>0.20000000000000001</v>
      </c>
      <c r="M87" s="48">
        <f t="shared" si="16"/>
        <v>379.37151096000002</v>
      </c>
      <c r="N87" s="49">
        <v>0.050000000000000003</v>
      </c>
      <c r="O87" s="50">
        <f t="shared" si="17"/>
        <v>94.842877740000006</v>
      </c>
      <c r="P87" s="49">
        <v>0.050000000000000003</v>
      </c>
      <c r="Q87" s="50">
        <f t="shared" si="18"/>
        <v>94.842877740000006</v>
      </c>
      <c r="R87" s="51">
        <f t="shared" si="19"/>
        <v>4.4400000000000004</v>
      </c>
      <c r="S87" s="52">
        <f t="shared" si="20"/>
        <v>1327.5600000000002</v>
      </c>
      <c r="T87" s="53">
        <f t="shared" si="21"/>
        <v>0.60888979094783857</v>
      </c>
    </row>
    <row r="88" ht="15.95" customHeight="1">
      <c r="A88" s="342" t="s">
        <v>485</v>
      </c>
      <c r="B88" s="39" t="s">
        <v>162</v>
      </c>
      <c r="C88" s="40" t="s">
        <v>163</v>
      </c>
      <c r="D88" s="41">
        <v>10</v>
      </c>
      <c r="E88" s="42">
        <v>198</v>
      </c>
      <c r="F88" s="43">
        <v>0.5</v>
      </c>
      <c r="G88" s="44">
        <f t="shared" si="11"/>
        <v>99</v>
      </c>
      <c r="H88" s="45">
        <f t="shared" si="12"/>
        <v>13.882769999999999</v>
      </c>
      <c r="I88" s="45">
        <f t="shared" si="13"/>
        <v>138.82769999999999</v>
      </c>
      <c r="J88" s="45">
        <f t="shared" si="14"/>
        <v>1.8047601</v>
      </c>
      <c r="K88" s="46">
        <f t="shared" si="15"/>
        <v>120.78009899999999</v>
      </c>
      <c r="L88" s="47">
        <v>0.20000000000000001</v>
      </c>
      <c r="M88" s="48">
        <f t="shared" si="16"/>
        <v>24.156019799999999</v>
      </c>
      <c r="N88" s="49">
        <v>0.050000000000000003</v>
      </c>
      <c r="O88" s="50">
        <f t="shared" si="17"/>
        <v>6.0390049499999998</v>
      </c>
      <c r="P88" s="49">
        <v>0.050000000000000003</v>
      </c>
      <c r="Q88" s="50">
        <f t="shared" si="18"/>
        <v>6.0390049499999998</v>
      </c>
      <c r="R88" s="51">
        <f t="shared" si="19"/>
        <v>8.4499999999999993</v>
      </c>
      <c r="S88" s="52">
        <f t="shared" si="20"/>
        <v>84.5</v>
      </c>
      <c r="T88" s="53">
        <f t="shared" si="21"/>
        <v>0.6086681548422973</v>
      </c>
    </row>
    <row r="89" ht="15.95" customHeight="1">
      <c r="A89" s="342" t="s">
        <v>485</v>
      </c>
      <c r="B89" s="39" t="s">
        <v>380</v>
      </c>
      <c r="C89" s="40" t="s">
        <v>165</v>
      </c>
      <c r="D89" s="41">
        <v>16</v>
      </c>
      <c r="E89" s="42">
        <v>248</v>
      </c>
      <c r="F89" s="43">
        <v>0.5</v>
      </c>
      <c r="G89" s="44">
        <f t="shared" si="11"/>
        <v>124</v>
      </c>
      <c r="H89" s="45">
        <f t="shared" si="12"/>
        <v>17.38852</v>
      </c>
      <c r="I89" s="45">
        <f t="shared" si="13"/>
        <v>278.21632</v>
      </c>
      <c r="J89" s="45">
        <f t="shared" si="14"/>
        <v>2.2605076</v>
      </c>
      <c r="K89" s="46">
        <f t="shared" si="15"/>
        <v>242.04819839999999</v>
      </c>
      <c r="L89" s="47">
        <v>0.20000000000000001</v>
      </c>
      <c r="M89" s="48">
        <f t="shared" si="16"/>
        <v>48.409639679999998</v>
      </c>
      <c r="N89" s="49">
        <v>0.050000000000000003</v>
      </c>
      <c r="O89" s="50">
        <f t="shared" si="17"/>
        <v>12.102409919999999</v>
      </c>
      <c r="P89" s="49">
        <v>0.050000000000000003</v>
      </c>
      <c r="Q89" s="50">
        <f t="shared" si="18"/>
        <v>12.102409919999999</v>
      </c>
      <c r="R89" s="51">
        <f t="shared" si="19"/>
        <v>10.59</v>
      </c>
      <c r="S89" s="52">
        <f t="shared" si="20"/>
        <v>169.44</v>
      </c>
      <c r="T89" s="53">
        <f t="shared" si="21"/>
        <v>0.60902250450297091</v>
      </c>
    </row>
    <row r="90" ht="15.95" customHeight="1">
      <c r="A90" s="342" t="s">
        <v>485</v>
      </c>
      <c r="B90" s="39" t="s">
        <v>422</v>
      </c>
      <c r="C90" s="40" t="s">
        <v>167</v>
      </c>
      <c r="D90" s="41">
        <v>1279</v>
      </c>
      <c r="E90" s="42">
        <v>268</v>
      </c>
      <c r="F90" s="43">
        <v>0.90000000000000002</v>
      </c>
      <c r="G90" s="44">
        <f t="shared" si="11"/>
        <v>26</v>
      </c>
      <c r="H90" s="45">
        <f t="shared" si="12"/>
        <v>3.6459799999999998</v>
      </c>
      <c r="I90" s="45">
        <f t="shared" si="13"/>
        <v>4663.2084199999999</v>
      </c>
      <c r="J90" s="45">
        <f t="shared" si="14"/>
        <v>0.47397739999999999</v>
      </c>
      <c r="K90" s="46">
        <f t="shared" si="15"/>
        <v>4056.9913253999998</v>
      </c>
      <c r="L90" s="47">
        <v>0.20000000000000001</v>
      </c>
      <c r="M90" s="48">
        <f t="shared" si="16"/>
        <v>811.39826507999999</v>
      </c>
      <c r="N90" s="49">
        <v>0.050000000000000003</v>
      </c>
      <c r="O90" s="50">
        <f t="shared" si="17"/>
        <v>202.84956627</v>
      </c>
      <c r="P90" s="49">
        <v>0.050000000000000003</v>
      </c>
      <c r="Q90" s="50">
        <f t="shared" si="18"/>
        <v>202.84956627</v>
      </c>
      <c r="R90" s="51">
        <f t="shared" si="19"/>
        <v>2.2200000000000002</v>
      </c>
      <c r="S90" s="52">
        <f t="shared" si="20"/>
        <v>2839.3800000000001</v>
      </c>
      <c r="T90" s="53">
        <f t="shared" si="21"/>
        <v>0.60888979094783846</v>
      </c>
    </row>
    <row r="91" ht="15.95" customHeight="1">
      <c r="A91" s="342" t="s">
        <v>485</v>
      </c>
      <c r="B91" s="39" t="s">
        <v>423</v>
      </c>
      <c r="C91" s="40" t="s">
        <v>169</v>
      </c>
      <c r="D91" s="41">
        <v>530</v>
      </c>
      <c r="E91" s="42">
        <v>328</v>
      </c>
      <c r="F91" s="43">
        <v>0.90000000000000002</v>
      </c>
      <c r="G91" s="44">
        <f t="shared" si="11"/>
        <v>32</v>
      </c>
      <c r="H91" s="45">
        <f t="shared" si="12"/>
        <v>4.4873599999999998</v>
      </c>
      <c r="I91" s="45">
        <f t="shared" si="13"/>
        <v>2378.3008</v>
      </c>
      <c r="J91" s="45">
        <f t="shared" si="14"/>
        <v>0.58335680000000001</v>
      </c>
      <c r="K91" s="46">
        <f t="shared" si="15"/>
        <v>2069.1216960000002</v>
      </c>
      <c r="L91" s="47">
        <v>0.20000000000000001</v>
      </c>
      <c r="M91" s="48">
        <f t="shared" si="16"/>
        <v>413.82433920000005</v>
      </c>
      <c r="N91" s="49">
        <v>0.050000000000000003</v>
      </c>
      <c r="O91" s="50">
        <f t="shared" si="17"/>
        <v>103.45608480000001</v>
      </c>
      <c r="P91" s="49">
        <v>0.050000000000000003</v>
      </c>
      <c r="Q91" s="50">
        <f t="shared" si="18"/>
        <v>103.45608480000001</v>
      </c>
      <c r="R91" s="51">
        <f t="shared" si="19"/>
        <v>2.73</v>
      </c>
      <c r="S91" s="52">
        <f t="shared" si="20"/>
        <v>1446.9000000000001</v>
      </c>
      <c r="T91" s="53">
        <f t="shared" si="21"/>
        <v>0.60837552592170008</v>
      </c>
    </row>
    <row r="92" ht="15.95" customHeight="1">
      <c r="A92" s="342" t="s">
        <v>485</v>
      </c>
      <c r="B92" s="39" t="s">
        <v>381</v>
      </c>
      <c r="C92" s="40" t="s">
        <v>171</v>
      </c>
      <c r="D92" s="41">
        <v>1747</v>
      </c>
      <c r="E92" s="42">
        <v>198</v>
      </c>
      <c r="F92" s="43">
        <v>0.75</v>
      </c>
      <c r="G92" s="44">
        <f t="shared" si="0"/>
        <v>49</v>
      </c>
      <c r="H92" s="45">
        <f t="shared" si="1"/>
        <v>6.87127</v>
      </c>
      <c r="I92" s="45">
        <f t="shared" si="2"/>
        <v>12004.108689999999</v>
      </c>
      <c r="J92" s="45">
        <f t="shared" si="3"/>
        <v>0.89326510000000003</v>
      </c>
      <c r="K92" s="46">
        <f t="shared" si="4"/>
        <v>10443.5745603</v>
      </c>
      <c r="L92" s="47">
        <v>0.20000000000000001</v>
      </c>
      <c r="M92" s="48">
        <f t="shared" si="5"/>
        <v>2088.7149120600002</v>
      </c>
      <c r="N92" s="49">
        <v>0.050000000000000003</v>
      </c>
      <c r="O92" s="50">
        <f t="shared" si="6"/>
        <v>522.17872801500005</v>
      </c>
      <c r="P92" s="49">
        <v>0.050000000000000003</v>
      </c>
      <c r="Q92" s="50">
        <f t="shared" si="7"/>
        <v>522.17872801500005</v>
      </c>
      <c r="R92" s="51">
        <f t="shared" si="8"/>
        <v>4.1799999999999997</v>
      </c>
      <c r="S92" s="52">
        <f t="shared" si="9"/>
        <v>7302.4599999999991</v>
      </c>
      <c r="T92" s="53">
        <f t="shared" si="10"/>
        <v>0.60833004670170143</v>
      </c>
    </row>
    <row r="93" ht="15.95" customHeight="1">
      <c r="A93" s="342" t="s">
        <v>485</v>
      </c>
      <c r="B93" s="39" t="s">
        <v>172</v>
      </c>
      <c r="C93" s="40" t="s">
        <v>173</v>
      </c>
      <c r="D93" s="41">
        <v>81</v>
      </c>
      <c r="E93" s="42">
        <v>348</v>
      </c>
      <c r="F93" s="43">
        <v>0.77000000000000002</v>
      </c>
      <c r="G93" s="44">
        <f t="shared" si="0"/>
        <v>80</v>
      </c>
      <c r="H93" s="45">
        <f t="shared" si="1"/>
        <v>11.218399999999999</v>
      </c>
      <c r="I93" s="45">
        <f t="shared" si="2"/>
        <v>908.69039999999995</v>
      </c>
      <c r="J93" s="45">
        <f t="shared" si="3"/>
        <v>1.4583919999999999</v>
      </c>
      <c r="K93" s="46">
        <f t="shared" si="4"/>
        <v>790.5606479999999</v>
      </c>
      <c r="L93" s="47">
        <v>0.20000000000000001</v>
      </c>
      <c r="M93" s="48">
        <f t="shared" si="5"/>
        <v>158.1121296</v>
      </c>
      <c r="N93" s="49">
        <v>0.050000000000000003</v>
      </c>
      <c r="O93" s="50">
        <f t="shared" si="6"/>
        <v>39.528032400000001</v>
      </c>
      <c r="P93" s="49">
        <v>0.050000000000000003</v>
      </c>
      <c r="Q93" s="50">
        <f t="shared" si="7"/>
        <v>39.528032400000001</v>
      </c>
      <c r="R93" s="51">
        <f t="shared" si="8"/>
        <v>6.8300000000000001</v>
      </c>
      <c r="S93" s="52">
        <f t="shared" si="9"/>
        <v>553.23000000000002</v>
      </c>
      <c r="T93" s="53">
        <f t="shared" si="10"/>
        <v>0.60882122227768676</v>
      </c>
    </row>
    <row r="94" ht="15.95" customHeight="1">
      <c r="A94" s="342" t="s">
        <v>485</v>
      </c>
      <c r="B94" s="39" t="s">
        <v>382</v>
      </c>
      <c r="C94" s="40" t="s">
        <v>175</v>
      </c>
      <c r="D94" s="41">
        <v>2356</v>
      </c>
      <c r="E94" s="42">
        <v>448</v>
      </c>
      <c r="F94" s="43">
        <v>0.79000000000000004</v>
      </c>
      <c r="G94" s="44">
        <f t="shared" si="0"/>
        <v>94</v>
      </c>
      <c r="H94" s="45">
        <f t="shared" si="1"/>
        <v>13.181619999999999</v>
      </c>
      <c r="I94" s="45">
        <f t="shared" si="2"/>
        <v>31055.896719999997</v>
      </c>
      <c r="J94" s="45">
        <f t="shared" si="3"/>
        <v>1.7136106</v>
      </c>
      <c r="K94" s="46">
        <f t="shared" si="4"/>
        <v>27018.630146399999</v>
      </c>
      <c r="L94" s="47">
        <v>0.20000000000000001</v>
      </c>
      <c r="M94" s="48">
        <f t="shared" si="5"/>
        <v>5403.7260292800001</v>
      </c>
      <c r="N94" s="49">
        <v>0.050000000000000003</v>
      </c>
      <c r="O94" s="50">
        <f t="shared" si="6"/>
        <v>1350.93150732</v>
      </c>
      <c r="P94" s="49">
        <v>0.050000000000000003</v>
      </c>
      <c r="Q94" s="50">
        <f t="shared" si="7"/>
        <v>1350.93150732</v>
      </c>
      <c r="R94" s="51">
        <f t="shared" si="8"/>
        <v>8.0299999999999994</v>
      </c>
      <c r="S94" s="52">
        <f t="shared" si="9"/>
        <v>18918.68</v>
      </c>
      <c r="T94" s="53">
        <f t="shared" si="10"/>
        <v>0.60918157252295246</v>
      </c>
    </row>
    <row r="95" ht="15.6" customHeight="1">
      <c r="A95" s="342" t="s">
        <v>485</v>
      </c>
      <c r="B95" s="39" t="s">
        <v>382</v>
      </c>
      <c r="C95" s="40" t="s">
        <v>175</v>
      </c>
      <c r="D95" s="41">
        <v>1</v>
      </c>
      <c r="E95" s="42">
        <v>448</v>
      </c>
      <c r="F95" s="43">
        <v>0</v>
      </c>
      <c r="G95" s="44">
        <f t="shared" si="0"/>
        <v>448</v>
      </c>
      <c r="H95" s="45">
        <f t="shared" si="1"/>
        <v>62.823039999999999</v>
      </c>
      <c r="I95" s="45">
        <f t="shared" si="2"/>
        <v>62.823039999999999</v>
      </c>
      <c r="J95" s="45">
        <f t="shared" si="3"/>
        <v>8.1669952000000006</v>
      </c>
      <c r="K95" s="46">
        <f t="shared" si="4"/>
        <v>54.656044799999997</v>
      </c>
      <c r="L95" s="47">
        <v>0.20000000000000001</v>
      </c>
      <c r="M95" s="48">
        <f t="shared" si="5"/>
        <v>10.931208959999999</v>
      </c>
      <c r="N95" s="49">
        <v>0.050000000000000003</v>
      </c>
      <c r="O95" s="50">
        <f t="shared" si="6"/>
        <v>2.7328022399999998</v>
      </c>
      <c r="P95" s="49">
        <v>0.050000000000000003</v>
      </c>
      <c r="Q95" s="50">
        <f t="shared" si="7"/>
        <v>2.7328022399999998</v>
      </c>
      <c r="R95" s="51">
        <f t="shared" si="8"/>
        <v>38.259999999999998</v>
      </c>
      <c r="S95" s="52">
        <f t="shared" si="9"/>
        <v>38.259999999999998</v>
      </c>
      <c r="T95" s="53">
        <f t="shared" si="10"/>
        <v>0.60901223500168089</v>
      </c>
    </row>
    <row r="96" ht="15.95" customHeight="1">
      <c r="A96" s="342" t="s">
        <v>485</v>
      </c>
      <c r="B96" s="39" t="s">
        <v>176</v>
      </c>
      <c r="C96" s="40" t="s">
        <v>177</v>
      </c>
      <c r="D96" s="41">
        <v>251</v>
      </c>
      <c r="E96" s="42">
        <v>268</v>
      </c>
      <c r="F96" s="43">
        <v>0.90000000000000002</v>
      </c>
      <c r="G96" s="44">
        <f t="shared" ref="G96:G159" si="22">ROUNDDOWN(E96*(1-F96),0)</f>
        <v>26</v>
      </c>
      <c r="H96" s="45">
        <f t="shared" ref="H96:H159" si="23">G96*$C$6</f>
        <v>3.6459799999999998</v>
      </c>
      <c r="I96" s="45">
        <f t="shared" ref="I96:I159" si="24">H96*D96</f>
        <v>915.1409799999999</v>
      </c>
      <c r="J96" s="45">
        <f t="shared" ref="J96:J159" si="25">H96*0.13</f>
        <v>0.47397739999999999</v>
      </c>
      <c r="K96" s="46">
        <f t="shared" ref="K96:K159" si="26">(H96-J96)*D96</f>
        <v>796.17265259999999</v>
      </c>
      <c r="L96" s="47">
        <v>0.20000000000000001</v>
      </c>
      <c r="M96" s="48">
        <f t="shared" ref="M96:M159" si="27">K96*L96</f>
        <v>159.23453052000002</v>
      </c>
      <c r="N96" s="49">
        <v>0.050000000000000003</v>
      </c>
      <c r="O96" s="50">
        <f t="shared" ref="O96:O159" si="28">K96*N96</f>
        <v>39.808632630000005</v>
      </c>
      <c r="P96" s="49">
        <v>0.050000000000000003</v>
      </c>
      <c r="Q96" s="50">
        <f t="shared" ref="Q96:Q159" si="29">K96*P96</f>
        <v>39.808632630000005</v>
      </c>
      <c r="R96" s="51">
        <f t="shared" ref="R96:R159" si="30">IFERROR(ROUND((K96-M96-O96-Q96)/D96,2),0)</f>
        <v>2.2200000000000002</v>
      </c>
      <c r="S96" s="52">
        <f t="shared" ref="S96:S159" si="31">+D96*R96</f>
        <v>557.22000000000003</v>
      </c>
      <c r="T96" s="53">
        <f t="shared" ref="T96:T159" si="32">S96/I96</f>
        <v>0.60888979094783857</v>
      </c>
    </row>
    <row r="97" ht="15.95" customHeight="1">
      <c r="A97" s="342" t="s">
        <v>485</v>
      </c>
      <c r="B97" s="39" t="s">
        <v>463</v>
      </c>
      <c r="C97" s="40" t="s">
        <v>492</v>
      </c>
      <c r="D97" s="41">
        <v>1065</v>
      </c>
      <c r="E97" s="42">
        <v>98</v>
      </c>
      <c r="F97" s="43">
        <v>0.90000000000000002</v>
      </c>
      <c r="G97" s="44">
        <f t="shared" si="22"/>
        <v>9</v>
      </c>
      <c r="H97" s="45">
        <f t="shared" si="23"/>
        <v>1.26207</v>
      </c>
      <c r="I97" s="45">
        <f t="shared" si="24"/>
        <v>1344.10455</v>
      </c>
      <c r="J97" s="45">
        <f t="shared" si="25"/>
        <v>0.1640691</v>
      </c>
      <c r="K97" s="46">
        <f t="shared" si="26"/>
        <v>1169.3709584999999</v>
      </c>
      <c r="L97" s="47">
        <v>0.20000000000000001</v>
      </c>
      <c r="M97" s="48">
        <f t="shared" si="27"/>
        <v>233.87419169999998</v>
      </c>
      <c r="N97" s="49">
        <v>0.050000000000000003</v>
      </c>
      <c r="O97" s="50">
        <f t="shared" si="28"/>
        <v>58.468547924999996</v>
      </c>
      <c r="P97" s="49">
        <v>0.050000000000000003</v>
      </c>
      <c r="Q97" s="50">
        <f t="shared" si="29"/>
        <v>58.468547924999996</v>
      </c>
      <c r="R97" s="51">
        <f t="shared" si="30"/>
        <v>0.77000000000000002</v>
      </c>
      <c r="S97" s="52">
        <f t="shared" si="31"/>
        <v>820.05000000000007</v>
      </c>
      <c r="T97" s="53">
        <f t="shared" si="32"/>
        <v>0.6101087895283146</v>
      </c>
    </row>
    <row r="98" ht="15.95" customHeight="1">
      <c r="A98" s="342" t="s">
        <v>485</v>
      </c>
      <c r="B98" s="39" t="s">
        <v>424</v>
      </c>
      <c r="C98" s="40" t="s">
        <v>425</v>
      </c>
      <c r="D98" s="41">
        <v>732</v>
      </c>
      <c r="E98" s="42">
        <v>148</v>
      </c>
      <c r="F98" s="43">
        <v>0.90000000000000002</v>
      </c>
      <c r="G98" s="44">
        <f t="shared" si="22"/>
        <v>14</v>
      </c>
      <c r="H98" s="45">
        <f t="shared" si="23"/>
        <v>1.96322</v>
      </c>
      <c r="I98" s="45">
        <f t="shared" si="24"/>
        <v>1437.0770399999999</v>
      </c>
      <c r="J98" s="45">
        <f t="shared" si="25"/>
        <v>0.25521860000000002</v>
      </c>
      <c r="K98" s="46">
        <f t="shared" si="26"/>
        <v>1250.2570248</v>
      </c>
      <c r="L98" s="47">
        <v>0.20000000000000001</v>
      </c>
      <c r="M98" s="48">
        <f t="shared" si="27"/>
        <v>250.05140496000001</v>
      </c>
      <c r="N98" s="49">
        <v>0.050000000000000003</v>
      </c>
      <c r="O98" s="50">
        <f t="shared" si="28"/>
        <v>62.512851240000003</v>
      </c>
      <c r="P98" s="49">
        <v>0.050000000000000003</v>
      </c>
      <c r="Q98" s="50">
        <f t="shared" si="29"/>
        <v>62.512851240000003</v>
      </c>
      <c r="R98" s="51">
        <f t="shared" si="30"/>
        <v>1.2</v>
      </c>
      <c r="S98" s="52">
        <f t="shared" si="31"/>
        <v>878.39999999999998</v>
      </c>
      <c r="T98" s="53">
        <f t="shared" si="32"/>
        <v>0.61124071678161396</v>
      </c>
    </row>
    <row r="99" ht="15.95" customHeight="1">
      <c r="A99" s="342" t="s">
        <v>485</v>
      </c>
      <c r="B99" s="39" t="s">
        <v>493</v>
      </c>
      <c r="C99" s="40" t="s">
        <v>494</v>
      </c>
      <c r="D99" s="41">
        <v>131</v>
      </c>
      <c r="E99" s="42">
        <v>138</v>
      </c>
      <c r="F99" s="43">
        <v>0</v>
      </c>
      <c r="G99" s="44">
        <f t="shared" si="22"/>
        <v>138</v>
      </c>
      <c r="H99" s="45">
        <f t="shared" si="23"/>
        <v>19.351739999999999</v>
      </c>
      <c r="I99" s="45">
        <f t="shared" si="24"/>
        <v>2535.0779400000001</v>
      </c>
      <c r="J99" s="45">
        <f t="shared" si="25"/>
        <v>2.5157262</v>
      </c>
      <c r="K99" s="46">
        <f t="shared" si="26"/>
        <v>2205.5178077999999</v>
      </c>
      <c r="L99" s="47">
        <v>0.20000000000000001</v>
      </c>
      <c r="M99" s="48">
        <f t="shared" si="27"/>
        <v>441.10356156</v>
      </c>
      <c r="N99" s="49">
        <v>0.050000000000000003</v>
      </c>
      <c r="O99" s="50">
        <f t="shared" si="28"/>
        <v>110.27589039</v>
      </c>
      <c r="P99" s="49">
        <v>0.050000000000000003</v>
      </c>
      <c r="Q99" s="50">
        <f t="shared" si="29"/>
        <v>110.27589039</v>
      </c>
      <c r="R99" s="51">
        <f t="shared" si="30"/>
        <v>11.789999999999999</v>
      </c>
      <c r="S99" s="52">
        <f t="shared" si="31"/>
        <v>1544.4899999999998</v>
      </c>
      <c r="T99" s="53">
        <f t="shared" si="32"/>
        <v>0.60924754053123897</v>
      </c>
    </row>
    <row r="100" ht="15.95" customHeight="1">
      <c r="A100" s="342" t="s">
        <v>485</v>
      </c>
      <c r="B100" s="39" t="s">
        <v>184</v>
      </c>
      <c r="C100" s="40" t="s">
        <v>426</v>
      </c>
      <c r="D100" s="41">
        <v>34</v>
      </c>
      <c r="E100" s="42">
        <v>298</v>
      </c>
      <c r="F100" s="43">
        <v>0.59999999999999998</v>
      </c>
      <c r="G100" s="44">
        <f t="shared" si="22"/>
        <v>119</v>
      </c>
      <c r="H100" s="45">
        <f t="shared" si="23"/>
        <v>16.687369999999998</v>
      </c>
      <c r="I100" s="45">
        <f t="shared" si="24"/>
        <v>567.3705799999999</v>
      </c>
      <c r="J100" s="45">
        <f t="shared" si="25"/>
        <v>2.1693580999999997</v>
      </c>
      <c r="K100" s="46">
        <f t="shared" si="26"/>
        <v>493.61240459999993</v>
      </c>
      <c r="L100" s="47">
        <v>0.20000000000000001</v>
      </c>
      <c r="M100" s="48">
        <f t="shared" si="27"/>
        <v>98.722480919999995</v>
      </c>
      <c r="N100" s="49">
        <v>0.050000000000000003</v>
      </c>
      <c r="O100" s="50">
        <f t="shared" si="28"/>
        <v>24.680620229999999</v>
      </c>
      <c r="P100" s="49">
        <v>0.050000000000000003</v>
      </c>
      <c r="Q100" s="50">
        <f t="shared" si="29"/>
        <v>24.680620229999999</v>
      </c>
      <c r="R100" s="51">
        <f t="shared" si="30"/>
        <v>10.16</v>
      </c>
      <c r="S100" s="52">
        <f t="shared" si="31"/>
        <v>345.44</v>
      </c>
      <c r="T100" s="53">
        <f t="shared" si="32"/>
        <v>0.60884369436286256</v>
      </c>
    </row>
    <row r="101" ht="15.95" customHeight="1">
      <c r="A101" s="342" t="s">
        <v>485</v>
      </c>
      <c r="B101" s="39" t="s">
        <v>186</v>
      </c>
      <c r="C101" s="40" t="s">
        <v>187</v>
      </c>
      <c r="D101" s="41">
        <v>16</v>
      </c>
      <c r="E101" s="42">
        <v>348</v>
      </c>
      <c r="F101" s="43">
        <v>0.5</v>
      </c>
      <c r="G101" s="44">
        <f t="shared" si="22"/>
        <v>174</v>
      </c>
      <c r="H101" s="45">
        <f t="shared" si="23"/>
        <v>24.400019999999998</v>
      </c>
      <c r="I101" s="45">
        <f t="shared" si="24"/>
        <v>390.40031999999997</v>
      </c>
      <c r="J101" s="45">
        <f t="shared" si="25"/>
        <v>3.1720025999999999</v>
      </c>
      <c r="K101" s="46">
        <f t="shared" si="26"/>
        <v>339.64827839999998</v>
      </c>
      <c r="L101" s="47">
        <v>0.20000000000000001</v>
      </c>
      <c r="M101" s="48">
        <f t="shared" si="27"/>
        <v>67.929655679999996</v>
      </c>
      <c r="N101" s="49">
        <v>0.050000000000000003</v>
      </c>
      <c r="O101" s="50">
        <f t="shared" si="28"/>
        <v>16.982413919999999</v>
      </c>
      <c r="P101" s="49">
        <v>0.050000000000000003</v>
      </c>
      <c r="Q101" s="50">
        <f t="shared" si="29"/>
        <v>16.982413919999999</v>
      </c>
      <c r="R101" s="51">
        <f t="shared" si="30"/>
        <v>14.859999999999999</v>
      </c>
      <c r="S101" s="52">
        <f t="shared" si="31"/>
        <v>237.75999999999999</v>
      </c>
      <c r="T101" s="53">
        <f t="shared" si="32"/>
        <v>0.60901589424926705</v>
      </c>
    </row>
    <row r="102" ht="15.95" customHeight="1">
      <c r="A102" s="342" t="s">
        <v>485</v>
      </c>
      <c r="B102" s="39" t="s">
        <v>188</v>
      </c>
      <c r="C102" s="40" t="s">
        <v>189</v>
      </c>
      <c r="D102" s="41">
        <v>1710</v>
      </c>
      <c r="E102" s="42">
        <v>328</v>
      </c>
      <c r="F102" s="43">
        <v>0.84999999999999998</v>
      </c>
      <c r="G102" s="44">
        <f t="shared" si="22"/>
        <v>49</v>
      </c>
      <c r="H102" s="45">
        <f t="shared" si="23"/>
        <v>6.87127</v>
      </c>
      <c r="I102" s="45">
        <f t="shared" si="24"/>
        <v>11749.8717</v>
      </c>
      <c r="J102" s="45">
        <f t="shared" si="25"/>
        <v>0.89326510000000003</v>
      </c>
      <c r="K102" s="46">
        <f t="shared" si="26"/>
        <v>10222.388379</v>
      </c>
      <c r="L102" s="47">
        <v>0.20000000000000001</v>
      </c>
      <c r="M102" s="48">
        <f t="shared" si="27"/>
        <v>2044.4776758</v>
      </c>
      <c r="N102" s="49">
        <v>0.050000000000000003</v>
      </c>
      <c r="O102" s="50">
        <f t="shared" si="28"/>
        <v>511.11941895000001</v>
      </c>
      <c r="P102" s="49">
        <v>0.050000000000000003</v>
      </c>
      <c r="Q102" s="50">
        <f t="shared" si="29"/>
        <v>511.11941895000001</v>
      </c>
      <c r="R102" s="51">
        <f t="shared" si="30"/>
        <v>4.1799999999999997</v>
      </c>
      <c r="S102" s="52">
        <f t="shared" si="31"/>
        <v>7147.7999999999993</v>
      </c>
      <c r="T102" s="53">
        <f t="shared" si="32"/>
        <v>0.60833004670170143</v>
      </c>
    </row>
    <row r="103" ht="15.95" customHeight="1">
      <c r="A103" s="342" t="s">
        <v>485</v>
      </c>
      <c r="B103" s="39" t="s">
        <v>190</v>
      </c>
      <c r="C103" s="40" t="s">
        <v>191</v>
      </c>
      <c r="D103" s="41">
        <v>71</v>
      </c>
      <c r="E103" s="42">
        <v>398</v>
      </c>
      <c r="F103" s="43">
        <v>0.84999999999999998</v>
      </c>
      <c r="G103" s="44">
        <f t="shared" si="22"/>
        <v>59</v>
      </c>
      <c r="H103" s="45">
        <f t="shared" si="23"/>
        <v>8.2735699999999994</v>
      </c>
      <c r="I103" s="45">
        <f t="shared" si="24"/>
        <v>587.42346999999995</v>
      </c>
      <c r="J103" s="45">
        <f t="shared" si="25"/>
        <v>1.0755641</v>
      </c>
      <c r="K103" s="46">
        <f t="shared" si="26"/>
        <v>511.05841889999994</v>
      </c>
      <c r="L103" s="47">
        <v>0.20000000000000001</v>
      </c>
      <c r="M103" s="48">
        <f t="shared" si="27"/>
        <v>102.21168377999999</v>
      </c>
      <c r="N103" s="49">
        <v>0.050000000000000003</v>
      </c>
      <c r="O103" s="50">
        <f t="shared" si="28"/>
        <v>25.552920944999997</v>
      </c>
      <c r="P103" s="49">
        <v>0.050000000000000003</v>
      </c>
      <c r="Q103" s="50">
        <f t="shared" si="29"/>
        <v>25.552920944999997</v>
      </c>
      <c r="R103" s="51">
        <f t="shared" si="30"/>
        <v>5.04</v>
      </c>
      <c r="S103" s="52">
        <f t="shared" si="31"/>
        <v>357.83999999999997</v>
      </c>
      <c r="T103" s="53">
        <f t="shared" si="32"/>
        <v>0.60916871435184572</v>
      </c>
    </row>
    <row r="104" ht="15.95" customHeight="1">
      <c r="A104" s="342" t="s">
        <v>485</v>
      </c>
      <c r="B104" s="39" t="s">
        <v>192</v>
      </c>
      <c r="C104" s="40" t="s">
        <v>193</v>
      </c>
      <c r="D104" s="41">
        <v>939</v>
      </c>
      <c r="E104" s="42">
        <v>518</v>
      </c>
      <c r="F104" s="43">
        <v>0.84999999999999998</v>
      </c>
      <c r="G104" s="44">
        <f t="shared" si="22"/>
        <v>77</v>
      </c>
      <c r="H104" s="45">
        <f t="shared" si="23"/>
        <v>10.79771</v>
      </c>
      <c r="I104" s="45">
        <f t="shared" si="24"/>
        <v>10139.04969</v>
      </c>
      <c r="J104" s="45">
        <f t="shared" si="25"/>
        <v>1.4037023000000002</v>
      </c>
      <c r="K104" s="46">
        <f t="shared" si="26"/>
        <v>8820.9732303000001</v>
      </c>
      <c r="L104" s="47">
        <v>0.20000000000000001</v>
      </c>
      <c r="M104" s="48">
        <f t="shared" si="27"/>
        <v>1764.1946460600002</v>
      </c>
      <c r="N104" s="49">
        <v>0.050000000000000003</v>
      </c>
      <c r="O104" s="50">
        <f t="shared" si="28"/>
        <v>441.04866151500005</v>
      </c>
      <c r="P104" s="49">
        <v>0.050000000000000003</v>
      </c>
      <c r="Q104" s="50">
        <f t="shared" si="29"/>
        <v>441.04866151500005</v>
      </c>
      <c r="R104" s="51">
        <f t="shared" si="30"/>
        <v>6.5800000000000001</v>
      </c>
      <c r="S104" s="52">
        <f t="shared" si="31"/>
        <v>6178.6199999999999</v>
      </c>
      <c r="T104" s="53">
        <f t="shared" si="32"/>
        <v>0.60938847218530601</v>
      </c>
    </row>
    <row r="105" ht="15.95" customHeight="1">
      <c r="A105" s="342" t="s">
        <v>485</v>
      </c>
      <c r="B105" s="39" t="s">
        <v>194</v>
      </c>
      <c r="C105" s="40" t="s">
        <v>195</v>
      </c>
      <c r="D105" s="41">
        <v>90</v>
      </c>
      <c r="E105" s="42">
        <v>348</v>
      </c>
      <c r="F105" s="43">
        <v>0.75</v>
      </c>
      <c r="G105" s="44">
        <f t="shared" si="22"/>
        <v>87</v>
      </c>
      <c r="H105" s="45">
        <f t="shared" si="23"/>
        <v>12.200009999999999</v>
      </c>
      <c r="I105" s="45">
        <f t="shared" si="24"/>
        <v>1098.0009</v>
      </c>
      <c r="J105" s="45">
        <f t="shared" si="25"/>
        <v>1.5860012999999999</v>
      </c>
      <c r="K105" s="46">
        <f t="shared" si="26"/>
        <v>955.26078299999995</v>
      </c>
      <c r="L105" s="47">
        <v>0.20000000000000001</v>
      </c>
      <c r="M105" s="48">
        <f t="shared" si="27"/>
        <v>191.05215659999999</v>
      </c>
      <c r="N105" s="49">
        <v>0.050000000000000003</v>
      </c>
      <c r="O105" s="50">
        <f t="shared" si="28"/>
        <v>47.763039149999997</v>
      </c>
      <c r="P105" s="49">
        <v>0.050000000000000003</v>
      </c>
      <c r="Q105" s="50">
        <f t="shared" si="29"/>
        <v>47.763039149999997</v>
      </c>
      <c r="R105" s="51">
        <f t="shared" si="30"/>
        <v>7.4299999999999997</v>
      </c>
      <c r="S105" s="52">
        <f t="shared" si="31"/>
        <v>668.69999999999993</v>
      </c>
      <c r="T105" s="53">
        <f t="shared" si="32"/>
        <v>0.60901589424926694</v>
      </c>
    </row>
    <row r="106" ht="15.95" customHeight="1">
      <c r="A106" s="342" t="s">
        <v>485</v>
      </c>
      <c r="B106" s="39" t="s">
        <v>194</v>
      </c>
      <c r="C106" s="40" t="s">
        <v>195</v>
      </c>
      <c r="D106" s="41">
        <v>1</v>
      </c>
      <c r="E106" s="42">
        <v>348</v>
      </c>
      <c r="F106" s="43">
        <v>0</v>
      </c>
      <c r="G106" s="44">
        <f t="shared" si="22"/>
        <v>348</v>
      </c>
      <c r="H106" s="45">
        <f t="shared" si="23"/>
        <v>48.800039999999996</v>
      </c>
      <c r="I106" s="45">
        <f t="shared" si="24"/>
        <v>48.800039999999996</v>
      </c>
      <c r="J106" s="45">
        <f t="shared" si="25"/>
        <v>6.3440051999999998</v>
      </c>
      <c r="K106" s="46">
        <f t="shared" si="26"/>
        <v>42.456034799999998</v>
      </c>
      <c r="L106" s="47">
        <v>0.20000000000000001</v>
      </c>
      <c r="M106" s="48">
        <f t="shared" si="27"/>
        <v>8.4912069599999995</v>
      </c>
      <c r="N106" s="49">
        <v>0.050000000000000003</v>
      </c>
      <c r="O106" s="50">
        <f t="shared" si="28"/>
        <v>2.1228017399999999</v>
      </c>
      <c r="P106" s="49">
        <v>0.050000000000000003</v>
      </c>
      <c r="Q106" s="50">
        <f t="shared" si="29"/>
        <v>2.1228017399999999</v>
      </c>
      <c r="R106" s="51">
        <f t="shared" si="30"/>
        <v>29.719999999999999</v>
      </c>
      <c r="S106" s="52">
        <f t="shared" si="31"/>
        <v>29.719999999999999</v>
      </c>
      <c r="T106" s="53">
        <f t="shared" si="32"/>
        <v>0.60901589424926705</v>
      </c>
    </row>
    <row r="107" ht="15.95" customHeight="1">
      <c r="A107" s="342" t="s">
        <v>485</v>
      </c>
      <c r="B107" s="39" t="s">
        <v>196</v>
      </c>
      <c r="C107" s="40" t="s">
        <v>197</v>
      </c>
      <c r="D107" s="41">
        <v>469</v>
      </c>
      <c r="E107" s="42">
        <v>498</v>
      </c>
      <c r="F107" s="43">
        <v>0.75</v>
      </c>
      <c r="G107" s="44">
        <f t="shared" si="22"/>
        <v>124</v>
      </c>
      <c r="H107" s="45">
        <f t="shared" si="23"/>
        <v>17.38852</v>
      </c>
      <c r="I107" s="45">
        <f t="shared" si="24"/>
        <v>8155.2158799999997</v>
      </c>
      <c r="J107" s="45">
        <f t="shared" si="25"/>
        <v>2.2605076</v>
      </c>
      <c r="K107" s="46">
        <f t="shared" si="26"/>
        <v>7095.0378155999997</v>
      </c>
      <c r="L107" s="47">
        <v>0.20000000000000001</v>
      </c>
      <c r="M107" s="48">
        <f t="shared" si="27"/>
        <v>1419.00756312</v>
      </c>
      <c r="N107" s="49">
        <v>0.050000000000000003</v>
      </c>
      <c r="O107" s="50">
        <f t="shared" si="28"/>
        <v>354.75189078</v>
      </c>
      <c r="P107" s="49">
        <v>0.050000000000000003</v>
      </c>
      <c r="Q107" s="50">
        <f t="shared" si="29"/>
        <v>354.75189078</v>
      </c>
      <c r="R107" s="51">
        <f t="shared" si="30"/>
        <v>10.59</v>
      </c>
      <c r="S107" s="52">
        <f t="shared" si="31"/>
        <v>4966.71</v>
      </c>
      <c r="T107" s="53">
        <f t="shared" si="32"/>
        <v>0.60902250450297091</v>
      </c>
    </row>
    <row r="108" ht="15.95" customHeight="1">
      <c r="A108" s="342" t="s">
        <v>485</v>
      </c>
      <c r="B108" s="56" t="s">
        <v>196</v>
      </c>
      <c r="C108" s="40" t="s">
        <v>197</v>
      </c>
      <c r="D108" s="41">
        <v>1</v>
      </c>
      <c r="E108" s="42">
        <v>498</v>
      </c>
      <c r="F108" s="43">
        <v>0</v>
      </c>
      <c r="G108" s="44">
        <f t="shared" si="22"/>
        <v>498</v>
      </c>
      <c r="H108" s="45">
        <f t="shared" si="23"/>
        <v>69.83453999999999</v>
      </c>
      <c r="I108" s="45">
        <f t="shared" si="24"/>
        <v>69.83453999999999</v>
      </c>
      <c r="J108" s="45">
        <f t="shared" si="25"/>
        <v>9.0784901999999992</v>
      </c>
      <c r="K108" s="46">
        <f t="shared" si="26"/>
        <v>60.756049799999992</v>
      </c>
      <c r="L108" s="47">
        <v>0.20000000000000001</v>
      </c>
      <c r="M108" s="48">
        <f t="shared" si="27"/>
        <v>12.151209959999999</v>
      </c>
      <c r="N108" s="49">
        <v>0.050000000000000003</v>
      </c>
      <c r="O108" s="50">
        <f t="shared" si="28"/>
        <v>3.0378024899999998</v>
      </c>
      <c r="P108" s="49">
        <v>0.050000000000000003</v>
      </c>
      <c r="Q108" s="50">
        <f t="shared" si="29"/>
        <v>3.0378024899999998</v>
      </c>
      <c r="R108" s="51">
        <f t="shared" si="30"/>
        <v>42.530000000000001</v>
      </c>
      <c r="S108" s="52">
        <f t="shared" si="31"/>
        <v>42.530000000000001</v>
      </c>
      <c r="T108" s="53">
        <f t="shared" si="32"/>
        <v>0.60901095646939185</v>
      </c>
    </row>
    <row r="109" ht="15.95" customHeight="1">
      <c r="A109" s="342" t="s">
        <v>485</v>
      </c>
      <c r="B109" s="39" t="s">
        <v>198</v>
      </c>
      <c r="C109" s="40" t="s">
        <v>199</v>
      </c>
      <c r="D109" s="41">
        <v>181</v>
      </c>
      <c r="E109" s="42">
        <v>198</v>
      </c>
      <c r="F109" s="43">
        <v>0.75</v>
      </c>
      <c r="G109" s="44">
        <f t="shared" si="22"/>
        <v>49</v>
      </c>
      <c r="H109" s="45">
        <f t="shared" si="23"/>
        <v>6.87127</v>
      </c>
      <c r="I109" s="45">
        <f t="shared" si="24"/>
        <v>1243.6998699999999</v>
      </c>
      <c r="J109" s="45">
        <f t="shared" si="25"/>
        <v>0.89326510000000003</v>
      </c>
      <c r="K109" s="46">
        <f t="shared" si="26"/>
        <v>1082.0188869000001</v>
      </c>
      <c r="L109" s="47">
        <v>0.20000000000000001</v>
      </c>
      <c r="M109" s="48">
        <f t="shared" si="27"/>
        <v>216.40377738000004</v>
      </c>
      <c r="N109" s="49">
        <v>0.050000000000000003</v>
      </c>
      <c r="O109" s="50">
        <f t="shared" si="28"/>
        <v>54.100944345000009</v>
      </c>
      <c r="P109" s="49">
        <v>0.050000000000000003</v>
      </c>
      <c r="Q109" s="50">
        <f t="shared" si="29"/>
        <v>54.100944345000009</v>
      </c>
      <c r="R109" s="51">
        <f t="shared" si="30"/>
        <v>4.1799999999999997</v>
      </c>
      <c r="S109" s="52">
        <f t="shared" si="31"/>
        <v>756.57999999999993</v>
      </c>
      <c r="T109" s="53">
        <f t="shared" si="32"/>
        <v>0.60833004670170143</v>
      </c>
    </row>
    <row r="110" ht="15.95" customHeight="1">
      <c r="A110" s="342" t="s">
        <v>485</v>
      </c>
      <c r="B110" s="54" t="s">
        <v>200</v>
      </c>
      <c r="C110" s="40" t="s">
        <v>201</v>
      </c>
      <c r="D110" s="41">
        <v>95</v>
      </c>
      <c r="E110" s="42">
        <v>298</v>
      </c>
      <c r="F110" s="43">
        <v>0.5</v>
      </c>
      <c r="G110" s="44">
        <f t="shared" si="22"/>
        <v>149</v>
      </c>
      <c r="H110" s="45">
        <f t="shared" si="23"/>
        <v>20.894269999999999</v>
      </c>
      <c r="I110" s="45">
        <f t="shared" si="24"/>
        <v>1984.9556499999999</v>
      </c>
      <c r="J110" s="45">
        <f t="shared" si="25"/>
        <v>2.7162551000000001</v>
      </c>
      <c r="K110" s="46">
        <f t="shared" si="26"/>
        <v>1726.9114154999997</v>
      </c>
      <c r="L110" s="47">
        <v>0.20000000000000001</v>
      </c>
      <c r="M110" s="48">
        <f t="shared" si="27"/>
        <v>345.3822831</v>
      </c>
      <c r="N110" s="49">
        <v>0.050000000000000003</v>
      </c>
      <c r="O110" s="50">
        <f t="shared" si="28"/>
        <v>86.345570774999999</v>
      </c>
      <c r="P110" s="49">
        <v>0.050000000000000003</v>
      </c>
      <c r="Q110" s="50">
        <f t="shared" si="29"/>
        <v>86.345570774999999</v>
      </c>
      <c r="R110" s="51">
        <f t="shared" si="30"/>
        <v>12.720000000000001</v>
      </c>
      <c r="S110" s="52">
        <f t="shared" si="31"/>
        <v>1208.4000000000001</v>
      </c>
      <c r="T110" s="53">
        <f t="shared" si="32"/>
        <v>0.60877934476772821</v>
      </c>
    </row>
    <row r="111" ht="15.95" customHeight="1">
      <c r="A111" s="342" t="s">
        <v>485</v>
      </c>
      <c r="B111" s="54" t="s">
        <v>202</v>
      </c>
      <c r="C111" s="40" t="s">
        <v>203</v>
      </c>
      <c r="D111" s="41">
        <v>300</v>
      </c>
      <c r="E111" s="42">
        <v>298</v>
      </c>
      <c r="F111" s="43">
        <v>0.90000000000000002</v>
      </c>
      <c r="G111" s="44">
        <f t="shared" si="22"/>
        <v>29</v>
      </c>
      <c r="H111" s="45">
        <f t="shared" si="23"/>
        <v>4.0666700000000002</v>
      </c>
      <c r="I111" s="45">
        <f t="shared" si="24"/>
        <v>1220.001</v>
      </c>
      <c r="J111" s="45">
        <f t="shared" si="25"/>
        <v>0.52866710000000006</v>
      </c>
      <c r="K111" s="46">
        <f t="shared" si="26"/>
        <v>1061.4008700000002</v>
      </c>
      <c r="L111" s="47">
        <v>0.20000000000000001</v>
      </c>
      <c r="M111" s="48">
        <f t="shared" si="27"/>
        <v>212.28017400000004</v>
      </c>
      <c r="N111" s="49">
        <v>0.050000000000000003</v>
      </c>
      <c r="O111" s="50">
        <f t="shared" si="28"/>
        <v>53.070043500000011</v>
      </c>
      <c r="P111" s="49">
        <v>0.050000000000000003</v>
      </c>
      <c r="Q111" s="50">
        <f t="shared" si="29"/>
        <v>53.070043500000011</v>
      </c>
      <c r="R111" s="51">
        <f t="shared" si="30"/>
        <v>2.48</v>
      </c>
      <c r="S111" s="52">
        <f t="shared" si="31"/>
        <v>744</v>
      </c>
      <c r="T111" s="53">
        <f t="shared" si="32"/>
        <v>0.60983556570855268</v>
      </c>
    </row>
    <row r="112" ht="15.95" customHeight="1">
      <c r="A112" s="342" t="s">
        <v>485</v>
      </c>
      <c r="B112" s="39" t="s">
        <v>202</v>
      </c>
      <c r="C112" s="40" t="s">
        <v>203</v>
      </c>
      <c r="D112" s="41">
        <v>1</v>
      </c>
      <c r="E112" s="42">
        <v>298</v>
      </c>
      <c r="F112" s="43">
        <v>0</v>
      </c>
      <c r="G112" s="44">
        <f t="shared" si="22"/>
        <v>298</v>
      </c>
      <c r="H112" s="45">
        <f t="shared" si="23"/>
        <v>41.788539999999998</v>
      </c>
      <c r="I112" s="45">
        <f t="shared" si="24"/>
        <v>41.788539999999998</v>
      </c>
      <c r="J112" s="45">
        <f t="shared" si="25"/>
        <v>5.4325102000000003</v>
      </c>
      <c r="K112" s="46">
        <f t="shared" si="26"/>
        <v>36.356029799999995</v>
      </c>
      <c r="L112" s="47">
        <v>0.20000000000000001</v>
      </c>
      <c r="M112" s="48">
        <f t="shared" si="27"/>
        <v>7.2712059599999996</v>
      </c>
      <c r="N112" s="49">
        <v>0.050000000000000003</v>
      </c>
      <c r="O112" s="50">
        <f t="shared" si="28"/>
        <v>1.8178014899999999</v>
      </c>
      <c r="P112" s="49">
        <v>0.050000000000000003</v>
      </c>
      <c r="Q112" s="50">
        <f t="shared" si="29"/>
        <v>1.8178014899999999</v>
      </c>
      <c r="R112" s="51">
        <f t="shared" si="30"/>
        <v>25.449999999999999</v>
      </c>
      <c r="S112" s="52">
        <f t="shared" si="31"/>
        <v>25.449999999999999</v>
      </c>
      <c r="T112" s="53">
        <f t="shared" si="32"/>
        <v>0.60901864482463375</v>
      </c>
    </row>
    <row r="113" ht="15.95" customHeight="1">
      <c r="A113" s="342" t="s">
        <v>485</v>
      </c>
      <c r="B113" s="39" t="s">
        <v>204</v>
      </c>
      <c r="C113" s="40" t="s">
        <v>205</v>
      </c>
      <c r="D113" s="41">
        <v>68</v>
      </c>
      <c r="E113" s="42">
        <v>448</v>
      </c>
      <c r="F113" s="43">
        <v>0.83999999999999997</v>
      </c>
      <c r="G113" s="44">
        <f t="shared" si="22"/>
        <v>71</v>
      </c>
      <c r="H113" s="45">
        <f t="shared" si="23"/>
        <v>9.9563299999999995</v>
      </c>
      <c r="I113" s="45">
        <f t="shared" si="24"/>
        <v>677.03044</v>
      </c>
      <c r="J113" s="45">
        <f t="shared" si="25"/>
        <v>1.2943229000000001</v>
      </c>
      <c r="K113" s="46">
        <f t="shared" si="26"/>
        <v>589.01648280000006</v>
      </c>
      <c r="L113" s="47">
        <v>0.20000000000000001</v>
      </c>
      <c r="M113" s="48">
        <f t="shared" si="27"/>
        <v>117.80329656000002</v>
      </c>
      <c r="N113" s="49">
        <v>0.050000000000000003</v>
      </c>
      <c r="O113" s="50">
        <f t="shared" si="28"/>
        <v>29.450824140000005</v>
      </c>
      <c r="P113" s="49">
        <v>0.050000000000000003</v>
      </c>
      <c r="Q113" s="50">
        <f t="shared" si="29"/>
        <v>29.450824140000005</v>
      </c>
      <c r="R113" s="51">
        <f t="shared" si="30"/>
        <v>6.0599999999999996</v>
      </c>
      <c r="S113" s="52">
        <f t="shared" si="31"/>
        <v>412.07999999999998</v>
      </c>
      <c r="T113" s="53">
        <f t="shared" si="32"/>
        <v>0.60865800952760707</v>
      </c>
    </row>
    <row r="114" ht="15.95" customHeight="1">
      <c r="A114" s="342" t="s">
        <v>485</v>
      </c>
      <c r="B114" s="39" t="s">
        <v>206</v>
      </c>
      <c r="C114" s="40" t="s">
        <v>207</v>
      </c>
      <c r="D114" s="41">
        <v>2</v>
      </c>
      <c r="E114" s="42">
        <v>248</v>
      </c>
      <c r="F114" s="43">
        <v>0.29999999999999999</v>
      </c>
      <c r="G114" s="44">
        <f t="shared" si="22"/>
        <v>173</v>
      </c>
      <c r="H114" s="45">
        <f t="shared" si="23"/>
        <v>24.259789999999999</v>
      </c>
      <c r="I114" s="45">
        <f t="shared" si="24"/>
        <v>48.519579999999998</v>
      </c>
      <c r="J114" s="45">
        <f t="shared" si="25"/>
        <v>3.1537726999999998</v>
      </c>
      <c r="K114" s="46">
        <f t="shared" si="26"/>
        <v>42.212034599999996</v>
      </c>
      <c r="L114" s="47">
        <v>0.20000000000000001</v>
      </c>
      <c r="M114" s="48">
        <f t="shared" si="27"/>
        <v>8.4424069199999998</v>
      </c>
      <c r="N114" s="49">
        <v>0.050000000000000003</v>
      </c>
      <c r="O114" s="50">
        <f t="shared" si="28"/>
        <v>2.11060173</v>
      </c>
      <c r="P114" s="49">
        <v>0.050000000000000003</v>
      </c>
      <c r="Q114" s="50">
        <f t="shared" si="29"/>
        <v>2.11060173</v>
      </c>
      <c r="R114" s="51">
        <f t="shared" si="30"/>
        <v>14.77</v>
      </c>
      <c r="S114" s="52">
        <f t="shared" si="31"/>
        <v>29.539999999999999</v>
      </c>
      <c r="T114" s="53">
        <f t="shared" si="32"/>
        <v>0.60882637483671542</v>
      </c>
    </row>
    <row r="115" ht="15.95" customHeight="1">
      <c r="A115" s="342" t="s">
        <v>485</v>
      </c>
      <c r="B115" s="39" t="s">
        <v>208</v>
      </c>
      <c r="C115" s="40" t="s">
        <v>344</v>
      </c>
      <c r="D115" s="41">
        <v>4</v>
      </c>
      <c r="E115" s="42">
        <v>348</v>
      </c>
      <c r="F115" s="43">
        <v>0.34999999999999998</v>
      </c>
      <c r="G115" s="44">
        <f t="shared" si="22"/>
        <v>226</v>
      </c>
      <c r="H115" s="45">
        <f t="shared" si="23"/>
        <v>31.691979999999997</v>
      </c>
      <c r="I115" s="45">
        <f t="shared" si="24"/>
        <v>126.76791999999999</v>
      </c>
      <c r="J115" s="45">
        <f t="shared" si="25"/>
        <v>4.1199573999999997</v>
      </c>
      <c r="K115" s="46">
        <f t="shared" si="26"/>
        <v>110.28809039999999</v>
      </c>
      <c r="L115" s="47">
        <v>0.20000000000000001</v>
      </c>
      <c r="M115" s="48">
        <f t="shared" si="27"/>
        <v>22.057618079999997</v>
      </c>
      <c r="N115" s="49">
        <v>0.050000000000000003</v>
      </c>
      <c r="O115" s="50">
        <f t="shared" si="28"/>
        <v>5.5144045199999994</v>
      </c>
      <c r="P115" s="49">
        <v>0.050000000000000003</v>
      </c>
      <c r="Q115" s="50">
        <f t="shared" si="29"/>
        <v>5.5144045199999994</v>
      </c>
      <c r="R115" s="51">
        <f t="shared" si="30"/>
        <v>19.300000000000001</v>
      </c>
      <c r="S115" s="52">
        <f t="shared" si="31"/>
        <v>77.200000000000003</v>
      </c>
      <c r="T115" s="53">
        <f t="shared" si="32"/>
        <v>0.60898687933035434</v>
      </c>
    </row>
    <row r="116" ht="15.95" customHeight="1">
      <c r="A116" s="342" t="s">
        <v>485</v>
      </c>
      <c r="B116" s="39" t="s">
        <v>216</v>
      </c>
      <c r="C116" s="40" t="s">
        <v>217</v>
      </c>
      <c r="D116" s="41">
        <v>336</v>
      </c>
      <c r="E116" s="42">
        <v>248</v>
      </c>
      <c r="F116" s="43">
        <v>0.75</v>
      </c>
      <c r="G116" s="44">
        <f t="shared" si="22"/>
        <v>62</v>
      </c>
      <c r="H116" s="45">
        <f t="shared" si="23"/>
        <v>8.6942599999999999</v>
      </c>
      <c r="I116" s="45">
        <f t="shared" si="24"/>
        <v>2921.2713599999997</v>
      </c>
      <c r="J116" s="45">
        <f t="shared" si="25"/>
        <v>1.1302538</v>
      </c>
      <c r="K116" s="46">
        <f t="shared" si="26"/>
        <v>2541.5060831999999</v>
      </c>
      <c r="L116" s="47">
        <v>0.20000000000000001</v>
      </c>
      <c r="M116" s="48">
        <f t="shared" si="27"/>
        <v>508.30121664000001</v>
      </c>
      <c r="N116" s="49">
        <v>0.050000000000000003</v>
      </c>
      <c r="O116" s="50">
        <f t="shared" si="28"/>
        <v>127.07530416</v>
      </c>
      <c r="P116" s="49">
        <v>0.050000000000000003</v>
      </c>
      <c r="Q116" s="50">
        <f t="shared" si="29"/>
        <v>127.07530416</v>
      </c>
      <c r="R116" s="51">
        <f t="shared" si="30"/>
        <v>5.29</v>
      </c>
      <c r="S116" s="52">
        <f t="shared" si="31"/>
        <v>1777.4400000000001</v>
      </c>
      <c r="T116" s="53">
        <f t="shared" si="32"/>
        <v>0.60844741243073019</v>
      </c>
    </row>
    <row r="117" ht="15.95" customHeight="1">
      <c r="A117" s="342" t="s">
        <v>485</v>
      </c>
      <c r="B117" s="39" t="s">
        <v>504</v>
      </c>
      <c r="C117" s="40" t="s">
        <v>505</v>
      </c>
      <c r="D117" s="41">
        <v>403</v>
      </c>
      <c r="E117" s="42">
        <v>298</v>
      </c>
      <c r="F117" s="43">
        <v>0</v>
      </c>
      <c r="G117" s="44">
        <f t="shared" si="22"/>
        <v>298</v>
      </c>
      <c r="H117" s="45">
        <f t="shared" si="23"/>
        <v>41.788539999999998</v>
      </c>
      <c r="I117" s="45">
        <f t="shared" si="24"/>
        <v>16840.781619999998</v>
      </c>
      <c r="J117" s="45">
        <f t="shared" si="25"/>
        <v>5.4325102000000003</v>
      </c>
      <c r="K117" s="46">
        <f t="shared" si="26"/>
        <v>14651.480009399998</v>
      </c>
      <c r="L117" s="47">
        <v>0.20000000000000001</v>
      </c>
      <c r="M117" s="48">
        <f t="shared" si="27"/>
        <v>2930.2960018799999</v>
      </c>
      <c r="N117" s="49">
        <v>0.050000000000000003</v>
      </c>
      <c r="O117" s="50">
        <f t="shared" si="28"/>
        <v>732.57400046999999</v>
      </c>
      <c r="P117" s="49">
        <v>0.050000000000000003</v>
      </c>
      <c r="Q117" s="50">
        <f t="shared" si="29"/>
        <v>732.57400046999999</v>
      </c>
      <c r="R117" s="51">
        <f t="shared" si="30"/>
        <v>25.449999999999999</v>
      </c>
      <c r="S117" s="52">
        <f t="shared" si="31"/>
        <v>10256.35</v>
      </c>
      <c r="T117" s="53">
        <f t="shared" si="32"/>
        <v>0.60901864482463386</v>
      </c>
    </row>
    <row r="118" ht="15.95" customHeight="1">
      <c r="A118" s="342" t="s">
        <v>485</v>
      </c>
      <c r="B118" s="39" t="s">
        <v>506</v>
      </c>
      <c r="C118" s="40" t="s">
        <v>507</v>
      </c>
      <c r="D118" s="41">
        <v>565</v>
      </c>
      <c r="E118" s="42">
        <v>498</v>
      </c>
      <c r="F118" s="43">
        <v>0</v>
      </c>
      <c r="G118" s="44">
        <f t="shared" si="22"/>
        <v>498</v>
      </c>
      <c r="H118" s="45">
        <f t="shared" si="23"/>
        <v>69.83453999999999</v>
      </c>
      <c r="I118" s="45">
        <f t="shared" si="24"/>
        <v>39456.515099999997</v>
      </c>
      <c r="J118" s="45">
        <f t="shared" si="25"/>
        <v>9.0784901999999992</v>
      </c>
      <c r="K118" s="46">
        <f t="shared" si="26"/>
        <v>34327.168136999993</v>
      </c>
      <c r="L118" s="47">
        <v>0.20000000000000001</v>
      </c>
      <c r="M118" s="48">
        <f t="shared" si="27"/>
        <v>6865.4336273999988</v>
      </c>
      <c r="N118" s="49">
        <v>0.050000000000000003</v>
      </c>
      <c r="O118" s="50">
        <f t="shared" si="28"/>
        <v>1716.3584068499997</v>
      </c>
      <c r="P118" s="49">
        <v>0.050000000000000003</v>
      </c>
      <c r="Q118" s="50">
        <f t="shared" si="29"/>
        <v>1716.3584068499997</v>
      </c>
      <c r="R118" s="51">
        <f t="shared" si="30"/>
        <v>42.530000000000001</v>
      </c>
      <c r="S118" s="52">
        <f t="shared" si="31"/>
        <v>24029.450000000001</v>
      </c>
      <c r="T118" s="53">
        <f t="shared" si="32"/>
        <v>0.60901095646939185</v>
      </c>
    </row>
    <row r="119" ht="15.95" customHeight="1">
      <c r="A119" s="342" t="s">
        <v>485</v>
      </c>
      <c r="B119" s="39" t="s">
        <v>508</v>
      </c>
      <c r="C119" s="40" t="s">
        <v>509</v>
      </c>
      <c r="D119" s="41">
        <v>488</v>
      </c>
      <c r="E119" s="42">
        <v>638</v>
      </c>
      <c r="F119" s="43">
        <v>0</v>
      </c>
      <c r="G119" s="44">
        <f t="shared" si="22"/>
        <v>638</v>
      </c>
      <c r="H119" s="45">
        <f t="shared" si="23"/>
        <v>89.466740000000001</v>
      </c>
      <c r="I119" s="45">
        <f t="shared" si="24"/>
        <v>43659.769119999997</v>
      </c>
      <c r="J119" s="45">
        <f t="shared" si="25"/>
        <v>11.6306762</v>
      </c>
      <c r="K119" s="46">
        <f t="shared" si="26"/>
        <v>37983.999134400001</v>
      </c>
      <c r="L119" s="47">
        <v>0.20000000000000001</v>
      </c>
      <c r="M119" s="48">
        <f t="shared" si="27"/>
        <v>7596.7998268800002</v>
      </c>
      <c r="N119" s="49">
        <v>0.050000000000000003</v>
      </c>
      <c r="O119" s="50">
        <f t="shared" si="28"/>
        <v>1899.19995672</v>
      </c>
      <c r="P119" s="49">
        <v>0.050000000000000003</v>
      </c>
      <c r="Q119" s="50">
        <f t="shared" si="29"/>
        <v>1899.19995672</v>
      </c>
      <c r="R119" s="51">
        <f t="shared" si="30"/>
        <v>54.490000000000002</v>
      </c>
      <c r="S119" s="52">
        <f t="shared" si="31"/>
        <v>26591.120000000003</v>
      </c>
      <c r="T119" s="53">
        <f t="shared" si="32"/>
        <v>0.60905315204287103</v>
      </c>
    </row>
    <row r="120" ht="15.95" customHeight="1">
      <c r="A120" s="342" t="s">
        <v>485</v>
      </c>
      <c r="B120" s="39" t="s">
        <v>218</v>
      </c>
      <c r="C120" s="40" t="s">
        <v>219</v>
      </c>
      <c r="D120" s="41">
        <v>58</v>
      </c>
      <c r="E120" s="42">
        <v>298</v>
      </c>
      <c r="F120" s="43">
        <v>0.83999999999999997</v>
      </c>
      <c r="G120" s="44">
        <f t="shared" si="22"/>
        <v>47</v>
      </c>
      <c r="H120" s="45">
        <f t="shared" si="23"/>
        <v>6.5908099999999994</v>
      </c>
      <c r="I120" s="45">
        <f t="shared" si="24"/>
        <v>382.26697999999999</v>
      </c>
      <c r="J120" s="45">
        <f t="shared" si="25"/>
        <v>0.85680529999999999</v>
      </c>
      <c r="K120" s="46">
        <f t="shared" si="26"/>
        <v>332.57227260000002</v>
      </c>
      <c r="L120" s="47">
        <v>0.20000000000000001</v>
      </c>
      <c r="M120" s="48">
        <f t="shared" si="27"/>
        <v>66.514454520000001</v>
      </c>
      <c r="N120" s="49">
        <v>0.050000000000000003</v>
      </c>
      <c r="O120" s="50">
        <f t="shared" si="28"/>
        <v>16.62861363</v>
      </c>
      <c r="P120" s="49">
        <v>0.050000000000000003</v>
      </c>
      <c r="Q120" s="50">
        <f t="shared" si="29"/>
        <v>16.62861363</v>
      </c>
      <c r="R120" s="51">
        <f t="shared" si="30"/>
        <v>4.0099999999999998</v>
      </c>
      <c r="S120" s="52">
        <f t="shared" si="31"/>
        <v>232.57999999999998</v>
      </c>
      <c r="T120" s="53">
        <f t="shared" si="32"/>
        <v>0.6084229404276561</v>
      </c>
    </row>
    <row r="121" ht="15.95" customHeight="1">
      <c r="A121" s="342" t="s">
        <v>485</v>
      </c>
      <c r="B121" s="56" t="s">
        <v>220</v>
      </c>
      <c r="C121" s="40" t="s">
        <v>221</v>
      </c>
      <c r="D121" s="41">
        <v>46</v>
      </c>
      <c r="E121" s="42">
        <v>498</v>
      </c>
      <c r="F121" s="43">
        <v>0.81000000000000005</v>
      </c>
      <c r="G121" s="44">
        <f t="shared" si="22"/>
        <v>94</v>
      </c>
      <c r="H121" s="45">
        <f t="shared" si="23"/>
        <v>13.181619999999999</v>
      </c>
      <c r="I121" s="45">
        <f t="shared" si="24"/>
        <v>606.35451999999998</v>
      </c>
      <c r="J121" s="45">
        <f t="shared" si="25"/>
        <v>1.7136106</v>
      </c>
      <c r="K121" s="46">
        <f t="shared" si="26"/>
        <v>527.52843239999993</v>
      </c>
      <c r="L121" s="47">
        <v>0.20000000000000001</v>
      </c>
      <c r="M121" s="48">
        <f t="shared" si="27"/>
        <v>105.50568647999999</v>
      </c>
      <c r="N121" s="49">
        <v>0.050000000000000003</v>
      </c>
      <c r="O121" s="50">
        <f t="shared" si="28"/>
        <v>26.376421619999999</v>
      </c>
      <c r="P121" s="49">
        <v>0.050000000000000003</v>
      </c>
      <c r="Q121" s="50">
        <f t="shared" si="29"/>
        <v>26.376421619999999</v>
      </c>
      <c r="R121" s="51">
        <f t="shared" si="30"/>
        <v>8.0299999999999994</v>
      </c>
      <c r="S121" s="52">
        <f t="shared" si="31"/>
        <v>369.38</v>
      </c>
      <c r="T121" s="53">
        <f t="shared" si="32"/>
        <v>0.60918157252295246</v>
      </c>
    </row>
    <row r="122" ht="15.95" customHeight="1">
      <c r="A122" s="342" t="s">
        <v>485</v>
      </c>
      <c r="B122" s="39" t="s">
        <v>222</v>
      </c>
      <c r="C122" s="40" t="s">
        <v>223</v>
      </c>
      <c r="D122" s="41">
        <v>3</v>
      </c>
      <c r="E122" s="42">
        <v>298</v>
      </c>
      <c r="F122" s="43">
        <v>0.34000000000000002</v>
      </c>
      <c r="G122" s="44">
        <f t="shared" si="22"/>
        <v>196</v>
      </c>
      <c r="H122" s="45">
        <f t="shared" si="23"/>
        <v>27.48508</v>
      </c>
      <c r="I122" s="45">
        <f t="shared" si="24"/>
        <v>82.455240000000003</v>
      </c>
      <c r="J122" s="45">
        <f t="shared" si="25"/>
        <v>3.5730604000000001</v>
      </c>
      <c r="K122" s="46">
        <f t="shared" si="26"/>
        <v>71.736058799999995</v>
      </c>
      <c r="L122" s="47">
        <v>0.20000000000000001</v>
      </c>
      <c r="M122" s="48">
        <f t="shared" si="27"/>
        <v>14.34721176</v>
      </c>
      <c r="N122" s="49">
        <v>0.050000000000000003</v>
      </c>
      <c r="O122" s="50">
        <f t="shared" si="28"/>
        <v>3.5868029400000001</v>
      </c>
      <c r="P122" s="49">
        <v>0.050000000000000003</v>
      </c>
      <c r="Q122" s="50">
        <f t="shared" si="29"/>
        <v>3.5868029400000001</v>
      </c>
      <c r="R122" s="51">
        <f t="shared" si="30"/>
        <v>16.739999999999998</v>
      </c>
      <c r="S122" s="52">
        <f t="shared" si="31"/>
        <v>50.219999999999999</v>
      </c>
      <c r="T122" s="53">
        <f t="shared" si="32"/>
        <v>0.60905771422167954</v>
      </c>
    </row>
    <row r="123" ht="15.95" customHeight="1">
      <c r="A123" s="342" t="s">
        <v>485</v>
      </c>
      <c r="B123" s="39" t="s">
        <v>222</v>
      </c>
      <c r="C123" s="40" t="s">
        <v>223</v>
      </c>
      <c r="D123" s="41">
        <v>1</v>
      </c>
      <c r="E123" s="42">
        <v>298</v>
      </c>
      <c r="F123" s="43">
        <v>0</v>
      </c>
      <c r="G123" s="44">
        <f t="shared" si="22"/>
        <v>298</v>
      </c>
      <c r="H123" s="45">
        <f t="shared" si="23"/>
        <v>41.788539999999998</v>
      </c>
      <c r="I123" s="45">
        <f t="shared" si="24"/>
        <v>41.788539999999998</v>
      </c>
      <c r="J123" s="45">
        <f t="shared" si="25"/>
        <v>5.4325102000000003</v>
      </c>
      <c r="K123" s="46">
        <f t="shared" si="26"/>
        <v>36.356029799999995</v>
      </c>
      <c r="L123" s="47">
        <v>0.20000000000000001</v>
      </c>
      <c r="M123" s="48">
        <f t="shared" si="27"/>
        <v>7.2712059599999996</v>
      </c>
      <c r="N123" s="49">
        <v>0.050000000000000003</v>
      </c>
      <c r="O123" s="50">
        <f t="shared" si="28"/>
        <v>1.8178014899999999</v>
      </c>
      <c r="P123" s="49">
        <v>0.050000000000000003</v>
      </c>
      <c r="Q123" s="50">
        <f t="shared" si="29"/>
        <v>1.8178014899999999</v>
      </c>
      <c r="R123" s="51">
        <f t="shared" si="30"/>
        <v>25.449999999999999</v>
      </c>
      <c r="S123" s="52">
        <f t="shared" si="31"/>
        <v>25.449999999999999</v>
      </c>
      <c r="T123" s="53">
        <f t="shared" si="32"/>
        <v>0.60901864482463375</v>
      </c>
    </row>
    <row r="124" ht="15.95" customHeight="1">
      <c r="A124" s="342" t="s">
        <v>485</v>
      </c>
      <c r="B124" s="39" t="s">
        <v>222</v>
      </c>
      <c r="C124" s="40" t="s">
        <v>223</v>
      </c>
      <c r="D124" s="41">
        <v>14</v>
      </c>
      <c r="E124" s="42">
        <v>298</v>
      </c>
      <c r="F124" s="43">
        <v>0.34000000000000002</v>
      </c>
      <c r="G124" s="44">
        <f t="shared" si="22"/>
        <v>196</v>
      </c>
      <c r="H124" s="45">
        <f t="shared" si="23"/>
        <v>27.48508</v>
      </c>
      <c r="I124" s="45">
        <f t="shared" si="24"/>
        <v>384.79111999999998</v>
      </c>
      <c r="J124" s="45">
        <f t="shared" si="25"/>
        <v>3.5730604000000001</v>
      </c>
      <c r="K124" s="46">
        <f t="shared" si="26"/>
        <v>334.7682744</v>
      </c>
      <c r="L124" s="47">
        <v>0.20000000000000001</v>
      </c>
      <c r="M124" s="48">
        <f t="shared" si="27"/>
        <v>66.953654880000002</v>
      </c>
      <c r="N124" s="49">
        <v>0.050000000000000003</v>
      </c>
      <c r="O124" s="50">
        <f t="shared" si="28"/>
        <v>16.73841372</v>
      </c>
      <c r="P124" s="49">
        <v>0.050000000000000003</v>
      </c>
      <c r="Q124" s="50">
        <f t="shared" si="29"/>
        <v>16.73841372</v>
      </c>
      <c r="R124" s="51">
        <f t="shared" si="30"/>
        <v>16.739999999999998</v>
      </c>
      <c r="S124" s="52">
        <f t="shared" si="31"/>
        <v>234.35999999999999</v>
      </c>
      <c r="T124" s="53">
        <f t="shared" si="32"/>
        <v>0.60905771422167954</v>
      </c>
    </row>
    <row r="125" ht="15.95" customHeight="1">
      <c r="A125" s="342" t="s">
        <v>485</v>
      </c>
      <c r="B125" s="39" t="s">
        <v>224</v>
      </c>
      <c r="C125" s="40" t="s">
        <v>225</v>
      </c>
      <c r="D125" s="41">
        <v>3</v>
      </c>
      <c r="E125" s="42">
        <v>428</v>
      </c>
      <c r="F125" s="43">
        <v>0.29999999999999999</v>
      </c>
      <c r="G125" s="44">
        <f t="shared" si="22"/>
        <v>299</v>
      </c>
      <c r="H125" s="45">
        <f t="shared" si="23"/>
        <v>41.92877</v>
      </c>
      <c r="I125" s="45">
        <f t="shared" si="24"/>
        <v>125.78631</v>
      </c>
      <c r="J125" s="45">
        <f t="shared" si="25"/>
        <v>5.4507401</v>
      </c>
      <c r="K125" s="46">
        <f t="shared" si="26"/>
        <v>109.43408970000002</v>
      </c>
      <c r="L125" s="47">
        <v>0.20000000000000001</v>
      </c>
      <c r="M125" s="48">
        <f t="shared" si="27"/>
        <v>21.886817940000004</v>
      </c>
      <c r="N125" s="49">
        <v>0.050000000000000003</v>
      </c>
      <c r="O125" s="50">
        <f t="shared" si="28"/>
        <v>5.471704485000001</v>
      </c>
      <c r="P125" s="49">
        <v>0.050000000000000003</v>
      </c>
      <c r="Q125" s="50">
        <f t="shared" si="29"/>
        <v>5.471704485000001</v>
      </c>
      <c r="R125" s="51">
        <f t="shared" si="30"/>
        <v>25.530000000000001</v>
      </c>
      <c r="S125" s="52">
        <f t="shared" si="31"/>
        <v>76.590000000000003</v>
      </c>
      <c r="T125" s="53">
        <f t="shared" si="32"/>
        <v>0.60888979094783846</v>
      </c>
    </row>
    <row r="126" ht="15.95" customHeight="1">
      <c r="A126" s="342" t="s">
        <v>485</v>
      </c>
      <c r="B126" s="56" t="s">
        <v>224</v>
      </c>
      <c r="C126" s="40" t="s">
        <v>225</v>
      </c>
      <c r="D126" s="41">
        <v>2</v>
      </c>
      <c r="E126" s="42">
        <v>428</v>
      </c>
      <c r="F126" s="43">
        <v>0.29999999999999999</v>
      </c>
      <c r="G126" s="44">
        <f t="shared" si="22"/>
        <v>299</v>
      </c>
      <c r="H126" s="45">
        <f t="shared" si="23"/>
        <v>41.92877</v>
      </c>
      <c r="I126" s="45">
        <f t="shared" si="24"/>
        <v>83.85754</v>
      </c>
      <c r="J126" s="45">
        <f t="shared" si="25"/>
        <v>5.4507401</v>
      </c>
      <c r="K126" s="46">
        <f t="shared" si="26"/>
        <v>72.956059800000006</v>
      </c>
      <c r="L126" s="47">
        <v>0.20000000000000001</v>
      </c>
      <c r="M126" s="48">
        <f t="shared" si="27"/>
        <v>14.591211960000003</v>
      </c>
      <c r="N126" s="49">
        <v>0.050000000000000003</v>
      </c>
      <c r="O126" s="50">
        <f t="shared" si="28"/>
        <v>3.6478029900000006</v>
      </c>
      <c r="P126" s="49">
        <v>0.050000000000000003</v>
      </c>
      <c r="Q126" s="50">
        <f t="shared" si="29"/>
        <v>3.6478029900000006</v>
      </c>
      <c r="R126" s="51">
        <f t="shared" si="30"/>
        <v>25.530000000000001</v>
      </c>
      <c r="S126" s="52">
        <f t="shared" si="31"/>
        <v>51.060000000000002</v>
      </c>
      <c r="T126" s="53">
        <f t="shared" si="32"/>
        <v>0.60888979094783846</v>
      </c>
    </row>
    <row r="127" ht="15.95" customHeight="1">
      <c r="A127" s="342" t="s">
        <v>485</v>
      </c>
      <c r="B127" s="56" t="s">
        <v>226</v>
      </c>
      <c r="C127" s="40" t="s">
        <v>227</v>
      </c>
      <c r="D127" s="41">
        <v>1</v>
      </c>
      <c r="E127" s="42">
        <v>498</v>
      </c>
      <c r="F127" s="43">
        <v>0</v>
      </c>
      <c r="G127" s="44">
        <f t="shared" si="22"/>
        <v>498</v>
      </c>
      <c r="H127" s="45">
        <f t="shared" si="23"/>
        <v>69.83453999999999</v>
      </c>
      <c r="I127" s="45">
        <f t="shared" si="24"/>
        <v>69.83453999999999</v>
      </c>
      <c r="J127" s="45">
        <f t="shared" si="25"/>
        <v>9.0784901999999992</v>
      </c>
      <c r="K127" s="46">
        <f t="shared" si="26"/>
        <v>60.756049799999992</v>
      </c>
      <c r="L127" s="47">
        <v>0.20000000000000001</v>
      </c>
      <c r="M127" s="48">
        <f t="shared" si="27"/>
        <v>12.151209959999999</v>
      </c>
      <c r="N127" s="49">
        <v>0.050000000000000003</v>
      </c>
      <c r="O127" s="50">
        <f t="shared" si="28"/>
        <v>3.0378024899999998</v>
      </c>
      <c r="P127" s="49">
        <v>0.050000000000000003</v>
      </c>
      <c r="Q127" s="50">
        <f t="shared" si="29"/>
        <v>3.0378024899999998</v>
      </c>
      <c r="R127" s="51">
        <f t="shared" si="30"/>
        <v>42.530000000000001</v>
      </c>
      <c r="S127" s="52">
        <f t="shared" si="31"/>
        <v>42.530000000000001</v>
      </c>
      <c r="T127" s="53">
        <f t="shared" si="32"/>
        <v>0.60901095646939185</v>
      </c>
    </row>
    <row r="128" ht="15.95" customHeight="1">
      <c r="A128" s="342" t="s">
        <v>485</v>
      </c>
      <c r="B128" s="56" t="s">
        <v>226</v>
      </c>
      <c r="C128" s="40" t="s">
        <v>227</v>
      </c>
      <c r="D128" s="41">
        <v>1</v>
      </c>
      <c r="E128" s="42">
        <v>498</v>
      </c>
      <c r="F128" s="43">
        <v>0.29999999999999999</v>
      </c>
      <c r="G128" s="44">
        <f t="shared" si="22"/>
        <v>348</v>
      </c>
      <c r="H128" s="45">
        <f t="shared" si="23"/>
        <v>48.800039999999996</v>
      </c>
      <c r="I128" s="45">
        <f t="shared" si="24"/>
        <v>48.800039999999996</v>
      </c>
      <c r="J128" s="45">
        <f t="shared" si="25"/>
        <v>6.3440051999999998</v>
      </c>
      <c r="K128" s="46">
        <f t="shared" si="26"/>
        <v>42.456034799999998</v>
      </c>
      <c r="L128" s="47">
        <v>0.20000000000000001</v>
      </c>
      <c r="M128" s="48">
        <f t="shared" si="27"/>
        <v>8.4912069599999995</v>
      </c>
      <c r="N128" s="49">
        <v>0.050000000000000003</v>
      </c>
      <c r="O128" s="50">
        <f t="shared" si="28"/>
        <v>2.1228017399999999</v>
      </c>
      <c r="P128" s="49">
        <v>0.050000000000000003</v>
      </c>
      <c r="Q128" s="50">
        <f t="shared" si="29"/>
        <v>2.1228017399999999</v>
      </c>
      <c r="R128" s="51">
        <f t="shared" si="30"/>
        <v>29.719999999999999</v>
      </c>
      <c r="S128" s="52">
        <f t="shared" si="31"/>
        <v>29.719999999999999</v>
      </c>
      <c r="T128" s="53">
        <f t="shared" si="32"/>
        <v>0.60901589424926705</v>
      </c>
    </row>
    <row r="129" ht="15.95" customHeight="1">
      <c r="A129" s="342" t="s">
        <v>485</v>
      </c>
      <c r="B129" s="56" t="s">
        <v>226</v>
      </c>
      <c r="C129" s="40" t="s">
        <v>227</v>
      </c>
      <c r="D129" s="41">
        <v>9</v>
      </c>
      <c r="E129" s="42">
        <v>498</v>
      </c>
      <c r="F129" s="43">
        <v>0.29999999999999999</v>
      </c>
      <c r="G129" s="44">
        <f t="shared" si="22"/>
        <v>348</v>
      </c>
      <c r="H129" s="45">
        <f t="shared" si="23"/>
        <v>48.800039999999996</v>
      </c>
      <c r="I129" s="45">
        <f t="shared" si="24"/>
        <v>439.20035999999993</v>
      </c>
      <c r="J129" s="45">
        <f t="shared" si="25"/>
        <v>6.3440051999999998</v>
      </c>
      <c r="K129" s="46">
        <f t="shared" si="26"/>
        <v>382.10431319999998</v>
      </c>
      <c r="L129" s="47">
        <v>0.20000000000000001</v>
      </c>
      <c r="M129" s="48">
        <f t="shared" si="27"/>
        <v>76.420862639999996</v>
      </c>
      <c r="N129" s="49">
        <v>0.050000000000000003</v>
      </c>
      <c r="O129" s="50">
        <f t="shared" si="28"/>
        <v>19.105215659999999</v>
      </c>
      <c r="P129" s="49">
        <v>0.050000000000000003</v>
      </c>
      <c r="Q129" s="50">
        <f t="shared" si="29"/>
        <v>19.105215659999999</v>
      </c>
      <c r="R129" s="51">
        <f t="shared" si="30"/>
        <v>29.719999999999999</v>
      </c>
      <c r="S129" s="52">
        <f t="shared" si="31"/>
        <v>267.48000000000002</v>
      </c>
      <c r="T129" s="53">
        <f t="shared" si="32"/>
        <v>0.60901589424926716</v>
      </c>
    </row>
    <row r="130" ht="15.95" customHeight="1">
      <c r="A130" s="342" t="s">
        <v>485</v>
      </c>
      <c r="B130" s="56" t="s">
        <v>226</v>
      </c>
      <c r="C130" s="40" t="s">
        <v>227</v>
      </c>
      <c r="D130" s="41">
        <v>1</v>
      </c>
      <c r="E130" s="42">
        <v>498</v>
      </c>
      <c r="F130" s="43">
        <v>0</v>
      </c>
      <c r="G130" s="44">
        <f t="shared" si="22"/>
        <v>498</v>
      </c>
      <c r="H130" s="45">
        <f t="shared" si="23"/>
        <v>69.83453999999999</v>
      </c>
      <c r="I130" s="45">
        <f t="shared" si="24"/>
        <v>69.83453999999999</v>
      </c>
      <c r="J130" s="45">
        <f t="shared" si="25"/>
        <v>9.0784901999999992</v>
      </c>
      <c r="K130" s="46">
        <f t="shared" si="26"/>
        <v>60.756049799999992</v>
      </c>
      <c r="L130" s="47">
        <v>0.20000000000000001</v>
      </c>
      <c r="M130" s="48">
        <f t="shared" si="27"/>
        <v>12.151209959999999</v>
      </c>
      <c r="N130" s="49">
        <v>0.050000000000000003</v>
      </c>
      <c r="O130" s="50">
        <f t="shared" si="28"/>
        <v>3.0378024899999998</v>
      </c>
      <c r="P130" s="49">
        <v>0.050000000000000003</v>
      </c>
      <c r="Q130" s="50">
        <f t="shared" si="29"/>
        <v>3.0378024899999998</v>
      </c>
      <c r="R130" s="51">
        <f t="shared" si="30"/>
        <v>42.530000000000001</v>
      </c>
      <c r="S130" s="52">
        <f t="shared" si="31"/>
        <v>42.530000000000001</v>
      </c>
      <c r="T130" s="53">
        <f t="shared" si="32"/>
        <v>0.60901095646939185</v>
      </c>
    </row>
    <row r="131" ht="15.95" customHeight="1">
      <c r="A131" s="342" t="s">
        <v>485</v>
      </c>
      <c r="B131" s="56" t="s">
        <v>228</v>
      </c>
      <c r="C131" s="40" t="s">
        <v>429</v>
      </c>
      <c r="D131" s="41">
        <v>1</v>
      </c>
      <c r="E131" s="42">
        <v>298</v>
      </c>
      <c r="F131" s="43">
        <v>0.67000000000000004</v>
      </c>
      <c r="G131" s="44">
        <f t="shared" si="22"/>
        <v>98</v>
      </c>
      <c r="H131" s="45">
        <f t="shared" si="23"/>
        <v>13.74254</v>
      </c>
      <c r="I131" s="45">
        <f t="shared" si="24"/>
        <v>13.74254</v>
      </c>
      <c r="J131" s="45">
        <f t="shared" si="25"/>
        <v>1.7865302000000001</v>
      </c>
      <c r="K131" s="46">
        <f t="shared" si="26"/>
        <v>11.9560098</v>
      </c>
      <c r="L131" s="47">
        <v>0.20000000000000001</v>
      </c>
      <c r="M131" s="48">
        <f t="shared" si="27"/>
        <v>2.3912019600000001</v>
      </c>
      <c r="N131" s="49">
        <v>0.050000000000000003</v>
      </c>
      <c r="O131" s="50">
        <f t="shared" si="28"/>
        <v>0.59780049000000002</v>
      </c>
      <c r="P131" s="49">
        <v>0.050000000000000003</v>
      </c>
      <c r="Q131" s="50">
        <f t="shared" si="29"/>
        <v>0.59780049000000002</v>
      </c>
      <c r="R131" s="51">
        <f t="shared" si="30"/>
        <v>8.3699999999999992</v>
      </c>
      <c r="S131" s="52">
        <f t="shared" si="31"/>
        <v>8.3699999999999992</v>
      </c>
      <c r="T131" s="53">
        <f t="shared" si="32"/>
        <v>0.60905771422167954</v>
      </c>
    </row>
    <row r="132" ht="15.95" customHeight="1">
      <c r="A132" s="342" t="s">
        <v>485</v>
      </c>
      <c r="B132" s="39" t="s">
        <v>228</v>
      </c>
      <c r="C132" s="40" t="s">
        <v>429</v>
      </c>
      <c r="D132" s="41">
        <v>23</v>
      </c>
      <c r="E132" s="42">
        <v>298</v>
      </c>
      <c r="F132" s="43">
        <v>0.75</v>
      </c>
      <c r="G132" s="44">
        <f t="shared" si="22"/>
        <v>74</v>
      </c>
      <c r="H132" s="45">
        <f t="shared" si="23"/>
        <v>10.37702</v>
      </c>
      <c r="I132" s="45">
        <f t="shared" si="24"/>
        <v>238.67146</v>
      </c>
      <c r="J132" s="45">
        <f t="shared" si="25"/>
        <v>1.3490126</v>
      </c>
      <c r="K132" s="46">
        <f t="shared" si="26"/>
        <v>207.64417019999999</v>
      </c>
      <c r="L132" s="47">
        <v>0.20000000000000001</v>
      </c>
      <c r="M132" s="48">
        <f t="shared" si="27"/>
        <v>41.52883404</v>
      </c>
      <c r="N132" s="49">
        <v>0.050000000000000003</v>
      </c>
      <c r="O132" s="50">
        <f t="shared" si="28"/>
        <v>10.38220851</v>
      </c>
      <c r="P132" s="49">
        <v>0.050000000000000003</v>
      </c>
      <c r="Q132" s="50">
        <f t="shared" si="29"/>
        <v>10.38220851</v>
      </c>
      <c r="R132" s="51">
        <f t="shared" si="30"/>
        <v>6.3200000000000003</v>
      </c>
      <c r="S132" s="52">
        <f t="shared" si="31"/>
        <v>145.36000000000001</v>
      </c>
      <c r="T132" s="53">
        <f t="shared" si="32"/>
        <v>0.60903804753195045</v>
      </c>
    </row>
    <row r="133" ht="15.95" customHeight="1">
      <c r="A133" s="342" t="s">
        <v>485</v>
      </c>
      <c r="B133" s="39" t="s">
        <v>387</v>
      </c>
      <c r="C133" s="40" t="s">
        <v>231</v>
      </c>
      <c r="D133" s="41">
        <v>62</v>
      </c>
      <c r="E133" s="42">
        <v>428</v>
      </c>
      <c r="F133" s="43">
        <v>0.75</v>
      </c>
      <c r="G133" s="44">
        <f t="shared" si="22"/>
        <v>107</v>
      </c>
      <c r="H133" s="45">
        <f t="shared" si="23"/>
        <v>15.00461</v>
      </c>
      <c r="I133" s="45">
        <f t="shared" si="24"/>
        <v>930.28581999999994</v>
      </c>
      <c r="J133" s="45">
        <f t="shared" si="25"/>
        <v>1.9505992999999999</v>
      </c>
      <c r="K133" s="46">
        <f t="shared" si="26"/>
        <v>809.34866339999996</v>
      </c>
      <c r="L133" s="47">
        <v>0.20000000000000001</v>
      </c>
      <c r="M133" s="48">
        <f t="shared" si="27"/>
        <v>161.86973268</v>
      </c>
      <c r="N133" s="49">
        <v>0.050000000000000003</v>
      </c>
      <c r="O133" s="50">
        <f t="shared" si="28"/>
        <v>40.46743317</v>
      </c>
      <c r="P133" s="49">
        <v>0.050000000000000003</v>
      </c>
      <c r="Q133" s="50">
        <f t="shared" si="29"/>
        <v>40.46743317</v>
      </c>
      <c r="R133" s="51">
        <f t="shared" si="30"/>
        <v>9.1400000000000006</v>
      </c>
      <c r="S133" s="52">
        <f t="shared" si="31"/>
        <v>566.68000000000006</v>
      </c>
      <c r="T133" s="53">
        <f t="shared" si="32"/>
        <v>0.60914612242504151</v>
      </c>
    </row>
    <row r="134" ht="15.95" customHeight="1">
      <c r="A134" s="342" t="s">
        <v>485</v>
      </c>
      <c r="B134" s="39" t="s">
        <v>430</v>
      </c>
      <c r="C134" s="40" t="s">
        <v>431</v>
      </c>
      <c r="D134" s="41">
        <v>24</v>
      </c>
      <c r="E134" s="42">
        <v>198</v>
      </c>
      <c r="F134" s="43">
        <v>0.5</v>
      </c>
      <c r="G134" s="44">
        <f t="shared" si="22"/>
        <v>99</v>
      </c>
      <c r="H134" s="45">
        <f t="shared" si="23"/>
        <v>13.882769999999999</v>
      </c>
      <c r="I134" s="45">
        <f t="shared" si="24"/>
        <v>333.18647999999996</v>
      </c>
      <c r="J134" s="45">
        <f t="shared" si="25"/>
        <v>1.8047601</v>
      </c>
      <c r="K134" s="46">
        <f t="shared" si="26"/>
        <v>289.87223760000001</v>
      </c>
      <c r="L134" s="47">
        <v>0.20000000000000001</v>
      </c>
      <c r="M134" s="48">
        <f t="shared" si="27"/>
        <v>57.974447520000005</v>
      </c>
      <c r="N134" s="49">
        <v>0.050000000000000003</v>
      </c>
      <c r="O134" s="50">
        <f t="shared" si="28"/>
        <v>14.493611880000001</v>
      </c>
      <c r="P134" s="49">
        <v>0.050000000000000003</v>
      </c>
      <c r="Q134" s="50">
        <f t="shared" si="29"/>
        <v>14.493611880000001</v>
      </c>
      <c r="R134" s="51">
        <f t="shared" si="30"/>
        <v>8.4499999999999993</v>
      </c>
      <c r="S134" s="52">
        <f t="shared" si="31"/>
        <v>202.79999999999998</v>
      </c>
      <c r="T134" s="53">
        <f t="shared" si="32"/>
        <v>0.6086681548422973</v>
      </c>
    </row>
    <row r="135" ht="15.95" customHeight="1">
      <c r="A135" s="342" t="s">
        <v>485</v>
      </c>
      <c r="B135" s="56" t="s">
        <v>430</v>
      </c>
      <c r="C135" s="40" t="s">
        <v>431</v>
      </c>
      <c r="D135" s="41">
        <v>4</v>
      </c>
      <c r="E135" s="42">
        <v>198</v>
      </c>
      <c r="F135" s="43">
        <v>0</v>
      </c>
      <c r="G135" s="44">
        <f t="shared" si="22"/>
        <v>198</v>
      </c>
      <c r="H135" s="45">
        <f t="shared" si="23"/>
        <v>27.765539999999998</v>
      </c>
      <c r="I135" s="45">
        <f t="shared" si="24"/>
        <v>111.06215999999999</v>
      </c>
      <c r="J135" s="45">
        <f t="shared" si="25"/>
        <v>3.6095202</v>
      </c>
      <c r="K135" s="46">
        <f t="shared" si="26"/>
        <v>96.624079199999997</v>
      </c>
      <c r="L135" s="47">
        <v>0.20000000000000001</v>
      </c>
      <c r="M135" s="48">
        <f t="shared" si="27"/>
        <v>19.324815839999999</v>
      </c>
      <c r="N135" s="49">
        <v>0.050000000000000003</v>
      </c>
      <c r="O135" s="50">
        <f t="shared" si="28"/>
        <v>4.8312039599999999</v>
      </c>
      <c r="P135" s="49">
        <v>0.050000000000000003</v>
      </c>
      <c r="Q135" s="50">
        <f t="shared" si="29"/>
        <v>4.8312039599999999</v>
      </c>
      <c r="R135" s="51">
        <f t="shared" si="30"/>
        <v>16.91</v>
      </c>
      <c r="S135" s="52">
        <f t="shared" si="31"/>
        <v>67.640000000000001</v>
      </c>
      <c r="T135" s="53">
        <f t="shared" si="32"/>
        <v>0.60902831351380171</v>
      </c>
    </row>
    <row r="136" ht="15.95" customHeight="1">
      <c r="A136" s="342" t="s">
        <v>485</v>
      </c>
      <c r="B136" s="56" t="s">
        <v>433</v>
      </c>
      <c r="C136" s="40" t="s">
        <v>434</v>
      </c>
      <c r="D136" s="41">
        <v>6</v>
      </c>
      <c r="E136" s="42">
        <v>498</v>
      </c>
      <c r="F136" s="43">
        <v>0.5</v>
      </c>
      <c r="G136" s="44">
        <f t="shared" si="22"/>
        <v>249</v>
      </c>
      <c r="H136" s="45">
        <f t="shared" si="23"/>
        <v>34.917269999999995</v>
      </c>
      <c r="I136" s="45">
        <f t="shared" si="24"/>
        <v>209.50361999999996</v>
      </c>
      <c r="J136" s="45">
        <f t="shared" si="25"/>
        <v>4.5392450999999996</v>
      </c>
      <c r="K136" s="46">
        <f t="shared" si="26"/>
        <v>182.26814939999997</v>
      </c>
      <c r="L136" s="47">
        <v>0.20000000000000001</v>
      </c>
      <c r="M136" s="48">
        <f t="shared" si="27"/>
        <v>36.453629879999994</v>
      </c>
      <c r="N136" s="49">
        <v>0.050000000000000003</v>
      </c>
      <c r="O136" s="50">
        <f t="shared" si="28"/>
        <v>9.1134074699999985</v>
      </c>
      <c r="P136" s="49">
        <v>0.050000000000000003</v>
      </c>
      <c r="Q136" s="50">
        <f t="shared" si="29"/>
        <v>9.1134074699999985</v>
      </c>
      <c r="R136" s="51">
        <f t="shared" si="30"/>
        <v>21.260000000000002</v>
      </c>
      <c r="S136" s="52">
        <f t="shared" si="31"/>
        <v>127.56</v>
      </c>
      <c r="T136" s="53">
        <f t="shared" si="32"/>
        <v>0.60886776085301075</v>
      </c>
    </row>
    <row r="137" ht="15.95" customHeight="1">
      <c r="A137" s="342" t="s">
        <v>485</v>
      </c>
      <c r="B137" s="39" t="s">
        <v>384</v>
      </c>
      <c r="C137" s="40" t="s">
        <v>211</v>
      </c>
      <c r="D137" s="41">
        <v>90</v>
      </c>
      <c r="E137" s="42">
        <v>368</v>
      </c>
      <c r="F137" s="43">
        <v>0.72999999999999998</v>
      </c>
      <c r="G137" s="44">
        <f t="shared" si="22"/>
        <v>99</v>
      </c>
      <c r="H137" s="45">
        <f t="shared" si="23"/>
        <v>13.882769999999999</v>
      </c>
      <c r="I137" s="45">
        <f t="shared" si="24"/>
        <v>1249.4493</v>
      </c>
      <c r="J137" s="45">
        <f t="shared" si="25"/>
        <v>1.8047601</v>
      </c>
      <c r="K137" s="46">
        <f t="shared" si="26"/>
        <v>1087.0208909999999</v>
      </c>
      <c r="L137" s="47">
        <v>0.20000000000000001</v>
      </c>
      <c r="M137" s="48">
        <f t="shared" si="27"/>
        <v>217.40417819999999</v>
      </c>
      <c r="N137" s="49">
        <v>0.050000000000000003</v>
      </c>
      <c r="O137" s="50">
        <f t="shared" si="28"/>
        <v>54.351044549999997</v>
      </c>
      <c r="P137" s="49">
        <v>0.050000000000000003</v>
      </c>
      <c r="Q137" s="50">
        <f t="shared" si="29"/>
        <v>54.351044549999997</v>
      </c>
      <c r="R137" s="51">
        <f t="shared" si="30"/>
        <v>8.4499999999999993</v>
      </c>
      <c r="S137" s="52">
        <f t="shared" si="31"/>
        <v>760.49999999999989</v>
      </c>
      <c r="T137" s="53">
        <f t="shared" si="32"/>
        <v>0.60866815484229719</v>
      </c>
    </row>
    <row r="138" ht="15.95" customHeight="1">
      <c r="A138" s="342" t="s">
        <v>485</v>
      </c>
      <c r="B138" s="39" t="s">
        <v>385</v>
      </c>
      <c r="C138" s="40" t="s">
        <v>427</v>
      </c>
      <c r="D138" s="41">
        <v>137</v>
      </c>
      <c r="E138" s="42">
        <v>528</v>
      </c>
      <c r="F138" s="43">
        <v>0.69999999999999996</v>
      </c>
      <c r="G138" s="44">
        <f t="shared" si="22"/>
        <v>158</v>
      </c>
      <c r="H138" s="45">
        <f t="shared" si="23"/>
        <v>22.15634</v>
      </c>
      <c r="I138" s="45">
        <f t="shared" si="24"/>
        <v>3035.41858</v>
      </c>
      <c r="J138" s="45">
        <f t="shared" si="25"/>
        <v>2.8803242</v>
      </c>
      <c r="K138" s="46">
        <f t="shared" si="26"/>
        <v>2640.8141645999999</v>
      </c>
      <c r="L138" s="47">
        <v>0.20000000000000001</v>
      </c>
      <c r="M138" s="48">
        <f t="shared" si="27"/>
        <v>528.16283292000003</v>
      </c>
      <c r="N138" s="49">
        <v>0.050000000000000003</v>
      </c>
      <c r="O138" s="50">
        <f t="shared" si="28"/>
        <v>132.04070823000001</v>
      </c>
      <c r="P138" s="49">
        <v>0.050000000000000003</v>
      </c>
      <c r="Q138" s="50">
        <f t="shared" si="29"/>
        <v>132.04070823000001</v>
      </c>
      <c r="R138" s="51">
        <f t="shared" si="30"/>
        <v>13.49</v>
      </c>
      <c r="S138" s="52">
        <f t="shared" si="31"/>
        <v>1848.1300000000001</v>
      </c>
      <c r="T138" s="53">
        <f t="shared" si="32"/>
        <v>0.60885507263383754</v>
      </c>
    </row>
    <row r="139" ht="15.95" customHeight="1">
      <c r="A139" s="342" t="s">
        <v>485</v>
      </c>
      <c r="B139" s="39" t="s">
        <v>386</v>
      </c>
      <c r="C139" s="40" t="s">
        <v>428</v>
      </c>
      <c r="D139" s="41">
        <v>85</v>
      </c>
      <c r="E139" s="42">
        <v>678</v>
      </c>
      <c r="F139" s="43">
        <v>0.67000000000000004</v>
      </c>
      <c r="G139" s="44">
        <f t="shared" si="22"/>
        <v>223</v>
      </c>
      <c r="H139" s="45">
        <f t="shared" si="23"/>
        <v>31.271289999999997</v>
      </c>
      <c r="I139" s="45">
        <f t="shared" si="24"/>
        <v>2658.0596499999997</v>
      </c>
      <c r="J139" s="45">
        <f t="shared" si="25"/>
        <v>4.0652676999999997</v>
      </c>
      <c r="K139" s="46">
        <f t="shared" si="26"/>
        <v>2312.5118954999998</v>
      </c>
      <c r="L139" s="47">
        <v>0.20000000000000001</v>
      </c>
      <c r="M139" s="48">
        <f t="shared" si="27"/>
        <v>462.50237909999998</v>
      </c>
      <c r="N139" s="49">
        <v>0.050000000000000003</v>
      </c>
      <c r="O139" s="50">
        <f t="shared" si="28"/>
        <v>115.625594775</v>
      </c>
      <c r="P139" s="49">
        <v>0.050000000000000003</v>
      </c>
      <c r="Q139" s="50">
        <f t="shared" si="29"/>
        <v>115.625594775</v>
      </c>
      <c r="R139" s="51">
        <f t="shared" si="30"/>
        <v>19.039999999999999</v>
      </c>
      <c r="S139" s="52">
        <f t="shared" si="31"/>
        <v>1618.3999999999999</v>
      </c>
      <c r="T139" s="53">
        <f t="shared" si="32"/>
        <v>0.60886519232177505</v>
      </c>
    </row>
    <row r="140" ht="15.95" customHeight="1">
      <c r="A140" s="342" t="s">
        <v>485</v>
      </c>
      <c r="B140" s="39" t="s">
        <v>232</v>
      </c>
      <c r="C140" s="40" t="s">
        <v>233</v>
      </c>
      <c r="D140" s="41">
        <v>387</v>
      </c>
      <c r="E140" s="42">
        <v>158</v>
      </c>
      <c r="F140" s="43">
        <v>0.90000000000000002</v>
      </c>
      <c r="G140" s="44">
        <f t="shared" si="22"/>
        <v>15</v>
      </c>
      <c r="H140" s="45">
        <f t="shared" si="23"/>
        <v>2.10345</v>
      </c>
      <c r="I140" s="45">
        <f t="shared" si="24"/>
        <v>814.03515000000004</v>
      </c>
      <c r="J140" s="45">
        <f t="shared" si="25"/>
        <v>0.27344850000000004</v>
      </c>
      <c r="K140" s="46">
        <f t="shared" si="26"/>
        <v>708.21058049999999</v>
      </c>
      <c r="L140" s="47">
        <v>0.20000000000000001</v>
      </c>
      <c r="M140" s="48">
        <f t="shared" si="27"/>
        <v>141.64211610000001</v>
      </c>
      <c r="N140" s="49">
        <v>0.050000000000000003</v>
      </c>
      <c r="O140" s="50">
        <f t="shared" si="28"/>
        <v>35.410529025000002</v>
      </c>
      <c r="P140" s="49">
        <v>0.050000000000000003</v>
      </c>
      <c r="Q140" s="50">
        <f t="shared" si="29"/>
        <v>35.410529025000002</v>
      </c>
      <c r="R140" s="51">
        <f t="shared" si="30"/>
        <v>1.28</v>
      </c>
      <c r="S140" s="52">
        <f t="shared" si="31"/>
        <v>495.36000000000001</v>
      </c>
      <c r="T140" s="53">
        <f t="shared" si="32"/>
        <v>0.60852409137369556</v>
      </c>
    </row>
    <row r="141" ht="15.95" customHeight="1">
      <c r="A141" s="342" t="s">
        <v>485</v>
      </c>
      <c r="B141" s="56" t="s">
        <v>234</v>
      </c>
      <c r="C141" s="40" t="s">
        <v>235</v>
      </c>
      <c r="D141" s="41">
        <v>117</v>
      </c>
      <c r="E141" s="42">
        <v>450</v>
      </c>
      <c r="F141" s="43">
        <v>0.76000000000000001</v>
      </c>
      <c r="G141" s="44">
        <f t="shared" si="22"/>
        <v>108</v>
      </c>
      <c r="H141" s="45">
        <f t="shared" si="23"/>
        <v>15.144839999999999</v>
      </c>
      <c r="I141" s="45">
        <f t="shared" si="24"/>
        <v>1771.9462799999999</v>
      </c>
      <c r="J141" s="45">
        <f t="shared" si="25"/>
        <v>1.9688291999999998</v>
      </c>
      <c r="K141" s="46">
        <f t="shared" si="26"/>
        <v>1541.5932635999998</v>
      </c>
      <c r="L141" s="47">
        <v>0.20000000000000001</v>
      </c>
      <c r="M141" s="48">
        <f t="shared" si="27"/>
        <v>308.31865271999999</v>
      </c>
      <c r="N141" s="49">
        <v>0.050000000000000003</v>
      </c>
      <c r="O141" s="50">
        <f t="shared" si="28"/>
        <v>77.079663179999997</v>
      </c>
      <c r="P141" s="49">
        <v>0.050000000000000003</v>
      </c>
      <c r="Q141" s="50">
        <f t="shared" si="29"/>
        <v>77.079663179999997</v>
      </c>
      <c r="R141" s="51">
        <f t="shared" si="30"/>
        <v>9.2200000000000006</v>
      </c>
      <c r="S141" s="52">
        <f t="shared" si="31"/>
        <v>1078.74</v>
      </c>
      <c r="T141" s="53">
        <f t="shared" si="32"/>
        <v>0.60878820773279885</v>
      </c>
    </row>
    <row r="142" ht="15.95" customHeight="1">
      <c r="A142" s="342" t="s">
        <v>485</v>
      </c>
      <c r="B142" s="56" t="s">
        <v>236</v>
      </c>
      <c r="C142" s="40" t="s">
        <v>237</v>
      </c>
      <c r="D142" s="41">
        <v>1362</v>
      </c>
      <c r="E142" s="42">
        <v>278</v>
      </c>
      <c r="F142" s="43">
        <v>0.84999999999999998</v>
      </c>
      <c r="G142" s="44">
        <f t="shared" si="22"/>
        <v>41</v>
      </c>
      <c r="H142" s="45">
        <f t="shared" si="23"/>
        <v>5.7494299999999994</v>
      </c>
      <c r="I142" s="45">
        <f t="shared" si="24"/>
        <v>7830.7236599999987</v>
      </c>
      <c r="J142" s="45">
        <f t="shared" si="25"/>
        <v>0.74742589999999998</v>
      </c>
      <c r="K142" s="46">
        <f t="shared" si="26"/>
        <v>6812.7295841999994</v>
      </c>
      <c r="L142" s="47">
        <v>0.20000000000000001</v>
      </c>
      <c r="M142" s="48">
        <f t="shared" si="27"/>
        <v>1362.54591684</v>
      </c>
      <c r="N142" s="49">
        <v>0.050000000000000003</v>
      </c>
      <c r="O142" s="50">
        <f t="shared" si="28"/>
        <v>340.63647921</v>
      </c>
      <c r="P142" s="49">
        <v>0.050000000000000003</v>
      </c>
      <c r="Q142" s="50">
        <f t="shared" si="29"/>
        <v>340.63647921</v>
      </c>
      <c r="R142" s="51">
        <f t="shared" si="30"/>
        <v>3.5</v>
      </c>
      <c r="S142" s="52">
        <f t="shared" si="31"/>
        <v>4767</v>
      </c>
      <c r="T142" s="53">
        <f t="shared" si="32"/>
        <v>0.60875599842071315</v>
      </c>
    </row>
    <row r="143" ht="15.95" customHeight="1">
      <c r="A143" s="342" t="s">
        <v>485</v>
      </c>
      <c r="B143" s="56" t="s">
        <v>238</v>
      </c>
      <c r="C143" s="40" t="s">
        <v>239</v>
      </c>
      <c r="D143" s="41">
        <v>1672</v>
      </c>
      <c r="E143" s="42">
        <v>88</v>
      </c>
      <c r="F143" s="43">
        <v>0.75</v>
      </c>
      <c r="G143" s="44">
        <f t="shared" si="22"/>
        <v>22</v>
      </c>
      <c r="H143" s="45">
        <f t="shared" si="23"/>
        <v>3.0850599999999999</v>
      </c>
      <c r="I143" s="45">
        <f t="shared" si="24"/>
        <v>5158.2203199999994</v>
      </c>
      <c r="J143" s="45">
        <f t="shared" si="25"/>
        <v>0.40105780000000002</v>
      </c>
      <c r="K143" s="46">
        <f t="shared" si="26"/>
        <v>4487.6516784000005</v>
      </c>
      <c r="L143" s="47">
        <v>0.20000000000000001</v>
      </c>
      <c r="M143" s="48">
        <f t="shared" si="27"/>
        <v>897.53033568000012</v>
      </c>
      <c r="N143" s="49">
        <v>0.050000000000000003</v>
      </c>
      <c r="O143" s="50">
        <f t="shared" si="28"/>
        <v>224.38258392000003</v>
      </c>
      <c r="P143" s="49">
        <v>0.050000000000000003</v>
      </c>
      <c r="Q143" s="50">
        <f t="shared" si="29"/>
        <v>224.38258392000003</v>
      </c>
      <c r="R143" s="51">
        <f t="shared" si="30"/>
        <v>1.8799999999999999</v>
      </c>
      <c r="S143" s="52">
        <f t="shared" si="31"/>
        <v>3143.3599999999997</v>
      </c>
      <c r="T143" s="53">
        <f t="shared" si="32"/>
        <v>0.60938847218530601</v>
      </c>
    </row>
    <row r="144" ht="15.95" customHeight="1">
      <c r="A144" s="342" t="s">
        <v>485</v>
      </c>
      <c r="B144" s="54" t="s">
        <v>266</v>
      </c>
      <c r="C144" s="40" t="s">
        <v>267</v>
      </c>
      <c r="D144" s="41">
        <v>6</v>
      </c>
      <c r="E144" s="42">
        <v>198</v>
      </c>
      <c r="F144" s="43">
        <v>0.75</v>
      </c>
      <c r="G144" s="44">
        <f t="shared" si="22"/>
        <v>49</v>
      </c>
      <c r="H144" s="45">
        <f t="shared" si="23"/>
        <v>6.87127</v>
      </c>
      <c r="I144" s="45">
        <f t="shared" si="24"/>
        <v>41.227620000000002</v>
      </c>
      <c r="J144" s="45">
        <f t="shared" si="25"/>
        <v>0.89326510000000003</v>
      </c>
      <c r="K144" s="46">
        <f t="shared" si="26"/>
        <v>35.868029399999998</v>
      </c>
      <c r="L144" s="47">
        <v>0.20000000000000001</v>
      </c>
      <c r="M144" s="48">
        <f t="shared" si="27"/>
        <v>7.1736058800000002</v>
      </c>
      <c r="N144" s="49">
        <v>0.050000000000000003</v>
      </c>
      <c r="O144" s="50">
        <f t="shared" si="28"/>
        <v>1.7934014700000001</v>
      </c>
      <c r="P144" s="49">
        <v>0.050000000000000003</v>
      </c>
      <c r="Q144" s="50">
        <f t="shared" si="29"/>
        <v>1.7934014700000001</v>
      </c>
      <c r="R144" s="51">
        <f t="shared" si="30"/>
        <v>4.1799999999999997</v>
      </c>
      <c r="S144" s="52">
        <f t="shared" si="31"/>
        <v>25.079999999999998</v>
      </c>
      <c r="T144" s="53">
        <f t="shared" si="32"/>
        <v>0.60833004670170132</v>
      </c>
    </row>
    <row r="145" ht="15.95" customHeight="1">
      <c r="A145" s="342" t="s">
        <v>485</v>
      </c>
      <c r="B145" s="54" t="s">
        <v>266</v>
      </c>
      <c r="C145" s="40" t="s">
        <v>267</v>
      </c>
      <c r="D145" s="41">
        <v>549</v>
      </c>
      <c r="E145" s="42">
        <v>198</v>
      </c>
      <c r="F145" s="43">
        <v>0.84999999999999998</v>
      </c>
      <c r="G145" s="44">
        <f t="shared" si="22"/>
        <v>29</v>
      </c>
      <c r="H145" s="45">
        <f t="shared" si="23"/>
        <v>4.0666700000000002</v>
      </c>
      <c r="I145" s="45">
        <f t="shared" si="24"/>
        <v>2232.6018300000001</v>
      </c>
      <c r="J145" s="45">
        <f t="shared" si="25"/>
        <v>0.52866710000000006</v>
      </c>
      <c r="K145" s="46">
        <f t="shared" si="26"/>
        <v>1942.3635921000002</v>
      </c>
      <c r="L145" s="47">
        <v>0.20000000000000001</v>
      </c>
      <c r="M145" s="48">
        <f t="shared" si="27"/>
        <v>388.47271842000009</v>
      </c>
      <c r="N145" s="49">
        <v>0.050000000000000003</v>
      </c>
      <c r="O145" s="50">
        <f t="shared" si="28"/>
        <v>97.118179605000023</v>
      </c>
      <c r="P145" s="49">
        <v>0.050000000000000003</v>
      </c>
      <c r="Q145" s="50">
        <f t="shared" si="29"/>
        <v>97.118179605000023</v>
      </c>
      <c r="R145" s="51">
        <f t="shared" si="30"/>
        <v>2.48</v>
      </c>
      <c r="S145" s="52">
        <f t="shared" si="31"/>
        <v>1361.52</v>
      </c>
      <c r="T145" s="53">
        <f t="shared" si="32"/>
        <v>0.60983556570855268</v>
      </c>
    </row>
    <row r="146" ht="15.95" customHeight="1">
      <c r="A146" s="342" t="s">
        <v>485</v>
      </c>
      <c r="B146" s="56" t="s">
        <v>268</v>
      </c>
      <c r="C146" s="40" t="s">
        <v>269</v>
      </c>
      <c r="D146" s="41">
        <v>275</v>
      </c>
      <c r="E146" s="42">
        <v>398</v>
      </c>
      <c r="F146" s="43">
        <v>0.84999999999999998</v>
      </c>
      <c r="G146" s="44">
        <f t="shared" si="22"/>
        <v>59</v>
      </c>
      <c r="H146" s="45">
        <f t="shared" si="23"/>
        <v>8.2735699999999994</v>
      </c>
      <c r="I146" s="45">
        <f t="shared" si="24"/>
        <v>2275.2317499999999</v>
      </c>
      <c r="J146" s="45">
        <f t="shared" si="25"/>
        <v>1.0755641</v>
      </c>
      <c r="K146" s="46">
        <f t="shared" si="26"/>
        <v>1979.4516224999998</v>
      </c>
      <c r="L146" s="47">
        <v>0.20000000000000001</v>
      </c>
      <c r="M146" s="48">
        <f t="shared" si="27"/>
        <v>395.89032449999996</v>
      </c>
      <c r="N146" s="49">
        <v>0.050000000000000003</v>
      </c>
      <c r="O146" s="50">
        <f t="shared" si="28"/>
        <v>98.972581124999991</v>
      </c>
      <c r="P146" s="49">
        <v>0.050000000000000003</v>
      </c>
      <c r="Q146" s="50">
        <f t="shared" si="29"/>
        <v>98.972581124999991</v>
      </c>
      <c r="R146" s="51">
        <f t="shared" si="30"/>
        <v>5.04</v>
      </c>
      <c r="S146" s="52">
        <f t="shared" si="31"/>
        <v>1386</v>
      </c>
      <c r="T146" s="53">
        <f t="shared" si="32"/>
        <v>0.60916871435184572</v>
      </c>
    </row>
    <row r="147" ht="15.95" customHeight="1">
      <c r="A147" s="342" t="s">
        <v>485</v>
      </c>
      <c r="B147" s="56" t="s">
        <v>396</v>
      </c>
      <c r="C147" s="40" t="s">
        <v>271</v>
      </c>
      <c r="D147" s="41">
        <v>132</v>
      </c>
      <c r="E147" s="42">
        <v>248</v>
      </c>
      <c r="F147" s="43">
        <v>0.5</v>
      </c>
      <c r="G147" s="44">
        <f t="shared" si="22"/>
        <v>124</v>
      </c>
      <c r="H147" s="45">
        <f t="shared" si="23"/>
        <v>17.38852</v>
      </c>
      <c r="I147" s="45">
        <f t="shared" si="24"/>
        <v>2295.2846399999999</v>
      </c>
      <c r="J147" s="45">
        <f t="shared" si="25"/>
        <v>2.2605076</v>
      </c>
      <c r="K147" s="46">
        <f t="shared" si="26"/>
        <v>1996.8976367999999</v>
      </c>
      <c r="L147" s="47">
        <v>0.20000000000000001</v>
      </c>
      <c r="M147" s="48">
        <f t="shared" si="27"/>
        <v>399.37952736</v>
      </c>
      <c r="N147" s="49">
        <v>0.050000000000000003</v>
      </c>
      <c r="O147" s="50">
        <f t="shared" si="28"/>
        <v>99.844881839999999</v>
      </c>
      <c r="P147" s="49">
        <v>0.050000000000000003</v>
      </c>
      <c r="Q147" s="50">
        <f t="shared" si="29"/>
        <v>99.844881839999999</v>
      </c>
      <c r="R147" s="51">
        <f t="shared" si="30"/>
        <v>10.59</v>
      </c>
      <c r="S147" s="52">
        <f t="shared" si="31"/>
        <v>1397.8799999999999</v>
      </c>
      <c r="T147" s="53">
        <f t="shared" si="32"/>
        <v>0.60902250450297091</v>
      </c>
    </row>
    <row r="148" ht="15.95" customHeight="1">
      <c r="A148" s="342" t="s">
        <v>485</v>
      </c>
      <c r="B148" s="56" t="s">
        <v>498</v>
      </c>
      <c r="C148" s="348"/>
      <c r="D148" s="41">
        <v>3</v>
      </c>
      <c r="E148" s="42">
        <v>398</v>
      </c>
      <c r="F148" s="43">
        <v>0.29999999999999999</v>
      </c>
      <c r="G148" s="44">
        <f t="shared" si="22"/>
        <v>278</v>
      </c>
      <c r="H148" s="45">
        <f t="shared" si="23"/>
        <v>38.983939999999997</v>
      </c>
      <c r="I148" s="45">
        <f t="shared" si="24"/>
        <v>116.95182</v>
      </c>
      <c r="J148" s="45">
        <f t="shared" si="25"/>
        <v>5.0679121999999994</v>
      </c>
      <c r="K148" s="46">
        <f t="shared" si="26"/>
        <v>101.74808339999998</v>
      </c>
      <c r="L148" s="47">
        <v>0.20000000000000001</v>
      </c>
      <c r="M148" s="48">
        <f t="shared" si="27"/>
        <v>20.349616679999997</v>
      </c>
      <c r="N148" s="49">
        <v>0.050000000000000003</v>
      </c>
      <c r="O148" s="50">
        <f t="shared" si="28"/>
        <v>5.0874041699999992</v>
      </c>
      <c r="P148" s="49">
        <v>0.050000000000000003</v>
      </c>
      <c r="Q148" s="50">
        <f t="shared" si="29"/>
        <v>5.0874041699999992</v>
      </c>
      <c r="R148" s="51">
        <f t="shared" si="30"/>
        <v>23.739999999999998</v>
      </c>
      <c r="S148" s="52">
        <f t="shared" si="31"/>
        <v>71.219999999999999</v>
      </c>
      <c r="T148" s="53">
        <f t="shared" si="32"/>
        <v>0.60896871891348081</v>
      </c>
    </row>
    <row r="149" ht="15.95" customHeight="1">
      <c r="A149" s="342" t="s">
        <v>485</v>
      </c>
      <c r="B149" s="56" t="s">
        <v>498</v>
      </c>
      <c r="C149" s="348"/>
      <c r="D149" s="41">
        <v>1</v>
      </c>
      <c r="E149" s="42">
        <v>398</v>
      </c>
      <c r="F149" s="43">
        <v>0</v>
      </c>
      <c r="G149" s="44">
        <f t="shared" si="22"/>
        <v>398</v>
      </c>
      <c r="H149" s="45">
        <f t="shared" si="23"/>
        <v>55.811540000000001</v>
      </c>
      <c r="I149" s="45">
        <f t="shared" si="24"/>
        <v>55.811540000000001</v>
      </c>
      <c r="J149" s="45">
        <f t="shared" si="25"/>
        <v>7.2555002000000002</v>
      </c>
      <c r="K149" s="46">
        <f t="shared" si="26"/>
        <v>48.556039800000001</v>
      </c>
      <c r="L149" s="47">
        <v>0.20000000000000001</v>
      </c>
      <c r="M149" s="48">
        <f t="shared" si="27"/>
        <v>9.7112079600000012</v>
      </c>
      <c r="N149" s="49">
        <v>0.050000000000000003</v>
      </c>
      <c r="O149" s="50">
        <f t="shared" si="28"/>
        <v>2.4278019900000003</v>
      </c>
      <c r="P149" s="49">
        <v>0.050000000000000003</v>
      </c>
      <c r="Q149" s="50">
        <f t="shared" si="29"/>
        <v>2.4278019900000003</v>
      </c>
      <c r="R149" s="51">
        <f t="shared" si="30"/>
        <v>33.990000000000002</v>
      </c>
      <c r="S149" s="52">
        <f t="shared" si="31"/>
        <v>33.990000000000002</v>
      </c>
      <c r="T149" s="53">
        <f t="shared" si="32"/>
        <v>0.60901383477323867</v>
      </c>
    </row>
    <row r="150" ht="15.95" customHeight="1">
      <c r="A150" s="342" t="s">
        <v>485</v>
      </c>
      <c r="B150" s="56" t="s">
        <v>499</v>
      </c>
      <c r="C150" s="348"/>
      <c r="D150" s="41">
        <v>4</v>
      </c>
      <c r="E150" s="42">
        <v>448</v>
      </c>
      <c r="F150" s="43">
        <v>0</v>
      </c>
      <c r="G150" s="44">
        <f t="shared" si="22"/>
        <v>448</v>
      </c>
      <c r="H150" s="45">
        <f t="shared" si="23"/>
        <v>62.823039999999999</v>
      </c>
      <c r="I150" s="45">
        <f t="shared" si="24"/>
        <v>251.29216</v>
      </c>
      <c r="J150" s="45">
        <f t="shared" si="25"/>
        <v>8.1669952000000006</v>
      </c>
      <c r="K150" s="46">
        <f t="shared" si="26"/>
        <v>218.62417919999999</v>
      </c>
      <c r="L150" s="47">
        <v>0.20000000000000001</v>
      </c>
      <c r="M150" s="48">
        <f t="shared" si="27"/>
        <v>43.724835839999997</v>
      </c>
      <c r="N150" s="49">
        <v>0.050000000000000003</v>
      </c>
      <c r="O150" s="50">
        <f t="shared" si="28"/>
        <v>10.931208959999999</v>
      </c>
      <c r="P150" s="49">
        <v>0.050000000000000003</v>
      </c>
      <c r="Q150" s="50">
        <f t="shared" si="29"/>
        <v>10.931208959999999</v>
      </c>
      <c r="R150" s="51">
        <f t="shared" si="30"/>
        <v>38.259999999999998</v>
      </c>
      <c r="S150" s="52">
        <f t="shared" si="31"/>
        <v>153.03999999999999</v>
      </c>
      <c r="T150" s="53">
        <f t="shared" si="32"/>
        <v>0.60901223500168089</v>
      </c>
    </row>
    <row r="151" ht="15.6" customHeight="1">
      <c r="A151" s="342" t="s">
        <v>485</v>
      </c>
      <c r="B151" s="39" t="s">
        <v>499</v>
      </c>
      <c r="C151" s="348"/>
      <c r="D151" s="41">
        <v>15</v>
      </c>
      <c r="E151" s="42">
        <v>448</v>
      </c>
      <c r="F151" s="43">
        <v>0.29999999999999999</v>
      </c>
      <c r="G151" s="44">
        <f t="shared" si="22"/>
        <v>313</v>
      </c>
      <c r="H151" s="45">
        <f t="shared" si="23"/>
        <v>43.89199</v>
      </c>
      <c r="I151" s="45">
        <f t="shared" si="24"/>
        <v>658.37985000000003</v>
      </c>
      <c r="J151" s="45">
        <f t="shared" si="25"/>
        <v>5.7059587000000001</v>
      </c>
      <c r="K151" s="46">
        <f t="shared" si="26"/>
        <v>572.79046949999997</v>
      </c>
      <c r="L151" s="47">
        <v>0.20000000000000001</v>
      </c>
      <c r="M151" s="48">
        <f t="shared" si="27"/>
        <v>114.5580939</v>
      </c>
      <c r="N151" s="49">
        <v>0.050000000000000003</v>
      </c>
      <c r="O151" s="50">
        <f t="shared" si="28"/>
        <v>28.639523475000001</v>
      </c>
      <c r="P151" s="49">
        <v>0.050000000000000003</v>
      </c>
      <c r="Q151" s="50">
        <f t="shared" si="29"/>
        <v>28.639523475000001</v>
      </c>
      <c r="R151" s="51">
        <f t="shared" si="30"/>
        <v>26.73</v>
      </c>
      <c r="S151" s="52">
        <f t="shared" si="31"/>
        <v>400.94999999999999</v>
      </c>
      <c r="T151" s="53">
        <f t="shared" si="32"/>
        <v>0.60899494418002009</v>
      </c>
    </row>
    <row r="152" ht="15.6" customHeight="1">
      <c r="A152" s="342" t="s">
        <v>485</v>
      </c>
      <c r="B152" s="39" t="s">
        <v>280</v>
      </c>
      <c r="C152" s="40" t="s">
        <v>445</v>
      </c>
      <c r="D152" s="41">
        <v>147</v>
      </c>
      <c r="E152" s="42">
        <v>348</v>
      </c>
      <c r="F152" s="43">
        <v>0.59999999999999998</v>
      </c>
      <c r="G152" s="44">
        <f t="shared" si="22"/>
        <v>139</v>
      </c>
      <c r="H152" s="45">
        <f t="shared" si="23"/>
        <v>19.491969999999998</v>
      </c>
      <c r="I152" s="45">
        <f t="shared" si="24"/>
        <v>2865.3195899999996</v>
      </c>
      <c r="J152" s="45">
        <f t="shared" si="25"/>
        <v>2.5339560999999997</v>
      </c>
      <c r="K152" s="46">
        <f t="shared" si="26"/>
        <v>2492.8280432999995</v>
      </c>
      <c r="L152" s="47">
        <v>0.20000000000000001</v>
      </c>
      <c r="M152" s="48">
        <f t="shared" si="27"/>
        <v>498.56560865999995</v>
      </c>
      <c r="N152" s="49">
        <v>0.050000000000000003</v>
      </c>
      <c r="O152" s="50">
        <f t="shared" si="28"/>
        <v>124.64140216499999</v>
      </c>
      <c r="P152" s="49">
        <v>0.050000000000000003</v>
      </c>
      <c r="Q152" s="50">
        <f t="shared" si="29"/>
        <v>124.64140216499999</v>
      </c>
      <c r="R152" s="51">
        <f t="shared" si="30"/>
        <v>11.869999999999999</v>
      </c>
      <c r="S152" s="52">
        <f t="shared" si="31"/>
        <v>1744.8899999999999</v>
      </c>
      <c r="T152" s="53">
        <f t="shared" si="32"/>
        <v>0.60896871891348081</v>
      </c>
    </row>
    <row r="153" ht="15.6" customHeight="1">
      <c r="A153" s="342" t="s">
        <v>485</v>
      </c>
      <c r="B153" s="39" t="s">
        <v>282</v>
      </c>
      <c r="C153" s="40" t="s">
        <v>446</v>
      </c>
      <c r="D153" s="41">
        <v>81</v>
      </c>
      <c r="E153" s="42">
        <v>498</v>
      </c>
      <c r="F153" s="43">
        <v>0.59999999999999998</v>
      </c>
      <c r="G153" s="44">
        <f t="shared" si="22"/>
        <v>199</v>
      </c>
      <c r="H153" s="45">
        <f t="shared" si="23"/>
        <v>27.90577</v>
      </c>
      <c r="I153" s="45">
        <f t="shared" si="24"/>
        <v>2260.3673699999999</v>
      </c>
      <c r="J153" s="45">
        <f t="shared" si="25"/>
        <v>3.6277501000000001</v>
      </c>
      <c r="K153" s="46">
        <f t="shared" si="26"/>
        <v>1966.5196119</v>
      </c>
      <c r="L153" s="47">
        <v>0.20000000000000001</v>
      </c>
      <c r="M153" s="48">
        <f t="shared" si="27"/>
        <v>393.30392238000002</v>
      </c>
      <c r="N153" s="49">
        <v>0.050000000000000003</v>
      </c>
      <c r="O153" s="50">
        <f t="shared" si="28"/>
        <v>98.325980595000004</v>
      </c>
      <c r="P153" s="49">
        <v>0.050000000000000003</v>
      </c>
      <c r="Q153" s="50">
        <f t="shared" si="29"/>
        <v>98.325980595000004</v>
      </c>
      <c r="R153" s="51">
        <f t="shared" si="30"/>
        <v>16.989999999999998</v>
      </c>
      <c r="S153" s="52">
        <f t="shared" si="31"/>
        <v>1376.1899999999998</v>
      </c>
      <c r="T153" s="53">
        <f t="shared" si="32"/>
        <v>0.60883466035877165</v>
      </c>
    </row>
    <row r="154" ht="15.6" customHeight="1">
      <c r="A154" s="342" t="s">
        <v>485</v>
      </c>
      <c r="B154" s="39" t="s">
        <v>398</v>
      </c>
      <c r="C154" s="40" t="s">
        <v>435</v>
      </c>
      <c r="D154" s="41">
        <v>2</v>
      </c>
      <c r="E154" s="42">
        <v>248</v>
      </c>
      <c r="F154" s="43">
        <v>0</v>
      </c>
      <c r="G154" s="44">
        <f t="shared" si="22"/>
        <v>248</v>
      </c>
      <c r="H154" s="45">
        <f t="shared" si="23"/>
        <v>34.77704</v>
      </c>
      <c r="I154" s="45">
        <f t="shared" si="24"/>
        <v>69.554079999999999</v>
      </c>
      <c r="J154" s="45">
        <f t="shared" si="25"/>
        <v>4.5210151999999999</v>
      </c>
      <c r="K154" s="46">
        <f t="shared" si="26"/>
        <v>60.512049599999997</v>
      </c>
      <c r="L154" s="47">
        <v>0.20000000000000001</v>
      </c>
      <c r="M154" s="48">
        <f t="shared" si="27"/>
        <v>12.102409919999999</v>
      </c>
      <c r="N154" s="49">
        <v>0.050000000000000003</v>
      </c>
      <c r="O154" s="50">
        <f t="shared" si="28"/>
        <v>3.0256024799999999</v>
      </c>
      <c r="P154" s="49">
        <v>0.050000000000000003</v>
      </c>
      <c r="Q154" s="50">
        <f t="shared" si="29"/>
        <v>3.0256024799999999</v>
      </c>
      <c r="R154" s="51">
        <f t="shared" si="30"/>
        <v>21.18</v>
      </c>
      <c r="S154" s="52">
        <f t="shared" si="31"/>
        <v>42.359999999999999</v>
      </c>
      <c r="T154" s="53">
        <f t="shared" si="32"/>
        <v>0.60902250450297091</v>
      </c>
    </row>
    <row r="155" ht="15.6" customHeight="1">
      <c r="A155" s="342" t="s">
        <v>485</v>
      </c>
      <c r="B155" s="39" t="s">
        <v>398</v>
      </c>
      <c r="C155" s="40" t="s">
        <v>435</v>
      </c>
      <c r="D155" s="41">
        <v>224</v>
      </c>
      <c r="E155" s="42">
        <v>248</v>
      </c>
      <c r="F155" s="43">
        <v>0.40000000000000002</v>
      </c>
      <c r="G155" s="44">
        <f t="shared" si="22"/>
        <v>148</v>
      </c>
      <c r="H155" s="45">
        <f t="shared" si="23"/>
        <v>20.75404</v>
      </c>
      <c r="I155" s="45">
        <f t="shared" si="24"/>
        <v>4648.9049599999998</v>
      </c>
      <c r="J155" s="45">
        <f t="shared" si="25"/>
        <v>2.6980252</v>
      </c>
      <c r="K155" s="46">
        <f t="shared" si="26"/>
        <v>4044.5473152</v>
      </c>
      <c r="L155" s="47">
        <v>0.20000000000000001</v>
      </c>
      <c r="M155" s="48">
        <f t="shared" si="27"/>
        <v>808.90946303999999</v>
      </c>
      <c r="N155" s="49">
        <v>0.050000000000000003</v>
      </c>
      <c r="O155" s="50">
        <f t="shared" si="28"/>
        <v>202.22736576</v>
      </c>
      <c r="P155" s="49">
        <v>0.050000000000000003</v>
      </c>
      <c r="Q155" s="50">
        <f t="shared" si="29"/>
        <v>202.22736576</v>
      </c>
      <c r="R155" s="51">
        <f t="shared" si="30"/>
        <v>12.640000000000001</v>
      </c>
      <c r="S155" s="52">
        <f t="shared" si="31"/>
        <v>2831.3600000000001</v>
      </c>
      <c r="T155" s="53">
        <f t="shared" si="32"/>
        <v>0.60903804753195045</v>
      </c>
    </row>
    <row r="156" ht="15.6" customHeight="1">
      <c r="A156" s="342" t="s">
        <v>485</v>
      </c>
      <c r="B156" s="56" t="s">
        <v>399</v>
      </c>
      <c r="C156" s="40" t="s">
        <v>436</v>
      </c>
      <c r="D156" s="41">
        <v>81</v>
      </c>
      <c r="E156" s="42">
        <v>348</v>
      </c>
      <c r="F156" s="43">
        <v>0.29999999999999999</v>
      </c>
      <c r="G156" s="44">
        <f t="shared" si="22"/>
        <v>243</v>
      </c>
      <c r="H156" s="45">
        <f t="shared" si="23"/>
        <v>34.075890000000001</v>
      </c>
      <c r="I156" s="45">
        <f t="shared" si="24"/>
        <v>2760.1470899999999</v>
      </c>
      <c r="J156" s="45">
        <f t="shared" si="25"/>
        <v>4.4298657000000006</v>
      </c>
      <c r="K156" s="46">
        <f t="shared" si="26"/>
        <v>2401.3279683000001</v>
      </c>
      <c r="L156" s="47">
        <v>0.20000000000000001</v>
      </c>
      <c r="M156" s="48">
        <f t="shared" si="27"/>
        <v>480.26559366000004</v>
      </c>
      <c r="N156" s="49">
        <v>0.050000000000000003</v>
      </c>
      <c r="O156" s="50">
        <f t="shared" si="28"/>
        <v>120.06639841500001</v>
      </c>
      <c r="P156" s="49">
        <v>0.050000000000000003</v>
      </c>
      <c r="Q156" s="50">
        <f t="shared" si="29"/>
        <v>120.06639841500001</v>
      </c>
      <c r="R156" s="51">
        <f t="shared" si="30"/>
        <v>20.75</v>
      </c>
      <c r="S156" s="52">
        <f t="shared" si="31"/>
        <v>1680.75</v>
      </c>
      <c r="T156" s="53">
        <f t="shared" si="32"/>
        <v>0.60893493904341167</v>
      </c>
    </row>
    <row r="157" ht="15.6" customHeight="1">
      <c r="A157" s="342" t="s">
        <v>485</v>
      </c>
      <c r="B157" s="56" t="s">
        <v>250</v>
      </c>
      <c r="C157" s="40" t="s">
        <v>437</v>
      </c>
      <c r="D157" s="41">
        <v>308</v>
      </c>
      <c r="E157" s="42">
        <v>198</v>
      </c>
      <c r="F157" s="43">
        <v>0.75</v>
      </c>
      <c r="G157" s="44">
        <f t="shared" si="22"/>
        <v>49</v>
      </c>
      <c r="H157" s="45">
        <f t="shared" si="23"/>
        <v>6.87127</v>
      </c>
      <c r="I157" s="45">
        <f t="shared" si="24"/>
        <v>2116.3511600000002</v>
      </c>
      <c r="J157" s="45">
        <f t="shared" si="25"/>
        <v>0.89326510000000003</v>
      </c>
      <c r="K157" s="46">
        <f t="shared" si="26"/>
        <v>1841.2255092</v>
      </c>
      <c r="L157" s="47">
        <v>0.20000000000000001</v>
      </c>
      <c r="M157" s="48">
        <f t="shared" si="27"/>
        <v>368.24510184000002</v>
      </c>
      <c r="N157" s="49">
        <v>0.050000000000000003</v>
      </c>
      <c r="O157" s="50">
        <f t="shared" si="28"/>
        <v>92.061275460000005</v>
      </c>
      <c r="P157" s="49">
        <v>0.050000000000000003</v>
      </c>
      <c r="Q157" s="50">
        <f t="shared" si="29"/>
        <v>92.061275460000005</v>
      </c>
      <c r="R157" s="51">
        <f t="shared" si="30"/>
        <v>4.1799999999999997</v>
      </c>
      <c r="S157" s="52">
        <f t="shared" si="31"/>
        <v>1287.4399999999998</v>
      </c>
      <c r="T157" s="53">
        <f t="shared" si="32"/>
        <v>0.60833004670170132</v>
      </c>
    </row>
    <row r="158" ht="15.95" customHeight="1">
      <c r="A158" s="342" t="s">
        <v>485</v>
      </c>
      <c r="B158" s="56" t="s">
        <v>388</v>
      </c>
      <c r="C158" s="40" t="s">
        <v>438</v>
      </c>
      <c r="D158" s="41">
        <v>7</v>
      </c>
      <c r="E158" s="42">
        <v>398</v>
      </c>
      <c r="F158" s="43">
        <v>0.5</v>
      </c>
      <c r="G158" s="44">
        <f t="shared" si="22"/>
        <v>199</v>
      </c>
      <c r="H158" s="45">
        <f t="shared" si="23"/>
        <v>27.90577</v>
      </c>
      <c r="I158" s="45">
        <f t="shared" si="24"/>
        <v>195.34039000000001</v>
      </c>
      <c r="J158" s="45">
        <f t="shared" si="25"/>
        <v>3.6277501000000001</v>
      </c>
      <c r="K158" s="46">
        <f t="shared" si="26"/>
        <v>169.9461393</v>
      </c>
      <c r="L158" s="47">
        <v>0.20000000000000001</v>
      </c>
      <c r="M158" s="48">
        <f t="shared" si="27"/>
        <v>33.98922786</v>
      </c>
      <c r="N158" s="49">
        <v>0.050000000000000003</v>
      </c>
      <c r="O158" s="50">
        <f t="shared" si="28"/>
        <v>8.4973069649999999</v>
      </c>
      <c r="P158" s="49">
        <v>0.050000000000000003</v>
      </c>
      <c r="Q158" s="50">
        <f t="shared" si="29"/>
        <v>8.4973069649999999</v>
      </c>
      <c r="R158" s="51">
        <f t="shared" si="30"/>
        <v>16.989999999999998</v>
      </c>
      <c r="S158" s="52">
        <f t="shared" si="31"/>
        <v>118.92999999999999</v>
      </c>
      <c r="T158" s="53">
        <f t="shared" si="32"/>
        <v>0.60883466035877165</v>
      </c>
    </row>
    <row r="159" ht="15.95" customHeight="1">
      <c r="A159" s="342" t="s">
        <v>485</v>
      </c>
      <c r="B159" s="39" t="s">
        <v>388</v>
      </c>
      <c r="C159" s="40" t="s">
        <v>438</v>
      </c>
      <c r="D159" s="41">
        <v>3</v>
      </c>
      <c r="E159" s="42">
        <v>398</v>
      </c>
      <c r="F159" s="43">
        <v>0.63</v>
      </c>
      <c r="G159" s="44">
        <f t="shared" si="22"/>
        <v>147</v>
      </c>
      <c r="H159" s="45">
        <f t="shared" si="23"/>
        <v>20.613809999999997</v>
      </c>
      <c r="I159" s="45">
        <f t="shared" si="24"/>
        <v>61.841429999999988</v>
      </c>
      <c r="J159" s="45">
        <f t="shared" si="25"/>
        <v>2.6797952999999999</v>
      </c>
      <c r="K159" s="46">
        <f t="shared" si="26"/>
        <v>53.802044099999996</v>
      </c>
      <c r="L159" s="47">
        <v>0.20000000000000001</v>
      </c>
      <c r="M159" s="48">
        <f t="shared" si="27"/>
        <v>10.76040882</v>
      </c>
      <c r="N159" s="49">
        <v>0.050000000000000003</v>
      </c>
      <c r="O159" s="50">
        <f t="shared" si="28"/>
        <v>2.6901022050000001</v>
      </c>
      <c r="P159" s="49">
        <v>0.050000000000000003</v>
      </c>
      <c r="Q159" s="50">
        <f t="shared" si="29"/>
        <v>2.6901022050000001</v>
      </c>
      <c r="R159" s="51">
        <f t="shared" si="30"/>
        <v>12.550000000000001</v>
      </c>
      <c r="S159" s="52">
        <f t="shared" si="31"/>
        <v>37.650000000000006</v>
      </c>
      <c r="T159" s="53">
        <f t="shared" si="32"/>
        <v>0.60881515838168709</v>
      </c>
    </row>
    <row r="160" ht="15.95" customHeight="1">
      <c r="A160" s="342" t="s">
        <v>485</v>
      </c>
      <c r="B160" s="39" t="s">
        <v>389</v>
      </c>
      <c r="C160" s="40" t="s">
        <v>439</v>
      </c>
      <c r="D160" s="41">
        <v>47</v>
      </c>
      <c r="E160" s="42">
        <v>298</v>
      </c>
      <c r="F160" s="43">
        <v>0.67000000000000004</v>
      </c>
      <c r="G160" s="44">
        <f t="shared" ref="G160:G166" si="33">ROUNDDOWN(E160*(1-F160),0)</f>
        <v>98</v>
      </c>
      <c r="H160" s="45">
        <f t="shared" ref="H160:H176" si="34">G160*$C$6</f>
        <v>13.74254</v>
      </c>
      <c r="I160" s="45">
        <f t="shared" ref="I160:I176" si="35">H160*D160</f>
        <v>645.89937999999995</v>
      </c>
      <c r="J160" s="45">
        <f t="shared" ref="J160:J176" si="36">H160*0.13</f>
        <v>1.7865302000000001</v>
      </c>
      <c r="K160" s="46">
        <f t="shared" ref="K160:K176" si="37">(H160-J160)*D160</f>
        <v>561.93246060000001</v>
      </c>
      <c r="L160" s="47">
        <v>0.20000000000000001</v>
      </c>
      <c r="M160" s="48">
        <f t="shared" ref="M160:M176" si="38">K160*L160</f>
        <v>112.38649212000001</v>
      </c>
      <c r="N160" s="49">
        <v>0.050000000000000003</v>
      </c>
      <c r="O160" s="50">
        <f t="shared" ref="O160:O176" si="39">K160*N160</f>
        <v>28.096623030000003</v>
      </c>
      <c r="P160" s="49">
        <v>0.050000000000000003</v>
      </c>
      <c r="Q160" s="50">
        <f t="shared" ref="Q160:Q176" si="40">K160*P160</f>
        <v>28.096623030000003</v>
      </c>
      <c r="R160" s="51">
        <f t="shared" ref="R160:R176" si="41">IFERROR(ROUND((K160-M160-O160-Q160)/D160,2),0)</f>
        <v>8.3699999999999992</v>
      </c>
      <c r="S160" s="52">
        <f t="shared" ref="S160:S176" si="42">+D160*R160</f>
        <v>393.38999999999999</v>
      </c>
      <c r="T160" s="53">
        <f t="shared" ref="T160:T176" si="43">S160/I160</f>
        <v>0.60905771422167954</v>
      </c>
    </row>
    <row r="161" ht="15.95" customHeight="1">
      <c r="A161" s="342" t="s">
        <v>485</v>
      </c>
      <c r="B161" s="39" t="s">
        <v>390</v>
      </c>
      <c r="C161" s="40" t="s">
        <v>257</v>
      </c>
      <c r="D161" s="41">
        <v>4</v>
      </c>
      <c r="E161" s="42">
        <v>178</v>
      </c>
      <c r="F161" s="43">
        <v>0.34000000000000002</v>
      </c>
      <c r="G161" s="44">
        <f t="shared" si="33"/>
        <v>117</v>
      </c>
      <c r="H161" s="45">
        <f t="shared" si="34"/>
        <v>16.40691</v>
      </c>
      <c r="I161" s="45">
        <f t="shared" si="35"/>
        <v>65.62764</v>
      </c>
      <c r="J161" s="45">
        <f t="shared" si="36"/>
        <v>2.1328982999999999</v>
      </c>
      <c r="K161" s="46">
        <f t="shared" si="37"/>
        <v>57.096046799999996</v>
      </c>
      <c r="L161" s="47">
        <v>0.20000000000000001</v>
      </c>
      <c r="M161" s="48">
        <f t="shared" si="38"/>
        <v>11.41920936</v>
      </c>
      <c r="N161" s="49">
        <v>0.050000000000000003</v>
      </c>
      <c r="O161" s="50">
        <f t="shared" si="39"/>
        <v>2.85480234</v>
      </c>
      <c r="P161" s="49">
        <v>0.050000000000000003</v>
      </c>
      <c r="Q161" s="50">
        <f t="shared" si="40"/>
        <v>2.85480234</v>
      </c>
      <c r="R161" s="51">
        <f t="shared" si="41"/>
        <v>9.9900000000000002</v>
      </c>
      <c r="S161" s="52">
        <f t="shared" si="42"/>
        <v>39.960000000000001</v>
      </c>
      <c r="T161" s="53">
        <f t="shared" si="43"/>
        <v>0.60888979094783846</v>
      </c>
    </row>
    <row r="162" ht="15.95" customHeight="1">
      <c r="A162" s="342" t="s">
        <v>485</v>
      </c>
      <c r="B162" s="39" t="s">
        <v>391</v>
      </c>
      <c r="C162" s="40" t="s">
        <v>440</v>
      </c>
      <c r="D162" s="41">
        <v>45</v>
      </c>
      <c r="E162" s="42">
        <v>498</v>
      </c>
      <c r="F162" s="43">
        <v>0.59999999999999998</v>
      </c>
      <c r="G162" s="44">
        <f t="shared" si="33"/>
        <v>199</v>
      </c>
      <c r="H162" s="45">
        <f t="shared" si="34"/>
        <v>27.90577</v>
      </c>
      <c r="I162" s="45">
        <f t="shared" si="35"/>
        <v>1255.75965</v>
      </c>
      <c r="J162" s="45">
        <f t="shared" si="36"/>
        <v>3.6277501000000001</v>
      </c>
      <c r="K162" s="46">
        <f t="shared" si="37"/>
        <v>1092.5108955000001</v>
      </c>
      <c r="L162" s="47">
        <v>0.20000000000000001</v>
      </c>
      <c r="M162" s="48">
        <f t="shared" si="38"/>
        <v>218.50217910000003</v>
      </c>
      <c r="N162" s="49">
        <v>0.050000000000000003</v>
      </c>
      <c r="O162" s="50">
        <f t="shared" si="39"/>
        <v>54.625544775000009</v>
      </c>
      <c r="P162" s="49">
        <v>0.050000000000000003</v>
      </c>
      <c r="Q162" s="50">
        <f t="shared" si="40"/>
        <v>54.625544775000009</v>
      </c>
      <c r="R162" s="51">
        <f t="shared" si="41"/>
        <v>16.989999999999998</v>
      </c>
      <c r="S162" s="52">
        <f t="shared" si="42"/>
        <v>764.54999999999995</v>
      </c>
      <c r="T162" s="53">
        <f t="shared" si="43"/>
        <v>0.60883466035877165</v>
      </c>
    </row>
    <row r="163" ht="15.95" customHeight="1">
      <c r="A163" s="342" t="s">
        <v>485</v>
      </c>
      <c r="B163" s="39" t="s">
        <v>392</v>
      </c>
      <c r="C163" s="40" t="s">
        <v>261</v>
      </c>
      <c r="D163" s="41">
        <v>4637</v>
      </c>
      <c r="E163" s="42">
        <v>268</v>
      </c>
      <c r="F163" s="43">
        <v>0.90000000000000002</v>
      </c>
      <c r="G163" s="44">
        <f t="shared" si="33"/>
        <v>26</v>
      </c>
      <c r="H163" s="45">
        <f t="shared" si="34"/>
        <v>3.6459799999999998</v>
      </c>
      <c r="I163" s="45">
        <f t="shared" si="35"/>
        <v>16906.40926</v>
      </c>
      <c r="J163" s="45">
        <f t="shared" si="36"/>
        <v>0.47397739999999999</v>
      </c>
      <c r="K163" s="46">
        <f t="shared" si="37"/>
        <v>14708.5760562</v>
      </c>
      <c r="L163" s="47">
        <v>0.20000000000000001</v>
      </c>
      <c r="M163" s="48">
        <f t="shared" si="38"/>
        <v>2941.7152112399999</v>
      </c>
      <c r="N163" s="49">
        <v>0.050000000000000003</v>
      </c>
      <c r="O163" s="50">
        <f t="shared" si="39"/>
        <v>735.42880280999998</v>
      </c>
      <c r="P163" s="49">
        <v>0.050000000000000003</v>
      </c>
      <c r="Q163" s="50">
        <f t="shared" si="40"/>
        <v>735.42880280999998</v>
      </c>
      <c r="R163" s="51">
        <f t="shared" si="41"/>
        <v>2.2200000000000002</v>
      </c>
      <c r="S163" s="52">
        <f t="shared" si="42"/>
        <v>10294.140000000001</v>
      </c>
      <c r="T163" s="53">
        <f t="shared" si="43"/>
        <v>0.60888979094783846</v>
      </c>
    </row>
    <row r="164" ht="15.95" customHeight="1">
      <c r="A164" s="342" t="s">
        <v>485</v>
      </c>
      <c r="B164" s="56" t="s">
        <v>441</v>
      </c>
      <c r="C164" s="40" t="s">
        <v>442</v>
      </c>
      <c r="D164" s="41">
        <v>1</v>
      </c>
      <c r="E164" s="42">
        <v>198</v>
      </c>
      <c r="F164" s="43">
        <v>0</v>
      </c>
      <c r="G164" s="44">
        <f t="shared" si="33"/>
        <v>198</v>
      </c>
      <c r="H164" s="45">
        <f t="shared" si="34"/>
        <v>27.765539999999998</v>
      </c>
      <c r="I164" s="45">
        <f t="shared" si="35"/>
        <v>27.765539999999998</v>
      </c>
      <c r="J164" s="45">
        <f t="shared" si="36"/>
        <v>3.6095202</v>
      </c>
      <c r="K164" s="46">
        <f t="shared" si="37"/>
        <v>24.156019799999999</v>
      </c>
      <c r="L164" s="47">
        <v>0.20000000000000001</v>
      </c>
      <c r="M164" s="48">
        <f t="shared" si="38"/>
        <v>4.8312039599999999</v>
      </c>
      <c r="N164" s="49">
        <v>0.050000000000000003</v>
      </c>
      <c r="O164" s="50">
        <f t="shared" si="39"/>
        <v>1.20780099</v>
      </c>
      <c r="P164" s="49">
        <v>0.050000000000000003</v>
      </c>
      <c r="Q164" s="50">
        <f t="shared" si="40"/>
        <v>1.20780099</v>
      </c>
      <c r="R164" s="51">
        <f t="shared" si="41"/>
        <v>16.91</v>
      </c>
      <c r="S164" s="52">
        <f t="shared" si="42"/>
        <v>16.91</v>
      </c>
      <c r="T164" s="63">
        <f t="shared" si="43"/>
        <v>0.60902831351380171</v>
      </c>
    </row>
    <row r="165" ht="15.95" customHeight="1">
      <c r="A165" s="342" t="s">
        <v>485</v>
      </c>
      <c r="B165" s="344" t="s">
        <v>262</v>
      </c>
      <c r="C165" s="40" t="s">
        <v>263</v>
      </c>
      <c r="D165" s="41">
        <v>127</v>
      </c>
      <c r="E165" s="42">
        <v>258</v>
      </c>
      <c r="F165" s="43">
        <v>0.80000000000000004</v>
      </c>
      <c r="G165" s="44">
        <f t="shared" si="33"/>
        <v>51</v>
      </c>
      <c r="H165" s="45">
        <f t="shared" si="34"/>
        <v>7.1517299999999997</v>
      </c>
      <c r="I165" s="45">
        <f t="shared" si="35"/>
        <v>908.26970999999992</v>
      </c>
      <c r="J165" s="45">
        <f t="shared" si="36"/>
        <v>0.92972489999999997</v>
      </c>
      <c r="K165" s="46">
        <f t="shared" si="37"/>
        <v>790.1946476999999</v>
      </c>
      <c r="L165" s="47">
        <v>0.20000000000000001</v>
      </c>
      <c r="M165" s="48">
        <f t="shared" si="38"/>
        <v>158.03892954</v>
      </c>
      <c r="N165" s="49">
        <v>0.050000000000000003</v>
      </c>
      <c r="O165" s="50">
        <f t="shared" si="39"/>
        <v>39.509732385</v>
      </c>
      <c r="P165" s="49">
        <v>0.050000000000000003</v>
      </c>
      <c r="Q165" s="50">
        <f t="shared" si="40"/>
        <v>39.509732385</v>
      </c>
      <c r="R165" s="51">
        <f t="shared" si="41"/>
        <v>4.3600000000000003</v>
      </c>
      <c r="S165" s="52">
        <f t="shared" si="42"/>
        <v>553.72000000000003</v>
      </c>
      <c r="T165" s="63">
        <f t="shared" si="43"/>
        <v>0.60964270183577973</v>
      </c>
    </row>
    <row r="166" ht="15.95" customHeight="1">
      <c r="A166" s="342" t="s">
        <v>485</v>
      </c>
      <c r="B166" s="344" t="s">
        <v>264</v>
      </c>
      <c r="C166" s="40" t="s">
        <v>265</v>
      </c>
      <c r="D166" s="41">
        <v>1383</v>
      </c>
      <c r="E166" s="42">
        <v>314</v>
      </c>
      <c r="F166" s="43">
        <v>0.90000000000000002</v>
      </c>
      <c r="G166" s="44">
        <f t="shared" si="33"/>
        <v>31</v>
      </c>
      <c r="H166" s="45">
        <f t="shared" si="34"/>
        <v>4.3471299999999999</v>
      </c>
      <c r="I166" s="45">
        <f t="shared" si="35"/>
        <v>6012.08079</v>
      </c>
      <c r="J166" s="45">
        <f t="shared" si="36"/>
        <v>0.56512689999999999</v>
      </c>
      <c r="K166" s="46">
        <f t="shared" si="37"/>
        <v>5230.5102872999996</v>
      </c>
      <c r="L166" s="47">
        <v>0.20000000000000001</v>
      </c>
      <c r="M166" s="48">
        <f t="shared" si="38"/>
        <v>1046.10205746</v>
      </c>
      <c r="N166" s="49">
        <v>0.050000000000000003</v>
      </c>
      <c r="O166" s="50">
        <f t="shared" si="39"/>
        <v>261.52551436499999</v>
      </c>
      <c r="P166" s="49">
        <v>0.050000000000000003</v>
      </c>
      <c r="Q166" s="50">
        <f t="shared" si="40"/>
        <v>261.52551436499999</v>
      </c>
      <c r="R166" s="51">
        <f t="shared" si="41"/>
        <v>2.6499999999999999</v>
      </c>
      <c r="S166" s="52">
        <f t="shared" si="42"/>
        <v>3664.9499999999998</v>
      </c>
      <c r="T166" s="63">
        <f t="shared" si="43"/>
        <v>0.60959759657521162</v>
      </c>
    </row>
    <row r="167" ht="15.95" customHeight="1">
      <c r="A167" s="342" t="s">
        <v>485</v>
      </c>
      <c r="B167" s="220" t="s">
        <v>278</v>
      </c>
      <c r="C167" s="40" t="s">
        <v>279</v>
      </c>
      <c r="D167" s="41">
        <v>4</v>
      </c>
      <c r="E167" s="42">
        <v>348</v>
      </c>
      <c r="F167" s="43">
        <v>0.5</v>
      </c>
      <c r="G167" s="44">
        <f t="shared" ref="G167:G176" si="44">E167*(1-F167)</f>
        <v>174</v>
      </c>
      <c r="H167" s="45">
        <f t="shared" si="34"/>
        <v>24.400019999999998</v>
      </c>
      <c r="I167" s="45">
        <f t="shared" si="35"/>
        <v>97.600079999999991</v>
      </c>
      <c r="J167" s="45">
        <f t="shared" si="36"/>
        <v>3.1720025999999999</v>
      </c>
      <c r="K167" s="46">
        <f t="shared" si="37"/>
        <v>84.912069599999995</v>
      </c>
      <c r="L167" s="47">
        <v>0.20000000000000001</v>
      </c>
      <c r="M167" s="48">
        <f t="shared" si="38"/>
        <v>16.982413919999999</v>
      </c>
      <c r="N167" s="49">
        <v>0.050000000000000003</v>
      </c>
      <c r="O167" s="50">
        <f t="shared" si="39"/>
        <v>4.2456034799999998</v>
      </c>
      <c r="P167" s="49">
        <v>0.050000000000000003</v>
      </c>
      <c r="Q167" s="50">
        <f t="shared" si="40"/>
        <v>4.2456034799999998</v>
      </c>
      <c r="R167" s="51">
        <f t="shared" si="41"/>
        <v>14.859999999999999</v>
      </c>
      <c r="S167" s="52">
        <f t="shared" si="42"/>
        <v>59.439999999999998</v>
      </c>
      <c r="T167" s="69">
        <f t="shared" si="43"/>
        <v>0.60901589424926705</v>
      </c>
    </row>
    <row r="168" ht="15.95" customHeight="1">
      <c r="A168" s="342" t="s">
        <v>485</v>
      </c>
      <c r="B168" s="345" t="s">
        <v>394</v>
      </c>
      <c r="C168" s="40" t="s">
        <v>285</v>
      </c>
      <c r="D168" s="41">
        <v>12</v>
      </c>
      <c r="E168" s="42">
        <v>148</v>
      </c>
      <c r="F168" s="43">
        <v>0.75</v>
      </c>
      <c r="G168" s="44">
        <f t="shared" si="44"/>
        <v>37</v>
      </c>
      <c r="H168" s="45">
        <f t="shared" si="34"/>
        <v>5.18851</v>
      </c>
      <c r="I168" s="45">
        <f t="shared" si="35"/>
        <v>62.262119999999996</v>
      </c>
      <c r="J168" s="45">
        <f t="shared" si="36"/>
        <v>0.6745063</v>
      </c>
      <c r="K168" s="46">
        <f t="shared" si="37"/>
        <v>54.168044399999999</v>
      </c>
      <c r="L168" s="47">
        <v>0.20000000000000001</v>
      </c>
      <c r="M168" s="48">
        <f t="shared" si="38"/>
        <v>10.83360888</v>
      </c>
      <c r="N168" s="49">
        <v>0.050000000000000003</v>
      </c>
      <c r="O168" s="50">
        <f t="shared" si="39"/>
        <v>2.70840222</v>
      </c>
      <c r="P168" s="49">
        <v>0.050000000000000003</v>
      </c>
      <c r="Q168" s="50">
        <f t="shared" si="40"/>
        <v>2.70840222</v>
      </c>
      <c r="R168" s="51">
        <f t="shared" si="41"/>
        <v>3.1600000000000001</v>
      </c>
      <c r="S168" s="52">
        <f t="shared" si="42"/>
        <v>37.920000000000002</v>
      </c>
      <c r="T168" s="69">
        <f t="shared" si="43"/>
        <v>0.60903804753195045</v>
      </c>
    </row>
    <row r="169" ht="15.95" customHeight="1">
      <c r="A169" s="342" t="s">
        <v>485</v>
      </c>
      <c r="B169" s="346" t="s">
        <v>395</v>
      </c>
      <c r="C169" s="40" t="s">
        <v>287</v>
      </c>
      <c r="D169" s="41">
        <v>10</v>
      </c>
      <c r="E169" s="42">
        <v>198</v>
      </c>
      <c r="F169" s="43">
        <v>0.75</v>
      </c>
      <c r="G169" s="44">
        <f t="shared" si="44"/>
        <v>49.5</v>
      </c>
      <c r="H169" s="45">
        <f t="shared" si="34"/>
        <v>6.9413849999999995</v>
      </c>
      <c r="I169" s="45">
        <f t="shared" si="35"/>
        <v>69.413849999999996</v>
      </c>
      <c r="J169" s="45">
        <f t="shared" si="36"/>
        <v>0.90238004999999999</v>
      </c>
      <c r="K169" s="46">
        <f t="shared" si="37"/>
        <v>60.390049499999996</v>
      </c>
      <c r="L169" s="47">
        <v>0.20000000000000001</v>
      </c>
      <c r="M169" s="48">
        <f t="shared" si="38"/>
        <v>12.0780099</v>
      </c>
      <c r="N169" s="49">
        <v>0.050000000000000003</v>
      </c>
      <c r="O169" s="50">
        <f t="shared" si="39"/>
        <v>3.0195024749999999</v>
      </c>
      <c r="P169" s="49">
        <v>0.050000000000000003</v>
      </c>
      <c r="Q169" s="50">
        <f t="shared" si="40"/>
        <v>3.0195024749999999</v>
      </c>
      <c r="R169" s="51">
        <f t="shared" si="41"/>
        <v>4.2300000000000004</v>
      </c>
      <c r="S169" s="52">
        <f t="shared" si="42"/>
        <v>42.300000000000004</v>
      </c>
      <c r="T169" s="69">
        <f t="shared" si="43"/>
        <v>0.60938847218530601</v>
      </c>
    </row>
    <row r="170" ht="15.95" customHeight="1">
      <c r="A170" s="342" t="s">
        <v>485</v>
      </c>
      <c r="B170" s="347" t="s">
        <v>331</v>
      </c>
      <c r="C170" s="40" t="s">
        <v>411</v>
      </c>
      <c r="D170" s="41">
        <v>2</v>
      </c>
      <c r="E170" s="42">
        <v>348</v>
      </c>
      <c r="F170" s="43">
        <v>0</v>
      </c>
      <c r="G170" s="44">
        <f t="shared" si="44"/>
        <v>348</v>
      </c>
      <c r="H170" s="45">
        <f t="shared" si="34"/>
        <v>48.800039999999996</v>
      </c>
      <c r="I170" s="45">
        <f t="shared" si="35"/>
        <v>97.600079999999991</v>
      </c>
      <c r="J170" s="45">
        <f t="shared" si="36"/>
        <v>6.3440051999999998</v>
      </c>
      <c r="K170" s="46">
        <f t="shared" si="37"/>
        <v>84.912069599999995</v>
      </c>
      <c r="L170" s="47">
        <v>0.20000000000000001</v>
      </c>
      <c r="M170" s="48">
        <f t="shared" si="38"/>
        <v>16.982413919999999</v>
      </c>
      <c r="N170" s="49">
        <v>0.050000000000000003</v>
      </c>
      <c r="O170" s="50">
        <f t="shared" si="39"/>
        <v>4.2456034799999998</v>
      </c>
      <c r="P170" s="49">
        <v>0.050000000000000003</v>
      </c>
      <c r="Q170" s="50">
        <f t="shared" si="40"/>
        <v>4.2456034799999998</v>
      </c>
      <c r="R170" s="51">
        <f t="shared" si="41"/>
        <v>29.719999999999999</v>
      </c>
      <c r="S170" s="52">
        <f t="shared" si="42"/>
        <v>59.439999999999998</v>
      </c>
      <c r="T170" s="69">
        <f t="shared" si="43"/>
        <v>0.60901589424926705</v>
      </c>
    </row>
    <row r="171" ht="15.95" customHeight="1">
      <c r="A171" s="342" t="s">
        <v>485</v>
      </c>
      <c r="B171" s="346" t="s">
        <v>32</v>
      </c>
      <c r="C171" s="40" t="s">
        <v>403</v>
      </c>
      <c r="D171" s="41">
        <v>26</v>
      </c>
      <c r="E171" s="42">
        <v>298</v>
      </c>
      <c r="F171" s="43">
        <v>0</v>
      </c>
      <c r="G171" s="44">
        <f t="shared" si="44"/>
        <v>298</v>
      </c>
      <c r="H171" s="45">
        <f t="shared" si="34"/>
        <v>41.788539999999998</v>
      </c>
      <c r="I171" s="45">
        <f t="shared" si="35"/>
        <v>1086.5020399999999</v>
      </c>
      <c r="J171" s="45">
        <f t="shared" si="36"/>
        <v>5.4325102000000003</v>
      </c>
      <c r="K171" s="46">
        <f t="shared" si="37"/>
        <v>945.2567747999999</v>
      </c>
      <c r="L171" s="47">
        <v>0.20000000000000001</v>
      </c>
      <c r="M171" s="48">
        <f t="shared" si="38"/>
        <v>189.05135496</v>
      </c>
      <c r="N171" s="49">
        <v>0.050000000000000003</v>
      </c>
      <c r="O171" s="50">
        <f t="shared" si="39"/>
        <v>47.262838739999999</v>
      </c>
      <c r="P171" s="49">
        <v>0.050000000000000003</v>
      </c>
      <c r="Q171" s="50">
        <f t="shared" si="40"/>
        <v>47.262838739999999</v>
      </c>
      <c r="R171" s="51">
        <f t="shared" si="41"/>
        <v>25.449999999999999</v>
      </c>
      <c r="S171" s="52">
        <f t="shared" si="42"/>
        <v>661.69999999999993</v>
      </c>
      <c r="T171" s="69">
        <f t="shared" si="43"/>
        <v>0.60901864482463375</v>
      </c>
    </row>
    <row r="172" ht="15.95" customHeight="1">
      <c r="A172" s="342" t="s">
        <v>485</v>
      </c>
      <c r="B172" s="346" t="s">
        <v>56</v>
      </c>
      <c r="C172" s="40" t="s">
        <v>57</v>
      </c>
      <c r="D172" s="41">
        <v>73</v>
      </c>
      <c r="E172" s="42">
        <v>268</v>
      </c>
      <c r="F172" s="43">
        <v>0</v>
      </c>
      <c r="G172" s="44">
        <f t="shared" si="44"/>
        <v>268</v>
      </c>
      <c r="H172" s="45">
        <f t="shared" si="34"/>
        <v>37.58164</v>
      </c>
      <c r="I172" s="45">
        <f t="shared" si="35"/>
        <v>2743.4597199999998</v>
      </c>
      <c r="J172" s="45">
        <f t="shared" si="36"/>
        <v>4.8856131999999999</v>
      </c>
      <c r="K172" s="46">
        <f t="shared" si="37"/>
        <v>2386.8099563999999</v>
      </c>
      <c r="L172" s="47">
        <v>0.20000000000000001</v>
      </c>
      <c r="M172" s="48">
        <f t="shared" si="38"/>
        <v>477.36199127999998</v>
      </c>
      <c r="N172" s="49">
        <v>0.050000000000000003</v>
      </c>
      <c r="O172" s="50">
        <f t="shared" si="39"/>
        <v>119.34049782</v>
      </c>
      <c r="P172" s="49">
        <v>0.050000000000000003</v>
      </c>
      <c r="Q172" s="50">
        <f t="shared" si="40"/>
        <v>119.34049782</v>
      </c>
      <c r="R172" s="51">
        <f t="shared" si="41"/>
        <v>22.890000000000001</v>
      </c>
      <c r="S172" s="52">
        <f t="shared" si="42"/>
        <v>1670.97</v>
      </c>
      <c r="T172" s="69">
        <f t="shared" si="43"/>
        <v>0.60907400528555966</v>
      </c>
    </row>
    <row r="173" ht="15.95" customHeight="1">
      <c r="A173" s="342" t="s">
        <v>485</v>
      </c>
      <c r="B173" s="346" t="s">
        <v>58</v>
      </c>
      <c r="C173" s="40" t="s">
        <v>59</v>
      </c>
      <c r="D173" s="41">
        <v>28</v>
      </c>
      <c r="E173" s="42">
        <v>138</v>
      </c>
      <c r="F173" s="43">
        <v>0</v>
      </c>
      <c r="G173" s="44">
        <f t="shared" si="44"/>
        <v>138</v>
      </c>
      <c r="H173" s="45">
        <f t="shared" si="34"/>
        <v>19.351739999999999</v>
      </c>
      <c r="I173" s="45">
        <f t="shared" si="35"/>
        <v>541.84871999999996</v>
      </c>
      <c r="J173" s="45">
        <f t="shared" si="36"/>
        <v>2.5157262</v>
      </c>
      <c r="K173" s="46">
        <f t="shared" si="37"/>
        <v>471.40838639999998</v>
      </c>
      <c r="L173" s="47">
        <v>0.20000000000000001</v>
      </c>
      <c r="M173" s="48">
        <f t="shared" si="38"/>
        <v>94.281677279999997</v>
      </c>
      <c r="N173" s="49">
        <v>0.050000000000000003</v>
      </c>
      <c r="O173" s="50">
        <f t="shared" si="39"/>
        <v>23.570419319999999</v>
      </c>
      <c r="P173" s="49">
        <v>0.050000000000000003</v>
      </c>
      <c r="Q173" s="50">
        <f t="shared" si="40"/>
        <v>23.570419319999999</v>
      </c>
      <c r="R173" s="51">
        <f t="shared" si="41"/>
        <v>11.789999999999999</v>
      </c>
      <c r="S173" s="52">
        <f t="shared" si="42"/>
        <v>330.12</v>
      </c>
      <c r="T173" s="69">
        <f t="shared" si="43"/>
        <v>0.60924754053123908</v>
      </c>
    </row>
    <row r="174" ht="15.95" customHeight="1">
      <c r="A174" s="342" t="s">
        <v>485</v>
      </c>
      <c r="B174" s="346" t="s">
        <v>60</v>
      </c>
      <c r="C174" s="40" t="s">
        <v>61</v>
      </c>
      <c r="D174" s="41">
        <v>45</v>
      </c>
      <c r="E174" s="42">
        <v>398</v>
      </c>
      <c r="F174" s="43">
        <v>0</v>
      </c>
      <c r="G174" s="44">
        <f t="shared" si="44"/>
        <v>398</v>
      </c>
      <c r="H174" s="45">
        <f t="shared" si="34"/>
        <v>55.811540000000001</v>
      </c>
      <c r="I174" s="45">
        <f t="shared" si="35"/>
        <v>2511.5192999999999</v>
      </c>
      <c r="J174" s="45">
        <f t="shared" si="36"/>
        <v>7.2555002000000002</v>
      </c>
      <c r="K174" s="46">
        <f t="shared" si="37"/>
        <v>2185.0217910000001</v>
      </c>
      <c r="L174" s="47">
        <v>0.20000000000000001</v>
      </c>
      <c r="M174" s="48">
        <f t="shared" si="38"/>
        <v>437.00435820000007</v>
      </c>
      <c r="N174" s="49">
        <v>0.050000000000000003</v>
      </c>
      <c r="O174" s="50">
        <f t="shared" si="39"/>
        <v>109.25108955000002</v>
      </c>
      <c r="P174" s="49">
        <v>0.050000000000000003</v>
      </c>
      <c r="Q174" s="50">
        <f t="shared" si="40"/>
        <v>109.25108955000002</v>
      </c>
      <c r="R174" s="51">
        <f t="shared" si="41"/>
        <v>33.990000000000002</v>
      </c>
      <c r="S174" s="52">
        <f t="shared" si="42"/>
        <v>1529.5500000000002</v>
      </c>
      <c r="T174" s="69">
        <f t="shared" si="43"/>
        <v>0.60901383477323878</v>
      </c>
    </row>
    <row r="175" ht="15.95" customHeight="1">
      <c r="A175" s="342" t="s">
        <v>485</v>
      </c>
      <c r="B175" s="346" t="s">
        <v>52</v>
      </c>
      <c r="C175" s="40" t="s">
        <v>53</v>
      </c>
      <c r="D175" s="41">
        <v>181</v>
      </c>
      <c r="E175" s="42">
        <v>198</v>
      </c>
      <c r="F175" s="43">
        <v>0</v>
      </c>
      <c r="G175" s="44">
        <f t="shared" si="44"/>
        <v>198</v>
      </c>
      <c r="H175" s="45">
        <f t="shared" si="34"/>
        <v>27.765539999999998</v>
      </c>
      <c r="I175" s="45">
        <f t="shared" si="35"/>
        <v>5025.5627399999994</v>
      </c>
      <c r="J175" s="45">
        <f t="shared" si="36"/>
        <v>3.6095202</v>
      </c>
      <c r="K175" s="46">
        <f t="shared" si="37"/>
        <v>4372.2395838000002</v>
      </c>
      <c r="L175" s="47">
        <v>0.20000000000000001</v>
      </c>
      <c r="M175" s="48">
        <f t="shared" si="38"/>
        <v>874.44791676000011</v>
      </c>
      <c r="N175" s="49">
        <v>0.050000000000000003</v>
      </c>
      <c r="O175" s="50">
        <f t="shared" si="39"/>
        <v>218.61197919000003</v>
      </c>
      <c r="P175" s="49">
        <v>0.050000000000000003</v>
      </c>
      <c r="Q175" s="50">
        <f t="shared" si="40"/>
        <v>218.61197919000003</v>
      </c>
      <c r="R175" s="51">
        <f t="shared" si="41"/>
        <v>16.91</v>
      </c>
      <c r="S175" s="52">
        <f t="shared" si="42"/>
        <v>3060.71</v>
      </c>
      <c r="T175" s="69">
        <f t="shared" si="43"/>
        <v>0.60902831351380171</v>
      </c>
    </row>
    <row r="176" ht="15.95" customHeight="1">
      <c r="A176" s="342" t="s">
        <v>485</v>
      </c>
      <c r="B176" s="346" t="s">
        <v>54</v>
      </c>
      <c r="C176" s="40" t="s">
        <v>55</v>
      </c>
      <c r="D176" s="41">
        <v>48</v>
      </c>
      <c r="E176" s="42">
        <v>198</v>
      </c>
      <c r="F176" s="43">
        <v>0</v>
      </c>
      <c r="G176" s="44">
        <f t="shared" si="44"/>
        <v>198</v>
      </c>
      <c r="H176" s="45">
        <f t="shared" si="34"/>
        <v>27.765539999999998</v>
      </c>
      <c r="I176" s="45">
        <f t="shared" si="35"/>
        <v>1332.7459199999998</v>
      </c>
      <c r="J176" s="45">
        <f t="shared" si="36"/>
        <v>3.6095202</v>
      </c>
      <c r="K176" s="46">
        <f t="shared" si="37"/>
        <v>1159.4889504</v>
      </c>
      <c r="L176" s="47">
        <v>0.20000000000000001</v>
      </c>
      <c r="M176" s="48">
        <f t="shared" si="38"/>
        <v>231.89779008000002</v>
      </c>
      <c r="N176" s="49">
        <v>0.050000000000000003</v>
      </c>
      <c r="O176" s="50">
        <f t="shared" si="39"/>
        <v>57.974447520000005</v>
      </c>
      <c r="P176" s="49">
        <v>0.050000000000000003</v>
      </c>
      <c r="Q176" s="50">
        <f t="shared" si="40"/>
        <v>57.974447520000005</v>
      </c>
      <c r="R176" s="51">
        <f t="shared" si="41"/>
        <v>16.91</v>
      </c>
      <c r="S176" s="52">
        <f t="shared" si="42"/>
        <v>811.68000000000006</v>
      </c>
      <c r="T176" s="69">
        <f t="shared" si="43"/>
        <v>0.60902831351380171</v>
      </c>
    </row>
    <row r="177" ht="15.95" customHeight="1">
      <c r="A177" s="349" t="s">
        <v>500</v>
      </c>
      <c r="B177" s="74"/>
      <c r="C177" s="350"/>
      <c r="D177" s="76">
        <f>SUM(D8:D176)</f>
        <v>73706</v>
      </c>
      <c r="E177" s="77"/>
      <c r="F177" s="78"/>
      <c r="G177" s="79"/>
      <c r="H177" s="80"/>
      <c r="I177" s="80">
        <f>SUM(I13:I176)</f>
        <v>545645.86794000049</v>
      </c>
      <c r="J177" s="81">
        <v>0.13</v>
      </c>
      <c r="K177" s="80">
        <f>SUM(K13:K176)</f>
        <v>474711.90510780009</v>
      </c>
      <c r="L177" s="81">
        <v>0.20000000000000001</v>
      </c>
      <c r="M177" s="82">
        <f>SUM(M13:M176)</f>
        <v>94942.381021560024</v>
      </c>
      <c r="N177" s="81">
        <f>O177/K177</f>
        <v>0.050000000000000003</v>
      </c>
      <c r="O177" s="80">
        <f>SUM(O13:O176)</f>
        <v>23735.595255390006</v>
      </c>
      <c r="P177" s="81">
        <f>Q177/K177</f>
        <v>0.050000000000000003</v>
      </c>
      <c r="Q177" s="82">
        <f>SUM(Q13:Q176)</f>
        <v>23735.595255390006</v>
      </c>
      <c r="R177" s="82"/>
      <c r="S177" s="80">
        <f>SUM(S8:S176)</f>
        <v>339042.13000000006</v>
      </c>
      <c r="T177" s="81">
        <v>0.60999999999999999</v>
      </c>
    </row>
    <row r="178" ht="15.95" customHeight="1">
      <c r="A178" s="351" t="s">
        <v>501</v>
      </c>
      <c r="B178" s="39" t="s">
        <v>56</v>
      </c>
      <c r="C178" s="40" t="s">
        <v>57</v>
      </c>
      <c r="D178" s="85">
        <v>2</v>
      </c>
      <c r="E178" s="86">
        <v>268</v>
      </c>
      <c r="F178" s="87">
        <v>0</v>
      </c>
      <c r="G178" s="88">
        <f t="shared" ref="G178:G187" si="45">ROUNDDOWN(E178*(1-F178),0)</f>
        <v>268</v>
      </c>
      <c r="H178" s="89">
        <f t="shared" ref="H178:H187" si="46">G178*$C$6</f>
        <v>37.58164</v>
      </c>
      <c r="I178" s="89">
        <f t="shared" ref="I178:I187" si="47">H178*D178</f>
        <v>75.16328</v>
      </c>
      <c r="J178" s="89">
        <f t="shared" ref="J178:J187" si="48">H178*0.13</f>
        <v>4.8856131999999999</v>
      </c>
      <c r="K178" s="90">
        <f t="shared" ref="K178:K187" si="49">(H178-J178)*D178</f>
        <v>65.392053599999997</v>
      </c>
      <c r="L178" s="91">
        <v>0.20000000000000001</v>
      </c>
      <c r="M178" s="92">
        <f t="shared" ref="M178:M187" si="50">K178*L178</f>
        <v>13.078410720000001</v>
      </c>
      <c r="N178" s="93">
        <v>0.050000000000000003</v>
      </c>
      <c r="O178" s="94">
        <f t="shared" ref="O178:O187" si="51">K178*N178</f>
        <v>3.2696026800000002</v>
      </c>
      <c r="P178" s="93">
        <v>0.050000000000000003</v>
      </c>
      <c r="Q178" s="94">
        <f t="shared" ref="Q178:Q187" si="52">K178*P178</f>
        <v>3.2696026800000002</v>
      </c>
      <c r="R178" s="95">
        <f t="shared" ref="R178:R187" si="53">IFERROR(ROUND((K178-M178-O178-Q178)/D178,2),0)</f>
        <v>22.890000000000001</v>
      </c>
      <c r="S178" s="96">
        <f t="shared" ref="S178:S187" si="54">+D178*R178</f>
        <v>45.780000000000001</v>
      </c>
      <c r="T178" s="97">
        <f t="shared" ref="T178:T187" si="55">S178/I178</f>
        <v>0.60907400528555966</v>
      </c>
    </row>
    <row r="179" ht="15.95" customHeight="1">
      <c r="A179" s="351" t="s">
        <v>501</v>
      </c>
      <c r="B179" s="39" t="s">
        <v>52</v>
      </c>
      <c r="C179" s="40" t="s">
        <v>53</v>
      </c>
      <c r="D179" s="41">
        <v>3</v>
      </c>
      <c r="E179" s="42">
        <v>198</v>
      </c>
      <c r="F179" s="43">
        <v>0</v>
      </c>
      <c r="G179" s="44">
        <f t="shared" si="45"/>
        <v>198</v>
      </c>
      <c r="H179" s="45">
        <f t="shared" si="46"/>
        <v>27.765539999999998</v>
      </c>
      <c r="I179" s="45">
        <f t="shared" si="47"/>
        <v>83.29661999999999</v>
      </c>
      <c r="J179" s="45">
        <f t="shared" si="48"/>
        <v>3.6095202</v>
      </c>
      <c r="K179" s="46">
        <f t="shared" si="49"/>
        <v>72.468059400000001</v>
      </c>
      <c r="L179" s="47">
        <v>0.20000000000000001</v>
      </c>
      <c r="M179" s="48">
        <f t="shared" si="50"/>
        <v>14.493611880000001</v>
      </c>
      <c r="N179" s="49">
        <v>0.050000000000000003</v>
      </c>
      <c r="O179" s="50">
        <f t="shared" si="51"/>
        <v>3.6234029700000003</v>
      </c>
      <c r="P179" s="49">
        <v>0.050000000000000003</v>
      </c>
      <c r="Q179" s="50">
        <f t="shared" si="52"/>
        <v>3.6234029700000003</v>
      </c>
      <c r="R179" s="51">
        <f t="shared" si="53"/>
        <v>16.91</v>
      </c>
      <c r="S179" s="52">
        <f t="shared" si="54"/>
        <v>50.730000000000004</v>
      </c>
      <c r="T179" s="53">
        <f t="shared" si="55"/>
        <v>0.60902831351380171</v>
      </c>
    </row>
    <row r="180" ht="15.95" customHeight="1">
      <c r="A180" s="351" t="s">
        <v>501</v>
      </c>
      <c r="B180" s="39" t="s">
        <v>76</v>
      </c>
      <c r="C180" s="40" t="s">
        <v>77</v>
      </c>
      <c r="D180" s="41">
        <v>1</v>
      </c>
      <c r="E180" s="42">
        <v>348</v>
      </c>
      <c r="F180" s="43">
        <v>0</v>
      </c>
      <c r="G180" s="44">
        <f t="shared" si="45"/>
        <v>348</v>
      </c>
      <c r="H180" s="45">
        <f t="shared" si="46"/>
        <v>48.800039999999996</v>
      </c>
      <c r="I180" s="45">
        <f t="shared" si="47"/>
        <v>48.800039999999996</v>
      </c>
      <c r="J180" s="45">
        <f t="shared" si="48"/>
        <v>6.3440051999999998</v>
      </c>
      <c r="K180" s="46">
        <f t="shared" si="49"/>
        <v>42.456034799999998</v>
      </c>
      <c r="L180" s="47">
        <v>0.20000000000000001</v>
      </c>
      <c r="M180" s="48">
        <f t="shared" si="50"/>
        <v>8.4912069599999995</v>
      </c>
      <c r="N180" s="49">
        <v>0.050000000000000003</v>
      </c>
      <c r="O180" s="50">
        <f t="shared" si="51"/>
        <v>2.1228017399999999</v>
      </c>
      <c r="P180" s="49">
        <v>0.050000000000000003</v>
      </c>
      <c r="Q180" s="50">
        <f t="shared" si="52"/>
        <v>2.1228017399999999</v>
      </c>
      <c r="R180" s="51">
        <f t="shared" si="53"/>
        <v>29.719999999999999</v>
      </c>
      <c r="S180" s="52">
        <f t="shared" si="54"/>
        <v>29.719999999999999</v>
      </c>
      <c r="T180" s="53">
        <f t="shared" si="55"/>
        <v>0.60901589424926705</v>
      </c>
    </row>
    <row r="181" ht="15.95" customHeight="1">
      <c r="A181" s="351" t="s">
        <v>501</v>
      </c>
      <c r="B181" s="39" t="s">
        <v>373</v>
      </c>
      <c r="C181" s="40" t="s">
        <v>135</v>
      </c>
      <c r="D181" s="41">
        <v>2</v>
      </c>
      <c r="E181" s="42">
        <v>98</v>
      </c>
      <c r="F181" s="43">
        <v>0</v>
      </c>
      <c r="G181" s="44">
        <f t="shared" si="45"/>
        <v>98</v>
      </c>
      <c r="H181" s="45">
        <f t="shared" si="46"/>
        <v>13.74254</v>
      </c>
      <c r="I181" s="45">
        <f t="shared" si="47"/>
        <v>27.48508</v>
      </c>
      <c r="J181" s="45">
        <f t="shared" si="48"/>
        <v>1.7865302000000001</v>
      </c>
      <c r="K181" s="46">
        <f t="shared" si="49"/>
        <v>23.912019600000001</v>
      </c>
      <c r="L181" s="47">
        <v>0.20000000000000001</v>
      </c>
      <c r="M181" s="48">
        <f t="shared" si="50"/>
        <v>4.7824039200000001</v>
      </c>
      <c r="N181" s="49">
        <v>0.050000000000000003</v>
      </c>
      <c r="O181" s="50">
        <f t="shared" si="51"/>
        <v>1.19560098</v>
      </c>
      <c r="P181" s="49">
        <v>0.050000000000000003</v>
      </c>
      <c r="Q181" s="50">
        <f t="shared" si="52"/>
        <v>1.19560098</v>
      </c>
      <c r="R181" s="51">
        <f t="shared" si="53"/>
        <v>8.3699999999999992</v>
      </c>
      <c r="S181" s="52">
        <f t="shared" si="54"/>
        <v>16.739999999999998</v>
      </c>
      <c r="T181" s="53">
        <f t="shared" si="55"/>
        <v>0.60905771422167954</v>
      </c>
    </row>
    <row r="182" ht="15.95" customHeight="1">
      <c r="A182" s="351" t="s">
        <v>501</v>
      </c>
      <c r="B182" s="39" t="s">
        <v>493</v>
      </c>
      <c r="C182" s="40" t="s">
        <v>494</v>
      </c>
      <c r="D182" s="41">
        <v>13</v>
      </c>
      <c r="E182" s="42">
        <v>138</v>
      </c>
      <c r="F182" s="43">
        <v>0</v>
      </c>
      <c r="G182" s="44">
        <f t="shared" si="45"/>
        <v>138</v>
      </c>
      <c r="H182" s="45">
        <f t="shared" si="46"/>
        <v>19.351739999999999</v>
      </c>
      <c r="I182" s="45">
        <f t="shared" si="47"/>
        <v>251.57262</v>
      </c>
      <c r="J182" s="45">
        <f t="shared" si="48"/>
        <v>2.5157262</v>
      </c>
      <c r="K182" s="46">
        <f t="shared" si="49"/>
        <v>218.8681794</v>
      </c>
      <c r="L182" s="47">
        <v>0.20000000000000001</v>
      </c>
      <c r="M182" s="48">
        <f t="shared" si="50"/>
        <v>43.77363588</v>
      </c>
      <c r="N182" s="49">
        <v>0.050000000000000003</v>
      </c>
      <c r="O182" s="50">
        <f t="shared" si="51"/>
        <v>10.94340897</v>
      </c>
      <c r="P182" s="49">
        <v>0.050000000000000003</v>
      </c>
      <c r="Q182" s="50">
        <f t="shared" si="52"/>
        <v>10.94340897</v>
      </c>
      <c r="R182" s="51">
        <f t="shared" si="53"/>
        <v>11.789999999999999</v>
      </c>
      <c r="S182" s="52">
        <f t="shared" si="54"/>
        <v>153.26999999999998</v>
      </c>
      <c r="T182" s="53">
        <f t="shared" si="55"/>
        <v>0.60924754053123897</v>
      </c>
    </row>
    <row r="183" ht="15.95" customHeight="1">
      <c r="A183" s="351" t="s">
        <v>501</v>
      </c>
      <c r="B183" s="39" t="s">
        <v>504</v>
      </c>
      <c r="C183" s="40" t="s">
        <v>505</v>
      </c>
      <c r="D183" s="41">
        <v>71</v>
      </c>
      <c r="E183" s="42">
        <v>298</v>
      </c>
      <c r="F183" s="43">
        <v>0</v>
      </c>
      <c r="G183" s="44">
        <f t="shared" si="45"/>
        <v>298</v>
      </c>
      <c r="H183" s="45">
        <f t="shared" si="46"/>
        <v>41.788539999999998</v>
      </c>
      <c r="I183" s="45">
        <f t="shared" si="47"/>
        <v>2966.9863399999999</v>
      </c>
      <c r="J183" s="45">
        <f t="shared" si="48"/>
        <v>5.4325102000000003</v>
      </c>
      <c r="K183" s="46">
        <f t="shared" si="49"/>
        <v>2581.2781157999998</v>
      </c>
      <c r="L183" s="47">
        <v>0.20000000000000001</v>
      </c>
      <c r="M183" s="48">
        <f t="shared" si="50"/>
        <v>516.25562316000003</v>
      </c>
      <c r="N183" s="49">
        <v>0.050000000000000003</v>
      </c>
      <c r="O183" s="50">
        <f t="shared" si="51"/>
        <v>129.06390579000001</v>
      </c>
      <c r="P183" s="49">
        <v>0.050000000000000003</v>
      </c>
      <c r="Q183" s="50">
        <f t="shared" si="52"/>
        <v>129.06390579000001</v>
      </c>
      <c r="R183" s="51">
        <f t="shared" si="53"/>
        <v>25.449999999999999</v>
      </c>
      <c r="S183" s="52">
        <f t="shared" si="54"/>
        <v>1806.95</v>
      </c>
      <c r="T183" s="53">
        <f t="shared" si="55"/>
        <v>0.60901864482463375</v>
      </c>
    </row>
    <row r="184" ht="15.95" customHeight="1">
      <c r="A184" s="351" t="s">
        <v>501</v>
      </c>
      <c r="B184" s="54" t="s">
        <v>504</v>
      </c>
      <c r="C184" s="40" t="s">
        <v>505</v>
      </c>
      <c r="D184" s="41">
        <v>7</v>
      </c>
      <c r="E184" s="42">
        <v>298</v>
      </c>
      <c r="F184" s="43">
        <v>0</v>
      </c>
      <c r="G184" s="44">
        <f t="shared" si="45"/>
        <v>298</v>
      </c>
      <c r="H184" s="45">
        <f t="shared" si="46"/>
        <v>41.788539999999998</v>
      </c>
      <c r="I184" s="45">
        <f t="shared" si="47"/>
        <v>292.51977999999997</v>
      </c>
      <c r="J184" s="45">
        <f t="shared" si="48"/>
        <v>5.4325102000000003</v>
      </c>
      <c r="K184" s="46">
        <f t="shared" si="49"/>
        <v>254.49220859999997</v>
      </c>
      <c r="L184" s="47">
        <v>0.20000000000000001</v>
      </c>
      <c r="M184" s="48">
        <f t="shared" si="50"/>
        <v>50.898441719999994</v>
      </c>
      <c r="N184" s="49">
        <v>0.050000000000000003</v>
      </c>
      <c r="O184" s="50">
        <f t="shared" si="51"/>
        <v>12.724610429999998</v>
      </c>
      <c r="P184" s="49">
        <v>0.050000000000000003</v>
      </c>
      <c r="Q184" s="50">
        <f t="shared" si="52"/>
        <v>12.724610429999998</v>
      </c>
      <c r="R184" s="51">
        <f t="shared" si="53"/>
        <v>25.449999999999999</v>
      </c>
      <c r="S184" s="52">
        <f t="shared" si="54"/>
        <v>178.15000000000001</v>
      </c>
      <c r="T184" s="53">
        <f t="shared" si="55"/>
        <v>0.60901864482463386</v>
      </c>
    </row>
    <row r="185" ht="15.95" customHeight="1">
      <c r="A185" s="351" t="s">
        <v>501</v>
      </c>
      <c r="B185" s="56" t="s">
        <v>506</v>
      </c>
      <c r="C185" s="40" t="s">
        <v>507</v>
      </c>
      <c r="D185" s="41">
        <v>100</v>
      </c>
      <c r="E185" s="42">
        <v>498</v>
      </c>
      <c r="F185" s="43">
        <v>0</v>
      </c>
      <c r="G185" s="44">
        <f t="shared" si="45"/>
        <v>498</v>
      </c>
      <c r="H185" s="45">
        <f t="shared" si="46"/>
        <v>69.83453999999999</v>
      </c>
      <c r="I185" s="45">
        <f t="shared" si="47"/>
        <v>6983.4539999999988</v>
      </c>
      <c r="J185" s="45">
        <f t="shared" si="48"/>
        <v>9.0784901999999992</v>
      </c>
      <c r="K185" s="46">
        <f t="shared" si="49"/>
        <v>6075.6049799999992</v>
      </c>
      <c r="L185" s="47">
        <v>0.20000000000000001</v>
      </c>
      <c r="M185" s="48">
        <f t="shared" si="50"/>
        <v>1215.1209959999999</v>
      </c>
      <c r="N185" s="49">
        <v>0.050000000000000003</v>
      </c>
      <c r="O185" s="50">
        <f t="shared" si="51"/>
        <v>303.78024899999997</v>
      </c>
      <c r="P185" s="49">
        <v>0.050000000000000003</v>
      </c>
      <c r="Q185" s="50">
        <f t="shared" si="52"/>
        <v>303.78024899999997</v>
      </c>
      <c r="R185" s="51">
        <f t="shared" si="53"/>
        <v>42.530000000000001</v>
      </c>
      <c r="S185" s="52">
        <f t="shared" si="54"/>
        <v>4253</v>
      </c>
      <c r="T185" s="53">
        <f t="shared" si="55"/>
        <v>0.60901095646939185</v>
      </c>
    </row>
    <row r="186" ht="15.95" customHeight="1">
      <c r="A186" s="351" t="s">
        <v>501</v>
      </c>
      <c r="B186" s="56" t="s">
        <v>506</v>
      </c>
      <c r="C186" s="40" t="s">
        <v>507</v>
      </c>
      <c r="D186" s="41">
        <v>6</v>
      </c>
      <c r="E186" s="42">
        <v>498</v>
      </c>
      <c r="F186" s="43">
        <v>0</v>
      </c>
      <c r="G186" s="44">
        <f t="shared" si="45"/>
        <v>498</v>
      </c>
      <c r="H186" s="45">
        <f t="shared" si="46"/>
        <v>69.83453999999999</v>
      </c>
      <c r="I186" s="45">
        <f t="shared" si="47"/>
        <v>419.00723999999991</v>
      </c>
      <c r="J186" s="45">
        <f t="shared" si="48"/>
        <v>9.0784901999999992</v>
      </c>
      <c r="K186" s="46">
        <f t="shared" si="49"/>
        <v>364.53629879999994</v>
      </c>
      <c r="L186" s="47">
        <v>0.20000000000000001</v>
      </c>
      <c r="M186" s="48">
        <f t="shared" si="50"/>
        <v>72.907259759999988</v>
      </c>
      <c r="N186" s="49">
        <v>0.050000000000000003</v>
      </c>
      <c r="O186" s="50">
        <f t="shared" si="51"/>
        <v>18.226814939999997</v>
      </c>
      <c r="P186" s="49">
        <v>0.050000000000000003</v>
      </c>
      <c r="Q186" s="50">
        <f t="shared" si="52"/>
        <v>18.226814939999997</v>
      </c>
      <c r="R186" s="51">
        <f t="shared" si="53"/>
        <v>42.530000000000001</v>
      </c>
      <c r="S186" s="52">
        <f t="shared" si="54"/>
        <v>255.18000000000001</v>
      </c>
      <c r="T186" s="53">
        <f t="shared" si="55"/>
        <v>0.60901095646939196</v>
      </c>
    </row>
    <row r="187" ht="15.95" customHeight="1">
      <c r="A187" s="351" t="s">
        <v>501</v>
      </c>
      <c r="B187" s="56" t="s">
        <v>508</v>
      </c>
      <c r="C187" s="40" t="s">
        <v>509</v>
      </c>
      <c r="D187" s="41">
        <v>108</v>
      </c>
      <c r="E187" s="42">
        <v>638</v>
      </c>
      <c r="F187" s="43">
        <v>0</v>
      </c>
      <c r="G187" s="44">
        <f t="shared" si="45"/>
        <v>638</v>
      </c>
      <c r="H187" s="45">
        <f t="shared" si="46"/>
        <v>89.466740000000001</v>
      </c>
      <c r="I187" s="45">
        <f t="shared" si="47"/>
        <v>9662.4079199999996</v>
      </c>
      <c r="J187" s="45">
        <f t="shared" si="48"/>
        <v>11.6306762</v>
      </c>
      <c r="K187" s="46">
        <f t="shared" si="49"/>
        <v>8406.2948904000004</v>
      </c>
      <c r="L187" s="47">
        <v>0.20000000000000001</v>
      </c>
      <c r="M187" s="48">
        <f t="shared" si="50"/>
        <v>1681.2589780800001</v>
      </c>
      <c r="N187" s="49">
        <v>0.050000000000000003</v>
      </c>
      <c r="O187" s="50">
        <f t="shared" si="51"/>
        <v>420.31474452000003</v>
      </c>
      <c r="P187" s="49">
        <v>0.050000000000000003</v>
      </c>
      <c r="Q187" s="50">
        <f t="shared" si="52"/>
        <v>420.31474452000003</v>
      </c>
      <c r="R187" s="51">
        <f t="shared" si="53"/>
        <v>54.490000000000002</v>
      </c>
      <c r="S187" s="52">
        <f t="shared" si="54"/>
        <v>5884.9200000000001</v>
      </c>
      <c r="T187" s="53">
        <f t="shared" si="55"/>
        <v>0.60905315204287092</v>
      </c>
    </row>
    <row r="188" ht="15.95" customHeight="1">
      <c r="A188" s="349" t="s">
        <v>500</v>
      </c>
      <c r="B188" s="74"/>
      <c r="C188" s="75"/>
      <c r="D188" s="76">
        <f>SUM(D178:D187)</f>
        <v>313</v>
      </c>
      <c r="E188" s="77"/>
      <c r="F188" s="78"/>
      <c r="G188" s="79"/>
      <c r="H188" s="80"/>
      <c r="I188" s="80">
        <f>SUM(I182:I187)</f>
        <v>20575.947899999999</v>
      </c>
      <c r="J188" s="81">
        <v>0.13</v>
      </c>
      <c r="K188" s="80">
        <f>SUM(K182:K187)</f>
        <v>17901.074672999999</v>
      </c>
      <c r="L188" s="81">
        <v>0.20000000000000001</v>
      </c>
      <c r="M188" s="82">
        <f>SUM(M182:M187)</f>
        <v>3580.2149346000001</v>
      </c>
      <c r="N188" s="81">
        <f>O188/K188</f>
        <v>0.050000000000000003</v>
      </c>
      <c r="O188" s="80">
        <f>SUM(O182:O187)</f>
        <v>895.05373365000003</v>
      </c>
      <c r="P188" s="81">
        <f>Q188/K188</f>
        <v>0.050000000000000003</v>
      </c>
      <c r="Q188" s="82">
        <f>SUM(Q182:Q187)</f>
        <v>895.05373365000003</v>
      </c>
      <c r="R188" s="82"/>
      <c r="S188" s="80">
        <f>SUM(S178:S187)</f>
        <v>12674.440000000001</v>
      </c>
      <c r="T188" s="81">
        <v>0.60999999999999999</v>
      </c>
    </row>
    <row r="189" ht="15.95" customHeight="1">
      <c r="A189" s="352" t="s">
        <v>502</v>
      </c>
      <c r="B189" s="39" t="s">
        <v>22</v>
      </c>
      <c r="C189" s="40" t="s">
        <v>23</v>
      </c>
      <c r="D189" s="41">
        <v>0</v>
      </c>
      <c r="E189" s="42">
        <v>278</v>
      </c>
      <c r="F189" s="43">
        <v>0</v>
      </c>
      <c r="G189" s="44">
        <f t="shared" ref="G189:G252" si="56">ROUNDDOWN(E189*(1-F189),0)</f>
        <v>278</v>
      </c>
      <c r="H189" s="45">
        <f t="shared" ref="H189:H252" si="57">G189*$C$6</f>
        <v>38.983939999999997</v>
      </c>
      <c r="I189" s="45">
        <f t="shared" ref="I189:I252" si="58">H189*D189</f>
        <v>0</v>
      </c>
      <c r="J189" s="45">
        <f t="shared" ref="J189:J252" si="59">H189*0.13</f>
        <v>5.0679121999999994</v>
      </c>
      <c r="K189" s="46">
        <f t="shared" ref="K189:K252" si="60">(H189-J189)*D189</f>
        <v>0</v>
      </c>
      <c r="L189" s="47">
        <v>0.20000000000000001</v>
      </c>
      <c r="M189" s="48">
        <f t="shared" ref="M189:M252" si="61">K189*L189</f>
        <v>0</v>
      </c>
      <c r="N189" s="49">
        <v>0.050000000000000003</v>
      </c>
      <c r="O189" s="50">
        <f t="shared" ref="O189:O252" si="62">K189*N189</f>
        <v>0</v>
      </c>
      <c r="P189" s="49">
        <v>0.050000000000000003</v>
      </c>
      <c r="Q189" s="50">
        <f t="shared" ref="Q189:Q252" si="63">K189*P189</f>
        <v>0</v>
      </c>
      <c r="R189" s="51">
        <f t="shared" ref="R189:R252" si="64">IFERROR(ROUND((K189-M189-O189-Q189)/D189,2),0)</f>
        <v>0</v>
      </c>
      <c r="S189" s="52">
        <f t="shared" ref="S189:S252" si="65">+D189*R189</f>
        <v>0</v>
      </c>
      <c r="T189" s="53" t="e">
        <f t="shared" ref="T189:T252" si="66">S189/I189</f>
        <v>#DIV/0!</v>
      </c>
    </row>
    <row r="190" ht="15.95" customHeight="1">
      <c r="A190" s="352" t="s">
        <v>502</v>
      </c>
      <c r="B190" s="39" t="s">
        <v>24</v>
      </c>
      <c r="C190" s="40" t="s">
        <v>25</v>
      </c>
      <c r="D190" s="41">
        <f>VLOOKUP(B190,[1]銷售庫存統計總表!B:N,13,FALSE)</f>
        <v>0</v>
      </c>
      <c r="E190" s="42">
        <v>278</v>
      </c>
      <c r="F190" s="43">
        <v>0</v>
      </c>
      <c r="G190" s="44">
        <f t="shared" si="56"/>
        <v>278</v>
      </c>
      <c r="H190" s="45">
        <f t="shared" si="57"/>
        <v>38.983939999999997</v>
      </c>
      <c r="I190" s="45">
        <f t="shared" si="58"/>
        <v>0</v>
      </c>
      <c r="J190" s="45">
        <f t="shared" si="59"/>
        <v>5.0679121999999994</v>
      </c>
      <c r="K190" s="46">
        <f t="shared" si="60"/>
        <v>0</v>
      </c>
      <c r="L190" s="47">
        <v>0.20000000000000001</v>
      </c>
      <c r="M190" s="48">
        <f t="shared" si="61"/>
        <v>0</v>
      </c>
      <c r="N190" s="49">
        <v>0.050000000000000003</v>
      </c>
      <c r="O190" s="50">
        <f t="shared" si="62"/>
        <v>0</v>
      </c>
      <c r="P190" s="49">
        <v>0.050000000000000003</v>
      </c>
      <c r="Q190" s="50">
        <f t="shared" si="63"/>
        <v>0</v>
      </c>
      <c r="R190" s="51">
        <f t="shared" si="64"/>
        <v>0</v>
      </c>
      <c r="S190" s="52">
        <f t="shared" si="65"/>
        <v>0</v>
      </c>
      <c r="T190" s="53" t="e">
        <f t="shared" si="66"/>
        <v>#DIV/0!</v>
      </c>
    </row>
    <row r="191" ht="15.95" customHeight="1">
      <c r="A191" s="352" t="s">
        <v>502</v>
      </c>
      <c r="B191" s="39" t="s">
        <v>26</v>
      </c>
      <c r="C191" s="40" t="s">
        <v>27</v>
      </c>
      <c r="D191" s="41">
        <v>0</v>
      </c>
      <c r="E191" s="42">
        <v>268</v>
      </c>
      <c r="F191" s="43">
        <v>0</v>
      </c>
      <c r="G191" s="44">
        <f t="shared" si="56"/>
        <v>268</v>
      </c>
      <c r="H191" s="45">
        <f t="shared" si="57"/>
        <v>37.58164</v>
      </c>
      <c r="I191" s="45">
        <f t="shared" si="58"/>
        <v>0</v>
      </c>
      <c r="J191" s="45">
        <f t="shared" si="59"/>
        <v>4.8856131999999999</v>
      </c>
      <c r="K191" s="46">
        <f t="shared" si="60"/>
        <v>0</v>
      </c>
      <c r="L191" s="47">
        <v>0.20000000000000001</v>
      </c>
      <c r="M191" s="48">
        <f t="shared" si="61"/>
        <v>0</v>
      </c>
      <c r="N191" s="49">
        <v>0.050000000000000003</v>
      </c>
      <c r="O191" s="50">
        <f t="shared" si="62"/>
        <v>0</v>
      </c>
      <c r="P191" s="49">
        <v>0.050000000000000003</v>
      </c>
      <c r="Q191" s="50">
        <f t="shared" si="63"/>
        <v>0</v>
      </c>
      <c r="R191" s="51">
        <f t="shared" si="64"/>
        <v>0</v>
      </c>
      <c r="S191" s="52">
        <f t="shared" si="65"/>
        <v>0</v>
      </c>
      <c r="T191" s="53" t="e">
        <f t="shared" si="66"/>
        <v>#DIV/0!</v>
      </c>
    </row>
    <row r="192" ht="15.95" customHeight="1">
      <c r="A192" s="352" t="s">
        <v>502</v>
      </c>
      <c r="B192" s="39" t="s">
        <v>28</v>
      </c>
      <c r="C192" s="40" t="s">
        <v>29</v>
      </c>
      <c r="D192" s="41">
        <v>0</v>
      </c>
      <c r="E192" s="42">
        <v>368</v>
      </c>
      <c r="F192" s="43">
        <v>0</v>
      </c>
      <c r="G192" s="44">
        <f t="shared" si="56"/>
        <v>368</v>
      </c>
      <c r="H192" s="45">
        <f t="shared" si="57"/>
        <v>51.604639999999996</v>
      </c>
      <c r="I192" s="45">
        <f t="shared" si="58"/>
        <v>0</v>
      </c>
      <c r="J192" s="45">
        <f t="shared" si="59"/>
        <v>6.7086031999999998</v>
      </c>
      <c r="K192" s="46">
        <f t="shared" si="60"/>
        <v>0</v>
      </c>
      <c r="L192" s="47">
        <v>0.20000000000000001</v>
      </c>
      <c r="M192" s="48">
        <f t="shared" si="61"/>
        <v>0</v>
      </c>
      <c r="N192" s="49">
        <v>0.050000000000000003</v>
      </c>
      <c r="O192" s="50">
        <f t="shared" si="62"/>
        <v>0</v>
      </c>
      <c r="P192" s="49">
        <v>0.050000000000000003</v>
      </c>
      <c r="Q192" s="50">
        <f t="shared" si="63"/>
        <v>0</v>
      </c>
      <c r="R192" s="51">
        <f t="shared" si="64"/>
        <v>0</v>
      </c>
      <c r="S192" s="52">
        <f t="shared" si="65"/>
        <v>0</v>
      </c>
      <c r="T192" s="53" t="e">
        <f t="shared" si="66"/>
        <v>#DIV/0!</v>
      </c>
    </row>
    <row r="193" ht="15.95" customHeight="1">
      <c r="A193" s="352" t="s">
        <v>502</v>
      </c>
      <c r="B193" s="39" t="s">
        <v>30</v>
      </c>
      <c r="C193" s="40" t="s">
        <v>31</v>
      </c>
      <c r="D193" s="41">
        <v>0</v>
      </c>
      <c r="E193" s="42">
        <v>498</v>
      </c>
      <c r="F193" s="43">
        <v>0</v>
      </c>
      <c r="G193" s="44">
        <f t="shared" si="56"/>
        <v>498</v>
      </c>
      <c r="H193" s="45">
        <f t="shared" si="57"/>
        <v>69.83453999999999</v>
      </c>
      <c r="I193" s="45">
        <f t="shared" si="58"/>
        <v>0</v>
      </c>
      <c r="J193" s="45">
        <f t="shared" si="59"/>
        <v>9.0784901999999992</v>
      </c>
      <c r="K193" s="46">
        <f t="shared" si="60"/>
        <v>0</v>
      </c>
      <c r="L193" s="47">
        <v>0.20000000000000001</v>
      </c>
      <c r="M193" s="48">
        <f t="shared" si="61"/>
        <v>0</v>
      </c>
      <c r="N193" s="49">
        <v>0.050000000000000003</v>
      </c>
      <c r="O193" s="50">
        <f t="shared" si="62"/>
        <v>0</v>
      </c>
      <c r="P193" s="49">
        <v>0.050000000000000003</v>
      </c>
      <c r="Q193" s="50">
        <f t="shared" si="63"/>
        <v>0</v>
      </c>
      <c r="R193" s="51">
        <f t="shared" si="64"/>
        <v>0</v>
      </c>
      <c r="S193" s="52">
        <f t="shared" si="65"/>
        <v>0</v>
      </c>
      <c r="T193" s="53" t="e">
        <f t="shared" si="66"/>
        <v>#DIV/0!</v>
      </c>
    </row>
    <row r="194" ht="15.95" customHeight="1">
      <c r="A194" s="352" t="s">
        <v>502</v>
      </c>
      <c r="B194" s="39" t="s">
        <v>32</v>
      </c>
      <c r="C194" s="40" t="s">
        <v>33</v>
      </c>
      <c r="D194" s="41">
        <v>0</v>
      </c>
      <c r="E194" s="42">
        <v>298</v>
      </c>
      <c r="F194" s="43">
        <v>0</v>
      </c>
      <c r="G194" s="44">
        <f t="shared" si="56"/>
        <v>298</v>
      </c>
      <c r="H194" s="45">
        <f t="shared" si="57"/>
        <v>41.788539999999998</v>
      </c>
      <c r="I194" s="45">
        <f t="shared" si="58"/>
        <v>0</v>
      </c>
      <c r="J194" s="45">
        <f t="shared" si="59"/>
        <v>5.4325102000000003</v>
      </c>
      <c r="K194" s="46">
        <f t="shared" si="60"/>
        <v>0</v>
      </c>
      <c r="L194" s="47">
        <v>0.20000000000000001</v>
      </c>
      <c r="M194" s="48">
        <f t="shared" si="61"/>
        <v>0</v>
      </c>
      <c r="N194" s="49">
        <v>0.050000000000000003</v>
      </c>
      <c r="O194" s="50">
        <f t="shared" si="62"/>
        <v>0</v>
      </c>
      <c r="P194" s="49">
        <v>0.050000000000000003</v>
      </c>
      <c r="Q194" s="50">
        <f t="shared" si="63"/>
        <v>0</v>
      </c>
      <c r="R194" s="51">
        <f t="shared" si="64"/>
        <v>0</v>
      </c>
      <c r="S194" s="52">
        <f t="shared" si="65"/>
        <v>0</v>
      </c>
      <c r="T194" s="53" t="e">
        <f t="shared" si="66"/>
        <v>#DIV/0!</v>
      </c>
    </row>
    <row r="195" ht="15.95" customHeight="1">
      <c r="A195" s="352" t="s">
        <v>502</v>
      </c>
      <c r="B195" s="39" t="s">
        <v>34</v>
      </c>
      <c r="C195" s="40" t="s">
        <v>35</v>
      </c>
      <c r="D195" s="41">
        <v>0</v>
      </c>
      <c r="E195" s="42">
        <v>348</v>
      </c>
      <c r="F195" s="43">
        <v>0</v>
      </c>
      <c r="G195" s="44">
        <f t="shared" si="56"/>
        <v>348</v>
      </c>
      <c r="H195" s="45">
        <f t="shared" si="57"/>
        <v>48.800039999999996</v>
      </c>
      <c r="I195" s="45">
        <f t="shared" si="58"/>
        <v>0</v>
      </c>
      <c r="J195" s="45">
        <f t="shared" si="59"/>
        <v>6.3440051999999998</v>
      </c>
      <c r="K195" s="46">
        <f t="shared" si="60"/>
        <v>0</v>
      </c>
      <c r="L195" s="47">
        <v>0.20000000000000001</v>
      </c>
      <c r="M195" s="48">
        <f t="shared" si="61"/>
        <v>0</v>
      </c>
      <c r="N195" s="49">
        <v>0.050000000000000003</v>
      </c>
      <c r="O195" s="50">
        <f t="shared" si="62"/>
        <v>0</v>
      </c>
      <c r="P195" s="49">
        <v>0.050000000000000003</v>
      </c>
      <c r="Q195" s="50">
        <f t="shared" si="63"/>
        <v>0</v>
      </c>
      <c r="R195" s="51">
        <f t="shared" si="64"/>
        <v>0</v>
      </c>
      <c r="S195" s="52">
        <f t="shared" si="65"/>
        <v>0</v>
      </c>
      <c r="T195" s="53" t="e">
        <f t="shared" si="66"/>
        <v>#DIV/0!</v>
      </c>
    </row>
    <row r="196" ht="15.95" customHeight="1">
      <c r="A196" s="352" t="s">
        <v>502</v>
      </c>
      <c r="B196" s="54" t="s">
        <v>36</v>
      </c>
      <c r="C196" s="55" t="s">
        <v>37</v>
      </c>
      <c r="D196" s="41">
        <v>0</v>
      </c>
      <c r="E196" s="42">
        <v>248</v>
      </c>
      <c r="F196" s="43">
        <v>0</v>
      </c>
      <c r="G196" s="44">
        <f t="shared" si="56"/>
        <v>248</v>
      </c>
      <c r="H196" s="45">
        <f t="shared" si="57"/>
        <v>34.77704</v>
      </c>
      <c r="I196" s="45">
        <f t="shared" si="58"/>
        <v>0</v>
      </c>
      <c r="J196" s="45">
        <f t="shared" si="59"/>
        <v>4.5210151999999999</v>
      </c>
      <c r="K196" s="46">
        <f t="shared" si="60"/>
        <v>0</v>
      </c>
      <c r="L196" s="47">
        <v>0.20000000000000001</v>
      </c>
      <c r="M196" s="48">
        <f t="shared" si="61"/>
        <v>0</v>
      </c>
      <c r="N196" s="49">
        <v>0.050000000000000003</v>
      </c>
      <c r="O196" s="50">
        <f t="shared" si="62"/>
        <v>0</v>
      </c>
      <c r="P196" s="49">
        <v>0.050000000000000003</v>
      </c>
      <c r="Q196" s="50">
        <f t="shared" si="63"/>
        <v>0</v>
      </c>
      <c r="R196" s="51">
        <f t="shared" si="64"/>
        <v>0</v>
      </c>
      <c r="S196" s="52">
        <f t="shared" si="65"/>
        <v>0</v>
      </c>
      <c r="T196" s="53" t="e">
        <f t="shared" si="66"/>
        <v>#DIV/0!</v>
      </c>
    </row>
    <row r="197" ht="15.95" customHeight="1">
      <c r="A197" s="352" t="s">
        <v>502</v>
      </c>
      <c r="B197" s="56" t="s">
        <v>38</v>
      </c>
      <c r="C197" s="40" t="s">
        <v>39</v>
      </c>
      <c r="D197" s="41">
        <f>VLOOKUP(B197,[1]銷售庫存統計總表!B:N,13,FALSE)</f>
        <v>0</v>
      </c>
      <c r="E197" s="42">
        <v>268</v>
      </c>
      <c r="F197" s="43">
        <v>0</v>
      </c>
      <c r="G197" s="44">
        <f t="shared" si="56"/>
        <v>268</v>
      </c>
      <c r="H197" s="45">
        <f t="shared" si="57"/>
        <v>37.58164</v>
      </c>
      <c r="I197" s="45">
        <f t="shared" si="58"/>
        <v>0</v>
      </c>
      <c r="J197" s="45">
        <f t="shared" si="59"/>
        <v>4.8856131999999999</v>
      </c>
      <c r="K197" s="46">
        <f t="shared" si="60"/>
        <v>0</v>
      </c>
      <c r="L197" s="47">
        <v>0.20000000000000001</v>
      </c>
      <c r="M197" s="48">
        <f t="shared" si="61"/>
        <v>0</v>
      </c>
      <c r="N197" s="49">
        <v>0.050000000000000003</v>
      </c>
      <c r="O197" s="50">
        <f t="shared" si="62"/>
        <v>0</v>
      </c>
      <c r="P197" s="49">
        <v>0.050000000000000003</v>
      </c>
      <c r="Q197" s="50">
        <f t="shared" si="63"/>
        <v>0</v>
      </c>
      <c r="R197" s="51">
        <f t="shared" si="64"/>
        <v>0</v>
      </c>
      <c r="S197" s="52">
        <f t="shared" si="65"/>
        <v>0</v>
      </c>
      <c r="T197" s="53" t="e">
        <f t="shared" si="66"/>
        <v>#DIV/0!</v>
      </c>
    </row>
    <row r="198" ht="15.95" customHeight="1">
      <c r="A198" s="352" t="s">
        <v>502</v>
      </c>
      <c r="B198" s="56" t="s">
        <v>40</v>
      </c>
      <c r="C198" s="40" t="s">
        <v>41</v>
      </c>
      <c r="D198" s="41">
        <f>VLOOKUP(B198,[1]銷售庫存統計總表!B:N,13,FALSE)</f>
        <v>0</v>
      </c>
      <c r="E198" s="42">
        <v>288</v>
      </c>
      <c r="F198" s="43">
        <v>0</v>
      </c>
      <c r="G198" s="44">
        <f t="shared" si="56"/>
        <v>288</v>
      </c>
      <c r="H198" s="45">
        <f t="shared" si="57"/>
        <v>40.386240000000001</v>
      </c>
      <c r="I198" s="45">
        <f t="shared" si="58"/>
        <v>0</v>
      </c>
      <c r="J198" s="45">
        <f t="shared" si="59"/>
        <v>5.2502111999999999</v>
      </c>
      <c r="K198" s="46">
        <f t="shared" si="60"/>
        <v>0</v>
      </c>
      <c r="L198" s="47">
        <v>0.20000000000000001</v>
      </c>
      <c r="M198" s="48">
        <f t="shared" si="61"/>
        <v>0</v>
      </c>
      <c r="N198" s="49">
        <v>0.050000000000000003</v>
      </c>
      <c r="O198" s="50">
        <f t="shared" si="62"/>
        <v>0</v>
      </c>
      <c r="P198" s="49">
        <v>0.050000000000000003</v>
      </c>
      <c r="Q198" s="50">
        <f t="shared" si="63"/>
        <v>0</v>
      </c>
      <c r="R198" s="51">
        <f t="shared" si="64"/>
        <v>0</v>
      </c>
      <c r="S198" s="52">
        <f t="shared" si="65"/>
        <v>0</v>
      </c>
      <c r="T198" s="53" t="e">
        <f t="shared" si="66"/>
        <v>#DIV/0!</v>
      </c>
    </row>
    <row r="199" ht="15.95" customHeight="1">
      <c r="A199" s="352" t="s">
        <v>502</v>
      </c>
      <c r="B199" s="56" t="s">
        <v>42</v>
      </c>
      <c r="C199" s="55" t="s">
        <v>43</v>
      </c>
      <c r="D199" s="41">
        <v>0</v>
      </c>
      <c r="E199" s="42">
        <v>198</v>
      </c>
      <c r="F199" s="43">
        <v>0</v>
      </c>
      <c r="G199" s="44">
        <f t="shared" si="56"/>
        <v>198</v>
      </c>
      <c r="H199" s="45">
        <f t="shared" si="57"/>
        <v>27.765539999999998</v>
      </c>
      <c r="I199" s="45">
        <f t="shared" si="58"/>
        <v>0</v>
      </c>
      <c r="J199" s="45">
        <f t="shared" si="59"/>
        <v>3.6095202</v>
      </c>
      <c r="K199" s="46">
        <f t="shared" si="60"/>
        <v>0</v>
      </c>
      <c r="L199" s="47">
        <v>0.20000000000000001</v>
      </c>
      <c r="M199" s="48">
        <f t="shared" si="61"/>
        <v>0</v>
      </c>
      <c r="N199" s="49">
        <v>0.050000000000000003</v>
      </c>
      <c r="O199" s="50">
        <f t="shared" si="62"/>
        <v>0</v>
      </c>
      <c r="P199" s="49">
        <v>0.050000000000000003</v>
      </c>
      <c r="Q199" s="50">
        <f t="shared" si="63"/>
        <v>0</v>
      </c>
      <c r="R199" s="51">
        <f t="shared" si="64"/>
        <v>0</v>
      </c>
      <c r="S199" s="52">
        <f t="shared" si="65"/>
        <v>0</v>
      </c>
      <c r="T199" s="53" t="e">
        <f t="shared" si="66"/>
        <v>#DIV/0!</v>
      </c>
    </row>
    <row r="200" ht="15.95" customHeight="1">
      <c r="A200" s="352" t="s">
        <v>502</v>
      </c>
      <c r="B200" s="56" t="s">
        <v>44</v>
      </c>
      <c r="C200" s="40" t="s">
        <v>45</v>
      </c>
      <c r="D200" s="41">
        <f>VLOOKUP(B200,[1]銷售庫存統計總表!B:N,13,FALSE)</f>
        <v>0</v>
      </c>
      <c r="E200" s="42">
        <v>298</v>
      </c>
      <c r="F200" s="43">
        <v>0</v>
      </c>
      <c r="G200" s="44">
        <f t="shared" si="56"/>
        <v>298</v>
      </c>
      <c r="H200" s="45">
        <f t="shared" si="57"/>
        <v>41.788539999999998</v>
      </c>
      <c r="I200" s="45">
        <f t="shared" si="58"/>
        <v>0</v>
      </c>
      <c r="J200" s="45">
        <f t="shared" si="59"/>
        <v>5.4325102000000003</v>
      </c>
      <c r="K200" s="46">
        <f t="shared" si="60"/>
        <v>0</v>
      </c>
      <c r="L200" s="47">
        <v>0.20000000000000001</v>
      </c>
      <c r="M200" s="48">
        <f t="shared" si="61"/>
        <v>0</v>
      </c>
      <c r="N200" s="49">
        <v>0.050000000000000003</v>
      </c>
      <c r="O200" s="50">
        <f t="shared" si="62"/>
        <v>0</v>
      </c>
      <c r="P200" s="49">
        <v>0.050000000000000003</v>
      </c>
      <c r="Q200" s="50">
        <f t="shared" si="63"/>
        <v>0</v>
      </c>
      <c r="R200" s="51">
        <f t="shared" si="64"/>
        <v>0</v>
      </c>
      <c r="S200" s="52">
        <f t="shared" si="65"/>
        <v>0</v>
      </c>
      <c r="T200" s="53" t="e">
        <f t="shared" si="66"/>
        <v>#DIV/0!</v>
      </c>
    </row>
    <row r="201" ht="15.95" customHeight="1">
      <c r="A201" s="352" t="s">
        <v>502</v>
      </c>
      <c r="B201" s="56" t="s">
        <v>46</v>
      </c>
      <c r="C201" s="40" t="s">
        <v>47</v>
      </c>
      <c r="D201" s="41">
        <v>0</v>
      </c>
      <c r="E201" s="42">
        <v>398</v>
      </c>
      <c r="F201" s="43">
        <v>0</v>
      </c>
      <c r="G201" s="44">
        <f t="shared" si="56"/>
        <v>398</v>
      </c>
      <c r="H201" s="45">
        <f t="shared" si="57"/>
        <v>55.811540000000001</v>
      </c>
      <c r="I201" s="45">
        <f t="shared" si="58"/>
        <v>0</v>
      </c>
      <c r="J201" s="45">
        <f t="shared" si="59"/>
        <v>7.2555002000000002</v>
      </c>
      <c r="K201" s="46">
        <f t="shared" si="60"/>
        <v>0</v>
      </c>
      <c r="L201" s="47">
        <v>0.20000000000000001</v>
      </c>
      <c r="M201" s="48">
        <f t="shared" si="61"/>
        <v>0</v>
      </c>
      <c r="N201" s="49">
        <v>0.050000000000000003</v>
      </c>
      <c r="O201" s="50">
        <f t="shared" si="62"/>
        <v>0</v>
      </c>
      <c r="P201" s="49">
        <v>0.050000000000000003</v>
      </c>
      <c r="Q201" s="50">
        <f t="shared" si="63"/>
        <v>0</v>
      </c>
      <c r="R201" s="51">
        <f t="shared" si="64"/>
        <v>0</v>
      </c>
      <c r="S201" s="52">
        <f t="shared" si="65"/>
        <v>0</v>
      </c>
      <c r="T201" s="53" t="e">
        <f t="shared" si="66"/>
        <v>#DIV/0!</v>
      </c>
    </row>
    <row r="202" ht="15.95" customHeight="1">
      <c r="A202" s="352" t="s">
        <v>502</v>
      </c>
      <c r="B202" s="39" t="s">
        <v>48</v>
      </c>
      <c r="C202" s="40" t="s">
        <v>49</v>
      </c>
      <c r="D202" s="41">
        <v>0</v>
      </c>
      <c r="E202" s="42">
        <v>268</v>
      </c>
      <c r="F202" s="43">
        <v>0</v>
      </c>
      <c r="G202" s="44">
        <f t="shared" si="56"/>
        <v>268</v>
      </c>
      <c r="H202" s="45">
        <f t="shared" si="57"/>
        <v>37.58164</v>
      </c>
      <c r="I202" s="45">
        <f t="shared" si="58"/>
        <v>0</v>
      </c>
      <c r="J202" s="45">
        <f t="shared" si="59"/>
        <v>4.8856131999999999</v>
      </c>
      <c r="K202" s="46">
        <f t="shared" si="60"/>
        <v>0</v>
      </c>
      <c r="L202" s="47">
        <v>0.20000000000000001</v>
      </c>
      <c r="M202" s="48">
        <f t="shared" si="61"/>
        <v>0</v>
      </c>
      <c r="N202" s="49">
        <v>0.050000000000000003</v>
      </c>
      <c r="O202" s="50">
        <f t="shared" si="62"/>
        <v>0</v>
      </c>
      <c r="P202" s="49">
        <v>0.050000000000000003</v>
      </c>
      <c r="Q202" s="50">
        <f t="shared" si="63"/>
        <v>0</v>
      </c>
      <c r="R202" s="51">
        <f t="shared" si="64"/>
        <v>0</v>
      </c>
      <c r="S202" s="52">
        <f t="shared" si="65"/>
        <v>0</v>
      </c>
      <c r="T202" s="53" t="e">
        <f t="shared" si="66"/>
        <v>#DIV/0!</v>
      </c>
    </row>
    <row r="203" ht="15.95" customHeight="1">
      <c r="A203" s="352" t="s">
        <v>502</v>
      </c>
      <c r="B203" s="39" t="s">
        <v>50</v>
      </c>
      <c r="C203" s="40" t="s">
        <v>51</v>
      </c>
      <c r="D203" s="41">
        <v>0</v>
      </c>
      <c r="E203" s="42">
        <v>368</v>
      </c>
      <c r="F203" s="43">
        <v>0</v>
      </c>
      <c r="G203" s="44">
        <f t="shared" si="56"/>
        <v>368</v>
      </c>
      <c r="H203" s="45">
        <f t="shared" si="57"/>
        <v>51.604639999999996</v>
      </c>
      <c r="I203" s="45">
        <f t="shared" si="58"/>
        <v>0</v>
      </c>
      <c r="J203" s="45">
        <f t="shared" si="59"/>
        <v>6.7086031999999998</v>
      </c>
      <c r="K203" s="46">
        <f t="shared" si="60"/>
        <v>0</v>
      </c>
      <c r="L203" s="47">
        <v>0.20000000000000001</v>
      </c>
      <c r="M203" s="48">
        <f t="shared" si="61"/>
        <v>0</v>
      </c>
      <c r="N203" s="49">
        <v>0.050000000000000003</v>
      </c>
      <c r="O203" s="50">
        <f t="shared" si="62"/>
        <v>0</v>
      </c>
      <c r="P203" s="49">
        <v>0.050000000000000003</v>
      </c>
      <c r="Q203" s="50">
        <f t="shared" si="63"/>
        <v>0</v>
      </c>
      <c r="R203" s="51">
        <f t="shared" si="64"/>
        <v>0</v>
      </c>
      <c r="S203" s="52">
        <f t="shared" si="65"/>
        <v>0</v>
      </c>
      <c r="T203" s="53" t="e">
        <f t="shared" si="66"/>
        <v>#DIV/0!</v>
      </c>
    </row>
    <row r="204" ht="15.95" customHeight="1">
      <c r="A204" s="352" t="s">
        <v>502</v>
      </c>
      <c r="B204" s="39" t="s">
        <v>52</v>
      </c>
      <c r="C204" s="40" t="s">
        <v>53</v>
      </c>
      <c r="D204" s="41">
        <v>0</v>
      </c>
      <c r="E204" s="42">
        <v>198</v>
      </c>
      <c r="F204" s="43">
        <v>0</v>
      </c>
      <c r="G204" s="44">
        <f t="shared" si="56"/>
        <v>198</v>
      </c>
      <c r="H204" s="45">
        <f t="shared" si="57"/>
        <v>27.765539999999998</v>
      </c>
      <c r="I204" s="45">
        <f t="shared" si="58"/>
        <v>0</v>
      </c>
      <c r="J204" s="45">
        <f t="shared" si="59"/>
        <v>3.6095202</v>
      </c>
      <c r="K204" s="46">
        <f t="shared" si="60"/>
        <v>0</v>
      </c>
      <c r="L204" s="47">
        <v>0.20000000000000001</v>
      </c>
      <c r="M204" s="48">
        <f t="shared" si="61"/>
        <v>0</v>
      </c>
      <c r="N204" s="49">
        <v>0.050000000000000003</v>
      </c>
      <c r="O204" s="50">
        <f t="shared" si="62"/>
        <v>0</v>
      </c>
      <c r="P204" s="49">
        <v>0.050000000000000003</v>
      </c>
      <c r="Q204" s="50">
        <f t="shared" si="63"/>
        <v>0</v>
      </c>
      <c r="R204" s="51">
        <f t="shared" si="64"/>
        <v>0</v>
      </c>
      <c r="S204" s="52">
        <f t="shared" si="65"/>
        <v>0</v>
      </c>
      <c r="T204" s="53" t="e">
        <f t="shared" si="66"/>
        <v>#DIV/0!</v>
      </c>
    </row>
    <row r="205" ht="15.95" customHeight="1">
      <c r="A205" s="352" t="s">
        <v>502</v>
      </c>
      <c r="B205" s="39" t="s">
        <v>54</v>
      </c>
      <c r="C205" s="40" t="s">
        <v>55</v>
      </c>
      <c r="D205" s="41">
        <v>0</v>
      </c>
      <c r="E205" s="42">
        <v>198</v>
      </c>
      <c r="F205" s="43">
        <v>0</v>
      </c>
      <c r="G205" s="44">
        <f t="shared" si="56"/>
        <v>198</v>
      </c>
      <c r="H205" s="45">
        <f t="shared" si="57"/>
        <v>27.765539999999998</v>
      </c>
      <c r="I205" s="45">
        <f t="shared" si="58"/>
        <v>0</v>
      </c>
      <c r="J205" s="45">
        <f t="shared" si="59"/>
        <v>3.6095202</v>
      </c>
      <c r="K205" s="46">
        <f t="shared" si="60"/>
        <v>0</v>
      </c>
      <c r="L205" s="47">
        <v>0.20000000000000001</v>
      </c>
      <c r="M205" s="48">
        <f t="shared" si="61"/>
        <v>0</v>
      </c>
      <c r="N205" s="49">
        <v>0.050000000000000003</v>
      </c>
      <c r="O205" s="50">
        <f t="shared" si="62"/>
        <v>0</v>
      </c>
      <c r="P205" s="49">
        <v>0.050000000000000003</v>
      </c>
      <c r="Q205" s="50">
        <f t="shared" si="63"/>
        <v>0</v>
      </c>
      <c r="R205" s="51">
        <f t="shared" si="64"/>
        <v>0</v>
      </c>
      <c r="S205" s="52">
        <f t="shared" si="65"/>
        <v>0</v>
      </c>
      <c r="T205" s="53" t="e">
        <f t="shared" si="66"/>
        <v>#DIV/0!</v>
      </c>
    </row>
    <row r="206" ht="15.95" customHeight="1">
      <c r="A206" s="352" t="s">
        <v>502</v>
      </c>
      <c r="B206" s="39" t="s">
        <v>56</v>
      </c>
      <c r="C206" s="40" t="s">
        <v>57</v>
      </c>
      <c r="D206" s="41">
        <v>0</v>
      </c>
      <c r="E206" s="42">
        <v>268</v>
      </c>
      <c r="F206" s="43">
        <v>0</v>
      </c>
      <c r="G206" s="44">
        <f t="shared" si="56"/>
        <v>268</v>
      </c>
      <c r="H206" s="45">
        <f t="shared" si="57"/>
        <v>37.58164</v>
      </c>
      <c r="I206" s="45">
        <f t="shared" si="58"/>
        <v>0</v>
      </c>
      <c r="J206" s="45">
        <f t="shared" si="59"/>
        <v>4.8856131999999999</v>
      </c>
      <c r="K206" s="46">
        <f t="shared" si="60"/>
        <v>0</v>
      </c>
      <c r="L206" s="47">
        <v>0.20000000000000001</v>
      </c>
      <c r="M206" s="48">
        <f t="shared" si="61"/>
        <v>0</v>
      </c>
      <c r="N206" s="49">
        <v>0.050000000000000003</v>
      </c>
      <c r="O206" s="50">
        <f t="shared" si="62"/>
        <v>0</v>
      </c>
      <c r="P206" s="49">
        <v>0.050000000000000003</v>
      </c>
      <c r="Q206" s="50">
        <f t="shared" si="63"/>
        <v>0</v>
      </c>
      <c r="R206" s="51">
        <f t="shared" si="64"/>
        <v>0</v>
      </c>
      <c r="S206" s="52">
        <f t="shared" si="65"/>
        <v>0</v>
      </c>
      <c r="T206" s="53" t="e">
        <f t="shared" si="66"/>
        <v>#DIV/0!</v>
      </c>
    </row>
    <row r="207" ht="15.95" customHeight="1">
      <c r="A207" s="352" t="s">
        <v>502</v>
      </c>
      <c r="B207" s="39" t="s">
        <v>58</v>
      </c>
      <c r="C207" s="40" t="s">
        <v>59</v>
      </c>
      <c r="D207" s="41">
        <v>0</v>
      </c>
      <c r="E207" s="42">
        <v>138</v>
      </c>
      <c r="F207" s="43">
        <v>0</v>
      </c>
      <c r="G207" s="44">
        <f t="shared" si="56"/>
        <v>138</v>
      </c>
      <c r="H207" s="45">
        <f t="shared" si="57"/>
        <v>19.351739999999999</v>
      </c>
      <c r="I207" s="45">
        <f t="shared" si="58"/>
        <v>0</v>
      </c>
      <c r="J207" s="45">
        <f t="shared" si="59"/>
        <v>2.5157262</v>
      </c>
      <c r="K207" s="46">
        <f t="shared" si="60"/>
        <v>0</v>
      </c>
      <c r="L207" s="47">
        <v>0.20000000000000001</v>
      </c>
      <c r="M207" s="48">
        <f t="shared" si="61"/>
        <v>0</v>
      </c>
      <c r="N207" s="49">
        <v>0.050000000000000003</v>
      </c>
      <c r="O207" s="50">
        <f t="shared" si="62"/>
        <v>0</v>
      </c>
      <c r="P207" s="49">
        <v>0.050000000000000003</v>
      </c>
      <c r="Q207" s="50">
        <f t="shared" si="63"/>
        <v>0</v>
      </c>
      <c r="R207" s="51">
        <f t="shared" si="64"/>
        <v>0</v>
      </c>
      <c r="S207" s="52">
        <f t="shared" si="65"/>
        <v>0</v>
      </c>
      <c r="T207" s="53" t="e">
        <f t="shared" si="66"/>
        <v>#DIV/0!</v>
      </c>
    </row>
    <row r="208" ht="15.95" customHeight="1">
      <c r="A208" s="352" t="s">
        <v>502</v>
      </c>
      <c r="B208" s="39" t="s">
        <v>60</v>
      </c>
      <c r="C208" s="40" t="s">
        <v>61</v>
      </c>
      <c r="D208" s="41">
        <v>0</v>
      </c>
      <c r="E208" s="42">
        <v>398</v>
      </c>
      <c r="F208" s="43">
        <v>0</v>
      </c>
      <c r="G208" s="44">
        <f t="shared" si="56"/>
        <v>398</v>
      </c>
      <c r="H208" s="45">
        <f t="shared" si="57"/>
        <v>55.811540000000001</v>
      </c>
      <c r="I208" s="45">
        <f t="shared" si="58"/>
        <v>0</v>
      </c>
      <c r="J208" s="45">
        <f t="shared" si="59"/>
        <v>7.2555002000000002</v>
      </c>
      <c r="K208" s="46">
        <f t="shared" si="60"/>
        <v>0</v>
      </c>
      <c r="L208" s="47">
        <v>0.20000000000000001</v>
      </c>
      <c r="M208" s="48">
        <f t="shared" si="61"/>
        <v>0</v>
      </c>
      <c r="N208" s="49">
        <v>0.050000000000000003</v>
      </c>
      <c r="O208" s="50">
        <f t="shared" si="62"/>
        <v>0</v>
      </c>
      <c r="P208" s="49">
        <v>0.050000000000000003</v>
      </c>
      <c r="Q208" s="50">
        <f t="shared" si="63"/>
        <v>0</v>
      </c>
      <c r="R208" s="51">
        <f t="shared" si="64"/>
        <v>0</v>
      </c>
      <c r="S208" s="52">
        <f t="shared" si="65"/>
        <v>0</v>
      </c>
      <c r="T208" s="53" t="e">
        <f t="shared" si="66"/>
        <v>#DIV/0!</v>
      </c>
    </row>
    <row r="209" ht="15.95" customHeight="1">
      <c r="A209" s="352" t="s">
        <v>502</v>
      </c>
      <c r="B209" s="54" t="s">
        <v>62</v>
      </c>
      <c r="C209" s="55" t="s">
        <v>63</v>
      </c>
      <c r="D209" s="41">
        <v>0</v>
      </c>
      <c r="E209" s="42">
        <v>48</v>
      </c>
      <c r="F209" s="43">
        <v>0</v>
      </c>
      <c r="G209" s="44">
        <f t="shared" si="56"/>
        <v>48</v>
      </c>
      <c r="H209" s="45">
        <f t="shared" si="57"/>
        <v>6.7310400000000001</v>
      </c>
      <c r="I209" s="45">
        <f t="shared" si="58"/>
        <v>0</v>
      </c>
      <c r="J209" s="45">
        <f t="shared" si="59"/>
        <v>0.87503520000000001</v>
      </c>
      <c r="K209" s="46">
        <f t="shared" si="60"/>
        <v>0</v>
      </c>
      <c r="L209" s="47">
        <v>0.20000000000000001</v>
      </c>
      <c r="M209" s="48">
        <f t="shared" si="61"/>
        <v>0</v>
      </c>
      <c r="N209" s="49">
        <v>0.050000000000000003</v>
      </c>
      <c r="O209" s="50">
        <f t="shared" si="62"/>
        <v>0</v>
      </c>
      <c r="P209" s="49">
        <v>0.050000000000000003</v>
      </c>
      <c r="Q209" s="50">
        <f t="shared" si="63"/>
        <v>0</v>
      </c>
      <c r="R209" s="51">
        <f t="shared" si="64"/>
        <v>0</v>
      </c>
      <c r="S209" s="52">
        <f t="shared" si="65"/>
        <v>0</v>
      </c>
      <c r="T209" s="53" t="e">
        <f t="shared" si="66"/>
        <v>#DIV/0!</v>
      </c>
    </row>
    <row r="210" ht="15.95" customHeight="1">
      <c r="A210" s="352" t="s">
        <v>502</v>
      </c>
      <c r="B210" s="54" t="s">
        <v>64</v>
      </c>
      <c r="C210" s="55" t="s">
        <v>65</v>
      </c>
      <c r="D210" s="41">
        <v>0</v>
      </c>
      <c r="E210" s="42">
        <v>98</v>
      </c>
      <c r="F210" s="43">
        <v>0</v>
      </c>
      <c r="G210" s="44">
        <f t="shared" si="56"/>
        <v>98</v>
      </c>
      <c r="H210" s="45">
        <f t="shared" si="57"/>
        <v>13.74254</v>
      </c>
      <c r="I210" s="45">
        <f t="shared" si="58"/>
        <v>0</v>
      </c>
      <c r="J210" s="45">
        <f t="shared" si="59"/>
        <v>1.7865302000000001</v>
      </c>
      <c r="K210" s="46">
        <f t="shared" si="60"/>
        <v>0</v>
      </c>
      <c r="L210" s="47">
        <v>0.20000000000000001</v>
      </c>
      <c r="M210" s="48">
        <f t="shared" si="61"/>
        <v>0</v>
      </c>
      <c r="N210" s="49">
        <v>0.050000000000000003</v>
      </c>
      <c r="O210" s="50">
        <f t="shared" si="62"/>
        <v>0</v>
      </c>
      <c r="P210" s="49">
        <v>0.050000000000000003</v>
      </c>
      <c r="Q210" s="50">
        <f t="shared" si="63"/>
        <v>0</v>
      </c>
      <c r="R210" s="51">
        <f t="shared" si="64"/>
        <v>0</v>
      </c>
      <c r="S210" s="52">
        <f t="shared" si="65"/>
        <v>0</v>
      </c>
      <c r="T210" s="53" t="e">
        <f t="shared" si="66"/>
        <v>#DIV/0!</v>
      </c>
    </row>
    <row r="211" ht="15.95" customHeight="1">
      <c r="A211" s="352" t="s">
        <v>502</v>
      </c>
      <c r="B211" s="39" t="s">
        <v>66</v>
      </c>
      <c r="C211" s="40" t="s">
        <v>67</v>
      </c>
      <c r="D211" s="41">
        <v>0</v>
      </c>
      <c r="E211" s="42">
        <v>228</v>
      </c>
      <c r="F211" s="43">
        <v>0</v>
      </c>
      <c r="G211" s="44">
        <f t="shared" si="56"/>
        <v>228</v>
      </c>
      <c r="H211" s="45">
        <f t="shared" si="57"/>
        <v>31.972439999999999</v>
      </c>
      <c r="I211" s="45">
        <f t="shared" si="58"/>
        <v>0</v>
      </c>
      <c r="J211" s="45">
        <f t="shared" si="59"/>
        <v>4.1564171999999999</v>
      </c>
      <c r="K211" s="46">
        <f t="shared" si="60"/>
        <v>0</v>
      </c>
      <c r="L211" s="47">
        <v>0.20000000000000001</v>
      </c>
      <c r="M211" s="48">
        <f t="shared" si="61"/>
        <v>0</v>
      </c>
      <c r="N211" s="49">
        <v>0.050000000000000003</v>
      </c>
      <c r="O211" s="50">
        <f t="shared" si="62"/>
        <v>0</v>
      </c>
      <c r="P211" s="49">
        <v>0.050000000000000003</v>
      </c>
      <c r="Q211" s="50">
        <f t="shared" si="63"/>
        <v>0</v>
      </c>
      <c r="R211" s="51">
        <f t="shared" si="64"/>
        <v>0</v>
      </c>
      <c r="S211" s="52">
        <f t="shared" si="65"/>
        <v>0</v>
      </c>
      <c r="T211" s="53" t="e">
        <f t="shared" si="66"/>
        <v>#DIV/0!</v>
      </c>
    </row>
    <row r="212" ht="15.95" customHeight="1">
      <c r="A212" s="352" t="s">
        <v>502</v>
      </c>
      <c r="B212" s="39" t="s">
        <v>68</v>
      </c>
      <c r="C212" s="40" t="s">
        <v>69</v>
      </c>
      <c r="D212" s="41">
        <v>0</v>
      </c>
      <c r="E212" s="42">
        <v>298</v>
      </c>
      <c r="F212" s="43">
        <v>0</v>
      </c>
      <c r="G212" s="44">
        <f t="shared" si="56"/>
        <v>298</v>
      </c>
      <c r="H212" s="45">
        <f t="shared" si="57"/>
        <v>41.788539999999998</v>
      </c>
      <c r="I212" s="45">
        <f t="shared" si="58"/>
        <v>0</v>
      </c>
      <c r="J212" s="45">
        <f t="shared" si="59"/>
        <v>5.4325102000000003</v>
      </c>
      <c r="K212" s="46">
        <f t="shared" si="60"/>
        <v>0</v>
      </c>
      <c r="L212" s="47">
        <v>0.20000000000000001</v>
      </c>
      <c r="M212" s="48">
        <f t="shared" si="61"/>
        <v>0</v>
      </c>
      <c r="N212" s="49">
        <v>0.050000000000000003</v>
      </c>
      <c r="O212" s="50">
        <f t="shared" si="62"/>
        <v>0</v>
      </c>
      <c r="P212" s="49">
        <v>0.050000000000000003</v>
      </c>
      <c r="Q212" s="50">
        <f t="shared" si="63"/>
        <v>0</v>
      </c>
      <c r="R212" s="51">
        <f t="shared" si="64"/>
        <v>0</v>
      </c>
      <c r="S212" s="52">
        <f t="shared" si="65"/>
        <v>0</v>
      </c>
      <c r="T212" s="53" t="e">
        <f t="shared" si="66"/>
        <v>#DIV/0!</v>
      </c>
    </row>
    <row r="213" ht="15.95" customHeight="1">
      <c r="A213" s="352" t="s">
        <v>502</v>
      </c>
      <c r="B213" s="56" t="s">
        <v>70</v>
      </c>
      <c r="C213" s="40" t="s">
        <v>71</v>
      </c>
      <c r="D213" s="41">
        <v>0</v>
      </c>
      <c r="E213" s="42">
        <v>248</v>
      </c>
      <c r="F213" s="43">
        <v>0</v>
      </c>
      <c r="G213" s="44">
        <f t="shared" si="56"/>
        <v>248</v>
      </c>
      <c r="H213" s="45">
        <f t="shared" si="57"/>
        <v>34.77704</v>
      </c>
      <c r="I213" s="45">
        <f t="shared" si="58"/>
        <v>0</v>
      </c>
      <c r="J213" s="45">
        <f t="shared" si="59"/>
        <v>4.5210151999999999</v>
      </c>
      <c r="K213" s="46">
        <f t="shared" si="60"/>
        <v>0</v>
      </c>
      <c r="L213" s="47">
        <v>0.20000000000000001</v>
      </c>
      <c r="M213" s="48">
        <f t="shared" si="61"/>
        <v>0</v>
      </c>
      <c r="N213" s="49">
        <v>0.050000000000000003</v>
      </c>
      <c r="O213" s="50">
        <f t="shared" si="62"/>
        <v>0</v>
      </c>
      <c r="P213" s="49">
        <v>0.050000000000000003</v>
      </c>
      <c r="Q213" s="50">
        <f t="shared" si="63"/>
        <v>0</v>
      </c>
      <c r="R213" s="51">
        <f t="shared" si="64"/>
        <v>0</v>
      </c>
      <c r="S213" s="52">
        <f t="shared" si="65"/>
        <v>0</v>
      </c>
      <c r="T213" s="53" t="e">
        <f t="shared" si="66"/>
        <v>#DIV/0!</v>
      </c>
    </row>
    <row r="214" ht="15.95" customHeight="1">
      <c r="A214" s="352" t="s">
        <v>502</v>
      </c>
      <c r="B214" s="39" t="s">
        <v>72</v>
      </c>
      <c r="C214" s="40" t="s">
        <v>73</v>
      </c>
      <c r="D214" s="41">
        <v>0</v>
      </c>
      <c r="E214" s="42">
        <v>228</v>
      </c>
      <c r="F214" s="43">
        <v>0</v>
      </c>
      <c r="G214" s="44">
        <f t="shared" si="56"/>
        <v>228</v>
      </c>
      <c r="H214" s="45">
        <f t="shared" si="57"/>
        <v>31.972439999999999</v>
      </c>
      <c r="I214" s="45">
        <f t="shared" si="58"/>
        <v>0</v>
      </c>
      <c r="J214" s="45">
        <f t="shared" si="59"/>
        <v>4.1564171999999999</v>
      </c>
      <c r="K214" s="46">
        <f t="shared" si="60"/>
        <v>0</v>
      </c>
      <c r="L214" s="47">
        <v>0.20000000000000001</v>
      </c>
      <c r="M214" s="48">
        <f t="shared" si="61"/>
        <v>0</v>
      </c>
      <c r="N214" s="49">
        <v>0.050000000000000003</v>
      </c>
      <c r="O214" s="50">
        <f t="shared" si="62"/>
        <v>0</v>
      </c>
      <c r="P214" s="49">
        <v>0.050000000000000003</v>
      </c>
      <c r="Q214" s="50">
        <f t="shared" si="63"/>
        <v>0</v>
      </c>
      <c r="R214" s="51">
        <f t="shared" si="64"/>
        <v>0</v>
      </c>
      <c r="S214" s="52">
        <f t="shared" si="65"/>
        <v>0</v>
      </c>
      <c r="T214" s="53" t="e">
        <f t="shared" si="66"/>
        <v>#DIV/0!</v>
      </c>
    </row>
    <row r="215" ht="15.95" customHeight="1">
      <c r="A215" s="352" t="s">
        <v>502</v>
      </c>
      <c r="B215" s="39" t="s">
        <v>74</v>
      </c>
      <c r="C215" s="40" t="s">
        <v>75</v>
      </c>
      <c r="D215" s="41">
        <v>0</v>
      </c>
      <c r="E215" s="42">
        <v>248</v>
      </c>
      <c r="F215" s="43">
        <v>0</v>
      </c>
      <c r="G215" s="44">
        <f t="shared" si="56"/>
        <v>248</v>
      </c>
      <c r="H215" s="45">
        <f t="shared" si="57"/>
        <v>34.77704</v>
      </c>
      <c r="I215" s="45">
        <f t="shared" si="58"/>
        <v>0</v>
      </c>
      <c r="J215" s="45">
        <f t="shared" si="59"/>
        <v>4.5210151999999999</v>
      </c>
      <c r="K215" s="46">
        <f t="shared" si="60"/>
        <v>0</v>
      </c>
      <c r="L215" s="47">
        <v>0.20000000000000001</v>
      </c>
      <c r="M215" s="48">
        <f t="shared" si="61"/>
        <v>0</v>
      </c>
      <c r="N215" s="49">
        <v>0.050000000000000003</v>
      </c>
      <c r="O215" s="50">
        <f t="shared" si="62"/>
        <v>0</v>
      </c>
      <c r="P215" s="49">
        <v>0.050000000000000003</v>
      </c>
      <c r="Q215" s="50">
        <f t="shared" si="63"/>
        <v>0</v>
      </c>
      <c r="R215" s="51">
        <f t="shared" si="64"/>
        <v>0</v>
      </c>
      <c r="S215" s="52">
        <f t="shared" si="65"/>
        <v>0</v>
      </c>
      <c r="T215" s="53" t="e">
        <f t="shared" si="66"/>
        <v>#DIV/0!</v>
      </c>
    </row>
    <row r="216" ht="15.95" customHeight="1">
      <c r="A216" s="352" t="s">
        <v>502</v>
      </c>
      <c r="B216" s="39" t="s">
        <v>76</v>
      </c>
      <c r="C216" s="40" t="s">
        <v>77</v>
      </c>
      <c r="D216" s="41">
        <v>0</v>
      </c>
      <c r="E216" s="42">
        <v>348</v>
      </c>
      <c r="F216" s="43">
        <v>0</v>
      </c>
      <c r="G216" s="44">
        <f t="shared" si="56"/>
        <v>348</v>
      </c>
      <c r="H216" s="45">
        <f t="shared" si="57"/>
        <v>48.800039999999996</v>
      </c>
      <c r="I216" s="45">
        <f t="shared" si="58"/>
        <v>0</v>
      </c>
      <c r="J216" s="45">
        <f t="shared" si="59"/>
        <v>6.3440051999999998</v>
      </c>
      <c r="K216" s="46">
        <f t="shared" si="60"/>
        <v>0</v>
      </c>
      <c r="L216" s="47">
        <v>0.20000000000000001</v>
      </c>
      <c r="M216" s="48">
        <f t="shared" si="61"/>
        <v>0</v>
      </c>
      <c r="N216" s="49">
        <v>0.050000000000000003</v>
      </c>
      <c r="O216" s="50">
        <f t="shared" si="62"/>
        <v>0</v>
      </c>
      <c r="P216" s="49">
        <v>0.050000000000000003</v>
      </c>
      <c r="Q216" s="50">
        <f t="shared" si="63"/>
        <v>0</v>
      </c>
      <c r="R216" s="51">
        <f t="shared" si="64"/>
        <v>0</v>
      </c>
      <c r="S216" s="52">
        <f t="shared" si="65"/>
        <v>0</v>
      </c>
      <c r="T216" s="53" t="e">
        <f t="shared" si="66"/>
        <v>#DIV/0!</v>
      </c>
    </row>
    <row r="217" ht="15.95" customHeight="1">
      <c r="A217" s="352" t="s">
        <v>502</v>
      </c>
      <c r="B217" s="39" t="s">
        <v>78</v>
      </c>
      <c r="C217" s="40" t="s">
        <v>79</v>
      </c>
      <c r="D217" s="41">
        <v>0</v>
      </c>
      <c r="E217" s="42">
        <v>198</v>
      </c>
      <c r="F217" s="43">
        <v>0</v>
      </c>
      <c r="G217" s="44">
        <f t="shared" si="56"/>
        <v>198</v>
      </c>
      <c r="H217" s="45">
        <f t="shared" si="57"/>
        <v>27.765539999999998</v>
      </c>
      <c r="I217" s="45">
        <f t="shared" si="58"/>
        <v>0</v>
      </c>
      <c r="J217" s="45">
        <f t="shared" si="59"/>
        <v>3.6095202</v>
      </c>
      <c r="K217" s="46">
        <f t="shared" si="60"/>
        <v>0</v>
      </c>
      <c r="L217" s="47">
        <v>0.20000000000000001</v>
      </c>
      <c r="M217" s="48">
        <f t="shared" si="61"/>
        <v>0</v>
      </c>
      <c r="N217" s="49">
        <v>0.050000000000000003</v>
      </c>
      <c r="O217" s="50">
        <f t="shared" si="62"/>
        <v>0</v>
      </c>
      <c r="P217" s="49">
        <v>0.050000000000000003</v>
      </c>
      <c r="Q217" s="50">
        <f t="shared" si="63"/>
        <v>0</v>
      </c>
      <c r="R217" s="51">
        <f t="shared" si="64"/>
        <v>0</v>
      </c>
      <c r="S217" s="52">
        <f t="shared" si="65"/>
        <v>0</v>
      </c>
      <c r="T217" s="53" t="e">
        <f t="shared" si="66"/>
        <v>#DIV/0!</v>
      </c>
    </row>
    <row r="218" ht="15.95" customHeight="1">
      <c r="A218" s="352" t="s">
        <v>502</v>
      </c>
      <c r="B218" s="39" t="s">
        <v>80</v>
      </c>
      <c r="C218" s="40" t="s">
        <v>81</v>
      </c>
      <c r="D218" s="41">
        <v>0</v>
      </c>
      <c r="E218" s="42">
        <v>298</v>
      </c>
      <c r="F218" s="43">
        <v>0</v>
      </c>
      <c r="G218" s="44">
        <f t="shared" si="56"/>
        <v>298</v>
      </c>
      <c r="H218" s="45">
        <f t="shared" si="57"/>
        <v>41.788539999999998</v>
      </c>
      <c r="I218" s="45">
        <f t="shared" si="58"/>
        <v>0</v>
      </c>
      <c r="J218" s="45">
        <f t="shared" si="59"/>
        <v>5.4325102000000003</v>
      </c>
      <c r="K218" s="46">
        <f t="shared" si="60"/>
        <v>0</v>
      </c>
      <c r="L218" s="47">
        <v>0.20000000000000001</v>
      </c>
      <c r="M218" s="48">
        <f t="shared" si="61"/>
        <v>0</v>
      </c>
      <c r="N218" s="49">
        <v>0.050000000000000003</v>
      </c>
      <c r="O218" s="50">
        <f t="shared" si="62"/>
        <v>0</v>
      </c>
      <c r="P218" s="49">
        <v>0.050000000000000003</v>
      </c>
      <c r="Q218" s="50">
        <f t="shared" si="63"/>
        <v>0</v>
      </c>
      <c r="R218" s="51">
        <f t="shared" si="64"/>
        <v>0</v>
      </c>
      <c r="S218" s="52">
        <f t="shared" si="65"/>
        <v>0</v>
      </c>
      <c r="T218" s="53" t="e">
        <f t="shared" si="66"/>
        <v>#DIV/0!</v>
      </c>
    </row>
    <row r="219" ht="15.95" customHeight="1">
      <c r="A219" s="352" t="s">
        <v>502</v>
      </c>
      <c r="B219" s="39" t="s">
        <v>82</v>
      </c>
      <c r="C219" s="40" t="s">
        <v>83</v>
      </c>
      <c r="D219" s="41">
        <v>0</v>
      </c>
      <c r="E219" s="42">
        <v>398</v>
      </c>
      <c r="F219" s="43">
        <v>0</v>
      </c>
      <c r="G219" s="44">
        <f t="shared" si="56"/>
        <v>398</v>
      </c>
      <c r="H219" s="45">
        <f t="shared" si="57"/>
        <v>55.811540000000001</v>
      </c>
      <c r="I219" s="45">
        <f t="shared" si="58"/>
        <v>0</v>
      </c>
      <c r="J219" s="45">
        <f t="shared" si="59"/>
        <v>7.2555002000000002</v>
      </c>
      <c r="K219" s="46">
        <f t="shared" si="60"/>
        <v>0</v>
      </c>
      <c r="L219" s="47">
        <v>0.20000000000000001</v>
      </c>
      <c r="M219" s="48">
        <f t="shared" si="61"/>
        <v>0</v>
      </c>
      <c r="N219" s="49">
        <v>0.050000000000000003</v>
      </c>
      <c r="O219" s="50">
        <f t="shared" si="62"/>
        <v>0</v>
      </c>
      <c r="P219" s="49">
        <v>0.050000000000000003</v>
      </c>
      <c r="Q219" s="50">
        <f t="shared" si="63"/>
        <v>0</v>
      </c>
      <c r="R219" s="51">
        <f t="shared" si="64"/>
        <v>0</v>
      </c>
      <c r="S219" s="52">
        <f t="shared" si="65"/>
        <v>0</v>
      </c>
      <c r="T219" s="53" t="e">
        <f t="shared" si="66"/>
        <v>#DIV/0!</v>
      </c>
    </row>
    <row r="220" ht="15.95" customHeight="1">
      <c r="A220" s="352" t="s">
        <v>502</v>
      </c>
      <c r="B220" s="56" t="s">
        <v>84</v>
      </c>
      <c r="C220" s="40" t="s">
        <v>85</v>
      </c>
      <c r="D220" s="41">
        <v>0</v>
      </c>
      <c r="E220" s="42">
        <v>98</v>
      </c>
      <c r="F220" s="43">
        <v>0</v>
      </c>
      <c r="G220" s="44">
        <f t="shared" si="56"/>
        <v>98</v>
      </c>
      <c r="H220" s="45">
        <f t="shared" si="57"/>
        <v>13.74254</v>
      </c>
      <c r="I220" s="45">
        <f t="shared" si="58"/>
        <v>0</v>
      </c>
      <c r="J220" s="45">
        <f t="shared" si="59"/>
        <v>1.7865302000000001</v>
      </c>
      <c r="K220" s="46">
        <f t="shared" si="60"/>
        <v>0</v>
      </c>
      <c r="L220" s="47">
        <v>0.20000000000000001</v>
      </c>
      <c r="M220" s="48">
        <f t="shared" si="61"/>
        <v>0</v>
      </c>
      <c r="N220" s="49">
        <v>0.050000000000000003</v>
      </c>
      <c r="O220" s="50">
        <f t="shared" si="62"/>
        <v>0</v>
      </c>
      <c r="P220" s="49">
        <v>0.050000000000000003</v>
      </c>
      <c r="Q220" s="50">
        <f t="shared" si="63"/>
        <v>0</v>
      </c>
      <c r="R220" s="51">
        <f t="shared" si="64"/>
        <v>0</v>
      </c>
      <c r="S220" s="52">
        <f t="shared" si="65"/>
        <v>0</v>
      </c>
      <c r="T220" s="53" t="e">
        <f t="shared" si="66"/>
        <v>#DIV/0!</v>
      </c>
    </row>
    <row r="221" ht="15.95" customHeight="1">
      <c r="A221" s="352" t="s">
        <v>502</v>
      </c>
      <c r="B221" s="57" t="s">
        <v>86</v>
      </c>
      <c r="C221" s="40" t="s">
        <v>87</v>
      </c>
      <c r="D221" s="41">
        <v>0</v>
      </c>
      <c r="E221" s="42">
        <v>198</v>
      </c>
      <c r="F221" s="43">
        <v>0</v>
      </c>
      <c r="G221" s="44">
        <f t="shared" si="56"/>
        <v>198</v>
      </c>
      <c r="H221" s="45">
        <f t="shared" si="57"/>
        <v>27.765539999999998</v>
      </c>
      <c r="I221" s="45">
        <f t="shared" si="58"/>
        <v>0</v>
      </c>
      <c r="J221" s="45">
        <f t="shared" si="59"/>
        <v>3.6095202</v>
      </c>
      <c r="K221" s="46">
        <f t="shared" si="60"/>
        <v>0</v>
      </c>
      <c r="L221" s="47">
        <v>0.20000000000000001</v>
      </c>
      <c r="M221" s="48">
        <f t="shared" si="61"/>
        <v>0</v>
      </c>
      <c r="N221" s="49">
        <v>0.050000000000000003</v>
      </c>
      <c r="O221" s="50">
        <f t="shared" si="62"/>
        <v>0</v>
      </c>
      <c r="P221" s="49">
        <v>0.050000000000000003</v>
      </c>
      <c r="Q221" s="50">
        <f t="shared" si="63"/>
        <v>0</v>
      </c>
      <c r="R221" s="51">
        <f t="shared" si="64"/>
        <v>0</v>
      </c>
      <c r="S221" s="52">
        <f t="shared" si="65"/>
        <v>0</v>
      </c>
      <c r="T221" s="53" t="e">
        <f t="shared" si="66"/>
        <v>#DIV/0!</v>
      </c>
    </row>
    <row r="222" ht="15.95" customHeight="1">
      <c r="A222" s="352" t="s">
        <v>502</v>
      </c>
      <c r="B222" s="56" t="s">
        <v>88</v>
      </c>
      <c r="C222" s="40" t="s">
        <v>89</v>
      </c>
      <c r="D222" s="41">
        <v>0</v>
      </c>
      <c r="E222" s="42">
        <v>248</v>
      </c>
      <c r="F222" s="43">
        <v>0</v>
      </c>
      <c r="G222" s="44">
        <f t="shared" si="56"/>
        <v>248</v>
      </c>
      <c r="H222" s="45">
        <f t="shared" si="57"/>
        <v>34.77704</v>
      </c>
      <c r="I222" s="45">
        <f t="shared" si="58"/>
        <v>0</v>
      </c>
      <c r="J222" s="45">
        <f t="shared" si="59"/>
        <v>4.5210151999999999</v>
      </c>
      <c r="K222" s="46">
        <f t="shared" si="60"/>
        <v>0</v>
      </c>
      <c r="L222" s="47">
        <v>0.20000000000000001</v>
      </c>
      <c r="M222" s="48">
        <f t="shared" si="61"/>
        <v>0</v>
      </c>
      <c r="N222" s="49">
        <v>0.050000000000000003</v>
      </c>
      <c r="O222" s="50">
        <f t="shared" si="62"/>
        <v>0</v>
      </c>
      <c r="P222" s="49">
        <v>0.050000000000000003</v>
      </c>
      <c r="Q222" s="50">
        <f t="shared" si="63"/>
        <v>0</v>
      </c>
      <c r="R222" s="51">
        <f t="shared" si="64"/>
        <v>0</v>
      </c>
      <c r="S222" s="52">
        <f t="shared" si="65"/>
        <v>0</v>
      </c>
      <c r="T222" s="53" t="e">
        <f t="shared" si="66"/>
        <v>#DIV/0!</v>
      </c>
    </row>
    <row r="223" ht="15.95" customHeight="1">
      <c r="A223" s="352" t="s">
        <v>502</v>
      </c>
      <c r="B223" s="39" t="s">
        <v>90</v>
      </c>
      <c r="C223" s="40" t="s">
        <v>91</v>
      </c>
      <c r="D223" s="41">
        <v>0</v>
      </c>
      <c r="E223" s="42">
        <v>298</v>
      </c>
      <c r="F223" s="43">
        <v>0</v>
      </c>
      <c r="G223" s="44">
        <f t="shared" si="56"/>
        <v>298</v>
      </c>
      <c r="H223" s="45">
        <f t="shared" si="57"/>
        <v>41.788539999999998</v>
      </c>
      <c r="I223" s="45">
        <f t="shared" si="58"/>
        <v>0</v>
      </c>
      <c r="J223" s="45">
        <f t="shared" si="59"/>
        <v>5.4325102000000003</v>
      </c>
      <c r="K223" s="46">
        <f t="shared" si="60"/>
        <v>0</v>
      </c>
      <c r="L223" s="47">
        <v>0.20000000000000001</v>
      </c>
      <c r="M223" s="48">
        <f t="shared" si="61"/>
        <v>0</v>
      </c>
      <c r="N223" s="49">
        <v>0.050000000000000003</v>
      </c>
      <c r="O223" s="50">
        <f t="shared" si="62"/>
        <v>0</v>
      </c>
      <c r="P223" s="49">
        <v>0.050000000000000003</v>
      </c>
      <c r="Q223" s="50">
        <f t="shared" si="63"/>
        <v>0</v>
      </c>
      <c r="R223" s="51">
        <f t="shared" si="64"/>
        <v>0</v>
      </c>
      <c r="S223" s="52">
        <f t="shared" si="65"/>
        <v>0</v>
      </c>
      <c r="T223" s="53" t="e">
        <f t="shared" si="66"/>
        <v>#DIV/0!</v>
      </c>
    </row>
    <row r="224" ht="15.95" customHeight="1">
      <c r="A224" s="352" t="s">
        <v>502</v>
      </c>
      <c r="B224" s="39" t="s">
        <v>92</v>
      </c>
      <c r="C224" s="40" t="s">
        <v>93</v>
      </c>
      <c r="D224" s="41">
        <v>0</v>
      </c>
      <c r="E224" s="42">
        <v>398</v>
      </c>
      <c r="F224" s="43">
        <v>0</v>
      </c>
      <c r="G224" s="44">
        <f t="shared" si="56"/>
        <v>398</v>
      </c>
      <c r="H224" s="45">
        <f t="shared" si="57"/>
        <v>55.811540000000001</v>
      </c>
      <c r="I224" s="45">
        <f t="shared" si="58"/>
        <v>0</v>
      </c>
      <c r="J224" s="45">
        <f t="shared" si="59"/>
        <v>7.2555002000000002</v>
      </c>
      <c r="K224" s="46">
        <f t="shared" si="60"/>
        <v>0</v>
      </c>
      <c r="L224" s="47">
        <v>0.20000000000000001</v>
      </c>
      <c r="M224" s="48">
        <f t="shared" si="61"/>
        <v>0</v>
      </c>
      <c r="N224" s="49">
        <v>0.050000000000000003</v>
      </c>
      <c r="O224" s="50">
        <f t="shared" si="62"/>
        <v>0</v>
      </c>
      <c r="P224" s="49">
        <v>0.050000000000000003</v>
      </c>
      <c r="Q224" s="50">
        <f t="shared" si="63"/>
        <v>0</v>
      </c>
      <c r="R224" s="51">
        <f t="shared" si="64"/>
        <v>0</v>
      </c>
      <c r="S224" s="52">
        <f t="shared" si="65"/>
        <v>0</v>
      </c>
      <c r="T224" s="53" t="e">
        <f t="shared" si="66"/>
        <v>#DIV/0!</v>
      </c>
    </row>
    <row r="225" ht="15.95" customHeight="1">
      <c r="A225" s="352" t="s">
        <v>502</v>
      </c>
      <c r="B225" s="56" t="s">
        <v>94</v>
      </c>
      <c r="C225" s="40" t="s">
        <v>95</v>
      </c>
      <c r="D225" s="41">
        <v>0</v>
      </c>
      <c r="E225" s="42">
        <v>498</v>
      </c>
      <c r="F225" s="43">
        <v>0</v>
      </c>
      <c r="G225" s="44">
        <f t="shared" si="56"/>
        <v>498</v>
      </c>
      <c r="H225" s="45">
        <f t="shared" si="57"/>
        <v>69.83453999999999</v>
      </c>
      <c r="I225" s="45">
        <f t="shared" si="58"/>
        <v>0</v>
      </c>
      <c r="J225" s="45">
        <f t="shared" si="59"/>
        <v>9.0784901999999992</v>
      </c>
      <c r="K225" s="46">
        <f t="shared" si="60"/>
        <v>0</v>
      </c>
      <c r="L225" s="47">
        <v>0.20000000000000001</v>
      </c>
      <c r="M225" s="48">
        <f t="shared" si="61"/>
        <v>0</v>
      </c>
      <c r="N225" s="49">
        <v>0.050000000000000003</v>
      </c>
      <c r="O225" s="50">
        <f t="shared" si="62"/>
        <v>0</v>
      </c>
      <c r="P225" s="49">
        <v>0.050000000000000003</v>
      </c>
      <c r="Q225" s="50">
        <f t="shared" si="63"/>
        <v>0</v>
      </c>
      <c r="R225" s="51">
        <f t="shared" si="64"/>
        <v>0</v>
      </c>
      <c r="S225" s="52">
        <f t="shared" si="65"/>
        <v>0</v>
      </c>
      <c r="T225" s="53" t="e">
        <f t="shared" si="66"/>
        <v>#DIV/0!</v>
      </c>
    </row>
    <row r="226" ht="15.95" customHeight="1">
      <c r="A226" s="352" t="s">
        <v>502</v>
      </c>
      <c r="B226" s="56" t="s">
        <v>96</v>
      </c>
      <c r="C226" s="58" t="s">
        <v>97</v>
      </c>
      <c r="D226" s="41">
        <v>0</v>
      </c>
      <c r="E226" s="42">
        <v>298</v>
      </c>
      <c r="F226" s="43">
        <v>0</v>
      </c>
      <c r="G226" s="44">
        <f t="shared" si="56"/>
        <v>298</v>
      </c>
      <c r="H226" s="45">
        <f t="shared" si="57"/>
        <v>41.788539999999998</v>
      </c>
      <c r="I226" s="45">
        <f t="shared" si="58"/>
        <v>0</v>
      </c>
      <c r="J226" s="45">
        <f t="shared" si="59"/>
        <v>5.4325102000000003</v>
      </c>
      <c r="K226" s="46">
        <f t="shared" si="60"/>
        <v>0</v>
      </c>
      <c r="L226" s="47">
        <v>0.20000000000000001</v>
      </c>
      <c r="M226" s="48">
        <f t="shared" si="61"/>
        <v>0</v>
      </c>
      <c r="N226" s="49">
        <v>0.050000000000000003</v>
      </c>
      <c r="O226" s="50">
        <f t="shared" si="62"/>
        <v>0</v>
      </c>
      <c r="P226" s="49">
        <v>0.050000000000000003</v>
      </c>
      <c r="Q226" s="50">
        <f t="shared" si="63"/>
        <v>0</v>
      </c>
      <c r="R226" s="51">
        <f t="shared" si="64"/>
        <v>0</v>
      </c>
      <c r="S226" s="52">
        <f t="shared" si="65"/>
        <v>0</v>
      </c>
      <c r="T226" s="53" t="e">
        <f t="shared" si="66"/>
        <v>#DIV/0!</v>
      </c>
    </row>
    <row r="227" ht="15.95" customHeight="1">
      <c r="A227" s="352" t="s">
        <v>502</v>
      </c>
      <c r="B227" s="56" t="s">
        <v>98</v>
      </c>
      <c r="C227" s="58" t="s">
        <v>99</v>
      </c>
      <c r="D227" s="41">
        <v>0</v>
      </c>
      <c r="E227" s="42">
        <v>478</v>
      </c>
      <c r="F227" s="43">
        <v>0</v>
      </c>
      <c r="G227" s="44">
        <f t="shared" si="56"/>
        <v>478</v>
      </c>
      <c r="H227" s="45">
        <f t="shared" si="57"/>
        <v>67.029939999999996</v>
      </c>
      <c r="I227" s="45">
        <f t="shared" si="58"/>
        <v>0</v>
      </c>
      <c r="J227" s="45">
        <f t="shared" si="59"/>
        <v>8.7138922000000001</v>
      </c>
      <c r="K227" s="46">
        <f t="shared" si="60"/>
        <v>0</v>
      </c>
      <c r="L227" s="47">
        <v>0.20000000000000001</v>
      </c>
      <c r="M227" s="48">
        <f t="shared" si="61"/>
        <v>0</v>
      </c>
      <c r="N227" s="49">
        <v>0.050000000000000003</v>
      </c>
      <c r="O227" s="50">
        <f t="shared" si="62"/>
        <v>0</v>
      </c>
      <c r="P227" s="49">
        <v>0.050000000000000003</v>
      </c>
      <c r="Q227" s="50">
        <f t="shared" si="63"/>
        <v>0</v>
      </c>
      <c r="R227" s="51">
        <f t="shared" si="64"/>
        <v>0</v>
      </c>
      <c r="S227" s="52">
        <f t="shared" si="65"/>
        <v>0</v>
      </c>
      <c r="T227" s="53" t="e">
        <f t="shared" si="66"/>
        <v>#DIV/0!</v>
      </c>
    </row>
    <row r="228" ht="15.95" customHeight="1">
      <c r="A228" s="352" t="s">
        <v>502</v>
      </c>
      <c r="B228" s="56" t="s">
        <v>100</v>
      </c>
      <c r="C228" s="40" t="s">
        <v>101</v>
      </c>
      <c r="D228" s="41">
        <v>0</v>
      </c>
      <c r="E228" s="42">
        <v>538</v>
      </c>
      <c r="F228" s="43">
        <v>0</v>
      </c>
      <c r="G228" s="44">
        <f t="shared" si="56"/>
        <v>538</v>
      </c>
      <c r="H228" s="45">
        <f t="shared" si="57"/>
        <v>75.443739999999991</v>
      </c>
      <c r="I228" s="45">
        <f t="shared" si="58"/>
        <v>0</v>
      </c>
      <c r="J228" s="45">
        <f t="shared" si="59"/>
        <v>9.8076861999999991</v>
      </c>
      <c r="K228" s="46">
        <f t="shared" si="60"/>
        <v>0</v>
      </c>
      <c r="L228" s="47">
        <v>0.20000000000000001</v>
      </c>
      <c r="M228" s="48">
        <f t="shared" si="61"/>
        <v>0</v>
      </c>
      <c r="N228" s="49">
        <v>0.050000000000000003</v>
      </c>
      <c r="O228" s="50">
        <f t="shared" si="62"/>
        <v>0</v>
      </c>
      <c r="P228" s="49">
        <v>0.050000000000000003</v>
      </c>
      <c r="Q228" s="50">
        <f t="shared" si="63"/>
        <v>0</v>
      </c>
      <c r="R228" s="51">
        <f t="shared" si="64"/>
        <v>0</v>
      </c>
      <c r="S228" s="52">
        <f t="shared" si="65"/>
        <v>0</v>
      </c>
      <c r="T228" s="53" t="e">
        <f t="shared" si="66"/>
        <v>#DIV/0!</v>
      </c>
    </row>
    <row r="229" ht="15.95" customHeight="1">
      <c r="A229" s="352" t="s">
        <v>502</v>
      </c>
      <c r="B229" s="39" t="s">
        <v>102</v>
      </c>
      <c r="C229" s="40" t="s">
        <v>103</v>
      </c>
      <c r="D229" s="41">
        <v>0</v>
      </c>
      <c r="E229" s="42">
        <v>98</v>
      </c>
      <c r="F229" s="43">
        <v>0</v>
      </c>
      <c r="G229" s="44">
        <f t="shared" si="56"/>
        <v>98</v>
      </c>
      <c r="H229" s="45">
        <f t="shared" si="57"/>
        <v>13.74254</v>
      </c>
      <c r="I229" s="45">
        <f t="shared" si="58"/>
        <v>0</v>
      </c>
      <c r="J229" s="45">
        <f t="shared" si="59"/>
        <v>1.7865302000000001</v>
      </c>
      <c r="K229" s="46">
        <f t="shared" si="60"/>
        <v>0</v>
      </c>
      <c r="L229" s="47">
        <v>0.20000000000000001</v>
      </c>
      <c r="M229" s="48">
        <f t="shared" si="61"/>
        <v>0</v>
      </c>
      <c r="N229" s="49">
        <v>0.050000000000000003</v>
      </c>
      <c r="O229" s="50">
        <f t="shared" si="62"/>
        <v>0</v>
      </c>
      <c r="P229" s="49">
        <v>0.050000000000000003</v>
      </c>
      <c r="Q229" s="50">
        <f t="shared" si="63"/>
        <v>0</v>
      </c>
      <c r="R229" s="51">
        <f t="shared" si="64"/>
        <v>0</v>
      </c>
      <c r="S229" s="52">
        <f t="shared" si="65"/>
        <v>0</v>
      </c>
      <c r="T229" s="53" t="e">
        <f t="shared" si="66"/>
        <v>#DIV/0!</v>
      </c>
    </row>
    <row r="230" ht="15.95" customHeight="1">
      <c r="A230" s="352" t="s">
        <v>502</v>
      </c>
      <c r="B230" s="39" t="s">
        <v>104</v>
      </c>
      <c r="C230" s="40" t="s">
        <v>105</v>
      </c>
      <c r="D230" s="41">
        <v>0</v>
      </c>
      <c r="E230" s="42">
        <v>148</v>
      </c>
      <c r="F230" s="43">
        <v>0</v>
      </c>
      <c r="G230" s="44">
        <f t="shared" si="56"/>
        <v>148</v>
      </c>
      <c r="H230" s="45">
        <f t="shared" si="57"/>
        <v>20.75404</v>
      </c>
      <c r="I230" s="45">
        <f t="shared" si="58"/>
        <v>0</v>
      </c>
      <c r="J230" s="45">
        <f t="shared" si="59"/>
        <v>2.6980252</v>
      </c>
      <c r="K230" s="46">
        <f t="shared" si="60"/>
        <v>0</v>
      </c>
      <c r="L230" s="47">
        <v>0.20000000000000001</v>
      </c>
      <c r="M230" s="48">
        <f t="shared" si="61"/>
        <v>0</v>
      </c>
      <c r="N230" s="49">
        <v>0.050000000000000003</v>
      </c>
      <c r="O230" s="50">
        <f t="shared" si="62"/>
        <v>0</v>
      </c>
      <c r="P230" s="49">
        <v>0.050000000000000003</v>
      </c>
      <c r="Q230" s="50">
        <f t="shared" si="63"/>
        <v>0</v>
      </c>
      <c r="R230" s="51">
        <f t="shared" si="64"/>
        <v>0</v>
      </c>
      <c r="S230" s="52">
        <f t="shared" si="65"/>
        <v>0</v>
      </c>
      <c r="T230" s="53" t="e">
        <f t="shared" si="66"/>
        <v>#DIV/0!</v>
      </c>
    </row>
    <row r="231" ht="15.95" customHeight="1">
      <c r="A231" s="352" t="s">
        <v>502</v>
      </c>
      <c r="B231" s="54" t="s">
        <v>106</v>
      </c>
      <c r="C231" s="55" t="s">
        <v>107</v>
      </c>
      <c r="D231" s="41">
        <v>0</v>
      </c>
      <c r="E231" s="42">
        <v>198</v>
      </c>
      <c r="F231" s="43">
        <v>0</v>
      </c>
      <c r="G231" s="44">
        <f t="shared" si="56"/>
        <v>198</v>
      </c>
      <c r="H231" s="45">
        <f t="shared" si="57"/>
        <v>27.765539999999998</v>
      </c>
      <c r="I231" s="45">
        <f t="shared" si="58"/>
        <v>0</v>
      </c>
      <c r="J231" s="45">
        <f t="shared" si="59"/>
        <v>3.6095202</v>
      </c>
      <c r="K231" s="46">
        <f t="shared" si="60"/>
        <v>0</v>
      </c>
      <c r="L231" s="47">
        <v>0.20000000000000001</v>
      </c>
      <c r="M231" s="48">
        <f t="shared" si="61"/>
        <v>0</v>
      </c>
      <c r="N231" s="49">
        <v>0.050000000000000003</v>
      </c>
      <c r="O231" s="50">
        <f t="shared" si="62"/>
        <v>0</v>
      </c>
      <c r="P231" s="49">
        <v>0.050000000000000003</v>
      </c>
      <c r="Q231" s="50">
        <f t="shared" si="63"/>
        <v>0</v>
      </c>
      <c r="R231" s="51">
        <f t="shared" si="64"/>
        <v>0</v>
      </c>
      <c r="S231" s="52">
        <f t="shared" si="65"/>
        <v>0</v>
      </c>
      <c r="T231" s="53" t="e">
        <f t="shared" si="66"/>
        <v>#DIV/0!</v>
      </c>
    </row>
    <row r="232" ht="15.95" customHeight="1">
      <c r="A232" s="352" t="s">
        <v>502</v>
      </c>
      <c r="B232" s="39" t="s">
        <v>108</v>
      </c>
      <c r="C232" s="40" t="s">
        <v>109</v>
      </c>
      <c r="D232" s="41">
        <v>0</v>
      </c>
      <c r="E232" s="42">
        <v>268</v>
      </c>
      <c r="F232" s="43">
        <v>0</v>
      </c>
      <c r="G232" s="44">
        <f t="shared" si="56"/>
        <v>268</v>
      </c>
      <c r="H232" s="45">
        <f t="shared" si="57"/>
        <v>37.58164</v>
      </c>
      <c r="I232" s="45">
        <f t="shared" si="58"/>
        <v>0</v>
      </c>
      <c r="J232" s="45">
        <f t="shared" si="59"/>
        <v>4.8856131999999999</v>
      </c>
      <c r="K232" s="46">
        <f t="shared" si="60"/>
        <v>0</v>
      </c>
      <c r="L232" s="47">
        <v>0.20000000000000001</v>
      </c>
      <c r="M232" s="48">
        <f t="shared" si="61"/>
        <v>0</v>
      </c>
      <c r="N232" s="49">
        <v>0.050000000000000003</v>
      </c>
      <c r="O232" s="50">
        <f t="shared" si="62"/>
        <v>0</v>
      </c>
      <c r="P232" s="49">
        <v>0.050000000000000003</v>
      </c>
      <c r="Q232" s="50">
        <f t="shared" si="63"/>
        <v>0</v>
      </c>
      <c r="R232" s="51">
        <f t="shared" si="64"/>
        <v>0</v>
      </c>
      <c r="S232" s="52">
        <f t="shared" si="65"/>
        <v>0</v>
      </c>
      <c r="T232" s="53" t="e">
        <f t="shared" si="66"/>
        <v>#DIV/0!</v>
      </c>
    </row>
    <row r="233" ht="15.95" customHeight="1">
      <c r="A233" s="352" t="s">
        <v>502</v>
      </c>
      <c r="B233" s="56" t="s">
        <v>110</v>
      </c>
      <c r="C233" s="40" t="s">
        <v>111</v>
      </c>
      <c r="D233" s="41">
        <v>0</v>
      </c>
      <c r="E233" s="42">
        <v>268</v>
      </c>
      <c r="F233" s="43">
        <v>0</v>
      </c>
      <c r="G233" s="44">
        <f t="shared" si="56"/>
        <v>268</v>
      </c>
      <c r="H233" s="45">
        <f t="shared" si="57"/>
        <v>37.58164</v>
      </c>
      <c r="I233" s="45">
        <f t="shared" si="58"/>
        <v>0</v>
      </c>
      <c r="J233" s="45">
        <f t="shared" si="59"/>
        <v>4.8856131999999999</v>
      </c>
      <c r="K233" s="46">
        <f t="shared" si="60"/>
        <v>0</v>
      </c>
      <c r="L233" s="47">
        <v>0.20000000000000001</v>
      </c>
      <c r="M233" s="48">
        <f t="shared" si="61"/>
        <v>0</v>
      </c>
      <c r="N233" s="49">
        <v>0.050000000000000003</v>
      </c>
      <c r="O233" s="50">
        <f t="shared" si="62"/>
        <v>0</v>
      </c>
      <c r="P233" s="49">
        <v>0.050000000000000003</v>
      </c>
      <c r="Q233" s="50">
        <f t="shared" si="63"/>
        <v>0</v>
      </c>
      <c r="R233" s="51">
        <f t="shared" si="64"/>
        <v>0</v>
      </c>
      <c r="S233" s="52">
        <f t="shared" si="65"/>
        <v>0</v>
      </c>
      <c r="T233" s="53" t="e">
        <f t="shared" si="66"/>
        <v>#DIV/0!</v>
      </c>
    </row>
    <row r="234" ht="15.95" customHeight="1">
      <c r="A234" s="352" t="s">
        <v>502</v>
      </c>
      <c r="B234" s="39" t="s">
        <v>112</v>
      </c>
      <c r="C234" s="59" t="s">
        <v>113</v>
      </c>
      <c r="D234" s="41">
        <v>0</v>
      </c>
      <c r="E234" s="42">
        <v>298</v>
      </c>
      <c r="F234" s="43">
        <v>0</v>
      </c>
      <c r="G234" s="44">
        <f t="shared" si="56"/>
        <v>298</v>
      </c>
      <c r="H234" s="45">
        <f t="shared" si="57"/>
        <v>41.788539999999998</v>
      </c>
      <c r="I234" s="45">
        <f t="shared" si="58"/>
        <v>0</v>
      </c>
      <c r="J234" s="45">
        <f t="shared" si="59"/>
        <v>5.4325102000000003</v>
      </c>
      <c r="K234" s="46">
        <f t="shared" si="60"/>
        <v>0</v>
      </c>
      <c r="L234" s="47">
        <v>0.20000000000000001</v>
      </c>
      <c r="M234" s="48">
        <f t="shared" si="61"/>
        <v>0</v>
      </c>
      <c r="N234" s="49">
        <v>0.050000000000000003</v>
      </c>
      <c r="O234" s="50">
        <f t="shared" si="62"/>
        <v>0</v>
      </c>
      <c r="P234" s="49">
        <v>0.050000000000000003</v>
      </c>
      <c r="Q234" s="50">
        <f t="shared" si="63"/>
        <v>0</v>
      </c>
      <c r="R234" s="51">
        <f t="shared" si="64"/>
        <v>0</v>
      </c>
      <c r="S234" s="52">
        <f t="shared" si="65"/>
        <v>0</v>
      </c>
      <c r="T234" s="53" t="e">
        <f t="shared" si="66"/>
        <v>#DIV/0!</v>
      </c>
    </row>
    <row r="235" ht="15.95" customHeight="1">
      <c r="A235" s="352" t="s">
        <v>502</v>
      </c>
      <c r="B235" s="39" t="s">
        <v>114</v>
      </c>
      <c r="C235" s="59" t="s">
        <v>115</v>
      </c>
      <c r="D235" s="41">
        <v>0</v>
      </c>
      <c r="E235" s="42">
        <v>448</v>
      </c>
      <c r="F235" s="43">
        <v>0</v>
      </c>
      <c r="G235" s="44">
        <f t="shared" si="56"/>
        <v>448</v>
      </c>
      <c r="H235" s="45">
        <f t="shared" si="57"/>
        <v>62.823039999999999</v>
      </c>
      <c r="I235" s="45">
        <f t="shared" si="58"/>
        <v>0</v>
      </c>
      <c r="J235" s="45">
        <f t="shared" si="59"/>
        <v>8.1669952000000006</v>
      </c>
      <c r="K235" s="46">
        <f t="shared" si="60"/>
        <v>0</v>
      </c>
      <c r="L235" s="47">
        <v>0.20000000000000001</v>
      </c>
      <c r="M235" s="48">
        <f t="shared" si="61"/>
        <v>0</v>
      </c>
      <c r="N235" s="49">
        <v>0.050000000000000003</v>
      </c>
      <c r="O235" s="50">
        <f t="shared" si="62"/>
        <v>0</v>
      </c>
      <c r="P235" s="49">
        <v>0.050000000000000003</v>
      </c>
      <c r="Q235" s="50">
        <f t="shared" si="63"/>
        <v>0</v>
      </c>
      <c r="R235" s="51">
        <f t="shared" si="64"/>
        <v>0</v>
      </c>
      <c r="S235" s="52">
        <f t="shared" si="65"/>
        <v>0</v>
      </c>
      <c r="T235" s="53" t="e">
        <f t="shared" si="66"/>
        <v>#DIV/0!</v>
      </c>
    </row>
    <row r="236" ht="15.95" customHeight="1">
      <c r="A236" s="352" t="s">
        <v>502</v>
      </c>
      <c r="B236" s="39" t="s">
        <v>116</v>
      </c>
      <c r="C236" s="59" t="s">
        <v>117</v>
      </c>
      <c r="D236" s="41">
        <v>0</v>
      </c>
      <c r="E236" s="42">
        <v>498</v>
      </c>
      <c r="F236" s="43">
        <v>0</v>
      </c>
      <c r="G236" s="44">
        <f t="shared" si="56"/>
        <v>498</v>
      </c>
      <c r="H236" s="45">
        <f t="shared" si="57"/>
        <v>69.83453999999999</v>
      </c>
      <c r="I236" s="45">
        <f t="shared" si="58"/>
        <v>0</v>
      </c>
      <c r="J236" s="45">
        <f t="shared" si="59"/>
        <v>9.0784901999999992</v>
      </c>
      <c r="K236" s="46">
        <f t="shared" si="60"/>
        <v>0</v>
      </c>
      <c r="L236" s="47">
        <v>0.20000000000000001</v>
      </c>
      <c r="M236" s="48">
        <f t="shared" si="61"/>
        <v>0</v>
      </c>
      <c r="N236" s="49">
        <v>0.050000000000000003</v>
      </c>
      <c r="O236" s="50">
        <f t="shared" si="62"/>
        <v>0</v>
      </c>
      <c r="P236" s="49">
        <v>0.050000000000000003</v>
      </c>
      <c r="Q236" s="50">
        <f t="shared" si="63"/>
        <v>0</v>
      </c>
      <c r="R236" s="51">
        <f t="shared" si="64"/>
        <v>0</v>
      </c>
      <c r="S236" s="52">
        <f t="shared" si="65"/>
        <v>0</v>
      </c>
      <c r="T236" s="53" t="e">
        <f t="shared" si="66"/>
        <v>#DIV/0!</v>
      </c>
    </row>
    <row r="237" ht="15.95" customHeight="1">
      <c r="A237" s="352" t="s">
        <v>502</v>
      </c>
      <c r="B237" s="39" t="s">
        <v>322</v>
      </c>
      <c r="C237" s="40" t="s">
        <v>119</v>
      </c>
      <c r="D237" s="41">
        <v>0</v>
      </c>
      <c r="E237" s="42">
        <v>248</v>
      </c>
      <c r="F237" s="43">
        <v>0</v>
      </c>
      <c r="G237" s="44">
        <f t="shared" si="56"/>
        <v>248</v>
      </c>
      <c r="H237" s="45">
        <f t="shared" si="57"/>
        <v>34.77704</v>
      </c>
      <c r="I237" s="45">
        <f t="shared" si="58"/>
        <v>0</v>
      </c>
      <c r="J237" s="45">
        <f t="shared" si="59"/>
        <v>4.5210151999999999</v>
      </c>
      <c r="K237" s="46">
        <f t="shared" si="60"/>
        <v>0</v>
      </c>
      <c r="L237" s="47">
        <v>0.20000000000000001</v>
      </c>
      <c r="M237" s="48">
        <f t="shared" si="61"/>
        <v>0</v>
      </c>
      <c r="N237" s="49">
        <v>0.050000000000000003</v>
      </c>
      <c r="O237" s="50">
        <f t="shared" si="62"/>
        <v>0</v>
      </c>
      <c r="P237" s="49">
        <v>0.050000000000000003</v>
      </c>
      <c r="Q237" s="50">
        <f t="shared" si="63"/>
        <v>0</v>
      </c>
      <c r="R237" s="51">
        <f t="shared" si="64"/>
        <v>0</v>
      </c>
      <c r="S237" s="52">
        <f t="shared" si="65"/>
        <v>0</v>
      </c>
      <c r="T237" s="53" t="e">
        <f t="shared" si="66"/>
        <v>#DIV/0!</v>
      </c>
    </row>
    <row r="238" ht="15.95" customHeight="1">
      <c r="A238" s="352" t="s">
        <v>502</v>
      </c>
      <c r="B238" s="39" t="s">
        <v>120</v>
      </c>
      <c r="C238" s="40" t="s">
        <v>121</v>
      </c>
      <c r="D238" s="41">
        <v>0</v>
      </c>
      <c r="E238" s="42">
        <v>348</v>
      </c>
      <c r="F238" s="43">
        <v>0</v>
      </c>
      <c r="G238" s="44">
        <f t="shared" si="56"/>
        <v>348</v>
      </c>
      <c r="H238" s="45">
        <f t="shared" si="57"/>
        <v>48.800039999999996</v>
      </c>
      <c r="I238" s="45">
        <f t="shared" si="58"/>
        <v>0</v>
      </c>
      <c r="J238" s="45">
        <f t="shared" si="59"/>
        <v>6.3440051999999998</v>
      </c>
      <c r="K238" s="46">
        <f t="shared" si="60"/>
        <v>0</v>
      </c>
      <c r="L238" s="47">
        <v>0.20000000000000001</v>
      </c>
      <c r="M238" s="48">
        <f t="shared" si="61"/>
        <v>0</v>
      </c>
      <c r="N238" s="49">
        <v>0.050000000000000003</v>
      </c>
      <c r="O238" s="50">
        <f t="shared" si="62"/>
        <v>0</v>
      </c>
      <c r="P238" s="49">
        <v>0.050000000000000003</v>
      </c>
      <c r="Q238" s="50">
        <f t="shared" si="63"/>
        <v>0</v>
      </c>
      <c r="R238" s="51">
        <f t="shared" si="64"/>
        <v>0</v>
      </c>
      <c r="S238" s="52">
        <f t="shared" si="65"/>
        <v>0</v>
      </c>
      <c r="T238" s="53" t="e">
        <f t="shared" si="66"/>
        <v>#DIV/0!</v>
      </c>
    </row>
    <row r="239" ht="15.95" customHeight="1">
      <c r="A239" s="352" t="s">
        <v>502</v>
      </c>
      <c r="B239" s="56" t="s">
        <v>122</v>
      </c>
      <c r="C239" s="40" t="s">
        <v>123</v>
      </c>
      <c r="D239" s="41">
        <v>0</v>
      </c>
      <c r="E239" s="42">
        <v>428</v>
      </c>
      <c r="F239" s="43">
        <v>0</v>
      </c>
      <c r="G239" s="44">
        <f t="shared" si="56"/>
        <v>428</v>
      </c>
      <c r="H239" s="45">
        <f t="shared" si="57"/>
        <v>60.018439999999998</v>
      </c>
      <c r="I239" s="45">
        <f t="shared" si="58"/>
        <v>0</v>
      </c>
      <c r="J239" s="45">
        <f t="shared" si="59"/>
        <v>7.8023971999999997</v>
      </c>
      <c r="K239" s="46">
        <f t="shared" si="60"/>
        <v>0</v>
      </c>
      <c r="L239" s="47">
        <v>0.20000000000000001</v>
      </c>
      <c r="M239" s="48">
        <f t="shared" si="61"/>
        <v>0</v>
      </c>
      <c r="N239" s="49">
        <v>0.050000000000000003</v>
      </c>
      <c r="O239" s="50">
        <f t="shared" si="62"/>
        <v>0</v>
      </c>
      <c r="P239" s="49">
        <v>0.050000000000000003</v>
      </c>
      <c r="Q239" s="50">
        <f t="shared" si="63"/>
        <v>0</v>
      </c>
      <c r="R239" s="51">
        <f t="shared" si="64"/>
        <v>0</v>
      </c>
      <c r="S239" s="52">
        <f t="shared" si="65"/>
        <v>0</v>
      </c>
      <c r="T239" s="53" t="e">
        <f t="shared" si="66"/>
        <v>#DIV/0!</v>
      </c>
    </row>
    <row r="240" ht="15.95" customHeight="1">
      <c r="A240" s="352" t="s">
        <v>502</v>
      </c>
      <c r="B240" s="56" t="s">
        <v>124</v>
      </c>
      <c r="C240" s="60" t="s">
        <v>125</v>
      </c>
      <c r="D240" s="41">
        <v>0</v>
      </c>
      <c r="E240" s="42">
        <v>298</v>
      </c>
      <c r="F240" s="43">
        <v>0</v>
      </c>
      <c r="G240" s="44">
        <f t="shared" si="56"/>
        <v>298</v>
      </c>
      <c r="H240" s="45">
        <f t="shared" si="57"/>
        <v>41.788539999999998</v>
      </c>
      <c r="I240" s="45">
        <f t="shared" si="58"/>
        <v>0</v>
      </c>
      <c r="J240" s="45">
        <f t="shared" si="59"/>
        <v>5.4325102000000003</v>
      </c>
      <c r="K240" s="46">
        <f t="shared" si="60"/>
        <v>0</v>
      </c>
      <c r="L240" s="47">
        <v>0.20000000000000001</v>
      </c>
      <c r="M240" s="48">
        <f t="shared" si="61"/>
        <v>0</v>
      </c>
      <c r="N240" s="49">
        <v>0.050000000000000003</v>
      </c>
      <c r="O240" s="50">
        <f t="shared" si="62"/>
        <v>0</v>
      </c>
      <c r="P240" s="49">
        <v>0.050000000000000003</v>
      </c>
      <c r="Q240" s="50">
        <f t="shared" si="63"/>
        <v>0</v>
      </c>
      <c r="R240" s="51">
        <f t="shared" si="64"/>
        <v>0</v>
      </c>
      <c r="S240" s="52">
        <f t="shared" si="65"/>
        <v>0</v>
      </c>
      <c r="T240" s="53" t="e">
        <f t="shared" si="66"/>
        <v>#DIV/0!</v>
      </c>
    </row>
    <row r="241" ht="15.95" customHeight="1">
      <c r="A241" s="352" t="s">
        <v>502</v>
      </c>
      <c r="B241" s="56" t="s">
        <v>126</v>
      </c>
      <c r="C241" s="60" t="s">
        <v>127</v>
      </c>
      <c r="D241" s="41">
        <v>0</v>
      </c>
      <c r="E241" s="42">
        <v>398</v>
      </c>
      <c r="F241" s="43">
        <v>0</v>
      </c>
      <c r="G241" s="44">
        <f t="shared" si="56"/>
        <v>398</v>
      </c>
      <c r="H241" s="45">
        <f t="shared" si="57"/>
        <v>55.811540000000001</v>
      </c>
      <c r="I241" s="45">
        <f t="shared" si="58"/>
        <v>0</v>
      </c>
      <c r="J241" s="45">
        <f t="shared" si="59"/>
        <v>7.2555002000000002</v>
      </c>
      <c r="K241" s="46">
        <f t="shared" si="60"/>
        <v>0</v>
      </c>
      <c r="L241" s="47">
        <v>0.20000000000000001</v>
      </c>
      <c r="M241" s="48">
        <f t="shared" si="61"/>
        <v>0</v>
      </c>
      <c r="N241" s="49">
        <v>0.050000000000000003</v>
      </c>
      <c r="O241" s="50">
        <f t="shared" si="62"/>
        <v>0</v>
      </c>
      <c r="P241" s="49">
        <v>0.050000000000000003</v>
      </c>
      <c r="Q241" s="50">
        <f t="shared" si="63"/>
        <v>0</v>
      </c>
      <c r="R241" s="51">
        <f t="shared" si="64"/>
        <v>0</v>
      </c>
      <c r="S241" s="52">
        <f t="shared" si="65"/>
        <v>0</v>
      </c>
      <c r="T241" s="53" t="e">
        <f t="shared" si="66"/>
        <v>#DIV/0!</v>
      </c>
    </row>
    <row r="242" ht="15.95" customHeight="1">
      <c r="A242" s="352" t="s">
        <v>502</v>
      </c>
      <c r="B242" s="56" t="s">
        <v>128</v>
      </c>
      <c r="C242" s="60" t="s">
        <v>129</v>
      </c>
      <c r="D242" s="41">
        <v>0</v>
      </c>
      <c r="E242" s="42">
        <v>498</v>
      </c>
      <c r="F242" s="43">
        <v>0</v>
      </c>
      <c r="G242" s="44">
        <f t="shared" si="56"/>
        <v>498</v>
      </c>
      <c r="H242" s="45">
        <f t="shared" si="57"/>
        <v>69.83453999999999</v>
      </c>
      <c r="I242" s="45">
        <f t="shared" si="58"/>
        <v>0</v>
      </c>
      <c r="J242" s="45">
        <f t="shared" si="59"/>
        <v>9.0784901999999992</v>
      </c>
      <c r="K242" s="46">
        <f t="shared" si="60"/>
        <v>0</v>
      </c>
      <c r="L242" s="47">
        <v>0.20000000000000001</v>
      </c>
      <c r="M242" s="48">
        <f t="shared" si="61"/>
        <v>0</v>
      </c>
      <c r="N242" s="49">
        <v>0.050000000000000003</v>
      </c>
      <c r="O242" s="50">
        <f t="shared" si="62"/>
        <v>0</v>
      </c>
      <c r="P242" s="49">
        <v>0.050000000000000003</v>
      </c>
      <c r="Q242" s="50">
        <f t="shared" si="63"/>
        <v>0</v>
      </c>
      <c r="R242" s="51">
        <f t="shared" si="64"/>
        <v>0</v>
      </c>
      <c r="S242" s="52">
        <f t="shared" si="65"/>
        <v>0</v>
      </c>
      <c r="T242" s="53" t="e">
        <f t="shared" si="66"/>
        <v>#DIV/0!</v>
      </c>
    </row>
    <row r="243" ht="15.95" customHeight="1">
      <c r="A243" s="352" t="s">
        <v>502</v>
      </c>
      <c r="B243" s="56" t="s">
        <v>130</v>
      </c>
      <c r="C243" s="40" t="s">
        <v>131</v>
      </c>
      <c r="D243" s="41">
        <v>0</v>
      </c>
      <c r="E243" s="42">
        <v>198</v>
      </c>
      <c r="F243" s="43">
        <v>0</v>
      </c>
      <c r="G243" s="44">
        <f t="shared" si="56"/>
        <v>198</v>
      </c>
      <c r="H243" s="45">
        <f t="shared" si="57"/>
        <v>27.765539999999998</v>
      </c>
      <c r="I243" s="45">
        <f t="shared" si="58"/>
        <v>0</v>
      </c>
      <c r="J243" s="45">
        <f t="shared" si="59"/>
        <v>3.6095202</v>
      </c>
      <c r="K243" s="46">
        <f t="shared" si="60"/>
        <v>0</v>
      </c>
      <c r="L243" s="47">
        <v>0.20000000000000001</v>
      </c>
      <c r="M243" s="48">
        <f t="shared" si="61"/>
        <v>0</v>
      </c>
      <c r="N243" s="49">
        <v>0.050000000000000003</v>
      </c>
      <c r="O243" s="50">
        <f t="shared" si="62"/>
        <v>0</v>
      </c>
      <c r="P243" s="49">
        <v>0.050000000000000003</v>
      </c>
      <c r="Q243" s="50">
        <f t="shared" si="63"/>
        <v>0</v>
      </c>
      <c r="R243" s="51">
        <f t="shared" si="64"/>
        <v>0</v>
      </c>
      <c r="S243" s="52">
        <f t="shared" si="65"/>
        <v>0</v>
      </c>
      <c r="T243" s="53" t="e">
        <f t="shared" si="66"/>
        <v>#DIV/0!</v>
      </c>
    </row>
    <row r="244" ht="15.95" customHeight="1">
      <c r="A244" s="352" t="s">
        <v>502</v>
      </c>
      <c r="B244" s="39" t="s">
        <v>132</v>
      </c>
      <c r="C244" s="40" t="s">
        <v>133</v>
      </c>
      <c r="D244" s="41">
        <v>0</v>
      </c>
      <c r="E244" s="42">
        <v>108</v>
      </c>
      <c r="F244" s="43">
        <v>0</v>
      </c>
      <c r="G244" s="44">
        <f t="shared" si="56"/>
        <v>108</v>
      </c>
      <c r="H244" s="45">
        <f t="shared" si="57"/>
        <v>15.144839999999999</v>
      </c>
      <c r="I244" s="45">
        <f t="shared" si="58"/>
        <v>0</v>
      </c>
      <c r="J244" s="45">
        <f t="shared" si="59"/>
        <v>1.9688291999999998</v>
      </c>
      <c r="K244" s="46">
        <f t="shared" si="60"/>
        <v>0</v>
      </c>
      <c r="L244" s="47">
        <v>0.20000000000000001</v>
      </c>
      <c r="M244" s="48">
        <f t="shared" si="61"/>
        <v>0</v>
      </c>
      <c r="N244" s="49">
        <v>0.050000000000000003</v>
      </c>
      <c r="O244" s="50">
        <f t="shared" si="62"/>
        <v>0</v>
      </c>
      <c r="P244" s="49">
        <v>0.050000000000000003</v>
      </c>
      <c r="Q244" s="50">
        <f t="shared" si="63"/>
        <v>0</v>
      </c>
      <c r="R244" s="51">
        <f t="shared" si="64"/>
        <v>0</v>
      </c>
      <c r="S244" s="52">
        <f t="shared" si="65"/>
        <v>0</v>
      </c>
      <c r="T244" s="53" t="e">
        <f t="shared" si="66"/>
        <v>#DIV/0!</v>
      </c>
    </row>
    <row r="245" ht="15.95" customHeight="1">
      <c r="A245" s="352" t="s">
        <v>502</v>
      </c>
      <c r="B245" s="39" t="s">
        <v>134</v>
      </c>
      <c r="C245" s="40" t="s">
        <v>135</v>
      </c>
      <c r="D245" s="41">
        <v>0</v>
      </c>
      <c r="E245" s="42">
        <v>98</v>
      </c>
      <c r="F245" s="43">
        <v>0</v>
      </c>
      <c r="G245" s="44">
        <f t="shared" si="56"/>
        <v>98</v>
      </c>
      <c r="H245" s="45">
        <f t="shared" si="57"/>
        <v>13.74254</v>
      </c>
      <c r="I245" s="45">
        <f t="shared" si="58"/>
        <v>0</v>
      </c>
      <c r="J245" s="45">
        <f t="shared" si="59"/>
        <v>1.7865302000000001</v>
      </c>
      <c r="K245" s="46">
        <f t="shared" si="60"/>
        <v>0</v>
      </c>
      <c r="L245" s="47">
        <v>0.20000000000000001</v>
      </c>
      <c r="M245" s="48">
        <f t="shared" si="61"/>
        <v>0</v>
      </c>
      <c r="N245" s="49">
        <v>0.050000000000000003</v>
      </c>
      <c r="O245" s="50">
        <f t="shared" si="62"/>
        <v>0</v>
      </c>
      <c r="P245" s="49">
        <v>0.050000000000000003</v>
      </c>
      <c r="Q245" s="50">
        <f t="shared" si="63"/>
        <v>0</v>
      </c>
      <c r="R245" s="51">
        <f t="shared" si="64"/>
        <v>0</v>
      </c>
      <c r="S245" s="52">
        <f t="shared" si="65"/>
        <v>0</v>
      </c>
      <c r="T245" s="53" t="e">
        <f t="shared" si="66"/>
        <v>#DIV/0!</v>
      </c>
    </row>
    <row r="246" ht="15.95" customHeight="1">
      <c r="A246" s="352" t="s">
        <v>502</v>
      </c>
      <c r="B246" s="39" t="s">
        <v>136</v>
      </c>
      <c r="C246" s="40" t="s">
        <v>137</v>
      </c>
      <c r="D246" s="41">
        <v>0</v>
      </c>
      <c r="E246" s="42">
        <v>266.39999999999998</v>
      </c>
      <c r="F246" s="43">
        <v>0</v>
      </c>
      <c r="G246" s="44">
        <f t="shared" si="56"/>
        <v>266</v>
      </c>
      <c r="H246" s="45">
        <f t="shared" si="57"/>
        <v>37.301179999999995</v>
      </c>
      <c r="I246" s="45">
        <f t="shared" si="58"/>
        <v>0</v>
      </c>
      <c r="J246" s="45">
        <f t="shared" si="59"/>
        <v>4.8491533999999996</v>
      </c>
      <c r="K246" s="46">
        <f t="shared" si="60"/>
        <v>0</v>
      </c>
      <c r="L246" s="47">
        <v>0.20000000000000001</v>
      </c>
      <c r="M246" s="48">
        <f t="shared" si="61"/>
        <v>0</v>
      </c>
      <c r="N246" s="49">
        <v>0.050000000000000003</v>
      </c>
      <c r="O246" s="50">
        <f t="shared" si="62"/>
        <v>0</v>
      </c>
      <c r="P246" s="49">
        <v>0.050000000000000003</v>
      </c>
      <c r="Q246" s="50">
        <f t="shared" si="63"/>
        <v>0</v>
      </c>
      <c r="R246" s="51">
        <f t="shared" si="64"/>
        <v>0</v>
      </c>
      <c r="S246" s="52">
        <f t="shared" si="65"/>
        <v>0</v>
      </c>
      <c r="T246" s="53" t="e">
        <f t="shared" si="66"/>
        <v>#DIV/0!</v>
      </c>
    </row>
    <row r="247" ht="15.95" customHeight="1">
      <c r="A247" s="352" t="s">
        <v>502</v>
      </c>
      <c r="B247" s="39" t="s">
        <v>138</v>
      </c>
      <c r="C247" s="40" t="s">
        <v>139</v>
      </c>
      <c r="D247" s="41">
        <v>0</v>
      </c>
      <c r="E247" s="42">
        <v>376.19999999999999</v>
      </c>
      <c r="F247" s="43">
        <v>0</v>
      </c>
      <c r="G247" s="44">
        <f t="shared" si="56"/>
        <v>376</v>
      </c>
      <c r="H247" s="45">
        <f t="shared" si="57"/>
        <v>52.726479999999995</v>
      </c>
      <c r="I247" s="45">
        <f t="shared" si="58"/>
        <v>0</v>
      </c>
      <c r="J247" s="45">
        <f t="shared" si="59"/>
        <v>6.8544423999999999</v>
      </c>
      <c r="K247" s="46">
        <f t="shared" si="60"/>
        <v>0</v>
      </c>
      <c r="L247" s="47">
        <v>0.20000000000000001</v>
      </c>
      <c r="M247" s="48">
        <f t="shared" si="61"/>
        <v>0</v>
      </c>
      <c r="N247" s="49">
        <v>0.050000000000000003</v>
      </c>
      <c r="O247" s="50">
        <f t="shared" si="62"/>
        <v>0</v>
      </c>
      <c r="P247" s="49">
        <v>0.050000000000000003</v>
      </c>
      <c r="Q247" s="50">
        <f t="shared" si="63"/>
        <v>0</v>
      </c>
      <c r="R247" s="51">
        <f t="shared" si="64"/>
        <v>0</v>
      </c>
      <c r="S247" s="52">
        <f t="shared" si="65"/>
        <v>0</v>
      </c>
      <c r="T247" s="53" t="e">
        <f t="shared" si="66"/>
        <v>#DIV/0!</v>
      </c>
    </row>
    <row r="248" ht="15.95" customHeight="1">
      <c r="A248" s="352" t="s">
        <v>502</v>
      </c>
      <c r="B248" s="39" t="s">
        <v>140</v>
      </c>
      <c r="C248" s="40" t="s">
        <v>141</v>
      </c>
      <c r="D248" s="41">
        <v>0</v>
      </c>
      <c r="E248" s="42">
        <v>217.08000000000001</v>
      </c>
      <c r="F248" s="43">
        <v>0</v>
      </c>
      <c r="G248" s="44">
        <f t="shared" si="56"/>
        <v>217</v>
      </c>
      <c r="H248" s="45">
        <f t="shared" si="57"/>
        <v>30.42991</v>
      </c>
      <c r="I248" s="45">
        <f t="shared" si="58"/>
        <v>0</v>
      </c>
      <c r="J248" s="45">
        <f t="shared" si="59"/>
        <v>3.9558883000000002</v>
      </c>
      <c r="K248" s="46">
        <f t="shared" si="60"/>
        <v>0</v>
      </c>
      <c r="L248" s="47">
        <v>0.20000000000000001</v>
      </c>
      <c r="M248" s="48">
        <f t="shared" si="61"/>
        <v>0</v>
      </c>
      <c r="N248" s="49">
        <v>0.050000000000000003</v>
      </c>
      <c r="O248" s="50">
        <f t="shared" si="62"/>
        <v>0</v>
      </c>
      <c r="P248" s="49">
        <v>0.050000000000000003</v>
      </c>
      <c r="Q248" s="50">
        <f t="shared" si="63"/>
        <v>0</v>
      </c>
      <c r="R248" s="51">
        <f t="shared" si="64"/>
        <v>0</v>
      </c>
      <c r="S248" s="52">
        <f t="shared" si="65"/>
        <v>0</v>
      </c>
      <c r="T248" s="53" t="e">
        <f t="shared" si="66"/>
        <v>#DIV/0!</v>
      </c>
    </row>
    <row r="249" ht="15.95" customHeight="1">
      <c r="A249" s="352" t="s">
        <v>502</v>
      </c>
      <c r="B249" s="39" t="s">
        <v>142</v>
      </c>
      <c r="C249" s="40" t="s">
        <v>143</v>
      </c>
      <c r="D249" s="41">
        <v>0</v>
      </c>
      <c r="E249" s="42">
        <v>98</v>
      </c>
      <c r="F249" s="43">
        <v>0</v>
      </c>
      <c r="G249" s="44">
        <f t="shared" si="56"/>
        <v>98</v>
      </c>
      <c r="H249" s="45">
        <f t="shared" si="57"/>
        <v>13.74254</v>
      </c>
      <c r="I249" s="45">
        <f t="shared" si="58"/>
        <v>0</v>
      </c>
      <c r="J249" s="45">
        <f t="shared" si="59"/>
        <v>1.7865302000000001</v>
      </c>
      <c r="K249" s="46">
        <f t="shared" si="60"/>
        <v>0</v>
      </c>
      <c r="L249" s="47">
        <v>0.20000000000000001</v>
      </c>
      <c r="M249" s="48">
        <f t="shared" si="61"/>
        <v>0</v>
      </c>
      <c r="N249" s="49">
        <v>0.050000000000000003</v>
      </c>
      <c r="O249" s="50">
        <f t="shared" si="62"/>
        <v>0</v>
      </c>
      <c r="P249" s="49">
        <v>0.050000000000000003</v>
      </c>
      <c r="Q249" s="50">
        <f t="shared" si="63"/>
        <v>0</v>
      </c>
      <c r="R249" s="51">
        <f t="shared" si="64"/>
        <v>0</v>
      </c>
      <c r="S249" s="52">
        <f t="shared" si="65"/>
        <v>0</v>
      </c>
      <c r="T249" s="53" t="e">
        <f t="shared" si="66"/>
        <v>#DIV/0!</v>
      </c>
    </row>
    <row r="250" ht="15.95" customHeight="1">
      <c r="A250" s="352" t="s">
        <v>502</v>
      </c>
      <c r="B250" s="39" t="s">
        <v>144</v>
      </c>
      <c r="C250" s="40" t="s">
        <v>145</v>
      </c>
      <c r="D250" s="41">
        <v>0</v>
      </c>
      <c r="E250" s="42">
        <v>198</v>
      </c>
      <c r="F250" s="43">
        <v>0</v>
      </c>
      <c r="G250" s="44">
        <f t="shared" si="56"/>
        <v>198</v>
      </c>
      <c r="H250" s="45">
        <f t="shared" si="57"/>
        <v>27.765539999999998</v>
      </c>
      <c r="I250" s="45">
        <f t="shared" si="58"/>
        <v>0</v>
      </c>
      <c r="J250" s="45">
        <f t="shared" si="59"/>
        <v>3.6095202</v>
      </c>
      <c r="K250" s="46">
        <f t="shared" si="60"/>
        <v>0</v>
      </c>
      <c r="L250" s="47">
        <v>0.20000000000000001</v>
      </c>
      <c r="M250" s="48">
        <f t="shared" si="61"/>
        <v>0</v>
      </c>
      <c r="N250" s="49">
        <v>0.050000000000000003</v>
      </c>
      <c r="O250" s="50">
        <f t="shared" si="62"/>
        <v>0</v>
      </c>
      <c r="P250" s="49">
        <v>0.050000000000000003</v>
      </c>
      <c r="Q250" s="50">
        <f t="shared" si="63"/>
        <v>0</v>
      </c>
      <c r="R250" s="51">
        <f t="shared" si="64"/>
        <v>0</v>
      </c>
      <c r="S250" s="52">
        <f t="shared" si="65"/>
        <v>0</v>
      </c>
      <c r="T250" s="53" t="e">
        <f t="shared" si="66"/>
        <v>#DIV/0!</v>
      </c>
    </row>
    <row r="251" ht="15.95" customHeight="1">
      <c r="A251" s="352" t="s">
        <v>502</v>
      </c>
      <c r="B251" s="39" t="s">
        <v>146</v>
      </c>
      <c r="C251" s="40" t="s">
        <v>147</v>
      </c>
      <c r="D251" s="41">
        <v>0</v>
      </c>
      <c r="E251" s="42">
        <v>398</v>
      </c>
      <c r="F251" s="43">
        <v>0</v>
      </c>
      <c r="G251" s="44">
        <f t="shared" si="56"/>
        <v>398</v>
      </c>
      <c r="H251" s="45">
        <f t="shared" si="57"/>
        <v>55.811540000000001</v>
      </c>
      <c r="I251" s="45">
        <f t="shared" si="58"/>
        <v>0</v>
      </c>
      <c r="J251" s="45">
        <f t="shared" si="59"/>
        <v>7.2555002000000002</v>
      </c>
      <c r="K251" s="46">
        <f t="shared" si="60"/>
        <v>0</v>
      </c>
      <c r="L251" s="47">
        <v>0.20000000000000001</v>
      </c>
      <c r="M251" s="48">
        <f t="shared" si="61"/>
        <v>0</v>
      </c>
      <c r="N251" s="49">
        <v>0.050000000000000003</v>
      </c>
      <c r="O251" s="50">
        <f t="shared" si="62"/>
        <v>0</v>
      </c>
      <c r="P251" s="49">
        <v>0.050000000000000003</v>
      </c>
      <c r="Q251" s="50">
        <f t="shared" si="63"/>
        <v>0</v>
      </c>
      <c r="R251" s="51">
        <f t="shared" si="64"/>
        <v>0</v>
      </c>
      <c r="S251" s="52">
        <f t="shared" si="65"/>
        <v>0</v>
      </c>
      <c r="T251" s="53" t="e">
        <f t="shared" si="66"/>
        <v>#DIV/0!</v>
      </c>
    </row>
    <row r="252" ht="15.95" customHeight="1">
      <c r="A252" s="352" t="s">
        <v>502</v>
      </c>
      <c r="B252" s="39" t="s">
        <v>148</v>
      </c>
      <c r="C252" s="40" t="s">
        <v>149</v>
      </c>
      <c r="D252" s="41">
        <v>0</v>
      </c>
      <c r="E252" s="42">
        <v>298</v>
      </c>
      <c r="F252" s="43">
        <v>0</v>
      </c>
      <c r="G252" s="44">
        <f t="shared" si="56"/>
        <v>298</v>
      </c>
      <c r="H252" s="45">
        <f t="shared" si="57"/>
        <v>41.788539999999998</v>
      </c>
      <c r="I252" s="45">
        <f t="shared" si="58"/>
        <v>0</v>
      </c>
      <c r="J252" s="45">
        <f t="shared" si="59"/>
        <v>5.4325102000000003</v>
      </c>
      <c r="K252" s="46">
        <f t="shared" si="60"/>
        <v>0</v>
      </c>
      <c r="L252" s="47">
        <v>0.20000000000000001</v>
      </c>
      <c r="M252" s="48">
        <f t="shared" si="61"/>
        <v>0</v>
      </c>
      <c r="N252" s="49">
        <v>0.050000000000000003</v>
      </c>
      <c r="O252" s="50">
        <f t="shared" si="62"/>
        <v>0</v>
      </c>
      <c r="P252" s="49">
        <v>0.050000000000000003</v>
      </c>
      <c r="Q252" s="50">
        <f t="shared" si="63"/>
        <v>0</v>
      </c>
      <c r="R252" s="51">
        <f t="shared" si="64"/>
        <v>0</v>
      </c>
      <c r="S252" s="52">
        <f t="shared" si="65"/>
        <v>0</v>
      </c>
      <c r="T252" s="53" t="e">
        <f t="shared" si="66"/>
        <v>#DIV/0!</v>
      </c>
    </row>
    <row r="253" ht="15.95" customHeight="1">
      <c r="A253" s="352" t="s">
        <v>502</v>
      </c>
      <c r="B253" s="39" t="s">
        <v>150</v>
      </c>
      <c r="C253" s="40" t="s">
        <v>151</v>
      </c>
      <c r="D253" s="41">
        <v>0</v>
      </c>
      <c r="E253" s="42">
        <v>428</v>
      </c>
      <c r="F253" s="43">
        <v>0</v>
      </c>
      <c r="G253" s="44">
        <f t="shared" ref="G253:G316" si="67">ROUNDDOWN(E253*(1-F253),0)</f>
        <v>428</v>
      </c>
      <c r="H253" s="45">
        <f t="shared" ref="H253:H316" si="68">G253*$C$6</f>
        <v>60.018439999999998</v>
      </c>
      <c r="I253" s="45">
        <f t="shared" ref="I253:I316" si="69">H253*D253</f>
        <v>0</v>
      </c>
      <c r="J253" s="45">
        <f t="shared" ref="J253:J316" si="70">H253*0.13</f>
        <v>7.8023971999999997</v>
      </c>
      <c r="K253" s="46">
        <f t="shared" ref="K253:K316" si="71">(H253-J253)*D253</f>
        <v>0</v>
      </c>
      <c r="L253" s="47">
        <v>0.20000000000000001</v>
      </c>
      <c r="M253" s="48">
        <f t="shared" ref="M253:M316" si="72">K253*L253</f>
        <v>0</v>
      </c>
      <c r="N253" s="49">
        <v>0.050000000000000003</v>
      </c>
      <c r="O253" s="50">
        <f t="shared" ref="O253:O316" si="73">K253*N253</f>
        <v>0</v>
      </c>
      <c r="P253" s="49">
        <v>0.050000000000000003</v>
      </c>
      <c r="Q253" s="50">
        <f t="shared" ref="Q253:Q316" si="74">K253*P253</f>
        <v>0</v>
      </c>
      <c r="R253" s="51">
        <f t="shared" ref="R253:R316" si="75">IFERROR(ROUND((K253-M253-O253-Q253)/D253,2),0)</f>
        <v>0</v>
      </c>
      <c r="S253" s="52">
        <f t="shared" ref="S253:S316" si="76">+D253*R253</f>
        <v>0</v>
      </c>
      <c r="T253" s="53" t="e">
        <f t="shared" ref="T253:T316" si="77">S253/I253</f>
        <v>#DIV/0!</v>
      </c>
    </row>
    <row r="254" ht="15.95" customHeight="1">
      <c r="A254" s="352" t="s">
        <v>502</v>
      </c>
      <c r="B254" s="39" t="s">
        <v>152</v>
      </c>
      <c r="C254" s="40" t="s">
        <v>153</v>
      </c>
      <c r="D254" s="41">
        <v>0</v>
      </c>
      <c r="E254" s="42">
        <v>468</v>
      </c>
      <c r="F254" s="43">
        <v>0</v>
      </c>
      <c r="G254" s="44">
        <f t="shared" si="67"/>
        <v>468</v>
      </c>
      <c r="H254" s="45">
        <f t="shared" si="68"/>
        <v>65.62764</v>
      </c>
      <c r="I254" s="45">
        <f t="shared" si="69"/>
        <v>0</v>
      </c>
      <c r="J254" s="45">
        <f t="shared" si="70"/>
        <v>8.5315931999999997</v>
      </c>
      <c r="K254" s="46">
        <f t="shared" si="71"/>
        <v>0</v>
      </c>
      <c r="L254" s="47">
        <v>0.20000000000000001</v>
      </c>
      <c r="M254" s="48">
        <f t="shared" si="72"/>
        <v>0</v>
      </c>
      <c r="N254" s="49">
        <v>0.050000000000000003</v>
      </c>
      <c r="O254" s="50">
        <f t="shared" si="73"/>
        <v>0</v>
      </c>
      <c r="P254" s="49">
        <v>0.050000000000000003</v>
      </c>
      <c r="Q254" s="50">
        <f t="shared" si="74"/>
        <v>0</v>
      </c>
      <c r="R254" s="51">
        <f t="shared" si="75"/>
        <v>0</v>
      </c>
      <c r="S254" s="52">
        <f t="shared" si="76"/>
        <v>0</v>
      </c>
      <c r="T254" s="53" t="e">
        <f t="shared" si="77"/>
        <v>#DIV/0!</v>
      </c>
    </row>
    <row r="255" ht="15.95" customHeight="1">
      <c r="A255" s="352" t="s">
        <v>502</v>
      </c>
      <c r="B255" s="39" t="s">
        <v>154</v>
      </c>
      <c r="C255" s="40" t="s">
        <v>155</v>
      </c>
      <c r="D255" s="41">
        <v>0</v>
      </c>
      <c r="E255" s="42">
        <v>108</v>
      </c>
      <c r="F255" s="43">
        <v>0</v>
      </c>
      <c r="G255" s="44">
        <f t="shared" si="67"/>
        <v>108</v>
      </c>
      <c r="H255" s="45">
        <f t="shared" si="68"/>
        <v>15.144839999999999</v>
      </c>
      <c r="I255" s="45">
        <f t="shared" si="69"/>
        <v>0</v>
      </c>
      <c r="J255" s="45">
        <f t="shared" si="70"/>
        <v>1.9688291999999998</v>
      </c>
      <c r="K255" s="46">
        <f t="shared" si="71"/>
        <v>0</v>
      </c>
      <c r="L255" s="47">
        <v>0.20000000000000001</v>
      </c>
      <c r="M255" s="48">
        <f t="shared" si="72"/>
        <v>0</v>
      </c>
      <c r="N255" s="49">
        <v>0.050000000000000003</v>
      </c>
      <c r="O255" s="50">
        <f t="shared" si="73"/>
        <v>0</v>
      </c>
      <c r="P255" s="49">
        <v>0.050000000000000003</v>
      </c>
      <c r="Q255" s="50">
        <f t="shared" si="74"/>
        <v>0</v>
      </c>
      <c r="R255" s="51">
        <f t="shared" si="75"/>
        <v>0</v>
      </c>
      <c r="S255" s="52">
        <f t="shared" si="76"/>
        <v>0</v>
      </c>
      <c r="T255" s="53" t="e">
        <f t="shared" si="77"/>
        <v>#DIV/0!</v>
      </c>
    </row>
    <row r="256" ht="15.95" customHeight="1">
      <c r="A256" s="352" t="s">
        <v>502</v>
      </c>
      <c r="B256" s="39" t="s">
        <v>156</v>
      </c>
      <c r="C256" s="40" t="s">
        <v>157</v>
      </c>
      <c r="D256" s="41">
        <v>0</v>
      </c>
      <c r="E256" s="42">
        <v>268</v>
      </c>
      <c r="F256" s="43">
        <v>0</v>
      </c>
      <c r="G256" s="44">
        <f t="shared" si="67"/>
        <v>268</v>
      </c>
      <c r="H256" s="45">
        <f t="shared" si="68"/>
        <v>37.58164</v>
      </c>
      <c r="I256" s="45">
        <f t="shared" si="69"/>
        <v>0</v>
      </c>
      <c r="J256" s="45">
        <f t="shared" si="70"/>
        <v>4.8856131999999999</v>
      </c>
      <c r="K256" s="46">
        <f t="shared" si="71"/>
        <v>0</v>
      </c>
      <c r="L256" s="47">
        <v>0.20000000000000001</v>
      </c>
      <c r="M256" s="48">
        <f t="shared" si="72"/>
        <v>0</v>
      </c>
      <c r="N256" s="49">
        <v>0.050000000000000003</v>
      </c>
      <c r="O256" s="50">
        <f t="shared" si="73"/>
        <v>0</v>
      </c>
      <c r="P256" s="49">
        <v>0.050000000000000003</v>
      </c>
      <c r="Q256" s="50">
        <f t="shared" si="74"/>
        <v>0</v>
      </c>
      <c r="R256" s="51">
        <f t="shared" si="75"/>
        <v>0</v>
      </c>
      <c r="S256" s="52">
        <f t="shared" si="76"/>
        <v>0</v>
      </c>
      <c r="T256" s="53" t="e">
        <f t="shared" si="77"/>
        <v>#DIV/0!</v>
      </c>
    </row>
    <row r="257" ht="15.95" customHeight="1">
      <c r="A257" s="352" t="s">
        <v>502</v>
      </c>
      <c r="B257" s="39" t="s">
        <v>158</v>
      </c>
      <c r="C257" s="40" t="s">
        <v>159</v>
      </c>
      <c r="D257" s="41">
        <v>0</v>
      </c>
      <c r="E257" s="42">
        <v>268</v>
      </c>
      <c r="F257" s="43">
        <v>0</v>
      </c>
      <c r="G257" s="44">
        <f t="shared" si="67"/>
        <v>268</v>
      </c>
      <c r="H257" s="45">
        <f t="shared" si="68"/>
        <v>37.58164</v>
      </c>
      <c r="I257" s="45">
        <f t="shared" si="69"/>
        <v>0</v>
      </c>
      <c r="J257" s="45">
        <f t="shared" si="70"/>
        <v>4.8856131999999999</v>
      </c>
      <c r="K257" s="46">
        <f t="shared" si="71"/>
        <v>0</v>
      </c>
      <c r="L257" s="47">
        <v>0.20000000000000001</v>
      </c>
      <c r="M257" s="48">
        <f t="shared" si="72"/>
        <v>0</v>
      </c>
      <c r="N257" s="49">
        <v>0.050000000000000003</v>
      </c>
      <c r="O257" s="50">
        <f t="shared" si="73"/>
        <v>0</v>
      </c>
      <c r="P257" s="49">
        <v>0.050000000000000003</v>
      </c>
      <c r="Q257" s="50">
        <f t="shared" si="74"/>
        <v>0</v>
      </c>
      <c r="R257" s="51">
        <f t="shared" si="75"/>
        <v>0</v>
      </c>
      <c r="S257" s="52">
        <f t="shared" si="76"/>
        <v>0</v>
      </c>
      <c r="T257" s="53" t="e">
        <f t="shared" si="77"/>
        <v>#DIV/0!</v>
      </c>
    </row>
    <row r="258" ht="15.95" customHeight="1">
      <c r="A258" s="352" t="s">
        <v>502</v>
      </c>
      <c r="B258" s="39" t="s">
        <v>160</v>
      </c>
      <c r="C258" s="40" t="s">
        <v>161</v>
      </c>
      <c r="D258" s="41">
        <v>0</v>
      </c>
      <c r="E258" s="42">
        <v>402</v>
      </c>
      <c r="F258" s="43">
        <v>0</v>
      </c>
      <c r="G258" s="44">
        <f t="shared" si="67"/>
        <v>402</v>
      </c>
      <c r="H258" s="45">
        <f t="shared" si="68"/>
        <v>56.372459999999997</v>
      </c>
      <c r="I258" s="45">
        <f t="shared" si="69"/>
        <v>0</v>
      </c>
      <c r="J258" s="45">
        <f t="shared" si="70"/>
        <v>7.3284197999999998</v>
      </c>
      <c r="K258" s="46">
        <f t="shared" si="71"/>
        <v>0</v>
      </c>
      <c r="L258" s="47">
        <v>0.20000000000000001</v>
      </c>
      <c r="M258" s="48">
        <f t="shared" si="72"/>
        <v>0</v>
      </c>
      <c r="N258" s="49">
        <v>0.050000000000000003</v>
      </c>
      <c r="O258" s="50">
        <f t="shared" si="73"/>
        <v>0</v>
      </c>
      <c r="P258" s="49">
        <v>0.050000000000000003</v>
      </c>
      <c r="Q258" s="50">
        <f t="shared" si="74"/>
        <v>0</v>
      </c>
      <c r="R258" s="51">
        <f t="shared" si="75"/>
        <v>0</v>
      </c>
      <c r="S258" s="52">
        <f t="shared" si="76"/>
        <v>0</v>
      </c>
      <c r="T258" s="53" t="e">
        <f t="shared" si="77"/>
        <v>#DIV/0!</v>
      </c>
    </row>
    <row r="259" ht="15.95" customHeight="1">
      <c r="A259" s="352" t="s">
        <v>502</v>
      </c>
      <c r="B259" s="39" t="s">
        <v>162</v>
      </c>
      <c r="C259" s="40" t="s">
        <v>163</v>
      </c>
      <c r="D259" s="41">
        <v>0</v>
      </c>
      <c r="E259" s="42">
        <v>298</v>
      </c>
      <c r="F259" s="43">
        <v>0</v>
      </c>
      <c r="G259" s="44">
        <f t="shared" si="67"/>
        <v>298</v>
      </c>
      <c r="H259" s="45">
        <f t="shared" si="68"/>
        <v>41.788539999999998</v>
      </c>
      <c r="I259" s="45">
        <f t="shared" si="69"/>
        <v>0</v>
      </c>
      <c r="J259" s="45">
        <f t="shared" si="70"/>
        <v>5.4325102000000003</v>
      </c>
      <c r="K259" s="46">
        <f t="shared" si="71"/>
        <v>0</v>
      </c>
      <c r="L259" s="47">
        <v>0.20000000000000001</v>
      </c>
      <c r="M259" s="48">
        <f t="shared" si="72"/>
        <v>0</v>
      </c>
      <c r="N259" s="49">
        <v>0.050000000000000003</v>
      </c>
      <c r="O259" s="50">
        <f t="shared" si="73"/>
        <v>0</v>
      </c>
      <c r="P259" s="49">
        <v>0.050000000000000003</v>
      </c>
      <c r="Q259" s="50">
        <f t="shared" si="74"/>
        <v>0</v>
      </c>
      <c r="R259" s="51">
        <f t="shared" si="75"/>
        <v>0</v>
      </c>
      <c r="S259" s="52">
        <f t="shared" si="76"/>
        <v>0</v>
      </c>
      <c r="T259" s="53" t="e">
        <f t="shared" si="77"/>
        <v>#DIV/0!</v>
      </c>
    </row>
    <row r="260" ht="15.95" customHeight="1">
      <c r="A260" s="352" t="s">
        <v>502</v>
      </c>
      <c r="B260" s="39" t="s">
        <v>164</v>
      </c>
      <c r="C260" s="40" t="s">
        <v>165</v>
      </c>
      <c r="D260" s="41">
        <v>0</v>
      </c>
      <c r="E260" s="42">
        <v>428</v>
      </c>
      <c r="F260" s="43">
        <v>0</v>
      </c>
      <c r="G260" s="44">
        <f t="shared" si="67"/>
        <v>428</v>
      </c>
      <c r="H260" s="45">
        <f t="shared" si="68"/>
        <v>60.018439999999998</v>
      </c>
      <c r="I260" s="45">
        <f t="shared" si="69"/>
        <v>0</v>
      </c>
      <c r="J260" s="45">
        <f t="shared" si="70"/>
        <v>7.8023971999999997</v>
      </c>
      <c r="K260" s="46">
        <f t="shared" si="71"/>
        <v>0</v>
      </c>
      <c r="L260" s="47">
        <v>0.20000000000000001</v>
      </c>
      <c r="M260" s="48">
        <f t="shared" si="72"/>
        <v>0</v>
      </c>
      <c r="N260" s="49">
        <v>0.050000000000000003</v>
      </c>
      <c r="O260" s="50">
        <f t="shared" si="73"/>
        <v>0</v>
      </c>
      <c r="P260" s="49">
        <v>0.050000000000000003</v>
      </c>
      <c r="Q260" s="50">
        <f t="shared" si="74"/>
        <v>0</v>
      </c>
      <c r="R260" s="51">
        <f t="shared" si="75"/>
        <v>0</v>
      </c>
      <c r="S260" s="52">
        <f t="shared" si="76"/>
        <v>0</v>
      </c>
      <c r="T260" s="53" t="e">
        <f t="shared" si="77"/>
        <v>#DIV/0!</v>
      </c>
    </row>
    <row r="261" ht="15.95" customHeight="1">
      <c r="A261" s="352" t="s">
        <v>502</v>
      </c>
      <c r="B261" s="39" t="s">
        <v>166</v>
      </c>
      <c r="C261" s="40" t="s">
        <v>167</v>
      </c>
      <c r="D261" s="41">
        <v>0</v>
      </c>
      <c r="E261" s="42">
        <v>268</v>
      </c>
      <c r="F261" s="43">
        <v>0</v>
      </c>
      <c r="G261" s="44">
        <f t="shared" si="67"/>
        <v>268</v>
      </c>
      <c r="H261" s="45">
        <f t="shared" si="68"/>
        <v>37.58164</v>
      </c>
      <c r="I261" s="45">
        <f t="shared" si="69"/>
        <v>0</v>
      </c>
      <c r="J261" s="45">
        <f t="shared" si="70"/>
        <v>4.8856131999999999</v>
      </c>
      <c r="K261" s="46">
        <f t="shared" si="71"/>
        <v>0</v>
      </c>
      <c r="L261" s="47">
        <v>0.20000000000000001</v>
      </c>
      <c r="M261" s="48">
        <f t="shared" si="72"/>
        <v>0</v>
      </c>
      <c r="N261" s="49">
        <v>0.050000000000000003</v>
      </c>
      <c r="O261" s="50">
        <f t="shared" si="73"/>
        <v>0</v>
      </c>
      <c r="P261" s="49">
        <v>0.050000000000000003</v>
      </c>
      <c r="Q261" s="50">
        <f t="shared" si="74"/>
        <v>0</v>
      </c>
      <c r="R261" s="51">
        <f t="shared" si="75"/>
        <v>0</v>
      </c>
      <c r="S261" s="52">
        <f t="shared" si="76"/>
        <v>0</v>
      </c>
      <c r="T261" s="53" t="e">
        <f t="shared" si="77"/>
        <v>#DIV/0!</v>
      </c>
    </row>
    <row r="262" ht="15.95" customHeight="1">
      <c r="A262" s="352" t="s">
        <v>502</v>
      </c>
      <c r="B262" s="39" t="s">
        <v>168</v>
      </c>
      <c r="C262" s="40" t="s">
        <v>169</v>
      </c>
      <c r="D262" s="41">
        <v>0</v>
      </c>
      <c r="E262" s="42">
        <v>328</v>
      </c>
      <c r="F262" s="43">
        <v>0</v>
      </c>
      <c r="G262" s="44">
        <f t="shared" si="67"/>
        <v>328</v>
      </c>
      <c r="H262" s="45">
        <f t="shared" si="68"/>
        <v>45.995439999999995</v>
      </c>
      <c r="I262" s="45">
        <f t="shared" si="69"/>
        <v>0</v>
      </c>
      <c r="J262" s="45">
        <f t="shared" si="70"/>
        <v>5.9794071999999998</v>
      </c>
      <c r="K262" s="46">
        <f t="shared" si="71"/>
        <v>0</v>
      </c>
      <c r="L262" s="47">
        <v>0.20000000000000001</v>
      </c>
      <c r="M262" s="48">
        <f t="shared" si="72"/>
        <v>0</v>
      </c>
      <c r="N262" s="49">
        <v>0.050000000000000003</v>
      </c>
      <c r="O262" s="50">
        <f t="shared" si="73"/>
        <v>0</v>
      </c>
      <c r="P262" s="49">
        <v>0.050000000000000003</v>
      </c>
      <c r="Q262" s="50">
        <f t="shared" si="74"/>
        <v>0</v>
      </c>
      <c r="R262" s="51">
        <f t="shared" si="75"/>
        <v>0</v>
      </c>
      <c r="S262" s="52">
        <f t="shared" si="76"/>
        <v>0</v>
      </c>
      <c r="T262" s="53" t="e">
        <f t="shared" si="77"/>
        <v>#DIV/0!</v>
      </c>
    </row>
    <row r="263" ht="15.95" customHeight="1">
      <c r="A263" s="352" t="s">
        <v>502</v>
      </c>
      <c r="B263" s="39" t="s">
        <v>170</v>
      </c>
      <c r="C263" s="40" t="s">
        <v>171</v>
      </c>
      <c r="D263" s="41">
        <v>0</v>
      </c>
      <c r="E263" s="42">
        <v>198</v>
      </c>
      <c r="F263" s="43">
        <v>0</v>
      </c>
      <c r="G263" s="44">
        <f t="shared" si="67"/>
        <v>198</v>
      </c>
      <c r="H263" s="45">
        <f t="shared" si="68"/>
        <v>27.765539999999998</v>
      </c>
      <c r="I263" s="45">
        <f t="shared" si="69"/>
        <v>0</v>
      </c>
      <c r="J263" s="45">
        <f t="shared" si="70"/>
        <v>3.6095202</v>
      </c>
      <c r="K263" s="46">
        <f t="shared" si="71"/>
        <v>0</v>
      </c>
      <c r="L263" s="47">
        <v>0.20000000000000001</v>
      </c>
      <c r="M263" s="48">
        <f t="shared" si="72"/>
        <v>0</v>
      </c>
      <c r="N263" s="49">
        <v>0.050000000000000003</v>
      </c>
      <c r="O263" s="50">
        <f t="shared" si="73"/>
        <v>0</v>
      </c>
      <c r="P263" s="49">
        <v>0.050000000000000003</v>
      </c>
      <c r="Q263" s="50">
        <f t="shared" si="74"/>
        <v>0</v>
      </c>
      <c r="R263" s="51">
        <f t="shared" si="75"/>
        <v>0</v>
      </c>
      <c r="S263" s="52">
        <f t="shared" si="76"/>
        <v>0</v>
      </c>
      <c r="T263" s="53" t="e">
        <f t="shared" si="77"/>
        <v>#DIV/0!</v>
      </c>
    </row>
    <row r="264" ht="15.95" customHeight="1">
      <c r="A264" s="352" t="s">
        <v>502</v>
      </c>
      <c r="B264" s="39" t="s">
        <v>172</v>
      </c>
      <c r="C264" s="40" t="s">
        <v>173</v>
      </c>
      <c r="D264" s="41">
        <v>0</v>
      </c>
      <c r="E264" s="42">
        <v>348</v>
      </c>
      <c r="F264" s="43">
        <v>0</v>
      </c>
      <c r="G264" s="44">
        <f t="shared" si="67"/>
        <v>348</v>
      </c>
      <c r="H264" s="45">
        <f t="shared" si="68"/>
        <v>48.800039999999996</v>
      </c>
      <c r="I264" s="45">
        <f t="shared" si="69"/>
        <v>0</v>
      </c>
      <c r="J264" s="45">
        <f t="shared" si="70"/>
        <v>6.3440051999999998</v>
      </c>
      <c r="K264" s="46">
        <f t="shared" si="71"/>
        <v>0</v>
      </c>
      <c r="L264" s="47">
        <v>0.20000000000000001</v>
      </c>
      <c r="M264" s="48">
        <f t="shared" si="72"/>
        <v>0</v>
      </c>
      <c r="N264" s="49">
        <v>0.050000000000000003</v>
      </c>
      <c r="O264" s="50">
        <f t="shared" si="73"/>
        <v>0</v>
      </c>
      <c r="P264" s="49">
        <v>0.050000000000000003</v>
      </c>
      <c r="Q264" s="50">
        <f t="shared" si="74"/>
        <v>0</v>
      </c>
      <c r="R264" s="51">
        <f t="shared" si="75"/>
        <v>0</v>
      </c>
      <c r="S264" s="52">
        <f t="shared" si="76"/>
        <v>0</v>
      </c>
      <c r="T264" s="53" t="e">
        <f t="shared" si="77"/>
        <v>#DIV/0!</v>
      </c>
    </row>
    <row r="265" ht="15.95" customHeight="1">
      <c r="A265" s="352" t="s">
        <v>502</v>
      </c>
      <c r="B265" s="56" t="s">
        <v>174</v>
      </c>
      <c r="C265" s="40" t="s">
        <v>175</v>
      </c>
      <c r="D265" s="41">
        <v>0</v>
      </c>
      <c r="E265" s="42">
        <v>448</v>
      </c>
      <c r="F265" s="43">
        <v>0</v>
      </c>
      <c r="G265" s="44">
        <f t="shared" si="67"/>
        <v>448</v>
      </c>
      <c r="H265" s="45">
        <f t="shared" si="68"/>
        <v>62.823039999999999</v>
      </c>
      <c r="I265" s="45">
        <f t="shared" si="69"/>
        <v>0</v>
      </c>
      <c r="J265" s="45">
        <f t="shared" si="70"/>
        <v>8.1669952000000006</v>
      </c>
      <c r="K265" s="46">
        <f t="shared" si="71"/>
        <v>0</v>
      </c>
      <c r="L265" s="47">
        <v>0.20000000000000001</v>
      </c>
      <c r="M265" s="48">
        <f t="shared" si="72"/>
        <v>0</v>
      </c>
      <c r="N265" s="49">
        <v>0.050000000000000003</v>
      </c>
      <c r="O265" s="50">
        <f t="shared" si="73"/>
        <v>0</v>
      </c>
      <c r="P265" s="49">
        <v>0.050000000000000003</v>
      </c>
      <c r="Q265" s="50">
        <f t="shared" si="74"/>
        <v>0</v>
      </c>
      <c r="R265" s="51">
        <f t="shared" si="75"/>
        <v>0</v>
      </c>
      <c r="S265" s="52">
        <f t="shared" si="76"/>
        <v>0</v>
      </c>
      <c r="T265" s="53" t="e">
        <f t="shared" si="77"/>
        <v>#DIV/0!</v>
      </c>
    </row>
    <row r="266" ht="15.95" customHeight="1">
      <c r="A266" s="352" t="s">
        <v>502</v>
      </c>
      <c r="B266" s="39" t="s">
        <v>176</v>
      </c>
      <c r="C266" s="40" t="s">
        <v>177</v>
      </c>
      <c r="D266" s="41">
        <v>0</v>
      </c>
      <c r="E266" s="42">
        <v>268</v>
      </c>
      <c r="F266" s="43">
        <v>0</v>
      </c>
      <c r="G266" s="44">
        <f t="shared" si="67"/>
        <v>268</v>
      </c>
      <c r="H266" s="45">
        <f t="shared" si="68"/>
        <v>37.58164</v>
      </c>
      <c r="I266" s="45">
        <f t="shared" si="69"/>
        <v>0</v>
      </c>
      <c r="J266" s="45">
        <f t="shared" si="70"/>
        <v>4.8856131999999999</v>
      </c>
      <c r="K266" s="46">
        <f t="shared" si="71"/>
        <v>0</v>
      </c>
      <c r="L266" s="47">
        <v>0.20000000000000001</v>
      </c>
      <c r="M266" s="48">
        <f t="shared" si="72"/>
        <v>0</v>
      </c>
      <c r="N266" s="49">
        <v>0.050000000000000003</v>
      </c>
      <c r="O266" s="50">
        <f t="shared" si="73"/>
        <v>0</v>
      </c>
      <c r="P266" s="49">
        <v>0.050000000000000003</v>
      </c>
      <c r="Q266" s="50">
        <f t="shared" si="74"/>
        <v>0</v>
      </c>
      <c r="R266" s="51">
        <f t="shared" si="75"/>
        <v>0</v>
      </c>
      <c r="S266" s="52">
        <f t="shared" si="76"/>
        <v>0</v>
      </c>
      <c r="T266" s="53" t="e">
        <f t="shared" si="77"/>
        <v>#DIV/0!</v>
      </c>
    </row>
    <row r="267" ht="15.95" customHeight="1">
      <c r="A267" s="352" t="s">
        <v>502</v>
      </c>
      <c r="B267" s="54" t="s">
        <v>178</v>
      </c>
      <c r="C267" s="55" t="s">
        <v>179</v>
      </c>
      <c r="D267" s="41">
        <v>0</v>
      </c>
      <c r="E267" s="42">
        <v>98</v>
      </c>
      <c r="F267" s="43">
        <v>0</v>
      </c>
      <c r="G267" s="44">
        <f t="shared" si="67"/>
        <v>98</v>
      </c>
      <c r="H267" s="45">
        <f t="shared" si="68"/>
        <v>13.74254</v>
      </c>
      <c r="I267" s="45">
        <f t="shared" si="69"/>
        <v>0</v>
      </c>
      <c r="J267" s="45">
        <f t="shared" si="70"/>
        <v>1.7865302000000001</v>
      </c>
      <c r="K267" s="46">
        <f t="shared" si="71"/>
        <v>0</v>
      </c>
      <c r="L267" s="47">
        <v>0.20000000000000001</v>
      </c>
      <c r="M267" s="48">
        <f t="shared" si="72"/>
        <v>0</v>
      </c>
      <c r="N267" s="49">
        <v>0.050000000000000003</v>
      </c>
      <c r="O267" s="50">
        <f t="shared" si="73"/>
        <v>0</v>
      </c>
      <c r="P267" s="49">
        <v>0.050000000000000003</v>
      </c>
      <c r="Q267" s="50">
        <f t="shared" si="74"/>
        <v>0</v>
      </c>
      <c r="R267" s="51">
        <f t="shared" si="75"/>
        <v>0</v>
      </c>
      <c r="S267" s="52">
        <f t="shared" si="76"/>
        <v>0</v>
      </c>
      <c r="T267" s="53" t="e">
        <f t="shared" si="77"/>
        <v>#DIV/0!</v>
      </c>
    </row>
    <row r="268" ht="15.95" customHeight="1">
      <c r="A268" s="352" t="s">
        <v>502</v>
      </c>
      <c r="B268" s="54" t="s">
        <v>180</v>
      </c>
      <c r="C268" s="55" t="s">
        <v>181</v>
      </c>
      <c r="D268" s="41">
        <v>0</v>
      </c>
      <c r="E268" s="42">
        <v>148</v>
      </c>
      <c r="F268" s="43">
        <v>0</v>
      </c>
      <c r="G268" s="44">
        <f t="shared" si="67"/>
        <v>148</v>
      </c>
      <c r="H268" s="45">
        <f t="shared" si="68"/>
        <v>20.75404</v>
      </c>
      <c r="I268" s="45">
        <f t="shared" si="69"/>
        <v>0</v>
      </c>
      <c r="J268" s="45">
        <f t="shared" si="70"/>
        <v>2.6980252</v>
      </c>
      <c r="K268" s="46">
        <f t="shared" si="71"/>
        <v>0</v>
      </c>
      <c r="L268" s="47">
        <v>0.20000000000000001</v>
      </c>
      <c r="M268" s="48">
        <f t="shared" si="72"/>
        <v>0</v>
      </c>
      <c r="N268" s="49">
        <v>0.050000000000000003</v>
      </c>
      <c r="O268" s="50">
        <f t="shared" si="73"/>
        <v>0</v>
      </c>
      <c r="P268" s="49">
        <v>0.050000000000000003</v>
      </c>
      <c r="Q268" s="50">
        <f t="shared" si="74"/>
        <v>0</v>
      </c>
      <c r="R268" s="51">
        <f t="shared" si="75"/>
        <v>0</v>
      </c>
      <c r="S268" s="52">
        <f t="shared" si="76"/>
        <v>0</v>
      </c>
      <c r="T268" s="53" t="e">
        <f t="shared" si="77"/>
        <v>#DIV/0!</v>
      </c>
    </row>
    <row r="269" ht="15.95" customHeight="1">
      <c r="A269" s="352" t="s">
        <v>502</v>
      </c>
      <c r="B269" s="39" t="s">
        <v>182</v>
      </c>
      <c r="C269" s="40" t="s">
        <v>183</v>
      </c>
      <c r="D269" s="41">
        <v>0</v>
      </c>
      <c r="E269" s="42">
        <v>128</v>
      </c>
      <c r="F269" s="43">
        <v>0</v>
      </c>
      <c r="G269" s="44">
        <f t="shared" si="67"/>
        <v>128</v>
      </c>
      <c r="H269" s="45">
        <f t="shared" si="68"/>
        <v>17.949439999999999</v>
      </c>
      <c r="I269" s="45">
        <f t="shared" si="69"/>
        <v>0</v>
      </c>
      <c r="J269" s="45">
        <f t="shared" si="70"/>
        <v>2.3334272</v>
      </c>
      <c r="K269" s="46">
        <f t="shared" si="71"/>
        <v>0</v>
      </c>
      <c r="L269" s="47">
        <v>0.20000000000000001</v>
      </c>
      <c r="M269" s="48">
        <f t="shared" si="72"/>
        <v>0</v>
      </c>
      <c r="N269" s="49">
        <v>0.050000000000000003</v>
      </c>
      <c r="O269" s="50">
        <f t="shared" si="73"/>
        <v>0</v>
      </c>
      <c r="P269" s="49">
        <v>0.050000000000000003</v>
      </c>
      <c r="Q269" s="50">
        <f t="shared" si="74"/>
        <v>0</v>
      </c>
      <c r="R269" s="51">
        <f t="shared" si="75"/>
        <v>0</v>
      </c>
      <c r="S269" s="52">
        <f t="shared" si="76"/>
        <v>0</v>
      </c>
      <c r="T269" s="53" t="e">
        <f t="shared" si="77"/>
        <v>#DIV/0!</v>
      </c>
    </row>
    <row r="270" ht="15.95" customHeight="1">
      <c r="A270" s="352" t="s">
        <v>502</v>
      </c>
      <c r="B270" s="39" t="s">
        <v>184</v>
      </c>
      <c r="C270" s="40" t="s">
        <v>185</v>
      </c>
      <c r="D270" s="41">
        <v>0</v>
      </c>
      <c r="E270" s="42">
        <v>298</v>
      </c>
      <c r="F270" s="43">
        <v>0</v>
      </c>
      <c r="G270" s="44">
        <f t="shared" si="67"/>
        <v>298</v>
      </c>
      <c r="H270" s="45">
        <f t="shared" si="68"/>
        <v>41.788539999999998</v>
      </c>
      <c r="I270" s="45">
        <f t="shared" si="69"/>
        <v>0</v>
      </c>
      <c r="J270" s="45">
        <f t="shared" si="70"/>
        <v>5.4325102000000003</v>
      </c>
      <c r="K270" s="46">
        <f t="shared" si="71"/>
        <v>0</v>
      </c>
      <c r="L270" s="47">
        <v>0.20000000000000001</v>
      </c>
      <c r="M270" s="48">
        <f t="shared" si="72"/>
        <v>0</v>
      </c>
      <c r="N270" s="49">
        <v>0.050000000000000003</v>
      </c>
      <c r="O270" s="50">
        <f t="shared" si="73"/>
        <v>0</v>
      </c>
      <c r="P270" s="49">
        <v>0.050000000000000003</v>
      </c>
      <c r="Q270" s="50">
        <f t="shared" si="74"/>
        <v>0</v>
      </c>
      <c r="R270" s="51">
        <f t="shared" si="75"/>
        <v>0</v>
      </c>
      <c r="S270" s="52">
        <f t="shared" si="76"/>
        <v>0</v>
      </c>
      <c r="T270" s="53" t="e">
        <f t="shared" si="77"/>
        <v>#DIV/0!</v>
      </c>
    </row>
    <row r="271" ht="15.95" customHeight="1">
      <c r="A271" s="352" t="s">
        <v>502</v>
      </c>
      <c r="B271" s="39" t="s">
        <v>186</v>
      </c>
      <c r="C271" s="40" t="s">
        <v>187</v>
      </c>
      <c r="D271" s="41">
        <v>0</v>
      </c>
      <c r="E271" s="42">
        <v>348</v>
      </c>
      <c r="F271" s="43">
        <v>0</v>
      </c>
      <c r="G271" s="44">
        <f t="shared" si="67"/>
        <v>348</v>
      </c>
      <c r="H271" s="45">
        <f t="shared" si="68"/>
        <v>48.800039999999996</v>
      </c>
      <c r="I271" s="45">
        <f t="shared" si="69"/>
        <v>0</v>
      </c>
      <c r="J271" s="45">
        <f t="shared" si="70"/>
        <v>6.3440051999999998</v>
      </c>
      <c r="K271" s="46">
        <f t="shared" si="71"/>
        <v>0</v>
      </c>
      <c r="L271" s="47">
        <v>0.20000000000000001</v>
      </c>
      <c r="M271" s="48">
        <f t="shared" si="72"/>
        <v>0</v>
      </c>
      <c r="N271" s="49">
        <v>0.050000000000000003</v>
      </c>
      <c r="O271" s="50">
        <f t="shared" si="73"/>
        <v>0</v>
      </c>
      <c r="P271" s="49">
        <v>0.050000000000000003</v>
      </c>
      <c r="Q271" s="50">
        <f t="shared" si="74"/>
        <v>0</v>
      </c>
      <c r="R271" s="51">
        <f t="shared" si="75"/>
        <v>0</v>
      </c>
      <c r="S271" s="52">
        <f t="shared" si="76"/>
        <v>0</v>
      </c>
      <c r="T271" s="53" t="e">
        <f t="shared" si="77"/>
        <v>#DIV/0!</v>
      </c>
    </row>
    <row r="272" ht="15.95" customHeight="1">
      <c r="A272" s="352" t="s">
        <v>502</v>
      </c>
      <c r="B272" s="39" t="s">
        <v>188</v>
      </c>
      <c r="C272" s="40" t="s">
        <v>189</v>
      </c>
      <c r="D272" s="41">
        <v>0</v>
      </c>
      <c r="E272" s="42">
        <v>328</v>
      </c>
      <c r="F272" s="43">
        <v>0</v>
      </c>
      <c r="G272" s="44">
        <f t="shared" si="67"/>
        <v>328</v>
      </c>
      <c r="H272" s="45">
        <f t="shared" si="68"/>
        <v>45.995439999999995</v>
      </c>
      <c r="I272" s="45">
        <f t="shared" si="69"/>
        <v>0</v>
      </c>
      <c r="J272" s="45">
        <f t="shared" si="70"/>
        <v>5.9794071999999998</v>
      </c>
      <c r="K272" s="46">
        <f t="shared" si="71"/>
        <v>0</v>
      </c>
      <c r="L272" s="47">
        <v>0.20000000000000001</v>
      </c>
      <c r="M272" s="48">
        <f t="shared" si="72"/>
        <v>0</v>
      </c>
      <c r="N272" s="49">
        <v>0.050000000000000003</v>
      </c>
      <c r="O272" s="50">
        <f t="shared" si="73"/>
        <v>0</v>
      </c>
      <c r="P272" s="49">
        <v>0.050000000000000003</v>
      </c>
      <c r="Q272" s="50">
        <f t="shared" si="74"/>
        <v>0</v>
      </c>
      <c r="R272" s="51">
        <f t="shared" si="75"/>
        <v>0</v>
      </c>
      <c r="S272" s="52">
        <f t="shared" si="76"/>
        <v>0</v>
      </c>
      <c r="T272" s="53" t="e">
        <f t="shared" si="77"/>
        <v>#DIV/0!</v>
      </c>
    </row>
    <row r="273" ht="15.95" customHeight="1">
      <c r="A273" s="352" t="s">
        <v>502</v>
      </c>
      <c r="B273" s="39" t="s">
        <v>190</v>
      </c>
      <c r="C273" s="40" t="s">
        <v>191</v>
      </c>
      <c r="D273" s="41">
        <v>0</v>
      </c>
      <c r="E273" s="42">
        <v>398</v>
      </c>
      <c r="F273" s="43">
        <v>0</v>
      </c>
      <c r="G273" s="44">
        <f t="shared" si="67"/>
        <v>398</v>
      </c>
      <c r="H273" s="45">
        <f t="shared" si="68"/>
        <v>55.811540000000001</v>
      </c>
      <c r="I273" s="45">
        <f t="shared" si="69"/>
        <v>0</v>
      </c>
      <c r="J273" s="45">
        <f t="shared" si="70"/>
        <v>7.2555002000000002</v>
      </c>
      <c r="K273" s="46">
        <f t="shared" si="71"/>
        <v>0</v>
      </c>
      <c r="L273" s="47">
        <v>0.20000000000000001</v>
      </c>
      <c r="M273" s="48">
        <f t="shared" si="72"/>
        <v>0</v>
      </c>
      <c r="N273" s="49">
        <v>0.050000000000000003</v>
      </c>
      <c r="O273" s="50">
        <f t="shared" si="73"/>
        <v>0</v>
      </c>
      <c r="P273" s="49">
        <v>0.050000000000000003</v>
      </c>
      <c r="Q273" s="50">
        <f t="shared" si="74"/>
        <v>0</v>
      </c>
      <c r="R273" s="51">
        <f t="shared" si="75"/>
        <v>0</v>
      </c>
      <c r="S273" s="52">
        <f t="shared" si="76"/>
        <v>0</v>
      </c>
      <c r="T273" s="53" t="e">
        <f t="shared" si="77"/>
        <v>#DIV/0!</v>
      </c>
    </row>
    <row r="274" ht="15.95" customHeight="1">
      <c r="A274" s="352" t="s">
        <v>502</v>
      </c>
      <c r="B274" s="39" t="s">
        <v>192</v>
      </c>
      <c r="C274" s="40" t="s">
        <v>193</v>
      </c>
      <c r="D274" s="41">
        <v>0</v>
      </c>
      <c r="E274" s="42">
        <v>518</v>
      </c>
      <c r="F274" s="43">
        <v>0</v>
      </c>
      <c r="G274" s="44">
        <f t="shared" si="67"/>
        <v>518</v>
      </c>
      <c r="H274" s="45">
        <f t="shared" si="68"/>
        <v>72.639139999999998</v>
      </c>
      <c r="I274" s="45">
        <f t="shared" si="69"/>
        <v>0</v>
      </c>
      <c r="J274" s="45">
        <f t="shared" si="70"/>
        <v>9.4430882</v>
      </c>
      <c r="K274" s="46">
        <f t="shared" si="71"/>
        <v>0</v>
      </c>
      <c r="L274" s="47">
        <v>0.20000000000000001</v>
      </c>
      <c r="M274" s="48">
        <f t="shared" si="72"/>
        <v>0</v>
      </c>
      <c r="N274" s="49">
        <v>0.050000000000000003</v>
      </c>
      <c r="O274" s="50">
        <f t="shared" si="73"/>
        <v>0</v>
      </c>
      <c r="P274" s="49">
        <v>0.050000000000000003</v>
      </c>
      <c r="Q274" s="50">
        <f t="shared" si="74"/>
        <v>0</v>
      </c>
      <c r="R274" s="51">
        <f t="shared" si="75"/>
        <v>0</v>
      </c>
      <c r="S274" s="52">
        <f t="shared" si="76"/>
        <v>0</v>
      </c>
      <c r="T274" s="53" t="e">
        <f t="shared" si="77"/>
        <v>#DIV/0!</v>
      </c>
    </row>
    <row r="275" ht="15.95" customHeight="1">
      <c r="A275" s="352" t="s">
        <v>502</v>
      </c>
      <c r="B275" s="39" t="s">
        <v>194</v>
      </c>
      <c r="C275" s="40" t="s">
        <v>195</v>
      </c>
      <c r="D275" s="41">
        <v>0</v>
      </c>
      <c r="E275" s="42">
        <v>348</v>
      </c>
      <c r="F275" s="43">
        <v>0</v>
      </c>
      <c r="G275" s="44">
        <f t="shared" si="67"/>
        <v>348</v>
      </c>
      <c r="H275" s="45">
        <f t="shared" si="68"/>
        <v>48.800039999999996</v>
      </c>
      <c r="I275" s="45">
        <f t="shared" si="69"/>
        <v>0</v>
      </c>
      <c r="J275" s="45">
        <f t="shared" si="70"/>
        <v>6.3440051999999998</v>
      </c>
      <c r="K275" s="46">
        <f t="shared" si="71"/>
        <v>0</v>
      </c>
      <c r="L275" s="47">
        <v>0.20000000000000001</v>
      </c>
      <c r="M275" s="48">
        <f t="shared" si="72"/>
        <v>0</v>
      </c>
      <c r="N275" s="49">
        <v>0.050000000000000003</v>
      </c>
      <c r="O275" s="50">
        <f t="shared" si="73"/>
        <v>0</v>
      </c>
      <c r="P275" s="49">
        <v>0.050000000000000003</v>
      </c>
      <c r="Q275" s="50">
        <f t="shared" si="74"/>
        <v>0</v>
      </c>
      <c r="R275" s="51">
        <f t="shared" si="75"/>
        <v>0</v>
      </c>
      <c r="S275" s="52">
        <f t="shared" si="76"/>
        <v>0</v>
      </c>
      <c r="T275" s="53" t="e">
        <f t="shared" si="77"/>
        <v>#DIV/0!</v>
      </c>
    </row>
    <row r="276" ht="15.95" customHeight="1">
      <c r="A276" s="352" t="s">
        <v>502</v>
      </c>
      <c r="B276" s="39" t="s">
        <v>196</v>
      </c>
      <c r="C276" s="40" t="s">
        <v>197</v>
      </c>
      <c r="D276" s="41">
        <v>0</v>
      </c>
      <c r="E276" s="42">
        <v>498</v>
      </c>
      <c r="F276" s="43">
        <v>0</v>
      </c>
      <c r="G276" s="44">
        <f t="shared" si="67"/>
        <v>498</v>
      </c>
      <c r="H276" s="45">
        <f t="shared" si="68"/>
        <v>69.83453999999999</v>
      </c>
      <c r="I276" s="45">
        <f t="shared" si="69"/>
        <v>0</v>
      </c>
      <c r="J276" s="45">
        <f t="shared" si="70"/>
        <v>9.0784901999999992</v>
      </c>
      <c r="K276" s="46">
        <f t="shared" si="71"/>
        <v>0</v>
      </c>
      <c r="L276" s="47">
        <v>0.20000000000000001</v>
      </c>
      <c r="M276" s="48">
        <f t="shared" si="72"/>
        <v>0</v>
      </c>
      <c r="N276" s="49">
        <v>0.050000000000000003</v>
      </c>
      <c r="O276" s="50">
        <f t="shared" si="73"/>
        <v>0</v>
      </c>
      <c r="P276" s="49">
        <v>0.050000000000000003</v>
      </c>
      <c r="Q276" s="50">
        <f t="shared" si="74"/>
        <v>0</v>
      </c>
      <c r="R276" s="51">
        <f t="shared" si="75"/>
        <v>0</v>
      </c>
      <c r="S276" s="52">
        <f t="shared" si="76"/>
        <v>0</v>
      </c>
      <c r="T276" s="53" t="e">
        <f t="shared" si="77"/>
        <v>#DIV/0!</v>
      </c>
    </row>
    <row r="277" ht="15.95" customHeight="1">
      <c r="A277" s="352" t="s">
        <v>502</v>
      </c>
      <c r="B277" s="39" t="s">
        <v>198</v>
      </c>
      <c r="C277" s="40" t="s">
        <v>199</v>
      </c>
      <c r="D277" s="41">
        <v>0</v>
      </c>
      <c r="E277" s="42">
        <v>198</v>
      </c>
      <c r="F277" s="43">
        <v>0</v>
      </c>
      <c r="G277" s="44">
        <f t="shared" si="67"/>
        <v>198</v>
      </c>
      <c r="H277" s="45">
        <f t="shared" si="68"/>
        <v>27.765539999999998</v>
      </c>
      <c r="I277" s="45">
        <f t="shared" si="69"/>
        <v>0</v>
      </c>
      <c r="J277" s="45">
        <f t="shared" si="70"/>
        <v>3.6095202</v>
      </c>
      <c r="K277" s="46">
        <f t="shared" si="71"/>
        <v>0</v>
      </c>
      <c r="L277" s="47">
        <v>0.20000000000000001</v>
      </c>
      <c r="M277" s="48">
        <f t="shared" si="72"/>
        <v>0</v>
      </c>
      <c r="N277" s="49">
        <v>0.050000000000000003</v>
      </c>
      <c r="O277" s="50">
        <f t="shared" si="73"/>
        <v>0</v>
      </c>
      <c r="P277" s="49">
        <v>0.050000000000000003</v>
      </c>
      <c r="Q277" s="50">
        <f t="shared" si="74"/>
        <v>0</v>
      </c>
      <c r="R277" s="51">
        <f t="shared" si="75"/>
        <v>0</v>
      </c>
      <c r="S277" s="52">
        <f t="shared" si="76"/>
        <v>0</v>
      </c>
      <c r="T277" s="53" t="e">
        <f t="shared" si="77"/>
        <v>#DIV/0!</v>
      </c>
    </row>
    <row r="278" ht="15.95" customHeight="1">
      <c r="A278" s="352" t="s">
        <v>502</v>
      </c>
      <c r="B278" s="56" t="s">
        <v>200</v>
      </c>
      <c r="C278" s="40" t="s">
        <v>201</v>
      </c>
      <c r="D278" s="41">
        <v>0</v>
      </c>
      <c r="E278" s="42">
        <v>298</v>
      </c>
      <c r="F278" s="43">
        <v>0</v>
      </c>
      <c r="G278" s="44">
        <f t="shared" si="67"/>
        <v>298</v>
      </c>
      <c r="H278" s="45">
        <f t="shared" si="68"/>
        <v>41.788539999999998</v>
      </c>
      <c r="I278" s="45">
        <f t="shared" si="69"/>
        <v>0</v>
      </c>
      <c r="J278" s="45">
        <f t="shared" si="70"/>
        <v>5.4325102000000003</v>
      </c>
      <c r="K278" s="46">
        <f t="shared" si="71"/>
        <v>0</v>
      </c>
      <c r="L278" s="47">
        <v>0.20000000000000001</v>
      </c>
      <c r="M278" s="48">
        <f t="shared" si="72"/>
        <v>0</v>
      </c>
      <c r="N278" s="49">
        <v>0.050000000000000003</v>
      </c>
      <c r="O278" s="50">
        <f t="shared" si="73"/>
        <v>0</v>
      </c>
      <c r="P278" s="49">
        <v>0.050000000000000003</v>
      </c>
      <c r="Q278" s="50">
        <f t="shared" si="74"/>
        <v>0</v>
      </c>
      <c r="R278" s="51">
        <f t="shared" si="75"/>
        <v>0</v>
      </c>
      <c r="S278" s="52">
        <f t="shared" si="76"/>
        <v>0</v>
      </c>
      <c r="T278" s="53" t="e">
        <f t="shared" si="77"/>
        <v>#DIV/0!</v>
      </c>
    </row>
    <row r="279" ht="15.95" customHeight="1">
      <c r="A279" s="352" t="s">
        <v>502</v>
      </c>
      <c r="B279" s="39" t="s">
        <v>202</v>
      </c>
      <c r="C279" s="40" t="s">
        <v>203</v>
      </c>
      <c r="D279" s="41">
        <v>0</v>
      </c>
      <c r="E279" s="42">
        <v>298</v>
      </c>
      <c r="F279" s="43">
        <v>0</v>
      </c>
      <c r="G279" s="44">
        <f t="shared" si="67"/>
        <v>298</v>
      </c>
      <c r="H279" s="45">
        <f t="shared" si="68"/>
        <v>41.788539999999998</v>
      </c>
      <c r="I279" s="45">
        <f t="shared" si="69"/>
        <v>0</v>
      </c>
      <c r="J279" s="45">
        <f t="shared" si="70"/>
        <v>5.4325102000000003</v>
      </c>
      <c r="K279" s="46">
        <f t="shared" si="71"/>
        <v>0</v>
      </c>
      <c r="L279" s="47">
        <v>0.20000000000000001</v>
      </c>
      <c r="M279" s="48">
        <f t="shared" si="72"/>
        <v>0</v>
      </c>
      <c r="N279" s="49">
        <v>0.050000000000000003</v>
      </c>
      <c r="O279" s="50">
        <f t="shared" si="73"/>
        <v>0</v>
      </c>
      <c r="P279" s="49">
        <v>0.050000000000000003</v>
      </c>
      <c r="Q279" s="50">
        <f t="shared" si="74"/>
        <v>0</v>
      </c>
      <c r="R279" s="51">
        <f t="shared" si="75"/>
        <v>0</v>
      </c>
      <c r="S279" s="52">
        <f t="shared" si="76"/>
        <v>0</v>
      </c>
      <c r="T279" s="53" t="e">
        <f t="shared" si="77"/>
        <v>#DIV/0!</v>
      </c>
    </row>
    <row r="280" ht="15.95" customHeight="1">
      <c r="A280" s="352" t="s">
        <v>502</v>
      </c>
      <c r="B280" s="39" t="s">
        <v>204</v>
      </c>
      <c r="C280" s="40" t="s">
        <v>205</v>
      </c>
      <c r="D280" s="41">
        <v>0</v>
      </c>
      <c r="E280" s="42">
        <v>448</v>
      </c>
      <c r="F280" s="43">
        <v>0</v>
      </c>
      <c r="G280" s="44">
        <f t="shared" si="67"/>
        <v>448</v>
      </c>
      <c r="H280" s="45">
        <f t="shared" si="68"/>
        <v>62.823039999999999</v>
      </c>
      <c r="I280" s="45">
        <f t="shared" si="69"/>
        <v>0</v>
      </c>
      <c r="J280" s="45">
        <f t="shared" si="70"/>
        <v>8.1669952000000006</v>
      </c>
      <c r="K280" s="46">
        <f t="shared" si="71"/>
        <v>0</v>
      </c>
      <c r="L280" s="47">
        <v>0.20000000000000001</v>
      </c>
      <c r="M280" s="48">
        <f t="shared" si="72"/>
        <v>0</v>
      </c>
      <c r="N280" s="49">
        <v>0.050000000000000003</v>
      </c>
      <c r="O280" s="50">
        <f t="shared" si="73"/>
        <v>0</v>
      </c>
      <c r="P280" s="49">
        <v>0.050000000000000003</v>
      </c>
      <c r="Q280" s="50">
        <f t="shared" si="74"/>
        <v>0</v>
      </c>
      <c r="R280" s="51">
        <f t="shared" si="75"/>
        <v>0</v>
      </c>
      <c r="S280" s="52">
        <f t="shared" si="76"/>
        <v>0</v>
      </c>
      <c r="T280" s="53" t="e">
        <f t="shared" si="77"/>
        <v>#DIV/0!</v>
      </c>
    </row>
    <row r="281" ht="15.95" customHeight="1">
      <c r="A281" s="352" t="s">
        <v>502</v>
      </c>
      <c r="B281" s="39" t="s">
        <v>206</v>
      </c>
      <c r="C281" s="61" t="s">
        <v>207</v>
      </c>
      <c r="D281" s="41">
        <v>0</v>
      </c>
      <c r="E281" s="42">
        <v>248</v>
      </c>
      <c r="F281" s="43">
        <v>0</v>
      </c>
      <c r="G281" s="44">
        <f t="shared" si="67"/>
        <v>248</v>
      </c>
      <c r="H281" s="45">
        <f t="shared" si="68"/>
        <v>34.77704</v>
      </c>
      <c r="I281" s="45">
        <f t="shared" si="69"/>
        <v>0</v>
      </c>
      <c r="J281" s="45">
        <f t="shared" si="70"/>
        <v>4.5210151999999999</v>
      </c>
      <c r="K281" s="46">
        <f t="shared" si="71"/>
        <v>0</v>
      </c>
      <c r="L281" s="47">
        <v>0.20000000000000001</v>
      </c>
      <c r="M281" s="48">
        <f t="shared" si="72"/>
        <v>0</v>
      </c>
      <c r="N281" s="49">
        <v>0.050000000000000003</v>
      </c>
      <c r="O281" s="50">
        <f t="shared" si="73"/>
        <v>0</v>
      </c>
      <c r="P281" s="49">
        <v>0.050000000000000003</v>
      </c>
      <c r="Q281" s="50">
        <f t="shared" si="74"/>
        <v>0</v>
      </c>
      <c r="R281" s="51">
        <f t="shared" si="75"/>
        <v>0</v>
      </c>
      <c r="S281" s="52">
        <f t="shared" si="76"/>
        <v>0</v>
      </c>
      <c r="T281" s="53" t="e">
        <f t="shared" si="77"/>
        <v>#DIV/0!</v>
      </c>
    </row>
    <row r="282" ht="15.95" customHeight="1">
      <c r="A282" s="352" t="s">
        <v>502</v>
      </c>
      <c r="B282" s="39" t="s">
        <v>208</v>
      </c>
      <c r="C282" s="61" t="s">
        <v>209</v>
      </c>
      <c r="D282" s="41">
        <v>0</v>
      </c>
      <c r="E282" s="42">
        <v>348</v>
      </c>
      <c r="F282" s="43">
        <v>0</v>
      </c>
      <c r="G282" s="44">
        <f t="shared" si="67"/>
        <v>348</v>
      </c>
      <c r="H282" s="45">
        <f t="shared" si="68"/>
        <v>48.800039999999996</v>
      </c>
      <c r="I282" s="45">
        <f t="shared" si="69"/>
        <v>0</v>
      </c>
      <c r="J282" s="45">
        <f t="shared" si="70"/>
        <v>6.3440051999999998</v>
      </c>
      <c r="K282" s="46">
        <f t="shared" si="71"/>
        <v>0</v>
      </c>
      <c r="L282" s="47">
        <v>0.20000000000000001</v>
      </c>
      <c r="M282" s="48">
        <f t="shared" si="72"/>
        <v>0</v>
      </c>
      <c r="N282" s="49">
        <v>0.050000000000000003</v>
      </c>
      <c r="O282" s="50">
        <f t="shared" si="73"/>
        <v>0</v>
      </c>
      <c r="P282" s="49">
        <v>0.050000000000000003</v>
      </c>
      <c r="Q282" s="50">
        <f t="shared" si="74"/>
        <v>0</v>
      </c>
      <c r="R282" s="51">
        <f t="shared" si="75"/>
        <v>0</v>
      </c>
      <c r="S282" s="52">
        <f t="shared" si="76"/>
        <v>0</v>
      </c>
      <c r="T282" s="53" t="e">
        <f t="shared" si="77"/>
        <v>#DIV/0!</v>
      </c>
    </row>
    <row r="283" ht="15.95" customHeight="1">
      <c r="A283" s="352" t="s">
        <v>502</v>
      </c>
      <c r="B283" s="56" t="s">
        <v>210</v>
      </c>
      <c r="C283" s="40" t="s">
        <v>211</v>
      </c>
      <c r="D283" s="41">
        <v>0</v>
      </c>
      <c r="E283" s="42">
        <v>368</v>
      </c>
      <c r="F283" s="43">
        <v>0</v>
      </c>
      <c r="G283" s="44">
        <f t="shared" si="67"/>
        <v>368</v>
      </c>
      <c r="H283" s="45">
        <f t="shared" si="68"/>
        <v>51.604639999999996</v>
      </c>
      <c r="I283" s="45">
        <f t="shared" si="69"/>
        <v>0</v>
      </c>
      <c r="J283" s="45">
        <f t="shared" si="70"/>
        <v>6.7086031999999998</v>
      </c>
      <c r="K283" s="46">
        <f t="shared" si="71"/>
        <v>0</v>
      </c>
      <c r="L283" s="47">
        <v>0.20000000000000001</v>
      </c>
      <c r="M283" s="48">
        <f t="shared" si="72"/>
        <v>0</v>
      </c>
      <c r="N283" s="49">
        <v>0.050000000000000003</v>
      </c>
      <c r="O283" s="50">
        <f t="shared" si="73"/>
        <v>0</v>
      </c>
      <c r="P283" s="49">
        <v>0.050000000000000003</v>
      </c>
      <c r="Q283" s="50">
        <f t="shared" si="74"/>
        <v>0</v>
      </c>
      <c r="R283" s="51">
        <f t="shared" si="75"/>
        <v>0</v>
      </c>
      <c r="S283" s="52">
        <f t="shared" si="76"/>
        <v>0</v>
      </c>
      <c r="T283" s="53" t="e">
        <f t="shared" si="77"/>
        <v>#DIV/0!</v>
      </c>
    </row>
    <row r="284" ht="15.95" customHeight="1">
      <c r="A284" s="352" t="s">
        <v>502</v>
      </c>
      <c r="B284" s="56" t="s">
        <v>212</v>
      </c>
      <c r="C284" s="40" t="s">
        <v>213</v>
      </c>
      <c r="D284" s="41">
        <v>0</v>
      </c>
      <c r="E284" s="42">
        <v>528</v>
      </c>
      <c r="F284" s="43">
        <v>0</v>
      </c>
      <c r="G284" s="44">
        <f t="shared" si="67"/>
        <v>528</v>
      </c>
      <c r="H284" s="45">
        <f t="shared" si="68"/>
        <v>74.041439999999994</v>
      </c>
      <c r="I284" s="45">
        <f t="shared" si="69"/>
        <v>0</v>
      </c>
      <c r="J284" s="45">
        <f t="shared" si="70"/>
        <v>9.6253872000000005</v>
      </c>
      <c r="K284" s="46">
        <f t="shared" si="71"/>
        <v>0</v>
      </c>
      <c r="L284" s="47">
        <v>0.20000000000000001</v>
      </c>
      <c r="M284" s="48">
        <f t="shared" si="72"/>
        <v>0</v>
      </c>
      <c r="N284" s="49">
        <v>0.050000000000000003</v>
      </c>
      <c r="O284" s="50">
        <f t="shared" si="73"/>
        <v>0</v>
      </c>
      <c r="P284" s="49">
        <v>0.050000000000000003</v>
      </c>
      <c r="Q284" s="50">
        <f t="shared" si="74"/>
        <v>0</v>
      </c>
      <c r="R284" s="51">
        <f t="shared" si="75"/>
        <v>0</v>
      </c>
      <c r="S284" s="52">
        <f t="shared" si="76"/>
        <v>0</v>
      </c>
      <c r="T284" s="53" t="e">
        <f t="shared" si="77"/>
        <v>#DIV/0!</v>
      </c>
    </row>
    <row r="285" ht="15.95" customHeight="1">
      <c r="A285" s="352" t="s">
        <v>502</v>
      </c>
      <c r="B285" s="56" t="s">
        <v>214</v>
      </c>
      <c r="C285" s="40" t="s">
        <v>215</v>
      </c>
      <c r="D285" s="41">
        <v>0</v>
      </c>
      <c r="E285" s="42">
        <v>678</v>
      </c>
      <c r="F285" s="43">
        <v>0</v>
      </c>
      <c r="G285" s="44">
        <f t="shared" si="67"/>
        <v>678</v>
      </c>
      <c r="H285" s="45">
        <f t="shared" si="68"/>
        <v>95.075939999999989</v>
      </c>
      <c r="I285" s="45">
        <f t="shared" si="69"/>
        <v>0</v>
      </c>
      <c r="J285" s="45">
        <f t="shared" si="70"/>
        <v>12.359872199999998</v>
      </c>
      <c r="K285" s="46">
        <f t="shared" si="71"/>
        <v>0</v>
      </c>
      <c r="L285" s="47">
        <v>0.20000000000000001</v>
      </c>
      <c r="M285" s="48">
        <f t="shared" si="72"/>
        <v>0</v>
      </c>
      <c r="N285" s="49">
        <v>0.050000000000000003</v>
      </c>
      <c r="O285" s="50">
        <f t="shared" si="73"/>
        <v>0</v>
      </c>
      <c r="P285" s="49">
        <v>0.050000000000000003</v>
      </c>
      <c r="Q285" s="50">
        <f t="shared" si="74"/>
        <v>0</v>
      </c>
      <c r="R285" s="51">
        <f t="shared" si="75"/>
        <v>0</v>
      </c>
      <c r="S285" s="52">
        <f t="shared" si="76"/>
        <v>0</v>
      </c>
      <c r="T285" s="53" t="e">
        <f t="shared" si="77"/>
        <v>#DIV/0!</v>
      </c>
    </row>
    <row r="286" ht="15.95" customHeight="1">
      <c r="A286" s="352" t="s">
        <v>502</v>
      </c>
      <c r="B286" s="56" t="s">
        <v>216</v>
      </c>
      <c r="C286" s="40" t="s">
        <v>217</v>
      </c>
      <c r="D286" s="41">
        <v>0</v>
      </c>
      <c r="E286" s="42">
        <v>248</v>
      </c>
      <c r="F286" s="43">
        <v>0</v>
      </c>
      <c r="G286" s="44">
        <f t="shared" si="67"/>
        <v>248</v>
      </c>
      <c r="H286" s="45">
        <f t="shared" si="68"/>
        <v>34.77704</v>
      </c>
      <c r="I286" s="45">
        <f t="shared" si="69"/>
        <v>0</v>
      </c>
      <c r="J286" s="45">
        <f t="shared" si="70"/>
        <v>4.5210151999999999</v>
      </c>
      <c r="K286" s="46">
        <f t="shared" si="71"/>
        <v>0</v>
      </c>
      <c r="L286" s="47">
        <v>0.20000000000000001</v>
      </c>
      <c r="M286" s="48">
        <f t="shared" si="72"/>
        <v>0</v>
      </c>
      <c r="N286" s="49">
        <v>0.050000000000000003</v>
      </c>
      <c r="O286" s="50">
        <f t="shared" si="73"/>
        <v>0</v>
      </c>
      <c r="P286" s="49">
        <v>0.050000000000000003</v>
      </c>
      <c r="Q286" s="50">
        <f t="shared" si="74"/>
        <v>0</v>
      </c>
      <c r="R286" s="51">
        <f t="shared" si="75"/>
        <v>0</v>
      </c>
      <c r="S286" s="52">
        <f t="shared" si="76"/>
        <v>0</v>
      </c>
      <c r="T286" s="53" t="e">
        <f t="shared" si="77"/>
        <v>#DIV/0!</v>
      </c>
    </row>
    <row r="287" ht="15.95" customHeight="1">
      <c r="A287" s="352" t="s">
        <v>502</v>
      </c>
      <c r="B287" s="56" t="s">
        <v>218</v>
      </c>
      <c r="C287" s="40" t="s">
        <v>219</v>
      </c>
      <c r="D287" s="41">
        <v>0</v>
      </c>
      <c r="E287" s="42">
        <v>298</v>
      </c>
      <c r="F287" s="43">
        <v>0</v>
      </c>
      <c r="G287" s="44">
        <f t="shared" si="67"/>
        <v>298</v>
      </c>
      <c r="H287" s="45">
        <f t="shared" si="68"/>
        <v>41.788539999999998</v>
      </c>
      <c r="I287" s="45">
        <f t="shared" si="69"/>
        <v>0</v>
      </c>
      <c r="J287" s="45">
        <f t="shared" si="70"/>
        <v>5.4325102000000003</v>
      </c>
      <c r="K287" s="46">
        <f t="shared" si="71"/>
        <v>0</v>
      </c>
      <c r="L287" s="47">
        <v>0.20000000000000001</v>
      </c>
      <c r="M287" s="48">
        <f t="shared" si="72"/>
        <v>0</v>
      </c>
      <c r="N287" s="49">
        <v>0.050000000000000003</v>
      </c>
      <c r="O287" s="50">
        <f t="shared" si="73"/>
        <v>0</v>
      </c>
      <c r="P287" s="49">
        <v>0.050000000000000003</v>
      </c>
      <c r="Q287" s="50">
        <f t="shared" si="74"/>
        <v>0</v>
      </c>
      <c r="R287" s="51">
        <f t="shared" si="75"/>
        <v>0</v>
      </c>
      <c r="S287" s="52">
        <f t="shared" si="76"/>
        <v>0</v>
      </c>
      <c r="T287" s="53" t="e">
        <f t="shared" si="77"/>
        <v>#DIV/0!</v>
      </c>
    </row>
    <row r="288" ht="15.95" customHeight="1">
      <c r="A288" s="352" t="s">
        <v>502</v>
      </c>
      <c r="B288" s="56" t="s">
        <v>220</v>
      </c>
      <c r="C288" s="40" t="s">
        <v>221</v>
      </c>
      <c r="D288" s="41">
        <v>0</v>
      </c>
      <c r="E288" s="42">
        <v>498</v>
      </c>
      <c r="F288" s="43">
        <v>0</v>
      </c>
      <c r="G288" s="44">
        <f t="shared" si="67"/>
        <v>498</v>
      </c>
      <c r="H288" s="45">
        <f t="shared" si="68"/>
        <v>69.83453999999999</v>
      </c>
      <c r="I288" s="45">
        <f t="shared" si="69"/>
        <v>0</v>
      </c>
      <c r="J288" s="45">
        <f t="shared" si="70"/>
        <v>9.0784901999999992</v>
      </c>
      <c r="K288" s="46">
        <f t="shared" si="71"/>
        <v>0</v>
      </c>
      <c r="L288" s="47">
        <v>0.20000000000000001</v>
      </c>
      <c r="M288" s="48">
        <f t="shared" si="72"/>
        <v>0</v>
      </c>
      <c r="N288" s="49">
        <v>0.050000000000000003</v>
      </c>
      <c r="O288" s="50">
        <f t="shared" si="73"/>
        <v>0</v>
      </c>
      <c r="P288" s="49">
        <v>0.050000000000000003</v>
      </c>
      <c r="Q288" s="50">
        <f t="shared" si="74"/>
        <v>0</v>
      </c>
      <c r="R288" s="51">
        <f t="shared" si="75"/>
        <v>0</v>
      </c>
      <c r="S288" s="52">
        <f t="shared" si="76"/>
        <v>0</v>
      </c>
      <c r="T288" s="53" t="e">
        <f t="shared" si="77"/>
        <v>#DIV/0!</v>
      </c>
    </row>
    <row r="289" ht="15.95" customHeight="1">
      <c r="A289" s="352" t="s">
        <v>502</v>
      </c>
      <c r="B289" s="39" t="s">
        <v>222</v>
      </c>
      <c r="C289" s="61" t="s">
        <v>223</v>
      </c>
      <c r="D289" s="41">
        <v>0</v>
      </c>
      <c r="E289" s="42">
        <v>298</v>
      </c>
      <c r="F289" s="43">
        <v>0</v>
      </c>
      <c r="G289" s="44">
        <f t="shared" si="67"/>
        <v>298</v>
      </c>
      <c r="H289" s="45">
        <f t="shared" si="68"/>
        <v>41.788539999999998</v>
      </c>
      <c r="I289" s="45">
        <f t="shared" si="69"/>
        <v>0</v>
      </c>
      <c r="J289" s="45">
        <f t="shared" si="70"/>
        <v>5.4325102000000003</v>
      </c>
      <c r="K289" s="46">
        <f t="shared" si="71"/>
        <v>0</v>
      </c>
      <c r="L289" s="47">
        <v>0.20000000000000001</v>
      </c>
      <c r="M289" s="48">
        <f t="shared" si="72"/>
        <v>0</v>
      </c>
      <c r="N289" s="49">
        <v>0.050000000000000003</v>
      </c>
      <c r="O289" s="50">
        <f t="shared" si="73"/>
        <v>0</v>
      </c>
      <c r="P289" s="49">
        <v>0.050000000000000003</v>
      </c>
      <c r="Q289" s="50">
        <f t="shared" si="74"/>
        <v>0</v>
      </c>
      <c r="R289" s="51">
        <f t="shared" si="75"/>
        <v>0</v>
      </c>
      <c r="S289" s="52">
        <f t="shared" si="76"/>
        <v>0</v>
      </c>
      <c r="T289" s="53" t="e">
        <f t="shared" si="77"/>
        <v>#DIV/0!</v>
      </c>
    </row>
    <row r="290" ht="15.95" customHeight="1">
      <c r="A290" s="352" t="s">
        <v>502</v>
      </c>
      <c r="B290" s="39" t="s">
        <v>224</v>
      </c>
      <c r="C290" s="61" t="s">
        <v>225</v>
      </c>
      <c r="D290" s="41">
        <v>0</v>
      </c>
      <c r="E290" s="42">
        <v>428</v>
      </c>
      <c r="F290" s="43">
        <v>0</v>
      </c>
      <c r="G290" s="44">
        <f t="shared" si="67"/>
        <v>428</v>
      </c>
      <c r="H290" s="45">
        <f t="shared" si="68"/>
        <v>60.018439999999998</v>
      </c>
      <c r="I290" s="45">
        <f t="shared" si="69"/>
        <v>0</v>
      </c>
      <c r="J290" s="45">
        <f t="shared" si="70"/>
        <v>7.8023971999999997</v>
      </c>
      <c r="K290" s="46">
        <f t="shared" si="71"/>
        <v>0</v>
      </c>
      <c r="L290" s="47">
        <v>0.20000000000000001</v>
      </c>
      <c r="M290" s="48">
        <f t="shared" si="72"/>
        <v>0</v>
      </c>
      <c r="N290" s="49">
        <v>0.050000000000000003</v>
      </c>
      <c r="O290" s="50">
        <f t="shared" si="73"/>
        <v>0</v>
      </c>
      <c r="P290" s="49">
        <v>0.050000000000000003</v>
      </c>
      <c r="Q290" s="50">
        <f t="shared" si="74"/>
        <v>0</v>
      </c>
      <c r="R290" s="51">
        <f t="shared" si="75"/>
        <v>0</v>
      </c>
      <c r="S290" s="52">
        <f t="shared" si="76"/>
        <v>0</v>
      </c>
      <c r="T290" s="53" t="e">
        <f t="shared" si="77"/>
        <v>#DIV/0!</v>
      </c>
    </row>
    <row r="291" ht="15.95" customHeight="1">
      <c r="A291" s="352" t="s">
        <v>502</v>
      </c>
      <c r="B291" s="39" t="s">
        <v>226</v>
      </c>
      <c r="C291" s="61" t="s">
        <v>227</v>
      </c>
      <c r="D291" s="41">
        <v>0</v>
      </c>
      <c r="E291" s="42">
        <v>498</v>
      </c>
      <c r="F291" s="43">
        <v>0</v>
      </c>
      <c r="G291" s="44">
        <f t="shared" si="67"/>
        <v>498</v>
      </c>
      <c r="H291" s="45">
        <f t="shared" si="68"/>
        <v>69.83453999999999</v>
      </c>
      <c r="I291" s="45">
        <f t="shared" si="69"/>
        <v>0</v>
      </c>
      <c r="J291" s="45">
        <f t="shared" si="70"/>
        <v>9.0784901999999992</v>
      </c>
      <c r="K291" s="46">
        <f t="shared" si="71"/>
        <v>0</v>
      </c>
      <c r="L291" s="47">
        <v>0.20000000000000001</v>
      </c>
      <c r="M291" s="48">
        <f t="shared" si="72"/>
        <v>0</v>
      </c>
      <c r="N291" s="49">
        <v>0.050000000000000003</v>
      </c>
      <c r="O291" s="50">
        <f t="shared" si="73"/>
        <v>0</v>
      </c>
      <c r="P291" s="49">
        <v>0.050000000000000003</v>
      </c>
      <c r="Q291" s="50">
        <f t="shared" si="74"/>
        <v>0</v>
      </c>
      <c r="R291" s="51">
        <f t="shared" si="75"/>
        <v>0</v>
      </c>
      <c r="S291" s="52">
        <f t="shared" si="76"/>
        <v>0</v>
      </c>
      <c r="T291" s="53" t="e">
        <f t="shared" si="77"/>
        <v>#DIV/0!</v>
      </c>
    </row>
    <row r="292" ht="15.95" customHeight="1">
      <c r="A292" s="352" t="s">
        <v>502</v>
      </c>
      <c r="B292" s="56" t="s">
        <v>228</v>
      </c>
      <c r="C292" s="40" t="s">
        <v>229</v>
      </c>
      <c r="D292" s="41">
        <v>0</v>
      </c>
      <c r="E292" s="42">
        <v>298</v>
      </c>
      <c r="F292" s="43">
        <v>0</v>
      </c>
      <c r="G292" s="44">
        <f t="shared" si="67"/>
        <v>298</v>
      </c>
      <c r="H292" s="45">
        <f t="shared" si="68"/>
        <v>41.788539999999998</v>
      </c>
      <c r="I292" s="45">
        <f t="shared" si="69"/>
        <v>0</v>
      </c>
      <c r="J292" s="45">
        <f t="shared" si="70"/>
        <v>5.4325102000000003</v>
      </c>
      <c r="K292" s="46">
        <f t="shared" si="71"/>
        <v>0</v>
      </c>
      <c r="L292" s="47">
        <v>0.20000000000000001</v>
      </c>
      <c r="M292" s="48">
        <f t="shared" si="72"/>
        <v>0</v>
      </c>
      <c r="N292" s="49">
        <v>0.050000000000000003</v>
      </c>
      <c r="O292" s="50">
        <f t="shared" si="73"/>
        <v>0</v>
      </c>
      <c r="P292" s="49">
        <v>0.050000000000000003</v>
      </c>
      <c r="Q292" s="50">
        <f t="shared" si="74"/>
        <v>0</v>
      </c>
      <c r="R292" s="51">
        <f t="shared" si="75"/>
        <v>0</v>
      </c>
      <c r="S292" s="52">
        <f t="shared" si="76"/>
        <v>0</v>
      </c>
      <c r="T292" s="53" t="e">
        <f t="shared" si="77"/>
        <v>#DIV/0!</v>
      </c>
    </row>
    <row r="293" ht="15.95" customHeight="1">
      <c r="A293" s="352" t="s">
        <v>502</v>
      </c>
      <c r="B293" s="56" t="s">
        <v>230</v>
      </c>
      <c r="C293" s="40" t="s">
        <v>231</v>
      </c>
      <c r="D293" s="41">
        <v>0</v>
      </c>
      <c r="E293" s="42">
        <v>428</v>
      </c>
      <c r="F293" s="43">
        <v>0</v>
      </c>
      <c r="G293" s="44">
        <f t="shared" si="67"/>
        <v>428</v>
      </c>
      <c r="H293" s="45">
        <f t="shared" si="68"/>
        <v>60.018439999999998</v>
      </c>
      <c r="I293" s="45">
        <f t="shared" si="69"/>
        <v>0</v>
      </c>
      <c r="J293" s="45">
        <f t="shared" si="70"/>
        <v>7.8023971999999997</v>
      </c>
      <c r="K293" s="46">
        <f t="shared" si="71"/>
        <v>0</v>
      </c>
      <c r="L293" s="47">
        <v>0.20000000000000001</v>
      </c>
      <c r="M293" s="48">
        <f t="shared" si="72"/>
        <v>0</v>
      </c>
      <c r="N293" s="49">
        <v>0.050000000000000003</v>
      </c>
      <c r="O293" s="50">
        <f t="shared" si="73"/>
        <v>0</v>
      </c>
      <c r="P293" s="49">
        <v>0.050000000000000003</v>
      </c>
      <c r="Q293" s="50">
        <f t="shared" si="74"/>
        <v>0</v>
      </c>
      <c r="R293" s="51">
        <f t="shared" si="75"/>
        <v>0</v>
      </c>
      <c r="S293" s="52">
        <f t="shared" si="76"/>
        <v>0</v>
      </c>
      <c r="T293" s="53" t="e">
        <f t="shared" si="77"/>
        <v>#DIV/0!</v>
      </c>
    </row>
    <row r="294" ht="15.95" customHeight="1">
      <c r="A294" s="352" t="s">
        <v>502</v>
      </c>
      <c r="B294" s="39" t="s">
        <v>232</v>
      </c>
      <c r="C294" s="40" t="s">
        <v>233</v>
      </c>
      <c r="D294" s="41">
        <v>0</v>
      </c>
      <c r="E294" s="42">
        <v>158</v>
      </c>
      <c r="F294" s="43">
        <v>0</v>
      </c>
      <c r="G294" s="44">
        <f t="shared" si="67"/>
        <v>158</v>
      </c>
      <c r="H294" s="45">
        <f t="shared" si="68"/>
        <v>22.15634</v>
      </c>
      <c r="I294" s="45">
        <f t="shared" si="69"/>
        <v>0</v>
      </c>
      <c r="J294" s="45">
        <f t="shared" si="70"/>
        <v>2.8803242</v>
      </c>
      <c r="K294" s="46">
        <f t="shared" si="71"/>
        <v>0</v>
      </c>
      <c r="L294" s="47">
        <v>0.20000000000000001</v>
      </c>
      <c r="M294" s="48">
        <f t="shared" si="72"/>
        <v>0</v>
      </c>
      <c r="N294" s="49">
        <v>0.050000000000000003</v>
      </c>
      <c r="O294" s="50">
        <f t="shared" si="73"/>
        <v>0</v>
      </c>
      <c r="P294" s="49">
        <v>0.050000000000000003</v>
      </c>
      <c r="Q294" s="50">
        <f t="shared" si="74"/>
        <v>0</v>
      </c>
      <c r="R294" s="51">
        <f t="shared" si="75"/>
        <v>0</v>
      </c>
      <c r="S294" s="52">
        <f t="shared" si="76"/>
        <v>0</v>
      </c>
      <c r="T294" s="53" t="e">
        <f t="shared" si="77"/>
        <v>#DIV/0!</v>
      </c>
    </row>
    <row r="295" ht="15.95" customHeight="1">
      <c r="A295" s="352" t="s">
        <v>502</v>
      </c>
      <c r="B295" s="39" t="s">
        <v>234</v>
      </c>
      <c r="C295" s="40" t="s">
        <v>235</v>
      </c>
      <c r="D295" s="41">
        <v>0</v>
      </c>
      <c r="E295" s="42">
        <v>301.5</v>
      </c>
      <c r="F295" s="43">
        <v>0</v>
      </c>
      <c r="G295" s="44">
        <f t="shared" si="67"/>
        <v>301</v>
      </c>
      <c r="H295" s="45">
        <f t="shared" si="68"/>
        <v>42.209229999999998</v>
      </c>
      <c r="I295" s="45">
        <f t="shared" si="69"/>
        <v>0</v>
      </c>
      <c r="J295" s="45">
        <f t="shared" si="70"/>
        <v>5.4871999000000002</v>
      </c>
      <c r="K295" s="46">
        <f t="shared" si="71"/>
        <v>0</v>
      </c>
      <c r="L295" s="47">
        <v>0.20000000000000001</v>
      </c>
      <c r="M295" s="48">
        <f t="shared" si="72"/>
        <v>0</v>
      </c>
      <c r="N295" s="49">
        <v>0.050000000000000003</v>
      </c>
      <c r="O295" s="50">
        <f t="shared" si="73"/>
        <v>0</v>
      </c>
      <c r="P295" s="49">
        <v>0.050000000000000003</v>
      </c>
      <c r="Q295" s="50">
        <f t="shared" si="74"/>
        <v>0</v>
      </c>
      <c r="R295" s="51">
        <f t="shared" si="75"/>
        <v>0</v>
      </c>
      <c r="S295" s="52">
        <f t="shared" si="76"/>
        <v>0</v>
      </c>
      <c r="T295" s="53" t="e">
        <f t="shared" si="77"/>
        <v>#DIV/0!</v>
      </c>
    </row>
    <row r="296" ht="15.95" customHeight="1">
      <c r="A296" s="352" t="s">
        <v>502</v>
      </c>
      <c r="B296" s="39" t="s">
        <v>236</v>
      </c>
      <c r="C296" s="40" t="s">
        <v>237</v>
      </c>
      <c r="D296" s="41">
        <v>0</v>
      </c>
      <c r="E296" s="42">
        <v>278</v>
      </c>
      <c r="F296" s="43">
        <v>0</v>
      </c>
      <c r="G296" s="44">
        <f t="shared" si="67"/>
        <v>278</v>
      </c>
      <c r="H296" s="45">
        <f t="shared" si="68"/>
        <v>38.983939999999997</v>
      </c>
      <c r="I296" s="45">
        <f t="shared" si="69"/>
        <v>0</v>
      </c>
      <c r="J296" s="45">
        <f t="shared" si="70"/>
        <v>5.0679121999999994</v>
      </c>
      <c r="K296" s="46">
        <f t="shared" si="71"/>
        <v>0</v>
      </c>
      <c r="L296" s="47">
        <v>0.20000000000000001</v>
      </c>
      <c r="M296" s="48">
        <f t="shared" si="72"/>
        <v>0</v>
      </c>
      <c r="N296" s="49">
        <v>0.050000000000000003</v>
      </c>
      <c r="O296" s="50">
        <f t="shared" si="73"/>
        <v>0</v>
      </c>
      <c r="P296" s="49">
        <v>0.050000000000000003</v>
      </c>
      <c r="Q296" s="50">
        <f t="shared" si="74"/>
        <v>0</v>
      </c>
      <c r="R296" s="51">
        <f t="shared" si="75"/>
        <v>0</v>
      </c>
      <c r="S296" s="52">
        <f t="shared" si="76"/>
        <v>0</v>
      </c>
      <c r="T296" s="53" t="e">
        <f t="shared" si="77"/>
        <v>#DIV/0!</v>
      </c>
    </row>
    <row r="297" ht="15.95" customHeight="1">
      <c r="A297" s="352" t="s">
        <v>502</v>
      </c>
      <c r="B297" s="39" t="s">
        <v>238</v>
      </c>
      <c r="C297" s="40" t="s">
        <v>239</v>
      </c>
      <c r="D297" s="41">
        <v>0</v>
      </c>
      <c r="E297" s="42">
        <v>88</v>
      </c>
      <c r="F297" s="43">
        <v>0</v>
      </c>
      <c r="G297" s="44">
        <f t="shared" si="67"/>
        <v>88</v>
      </c>
      <c r="H297" s="45">
        <f t="shared" si="68"/>
        <v>12.34024</v>
      </c>
      <c r="I297" s="45">
        <f t="shared" si="69"/>
        <v>0</v>
      </c>
      <c r="J297" s="45">
        <f t="shared" si="70"/>
        <v>1.6042312000000001</v>
      </c>
      <c r="K297" s="46">
        <f t="shared" si="71"/>
        <v>0</v>
      </c>
      <c r="L297" s="47">
        <v>0.20000000000000001</v>
      </c>
      <c r="M297" s="48">
        <f t="shared" si="72"/>
        <v>0</v>
      </c>
      <c r="N297" s="49">
        <v>0.050000000000000003</v>
      </c>
      <c r="O297" s="50">
        <f t="shared" si="73"/>
        <v>0</v>
      </c>
      <c r="P297" s="49">
        <v>0.050000000000000003</v>
      </c>
      <c r="Q297" s="50">
        <f t="shared" si="74"/>
        <v>0</v>
      </c>
      <c r="R297" s="51">
        <f t="shared" si="75"/>
        <v>0</v>
      </c>
      <c r="S297" s="52">
        <f t="shared" si="76"/>
        <v>0</v>
      </c>
      <c r="T297" s="53" t="e">
        <f t="shared" si="77"/>
        <v>#DIV/0!</v>
      </c>
    </row>
    <row r="298" ht="15.95" customHeight="1">
      <c r="A298" s="352" t="s">
        <v>502</v>
      </c>
      <c r="B298" s="56" t="s">
        <v>240</v>
      </c>
      <c r="C298" s="55" t="s">
        <v>241</v>
      </c>
      <c r="D298" s="41">
        <v>0</v>
      </c>
      <c r="E298" s="42">
        <v>198</v>
      </c>
      <c r="F298" s="43">
        <v>0</v>
      </c>
      <c r="G298" s="44">
        <f t="shared" si="67"/>
        <v>198</v>
      </c>
      <c r="H298" s="45">
        <f t="shared" si="68"/>
        <v>27.765539999999998</v>
      </c>
      <c r="I298" s="45">
        <f t="shared" si="69"/>
        <v>0</v>
      </c>
      <c r="J298" s="45">
        <f t="shared" si="70"/>
        <v>3.6095202</v>
      </c>
      <c r="K298" s="46">
        <f t="shared" si="71"/>
        <v>0</v>
      </c>
      <c r="L298" s="47">
        <v>0.20000000000000001</v>
      </c>
      <c r="M298" s="48">
        <f t="shared" si="72"/>
        <v>0</v>
      </c>
      <c r="N298" s="49">
        <v>0.050000000000000003</v>
      </c>
      <c r="O298" s="50">
        <f t="shared" si="73"/>
        <v>0</v>
      </c>
      <c r="P298" s="49">
        <v>0.050000000000000003</v>
      </c>
      <c r="Q298" s="50">
        <f t="shared" si="74"/>
        <v>0</v>
      </c>
      <c r="R298" s="51">
        <f t="shared" si="75"/>
        <v>0</v>
      </c>
      <c r="S298" s="52">
        <f t="shared" si="76"/>
        <v>0</v>
      </c>
      <c r="T298" s="53" t="e">
        <f t="shared" si="77"/>
        <v>#DIV/0!</v>
      </c>
    </row>
    <row r="299" ht="15.95" customHeight="1">
      <c r="A299" s="352" t="s">
        <v>502</v>
      </c>
      <c r="B299" s="56" t="s">
        <v>242</v>
      </c>
      <c r="C299" s="55" t="s">
        <v>243</v>
      </c>
      <c r="D299" s="41">
        <v>0</v>
      </c>
      <c r="E299" s="42">
        <v>348</v>
      </c>
      <c r="F299" s="43">
        <v>0</v>
      </c>
      <c r="G299" s="44">
        <f t="shared" si="67"/>
        <v>348</v>
      </c>
      <c r="H299" s="45">
        <f t="shared" si="68"/>
        <v>48.800039999999996</v>
      </c>
      <c r="I299" s="45">
        <f t="shared" si="69"/>
        <v>0</v>
      </c>
      <c r="J299" s="45">
        <f t="shared" si="70"/>
        <v>6.3440051999999998</v>
      </c>
      <c r="K299" s="46">
        <f t="shared" si="71"/>
        <v>0</v>
      </c>
      <c r="L299" s="47">
        <v>0.20000000000000001</v>
      </c>
      <c r="M299" s="48">
        <f t="shared" si="72"/>
        <v>0</v>
      </c>
      <c r="N299" s="49">
        <v>0.050000000000000003</v>
      </c>
      <c r="O299" s="50">
        <f t="shared" si="73"/>
        <v>0</v>
      </c>
      <c r="P299" s="49">
        <v>0.050000000000000003</v>
      </c>
      <c r="Q299" s="50">
        <f t="shared" si="74"/>
        <v>0</v>
      </c>
      <c r="R299" s="51">
        <f t="shared" si="75"/>
        <v>0</v>
      </c>
      <c r="S299" s="52">
        <f t="shared" si="76"/>
        <v>0</v>
      </c>
      <c r="T299" s="53" t="e">
        <f t="shared" si="77"/>
        <v>#DIV/0!</v>
      </c>
    </row>
    <row r="300" ht="15.95" customHeight="1">
      <c r="A300" s="352" t="s">
        <v>502</v>
      </c>
      <c r="B300" s="56" t="s">
        <v>244</v>
      </c>
      <c r="C300" s="55" t="s">
        <v>245</v>
      </c>
      <c r="D300" s="41">
        <v>0</v>
      </c>
      <c r="E300" s="42">
        <v>498</v>
      </c>
      <c r="F300" s="43">
        <v>0</v>
      </c>
      <c r="G300" s="44">
        <f t="shared" si="67"/>
        <v>498</v>
      </c>
      <c r="H300" s="45">
        <f t="shared" si="68"/>
        <v>69.83453999999999</v>
      </c>
      <c r="I300" s="45">
        <f t="shared" si="69"/>
        <v>0</v>
      </c>
      <c r="J300" s="45">
        <f t="shared" si="70"/>
        <v>9.0784901999999992</v>
      </c>
      <c r="K300" s="46">
        <f t="shared" si="71"/>
        <v>0</v>
      </c>
      <c r="L300" s="47">
        <v>0.20000000000000001</v>
      </c>
      <c r="M300" s="48">
        <f t="shared" si="72"/>
        <v>0</v>
      </c>
      <c r="N300" s="49">
        <v>0.050000000000000003</v>
      </c>
      <c r="O300" s="50">
        <f t="shared" si="73"/>
        <v>0</v>
      </c>
      <c r="P300" s="49">
        <v>0.050000000000000003</v>
      </c>
      <c r="Q300" s="50">
        <f t="shared" si="74"/>
        <v>0</v>
      </c>
      <c r="R300" s="51">
        <f t="shared" si="75"/>
        <v>0</v>
      </c>
      <c r="S300" s="52">
        <f t="shared" si="76"/>
        <v>0</v>
      </c>
      <c r="T300" s="53" t="e">
        <f t="shared" si="77"/>
        <v>#DIV/0!</v>
      </c>
    </row>
    <row r="301" ht="15.95" customHeight="1">
      <c r="A301" s="352" t="s">
        <v>502</v>
      </c>
      <c r="B301" s="54" t="s">
        <v>246</v>
      </c>
      <c r="C301" s="55" t="s">
        <v>247</v>
      </c>
      <c r="D301" s="41">
        <v>0</v>
      </c>
      <c r="E301" s="42">
        <v>248</v>
      </c>
      <c r="F301" s="43">
        <v>0</v>
      </c>
      <c r="G301" s="44">
        <f t="shared" si="67"/>
        <v>248</v>
      </c>
      <c r="H301" s="45">
        <f t="shared" si="68"/>
        <v>34.77704</v>
      </c>
      <c r="I301" s="45">
        <f t="shared" si="69"/>
        <v>0</v>
      </c>
      <c r="J301" s="45">
        <f t="shared" si="70"/>
        <v>4.5210151999999999</v>
      </c>
      <c r="K301" s="46">
        <f t="shared" si="71"/>
        <v>0</v>
      </c>
      <c r="L301" s="47">
        <v>0.20000000000000001</v>
      </c>
      <c r="M301" s="48">
        <f t="shared" si="72"/>
        <v>0</v>
      </c>
      <c r="N301" s="49">
        <v>0.050000000000000003</v>
      </c>
      <c r="O301" s="50">
        <f t="shared" si="73"/>
        <v>0</v>
      </c>
      <c r="P301" s="49">
        <v>0.050000000000000003</v>
      </c>
      <c r="Q301" s="50">
        <f t="shared" si="74"/>
        <v>0</v>
      </c>
      <c r="R301" s="51">
        <f t="shared" si="75"/>
        <v>0</v>
      </c>
      <c r="S301" s="52">
        <f t="shared" si="76"/>
        <v>0</v>
      </c>
      <c r="T301" s="53" t="e">
        <f t="shared" si="77"/>
        <v>#DIV/0!</v>
      </c>
    </row>
    <row r="302" ht="15.95" customHeight="1">
      <c r="A302" s="352" t="s">
        <v>502</v>
      </c>
      <c r="B302" s="54" t="s">
        <v>248</v>
      </c>
      <c r="C302" s="55" t="s">
        <v>249</v>
      </c>
      <c r="D302" s="41">
        <v>0</v>
      </c>
      <c r="E302" s="42">
        <v>348</v>
      </c>
      <c r="F302" s="43">
        <v>0</v>
      </c>
      <c r="G302" s="44">
        <f t="shared" si="67"/>
        <v>348</v>
      </c>
      <c r="H302" s="45">
        <f t="shared" si="68"/>
        <v>48.800039999999996</v>
      </c>
      <c r="I302" s="45">
        <f t="shared" si="69"/>
        <v>0</v>
      </c>
      <c r="J302" s="45">
        <f t="shared" si="70"/>
        <v>6.3440051999999998</v>
      </c>
      <c r="K302" s="46">
        <f t="shared" si="71"/>
        <v>0</v>
      </c>
      <c r="L302" s="47">
        <v>0.20000000000000001</v>
      </c>
      <c r="M302" s="48">
        <f t="shared" si="72"/>
        <v>0</v>
      </c>
      <c r="N302" s="49">
        <v>0.050000000000000003</v>
      </c>
      <c r="O302" s="50">
        <f t="shared" si="73"/>
        <v>0</v>
      </c>
      <c r="P302" s="49">
        <v>0.050000000000000003</v>
      </c>
      <c r="Q302" s="50">
        <f t="shared" si="74"/>
        <v>0</v>
      </c>
      <c r="R302" s="51">
        <f t="shared" si="75"/>
        <v>0</v>
      </c>
      <c r="S302" s="52">
        <f t="shared" si="76"/>
        <v>0</v>
      </c>
      <c r="T302" s="53" t="e">
        <f t="shared" si="77"/>
        <v>#DIV/0!</v>
      </c>
    </row>
    <row r="303" ht="15.95" customHeight="1">
      <c r="A303" s="352" t="s">
        <v>502</v>
      </c>
      <c r="B303" s="56" t="s">
        <v>250</v>
      </c>
      <c r="C303" s="40" t="s">
        <v>251</v>
      </c>
      <c r="D303" s="41">
        <v>0</v>
      </c>
      <c r="E303" s="42">
        <v>198</v>
      </c>
      <c r="F303" s="43">
        <v>0</v>
      </c>
      <c r="G303" s="44">
        <f t="shared" si="67"/>
        <v>198</v>
      </c>
      <c r="H303" s="45">
        <f t="shared" si="68"/>
        <v>27.765539999999998</v>
      </c>
      <c r="I303" s="45">
        <f t="shared" si="69"/>
        <v>0</v>
      </c>
      <c r="J303" s="45">
        <f t="shared" si="70"/>
        <v>3.6095202</v>
      </c>
      <c r="K303" s="46">
        <f t="shared" si="71"/>
        <v>0</v>
      </c>
      <c r="L303" s="47">
        <v>0.20000000000000001</v>
      </c>
      <c r="M303" s="48">
        <f t="shared" si="72"/>
        <v>0</v>
      </c>
      <c r="N303" s="49">
        <v>0.050000000000000003</v>
      </c>
      <c r="O303" s="50">
        <f t="shared" si="73"/>
        <v>0</v>
      </c>
      <c r="P303" s="49">
        <v>0.050000000000000003</v>
      </c>
      <c r="Q303" s="50">
        <f t="shared" si="74"/>
        <v>0</v>
      </c>
      <c r="R303" s="51">
        <f t="shared" si="75"/>
        <v>0</v>
      </c>
      <c r="S303" s="52">
        <f t="shared" si="76"/>
        <v>0</v>
      </c>
      <c r="T303" s="53" t="e">
        <f t="shared" si="77"/>
        <v>#DIV/0!</v>
      </c>
    </row>
    <row r="304" ht="15.95" customHeight="1">
      <c r="A304" s="352" t="s">
        <v>502</v>
      </c>
      <c r="B304" s="56" t="s">
        <v>252</v>
      </c>
      <c r="C304" s="40" t="s">
        <v>253</v>
      </c>
      <c r="D304" s="41">
        <v>0</v>
      </c>
      <c r="E304" s="42">
        <v>398</v>
      </c>
      <c r="F304" s="43">
        <v>0</v>
      </c>
      <c r="G304" s="44">
        <f t="shared" si="67"/>
        <v>398</v>
      </c>
      <c r="H304" s="45">
        <f t="shared" si="68"/>
        <v>55.811540000000001</v>
      </c>
      <c r="I304" s="45">
        <f t="shared" si="69"/>
        <v>0</v>
      </c>
      <c r="J304" s="45">
        <f t="shared" si="70"/>
        <v>7.2555002000000002</v>
      </c>
      <c r="K304" s="46">
        <f t="shared" si="71"/>
        <v>0</v>
      </c>
      <c r="L304" s="47">
        <v>0.20000000000000001</v>
      </c>
      <c r="M304" s="48">
        <f t="shared" si="72"/>
        <v>0</v>
      </c>
      <c r="N304" s="49">
        <v>0.050000000000000003</v>
      </c>
      <c r="O304" s="50">
        <f t="shared" si="73"/>
        <v>0</v>
      </c>
      <c r="P304" s="49">
        <v>0.050000000000000003</v>
      </c>
      <c r="Q304" s="50">
        <f t="shared" si="74"/>
        <v>0</v>
      </c>
      <c r="R304" s="51">
        <f t="shared" si="75"/>
        <v>0</v>
      </c>
      <c r="S304" s="52">
        <f t="shared" si="76"/>
        <v>0</v>
      </c>
      <c r="T304" s="53" t="e">
        <f t="shared" si="77"/>
        <v>#DIV/0!</v>
      </c>
    </row>
    <row r="305" ht="15.95" customHeight="1">
      <c r="A305" s="352" t="s">
        <v>502</v>
      </c>
      <c r="B305" s="56" t="s">
        <v>254</v>
      </c>
      <c r="C305" s="40" t="s">
        <v>255</v>
      </c>
      <c r="D305" s="41">
        <v>0</v>
      </c>
      <c r="E305" s="42">
        <v>298</v>
      </c>
      <c r="F305" s="43">
        <v>0</v>
      </c>
      <c r="G305" s="44">
        <f t="shared" si="67"/>
        <v>298</v>
      </c>
      <c r="H305" s="45">
        <f t="shared" si="68"/>
        <v>41.788539999999998</v>
      </c>
      <c r="I305" s="45">
        <f t="shared" si="69"/>
        <v>0</v>
      </c>
      <c r="J305" s="45">
        <f t="shared" si="70"/>
        <v>5.4325102000000003</v>
      </c>
      <c r="K305" s="46">
        <f t="shared" si="71"/>
        <v>0</v>
      </c>
      <c r="L305" s="47">
        <v>0.20000000000000001</v>
      </c>
      <c r="M305" s="48">
        <f t="shared" si="72"/>
        <v>0</v>
      </c>
      <c r="N305" s="49">
        <v>0.050000000000000003</v>
      </c>
      <c r="O305" s="50">
        <f t="shared" si="73"/>
        <v>0</v>
      </c>
      <c r="P305" s="49">
        <v>0.050000000000000003</v>
      </c>
      <c r="Q305" s="50">
        <f t="shared" si="74"/>
        <v>0</v>
      </c>
      <c r="R305" s="51">
        <f t="shared" si="75"/>
        <v>0</v>
      </c>
      <c r="S305" s="52">
        <f t="shared" si="76"/>
        <v>0</v>
      </c>
      <c r="T305" s="53" t="e">
        <f t="shared" si="77"/>
        <v>#DIV/0!</v>
      </c>
    </row>
    <row r="306" ht="15.95" customHeight="1">
      <c r="A306" s="352" t="s">
        <v>502</v>
      </c>
      <c r="B306" s="56" t="s">
        <v>256</v>
      </c>
      <c r="C306" s="40" t="s">
        <v>257</v>
      </c>
      <c r="D306" s="41">
        <v>0</v>
      </c>
      <c r="E306" s="42">
        <v>178</v>
      </c>
      <c r="F306" s="43">
        <v>0</v>
      </c>
      <c r="G306" s="44">
        <f t="shared" si="67"/>
        <v>178</v>
      </c>
      <c r="H306" s="45">
        <f t="shared" si="68"/>
        <v>24.960939999999997</v>
      </c>
      <c r="I306" s="45">
        <f t="shared" si="69"/>
        <v>0</v>
      </c>
      <c r="J306" s="45">
        <f t="shared" si="70"/>
        <v>3.2449221999999995</v>
      </c>
      <c r="K306" s="46">
        <f t="shared" si="71"/>
        <v>0</v>
      </c>
      <c r="L306" s="47">
        <v>0.20000000000000001</v>
      </c>
      <c r="M306" s="48">
        <f t="shared" si="72"/>
        <v>0</v>
      </c>
      <c r="N306" s="49">
        <v>0.050000000000000003</v>
      </c>
      <c r="O306" s="50">
        <f t="shared" si="73"/>
        <v>0</v>
      </c>
      <c r="P306" s="49">
        <v>0.050000000000000003</v>
      </c>
      <c r="Q306" s="50">
        <f t="shared" si="74"/>
        <v>0</v>
      </c>
      <c r="R306" s="51">
        <f t="shared" si="75"/>
        <v>0</v>
      </c>
      <c r="S306" s="52">
        <f t="shared" si="76"/>
        <v>0</v>
      </c>
      <c r="T306" s="53" t="e">
        <f t="shared" si="77"/>
        <v>#DIV/0!</v>
      </c>
    </row>
    <row r="307" ht="15.95" customHeight="1">
      <c r="A307" s="352" t="s">
        <v>502</v>
      </c>
      <c r="B307" s="56" t="s">
        <v>258</v>
      </c>
      <c r="C307" s="40" t="s">
        <v>259</v>
      </c>
      <c r="D307" s="41">
        <v>0</v>
      </c>
      <c r="E307" s="42">
        <v>498</v>
      </c>
      <c r="F307" s="43">
        <v>0</v>
      </c>
      <c r="G307" s="44">
        <f t="shared" si="67"/>
        <v>498</v>
      </c>
      <c r="H307" s="45">
        <f t="shared" si="68"/>
        <v>69.83453999999999</v>
      </c>
      <c r="I307" s="45">
        <f t="shared" si="69"/>
        <v>0</v>
      </c>
      <c r="J307" s="45">
        <f t="shared" si="70"/>
        <v>9.0784901999999992</v>
      </c>
      <c r="K307" s="46">
        <f t="shared" si="71"/>
        <v>0</v>
      </c>
      <c r="L307" s="47">
        <v>0.20000000000000001</v>
      </c>
      <c r="M307" s="48">
        <f t="shared" si="72"/>
        <v>0</v>
      </c>
      <c r="N307" s="49">
        <v>0.050000000000000003</v>
      </c>
      <c r="O307" s="50">
        <f t="shared" si="73"/>
        <v>0</v>
      </c>
      <c r="P307" s="49">
        <v>0.050000000000000003</v>
      </c>
      <c r="Q307" s="50">
        <f t="shared" si="74"/>
        <v>0</v>
      </c>
      <c r="R307" s="51">
        <f t="shared" si="75"/>
        <v>0</v>
      </c>
      <c r="S307" s="52">
        <f t="shared" si="76"/>
        <v>0</v>
      </c>
      <c r="T307" s="53" t="e">
        <f t="shared" si="77"/>
        <v>#DIV/0!</v>
      </c>
    </row>
    <row r="308" ht="15.95" customHeight="1">
      <c r="A308" s="352" t="s">
        <v>502</v>
      </c>
      <c r="B308" s="39" t="s">
        <v>260</v>
      </c>
      <c r="C308" s="40" t="s">
        <v>261</v>
      </c>
      <c r="D308" s="41">
        <v>0</v>
      </c>
      <c r="E308" s="42">
        <v>268</v>
      </c>
      <c r="F308" s="43">
        <v>0</v>
      </c>
      <c r="G308" s="44">
        <f t="shared" si="67"/>
        <v>268</v>
      </c>
      <c r="H308" s="45">
        <f t="shared" si="68"/>
        <v>37.58164</v>
      </c>
      <c r="I308" s="45">
        <f t="shared" si="69"/>
        <v>0</v>
      </c>
      <c r="J308" s="45">
        <f t="shared" si="70"/>
        <v>4.8856131999999999</v>
      </c>
      <c r="K308" s="46">
        <f t="shared" si="71"/>
        <v>0</v>
      </c>
      <c r="L308" s="47">
        <v>0.20000000000000001</v>
      </c>
      <c r="M308" s="48">
        <f t="shared" si="72"/>
        <v>0</v>
      </c>
      <c r="N308" s="49">
        <v>0.050000000000000003</v>
      </c>
      <c r="O308" s="50">
        <f t="shared" si="73"/>
        <v>0</v>
      </c>
      <c r="P308" s="49">
        <v>0.050000000000000003</v>
      </c>
      <c r="Q308" s="50">
        <f t="shared" si="74"/>
        <v>0</v>
      </c>
      <c r="R308" s="51">
        <f t="shared" si="75"/>
        <v>0</v>
      </c>
      <c r="S308" s="52">
        <f t="shared" si="76"/>
        <v>0</v>
      </c>
      <c r="T308" s="53" t="e">
        <f t="shared" si="77"/>
        <v>#DIV/0!</v>
      </c>
    </row>
    <row r="309" ht="15.95" customHeight="1">
      <c r="A309" s="352" t="s">
        <v>502</v>
      </c>
      <c r="B309" s="39" t="s">
        <v>262</v>
      </c>
      <c r="C309" s="40" t="s">
        <v>263</v>
      </c>
      <c r="D309" s="41">
        <v>0</v>
      </c>
      <c r="E309" s="42">
        <v>258</v>
      </c>
      <c r="F309" s="43">
        <v>0</v>
      </c>
      <c r="G309" s="44">
        <f t="shared" si="67"/>
        <v>258</v>
      </c>
      <c r="H309" s="45">
        <f t="shared" si="68"/>
        <v>36.179339999999996</v>
      </c>
      <c r="I309" s="45">
        <f t="shared" si="69"/>
        <v>0</v>
      </c>
      <c r="J309" s="45">
        <f t="shared" si="70"/>
        <v>4.7033141999999994</v>
      </c>
      <c r="K309" s="46">
        <f t="shared" si="71"/>
        <v>0</v>
      </c>
      <c r="L309" s="47">
        <v>0.20000000000000001</v>
      </c>
      <c r="M309" s="48">
        <f t="shared" si="72"/>
        <v>0</v>
      </c>
      <c r="N309" s="49">
        <v>0.050000000000000003</v>
      </c>
      <c r="O309" s="50">
        <f t="shared" si="73"/>
        <v>0</v>
      </c>
      <c r="P309" s="49">
        <v>0.050000000000000003</v>
      </c>
      <c r="Q309" s="50">
        <f t="shared" si="74"/>
        <v>0</v>
      </c>
      <c r="R309" s="51">
        <f t="shared" si="75"/>
        <v>0</v>
      </c>
      <c r="S309" s="52">
        <f t="shared" si="76"/>
        <v>0</v>
      </c>
      <c r="T309" s="53" t="e">
        <f t="shared" si="77"/>
        <v>#DIV/0!</v>
      </c>
    </row>
    <row r="310" ht="15.95" customHeight="1">
      <c r="A310" s="352" t="s">
        <v>502</v>
      </c>
      <c r="B310" s="39" t="s">
        <v>264</v>
      </c>
      <c r="C310" s="40" t="s">
        <v>265</v>
      </c>
      <c r="D310" s="41">
        <v>0</v>
      </c>
      <c r="E310" s="42">
        <v>314</v>
      </c>
      <c r="F310" s="43">
        <v>0</v>
      </c>
      <c r="G310" s="44">
        <f t="shared" si="67"/>
        <v>314</v>
      </c>
      <c r="H310" s="45">
        <f t="shared" si="68"/>
        <v>44.032219999999995</v>
      </c>
      <c r="I310" s="45">
        <f t="shared" si="69"/>
        <v>0</v>
      </c>
      <c r="J310" s="45">
        <f t="shared" si="70"/>
        <v>5.7241885999999997</v>
      </c>
      <c r="K310" s="46">
        <f t="shared" si="71"/>
        <v>0</v>
      </c>
      <c r="L310" s="47">
        <v>0.20000000000000001</v>
      </c>
      <c r="M310" s="48">
        <f t="shared" si="72"/>
        <v>0</v>
      </c>
      <c r="N310" s="49">
        <v>0.050000000000000003</v>
      </c>
      <c r="O310" s="50">
        <f t="shared" si="73"/>
        <v>0</v>
      </c>
      <c r="P310" s="49">
        <v>0.050000000000000003</v>
      </c>
      <c r="Q310" s="50">
        <f t="shared" si="74"/>
        <v>0</v>
      </c>
      <c r="R310" s="51">
        <f t="shared" si="75"/>
        <v>0</v>
      </c>
      <c r="S310" s="52">
        <f t="shared" si="76"/>
        <v>0</v>
      </c>
      <c r="T310" s="53" t="e">
        <f t="shared" si="77"/>
        <v>#DIV/0!</v>
      </c>
    </row>
    <row r="311" ht="15.95" customHeight="1">
      <c r="A311" s="352" t="s">
        <v>502</v>
      </c>
      <c r="B311" s="39" t="s">
        <v>266</v>
      </c>
      <c r="C311" s="40" t="s">
        <v>267</v>
      </c>
      <c r="D311" s="41">
        <v>0</v>
      </c>
      <c r="E311" s="42">
        <v>198</v>
      </c>
      <c r="F311" s="43">
        <v>0</v>
      </c>
      <c r="G311" s="44">
        <f t="shared" si="67"/>
        <v>198</v>
      </c>
      <c r="H311" s="45">
        <f t="shared" si="68"/>
        <v>27.765539999999998</v>
      </c>
      <c r="I311" s="45">
        <f t="shared" si="69"/>
        <v>0</v>
      </c>
      <c r="J311" s="45">
        <f t="shared" si="70"/>
        <v>3.6095202</v>
      </c>
      <c r="K311" s="46">
        <f t="shared" si="71"/>
        <v>0</v>
      </c>
      <c r="L311" s="47">
        <v>0.20000000000000001</v>
      </c>
      <c r="M311" s="48">
        <f t="shared" si="72"/>
        <v>0</v>
      </c>
      <c r="N311" s="49">
        <v>0.050000000000000003</v>
      </c>
      <c r="O311" s="50">
        <f t="shared" si="73"/>
        <v>0</v>
      </c>
      <c r="P311" s="49">
        <v>0.050000000000000003</v>
      </c>
      <c r="Q311" s="50">
        <f t="shared" si="74"/>
        <v>0</v>
      </c>
      <c r="R311" s="51">
        <f t="shared" si="75"/>
        <v>0</v>
      </c>
      <c r="S311" s="52">
        <f t="shared" si="76"/>
        <v>0</v>
      </c>
      <c r="T311" s="53" t="e">
        <f t="shared" si="77"/>
        <v>#DIV/0!</v>
      </c>
    </row>
    <row r="312" ht="15.95" customHeight="1">
      <c r="A312" s="352" t="s">
        <v>502</v>
      </c>
      <c r="B312" s="39" t="s">
        <v>268</v>
      </c>
      <c r="C312" s="40" t="s">
        <v>269</v>
      </c>
      <c r="D312" s="41">
        <v>0</v>
      </c>
      <c r="E312" s="42">
        <v>398</v>
      </c>
      <c r="F312" s="43">
        <v>0</v>
      </c>
      <c r="G312" s="44">
        <f t="shared" si="67"/>
        <v>398</v>
      </c>
      <c r="H312" s="45">
        <f t="shared" si="68"/>
        <v>55.811540000000001</v>
      </c>
      <c r="I312" s="45">
        <f t="shared" si="69"/>
        <v>0</v>
      </c>
      <c r="J312" s="45">
        <f t="shared" si="70"/>
        <v>7.2555002000000002</v>
      </c>
      <c r="K312" s="46">
        <f t="shared" si="71"/>
        <v>0</v>
      </c>
      <c r="L312" s="47">
        <v>0.20000000000000001</v>
      </c>
      <c r="M312" s="48">
        <f t="shared" si="72"/>
        <v>0</v>
      </c>
      <c r="N312" s="49">
        <v>0.050000000000000003</v>
      </c>
      <c r="O312" s="50">
        <f t="shared" si="73"/>
        <v>0</v>
      </c>
      <c r="P312" s="49">
        <v>0.050000000000000003</v>
      </c>
      <c r="Q312" s="50">
        <f t="shared" si="74"/>
        <v>0</v>
      </c>
      <c r="R312" s="51">
        <f t="shared" si="75"/>
        <v>0</v>
      </c>
      <c r="S312" s="52">
        <f t="shared" si="76"/>
        <v>0</v>
      </c>
      <c r="T312" s="53" t="e">
        <f t="shared" si="77"/>
        <v>#DIV/0!</v>
      </c>
    </row>
    <row r="313" ht="15.95" customHeight="1">
      <c r="A313" s="352" t="s">
        <v>502</v>
      </c>
      <c r="B313" s="56" t="s">
        <v>270</v>
      </c>
      <c r="C313" s="62" t="s">
        <v>271</v>
      </c>
      <c r="D313" s="41">
        <v>0</v>
      </c>
      <c r="E313" s="42">
        <v>348</v>
      </c>
      <c r="F313" s="43">
        <v>0</v>
      </c>
      <c r="G313" s="44">
        <f t="shared" si="67"/>
        <v>348</v>
      </c>
      <c r="H313" s="45">
        <f t="shared" si="68"/>
        <v>48.800039999999996</v>
      </c>
      <c r="I313" s="45">
        <f t="shared" si="69"/>
        <v>0</v>
      </c>
      <c r="J313" s="45">
        <f t="shared" si="70"/>
        <v>6.3440051999999998</v>
      </c>
      <c r="K313" s="46">
        <f t="shared" si="71"/>
        <v>0</v>
      </c>
      <c r="L313" s="47">
        <v>0.20000000000000001</v>
      </c>
      <c r="M313" s="48">
        <f t="shared" si="72"/>
        <v>0</v>
      </c>
      <c r="N313" s="49">
        <v>0.050000000000000003</v>
      </c>
      <c r="O313" s="50">
        <f t="shared" si="73"/>
        <v>0</v>
      </c>
      <c r="P313" s="49">
        <v>0.050000000000000003</v>
      </c>
      <c r="Q313" s="50">
        <f t="shared" si="74"/>
        <v>0</v>
      </c>
      <c r="R313" s="51">
        <f t="shared" si="75"/>
        <v>0</v>
      </c>
      <c r="S313" s="52">
        <f t="shared" si="76"/>
        <v>0</v>
      </c>
      <c r="T313" s="53" t="e">
        <f t="shared" si="77"/>
        <v>#DIV/0!</v>
      </c>
    </row>
    <row r="314" ht="15.95" customHeight="1">
      <c r="A314" s="352" t="s">
        <v>502</v>
      </c>
      <c r="B314" s="56" t="s">
        <v>272</v>
      </c>
      <c r="C314" s="62" t="s">
        <v>273</v>
      </c>
      <c r="D314" s="41">
        <v>0</v>
      </c>
      <c r="E314" s="42">
        <v>498</v>
      </c>
      <c r="F314" s="43">
        <v>0</v>
      </c>
      <c r="G314" s="44">
        <f t="shared" si="67"/>
        <v>498</v>
      </c>
      <c r="H314" s="45">
        <f t="shared" si="68"/>
        <v>69.83453999999999</v>
      </c>
      <c r="I314" s="45">
        <f t="shared" si="69"/>
        <v>0</v>
      </c>
      <c r="J314" s="45">
        <f t="shared" si="70"/>
        <v>9.0784901999999992</v>
      </c>
      <c r="K314" s="46">
        <f t="shared" si="71"/>
        <v>0</v>
      </c>
      <c r="L314" s="47">
        <v>0.20000000000000001</v>
      </c>
      <c r="M314" s="48">
        <f t="shared" si="72"/>
        <v>0</v>
      </c>
      <c r="N314" s="49">
        <v>0.050000000000000003</v>
      </c>
      <c r="O314" s="50">
        <f t="shared" si="73"/>
        <v>0</v>
      </c>
      <c r="P314" s="49">
        <v>0.050000000000000003</v>
      </c>
      <c r="Q314" s="50">
        <f t="shared" si="74"/>
        <v>0</v>
      </c>
      <c r="R314" s="51">
        <f t="shared" si="75"/>
        <v>0</v>
      </c>
      <c r="S314" s="52">
        <f t="shared" si="76"/>
        <v>0</v>
      </c>
      <c r="T314" s="53" t="e">
        <f t="shared" si="77"/>
        <v>#DIV/0!</v>
      </c>
    </row>
    <row r="315" ht="15.95" customHeight="1">
      <c r="A315" s="352" t="s">
        <v>502</v>
      </c>
      <c r="B315" s="56" t="s">
        <v>274</v>
      </c>
      <c r="C315" s="62" t="s">
        <v>275</v>
      </c>
      <c r="D315" s="41">
        <v>0</v>
      </c>
      <c r="E315" s="42">
        <v>548</v>
      </c>
      <c r="F315" s="43">
        <v>0</v>
      </c>
      <c r="G315" s="44">
        <f t="shared" si="67"/>
        <v>548</v>
      </c>
      <c r="H315" s="45">
        <f t="shared" si="68"/>
        <v>76.846040000000002</v>
      </c>
      <c r="I315" s="45">
        <f t="shared" si="69"/>
        <v>0</v>
      </c>
      <c r="J315" s="45">
        <f t="shared" si="70"/>
        <v>9.9899852000000013</v>
      </c>
      <c r="K315" s="46">
        <f t="shared" si="71"/>
        <v>0</v>
      </c>
      <c r="L315" s="47">
        <v>0.20000000000000001</v>
      </c>
      <c r="M315" s="48">
        <f t="shared" si="72"/>
        <v>0</v>
      </c>
      <c r="N315" s="49">
        <v>0.050000000000000003</v>
      </c>
      <c r="O315" s="50">
        <f t="shared" si="73"/>
        <v>0</v>
      </c>
      <c r="P315" s="49">
        <v>0.050000000000000003</v>
      </c>
      <c r="Q315" s="50">
        <f t="shared" si="74"/>
        <v>0</v>
      </c>
      <c r="R315" s="51">
        <f t="shared" si="75"/>
        <v>0</v>
      </c>
      <c r="S315" s="52">
        <f t="shared" si="76"/>
        <v>0</v>
      </c>
      <c r="T315" s="53" t="e">
        <f t="shared" si="77"/>
        <v>#DIV/0!</v>
      </c>
    </row>
    <row r="316" ht="15.95" customHeight="1">
      <c r="A316" s="352" t="s">
        <v>502</v>
      </c>
      <c r="B316" s="39" t="s">
        <v>276</v>
      </c>
      <c r="C316" s="59" t="s">
        <v>277</v>
      </c>
      <c r="D316" s="41">
        <v>0</v>
      </c>
      <c r="E316" s="42">
        <v>248</v>
      </c>
      <c r="F316" s="43">
        <v>0</v>
      </c>
      <c r="G316" s="44">
        <f t="shared" si="67"/>
        <v>248</v>
      </c>
      <c r="H316" s="45">
        <f t="shared" si="68"/>
        <v>34.77704</v>
      </c>
      <c r="I316" s="45">
        <f t="shared" si="69"/>
        <v>0</v>
      </c>
      <c r="J316" s="45">
        <f t="shared" si="70"/>
        <v>4.5210151999999999</v>
      </c>
      <c r="K316" s="46">
        <f t="shared" si="71"/>
        <v>0</v>
      </c>
      <c r="L316" s="47">
        <v>0.20000000000000001</v>
      </c>
      <c r="M316" s="48">
        <f t="shared" si="72"/>
        <v>0</v>
      </c>
      <c r="N316" s="49">
        <v>0.050000000000000003</v>
      </c>
      <c r="O316" s="50">
        <f t="shared" si="73"/>
        <v>0</v>
      </c>
      <c r="P316" s="49">
        <v>0.050000000000000003</v>
      </c>
      <c r="Q316" s="50">
        <f t="shared" si="74"/>
        <v>0</v>
      </c>
      <c r="R316" s="51">
        <f t="shared" si="75"/>
        <v>0</v>
      </c>
      <c r="S316" s="52">
        <f t="shared" si="76"/>
        <v>0</v>
      </c>
      <c r="T316" s="53" t="e">
        <f t="shared" si="77"/>
        <v>#DIV/0!</v>
      </c>
    </row>
    <row r="317" ht="15.95" customHeight="1">
      <c r="A317" s="352" t="s">
        <v>502</v>
      </c>
      <c r="B317" s="39" t="s">
        <v>278</v>
      </c>
      <c r="C317" s="59" t="s">
        <v>279</v>
      </c>
      <c r="D317" s="41">
        <v>0</v>
      </c>
      <c r="E317" s="42">
        <v>348</v>
      </c>
      <c r="F317" s="43">
        <v>0</v>
      </c>
      <c r="G317" s="44">
        <f t="shared" ref="G317:G323" si="78">ROUNDDOWN(E317*(1-F317),0)</f>
        <v>348</v>
      </c>
      <c r="H317" s="45">
        <f t="shared" ref="H317:H341" si="79">G317*$C$6</f>
        <v>48.800039999999996</v>
      </c>
      <c r="I317" s="45">
        <f t="shared" ref="I317:I341" si="80">H317*D317</f>
        <v>0</v>
      </c>
      <c r="J317" s="45">
        <f t="shared" ref="J317:J341" si="81">H317*0.13</f>
        <v>6.3440051999999998</v>
      </c>
      <c r="K317" s="46">
        <f t="shared" ref="K317:K341" si="82">(H317-J317)*D317</f>
        <v>0</v>
      </c>
      <c r="L317" s="47">
        <v>0.20000000000000001</v>
      </c>
      <c r="M317" s="48">
        <f t="shared" ref="M317:M341" si="83">K317*L317</f>
        <v>0</v>
      </c>
      <c r="N317" s="49">
        <v>0.050000000000000003</v>
      </c>
      <c r="O317" s="50">
        <f t="shared" ref="O317:O341" si="84">K317*N317</f>
        <v>0</v>
      </c>
      <c r="P317" s="49">
        <v>0.050000000000000003</v>
      </c>
      <c r="Q317" s="50">
        <f t="shared" ref="Q317:Q341" si="85">K317*P317</f>
        <v>0</v>
      </c>
      <c r="R317" s="51">
        <f t="shared" ref="R317:R341" si="86">IFERROR(ROUND((K317-M317-O317-Q317)/D317,2),0)</f>
        <v>0</v>
      </c>
      <c r="S317" s="52">
        <f t="shared" ref="S317:S341" si="87">+D317*R317</f>
        <v>0</v>
      </c>
      <c r="T317" s="53" t="e">
        <f t="shared" ref="T317:T341" si="88">S317/I317</f>
        <v>#DIV/0!</v>
      </c>
    </row>
    <row r="318" ht="15.95" customHeight="1">
      <c r="A318" s="352" t="s">
        <v>502</v>
      </c>
      <c r="B318" s="39" t="s">
        <v>280</v>
      </c>
      <c r="C318" s="40" t="s">
        <v>281</v>
      </c>
      <c r="D318" s="41">
        <v>0</v>
      </c>
      <c r="E318" s="42">
        <v>348</v>
      </c>
      <c r="F318" s="43">
        <v>0</v>
      </c>
      <c r="G318" s="44">
        <f t="shared" si="78"/>
        <v>348</v>
      </c>
      <c r="H318" s="45">
        <f t="shared" si="79"/>
        <v>48.800039999999996</v>
      </c>
      <c r="I318" s="45">
        <f t="shared" si="80"/>
        <v>0</v>
      </c>
      <c r="J318" s="45">
        <f t="shared" si="81"/>
        <v>6.3440051999999998</v>
      </c>
      <c r="K318" s="46">
        <f t="shared" si="82"/>
        <v>0</v>
      </c>
      <c r="L318" s="47">
        <v>0.20000000000000001</v>
      </c>
      <c r="M318" s="48">
        <f t="shared" si="83"/>
        <v>0</v>
      </c>
      <c r="N318" s="49">
        <v>0.050000000000000003</v>
      </c>
      <c r="O318" s="50">
        <f t="shared" si="84"/>
        <v>0</v>
      </c>
      <c r="P318" s="49">
        <v>0.050000000000000003</v>
      </c>
      <c r="Q318" s="50">
        <f t="shared" si="85"/>
        <v>0</v>
      </c>
      <c r="R318" s="51">
        <f t="shared" si="86"/>
        <v>0</v>
      </c>
      <c r="S318" s="52">
        <f t="shared" si="87"/>
        <v>0</v>
      </c>
      <c r="T318" s="53" t="e">
        <f t="shared" si="88"/>
        <v>#DIV/0!</v>
      </c>
    </row>
    <row r="319" ht="15.95" customHeight="1">
      <c r="A319" s="352" t="s">
        <v>502</v>
      </c>
      <c r="B319" s="39" t="s">
        <v>282</v>
      </c>
      <c r="C319" s="40" t="s">
        <v>283</v>
      </c>
      <c r="D319" s="41">
        <v>0</v>
      </c>
      <c r="E319" s="42">
        <v>498</v>
      </c>
      <c r="F319" s="43">
        <v>0</v>
      </c>
      <c r="G319" s="44">
        <f t="shared" si="78"/>
        <v>498</v>
      </c>
      <c r="H319" s="45">
        <f t="shared" si="79"/>
        <v>69.83453999999999</v>
      </c>
      <c r="I319" s="45">
        <f t="shared" si="80"/>
        <v>0</v>
      </c>
      <c r="J319" s="45">
        <f t="shared" si="81"/>
        <v>9.0784901999999992</v>
      </c>
      <c r="K319" s="46">
        <f t="shared" si="82"/>
        <v>0</v>
      </c>
      <c r="L319" s="47">
        <v>0.20000000000000001</v>
      </c>
      <c r="M319" s="48">
        <f t="shared" si="83"/>
        <v>0</v>
      </c>
      <c r="N319" s="49">
        <v>0.050000000000000003</v>
      </c>
      <c r="O319" s="50">
        <f t="shared" si="84"/>
        <v>0</v>
      </c>
      <c r="P319" s="49">
        <v>0.050000000000000003</v>
      </c>
      <c r="Q319" s="50">
        <f t="shared" si="85"/>
        <v>0</v>
      </c>
      <c r="R319" s="51">
        <f t="shared" si="86"/>
        <v>0</v>
      </c>
      <c r="S319" s="52">
        <f t="shared" si="87"/>
        <v>0</v>
      </c>
      <c r="T319" s="53" t="e">
        <f t="shared" si="88"/>
        <v>#DIV/0!</v>
      </c>
    </row>
    <row r="320" ht="15.95" customHeight="1">
      <c r="A320" s="352" t="s">
        <v>502</v>
      </c>
      <c r="B320" s="39" t="s">
        <v>284</v>
      </c>
      <c r="C320" s="40" t="s">
        <v>285</v>
      </c>
      <c r="D320" s="41">
        <v>0</v>
      </c>
      <c r="E320" s="42">
        <v>148</v>
      </c>
      <c r="F320" s="43">
        <v>0</v>
      </c>
      <c r="G320" s="44">
        <f t="shared" si="78"/>
        <v>148</v>
      </c>
      <c r="H320" s="45">
        <f t="shared" si="79"/>
        <v>20.75404</v>
      </c>
      <c r="I320" s="45">
        <f t="shared" si="80"/>
        <v>0</v>
      </c>
      <c r="J320" s="45">
        <f t="shared" si="81"/>
        <v>2.6980252</v>
      </c>
      <c r="K320" s="46">
        <f t="shared" si="82"/>
        <v>0</v>
      </c>
      <c r="L320" s="47">
        <v>0.20000000000000001</v>
      </c>
      <c r="M320" s="48">
        <f t="shared" si="83"/>
        <v>0</v>
      </c>
      <c r="N320" s="49">
        <v>0.050000000000000003</v>
      </c>
      <c r="O320" s="50">
        <f t="shared" si="84"/>
        <v>0</v>
      </c>
      <c r="P320" s="49">
        <v>0.050000000000000003</v>
      </c>
      <c r="Q320" s="50">
        <f t="shared" si="85"/>
        <v>0</v>
      </c>
      <c r="R320" s="51">
        <f t="shared" si="86"/>
        <v>0</v>
      </c>
      <c r="S320" s="52">
        <f t="shared" si="87"/>
        <v>0</v>
      </c>
      <c r="T320" s="53" t="e">
        <f t="shared" si="88"/>
        <v>#DIV/0!</v>
      </c>
    </row>
    <row r="321" ht="15.95" customHeight="1">
      <c r="A321" s="352" t="s">
        <v>502</v>
      </c>
      <c r="B321" s="56" t="s">
        <v>286</v>
      </c>
      <c r="C321" s="40" t="s">
        <v>287</v>
      </c>
      <c r="D321" s="41">
        <v>0</v>
      </c>
      <c r="E321" s="42">
        <v>198</v>
      </c>
      <c r="F321" s="43">
        <v>0</v>
      </c>
      <c r="G321" s="44">
        <f t="shared" si="78"/>
        <v>198</v>
      </c>
      <c r="H321" s="45">
        <f t="shared" si="79"/>
        <v>27.765539999999998</v>
      </c>
      <c r="I321" s="45">
        <f t="shared" si="80"/>
        <v>0</v>
      </c>
      <c r="J321" s="45">
        <f t="shared" si="81"/>
        <v>3.6095202</v>
      </c>
      <c r="K321" s="46">
        <f t="shared" si="82"/>
        <v>0</v>
      </c>
      <c r="L321" s="47">
        <v>0.20000000000000001</v>
      </c>
      <c r="M321" s="48">
        <f t="shared" si="83"/>
        <v>0</v>
      </c>
      <c r="N321" s="49">
        <v>0.050000000000000003</v>
      </c>
      <c r="O321" s="50">
        <f t="shared" si="84"/>
        <v>0</v>
      </c>
      <c r="P321" s="49">
        <v>0.050000000000000003</v>
      </c>
      <c r="Q321" s="50">
        <f t="shared" si="85"/>
        <v>0</v>
      </c>
      <c r="R321" s="51">
        <f t="shared" si="86"/>
        <v>0</v>
      </c>
      <c r="S321" s="52">
        <f t="shared" si="87"/>
        <v>0</v>
      </c>
      <c r="T321" s="63" t="e">
        <f t="shared" si="88"/>
        <v>#DIV/0!</v>
      </c>
    </row>
    <row r="322" ht="15.95" customHeight="1">
      <c r="A322" s="352" t="s">
        <v>502</v>
      </c>
      <c r="B322" s="64" t="s">
        <v>288</v>
      </c>
      <c r="C322" s="65" t="s">
        <v>289</v>
      </c>
      <c r="D322" s="41">
        <v>0</v>
      </c>
      <c r="E322" s="42">
        <v>198</v>
      </c>
      <c r="F322" s="43">
        <v>0</v>
      </c>
      <c r="G322" s="44">
        <f t="shared" si="78"/>
        <v>198</v>
      </c>
      <c r="H322" s="45">
        <f t="shared" si="79"/>
        <v>27.765539999999998</v>
      </c>
      <c r="I322" s="45">
        <f t="shared" si="80"/>
        <v>0</v>
      </c>
      <c r="J322" s="45">
        <f t="shared" si="81"/>
        <v>3.6095202</v>
      </c>
      <c r="K322" s="46">
        <f t="shared" si="82"/>
        <v>0</v>
      </c>
      <c r="L322" s="47">
        <v>0.20000000000000001</v>
      </c>
      <c r="M322" s="48">
        <f t="shared" si="83"/>
        <v>0</v>
      </c>
      <c r="N322" s="49">
        <v>0.050000000000000003</v>
      </c>
      <c r="O322" s="50">
        <f t="shared" si="84"/>
        <v>0</v>
      </c>
      <c r="P322" s="49">
        <v>0.050000000000000003</v>
      </c>
      <c r="Q322" s="50">
        <f t="shared" si="85"/>
        <v>0</v>
      </c>
      <c r="R322" s="51">
        <f t="shared" si="86"/>
        <v>0</v>
      </c>
      <c r="S322" s="52">
        <f t="shared" si="87"/>
        <v>0</v>
      </c>
      <c r="T322" s="63" t="e">
        <f t="shared" si="88"/>
        <v>#DIV/0!</v>
      </c>
    </row>
    <row r="323" ht="15.95" customHeight="1">
      <c r="A323" s="352" t="s">
        <v>502</v>
      </c>
      <c r="B323" s="64" t="s">
        <v>290</v>
      </c>
      <c r="C323" s="65" t="s">
        <v>291</v>
      </c>
      <c r="D323" s="41">
        <v>0</v>
      </c>
      <c r="E323" s="42">
        <v>298</v>
      </c>
      <c r="F323" s="43">
        <v>0</v>
      </c>
      <c r="G323" s="44">
        <f t="shared" si="78"/>
        <v>298</v>
      </c>
      <c r="H323" s="45">
        <f t="shared" si="79"/>
        <v>41.788539999999998</v>
      </c>
      <c r="I323" s="45">
        <f t="shared" si="80"/>
        <v>0</v>
      </c>
      <c r="J323" s="45">
        <f t="shared" si="81"/>
        <v>5.4325102000000003</v>
      </c>
      <c r="K323" s="46">
        <f t="shared" si="82"/>
        <v>0</v>
      </c>
      <c r="L323" s="47">
        <v>0.20000000000000001</v>
      </c>
      <c r="M323" s="48">
        <f t="shared" si="83"/>
        <v>0</v>
      </c>
      <c r="N323" s="49">
        <v>0.050000000000000003</v>
      </c>
      <c r="O323" s="50">
        <f t="shared" si="84"/>
        <v>0</v>
      </c>
      <c r="P323" s="49">
        <v>0.050000000000000003</v>
      </c>
      <c r="Q323" s="50">
        <f t="shared" si="85"/>
        <v>0</v>
      </c>
      <c r="R323" s="51">
        <f t="shared" si="86"/>
        <v>0</v>
      </c>
      <c r="S323" s="52">
        <f t="shared" si="87"/>
        <v>0</v>
      </c>
      <c r="T323" s="63" t="e">
        <f t="shared" si="88"/>
        <v>#DIV/0!</v>
      </c>
    </row>
    <row r="324" ht="15.95" customHeight="1">
      <c r="A324" s="352" t="s">
        <v>502</v>
      </c>
      <c r="B324" s="71" t="s">
        <v>292</v>
      </c>
      <c r="C324" s="67" t="s">
        <v>293</v>
      </c>
      <c r="D324" s="68">
        <v>0</v>
      </c>
      <c r="E324" s="42">
        <v>298</v>
      </c>
      <c r="F324" s="43">
        <v>0</v>
      </c>
      <c r="G324" s="44">
        <f t="shared" ref="G324:G341" si="89">E324*(1-F324)</f>
        <v>298</v>
      </c>
      <c r="H324" s="45">
        <f t="shared" si="79"/>
        <v>41.788539999999998</v>
      </c>
      <c r="I324" s="45">
        <f t="shared" si="80"/>
        <v>0</v>
      </c>
      <c r="J324" s="45">
        <f t="shared" si="81"/>
        <v>5.4325102000000003</v>
      </c>
      <c r="K324" s="46">
        <f t="shared" si="82"/>
        <v>0</v>
      </c>
      <c r="L324" s="47">
        <v>0.20000000000000001</v>
      </c>
      <c r="M324" s="48">
        <f t="shared" si="83"/>
        <v>0</v>
      </c>
      <c r="N324" s="49">
        <v>0.050000000000000003</v>
      </c>
      <c r="O324" s="50">
        <f t="shared" si="84"/>
        <v>0</v>
      </c>
      <c r="P324" s="49">
        <v>0.050000000000000003</v>
      </c>
      <c r="Q324" s="50">
        <f t="shared" si="85"/>
        <v>0</v>
      </c>
      <c r="R324" s="51">
        <f t="shared" si="86"/>
        <v>0</v>
      </c>
      <c r="S324" s="52">
        <f t="shared" si="87"/>
        <v>0</v>
      </c>
      <c r="T324" s="69" t="e">
        <f t="shared" si="88"/>
        <v>#DIV/0!</v>
      </c>
    </row>
    <row r="325" ht="15.95" customHeight="1">
      <c r="A325" s="352" t="s">
        <v>502</v>
      </c>
      <c r="B325" s="71" t="s">
        <v>294</v>
      </c>
      <c r="C325" s="67" t="s">
        <v>295</v>
      </c>
      <c r="D325" s="68">
        <v>0</v>
      </c>
      <c r="E325" s="42">
        <v>398</v>
      </c>
      <c r="F325" s="43">
        <v>0</v>
      </c>
      <c r="G325" s="44">
        <f t="shared" si="89"/>
        <v>398</v>
      </c>
      <c r="H325" s="45">
        <f t="shared" si="79"/>
        <v>55.811540000000001</v>
      </c>
      <c r="I325" s="45">
        <f t="shared" si="80"/>
        <v>0</v>
      </c>
      <c r="J325" s="45">
        <f t="shared" si="81"/>
        <v>7.2555002000000002</v>
      </c>
      <c r="K325" s="46">
        <f t="shared" si="82"/>
        <v>0</v>
      </c>
      <c r="L325" s="47">
        <v>0.20000000000000001</v>
      </c>
      <c r="M325" s="48">
        <f t="shared" si="83"/>
        <v>0</v>
      </c>
      <c r="N325" s="49">
        <v>0.050000000000000003</v>
      </c>
      <c r="O325" s="50">
        <f t="shared" si="84"/>
        <v>0</v>
      </c>
      <c r="P325" s="49">
        <v>0.050000000000000003</v>
      </c>
      <c r="Q325" s="50">
        <f t="shared" si="85"/>
        <v>0</v>
      </c>
      <c r="R325" s="51">
        <f t="shared" si="86"/>
        <v>0</v>
      </c>
      <c r="S325" s="52">
        <f t="shared" si="87"/>
        <v>0</v>
      </c>
      <c r="T325" s="69" t="e">
        <f t="shared" si="88"/>
        <v>#DIV/0!</v>
      </c>
    </row>
    <row r="326" ht="15.95" customHeight="1">
      <c r="A326" s="352" t="s">
        <v>502</v>
      </c>
      <c r="B326" s="71" t="s">
        <v>296</v>
      </c>
      <c r="C326" s="67" t="s">
        <v>297</v>
      </c>
      <c r="D326" s="68">
        <v>0</v>
      </c>
      <c r="E326" s="42">
        <v>498</v>
      </c>
      <c r="F326" s="43">
        <v>0</v>
      </c>
      <c r="G326" s="44">
        <f t="shared" si="89"/>
        <v>498</v>
      </c>
      <c r="H326" s="45">
        <f t="shared" si="79"/>
        <v>69.83453999999999</v>
      </c>
      <c r="I326" s="45">
        <f t="shared" si="80"/>
        <v>0</v>
      </c>
      <c r="J326" s="45">
        <f t="shared" si="81"/>
        <v>9.0784901999999992</v>
      </c>
      <c r="K326" s="46">
        <f t="shared" si="82"/>
        <v>0</v>
      </c>
      <c r="L326" s="47">
        <v>0.20000000000000001</v>
      </c>
      <c r="M326" s="48">
        <f t="shared" si="83"/>
        <v>0</v>
      </c>
      <c r="N326" s="49">
        <v>0.050000000000000003</v>
      </c>
      <c r="O326" s="50">
        <f t="shared" si="84"/>
        <v>0</v>
      </c>
      <c r="P326" s="49">
        <v>0.050000000000000003</v>
      </c>
      <c r="Q326" s="50">
        <f t="shared" si="85"/>
        <v>0</v>
      </c>
      <c r="R326" s="51">
        <f t="shared" si="86"/>
        <v>0</v>
      </c>
      <c r="S326" s="52">
        <f t="shared" si="87"/>
        <v>0</v>
      </c>
      <c r="T326" s="69" t="e">
        <f t="shared" si="88"/>
        <v>#DIV/0!</v>
      </c>
    </row>
    <row r="327" ht="15.95" customHeight="1">
      <c r="A327" s="352" t="s">
        <v>502</v>
      </c>
      <c r="B327" s="72" t="s">
        <v>298</v>
      </c>
      <c r="C327" s="73" t="s">
        <v>299</v>
      </c>
      <c r="D327" s="68">
        <v>0</v>
      </c>
      <c r="E327" s="42">
        <v>198</v>
      </c>
      <c r="F327" s="43">
        <v>0</v>
      </c>
      <c r="G327" s="44">
        <f t="shared" si="89"/>
        <v>198</v>
      </c>
      <c r="H327" s="45">
        <f t="shared" si="79"/>
        <v>27.765539999999998</v>
      </c>
      <c r="I327" s="45">
        <f t="shared" si="80"/>
        <v>0</v>
      </c>
      <c r="J327" s="45">
        <f t="shared" si="81"/>
        <v>3.6095202</v>
      </c>
      <c r="K327" s="46">
        <f t="shared" si="82"/>
        <v>0</v>
      </c>
      <c r="L327" s="47">
        <v>0.20000000000000001</v>
      </c>
      <c r="M327" s="48">
        <f t="shared" si="83"/>
        <v>0</v>
      </c>
      <c r="N327" s="49">
        <v>0.050000000000000003</v>
      </c>
      <c r="O327" s="50">
        <f t="shared" si="84"/>
        <v>0</v>
      </c>
      <c r="P327" s="49">
        <v>0.050000000000000003</v>
      </c>
      <c r="Q327" s="50">
        <f t="shared" si="85"/>
        <v>0</v>
      </c>
      <c r="R327" s="51">
        <f t="shared" si="86"/>
        <v>0</v>
      </c>
      <c r="S327" s="52">
        <f t="shared" si="87"/>
        <v>0</v>
      </c>
      <c r="T327" s="69" t="e">
        <f t="shared" si="88"/>
        <v>#DIV/0!</v>
      </c>
    </row>
    <row r="328" ht="15.95" customHeight="1">
      <c r="A328" s="352" t="s">
        <v>502</v>
      </c>
      <c r="B328" s="71" t="s">
        <v>300</v>
      </c>
      <c r="C328" s="67" t="s">
        <v>301</v>
      </c>
      <c r="D328" s="68">
        <v>0</v>
      </c>
      <c r="E328" s="42">
        <v>138</v>
      </c>
      <c r="F328" s="43">
        <v>0</v>
      </c>
      <c r="G328" s="44">
        <f t="shared" si="89"/>
        <v>138</v>
      </c>
      <c r="H328" s="45">
        <f t="shared" si="79"/>
        <v>19.351739999999999</v>
      </c>
      <c r="I328" s="45">
        <f t="shared" si="80"/>
        <v>0</v>
      </c>
      <c r="J328" s="45">
        <f t="shared" si="81"/>
        <v>2.5157262</v>
      </c>
      <c r="K328" s="46">
        <f t="shared" si="82"/>
        <v>0</v>
      </c>
      <c r="L328" s="47">
        <v>0.20000000000000001</v>
      </c>
      <c r="M328" s="48">
        <f t="shared" si="83"/>
        <v>0</v>
      </c>
      <c r="N328" s="49">
        <v>0.050000000000000003</v>
      </c>
      <c r="O328" s="50">
        <f t="shared" si="84"/>
        <v>0</v>
      </c>
      <c r="P328" s="49">
        <v>0.050000000000000003</v>
      </c>
      <c r="Q328" s="50">
        <f t="shared" si="85"/>
        <v>0</v>
      </c>
      <c r="R328" s="51">
        <f t="shared" si="86"/>
        <v>0</v>
      </c>
      <c r="S328" s="52">
        <f t="shared" si="87"/>
        <v>0</v>
      </c>
      <c r="T328" s="69" t="e">
        <f t="shared" si="88"/>
        <v>#DIV/0!</v>
      </c>
    </row>
    <row r="329" ht="15.95" customHeight="1">
      <c r="A329" s="352" t="s">
        <v>502</v>
      </c>
      <c r="B329" s="71" t="s">
        <v>323</v>
      </c>
      <c r="C329" s="67" t="s">
        <v>303</v>
      </c>
      <c r="D329" s="68">
        <v>0</v>
      </c>
      <c r="E329" s="42">
        <v>148</v>
      </c>
      <c r="F329" s="43">
        <v>0</v>
      </c>
      <c r="G329" s="44">
        <f t="shared" si="89"/>
        <v>148</v>
      </c>
      <c r="H329" s="45">
        <f t="shared" si="79"/>
        <v>20.75404</v>
      </c>
      <c r="I329" s="45">
        <f t="shared" si="80"/>
        <v>0</v>
      </c>
      <c r="J329" s="45">
        <f t="shared" si="81"/>
        <v>2.6980252</v>
      </c>
      <c r="K329" s="46">
        <f t="shared" si="82"/>
        <v>0</v>
      </c>
      <c r="L329" s="47">
        <v>0.20000000000000001</v>
      </c>
      <c r="M329" s="48">
        <f t="shared" si="83"/>
        <v>0</v>
      </c>
      <c r="N329" s="49">
        <v>0.050000000000000003</v>
      </c>
      <c r="O329" s="50">
        <f t="shared" si="84"/>
        <v>0</v>
      </c>
      <c r="P329" s="49">
        <v>0.050000000000000003</v>
      </c>
      <c r="Q329" s="50">
        <f t="shared" si="85"/>
        <v>0</v>
      </c>
      <c r="R329" s="51">
        <f t="shared" si="86"/>
        <v>0</v>
      </c>
      <c r="S329" s="52">
        <f t="shared" si="87"/>
        <v>0</v>
      </c>
      <c r="T329" s="69" t="e">
        <f t="shared" si="88"/>
        <v>#DIV/0!</v>
      </c>
    </row>
    <row r="330" ht="15.95" customHeight="1">
      <c r="A330" s="352" t="s">
        <v>502</v>
      </c>
      <c r="B330" s="71" t="s">
        <v>304</v>
      </c>
      <c r="C330" s="67" t="s">
        <v>305</v>
      </c>
      <c r="D330" s="68">
        <v>0</v>
      </c>
      <c r="E330" s="42">
        <v>198</v>
      </c>
      <c r="F330" s="43">
        <v>0</v>
      </c>
      <c r="G330" s="44">
        <f t="shared" si="89"/>
        <v>198</v>
      </c>
      <c r="H330" s="45">
        <f t="shared" si="79"/>
        <v>27.765539999999998</v>
      </c>
      <c r="I330" s="45">
        <f t="shared" si="80"/>
        <v>0</v>
      </c>
      <c r="J330" s="45">
        <f t="shared" si="81"/>
        <v>3.6095202</v>
      </c>
      <c r="K330" s="46">
        <f t="shared" si="82"/>
        <v>0</v>
      </c>
      <c r="L330" s="47">
        <v>0.20000000000000001</v>
      </c>
      <c r="M330" s="48">
        <f t="shared" si="83"/>
        <v>0</v>
      </c>
      <c r="N330" s="49">
        <v>0.050000000000000003</v>
      </c>
      <c r="O330" s="50">
        <f t="shared" si="84"/>
        <v>0</v>
      </c>
      <c r="P330" s="49">
        <v>0.050000000000000003</v>
      </c>
      <c r="Q330" s="50">
        <f t="shared" si="85"/>
        <v>0</v>
      </c>
      <c r="R330" s="51">
        <f t="shared" si="86"/>
        <v>0</v>
      </c>
      <c r="S330" s="52">
        <f t="shared" si="87"/>
        <v>0</v>
      </c>
      <c r="T330" s="69" t="e">
        <f t="shared" si="88"/>
        <v>#DIV/0!</v>
      </c>
    </row>
    <row r="331" ht="15.95" customHeight="1">
      <c r="A331" s="352" t="s">
        <v>502</v>
      </c>
      <c r="B331" s="71" t="s">
        <v>306</v>
      </c>
      <c r="C331" s="67" t="s">
        <v>307</v>
      </c>
      <c r="D331" s="68">
        <v>0</v>
      </c>
      <c r="E331" s="42">
        <v>298</v>
      </c>
      <c r="F331" s="43">
        <v>0</v>
      </c>
      <c r="G331" s="44">
        <f t="shared" si="89"/>
        <v>298</v>
      </c>
      <c r="H331" s="45">
        <f t="shared" si="79"/>
        <v>41.788539999999998</v>
      </c>
      <c r="I331" s="45">
        <f t="shared" si="80"/>
        <v>0</v>
      </c>
      <c r="J331" s="45">
        <f t="shared" si="81"/>
        <v>5.4325102000000003</v>
      </c>
      <c r="K331" s="46">
        <f t="shared" si="82"/>
        <v>0</v>
      </c>
      <c r="L331" s="47">
        <v>0.20000000000000001</v>
      </c>
      <c r="M331" s="48">
        <f t="shared" si="83"/>
        <v>0</v>
      </c>
      <c r="N331" s="49">
        <v>0.050000000000000003</v>
      </c>
      <c r="O331" s="50">
        <f t="shared" si="84"/>
        <v>0</v>
      </c>
      <c r="P331" s="49">
        <v>0.050000000000000003</v>
      </c>
      <c r="Q331" s="50">
        <f t="shared" si="85"/>
        <v>0</v>
      </c>
      <c r="R331" s="51">
        <f t="shared" si="86"/>
        <v>0</v>
      </c>
      <c r="S331" s="52">
        <f t="shared" si="87"/>
        <v>0</v>
      </c>
      <c r="T331" s="69" t="e">
        <f t="shared" si="88"/>
        <v>#DIV/0!</v>
      </c>
    </row>
    <row r="332" ht="15.95" customHeight="1">
      <c r="A332" s="352" t="s">
        <v>502</v>
      </c>
      <c r="B332" s="71" t="s">
        <v>308</v>
      </c>
      <c r="C332" s="67" t="s">
        <v>309</v>
      </c>
      <c r="D332" s="68">
        <v>0</v>
      </c>
      <c r="E332" s="42">
        <v>498</v>
      </c>
      <c r="F332" s="43">
        <v>0</v>
      </c>
      <c r="G332" s="44">
        <f t="shared" si="89"/>
        <v>498</v>
      </c>
      <c r="H332" s="45">
        <f t="shared" si="79"/>
        <v>69.83453999999999</v>
      </c>
      <c r="I332" s="45">
        <f t="shared" si="80"/>
        <v>0</v>
      </c>
      <c r="J332" s="45">
        <f t="shared" si="81"/>
        <v>9.0784901999999992</v>
      </c>
      <c r="K332" s="46">
        <f t="shared" si="82"/>
        <v>0</v>
      </c>
      <c r="L332" s="47">
        <v>0.20000000000000001</v>
      </c>
      <c r="M332" s="48">
        <f t="shared" si="83"/>
        <v>0</v>
      </c>
      <c r="N332" s="49">
        <v>0.050000000000000003</v>
      </c>
      <c r="O332" s="50">
        <f t="shared" si="84"/>
        <v>0</v>
      </c>
      <c r="P332" s="49">
        <v>0.050000000000000003</v>
      </c>
      <c r="Q332" s="50">
        <f t="shared" si="85"/>
        <v>0</v>
      </c>
      <c r="R332" s="51">
        <f t="shared" si="86"/>
        <v>0</v>
      </c>
      <c r="S332" s="52">
        <f t="shared" si="87"/>
        <v>0</v>
      </c>
      <c r="T332" s="69" t="e">
        <f t="shared" si="88"/>
        <v>#DIV/0!</v>
      </c>
    </row>
    <row r="333" ht="15.95" customHeight="1">
      <c r="A333" s="352" t="s">
        <v>502</v>
      </c>
      <c r="B333" s="71" t="s">
        <v>310</v>
      </c>
      <c r="C333" s="67" t="s">
        <v>311</v>
      </c>
      <c r="D333" s="68">
        <v>0</v>
      </c>
      <c r="E333" s="42">
        <v>638</v>
      </c>
      <c r="F333" s="43">
        <v>0</v>
      </c>
      <c r="G333" s="44">
        <f t="shared" si="89"/>
        <v>638</v>
      </c>
      <c r="H333" s="45">
        <f t="shared" si="79"/>
        <v>89.466740000000001</v>
      </c>
      <c r="I333" s="45">
        <f t="shared" si="80"/>
        <v>0</v>
      </c>
      <c r="J333" s="45">
        <f t="shared" si="81"/>
        <v>11.6306762</v>
      </c>
      <c r="K333" s="46">
        <f t="shared" si="82"/>
        <v>0</v>
      </c>
      <c r="L333" s="47">
        <v>0.20000000000000001</v>
      </c>
      <c r="M333" s="48">
        <f t="shared" si="83"/>
        <v>0</v>
      </c>
      <c r="N333" s="49">
        <v>0.050000000000000003</v>
      </c>
      <c r="O333" s="50">
        <f t="shared" si="84"/>
        <v>0</v>
      </c>
      <c r="P333" s="49">
        <v>0.050000000000000003</v>
      </c>
      <c r="Q333" s="50">
        <f t="shared" si="85"/>
        <v>0</v>
      </c>
      <c r="R333" s="51">
        <f t="shared" si="86"/>
        <v>0</v>
      </c>
      <c r="S333" s="52">
        <f t="shared" si="87"/>
        <v>0</v>
      </c>
      <c r="T333" s="69" t="e">
        <f t="shared" si="88"/>
        <v>#DIV/0!</v>
      </c>
    </row>
    <row r="334" ht="15.95" customHeight="1">
      <c r="A334" s="352" t="s">
        <v>502</v>
      </c>
      <c r="B334" s="71" t="s">
        <v>312</v>
      </c>
      <c r="C334" s="67" t="s">
        <v>324</v>
      </c>
      <c r="D334" s="68">
        <v>0</v>
      </c>
      <c r="E334" s="42">
        <v>178</v>
      </c>
      <c r="F334" s="43">
        <v>0</v>
      </c>
      <c r="G334" s="44">
        <f t="shared" si="89"/>
        <v>178</v>
      </c>
      <c r="H334" s="45">
        <f t="shared" si="79"/>
        <v>24.960939999999997</v>
      </c>
      <c r="I334" s="45">
        <f t="shared" si="80"/>
        <v>0</v>
      </c>
      <c r="J334" s="45">
        <f t="shared" si="81"/>
        <v>3.2449221999999995</v>
      </c>
      <c r="K334" s="46">
        <f t="shared" si="82"/>
        <v>0</v>
      </c>
      <c r="L334" s="47">
        <v>0.20000000000000001</v>
      </c>
      <c r="M334" s="48">
        <f t="shared" si="83"/>
        <v>0</v>
      </c>
      <c r="N334" s="49">
        <v>0.050000000000000003</v>
      </c>
      <c r="O334" s="50">
        <f t="shared" si="84"/>
        <v>0</v>
      </c>
      <c r="P334" s="49">
        <v>0.050000000000000003</v>
      </c>
      <c r="Q334" s="50">
        <f t="shared" si="85"/>
        <v>0</v>
      </c>
      <c r="R334" s="51">
        <f t="shared" si="86"/>
        <v>0</v>
      </c>
      <c r="S334" s="52">
        <f t="shared" si="87"/>
        <v>0</v>
      </c>
      <c r="T334" s="69" t="e">
        <f t="shared" si="88"/>
        <v>#DIV/0!</v>
      </c>
    </row>
    <row r="335" ht="15.95" customHeight="1">
      <c r="A335" s="352" t="s">
        <v>502</v>
      </c>
      <c r="B335" s="71" t="s">
        <v>314</v>
      </c>
      <c r="C335" s="67"/>
      <c r="D335" s="68">
        <v>0</v>
      </c>
      <c r="E335" s="42">
        <v>148</v>
      </c>
      <c r="F335" s="43">
        <v>0</v>
      </c>
      <c r="G335" s="44">
        <f t="shared" si="89"/>
        <v>148</v>
      </c>
      <c r="H335" s="45">
        <f t="shared" si="79"/>
        <v>20.75404</v>
      </c>
      <c r="I335" s="45">
        <f t="shared" si="80"/>
        <v>0</v>
      </c>
      <c r="J335" s="45">
        <f t="shared" si="81"/>
        <v>2.6980252</v>
      </c>
      <c r="K335" s="46">
        <f t="shared" si="82"/>
        <v>0</v>
      </c>
      <c r="L335" s="47">
        <v>0.20000000000000001</v>
      </c>
      <c r="M335" s="48">
        <f t="shared" si="83"/>
        <v>0</v>
      </c>
      <c r="N335" s="49">
        <v>0.050000000000000003</v>
      </c>
      <c r="O335" s="50">
        <f t="shared" si="84"/>
        <v>0</v>
      </c>
      <c r="P335" s="49">
        <v>0.050000000000000003</v>
      </c>
      <c r="Q335" s="50">
        <f t="shared" si="85"/>
        <v>0</v>
      </c>
      <c r="R335" s="51">
        <f t="shared" si="86"/>
        <v>0</v>
      </c>
      <c r="S335" s="52">
        <f t="shared" si="87"/>
        <v>0</v>
      </c>
      <c r="T335" s="69" t="e">
        <f t="shared" si="88"/>
        <v>#DIV/0!</v>
      </c>
    </row>
    <row r="336" ht="15.95" customHeight="1">
      <c r="A336" s="352" t="s">
        <v>502</v>
      </c>
      <c r="B336" s="71" t="s">
        <v>315</v>
      </c>
      <c r="C336" s="67"/>
      <c r="D336" s="68">
        <v>0</v>
      </c>
      <c r="E336" s="42">
        <v>198</v>
      </c>
      <c r="F336" s="43">
        <v>0</v>
      </c>
      <c r="G336" s="44">
        <f t="shared" si="89"/>
        <v>198</v>
      </c>
      <c r="H336" s="45">
        <f t="shared" si="79"/>
        <v>27.765539999999998</v>
      </c>
      <c r="I336" s="45">
        <f t="shared" si="80"/>
        <v>0</v>
      </c>
      <c r="J336" s="45">
        <f t="shared" si="81"/>
        <v>3.6095202</v>
      </c>
      <c r="K336" s="46">
        <f t="shared" si="82"/>
        <v>0</v>
      </c>
      <c r="L336" s="47">
        <v>0.20000000000000001</v>
      </c>
      <c r="M336" s="48">
        <f t="shared" si="83"/>
        <v>0</v>
      </c>
      <c r="N336" s="49">
        <v>0.050000000000000003</v>
      </c>
      <c r="O336" s="50">
        <f t="shared" si="84"/>
        <v>0</v>
      </c>
      <c r="P336" s="49">
        <v>0.050000000000000003</v>
      </c>
      <c r="Q336" s="50">
        <f t="shared" si="85"/>
        <v>0</v>
      </c>
      <c r="R336" s="51">
        <f t="shared" si="86"/>
        <v>0</v>
      </c>
      <c r="S336" s="52">
        <f t="shared" si="87"/>
        <v>0</v>
      </c>
      <c r="T336" s="69" t="e">
        <f t="shared" si="88"/>
        <v>#DIV/0!</v>
      </c>
    </row>
    <row r="337" ht="15.95" customHeight="1">
      <c r="A337" s="352" t="s">
        <v>502</v>
      </c>
      <c r="B337" s="71" t="s">
        <v>316</v>
      </c>
      <c r="C337" s="67" t="s">
        <v>317</v>
      </c>
      <c r="D337" s="68">
        <v>0</v>
      </c>
      <c r="E337" s="42">
        <v>298</v>
      </c>
      <c r="F337" s="43">
        <v>0</v>
      </c>
      <c r="G337" s="44">
        <f t="shared" si="89"/>
        <v>298</v>
      </c>
      <c r="H337" s="45">
        <f t="shared" si="79"/>
        <v>41.788539999999998</v>
      </c>
      <c r="I337" s="45">
        <f t="shared" si="80"/>
        <v>0</v>
      </c>
      <c r="J337" s="45">
        <f t="shared" si="81"/>
        <v>5.4325102000000003</v>
      </c>
      <c r="K337" s="46">
        <f t="shared" si="82"/>
        <v>0</v>
      </c>
      <c r="L337" s="47">
        <v>0.20000000000000001</v>
      </c>
      <c r="M337" s="48">
        <f t="shared" si="83"/>
        <v>0</v>
      </c>
      <c r="N337" s="49">
        <v>0.050000000000000003</v>
      </c>
      <c r="O337" s="50">
        <f t="shared" si="84"/>
        <v>0</v>
      </c>
      <c r="P337" s="49">
        <v>0.050000000000000003</v>
      </c>
      <c r="Q337" s="50">
        <f t="shared" si="85"/>
        <v>0</v>
      </c>
      <c r="R337" s="51">
        <f t="shared" si="86"/>
        <v>0</v>
      </c>
      <c r="S337" s="52">
        <f t="shared" si="87"/>
        <v>0</v>
      </c>
      <c r="T337" s="69" t="e">
        <f t="shared" si="88"/>
        <v>#DIV/0!</v>
      </c>
    </row>
    <row r="338" ht="15.95" customHeight="1">
      <c r="A338" s="352" t="s">
        <v>502</v>
      </c>
      <c r="B338" s="71" t="s">
        <v>318</v>
      </c>
      <c r="C338" s="67"/>
      <c r="D338" s="68">
        <v>0</v>
      </c>
      <c r="E338" s="42">
        <v>448</v>
      </c>
      <c r="F338" s="43">
        <v>0</v>
      </c>
      <c r="G338" s="44">
        <f t="shared" si="89"/>
        <v>448</v>
      </c>
      <c r="H338" s="45">
        <f t="shared" si="79"/>
        <v>62.823039999999999</v>
      </c>
      <c r="I338" s="45">
        <f t="shared" si="80"/>
        <v>0</v>
      </c>
      <c r="J338" s="45">
        <f t="shared" si="81"/>
        <v>8.1669952000000006</v>
      </c>
      <c r="K338" s="46">
        <f t="shared" si="82"/>
        <v>0</v>
      </c>
      <c r="L338" s="47">
        <v>0.20000000000000001</v>
      </c>
      <c r="M338" s="48">
        <f t="shared" si="83"/>
        <v>0</v>
      </c>
      <c r="N338" s="49">
        <v>0.050000000000000003</v>
      </c>
      <c r="O338" s="50">
        <f t="shared" si="84"/>
        <v>0</v>
      </c>
      <c r="P338" s="49">
        <v>0.050000000000000003</v>
      </c>
      <c r="Q338" s="50">
        <f t="shared" si="85"/>
        <v>0</v>
      </c>
      <c r="R338" s="51">
        <f t="shared" si="86"/>
        <v>0</v>
      </c>
      <c r="S338" s="52">
        <f t="shared" si="87"/>
        <v>0</v>
      </c>
      <c r="T338" s="69" t="e">
        <f t="shared" si="88"/>
        <v>#DIV/0!</v>
      </c>
    </row>
    <row r="339" ht="15.95" customHeight="1">
      <c r="A339" s="352" t="s">
        <v>502</v>
      </c>
      <c r="B339" s="71" t="s">
        <v>319</v>
      </c>
      <c r="C339" s="67"/>
      <c r="D339" s="68">
        <v>0</v>
      </c>
      <c r="E339" s="42">
        <v>548</v>
      </c>
      <c r="F339" s="43">
        <v>0</v>
      </c>
      <c r="G339" s="44">
        <f t="shared" si="89"/>
        <v>548</v>
      </c>
      <c r="H339" s="45">
        <f t="shared" si="79"/>
        <v>76.846040000000002</v>
      </c>
      <c r="I339" s="45">
        <f t="shared" si="80"/>
        <v>0</v>
      </c>
      <c r="J339" s="45">
        <f t="shared" si="81"/>
        <v>9.9899852000000013</v>
      </c>
      <c r="K339" s="46">
        <f t="shared" si="82"/>
        <v>0</v>
      </c>
      <c r="L339" s="47">
        <v>0.20000000000000001</v>
      </c>
      <c r="M339" s="48">
        <f t="shared" si="83"/>
        <v>0</v>
      </c>
      <c r="N339" s="49">
        <v>0.050000000000000003</v>
      </c>
      <c r="O339" s="50">
        <f t="shared" si="84"/>
        <v>0</v>
      </c>
      <c r="P339" s="49">
        <v>0.050000000000000003</v>
      </c>
      <c r="Q339" s="50">
        <f t="shared" si="85"/>
        <v>0</v>
      </c>
      <c r="R339" s="51">
        <f t="shared" si="86"/>
        <v>0</v>
      </c>
      <c r="S339" s="52">
        <f t="shared" si="87"/>
        <v>0</v>
      </c>
      <c r="T339" s="69" t="e">
        <f t="shared" si="88"/>
        <v>#DIV/0!</v>
      </c>
    </row>
    <row r="340" ht="15.95" customHeight="1">
      <c r="A340" s="352" t="s">
        <v>502</v>
      </c>
      <c r="B340" s="71" t="s">
        <v>320</v>
      </c>
      <c r="C340" s="67"/>
      <c r="D340" s="68">
        <v>0</v>
      </c>
      <c r="E340" s="42">
        <v>182.28</v>
      </c>
      <c r="F340" s="43">
        <v>0</v>
      </c>
      <c r="G340" s="44">
        <f t="shared" si="89"/>
        <v>182.28</v>
      </c>
      <c r="H340" s="45">
        <f t="shared" si="79"/>
        <v>25.561124400000001</v>
      </c>
      <c r="I340" s="45">
        <f t="shared" si="80"/>
        <v>0</v>
      </c>
      <c r="J340" s="45">
        <f t="shared" si="81"/>
        <v>3.322946172</v>
      </c>
      <c r="K340" s="46">
        <f t="shared" si="82"/>
        <v>0</v>
      </c>
      <c r="L340" s="47">
        <v>0.20000000000000001</v>
      </c>
      <c r="M340" s="48">
        <f t="shared" si="83"/>
        <v>0</v>
      </c>
      <c r="N340" s="49">
        <v>0.050000000000000003</v>
      </c>
      <c r="O340" s="50">
        <f t="shared" si="84"/>
        <v>0</v>
      </c>
      <c r="P340" s="49">
        <v>0.050000000000000003</v>
      </c>
      <c r="Q340" s="50">
        <f t="shared" si="85"/>
        <v>0</v>
      </c>
      <c r="R340" s="51">
        <f t="shared" si="86"/>
        <v>0</v>
      </c>
      <c r="S340" s="52">
        <f t="shared" si="87"/>
        <v>0</v>
      </c>
      <c r="T340" s="69" t="e">
        <f t="shared" si="88"/>
        <v>#DIV/0!</v>
      </c>
    </row>
    <row r="341" ht="15.95" customHeight="1">
      <c r="A341" s="352" t="s">
        <v>502</v>
      </c>
      <c r="B341" s="71" t="s">
        <v>321</v>
      </c>
      <c r="C341" s="67"/>
      <c r="D341" s="68">
        <v>0</v>
      </c>
      <c r="E341" s="42">
        <v>300.95999999999998</v>
      </c>
      <c r="F341" s="43">
        <v>0</v>
      </c>
      <c r="G341" s="44">
        <f t="shared" si="89"/>
        <v>300.95999999999998</v>
      </c>
      <c r="H341" s="45">
        <f t="shared" si="79"/>
        <v>42.203620799999996</v>
      </c>
      <c r="I341" s="45">
        <f t="shared" si="80"/>
        <v>0</v>
      </c>
      <c r="J341" s="45">
        <f t="shared" si="81"/>
        <v>5.4864707039999994</v>
      </c>
      <c r="K341" s="46">
        <f t="shared" si="82"/>
        <v>0</v>
      </c>
      <c r="L341" s="47">
        <v>0.20000000000000001</v>
      </c>
      <c r="M341" s="48">
        <f t="shared" si="83"/>
        <v>0</v>
      </c>
      <c r="N341" s="49">
        <v>0.050000000000000003</v>
      </c>
      <c r="O341" s="50">
        <f t="shared" si="84"/>
        <v>0</v>
      </c>
      <c r="P341" s="49">
        <v>0.050000000000000003</v>
      </c>
      <c r="Q341" s="50">
        <f t="shared" si="85"/>
        <v>0</v>
      </c>
      <c r="R341" s="51">
        <f t="shared" si="86"/>
        <v>0</v>
      </c>
      <c r="S341" s="52">
        <f t="shared" si="87"/>
        <v>0</v>
      </c>
      <c r="T341" s="69" t="e">
        <f t="shared" si="88"/>
        <v>#DIV/0!</v>
      </c>
    </row>
    <row r="342" ht="15.95" customHeight="1">
      <c r="A342" s="349" t="s">
        <v>500</v>
      </c>
      <c r="B342" s="74"/>
      <c r="C342" s="75"/>
      <c r="D342" s="76">
        <f>SUM(D189:D341)</f>
        <v>0</v>
      </c>
      <c r="E342" s="77"/>
      <c r="F342" s="78"/>
      <c r="G342" s="79"/>
      <c r="H342" s="80"/>
      <c r="I342" s="80">
        <f>SUM(I194:I315)</f>
        <v>0</v>
      </c>
      <c r="J342" s="81">
        <v>0.13</v>
      </c>
      <c r="K342" s="80">
        <f>SUM(K194:K315)</f>
        <v>0</v>
      </c>
      <c r="L342" s="81">
        <v>0.20000000000000001</v>
      </c>
      <c r="M342" s="82">
        <f>SUM(M194:M315)</f>
        <v>0</v>
      </c>
      <c r="N342" s="81" t="e">
        <f>O342/K342</f>
        <v>#DIV/0!</v>
      </c>
      <c r="O342" s="80">
        <f>SUM(O194:O315)</f>
        <v>0</v>
      </c>
      <c r="P342" s="81" t="e">
        <f>Q342/K342</f>
        <v>#DIV/0!</v>
      </c>
      <c r="Q342" s="82">
        <f>SUM(Q194:Q315)</f>
        <v>0</v>
      </c>
      <c r="R342" s="82"/>
      <c r="S342" s="80">
        <f>SUM(S189:S321)</f>
        <v>0</v>
      </c>
      <c r="T342" s="81">
        <v>0.60999999999999999</v>
      </c>
    </row>
    <row r="343" thickBot="1" ht="15.95" customHeight="1">
      <c r="A343" s="100" t="s">
        <v>503</v>
      </c>
      <c r="B343" s="98"/>
      <c r="C343" s="98"/>
      <c r="D343" s="99">
        <f>D177+D188+D342</f>
        <v>74019</v>
      </c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1">
        <f>S177+S188+S342</f>
        <v>351716.57000000007</v>
      </c>
      <c r="T343" s="100"/>
    </row>
    <row r="344" ht="15.95" customHeight="1"/>
    <row r="345" ht="15.9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B7:T177">
    <sortState ref="B8:T177">
      <sortCondition ref="B7:B177"/>
    </sortState>
  </autoFilter>
  <mergeCells count="3">
    <mergeCell ref="A2:M2"/>
    <mergeCell ref="N3:S3"/>
    <mergeCell ref="N4:S5"/>
  </mergeCells>
  <conditionalFormatting sqref="B313:B314">
    <cfRule priority="9" dxfId="0" type="duplicateValues"/>
  </conditionalFormatting>
  <conditionalFormatting sqref="B284">
    <cfRule priority="23" dxfId="0" type="duplicateValues"/>
  </conditionalFormatting>
  <conditionalFormatting sqref="B156:B157">
    <cfRule priority="38" dxfId="0" type="duplicateValues"/>
  </conditionalFormatting>
  <conditionalFormatting sqref="B127">
    <cfRule priority="43" dxfId="0" type="duplicateValues"/>
  </conditionalFormatting>
  <pageMargins left="0.7" right="0.7" top="0.75" bottom="0.75" header="0" footer="0"/>
  <pageSetup r:id="rId1"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65" ySplit="7"/>
      <selection pane="bottomLeft" activeCell="A6" sqref="A6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3.57031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2.42578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45901</v>
      </c>
      <c r="F4" s="15"/>
      <c r="I4" s="15"/>
      <c r="M4" s="15"/>
      <c r="N4" s="17">
        <f>S199+S226+S380</f>
        <v>550590.56999999983</v>
      </c>
      <c r="O4" s="18"/>
      <c r="P4" s="18"/>
      <c r="Q4" s="18"/>
      <c r="R4" s="18"/>
      <c r="S4" s="19"/>
    </row>
    <row r="5" thickBot="1" ht="27" customHeight="1">
      <c r="A5" s="341">
        <v>45930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0.14033999999999999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22</v>
      </c>
      <c r="C8" s="59" t="str">
        <f>VLOOKUP(B8,'New template'!A:L,2,FALSE)</f>
        <v>E05367</v>
      </c>
      <c r="D8" s="41">
        <v>119</v>
      </c>
      <c r="E8" s="42">
        <v>278</v>
      </c>
      <c r="F8" s="43">
        <v>0.90000000000000002</v>
      </c>
      <c r="G8" s="44">
        <f t="shared" ref="G8:G143" si="0">ROUNDDOWN(E8*(1-F8),0)</f>
        <v>27</v>
      </c>
      <c r="H8" s="45">
        <f t="shared" ref="H8:H143" si="1">G8*$C$6</f>
        <v>3.78918</v>
      </c>
      <c r="I8" s="45">
        <f t="shared" ref="I8:I143" si="2">H8*D8</f>
        <v>450.91242</v>
      </c>
      <c r="J8" s="45">
        <f t="shared" ref="J8:J143" si="3">H8*0.13</f>
        <v>0.49259340000000001</v>
      </c>
      <c r="K8" s="46">
        <f t="shared" ref="K8:K143" si="4">(H8-J8)*D8</f>
        <v>392.2938054</v>
      </c>
      <c r="L8" s="47">
        <v>0.20000000000000001</v>
      </c>
      <c r="M8" s="48">
        <f t="shared" ref="M8:M143" si="5">K8*L8</f>
        <v>78.458761080000002</v>
      </c>
      <c r="N8" s="49">
        <v>0.050000000000000003</v>
      </c>
      <c r="O8" s="50">
        <f t="shared" ref="O8:O143" si="6">K8*N8</f>
        <v>19.614690270000001</v>
      </c>
      <c r="P8" s="49">
        <v>0.050000000000000003</v>
      </c>
      <c r="Q8" s="50">
        <f t="shared" ref="Q8:Q143" si="7">K8*P8</f>
        <v>19.614690270000001</v>
      </c>
      <c r="R8" s="51">
        <f t="shared" ref="R8:R143" si="8">IFERROR(ROUND((K8-M8-O8-Q8)/D8,2),0)</f>
        <v>2.3100000000000001</v>
      </c>
      <c r="S8" s="52">
        <f t="shared" ref="S8:S143" si="9">+D8*R8</f>
        <v>274.88999999999999</v>
      </c>
      <c r="T8" s="53">
        <f t="shared" ref="T8:T143" si="10">S8/I8</f>
        <v>0.60963057970326029</v>
      </c>
    </row>
    <row r="9" ht="15.95" customHeight="1">
      <c r="A9" s="342" t="s">
        <v>485</v>
      </c>
      <c r="B9" s="39" t="s">
        <v>359</v>
      </c>
      <c r="C9" s="59" t="str">
        <f>VLOOKUP(B9,'New template'!A:L,2,FALSE)</f>
        <v>E02452</v>
      </c>
      <c r="D9" s="41">
        <v>329</v>
      </c>
      <c r="E9" s="42">
        <v>278</v>
      </c>
      <c r="F9" s="43">
        <v>0.90000000000000002</v>
      </c>
      <c r="G9" s="44">
        <f t="shared" si="0"/>
        <v>27</v>
      </c>
      <c r="H9" s="45">
        <f t="shared" si="1"/>
        <v>3.78918</v>
      </c>
      <c r="I9" s="45">
        <f t="shared" si="2"/>
        <v>1246.64022</v>
      </c>
      <c r="J9" s="45">
        <f t="shared" si="3"/>
        <v>0.49259340000000001</v>
      </c>
      <c r="K9" s="46">
        <f t="shared" si="4"/>
        <v>1084.5769914</v>
      </c>
      <c r="L9" s="47">
        <v>0.20000000000000001</v>
      </c>
      <c r="M9" s="48">
        <f t="shared" si="5"/>
        <v>216.91539828000001</v>
      </c>
      <c r="N9" s="49">
        <v>0.050000000000000003</v>
      </c>
      <c r="O9" s="50">
        <f t="shared" si="6"/>
        <v>54.228849570000001</v>
      </c>
      <c r="P9" s="49">
        <v>0.050000000000000003</v>
      </c>
      <c r="Q9" s="50">
        <f t="shared" si="7"/>
        <v>54.228849570000001</v>
      </c>
      <c r="R9" s="51">
        <f t="shared" si="8"/>
        <v>2.3100000000000001</v>
      </c>
      <c r="S9" s="52">
        <f t="shared" si="9"/>
        <v>759.99000000000001</v>
      </c>
      <c r="T9" s="53">
        <f t="shared" si="10"/>
        <v>0.60963057970326029</v>
      </c>
    </row>
    <row r="10" ht="15.95" customHeight="1">
      <c r="A10" s="342" t="s">
        <v>485</v>
      </c>
      <c r="B10" s="39" t="s">
        <v>28</v>
      </c>
      <c r="C10" s="59" t="str">
        <f>VLOOKUP(B10,'New template'!A:L,2,FALSE)</f>
        <v>E05445</v>
      </c>
      <c r="D10" s="41">
        <v>625</v>
      </c>
      <c r="E10" s="42">
        <v>368</v>
      </c>
      <c r="F10" s="43">
        <v>0.80000000000000004</v>
      </c>
      <c r="G10" s="44">
        <f t="shared" si="0"/>
        <v>73</v>
      </c>
      <c r="H10" s="45">
        <f t="shared" si="1"/>
        <v>10.244819999999999</v>
      </c>
      <c r="I10" s="45">
        <f t="shared" si="2"/>
        <v>6403.0124999999989</v>
      </c>
      <c r="J10" s="45">
        <f t="shared" si="3"/>
        <v>1.3318265999999999</v>
      </c>
      <c r="K10" s="46">
        <f t="shared" si="4"/>
        <v>5570.6208749999996</v>
      </c>
      <c r="L10" s="47">
        <v>0.20000000000000001</v>
      </c>
      <c r="M10" s="48">
        <f t="shared" si="5"/>
        <v>1114.1241749999999</v>
      </c>
      <c r="N10" s="49">
        <v>0.050000000000000003</v>
      </c>
      <c r="O10" s="50">
        <f t="shared" si="6"/>
        <v>278.53104374999998</v>
      </c>
      <c r="P10" s="49">
        <v>0.050000000000000003</v>
      </c>
      <c r="Q10" s="50">
        <f t="shared" si="7"/>
        <v>278.53104374999998</v>
      </c>
      <c r="R10" s="51">
        <f t="shared" si="8"/>
        <v>6.2400000000000002</v>
      </c>
      <c r="S10" s="52">
        <f t="shared" si="9"/>
        <v>3900</v>
      </c>
      <c r="T10" s="53">
        <f t="shared" si="10"/>
        <v>0.60908830023367921</v>
      </c>
    </row>
    <row r="11" ht="15.95" customHeight="1">
      <c r="A11" s="342" t="s">
        <v>485</v>
      </c>
      <c r="B11" s="39" t="s">
        <v>30</v>
      </c>
      <c r="C11" s="59" t="str">
        <f>VLOOKUP(B11,'New template'!A:L,2,FALSE)</f>
        <v>E05444</v>
      </c>
      <c r="D11" s="41">
        <v>1040</v>
      </c>
      <c r="E11" s="42">
        <v>498</v>
      </c>
      <c r="F11" s="43">
        <v>0.80000000000000004</v>
      </c>
      <c r="G11" s="44">
        <f t="shared" si="0"/>
        <v>99</v>
      </c>
      <c r="H11" s="45">
        <f t="shared" si="1"/>
        <v>13.893659999999999</v>
      </c>
      <c r="I11" s="45">
        <f t="shared" si="2"/>
        <v>14449.406399999998</v>
      </c>
      <c r="J11" s="45">
        <f t="shared" si="3"/>
        <v>1.8061757999999999</v>
      </c>
      <c r="K11" s="46">
        <f t="shared" si="4"/>
        <v>12570.983567999998</v>
      </c>
      <c r="L11" s="47">
        <v>0.20000000000000001</v>
      </c>
      <c r="M11" s="48">
        <f t="shared" si="5"/>
        <v>2514.1967135999998</v>
      </c>
      <c r="N11" s="49">
        <v>0.050000000000000003</v>
      </c>
      <c r="O11" s="50">
        <f t="shared" si="6"/>
        <v>628.54917839999996</v>
      </c>
      <c r="P11" s="49">
        <v>0.050000000000000003</v>
      </c>
      <c r="Q11" s="50">
        <f t="shared" si="7"/>
        <v>628.54917839999996</v>
      </c>
      <c r="R11" s="51">
        <f t="shared" si="8"/>
        <v>8.4600000000000009</v>
      </c>
      <c r="S11" s="52">
        <f t="shared" si="9"/>
        <v>8798.4000000000015</v>
      </c>
      <c r="T11" s="53">
        <f t="shared" si="10"/>
        <v>0.60891082695272536</v>
      </c>
    </row>
    <row r="12" ht="15.95" customHeight="1">
      <c r="A12" s="342" t="s">
        <v>485</v>
      </c>
      <c r="B12" s="39" t="s">
        <v>331</v>
      </c>
      <c r="C12" s="59" t="str">
        <f>VLOOKUP(B12,'New template'!A:L,2,FALSE)</f>
        <v>E05838</v>
      </c>
      <c r="D12" s="41">
        <v>2</v>
      </c>
      <c r="E12" s="42">
        <v>348</v>
      </c>
      <c r="F12" s="43">
        <v>0</v>
      </c>
      <c r="G12" s="44">
        <f t="shared" si="0"/>
        <v>348</v>
      </c>
      <c r="H12" s="45">
        <f t="shared" si="1"/>
        <v>48.838319999999996</v>
      </c>
      <c r="I12" s="45">
        <f t="shared" si="2"/>
        <v>97.676639999999992</v>
      </c>
      <c r="J12" s="45">
        <f t="shared" si="3"/>
        <v>6.3489816000000001</v>
      </c>
      <c r="K12" s="46">
        <f t="shared" si="4"/>
        <v>84.978676799999988</v>
      </c>
      <c r="L12" s="47">
        <v>0.20000000000000001</v>
      </c>
      <c r="M12" s="48">
        <f t="shared" si="5"/>
        <v>16.995735359999998</v>
      </c>
      <c r="N12" s="49">
        <v>0.050000000000000003</v>
      </c>
      <c r="O12" s="50">
        <f t="shared" si="6"/>
        <v>4.2489338399999994</v>
      </c>
      <c r="P12" s="49">
        <v>0.050000000000000003</v>
      </c>
      <c r="Q12" s="50">
        <f t="shared" si="7"/>
        <v>4.2489338399999994</v>
      </c>
      <c r="R12" s="51">
        <f t="shared" si="8"/>
        <v>29.739999999999998</v>
      </c>
      <c r="S12" s="52">
        <f t="shared" si="9"/>
        <v>59.479999999999997</v>
      </c>
      <c r="T12" s="53">
        <f t="shared" si="10"/>
        <v>0.60894805554327014</v>
      </c>
    </row>
    <row r="13" ht="15.95" customHeight="1">
      <c r="A13" s="342" t="s">
        <v>485</v>
      </c>
      <c r="B13" s="39" t="s">
        <v>331</v>
      </c>
      <c r="C13" s="59" t="str">
        <f>VLOOKUP(B13,'New template'!A:L,2,FALSE)</f>
        <v>E05838</v>
      </c>
      <c r="D13" s="41">
        <v>40</v>
      </c>
      <c r="E13" s="42">
        <v>348</v>
      </c>
      <c r="F13" s="43">
        <v>0.40000000000000002</v>
      </c>
      <c r="G13" s="44">
        <f t="shared" ref="G13:G60" si="11">ROUNDDOWN(E13*(1-F13),0)</f>
        <v>208</v>
      </c>
      <c r="H13" s="45">
        <f t="shared" ref="H13:H60" si="12">G13*$C$6</f>
        <v>29.190719999999999</v>
      </c>
      <c r="I13" s="45">
        <f t="shared" ref="I13:I60" si="13">H13*D13</f>
        <v>1167.6288</v>
      </c>
      <c r="J13" s="45">
        <f t="shared" ref="J13:J60" si="14">H13*0.13</f>
        <v>3.7947935999999998</v>
      </c>
      <c r="K13" s="46">
        <f t="shared" ref="K13:K60" si="15">(H13-J13)*D13</f>
        <v>1015.8370560000001</v>
      </c>
      <c r="L13" s="47">
        <v>0.20000000000000001</v>
      </c>
      <c r="M13" s="48">
        <f t="shared" ref="M13:M60" si="16">K13*L13</f>
        <v>203.16741120000003</v>
      </c>
      <c r="N13" s="49">
        <v>0.050000000000000003</v>
      </c>
      <c r="O13" s="50">
        <f t="shared" ref="O13:O60" si="17">K13*N13</f>
        <v>50.791852800000008</v>
      </c>
      <c r="P13" s="49">
        <v>0.050000000000000003</v>
      </c>
      <c r="Q13" s="50">
        <f t="shared" ref="Q13:Q60" si="18">K13*P13</f>
        <v>50.791852800000008</v>
      </c>
      <c r="R13" s="51">
        <f t="shared" ref="R13:R60" si="19">IFERROR(ROUND((K13-M13-O13-Q13)/D13,2),0)</f>
        <v>17.780000000000001</v>
      </c>
      <c r="S13" s="52">
        <f t="shared" ref="S13:S60" si="20">+D13*R13</f>
        <v>711.20000000000005</v>
      </c>
      <c r="T13" s="53">
        <f t="shared" ref="T13:T60" si="21">S13/I13</f>
        <v>0.60909768583988344</v>
      </c>
    </row>
    <row r="14" ht="15.95" customHeight="1">
      <c r="A14" s="342" t="s">
        <v>485</v>
      </c>
      <c r="B14" s="39" t="s">
        <v>32</v>
      </c>
      <c r="C14" s="59" t="str">
        <f>VLOOKUP(B14,'New template'!A:L,2,FALSE)</f>
        <v>E05837</v>
      </c>
      <c r="D14" s="41">
        <v>287</v>
      </c>
      <c r="E14" s="42">
        <v>298</v>
      </c>
      <c r="F14" s="43">
        <v>0.40000000000000002</v>
      </c>
      <c r="G14" s="44">
        <f t="shared" si="11"/>
        <v>178</v>
      </c>
      <c r="H14" s="45">
        <f t="shared" si="12"/>
        <v>24.980519999999999</v>
      </c>
      <c r="I14" s="45">
        <f t="shared" si="13"/>
        <v>7169.40924</v>
      </c>
      <c r="J14" s="45">
        <f t="shared" si="14"/>
        <v>3.2474675999999998</v>
      </c>
      <c r="K14" s="46">
        <f t="shared" si="15"/>
        <v>6237.3860387999994</v>
      </c>
      <c r="L14" s="47">
        <v>0.20000000000000001</v>
      </c>
      <c r="M14" s="48">
        <f t="shared" si="16"/>
        <v>1247.4772077600001</v>
      </c>
      <c r="N14" s="49">
        <v>0.050000000000000003</v>
      </c>
      <c r="O14" s="50">
        <f t="shared" si="17"/>
        <v>311.86930194000001</v>
      </c>
      <c r="P14" s="49">
        <v>0.050000000000000003</v>
      </c>
      <c r="Q14" s="50">
        <f t="shared" si="18"/>
        <v>311.86930194000001</v>
      </c>
      <c r="R14" s="51">
        <f t="shared" si="19"/>
        <v>15.210000000000001</v>
      </c>
      <c r="S14" s="52">
        <f t="shared" si="20"/>
        <v>4365.2700000000004</v>
      </c>
      <c r="T14" s="53">
        <f t="shared" si="21"/>
        <v>0.60887443495972071</v>
      </c>
    </row>
    <row r="15" ht="15.95" customHeight="1">
      <c r="A15" s="342" t="s">
        <v>485</v>
      </c>
      <c r="B15" s="39" t="s">
        <v>32</v>
      </c>
      <c r="C15" s="59" t="str">
        <f>VLOOKUP(B15,'New template'!A:L,2,FALSE)</f>
        <v>E05837</v>
      </c>
      <c r="D15" s="41">
        <v>27</v>
      </c>
      <c r="E15" s="42">
        <v>298</v>
      </c>
      <c r="F15" s="43">
        <v>0</v>
      </c>
      <c r="G15" s="44">
        <f t="shared" si="11"/>
        <v>298</v>
      </c>
      <c r="H15" s="45">
        <f t="shared" si="12"/>
        <v>41.82132</v>
      </c>
      <c r="I15" s="45">
        <f t="shared" si="13"/>
        <v>1129.1756399999999</v>
      </c>
      <c r="J15" s="45">
        <f t="shared" si="14"/>
        <v>5.4367716000000001</v>
      </c>
      <c r="K15" s="46">
        <f t="shared" si="15"/>
        <v>982.38280680000003</v>
      </c>
      <c r="L15" s="47">
        <v>0.20000000000000001</v>
      </c>
      <c r="M15" s="48">
        <f t="shared" si="16"/>
        <v>196.47656136000001</v>
      </c>
      <c r="N15" s="49">
        <v>0.050000000000000003</v>
      </c>
      <c r="O15" s="50">
        <f t="shared" si="17"/>
        <v>49.119140340000001</v>
      </c>
      <c r="P15" s="49">
        <v>0.050000000000000003</v>
      </c>
      <c r="Q15" s="50">
        <f t="shared" si="18"/>
        <v>49.119140340000001</v>
      </c>
      <c r="R15" s="51">
        <f t="shared" si="19"/>
        <v>25.469999999999999</v>
      </c>
      <c r="S15" s="52">
        <f t="shared" si="20"/>
        <v>687.68999999999994</v>
      </c>
      <c r="T15" s="53">
        <f t="shared" si="21"/>
        <v>0.60901951444861135</v>
      </c>
    </row>
    <row r="16" ht="15.95" customHeight="1">
      <c r="A16" s="342" t="s">
        <v>485</v>
      </c>
      <c r="B16" s="39" t="s">
        <v>404</v>
      </c>
      <c r="C16" s="59" t="str">
        <f>VLOOKUP(B16,'New template'!A:L,2,FALSE)</f>
        <v>E06117</v>
      </c>
      <c r="D16" s="41">
        <v>31</v>
      </c>
      <c r="E16" s="42">
        <v>248</v>
      </c>
      <c r="F16" s="43">
        <v>0.5</v>
      </c>
      <c r="G16" s="44">
        <f t="shared" si="11"/>
        <v>124</v>
      </c>
      <c r="H16" s="45">
        <f t="shared" si="12"/>
        <v>17.402159999999999</v>
      </c>
      <c r="I16" s="45">
        <f t="shared" si="13"/>
        <v>539.46695999999997</v>
      </c>
      <c r="J16" s="45">
        <f t="shared" si="14"/>
        <v>2.2622808000000001</v>
      </c>
      <c r="K16" s="46">
        <f t="shared" si="15"/>
        <v>469.33625519999998</v>
      </c>
      <c r="L16" s="47">
        <v>0.20000000000000001</v>
      </c>
      <c r="M16" s="48">
        <f t="shared" si="16"/>
        <v>93.867251039999999</v>
      </c>
      <c r="N16" s="49">
        <v>0.050000000000000003</v>
      </c>
      <c r="O16" s="50">
        <f t="shared" si="17"/>
        <v>23.46681276</v>
      </c>
      <c r="P16" s="49">
        <v>0.050000000000000003</v>
      </c>
      <c r="Q16" s="50">
        <f t="shared" si="18"/>
        <v>23.46681276</v>
      </c>
      <c r="R16" s="51">
        <f t="shared" si="19"/>
        <v>10.6</v>
      </c>
      <c r="S16" s="52">
        <f t="shared" si="20"/>
        <v>328.59999999999997</v>
      </c>
      <c r="T16" s="53">
        <f t="shared" si="21"/>
        <v>0.609119787428687</v>
      </c>
    </row>
    <row r="17" ht="15.95" customHeight="1">
      <c r="A17" s="342" t="s">
        <v>485</v>
      </c>
      <c r="B17" s="39" t="s">
        <v>404</v>
      </c>
      <c r="C17" s="59" t="str">
        <f>VLOOKUP(B17,'New template'!A:L,2,FALSE)</f>
        <v>E06117</v>
      </c>
      <c r="D17" s="41">
        <v>4</v>
      </c>
      <c r="E17" s="42">
        <v>248</v>
      </c>
      <c r="F17" s="43">
        <v>0.5</v>
      </c>
      <c r="G17" s="44">
        <f t="shared" si="11"/>
        <v>124</v>
      </c>
      <c r="H17" s="45">
        <f t="shared" si="12"/>
        <v>17.402159999999999</v>
      </c>
      <c r="I17" s="45">
        <f t="shared" si="13"/>
        <v>69.608639999999994</v>
      </c>
      <c r="J17" s="45">
        <f t="shared" si="14"/>
        <v>2.2622808000000001</v>
      </c>
      <c r="K17" s="46">
        <f t="shared" si="15"/>
        <v>60.559516799999997</v>
      </c>
      <c r="L17" s="47">
        <v>0.20000000000000001</v>
      </c>
      <c r="M17" s="48">
        <f t="shared" si="16"/>
        <v>12.111903359999999</v>
      </c>
      <c r="N17" s="49">
        <v>0.050000000000000003</v>
      </c>
      <c r="O17" s="50">
        <f t="shared" si="17"/>
        <v>3.0279758399999999</v>
      </c>
      <c r="P17" s="49">
        <v>0.050000000000000003</v>
      </c>
      <c r="Q17" s="50">
        <f t="shared" si="18"/>
        <v>3.0279758399999999</v>
      </c>
      <c r="R17" s="51">
        <f t="shared" si="19"/>
        <v>10.6</v>
      </c>
      <c r="S17" s="52">
        <f t="shared" si="20"/>
        <v>42.399999999999999</v>
      </c>
      <c r="T17" s="53">
        <f t="shared" si="21"/>
        <v>0.609119787428687</v>
      </c>
    </row>
    <row r="18" ht="15.95" customHeight="1">
      <c r="A18" s="342" t="s">
        <v>485</v>
      </c>
      <c r="B18" s="39" t="s">
        <v>361</v>
      </c>
      <c r="C18" s="59" t="str">
        <f>VLOOKUP(B18,'New template'!A:L,2,FALSE)</f>
        <v>E02895</v>
      </c>
      <c r="D18" s="41">
        <v>1318</v>
      </c>
      <c r="E18" s="42">
        <v>268</v>
      </c>
      <c r="F18" s="43">
        <v>0.90000000000000002</v>
      </c>
      <c r="G18" s="44">
        <f t="shared" si="11"/>
        <v>26</v>
      </c>
      <c r="H18" s="45">
        <f t="shared" si="12"/>
        <v>3.6488399999999999</v>
      </c>
      <c r="I18" s="45">
        <f t="shared" si="13"/>
        <v>4809.17112</v>
      </c>
      <c r="J18" s="45">
        <f t="shared" si="14"/>
        <v>0.47434919999999997</v>
      </c>
      <c r="K18" s="46">
        <f t="shared" si="15"/>
        <v>4183.9788743999998</v>
      </c>
      <c r="L18" s="47">
        <v>0.20000000000000001</v>
      </c>
      <c r="M18" s="48">
        <f t="shared" si="16"/>
        <v>836.79577487999995</v>
      </c>
      <c r="N18" s="49">
        <v>0.050000000000000003</v>
      </c>
      <c r="O18" s="50">
        <f t="shared" si="17"/>
        <v>209.19894371999999</v>
      </c>
      <c r="P18" s="49">
        <v>0.050000000000000003</v>
      </c>
      <c r="Q18" s="50">
        <f t="shared" si="18"/>
        <v>209.19894371999999</v>
      </c>
      <c r="R18" s="51">
        <f t="shared" si="19"/>
        <v>2.2200000000000002</v>
      </c>
      <c r="S18" s="52">
        <f t="shared" si="20"/>
        <v>2925.96</v>
      </c>
      <c r="T18" s="53">
        <f t="shared" si="21"/>
        <v>0.60841253658697014</v>
      </c>
    </row>
    <row r="19" ht="15.95" customHeight="1">
      <c r="A19" s="342" t="s">
        <v>485</v>
      </c>
      <c r="B19" s="39" t="s">
        <v>362</v>
      </c>
      <c r="C19" s="59" t="str">
        <f>VLOOKUP(B19,'New template'!A:L,2,FALSE)</f>
        <v>E02950</v>
      </c>
      <c r="D19" s="41">
        <v>85</v>
      </c>
      <c r="E19" s="42">
        <v>288</v>
      </c>
      <c r="F19" s="43">
        <v>0.84999999999999998</v>
      </c>
      <c r="G19" s="44">
        <f t="shared" si="11"/>
        <v>43</v>
      </c>
      <c r="H19" s="45">
        <f t="shared" si="12"/>
        <v>6.0346199999999994</v>
      </c>
      <c r="I19" s="45">
        <f t="shared" si="13"/>
        <v>512.94269999999995</v>
      </c>
      <c r="J19" s="45">
        <f t="shared" si="14"/>
        <v>0.78450059999999999</v>
      </c>
      <c r="K19" s="46">
        <f t="shared" si="15"/>
        <v>446.2601489999999</v>
      </c>
      <c r="L19" s="47">
        <v>0.20000000000000001</v>
      </c>
      <c r="M19" s="48">
        <f t="shared" si="16"/>
        <v>89.252029799999988</v>
      </c>
      <c r="N19" s="49">
        <v>0.050000000000000003</v>
      </c>
      <c r="O19" s="50">
        <f t="shared" si="17"/>
        <v>22.313007449999997</v>
      </c>
      <c r="P19" s="49">
        <v>0.050000000000000003</v>
      </c>
      <c r="Q19" s="50">
        <f t="shared" si="18"/>
        <v>22.313007449999997</v>
      </c>
      <c r="R19" s="51">
        <f t="shared" si="19"/>
        <v>3.6800000000000002</v>
      </c>
      <c r="S19" s="52">
        <f t="shared" si="20"/>
        <v>312.80000000000001</v>
      </c>
      <c r="T19" s="53">
        <f t="shared" si="21"/>
        <v>0.60981470249990899</v>
      </c>
    </row>
    <row r="20" ht="15.95" customHeight="1">
      <c r="A20" s="342" t="s">
        <v>485</v>
      </c>
      <c r="B20" s="39" t="s">
        <v>292</v>
      </c>
      <c r="C20" s="59" t="str">
        <f>VLOOKUP(B20,'New template'!A:L,2,FALSE)</f>
        <v>E06132</v>
      </c>
      <c r="D20" s="41">
        <v>9</v>
      </c>
      <c r="E20" s="42">
        <v>298</v>
      </c>
      <c r="F20" s="43">
        <v>0.29999999999999999</v>
      </c>
      <c r="G20" s="44">
        <f t="shared" si="11"/>
        <v>208</v>
      </c>
      <c r="H20" s="45">
        <f t="shared" si="12"/>
        <v>29.190719999999999</v>
      </c>
      <c r="I20" s="45">
        <f t="shared" si="13"/>
        <v>262.71647999999999</v>
      </c>
      <c r="J20" s="45">
        <f t="shared" si="14"/>
        <v>3.7947935999999998</v>
      </c>
      <c r="K20" s="46">
        <f t="shared" si="15"/>
        <v>228.56333760000001</v>
      </c>
      <c r="L20" s="47">
        <v>0.20000000000000001</v>
      </c>
      <c r="M20" s="48">
        <f t="shared" si="16"/>
        <v>45.712667520000004</v>
      </c>
      <c r="N20" s="49">
        <v>0.050000000000000003</v>
      </c>
      <c r="O20" s="50">
        <f t="shared" si="17"/>
        <v>11.428166880000001</v>
      </c>
      <c r="P20" s="49">
        <v>0.050000000000000003</v>
      </c>
      <c r="Q20" s="50">
        <f t="shared" si="18"/>
        <v>11.428166880000001</v>
      </c>
      <c r="R20" s="51">
        <f t="shared" si="19"/>
        <v>17.780000000000001</v>
      </c>
      <c r="S20" s="52">
        <f t="shared" si="20"/>
        <v>160.02000000000001</v>
      </c>
      <c r="T20" s="53">
        <f t="shared" si="21"/>
        <v>0.60909768583988344</v>
      </c>
    </row>
    <row r="21" ht="15.95" customHeight="1">
      <c r="A21" s="342" t="s">
        <v>485</v>
      </c>
      <c r="B21" s="39" t="s">
        <v>292</v>
      </c>
      <c r="C21" s="59" t="str">
        <f>VLOOKUP(B21,'New template'!A:L,2,FALSE)</f>
        <v>E06132</v>
      </c>
      <c r="D21" s="41">
        <v>4</v>
      </c>
      <c r="E21" s="42">
        <v>298</v>
      </c>
      <c r="F21" s="43">
        <v>0</v>
      </c>
      <c r="G21" s="44">
        <f t="shared" si="11"/>
        <v>298</v>
      </c>
      <c r="H21" s="45">
        <f t="shared" si="12"/>
        <v>41.82132</v>
      </c>
      <c r="I21" s="45">
        <f t="shared" si="13"/>
        <v>167.28528</v>
      </c>
      <c r="J21" s="45">
        <f t="shared" si="14"/>
        <v>5.4367716000000001</v>
      </c>
      <c r="K21" s="46">
        <f t="shared" si="15"/>
        <v>145.5381936</v>
      </c>
      <c r="L21" s="47">
        <v>0.20000000000000001</v>
      </c>
      <c r="M21" s="48">
        <f t="shared" si="16"/>
        <v>29.107638720000001</v>
      </c>
      <c r="N21" s="49">
        <v>0.050000000000000003</v>
      </c>
      <c r="O21" s="50">
        <f t="shared" si="17"/>
        <v>7.2769096800000002</v>
      </c>
      <c r="P21" s="49">
        <v>0.050000000000000003</v>
      </c>
      <c r="Q21" s="50">
        <f t="shared" si="18"/>
        <v>7.2769096800000002</v>
      </c>
      <c r="R21" s="51">
        <f t="shared" si="19"/>
        <v>25.469999999999999</v>
      </c>
      <c r="S21" s="52">
        <f t="shared" si="20"/>
        <v>101.88</v>
      </c>
      <c r="T21" s="53">
        <f t="shared" si="21"/>
        <v>0.60901951444861135</v>
      </c>
    </row>
    <row r="22" ht="15.95" customHeight="1">
      <c r="A22" s="342" t="s">
        <v>485</v>
      </c>
      <c r="B22" s="39" t="s">
        <v>294</v>
      </c>
      <c r="C22" s="59" t="str">
        <f>VLOOKUP(B22,'New template'!A:L,2,FALSE)</f>
        <v>E06690</v>
      </c>
      <c r="D22" s="41">
        <v>2</v>
      </c>
      <c r="E22" s="42">
        <v>398</v>
      </c>
      <c r="F22" s="43">
        <v>0</v>
      </c>
      <c r="G22" s="44">
        <f t="shared" si="11"/>
        <v>398</v>
      </c>
      <c r="H22" s="45">
        <f t="shared" si="12"/>
        <v>55.855319999999999</v>
      </c>
      <c r="I22" s="45">
        <f t="shared" si="13"/>
        <v>111.71064</v>
      </c>
      <c r="J22" s="45">
        <f t="shared" si="14"/>
        <v>7.2611916000000001</v>
      </c>
      <c r="K22" s="46">
        <f t="shared" si="15"/>
        <v>97.188256800000005</v>
      </c>
      <c r="L22" s="47">
        <v>0.20000000000000001</v>
      </c>
      <c r="M22" s="48">
        <f t="shared" si="16"/>
        <v>19.437651360000004</v>
      </c>
      <c r="N22" s="49">
        <v>0.050000000000000003</v>
      </c>
      <c r="O22" s="50">
        <f t="shared" si="17"/>
        <v>4.859412840000001</v>
      </c>
      <c r="P22" s="49">
        <v>0.050000000000000003</v>
      </c>
      <c r="Q22" s="50">
        <f t="shared" si="18"/>
        <v>4.859412840000001</v>
      </c>
      <c r="R22" s="51">
        <f t="shared" si="19"/>
        <v>34.020000000000003</v>
      </c>
      <c r="S22" s="52">
        <f t="shared" si="20"/>
        <v>68.040000000000006</v>
      </c>
      <c r="T22" s="53">
        <f t="shared" si="21"/>
        <v>0.60907358511239407</v>
      </c>
    </row>
    <row r="23" ht="15.95" customHeight="1">
      <c r="A23" s="342" t="s">
        <v>485</v>
      </c>
      <c r="B23" s="39" t="s">
        <v>294</v>
      </c>
      <c r="C23" s="59" t="str">
        <f>VLOOKUP(B23,'New template'!A:L,2,FALSE)</f>
        <v>E06690</v>
      </c>
      <c r="D23" s="41">
        <v>6</v>
      </c>
      <c r="E23" s="42">
        <v>398</v>
      </c>
      <c r="F23" s="43">
        <v>0.29999999999999999</v>
      </c>
      <c r="G23" s="44">
        <f t="shared" si="11"/>
        <v>278</v>
      </c>
      <c r="H23" s="45">
        <f t="shared" si="12"/>
        <v>39.014519999999997</v>
      </c>
      <c r="I23" s="45">
        <f t="shared" si="13"/>
        <v>234.08711999999997</v>
      </c>
      <c r="J23" s="45">
        <f t="shared" si="14"/>
        <v>5.0718876000000002</v>
      </c>
      <c r="K23" s="46">
        <f t="shared" si="15"/>
        <v>203.65579439999996</v>
      </c>
      <c r="L23" s="47">
        <v>0.20000000000000001</v>
      </c>
      <c r="M23" s="48">
        <f t="shared" si="16"/>
        <v>40.731158879999995</v>
      </c>
      <c r="N23" s="49">
        <v>0.050000000000000003</v>
      </c>
      <c r="O23" s="50">
        <f t="shared" si="17"/>
        <v>10.182789719999999</v>
      </c>
      <c r="P23" s="49">
        <v>0.050000000000000003</v>
      </c>
      <c r="Q23" s="50">
        <f t="shared" si="18"/>
        <v>10.182789719999999</v>
      </c>
      <c r="R23" s="51">
        <f t="shared" si="19"/>
        <v>23.760000000000002</v>
      </c>
      <c r="S23" s="52">
        <f t="shared" si="20"/>
        <v>142.56</v>
      </c>
      <c r="T23" s="53">
        <f t="shared" si="21"/>
        <v>0.60900403234488087</v>
      </c>
    </row>
    <row r="24" ht="15.95" customHeight="1">
      <c r="A24" s="342" t="s">
        <v>485</v>
      </c>
      <c r="B24" s="39" t="s">
        <v>296</v>
      </c>
      <c r="C24" s="59" t="str">
        <f>VLOOKUP(B24,'New template'!A:L,2,FALSE)</f>
        <v>E06691</v>
      </c>
      <c r="D24" s="41">
        <v>17</v>
      </c>
      <c r="E24" s="42">
        <v>498</v>
      </c>
      <c r="F24" s="43">
        <v>0.29999999999999999</v>
      </c>
      <c r="G24" s="44">
        <f t="shared" si="11"/>
        <v>348</v>
      </c>
      <c r="H24" s="45">
        <f t="shared" si="12"/>
        <v>48.838319999999996</v>
      </c>
      <c r="I24" s="45">
        <f t="shared" si="13"/>
        <v>830.25143999999989</v>
      </c>
      <c r="J24" s="45">
        <f t="shared" si="14"/>
        <v>6.3489816000000001</v>
      </c>
      <c r="K24" s="46">
        <f t="shared" si="15"/>
        <v>722.31875279999986</v>
      </c>
      <c r="L24" s="47">
        <v>0.20000000000000001</v>
      </c>
      <c r="M24" s="48">
        <f t="shared" si="16"/>
        <v>144.46375055999997</v>
      </c>
      <c r="N24" s="49">
        <v>0.050000000000000003</v>
      </c>
      <c r="O24" s="50">
        <f t="shared" si="17"/>
        <v>36.115937639999991</v>
      </c>
      <c r="P24" s="49">
        <v>0.050000000000000003</v>
      </c>
      <c r="Q24" s="50">
        <f t="shared" si="18"/>
        <v>36.115937639999991</v>
      </c>
      <c r="R24" s="51">
        <f t="shared" si="19"/>
        <v>29.739999999999998</v>
      </c>
      <c r="S24" s="52">
        <f t="shared" si="20"/>
        <v>505.57999999999998</v>
      </c>
      <c r="T24" s="53">
        <f t="shared" si="21"/>
        <v>0.60894805554327014</v>
      </c>
    </row>
    <row r="25" ht="15.95" customHeight="1">
      <c r="A25" s="342" t="s">
        <v>485</v>
      </c>
      <c r="B25" s="39" t="s">
        <v>42</v>
      </c>
      <c r="C25" s="59" t="str">
        <f>VLOOKUP(B25,'New template'!A:L,2,FALSE)</f>
        <v>E03350</v>
      </c>
      <c r="D25" s="41">
        <v>15</v>
      </c>
      <c r="E25" s="42">
        <v>198</v>
      </c>
      <c r="F25" s="43">
        <v>0.88</v>
      </c>
      <c r="G25" s="44">
        <f t="shared" si="11"/>
        <v>23</v>
      </c>
      <c r="H25" s="45">
        <f t="shared" si="12"/>
        <v>3.2278199999999999</v>
      </c>
      <c r="I25" s="45">
        <f t="shared" si="13"/>
        <v>48.417299999999997</v>
      </c>
      <c r="J25" s="45">
        <f t="shared" si="14"/>
        <v>0.41961660000000001</v>
      </c>
      <c r="K25" s="46">
        <f t="shared" si="15"/>
        <v>42.123051000000004</v>
      </c>
      <c r="L25" s="47">
        <v>0.20000000000000001</v>
      </c>
      <c r="M25" s="48">
        <f t="shared" si="16"/>
        <v>8.4246102000000018</v>
      </c>
      <c r="N25" s="49">
        <v>0.050000000000000003</v>
      </c>
      <c r="O25" s="50">
        <f t="shared" si="17"/>
        <v>2.1061525500000005</v>
      </c>
      <c r="P25" s="49">
        <v>0.050000000000000003</v>
      </c>
      <c r="Q25" s="50">
        <f t="shared" si="18"/>
        <v>2.1061525500000005</v>
      </c>
      <c r="R25" s="51">
        <f t="shared" si="19"/>
        <v>1.97</v>
      </c>
      <c r="S25" s="52">
        <f t="shared" si="20"/>
        <v>29.550000000000001</v>
      </c>
      <c r="T25" s="53">
        <f t="shared" si="21"/>
        <v>0.61031903885594618</v>
      </c>
    </row>
    <row r="26" ht="15.95" customHeight="1">
      <c r="A26" s="342" t="s">
        <v>485</v>
      </c>
      <c r="B26" s="39" t="s">
        <v>44</v>
      </c>
      <c r="C26" s="59" t="str">
        <f>VLOOKUP(B26,'New template'!A:L,2,FALSE)</f>
        <v>E04120</v>
      </c>
      <c r="D26" s="41">
        <v>36</v>
      </c>
      <c r="E26" s="42">
        <v>298</v>
      </c>
      <c r="F26" s="43">
        <v>0.83999999999999997</v>
      </c>
      <c r="G26" s="44">
        <f t="shared" si="11"/>
        <v>47</v>
      </c>
      <c r="H26" s="45">
        <f t="shared" si="12"/>
        <v>6.59598</v>
      </c>
      <c r="I26" s="45">
        <f t="shared" si="13"/>
        <v>237.45527999999999</v>
      </c>
      <c r="J26" s="45">
        <f t="shared" si="14"/>
        <v>0.85747740000000006</v>
      </c>
      <c r="K26" s="46">
        <f t="shared" si="15"/>
        <v>206.58609360000003</v>
      </c>
      <c r="L26" s="47">
        <v>0.20000000000000001</v>
      </c>
      <c r="M26" s="48">
        <f t="shared" si="16"/>
        <v>41.317218720000007</v>
      </c>
      <c r="N26" s="49">
        <v>0.050000000000000003</v>
      </c>
      <c r="O26" s="50">
        <f t="shared" si="17"/>
        <v>10.329304680000002</v>
      </c>
      <c r="P26" s="49">
        <v>0.050000000000000003</v>
      </c>
      <c r="Q26" s="50">
        <f t="shared" si="18"/>
        <v>10.329304680000002</v>
      </c>
      <c r="R26" s="51">
        <f t="shared" si="19"/>
        <v>4.0199999999999996</v>
      </c>
      <c r="S26" s="52">
        <f t="shared" si="20"/>
        <v>144.71999999999997</v>
      </c>
      <c r="T26" s="53">
        <f t="shared" si="21"/>
        <v>0.60946212693185842</v>
      </c>
    </row>
    <row r="27" ht="15.95" customHeight="1">
      <c r="A27" s="342" t="s">
        <v>485</v>
      </c>
      <c r="B27" s="39" t="s">
        <v>46</v>
      </c>
      <c r="C27" s="59" t="str">
        <f>VLOOKUP(B27,'New template'!A:L,2,FALSE)</f>
        <v>E06275</v>
      </c>
      <c r="D27" s="41">
        <v>58</v>
      </c>
      <c r="E27" s="42">
        <v>398</v>
      </c>
      <c r="F27" s="43">
        <v>0.81999999999999995</v>
      </c>
      <c r="G27" s="44">
        <f t="shared" si="11"/>
        <v>71</v>
      </c>
      <c r="H27" s="45">
        <f t="shared" si="12"/>
        <v>9.9641399999999987</v>
      </c>
      <c r="I27" s="45">
        <f t="shared" si="13"/>
        <v>577.92011999999988</v>
      </c>
      <c r="J27" s="45">
        <f t="shared" si="14"/>
        <v>1.2953381999999998</v>
      </c>
      <c r="K27" s="46">
        <f t="shared" si="15"/>
        <v>502.79050439999992</v>
      </c>
      <c r="L27" s="47">
        <v>0.20000000000000001</v>
      </c>
      <c r="M27" s="48">
        <f t="shared" si="16"/>
        <v>100.55810087999998</v>
      </c>
      <c r="N27" s="49">
        <v>0.050000000000000003</v>
      </c>
      <c r="O27" s="50">
        <f t="shared" si="17"/>
        <v>25.139525219999996</v>
      </c>
      <c r="P27" s="49">
        <v>0.050000000000000003</v>
      </c>
      <c r="Q27" s="50">
        <f t="shared" si="18"/>
        <v>25.139525219999996</v>
      </c>
      <c r="R27" s="51">
        <f t="shared" si="19"/>
        <v>6.0700000000000003</v>
      </c>
      <c r="S27" s="52">
        <f t="shared" si="20"/>
        <v>352.06</v>
      </c>
      <c r="T27" s="53">
        <f t="shared" si="21"/>
        <v>0.60918453574518239</v>
      </c>
    </row>
    <row r="28" ht="15.95" customHeight="1">
      <c r="A28" s="342" t="s">
        <v>485</v>
      </c>
      <c r="B28" s="39" t="s">
        <v>48</v>
      </c>
      <c r="C28" s="59" t="str">
        <f>VLOOKUP(B28,'New template'!A:L,2,FALSE)</f>
        <v>E03009</v>
      </c>
      <c r="D28" s="41">
        <v>850</v>
      </c>
      <c r="E28" s="42">
        <v>268</v>
      </c>
      <c r="F28" s="43">
        <v>0.84999999999999998</v>
      </c>
      <c r="G28" s="44">
        <f t="shared" si="11"/>
        <v>40</v>
      </c>
      <c r="H28" s="45">
        <f t="shared" si="12"/>
        <v>5.6135999999999999</v>
      </c>
      <c r="I28" s="45">
        <f t="shared" si="13"/>
        <v>4771.5599999999995</v>
      </c>
      <c r="J28" s="45">
        <f t="shared" si="14"/>
        <v>0.72976799999999997</v>
      </c>
      <c r="K28" s="46">
        <f t="shared" si="15"/>
        <v>4151.2572</v>
      </c>
      <c r="L28" s="47">
        <v>0.20000000000000001</v>
      </c>
      <c r="M28" s="48">
        <f t="shared" si="16"/>
        <v>830.25144</v>
      </c>
      <c r="N28" s="49">
        <v>0.050000000000000003</v>
      </c>
      <c r="O28" s="50">
        <f t="shared" si="17"/>
        <v>207.56286</v>
      </c>
      <c r="P28" s="49">
        <v>0.050000000000000003</v>
      </c>
      <c r="Q28" s="50">
        <f t="shared" si="18"/>
        <v>207.56286</v>
      </c>
      <c r="R28" s="51">
        <f t="shared" si="19"/>
        <v>3.4199999999999999</v>
      </c>
      <c r="S28" s="52">
        <f t="shared" si="20"/>
        <v>2907</v>
      </c>
      <c r="T28" s="53">
        <f t="shared" si="21"/>
        <v>0.60923471569046606</v>
      </c>
    </row>
    <row r="29" ht="15.95" customHeight="1">
      <c r="A29" s="342" t="s">
        <v>485</v>
      </c>
      <c r="B29" s="39" t="s">
        <v>48</v>
      </c>
      <c r="C29" s="59" t="str">
        <f>VLOOKUP(B29,'New template'!A:L,2,FALSE)</f>
        <v>E03009</v>
      </c>
      <c r="D29" s="41">
        <v>666</v>
      </c>
      <c r="E29" s="42">
        <v>268</v>
      </c>
      <c r="F29" s="43">
        <v>0.90000000000000002</v>
      </c>
      <c r="G29" s="44">
        <f t="shared" si="11"/>
        <v>26</v>
      </c>
      <c r="H29" s="45">
        <f t="shared" si="12"/>
        <v>3.6488399999999999</v>
      </c>
      <c r="I29" s="45">
        <f t="shared" si="13"/>
        <v>2430.1274399999998</v>
      </c>
      <c r="J29" s="45">
        <f t="shared" si="14"/>
        <v>0.47434919999999997</v>
      </c>
      <c r="K29" s="46">
        <f t="shared" si="15"/>
        <v>2114.2108727999998</v>
      </c>
      <c r="L29" s="47">
        <v>0.20000000000000001</v>
      </c>
      <c r="M29" s="48">
        <f t="shared" si="16"/>
        <v>422.84217455999999</v>
      </c>
      <c r="N29" s="49">
        <v>0.050000000000000003</v>
      </c>
      <c r="O29" s="50">
        <f t="shared" si="17"/>
        <v>105.71054364</v>
      </c>
      <c r="P29" s="49">
        <v>0.050000000000000003</v>
      </c>
      <c r="Q29" s="50">
        <f t="shared" si="18"/>
        <v>105.71054364</v>
      </c>
      <c r="R29" s="51">
        <f t="shared" si="19"/>
        <v>2.2200000000000002</v>
      </c>
      <c r="S29" s="52">
        <f t="shared" si="20"/>
        <v>1478.5200000000002</v>
      </c>
      <c r="T29" s="53">
        <f t="shared" si="21"/>
        <v>0.60841253658697025</v>
      </c>
    </row>
    <row r="30" ht="15.95" customHeight="1">
      <c r="A30" s="342" t="s">
        <v>485</v>
      </c>
      <c r="B30" s="39" t="s">
        <v>50</v>
      </c>
      <c r="C30" s="59" t="str">
        <f>VLOOKUP(B30,'New template'!A:L,2,FALSE)</f>
        <v xml:space="preserve">E03483 </v>
      </c>
      <c r="D30" s="41">
        <v>59</v>
      </c>
      <c r="E30" s="42">
        <v>368</v>
      </c>
      <c r="F30" s="43">
        <v>0.84999999999999998</v>
      </c>
      <c r="G30" s="44">
        <f t="shared" si="11"/>
        <v>55</v>
      </c>
      <c r="H30" s="45">
        <f t="shared" si="12"/>
        <v>7.7186999999999992</v>
      </c>
      <c r="I30" s="45">
        <f t="shared" si="13"/>
        <v>455.40329999999994</v>
      </c>
      <c r="J30" s="45">
        <f t="shared" si="14"/>
        <v>1.003431</v>
      </c>
      <c r="K30" s="46">
        <f t="shared" si="15"/>
        <v>396.20087099999995</v>
      </c>
      <c r="L30" s="47">
        <v>0.20000000000000001</v>
      </c>
      <c r="M30" s="48">
        <f t="shared" si="16"/>
        <v>79.240174199999998</v>
      </c>
      <c r="N30" s="49">
        <v>0.050000000000000003</v>
      </c>
      <c r="O30" s="50">
        <f t="shared" si="17"/>
        <v>19.81004355</v>
      </c>
      <c r="P30" s="49">
        <v>0.050000000000000003</v>
      </c>
      <c r="Q30" s="50">
        <f t="shared" si="18"/>
        <v>19.81004355</v>
      </c>
      <c r="R30" s="51">
        <f t="shared" si="19"/>
        <v>4.7000000000000002</v>
      </c>
      <c r="S30" s="52">
        <f t="shared" si="20"/>
        <v>277.30000000000001</v>
      </c>
      <c r="T30" s="53">
        <f t="shared" si="21"/>
        <v>0.60891082695272525</v>
      </c>
    </row>
    <row r="31" ht="15.95" customHeight="1">
      <c r="A31" s="342" t="s">
        <v>485</v>
      </c>
      <c r="B31" s="39" t="s">
        <v>50</v>
      </c>
      <c r="C31" s="59" t="str">
        <f>VLOOKUP(B31,'New template'!A:L,2,FALSE)</f>
        <v xml:space="preserve">E03483 </v>
      </c>
      <c r="D31" s="41">
        <v>2423</v>
      </c>
      <c r="E31" s="42">
        <v>368</v>
      </c>
      <c r="F31" s="43">
        <v>0.90000000000000002</v>
      </c>
      <c r="G31" s="44">
        <f t="shared" si="11"/>
        <v>36</v>
      </c>
      <c r="H31" s="45">
        <f t="shared" si="12"/>
        <v>5.0522399999999994</v>
      </c>
      <c r="I31" s="45">
        <f t="shared" si="13"/>
        <v>12241.577519999999</v>
      </c>
      <c r="J31" s="45">
        <f t="shared" si="14"/>
        <v>0.65679119999999991</v>
      </c>
      <c r="K31" s="46">
        <f t="shared" si="15"/>
        <v>10650.172442399999</v>
      </c>
      <c r="L31" s="47">
        <v>0.20000000000000001</v>
      </c>
      <c r="M31" s="48">
        <f t="shared" si="16"/>
        <v>2130.0344884799997</v>
      </c>
      <c r="N31" s="49">
        <v>0.050000000000000003</v>
      </c>
      <c r="O31" s="50">
        <f t="shared" si="17"/>
        <v>532.50862211999993</v>
      </c>
      <c r="P31" s="49">
        <v>0.050000000000000003</v>
      </c>
      <c r="Q31" s="50">
        <f t="shared" si="18"/>
        <v>532.50862211999993</v>
      </c>
      <c r="R31" s="51">
        <f t="shared" si="19"/>
        <v>3.0800000000000001</v>
      </c>
      <c r="S31" s="52">
        <f t="shared" si="20"/>
        <v>7462.8400000000001</v>
      </c>
      <c r="T31" s="53">
        <f t="shared" si="21"/>
        <v>0.6096305797032604</v>
      </c>
    </row>
    <row r="32" ht="15.95" customHeight="1">
      <c r="A32" s="342" t="s">
        <v>485</v>
      </c>
      <c r="B32" s="39" t="s">
        <v>56</v>
      </c>
      <c r="C32" s="59" t="str">
        <f>VLOOKUP(B32,'New template'!A:L,2,FALSE)</f>
        <v>E01572</v>
      </c>
      <c r="D32" s="41">
        <v>51</v>
      </c>
      <c r="E32" s="42">
        <v>268</v>
      </c>
      <c r="F32" s="43">
        <v>0</v>
      </c>
      <c r="G32" s="44">
        <f t="shared" si="11"/>
        <v>268</v>
      </c>
      <c r="H32" s="45">
        <f t="shared" si="12"/>
        <v>37.61112</v>
      </c>
      <c r="I32" s="45">
        <f t="shared" si="13"/>
        <v>1918.1671200000001</v>
      </c>
      <c r="J32" s="45">
        <f t="shared" si="14"/>
        <v>4.8894456000000002</v>
      </c>
      <c r="K32" s="46">
        <f t="shared" si="15"/>
        <v>1668.8053943999998</v>
      </c>
      <c r="L32" s="47">
        <v>0.20000000000000001</v>
      </c>
      <c r="M32" s="48">
        <f t="shared" si="16"/>
        <v>333.76107888000001</v>
      </c>
      <c r="N32" s="49">
        <v>0.050000000000000003</v>
      </c>
      <c r="O32" s="50">
        <f t="shared" si="17"/>
        <v>83.440269720000003</v>
      </c>
      <c r="P32" s="49">
        <v>0.050000000000000003</v>
      </c>
      <c r="Q32" s="50">
        <f t="shared" si="18"/>
        <v>83.440269720000003</v>
      </c>
      <c r="R32" s="51">
        <f t="shared" si="19"/>
        <v>22.91</v>
      </c>
      <c r="S32" s="52">
        <f t="shared" si="20"/>
        <v>1168.4100000000001</v>
      </c>
      <c r="T32" s="53">
        <f t="shared" si="21"/>
        <v>0.60912836416464067</v>
      </c>
    </row>
    <row r="33" ht="15.95" customHeight="1">
      <c r="A33" s="342" t="s">
        <v>485</v>
      </c>
      <c r="B33" s="39" t="s">
        <v>56</v>
      </c>
      <c r="C33" s="59" t="str">
        <f>VLOOKUP(B33,'New template'!A:L,2,FALSE)</f>
        <v>E01572</v>
      </c>
      <c r="D33" s="41">
        <v>771</v>
      </c>
      <c r="E33" s="42">
        <v>268</v>
      </c>
      <c r="F33" s="43">
        <v>0.5</v>
      </c>
      <c r="G33" s="44">
        <f t="shared" si="11"/>
        <v>134</v>
      </c>
      <c r="H33" s="45">
        <f t="shared" si="12"/>
        <v>18.80556</v>
      </c>
      <c r="I33" s="45">
        <f t="shared" si="13"/>
        <v>14499.08676</v>
      </c>
      <c r="J33" s="45">
        <f t="shared" si="14"/>
        <v>2.4447228000000001</v>
      </c>
      <c r="K33" s="46">
        <f t="shared" si="15"/>
        <v>12614.205481199999</v>
      </c>
      <c r="L33" s="47">
        <v>0.20000000000000001</v>
      </c>
      <c r="M33" s="48">
        <f t="shared" si="16"/>
        <v>2522.8410962399998</v>
      </c>
      <c r="N33" s="49">
        <v>0.050000000000000003</v>
      </c>
      <c r="O33" s="50">
        <f t="shared" si="17"/>
        <v>630.71027405999996</v>
      </c>
      <c r="P33" s="49">
        <v>0.050000000000000003</v>
      </c>
      <c r="Q33" s="50">
        <f t="shared" si="18"/>
        <v>630.71027405999996</v>
      </c>
      <c r="R33" s="51">
        <f t="shared" si="19"/>
        <v>11.449999999999999</v>
      </c>
      <c r="S33" s="52">
        <f t="shared" si="20"/>
        <v>8827.9499999999989</v>
      </c>
      <c r="T33" s="53">
        <f t="shared" si="21"/>
        <v>0.60886248535007725</v>
      </c>
    </row>
    <row r="34" ht="15.95" customHeight="1">
      <c r="A34" s="342" t="s">
        <v>485</v>
      </c>
      <c r="B34" s="39" t="s">
        <v>58</v>
      </c>
      <c r="C34" s="59" t="str">
        <f>VLOOKUP(B34,'New template'!A:L,2,FALSE)</f>
        <v>E01893</v>
      </c>
      <c r="D34" s="41">
        <v>34</v>
      </c>
      <c r="E34" s="42">
        <v>138</v>
      </c>
      <c r="F34" s="43">
        <v>0</v>
      </c>
      <c r="G34" s="44">
        <f t="shared" si="11"/>
        <v>138</v>
      </c>
      <c r="H34" s="45">
        <f t="shared" si="12"/>
        <v>19.36692</v>
      </c>
      <c r="I34" s="45">
        <f t="shared" si="13"/>
        <v>658.47528</v>
      </c>
      <c r="J34" s="45">
        <f t="shared" si="14"/>
        <v>2.5176996000000003</v>
      </c>
      <c r="K34" s="46">
        <f t="shared" si="15"/>
        <v>572.87349359999996</v>
      </c>
      <c r="L34" s="47">
        <v>0.20000000000000001</v>
      </c>
      <c r="M34" s="48">
        <f t="shared" si="16"/>
        <v>114.57469872</v>
      </c>
      <c r="N34" s="49">
        <v>0.050000000000000003</v>
      </c>
      <c r="O34" s="50">
        <f t="shared" si="17"/>
        <v>28.64367468</v>
      </c>
      <c r="P34" s="49">
        <v>0.050000000000000003</v>
      </c>
      <c r="Q34" s="50">
        <f t="shared" si="18"/>
        <v>28.64367468</v>
      </c>
      <c r="R34" s="51">
        <f t="shared" si="19"/>
        <v>11.789999999999999</v>
      </c>
      <c r="S34" s="52">
        <f t="shared" si="20"/>
        <v>400.85999999999996</v>
      </c>
      <c r="T34" s="53">
        <f t="shared" si="21"/>
        <v>0.60877000576240303</v>
      </c>
    </row>
    <row r="35" ht="15.95" customHeight="1">
      <c r="A35" s="342" t="s">
        <v>485</v>
      </c>
      <c r="B35" s="39" t="s">
        <v>58</v>
      </c>
      <c r="C35" s="59" t="str">
        <f>VLOOKUP(B35,'New template'!A:L,2,FALSE)</f>
        <v>E01893</v>
      </c>
      <c r="D35" s="41">
        <v>118</v>
      </c>
      <c r="E35" s="42">
        <v>138</v>
      </c>
      <c r="F35" s="43">
        <v>0.5</v>
      </c>
      <c r="G35" s="44">
        <f t="shared" si="11"/>
        <v>69</v>
      </c>
      <c r="H35" s="45">
        <f t="shared" si="12"/>
        <v>9.6834600000000002</v>
      </c>
      <c r="I35" s="45">
        <f t="shared" si="13"/>
        <v>1142.6482800000001</v>
      </c>
      <c r="J35" s="45">
        <f t="shared" si="14"/>
        <v>1.2588498000000001</v>
      </c>
      <c r="K35" s="46">
        <f t="shared" si="15"/>
        <v>994.10400360000006</v>
      </c>
      <c r="L35" s="47">
        <v>0.20000000000000001</v>
      </c>
      <c r="M35" s="48">
        <f t="shared" si="16"/>
        <v>198.82080072000002</v>
      </c>
      <c r="N35" s="49">
        <v>0.050000000000000003</v>
      </c>
      <c r="O35" s="50">
        <f t="shared" si="17"/>
        <v>49.705200180000006</v>
      </c>
      <c r="P35" s="49">
        <v>0.050000000000000003</v>
      </c>
      <c r="Q35" s="50">
        <f t="shared" si="18"/>
        <v>49.705200180000006</v>
      </c>
      <c r="R35" s="51">
        <f t="shared" si="19"/>
        <v>5.9000000000000004</v>
      </c>
      <c r="S35" s="52">
        <f t="shared" si="20"/>
        <v>696.20000000000005</v>
      </c>
      <c r="T35" s="53">
        <f t="shared" si="21"/>
        <v>0.60928635012691745</v>
      </c>
    </row>
    <row r="36" ht="15.95" customHeight="1">
      <c r="A36" s="342" t="s">
        <v>485</v>
      </c>
      <c r="B36" s="39" t="s">
        <v>60</v>
      </c>
      <c r="C36" s="59" t="str">
        <f>VLOOKUP(B36,'New template'!A:L,2,FALSE)</f>
        <v>E02323</v>
      </c>
      <c r="D36" s="41">
        <v>23</v>
      </c>
      <c r="E36" s="42">
        <v>398</v>
      </c>
      <c r="F36" s="43">
        <v>0</v>
      </c>
      <c r="G36" s="44">
        <f t="shared" si="11"/>
        <v>398</v>
      </c>
      <c r="H36" s="45">
        <f t="shared" si="12"/>
        <v>55.855319999999999</v>
      </c>
      <c r="I36" s="45">
        <f t="shared" si="13"/>
        <v>1284.67236</v>
      </c>
      <c r="J36" s="45">
        <f t="shared" si="14"/>
        <v>7.2611916000000001</v>
      </c>
      <c r="K36" s="46">
        <f t="shared" si="15"/>
        <v>1117.6649532000001</v>
      </c>
      <c r="L36" s="47">
        <v>0.20000000000000001</v>
      </c>
      <c r="M36" s="48">
        <f t="shared" si="16"/>
        <v>223.53299064000004</v>
      </c>
      <c r="N36" s="49">
        <v>0.050000000000000003</v>
      </c>
      <c r="O36" s="50">
        <f t="shared" si="17"/>
        <v>55.883247660000009</v>
      </c>
      <c r="P36" s="49">
        <v>0.050000000000000003</v>
      </c>
      <c r="Q36" s="50">
        <f t="shared" si="18"/>
        <v>55.883247660000009</v>
      </c>
      <c r="R36" s="51">
        <f t="shared" si="19"/>
        <v>34.020000000000003</v>
      </c>
      <c r="S36" s="52">
        <f t="shared" si="20"/>
        <v>782.46000000000004</v>
      </c>
      <c r="T36" s="53">
        <f t="shared" si="21"/>
        <v>0.60907358511239396</v>
      </c>
    </row>
    <row r="37" ht="15.95" customHeight="1">
      <c r="A37" s="342" t="s">
        <v>485</v>
      </c>
      <c r="B37" s="39" t="s">
        <v>60</v>
      </c>
      <c r="C37" s="59" t="str">
        <f>VLOOKUP(B37,'New template'!A:L,2,FALSE)</f>
        <v>E02323</v>
      </c>
      <c r="D37" s="41">
        <v>1564</v>
      </c>
      <c r="E37" s="42">
        <v>398</v>
      </c>
      <c r="F37" s="43">
        <v>0.5</v>
      </c>
      <c r="G37" s="44">
        <f t="shared" si="11"/>
        <v>199</v>
      </c>
      <c r="H37" s="45">
        <f t="shared" si="12"/>
        <v>27.927659999999999</v>
      </c>
      <c r="I37" s="45">
        <f t="shared" si="13"/>
        <v>43678.860240000002</v>
      </c>
      <c r="J37" s="45">
        <f t="shared" si="14"/>
        <v>3.6305958</v>
      </c>
      <c r="K37" s="46">
        <f t="shared" si="15"/>
        <v>38000.608408799999</v>
      </c>
      <c r="L37" s="47">
        <v>0.20000000000000001</v>
      </c>
      <c r="M37" s="48">
        <f t="shared" si="16"/>
        <v>7600.1216817599998</v>
      </c>
      <c r="N37" s="49">
        <v>0.050000000000000003</v>
      </c>
      <c r="O37" s="50">
        <f t="shared" si="17"/>
        <v>1900.0304204399999</v>
      </c>
      <c r="P37" s="49">
        <v>0.050000000000000003</v>
      </c>
      <c r="Q37" s="50">
        <f t="shared" si="18"/>
        <v>1900.0304204399999</v>
      </c>
      <c r="R37" s="51">
        <f t="shared" si="19"/>
        <v>17.010000000000002</v>
      </c>
      <c r="S37" s="52">
        <f t="shared" si="20"/>
        <v>26603.640000000003</v>
      </c>
      <c r="T37" s="53">
        <f t="shared" si="21"/>
        <v>0.60907358511239396</v>
      </c>
    </row>
    <row r="38" ht="15.95" customHeight="1">
      <c r="A38" s="342" t="s">
        <v>485</v>
      </c>
      <c r="B38" s="39" t="s">
        <v>52</v>
      </c>
      <c r="C38" s="59" t="str">
        <f>VLOOKUP(B38,'New template'!A:L,2,FALSE)</f>
        <v>E02716</v>
      </c>
      <c r="D38" s="41">
        <v>97</v>
      </c>
      <c r="E38" s="42">
        <v>198</v>
      </c>
      <c r="F38" s="43">
        <v>0</v>
      </c>
      <c r="G38" s="44">
        <f t="shared" si="11"/>
        <v>198</v>
      </c>
      <c r="H38" s="45">
        <f t="shared" si="12"/>
        <v>27.787319999999998</v>
      </c>
      <c r="I38" s="45">
        <f t="shared" si="13"/>
        <v>2695.3700399999998</v>
      </c>
      <c r="J38" s="45">
        <f t="shared" si="14"/>
        <v>3.6123515999999998</v>
      </c>
      <c r="K38" s="46">
        <f t="shared" si="15"/>
        <v>2344.9719347999999</v>
      </c>
      <c r="L38" s="47">
        <v>0.20000000000000001</v>
      </c>
      <c r="M38" s="48">
        <f t="shared" si="16"/>
        <v>468.99438695999999</v>
      </c>
      <c r="N38" s="49">
        <v>0.050000000000000003</v>
      </c>
      <c r="O38" s="50">
        <f t="shared" si="17"/>
        <v>117.24859674</v>
      </c>
      <c r="P38" s="49">
        <v>0.050000000000000003</v>
      </c>
      <c r="Q38" s="50">
        <f t="shared" si="18"/>
        <v>117.24859674</v>
      </c>
      <c r="R38" s="51">
        <f t="shared" si="19"/>
        <v>16.920000000000002</v>
      </c>
      <c r="S38" s="52">
        <f t="shared" si="20"/>
        <v>1641.2400000000002</v>
      </c>
      <c r="T38" s="53">
        <f t="shared" si="21"/>
        <v>0.60891082695272536</v>
      </c>
    </row>
    <row r="39" ht="15.95" customHeight="1">
      <c r="A39" s="342" t="s">
        <v>485</v>
      </c>
      <c r="B39" s="39" t="s">
        <v>52</v>
      </c>
      <c r="C39" s="59" t="str">
        <f>VLOOKUP(B39,'New template'!A:L,2,FALSE)</f>
        <v>E02716</v>
      </c>
      <c r="D39" s="41">
        <v>1746</v>
      </c>
      <c r="E39" s="42">
        <v>198</v>
      </c>
      <c r="F39" s="43">
        <v>0.5</v>
      </c>
      <c r="G39" s="44">
        <f t="shared" si="11"/>
        <v>99</v>
      </c>
      <c r="H39" s="45">
        <f t="shared" si="12"/>
        <v>13.893659999999999</v>
      </c>
      <c r="I39" s="45">
        <f t="shared" si="13"/>
        <v>24258.330359999996</v>
      </c>
      <c r="J39" s="45">
        <f t="shared" si="14"/>
        <v>1.8061757999999999</v>
      </c>
      <c r="K39" s="46">
        <f t="shared" si="15"/>
        <v>21104.747413199999</v>
      </c>
      <c r="L39" s="47">
        <v>0.20000000000000001</v>
      </c>
      <c r="M39" s="48">
        <f t="shared" si="16"/>
        <v>4220.9494826399996</v>
      </c>
      <c r="N39" s="49">
        <v>0.050000000000000003</v>
      </c>
      <c r="O39" s="50">
        <f t="shared" si="17"/>
        <v>1055.2373706599999</v>
      </c>
      <c r="P39" s="49">
        <v>0.050000000000000003</v>
      </c>
      <c r="Q39" s="50">
        <f t="shared" si="18"/>
        <v>1055.2373706599999</v>
      </c>
      <c r="R39" s="51">
        <f t="shared" si="19"/>
        <v>8.4600000000000009</v>
      </c>
      <c r="S39" s="52">
        <f t="shared" si="20"/>
        <v>14771.160000000002</v>
      </c>
      <c r="T39" s="53">
        <f t="shared" si="21"/>
        <v>0.60891082695272536</v>
      </c>
    </row>
    <row r="40" ht="15.95" customHeight="1">
      <c r="A40" s="342" t="s">
        <v>485</v>
      </c>
      <c r="B40" s="39" t="s">
        <v>54</v>
      </c>
      <c r="C40" s="59" t="str">
        <f>VLOOKUP(B40,'New template'!A:L,2,FALSE)</f>
        <v>E01927</v>
      </c>
      <c r="D40" s="41">
        <v>33</v>
      </c>
      <c r="E40" s="42">
        <v>198</v>
      </c>
      <c r="F40" s="43">
        <v>0</v>
      </c>
      <c r="G40" s="44">
        <f t="shared" si="11"/>
        <v>198</v>
      </c>
      <c r="H40" s="45">
        <f t="shared" si="12"/>
        <v>27.787319999999998</v>
      </c>
      <c r="I40" s="45">
        <f t="shared" si="13"/>
        <v>916.98155999999994</v>
      </c>
      <c r="J40" s="45">
        <f t="shared" si="14"/>
        <v>3.6123515999999998</v>
      </c>
      <c r="K40" s="46">
        <f t="shared" si="15"/>
        <v>797.77395719999993</v>
      </c>
      <c r="L40" s="47">
        <v>0.20000000000000001</v>
      </c>
      <c r="M40" s="48">
        <f t="shared" si="16"/>
        <v>159.55479144</v>
      </c>
      <c r="N40" s="49">
        <v>0.050000000000000003</v>
      </c>
      <c r="O40" s="50">
        <f t="shared" si="17"/>
        <v>39.888697860000001</v>
      </c>
      <c r="P40" s="49">
        <v>0.050000000000000003</v>
      </c>
      <c r="Q40" s="50">
        <f t="shared" si="18"/>
        <v>39.888697860000001</v>
      </c>
      <c r="R40" s="51">
        <f t="shared" si="19"/>
        <v>16.920000000000002</v>
      </c>
      <c r="S40" s="52">
        <f t="shared" si="20"/>
        <v>558.36000000000001</v>
      </c>
      <c r="T40" s="53">
        <f t="shared" si="21"/>
        <v>0.60891082695272525</v>
      </c>
    </row>
    <row r="41" ht="15.95" customHeight="1">
      <c r="A41" s="342" t="s">
        <v>485</v>
      </c>
      <c r="B41" s="39" t="s">
        <v>54</v>
      </c>
      <c r="C41" s="59" t="str">
        <f>VLOOKUP(B41,'New template'!A:L,2,FALSE)</f>
        <v>E01927</v>
      </c>
      <c r="D41" s="41">
        <v>467</v>
      </c>
      <c r="E41" s="42">
        <v>198</v>
      </c>
      <c r="F41" s="43">
        <v>0.5</v>
      </c>
      <c r="G41" s="44">
        <f t="shared" si="11"/>
        <v>99</v>
      </c>
      <c r="H41" s="45">
        <f t="shared" si="12"/>
        <v>13.893659999999999</v>
      </c>
      <c r="I41" s="45">
        <f t="shared" si="13"/>
        <v>6488.3392199999998</v>
      </c>
      <c r="J41" s="45">
        <f t="shared" si="14"/>
        <v>1.8061757999999999</v>
      </c>
      <c r="K41" s="46">
        <f t="shared" si="15"/>
        <v>5644.855121399999</v>
      </c>
      <c r="L41" s="47">
        <v>0.20000000000000001</v>
      </c>
      <c r="M41" s="48">
        <f t="shared" si="16"/>
        <v>1128.9710242799999</v>
      </c>
      <c r="N41" s="49">
        <v>0.050000000000000003</v>
      </c>
      <c r="O41" s="50">
        <f t="shared" si="17"/>
        <v>282.24275606999998</v>
      </c>
      <c r="P41" s="49">
        <v>0.050000000000000003</v>
      </c>
      <c r="Q41" s="50">
        <f t="shared" si="18"/>
        <v>282.24275606999998</v>
      </c>
      <c r="R41" s="51">
        <f t="shared" si="19"/>
        <v>8.4600000000000009</v>
      </c>
      <c r="S41" s="52">
        <f t="shared" si="20"/>
        <v>3950.8200000000006</v>
      </c>
      <c r="T41" s="53">
        <f t="shared" si="21"/>
        <v>0.60891082695272536</v>
      </c>
    </row>
    <row r="42" ht="15.95" customHeight="1">
      <c r="A42" s="342" t="s">
        <v>485</v>
      </c>
      <c r="B42" s="39" t="s">
        <v>400</v>
      </c>
      <c r="C42" s="59" t="str">
        <f>VLOOKUP(B42,'New template'!A:L,2,FALSE)</f>
        <v>E06643</v>
      </c>
      <c r="D42" s="41">
        <v>34</v>
      </c>
      <c r="E42" s="42">
        <v>48</v>
      </c>
      <c r="F42" s="43">
        <v>0.34999999999999998</v>
      </c>
      <c r="G42" s="44">
        <f t="shared" si="11"/>
        <v>31</v>
      </c>
      <c r="H42" s="45">
        <f t="shared" si="12"/>
        <v>4.3505399999999996</v>
      </c>
      <c r="I42" s="45">
        <f t="shared" si="13"/>
        <v>147.91835999999998</v>
      </c>
      <c r="J42" s="45">
        <f t="shared" si="14"/>
        <v>0.56557020000000002</v>
      </c>
      <c r="K42" s="46">
        <f t="shared" si="15"/>
        <v>128.68897319999999</v>
      </c>
      <c r="L42" s="47">
        <v>0.20000000000000001</v>
      </c>
      <c r="M42" s="48">
        <f t="shared" si="16"/>
        <v>25.737794640000001</v>
      </c>
      <c r="N42" s="49">
        <v>0.050000000000000003</v>
      </c>
      <c r="O42" s="50">
        <f t="shared" si="17"/>
        <v>6.4344486600000002</v>
      </c>
      <c r="P42" s="49">
        <v>0.050000000000000003</v>
      </c>
      <c r="Q42" s="50">
        <f t="shared" si="18"/>
        <v>6.4344486600000002</v>
      </c>
      <c r="R42" s="51">
        <f t="shared" si="19"/>
        <v>2.6499999999999999</v>
      </c>
      <c r="S42" s="52">
        <f t="shared" si="20"/>
        <v>90.099999999999994</v>
      </c>
      <c r="T42" s="53">
        <f t="shared" si="21"/>
        <v>0.60911978742868711</v>
      </c>
    </row>
    <row r="43" ht="15.95" customHeight="1">
      <c r="A43" s="342" t="s">
        <v>485</v>
      </c>
      <c r="B43" s="39" t="s">
        <v>64</v>
      </c>
      <c r="C43" s="59" t="str">
        <f>VLOOKUP(B43,'New template'!A:L,2,FALSE)</f>
        <v>E06646</v>
      </c>
      <c r="D43" s="41">
        <v>4</v>
      </c>
      <c r="E43" s="42">
        <v>98</v>
      </c>
      <c r="F43" s="43">
        <v>0.34999999999999998</v>
      </c>
      <c r="G43" s="44">
        <f t="shared" si="11"/>
        <v>63</v>
      </c>
      <c r="H43" s="45">
        <f t="shared" si="12"/>
        <v>8.8414199999999994</v>
      </c>
      <c r="I43" s="45">
        <f t="shared" si="13"/>
        <v>35.365679999999998</v>
      </c>
      <c r="J43" s="45">
        <f t="shared" si="14"/>
        <v>1.1493845999999999</v>
      </c>
      <c r="K43" s="46">
        <f t="shared" si="15"/>
        <v>30.7681416</v>
      </c>
      <c r="L43" s="47">
        <v>0.20000000000000001</v>
      </c>
      <c r="M43" s="48">
        <f t="shared" si="16"/>
        <v>6.1536283200000002</v>
      </c>
      <c r="N43" s="49">
        <v>0.050000000000000003</v>
      </c>
      <c r="O43" s="50">
        <f t="shared" si="17"/>
        <v>1.53840708</v>
      </c>
      <c r="P43" s="49">
        <v>0.050000000000000003</v>
      </c>
      <c r="Q43" s="50">
        <f t="shared" si="18"/>
        <v>1.53840708</v>
      </c>
      <c r="R43" s="51">
        <f t="shared" si="19"/>
        <v>5.3799999999999999</v>
      </c>
      <c r="S43" s="52">
        <f t="shared" si="20"/>
        <v>21.52</v>
      </c>
      <c r="T43" s="53">
        <f t="shared" si="21"/>
        <v>0.60849953966670511</v>
      </c>
    </row>
    <row r="44" ht="15.95" customHeight="1">
      <c r="A44" s="342" t="s">
        <v>485</v>
      </c>
      <c r="B44" s="39" t="s">
        <v>66</v>
      </c>
      <c r="C44" s="59" t="str">
        <f>VLOOKUP(B44,'New template'!A:L,2,FALSE)</f>
        <v>E05368</v>
      </c>
      <c r="D44" s="41">
        <v>8000</v>
      </c>
      <c r="E44" s="42">
        <v>228</v>
      </c>
      <c r="F44" s="43">
        <v>0.90000000000000002</v>
      </c>
      <c r="G44" s="44">
        <f t="shared" si="11"/>
        <v>22</v>
      </c>
      <c r="H44" s="45">
        <f t="shared" si="12"/>
        <v>3.0874799999999998</v>
      </c>
      <c r="I44" s="45">
        <f t="shared" si="13"/>
        <v>24699.839999999997</v>
      </c>
      <c r="J44" s="45">
        <f t="shared" si="14"/>
        <v>0.40137239999999996</v>
      </c>
      <c r="K44" s="46">
        <f t="shared" si="15"/>
        <v>21488.860799999999</v>
      </c>
      <c r="L44" s="47">
        <v>0.20000000000000001</v>
      </c>
      <c r="M44" s="48">
        <f t="shared" si="16"/>
        <v>4297.7721599999995</v>
      </c>
      <c r="N44" s="49">
        <v>0.050000000000000003</v>
      </c>
      <c r="O44" s="50">
        <f t="shared" si="17"/>
        <v>1074.4430399999999</v>
      </c>
      <c r="P44" s="49">
        <v>0.050000000000000003</v>
      </c>
      <c r="Q44" s="50">
        <f t="shared" si="18"/>
        <v>1074.4430399999999</v>
      </c>
      <c r="R44" s="51">
        <f t="shared" si="19"/>
        <v>1.8799999999999999</v>
      </c>
      <c r="S44" s="52">
        <f t="shared" si="20"/>
        <v>15040</v>
      </c>
      <c r="T44" s="53">
        <f t="shared" si="21"/>
        <v>0.60891082695272525</v>
      </c>
    </row>
    <row r="45" ht="15.95" customHeight="1">
      <c r="A45" s="342" t="s">
        <v>485</v>
      </c>
      <c r="B45" s="39" t="s">
        <v>510</v>
      </c>
      <c r="C45" s="59" t="str">
        <f>VLOOKUP(B45,'New template'!A:L,2,FALSE)</f>
        <v>E03053</v>
      </c>
      <c r="D45" s="41">
        <v>1617</v>
      </c>
      <c r="E45" s="42">
        <v>298</v>
      </c>
      <c r="F45" s="43">
        <v>0</v>
      </c>
      <c r="G45" s="44">
        <f t="shared" si="11"/>
        <v>298</v>
      </c>
      <c r="H45" s="45">
        <f t="shared" si="12"/>
        <v>41.82132</v>
      </c>
      <c r="I45" s="45">
        <f t="shared" si="13"/>
        <v>67625.074439999997</v>
      </c>
      <c r="J45" s="45">
        <f t="shared" si="14"/>
        <v>5.4367716000000001</v>
      </c>
      <c r="K45" s="46">
        <f t="shared" si="15"/>
        <v>58833.814762800001</v>
      </c>
      <c r="L45" s="47">
        <v>0.20000000000000001</v>
      </c>
      <c r="M45" s="48">
        <f t="shared" si="16"/>
        <v>11766.76295256</v>
      </c>
      <c r="N45" s="49">
        <v>0.050000000000000003</v>
      </c>
      <c r="O45" s="50">
        <f t="shared" si="17"/>
        <v>2941.6907381400001</v>
      </c>
      <c r="P45" s="49">
        <v>0.050000000000000003</v>
      </c>
      <c r="Q45" s="50">
        <f t="shared" si="18"/>
        <v>2941.6907381400001</v>
      </c>
      <c r="R45" s="51">
        <f t="shared" si="19"/>
        <v>25.469999999999999</v>
      </c>
      <c r="S45" s="52">
        <f t="shared" si="20"/>
        <v>41184.989999999998</v>
      </c>
      <c r="T45" s="53">
        <f t="shared" si="21"/>
        <v>0.60901951444861135</v>
      </c>
    </row>
    <row r="46" ht="15.95" customHeight="1">
      <c r="A46" s="342" t="s">
        <v>485</v>
      </c>
      <c r="B46" s="39" t="s">
        <v>511</v>
      </c>
      <c r="C46" s="353"/>
      <c r="D46" s="41">
        <v>2636</v>
      </c>
      <c r="E46" s="42">
        <v>448</v>
      </c>
      <c r="F46" s="43">
        <v>0</v>
      </c>
      <c r="G46" s="44">
        <f t="shared" si="11"/>
        <v>448</v>
      </c>
      <c r="H46" s="45">
        <f t="shared" si="12"/>
        <v>62.872319999999995</v>
      </c>
      <c r="I46" s="45">
        <f t="shared" si="13"/>
        <v>165731.43552</v>
      </c>
      <c r="J46" s="45">
        <f t="shared" si="14"/>
        <v>8.1734016</v>
      </c>
      <c r="K46" s="46">
        <f t="shared" si="15"/>
        <v>144186.3489024</v>
      </c>
      <c r="L46" s="47">
        <v>0.20000000000000001</v>
      </c>
      <c r="M46" s="48">
        <f t="shared" si="16"/>
        <v>28837.269780480001</v>
      </c>
      <c r="N46" s="49">
        <v>0.050000000000000003</v>
      </c>
      <c r="O46" s="50">
        <f t="shared" si="17"/>
        <v>7209.3174451200002</v>
      </c>
      <c r="P46" s="49">
        <v>0.050000000000000003</v>
      </c>
      <c r="Q46" s="50">
        <f t="shared" si="18"/>
        <v>7209.3174451200002</v>
      </c>
      <c r="R46" s="51">
        <f t="shared" si="19"/>
        <v>38.289999999999999</v>
      </c>
      <c r="S46" s="52">
        <f t="shared" si="20"/>
        <v>100932.44</v>
      </c>
      <c r="T46" s="53">
        <f t="shared" si="21"/>
        <v>0.60901204218326921</v>
      </c>
    </row>
    <row r="47" ht="15.95" customHeight="1">
      <c r="A47" s="342" t="s">
        <v>485</v>
      </c>
      <c r="B47" s="39" t="s">
        <v>512</v>
      </c>
      <c r="C47" s="353"/>
      <c r="D47" s="41">
        <v>2320</v>
      </c>
      <c r="E47" s="42">
        <v>548</v>
      </c>
      <c r="F47" s="43">
        <v>0</v>
      </c>
      <c r="G47" s="44">
        <f t="shared" si="11"/>
        <v>548</v>
      </c>
      <c r="H47" s="45">
        <f t="shared" si="12"/>
        <v>76.906319999999994</v>
      </c>
      <c r="I47" s="45">
        <f t="shared" si="13"/>
        <v>178422.66239999997</v>
      </c>
      <c r="J47" s="45">
        <f t="shared" si="14"/>
        <v>9.9978216</v>
      </c>
      <c r="K47" s="46">
        <f t="shared" si="15"/>
        <v>155227.716288</v>
      </c>
      <c r="L47" s="47">
        <v>0.20000000000000001</v>
      </c>
      <c r="M47" s="48">
        <f t="shared" si="16"/>
        <v>31045.543257600002</v>
      </c>
      <c r="N47" s="49">
        <v>0.050000000000000003</v>
      </c>
      <c r="O47" s="50">
        <f t="shared" si="17"/>
        <v>7761.3858144000005</v>
      </c>
      <c r="P47" s="49">
        <v>0.050000000000000003</v>
      </c>
      <c r="Q47" s="50">
        <f t="shared" si="18"/>
        <v>7761.3858144000005</v>
      </c>
      <c r="R47" s="51">
        <f t="shared" si="19"/>
        <v>46.840000000000003</v>
      </c>
      <c r="S47" s="52">
        <f t="shared" si="20"/>
        <v>108668.8</v>
      </c>
      <c r="T47" s="53">
        <f t="shared" si="21"/>
        <v>0.60905267603494762</v>
      </c>
    </row>
    <row r="48" ht="15.95" customHeight="1">
      <c r="A48" s="342" t="s">
        <v>485</v>
      </c>
      <c r="B48" s="39" t="s">
        <v>364</v>
      </c>
      <c r="C48" s="59" t="str">
        <f>VLOOKUP(B48,'New template'!A:L,2,FALSE)</f>
        <v>E05471</v>
      </c>
      <c r="D48" s="41">
        <v>300</v>
      </c>
      <c r="E48" s="42">
        <v>298</v>
      </c>
      <c r="F48" s="43">
        <v>0.83999999999999997</v>
      </c>
      <c r="G48" s="44">
        <f t="shared" si="11"/>
        <v>47</v>
      </c>
      <c r="H48" s="45">
        <f t="shared" si="12"/>
        <v>6.59598</v>
      </c>
      <c r="I48" s="45">
        <f t="shared" si="13"/>
        <v>1978.7940000000001</v>
      </c>
      <c r="J48" s="45">
        <f t="shared" si="14"/>
        <v>0.85747740000000006</v>
      </c>
      <c r="K48" s="46">
        <f t="shared" si="15"/>
        <v>1721.55078</v>
      </c>
      <c r="L48" s="47">
        <v>0.20000000000000001</v>
      </c>
      <c r="M48" s="48">
        <f t="shared" si="16"/>
        <v>344.31015600000001</v>
      </c>
      <c r="N48" s="49">
        <v>0.050000000000000003</v>
      </c>
      <c r="O48" s="50">
        <f t="shared" si="17"/>
        <v>86.077539000000002</v>
      </c>
      <c r="P48" s="49">
        <v>0.050000000000000003</v>
      </c>
      <c r="Q48" s="50">
        <f t="shared" si="18"/>
        <v>86.077539000000002</v>
      </c>
      <c r="R48" s="51">
        <f t="shared" si="19"/>
        <v>4.0199999999999996</v>
      </c>
      <c r="S48" s="52">
        <f t="shared" si="20"/>
        <v>1205.9999999999998</v>
      </c>
      <c r="T48" s="53">
        <f t="shared" si="21"/>
        <v>0.60946212693185831</v>
      </c>
    </row>
    <row r="49" ht="15.95" customHeight="1">
      <c r="A49" s="342" t="s">
        <v>485</v>
      </c>
      <c r="B49" s="39" t="s">
        <v>363</v>
      </c>
      <c r="C49" s="59" t="str">
        <f>VLOOKUP(B49,'New template'!A:L,2,FALSE)</f>
        <v>E04521</v>
      </c>
      <c r="D49" s="41">
        <v>350</v>
      </c>
      <c r="E49" s="42">
        <v>248</v>
      </c>
      <c r="F49" s="43">
        <v>0.83999999999999997</v>
      </c>
      <c r="G49" s="44">
        <f t="shared" si="11"/>
        <v>39</v>
      </c>
      <c r="H49" s="45">
        <f t="shared" si="12"/>
        <v>5.4732599999999998</v>
      </c>
      <c r="I49" s="45">
        <f t="shared" si="13"/>
        <v>1915.6409999999998</v>
      </c>
      <c r="J49" s="45">
        <f t="shared" si="14"/>
        <v>0.71152380000000004</v>
      </c>
      <c r="K49" s="46">
        <f t="shared" si="15"/>
        <v>1666.6076699999999</v>
      </c>
      <c r="L49" s="47">
        <v>0.20000000000000001</v>
      </c>
      <c r="M49" s="48">
        <f t="shared" si="16"/>
        <v>333.32153399999999</v>
      </c>
      <c r="N49" s="49">
        <v>0.050000000000000003</v>
      </c>
      <c r="O49" s="50">
        <f t="shared" si="17"/>
        <v>83.330383499999996</v>
      </c>
      <c r="P49" s="49">
        <v>0.050000000000000003</v>
      </c>
      <c r="Q49" s="50">
        <f t="shared" si="18"/>
        <v>83.330383499999996</v>
      </c>
      <c r="R49" s="51">
        <f t="shared" si="19"/>
        <v>3.3300000000000001</v>
      </c>
      <c r="S49" s="52">
        <f t="shared" si="20"/>
        <v>1165.5</v>
      </c>
      <c r="T49" s="53">
        <f t="shared" si="21"/>
        <v>0.60841253658697014</v>
      </c>
    </row>
    <row r="50" ht="15.95" customHeight="1">
      <c r="A50" s="342" t="s">
        <v>485</v>
      </c>
      <c r="B50" s="39" t="s">
        <v>406</v>
      </c>
      <c r="C50" s="59" t="str">
        <f>VLOOKUP(B50,'New template'!A:L,2,FALSE)</f>
        <v>E03496</v>
      </c>
      <c r="D50" s="41">
        <v>50</v>
      </c>
      <c r="E50" s="42">
        <v>228</v>
      </c>
      <c r="F50" s="43">
        <v>0.59999999999999998</v>
      </c>
      <c r="G50" s="44">
        <f t="shared" si="11"/>
        <v>91</v>
      </c>
      <c r="H50" s="45">
        <f t="shared" si="12"/>
        <v>12.77094</v>
      </c>
      <c r="I50" s="45">
        <f t="shared" si="13"/>
        <v>638.54700000000003</v>
      </c>
      <c r="J50" s="45">
        <f t="shared" si="14"/>
        <v>1.6602222</v>
      </c>
      <c r="K50" s="46">
        <f t="shared" si="15"/>
        <v>555.53588999999999</v>
      </c>
      <c r="L50" s="47">
        <v>0.20000000000000001</v>
      </c>
      <c r="M50" s="48">
        <f t="shared" si="16"/>
        <v>111.107178</v>
      </c>
      <c r="N50" s="49">
        <v>0.050000000000000003</v>
      </c>
      <c r="O50" s="50">
        <f t="shared" si="17"/>
        <v>27.776794500000001</v>
      </c>
      <c r="P50" s="49">
        <v>0.050000000000000003</v>
      </c>
      <c r="Q50" s="50">
        <f t="shared" si="18"/>
        <v>27.776794500000001</v>
      </c>
      <c r="R50" s="51">
        <f t="shared" si="19"/>
        <v>7.7800000000000002</v>
      </c>
      <c r="S50" s="52">
        <f t="shared" si="20"/>
        <v>389</v>
      </c>
      <c r="T50" s="53">
        <f t="shared" si="21"/>
        <v>0.60919556430458521</v>
      </c>
    </row>
    <row r="51" ht="15.95" customHeight="1">
      <c r="A51" s="342" t="s">
        <v>485</v>
      </c>
      <c r="B51" s="39" t="s">
        <v>74</v>
      </c>
      <c r="C51" s="59" t="str">
        <f>VLOOKUP(B51,'New template'!A:L,2,FALSE)</f>
        <v>E05019</v>
      </c>
      <c r="D51" s="41">
        <v>9</v>
      </c>
      <c r="E51" s="42">
        <v>248</v>
      </c>
      <c r="F51" s="43">
        <v>0.5</v>
      </c>
      <c r="G51" s="44">
        <f t="shared" si="11"/>
        <v>124</v>
      </c>
      <c r="H51" s="45">
        <f t="shared" si="12"/>
        <v>17.402159999999999</v>
      </c>
      <c r="I51" s="45">
        <f t="shared" si="13"/>
        <v>156.61944</v>
      </c>
      <c r="J51" s="45">
        <f t="shared" si="14"/>
        <v>2.2622808000000001</v>
      </c>
      <c r="K51" s="46">
        <f t="shared" si="15"/>
        <v>136.25891279999999</v>
      </c>
      <c r="L51" s="47">
        <v>0.20000000000000001</v>
      </c>
      <c r="M51" s="48">
        <f t="shared" si="16"/>
        <v>27.251782559999999</v>
      </c>
      <c r="N51" s="49">
        <v>0.050000000000000003</v>
      </c>
      <c r="O51" s="50">
        <f t="shared" si="17"/>
        <v>6.8129456399999997</v>
      </c>
      <c r="P51" s="49">
        <v>0.050000000000000003</v>
      </c>
      <c r="Q51" s="50">
        <f t="shared" si="18"/>
        <v>6.8129456399999997</v>
      </c>
      <c r="R51" s="51">
        <f t="shared" si="19"/>
        <v>10.6</v>
      </c>
      <c r="S51" s="52">
        <f t="shared" si="20"/>
        <v>95.399999999999991</v>
      </c>
      <c r="T51" s="53">
        <f t="shared" si="21"/>
        <v>0.609119787428687</v>
      </c>
    </row>
    <row r="52" ht="15.95" customHeight="1">
      <c r="A52" s="342" t="s">
        <v>485</v>
      </c>
      <c r="B52" s="39" t="s">
        <v>74</v>
      </c>
      <c r="C52" s="59" t="str">
        <f>VLOOKUP(B52,'New template'!A:L,2,FALSE)</f>
        <v>E05019</v>
      </c>
      <c r="D52" s="41">
        <v>34</v>
      </c>
      <c r="E52" s="42">
        <v>248</v>
      </c>
      <c r="F52" s="43">
        <v>0.45000000000000001</v>
      </c>
      <c r="G52" s="44">
        <f t="shared" si="11"/>
        <v>136</v>
      </c>
      <c r="H52" s="45">
        <f t="shared" si="12"/>
        <v>19.08624</v>
      </c>
      <c r="I52" s="45">
        <f t="shared" si="13"/>
        <v>648.93215999999995</v>
      </c>
      <c r="J52" s="45">
        <f t="shared" si="14"/>
        <v>2.4812112000000002</v>
      </c>
      <c r="K52" s="46">
        <f t="shared" si="15"/>
        <v>564.57097920000001</v>
      </c>
      <c r="L52" s="47">
        <v>0.20000000000000001</v>
      </c>
      <c r="M52" s="48">
        <f t="shared" si="16"/>
        <v>112.91419584</v>
      </c>
      <c r="N52" s="49">
        <v>0.050000000000000003</v>
      </c>
      <c r="O52" s="50">
        <f t="shared" si="17"/>
        <v>28.228548960000001</v>
      </c>
      <c r="P52" s="49">
        <v>0.050000000000000003</v>
      </c>
      <c r="Q52" s="50">
        <f t="shared" si="18"/>
        <v>28.228548960000001</v>
      </c>
      <c r="R52" s="51">
        <f t="shared" si="19"/>
        <v>11.619999999999999</v>
      </c>
      <c r="S52" s="52">
        <f t="shared" si="20"/>
        <v>395.07999999999998</v>
      </c>
      <c r="T52" s="53">
        <f t="shared" si="21"/>
        <v>0.60881556555927208</v>
      </c>
    </row>
    <row r="53" ht="15.95" customHeight="1">
      <c r="A53" s="342" t="s">
        <v>485</v>
      </c>
      <c r="B53" s="39" t="s">
        <v>76</v>
      </c>
      <c r="C53" s="59" t="str">
        <f>VLOOKUP(B53,'New template'!A:L,2,FALSE)</f>
        <v>E05733</v>
      </c>
      <c r="D53" s="41">
        <v>13</v>
      </c>
      <c r="E53" s="42">
        <v>348</v>
      </c>
      <c r="F53" s="43">
        <v>0.5</v>
      </c>
      <c r="G53" s="44">
        <f t="shared" si="11"/>
        <v>174</v>
      </c>
      <c r="H53" s="45">
        <f t="shared" si="12"/>
        <v>24.419159999999998</v>
      </c>
      <c r="I53" s="45">
        <f t="shared" si="13"/>
        <v>317.44907999999998</v>
      </c>
      <c r="J53" s="45">
        <f t="shared" si="14"/>
        <v>3.1744908000000001</v>
      </c>
      <c r="K53" s="46">
        <f t="shared" si="15"/>
        <v>276.18069959999997</v>
      </c>
      <c r="L53" s="47">
        <v>0.20000000000000001</v>
      </c>
      <c r="M53" s="48">
        <f t="shared" si="16"/>
        <v>55.236139919999999</v>
      </c>
      <c r="N53" s="49">
        <v>0.050000000000000003</v>
      </c>
      <c r="O53" s="50">
        <f t="shared" si="17"/>
        <v>13.80903498</v>
      </c>
      <c r="P53" s="49">
        <v>0.050000000000000003</v>
      </c>
      <c r="Q53" s="50">
        <f t="shared" si="18"/>
        <v>13.80903498</v>
      </c>
      <c r="R53" s="51">
        <f t="shared" si="19"/>
        <v>14.869999999999999</v>
      </c>
      <c r="S53" s="52">
        <f t="shared" si="20"/>
        <v>193.31</v>
      </c>
      <c r="T53" s="53">
        <f t="shared" si="21"/>
        <v>0.60894805554327014</v>
      </c>
    </row>
    <row r="54" ht="15.95" customHeight="1">
      <c r="A54" s="342" t="s">
        <v>485</v>
      </c>
      <c r="B54" s="39" t="s">
        <v>76</v>
      </c>
      <c r="C54" s="59" t="str">
        <f>VLOOKUP(B54,'New template'!A:L,2,FALSE)</f>
        <v>E05733</v>
      </c>
      <c r="D54" s="41">
        <v>32</v>
      </c>
      <c r="E54" s="42">
        <v>348</v>
      </c>
      <c r="F54" s="43">
        <v>0.45000000000000001</v>
      </c>
      <c r="G54" s="44">
        <f t="shared" si="11"/>
        <v>191</v>
      </c>
      <c r="H54" s="45">
        <f t="shared" si="12"/>
        <v>26.804939999999998</v>
      </c>
      <c r="I54" s="45">
        <f t="shared" si="13"/>
        <v>857.75807999999995</v>
      </c>
      <c r="J54" s="45">
        <f t="shared" si="14"/>
        <v>3.4846422000000001</v>
      </c>
      <c r="K54" s="46">
        <f t="shared" si="15"/>
        <v>746.24952959999996</v>
      </c>
      <c r="L54" s="47">
        <v>0.20000000000000001</v>
      </c>
      <c r="M54" s="48">
        <f t="shared" si="16"/>
        <v>149.24990592</v>
      </c>
      <c r="N54" s="49">
        <v>0.050000000000000003</v>
      </c>
      <c r="O54" s="50">
        <f t="shared" si="17"/>
        <v>37.312476480000001</v>
      </c>
      <c r="P54" s="49">
        <v>0.050000000000000003</v>
      </c>
      <c r="Q54" s="50">
        <f t="shared" si="18"/>
        <v>37.312476480000001</v>
      </c>
      <c r="R54" s="51">
        <f t="shared" si="19"/>
        <v>16.32</v>
      </c>
      <c r="S54" s="52">
        <f t="shared" si="20"/>
        <v>522.24000000000001</v>
      </c>
      <c r="T54" s="53">
        <f t="shared" si="21"/>
        <v>0.60884299685058052</v>
      </c>
    </row>
    <row r="55" ht="15.95" customHeight="1">
      <c r="A55" s="342" t="s">
        <v>485</v>
      </c>
      <c r="B55" s="39" t="s">
        <v>78</v>
      </c>
      <c r="C55" s="59" t="str">
        <f>VLOOKUP(B55,'New template'!A:L,2,FALSE)</f>
        <v>E02533</v>
      </c>
      <c r="D55" s="41">
        <v>683</v>
      </c>
      <c r="E55" s="42">
        <v>198</v>
      </c>
      <c r="F55" s="43">
        <v>0.83999999999999997</v>
      </c>
      <c r="G55" s="44">
        <f t="shared" si="11"/>
        <v>31</v>
      </c>
      <c r="H55" s="45">
        <f t="shared" si="12"/>
        <v>4.3505399999999996</v>
      </c>
      <c r="I55" s="45">
        <f t="shared" si="13"/>
        <v>2971.4188199999999</v>
      </c>
      <c r="J55" s="45">
        <f t="shared" si="14"/>
        <v>0.56557020000000002</v>
      </c>
      <c r="K55" s="46">
        <f t="shared" si="15"/>
        <v>2585.1343733999997</v>
      </c>
      <c r="L55" s="47">
        <v>0.20000000000000001</v>
      </c>
      <c r="M55" s="48">
        <f t="shared" si="16"/>
        <v>517.02687467999999</v>
      </c>
      <c r="N55" s="49">
        <v>0.050000000000000003</v>
      </c>
      <c r="O55" s="50">
        <f t="shared" si="17"/>
        <v>129.25671867</v>
      </c>
      <c r="P55" s="49">
        <v>0.050000000000000003</v>
      </c>
      <c r="Q55" s="50">
        <f t="shared" si="18"/>
        <v>129.25671867</v>
      </c>
      <c r="R55" s="51">
        <f t="shared" si="19"/>
        <v>2.6499999999999999</v>
      </c>
      <c r="S55" s="52">
        <f t="shared" si="20"/>
        <v>1809.95</v>
      </c>
      <c r="T55" s="53">
        <f t="shared" si="21"/>
        <v>0.60911978742868711</v>
      </c>
    </row>
    <row r="56" ht="15.95" customHeight="1">
      <c r="A56" s="342" t="s">
        <v>485</v>
      </c>
      <c r="B56" s="39" t="s">
        <v>80</v>
      </c>
      <c r="C56" s="59" t="str">
        <f>VLOOKUP(B56,'New template'!A:L,2,FALSE)</f>
        <v>E02595</v>
      </c>
      <c r="D56" s="41">
        <v>165</v>
      </c>
      <c r="E56" s="42">
        <v>298</v>
      </c>
      <c r="F56" s="43">
        <v>0.83999999999999997</v>
      </c>
      <c r="G56" s="44">
        <f t="shared" si="11"/>
        <v>47</v>
      </c>
      <c r="H56" s="45">
        <f t="shared" si="12"/>
        <v>6.59598</v>
      </c>
      <c r="I56" s="45">
        <f t="shared" si="13"/>
        <v>1088.3367000000001</v>
      </c>
      <c r="J56" s="45">
        <f t="shared" si="14"/>
        <v>0.85747740000000006</v>
      </c>
      <c r="K56" s="46">
        <f t="shared" si="15"/>
        <v>946.85292900000002</v>
      </c>
      <c r="L56" s="47">
        <v>0.20000000000000001</v>
      </c>
      <c r="M56" s="48">
        <f t="shared" si="16"/>
        <v>189.37058580000001</v>
      </c>
      <c r="N56" s="49">
        <v>0.050000000000000003</v>
      </c>
      <c r="O56" s="50">
        <f t="shared" si="17"/>
        <v>47.342646450000004</v>
      </c>
      <c r="P56" s="49">
        <v>0.050000000000000003</v>
      </c>
      <c r="Q56" s="50">
        <f t="shared" si="18"/>
        <v>47.342646450000004</v>
      </c>
      <c r="R56" s="51">
        <f t="shared" si="19"/>
        <v>4.0199999999999996</v>
      </c>
      <c r="S56" s="52">
        <f t="shared" si="20"/>
        <v>663.29999999999995</v>
      </c>
      <c r="T56" s="53">
        <f t="shared" si="21"/>
        <v>0.60946212693185842</v>
      </c>
    </row>
    <row r="57" ht="15.95" customHeight="1">
      <c r="A57" s="342" t="s">
        <v>485</v>
      </c>
      <c r="B57" s="39" t="s">
        <v>82</v>
      </c>
      <c r="C57" s="59" t="str">
        <f>VLOOKUP(B57,'New template'!A:L,2,FALSE)</f>
        <v>E02596</v>
      </c>
      <c r="D57" s="41">
        <v>455</v>
      </c>
      <c r="E57" s="42">
        <v>398</v>
      </c>
      <c r="F57" s="43">
        <v>0.75</v>
      </c>
      <c r="G57" s="44">
        <f t="shared" si="11"/>
        <v>99</v>
      </c>
      <c r="H57" s="45">
        <f t="shared" si="12"/>
        <v>13.893659999999999</v>
      </c>
      <c r="I57" s="45">
        <f t="shared" si="13"/>
        <v>6321.6152999999995</v>
      </c>
      <c r="J57" s="45">
        <f t="shared" si="14"/>
        <v>1.8061757999999999</v>
      </c>
      <c r="K57" s="46">
        <f t="shared" si="15"/>
        <v>5499.8053109999992</v>
      </c>
      <c r="L57" s="47">
        <v>0.20000000000000001</v>
      </c>
      <c r="M57" s="48">
        <f t="shared" si="16"/>
        <v>1099.9610621999998</v>
      </c>
      <c r="N57" s="49">
        <v>0.050000000000000003</v>
      </c>
      <c r="O57" s="50">
        <f t="shared" si="17"/>
        <v>274.99026554999995</v>
      </c>
      <c r="P57" s="49">
        <v>0.050000000000000003</v>
      </c>
      <c r="Q57" s="50">
        <f t="shared" si="18"/>
        <v>274.99026554999995</v>
      </c>
      <c r="R57" s="51">
        <f t="shared" si="19"/>
        <v>8.4600000000000009</v>
      </c>
      <c r="S57" s="52">
        <f t="shared" si="20"/>
        <v>3849.3000000000002</v>
      </c>
      <c r="T57" s="53">
        <f t="shared" si="21"/>
        <v>0.60891082695272525</v>
      </c>
    </row>
    <row r="58" ht="15.95" customHeight="1">
      <c r="A58" s="342" t="s">
        <v>485</v>
      </c>
      <c r="B58" s="39" t="s">
        <v>365</v>
      </c>
      <c r="C58" s="59" t="str">
        <f>VLOOKUP(B58,'New template'!A:L,2,FALSE)</f>
        <v>E02035</v>
      </c>
      <c r="D58" s="41">
        <v>2000</v>
      </c>
      <c r="E58" s="42">
        <v>98</v>
      </c>
      <c r="F58" s="43">
        <v>0.69999999999999996</v>
      </c>
      <c r="G58" s="44">
        <f t="shared" si="11"/>
        <v>29</v>
      </c>
      <c r="H58" s="45">
        <f t="shared" si="12"/>
        <v>4.0698599999999994</v>
      </c>
      <c r="I58" s="45">
        <f t="shared" si="13"/>
        <v>8139.7199999999984</v>
      </c>
      <c r="J58" s="45">
        <f t="shared" si="14"/>
        <v>0.52908179999999994</v>
      </c>
      <c r="K58" s="46">
        <f t="shared" si="15"/>
        <v>7081.5563999999986</v>
      </c>
      <c r="L58" s="47">
        <v>0.20000000000000001</v>
      </c>
      <c r="M58" s="48">
        <f t="shared" si="16"/>
        <v>1416.3112799999999</v>
      </c>
      <c r="N58" s="49">
        <v>0.050000000000000003</v>
      </c>
      <c r="O58" s="50">
        <f t="shared" si="17"/>
        <v>354.07781999999997</v>
      </c>
      <c r="P58" s="49">
        <v>0.050000000000000003</v>
      </c>
      <c r="Q58" s="50">
        <f t="shared" si="18"/>
        <v>354.07781999999997</v>
      </c>
      <c r="R58" s="51">
        <f t="shared" si="19"/>
        <v>2.48</v>
      </c>
      <c r="S58" s="52">
        <f t="shared" si="20"/>
        <v>4960</v>
      </c>
      <c r="T58" s="53">
        <f t="shared" si="21"/>
        <v>0.60935757003926438</v>
      </c>
    </row>
    <row r="59" ht="15.95" customHeight="1">
      <c r="A59" s="342" t="s">
        <v>485</v>
      </c>
      <c r="B59" s="39" t="s">
        <v>366</v>
      </c>
      <c r="C59" s="59" t="str">
        <f>VLOOKUP(B59,'New template'!A:L,2,FALSE)</f>
        <v>E02036</v>
      </c>
      <c r="D59" s="41">
        <v>111</v>
      </c>
      <c r="E59" s="42">
        <v>198</v>
      </c>
      <c r="F59" s="43">
        <v>0.59999999999999998</v>
      </c>
      <c r="G59" s="44">
        <f t="shared" si="11"/>
        <v>79</v>
      </c>
      <c r="H59" s="45">
        <f t="shared" si="12"/>
        <v>11.08686</v>
      </c>
      <c r="I59" s="45">
        <f t="shared" si="13"/>
        <v>1230.6414600000001</v>
      </c>
      <c r="J59" s="45">
        <f t="shared" si="14"/>
        <v>1.4412918000000001</v>
      </c>
      <c r="K59" s="46">
        <f t="shared" si="15"/>
        <v>1070.6580701999999</v>
      </c>
      <c r="L59" s="47">
        <v>0.20000000000000001</v>
      </c>
      <c r="M59" s="48">
        <f t="shared" si="16"/>
        <v>214.13161403999999</v>
      </c>
      <c r="N59" s="49">
        <v>0.050000000000000003</v>
      </c>
      <c r="O59" s="50">
        <f t="shared" si="17"/>
        <v>53.532903509999997</v>
      </c>
      <c r="P59" s="49">
        <v>0.050000000000000003</v>
      </c>
      <c r="Q59" s="50">
        <f t="shared" si="18"/>
        <v>53.532903509999997</v>
      </c>
      <c r="R59" s="51">
        <f t="shared" si="19"/>
        <v>6.75</v>
      </c>
      <c r="S59" s="52">
        <f t="shared" si="20"/>
        <v>749.25</v>
      </c>
      <c r="T59" s="53">
        <f t="shared" si="21"/>
        <v>0.60882882980393005</v>
      </c>
    </row>
    <row r="60" ht="15.95" customHeight="1">
      <c r="A60" s="342" t="s">
        <v>485</v>
      </c>
      <c r="B60" s="39" t="s">
        <v>367</v>
      </c>
      <c r="C60" s="59" t="str">
        <f>VLOOKUP(B60,'New template'!A:L,2,FALSE)</f>
        <v>E06308</v>
      </c>
      <c r="D60" s="41">
        <v>215</v>
      </c>
      <c r="E60" s="42">
        <v>248</v>
      </c>
      <c r="F60" s="43">
        <v>0.5</v>
      </c>
      <c r="G60" s="44">
        <f t="shared" si="11"/>
        <v>124</v>
      </c>
      <c r="H60" s="45">
        <f t="shared" si="12"/>
        <v>17.402159999999999</v>
      </c>
      <c r="I60" s="45">
        <f t="shared" si="13"/>
        <v>3741.4643999999998</v>
      </c>
      <c r="J60" s="45">
        <f t="shared" si="14"/>
        <v>2.2622808000000001</v>
      </c>
      <c r="K60" s="46">
        <f t="shared" si="15"/>
        <v>3255.074028</v>
      </c>
      <c r="L60" s="47">
        <v>0.20000000000000001</v>
      </c>
      <c r="M60" s="48">
        <f t="shared" si="16"/>
        <v>651.01480560000005</v>
      </c>
      <c r="N60" s="49">
        <v>0.050000000000000003</v>
      </c>
      <c r="O60" s="50">
        <f t="shared" si="17"/>
        <v>162.75370140000001</v>
      </c>
      <c r="P60" s="49">
        <v>0.050000000000000003</v>
      </c>
      <c r="Q60" s="50">
        <f t="shared" si="18"/>
        <v>162.75370140000001</v>
      </c>
      <c r="R60" s="51">
        <f t="shared" si="19"/>
        <v>10.6</v>
      </c>
      <c r="S60" s="52">
        <f t="shared" si="20"/>
        <v>2279</v>
      </c>
      <c r="T60" s="53">
        <f t="shared" si="21"/>
        <v>0.609119787428687</v>
      </c>
    </row>
    <row r="61" ht="17.45" customHeight="1">
      <c r="A61" s="342" t="s">
        <v>485</v>
      </c>
      <c r="B61" s="39" t="s">
        <v>513</v>
      </c>
      <c r="C61" s="353"/>
      <c r="D61" s="41">
        <v>8</v>
      </c>
      <c r="E61" s="42">
        <v>398</v>
      </c>
      <c r="F61" s="43">
        <v>0</v>
      </c>
      <c r="G61" s="44">
        <f t="shared" si="0"/>
        <v>398</v>
      </c>
      <c r="H61" s="45">
        <f t="shared" si="1"/>
        <v>55.855319999999999</v>
      </c>
      <c r="I61" s="45">
        <f t="shared" si="2"/>
        <v>446.84255999999999</v>
      </c>
      <c r="J61" s="45">
        <f t="shared" si="3"/>
        <v>7.2611916000000001</v>
      </c>
      <c r="K61" s="46">
        <f t="shared" si="4"/>
        <v>388.75302720000002</v>
      </c>
      <c r="L61" s="47">
        <v>0.20000000000000001</v>
      </c>
      <c r="M61" s="48">
        <f t="shared" si="5"/>
        <v>77.750605440000015</v>
      </c>
      <c r="N61" s="49">
        <v>0.050000000000000003</v>
      </c>
      <c r="O61" s="50">
        <f t="shared" si="6"/>
        <v>19.437651360000004</v>
      </c>
      <c r="P61" s="49">
        <v>0.050000000000000003</v>
      </c>
      <c r="Q61" s="50">
        <f t="shared" si="7"/>
        <v>19.437651360000004</v>
      </c>
      <c r="R61" s="51">
        <f t="shared" si="8"/>
        <v>34.020000000000003</v>
      </c>
      <c r="S61" s="52">
        <f t="shared" si="9"/>
        <v>272.16000000000003</v>
      </c>
      <c r="T61" s="53">
        <f t="shared" si="10"/>
        <v>0.60907358511239407</v>
      </c>
    </row>
    <row r="62" ht="15.95" customHeight="1">
      <c r="A62" s="342" t="s">
        <v>485</v>
      </c>
      <c r="B62" s="39" t="s">
        <v>513</v>
      </c>
      <c r="C62" s="353"/>
      <c r="D62" s="41">
        <v>133</v>
      </c>
      <c r="E62" s="42">
        <v>398</v>
      </c>
      <c r="F62" s="43">
        <v>0.20000000000000001</v>
      </c>
      <c r="G62" s="44">
        <f t="shared" si="0"/>
        <v>318</v>
      </c>
      <c r="H62" s="45">
        <f t="shared" si="1"/>
        <v>44.628119999999996</v>
      </c>
      <c r="I62" s="45">
        <f t="shared" si="2"/>
        <v>5935.5399599999992</v>
      </c>
      <c r="J62" s="45">
        <f t="shared" si="3"/>
        <v>5.8016555999999992</v>
      </c>
      <c r="K62" s="46">
        <f t="shared" si="4"/>
        <v>5163.9197652000003</v>
      </c>
      <c r="L62" s="47">
        <v>0.20000000000000001</v>
      </c>
      <c r="M62" s="48">
        <f t="shared" si="5"/>
        <v>1032.7839530400001</v>
      </c>
      <c r="N62" s="49">
        <v>0.050000000000000003</v>
      </c>
      <c r="O62" s="50">
        <f t="shared" si="6"/>
        <v>258.19598826000004</v>
      </c>
      <c r="P62" s="49">
        <v>0.050000000000000003</v>
      </c>
      <c r="Q62" s="50">
        <f t="shared" si="7"/>
        <v>258.19598826000004</v>
      </c>
      <c r="R62" s="51">
        <f t="shared" si="8"/>
        <v>27.18</v>
      </c>
      <c r="S62" s="52">
        <f t="shared" si="9"/>
        <v>3614.9400000000001</v>
      </c>
      <c r="T62" s="53">
        <f t="shared" si="10"/>
        <v>0.60903304911791045</v>
      </c>
    </row>
    <row r="63" ht="15.95" customHeight="1">
      <c r="A63" s="342" t="s">
        <v>485</v>
      </c>
      <c r="B63" s="54" t="s">
        <v>90</v>
      </c>
      <c r="C63" s="59" t="str">
        <f>VLOOKUP(B63,'New template'!A:L,2,FALSE)</f>
        <v>E03005</v>
      </c>
      <c r="D63" s="41">
        <v>78</v>
      </c>
      <c r="E63" s="42">
        <v>88</v>
      </c>
      <c r="F63" s="43">
        <v>0</v>
      </c>
      <c r="G63" s="44">
        <f t="shared" si="0"/>
        <v>88</v>
      </c>
      <c r="H63" s="45">
        <f t="shared" si="1"/>
        <v>12.349919999999999</v>
      </c>
      <c r="I63" s="45">
        <f t="shared" si="2"/>
        <v>963.29375999999991</v>
      </c>
      <c r="J63" s="45">
        <f t="shared" si="3"/>
        <v>1.6054895999999999</v>
      </c>
      <c r="K63" s="46">
        <f t="shared" si="4"/>
        <v>838.06557119999991</v>
      </c>
      <c r="L63" s="47">
        <v>0.20000000000000001</v>
      </c>
      <c r="M63" s="48">
        <f t="shared" si="5"/>
        <v>167.61311423999999</v>
      </c>
      <c r="N63" s="49">
        <v>0.050000000000000003</v>
      </c>
      <c r="O63" s="50">
        <f t="shared" si="6"/>
        <v>41.903278559999997</v>
      </c>
      <c r="P63" s="49">
        <v>0.050000000000000003</v>
      </c>
      <c r="Q63" s="50">
        <f t="shared" si="7"/>
        <v>41.903278559999997</v>
      </c>
      <c r="R63" s="51">
        <f t="shared" si="8"/>
        <v>7.5199999999999996</v>
      </c>
      <c r="S63" s="52">
        <f t="shared" si="9"/>
        <v>586.55999999999995</v>
      </c>
      <c r="T63" s="53">
        <f t="shared" si="10"/>
        <v>0.60891082695272525</v>
      </c>
    </row>
    <row r="64" ht="15.95" customHeight="1">
      <c r="A64" s="342" t="s">
        <v>485</v>
      </c>
      <c r="B64" s="56" t="s">
        <v>90</v>
      </c>
      <c r="C64" s="59" t="str">
        <f>VLOOKUP(B64,'New template'!A:L,2,FALSE)</f>
        <v>E03005</v>
      </c>
      <c r="D64" s="41">
        <v>844</v>
      </c>
      <c r="E64" s="42">
        <v>88</v>
      </c>
      <c r="F64" s="43">
        <v>0.25</v>
      </c>
      <c r="G64" s="44">
        <f t="shared" si="0"/>
        <v>66</v>
      </c>
      <c r="H64" s="45">
        <f t="shared" si="1"/>
        <v>9.2624399999999998</v>
      </c>
      <c r="I64" s="45">
        <f t="shared" si="2"/>
        <v>7817.4993599999998</v>
      </c>
      <c r="J64" s="45">
        <f t="shared" si="3"/>
        <v>1.2041172</v>
      </c>
      <c r="K64" s="46">
        <f t="shared" si="4"/>
        <v>6801.2244431999989</v>
      </c>
      <c r="L64" s="47">
        <v>0.20000000000000001</v>
      </c>
      <c r="M64" s="48">
        <f t="shared" si="5"/>
        <v>1360.2448886399998</v>
      </c>
      <c r="N64" s="49">
        <v>0.050000000000000003</v>
      </c>
      <c r="O64" s="50">
        <f t="shared" si="6"/>
        <v>340.06122215999994</v>
      </c>
      <c r="P64" s="49">
        <v>0.050000000000000003</v>
      </c>
      <c r="Q64" s="50">
        <f t="shared" si="7"/>
        <v>340.06122215999994</v>
      </c>
      <c r="R64" s="51">
        <f t="shared" si="8"/>
        <v>5.6399999999999997</v>
      </c>
      <c r="S64" s="52">
        <f t="shared" si="9"/>
        <v>4760.1599999999999</v>
      </c>
      <c r="T64" s="53">
        <f t="shared" si="10"/>
        <v>0.60891082695272525</v>
      </c>
    </row>
    <row r="65" ht="15.95" customHeight="1">
      <c r="A65" s="342" t="s">
        <v>485</v>
      </c>
      <c r="B65" s="56" t="s">
        <v>514</v>
      </c>
      <c r="C65" s="353"/>
      <c r="D65" s="41">
        <v>25</v>
      </c>
      <c r="E65" s="42">
        <v>198</v>
      </c>
      <c r="F65" s="43">
        <v>0.20000000000000001</v>
      </c>
      <c r="G65" s="44">
        <f t="shared" si="0"/>
        <v>158</v>
      </c>
      <c r="H65" s="45">
        <f t="shared" si="1"/>
        <v>22.173719999999999</v>
      </c>
      <c r="I65" s="45">
        <f t="shared" si="2"/>
        <v>554.34299999999996</v>
      </c>
      <c r="J65" s="45">
        <f t="shared" si="3"/>
        <v>2.8825836000000002</v>
      </c>
      <c r="K65" s="46">
        <f t="shared" si="4"/>
        <v>482.27841000000001</v>
      </c>
      <c r="L65" s="47">
        <v>0.20000000000000001</v>
      </c>
      <c r="M65" s="48">
        <f t="shared" si="5"/>
        <v>96.45568200000001</v>
      </c>
      <c r="N65" s="49">
        <v>0.050000000000000003</v>
      </c>
      <c r="O65" s="50">
        <f t="shared" si="6"/>
        <v>24.113920500000003</v>
      </c>
      <c r="P65" s="49">
        <v>0.050000000000000003</v>
      </c>
      <c r="Q65" s="50">
        <f t="shared" si="7"/>
        <v>24.113920500000003</v>
      </c>
      <c r="R65" s="51">
        <f t="shared" si="8"/>
        <v>13.5</v>
      </c>
      <c r="S65" s="52">
        <f t="shared" si="9"/>
        <v>337.5</v>
      </c>
      <c r="T65" s="53">
        <f t="shared" si="10"/>
        <v>0.60882882980393005</v>
      </c>
    </row>
    <row r="66" ht="15.95" customHeight="1">
      <c r="A66" s="342" t="s">
        <v>485</v>
      </c>
      <c r="B66" s="56" t="s">
        <v>514</v>
      </c>
      <c r="C66" s="353"/>
      <c r="D66" s="41">
        <v>2</v>
      </c>
      <c r="E66" s="42">
        <v>198</v>
      </c>
      <c r="F66" s="43">
        <v>0</v>
      </c>
      <c r="G66" s="44">
        <f t="shared" si="0"/>
        <v>198</v>
      </c>
      <c r="H66" s="45">
        <f t="shared" si="1"/>
        <v>27.787319999999998</v>
      </c>
      <c r="I66" s="45">
        <f t="shared" si="2"/>
        <v>55.574639999999995</v>
      </c>
      <c r="J66" s="45">
        <f t="shared" si="3"/>
        <v>3.6123515999999998</v>
      </c>
      <c r="K66" s="46">
        <f t="shared" si="4"/>
        <v>48.349936799999995</v>
      </c>
      <c r="L66" s="47">
        <v>0.20000000000000001</v>
      </c>
      <c r="M66" s="48">
        <f t="shared" si="5"/>
        <v>9.6699873600000004</v>
      </c>
      <c r="N66" s="49">
        <v>0.050000000000000003</v>
      </c>
      <c r="O66" s="50">
        <f t="shared" si="6"/>
        <v>2.4174968400000001</v>
      </c>
      <c r="P66" s="49">
        <v>0.050000000000000003</v>
      </c>
      <c r="Q66" s="50">
        <f t="shared" si="7"/>
        <v>2.4174968400000001</v>
      </c>
      <c r="R66" s="51">
        <f t="shared" si="8"/>
        <v>16.920000000000002</v>
      </c>
      <c r="S66" s="52">
        <f t="shared" si="9"/>
        <v>33.840000000000003</v>
      </c>
      <c r="T66" s="53">
        <f t="shared" si="10"/>
        <v>0.60891082695272536</v>
      </c>
    </row>
    <row r="67" ht="15.95" customHeight="1">
      <c r="A67" s="342" t="s">
        <v>485</v>
      </c>
      <c r="B67" s="56" t="s">
        <v>96</v>
      </c>
      <c r="C67" s="59" t="str">
        <f>VLOOKUP(B67,'New template'!A:L,2,FALSE)</f>
        <v>E06127</v>
      </c>
      <c r="D67" s="41">
        <v>637</v>
      </c>
      <c r="E67" s="42">
        <v>298</v>
      </c>
      <c r="F67" s="43">
        <v>0.42999999999999999</v>
      </c>
      <c r="G67" s="44">
        <f t="shared" si="0"/>
        <v>169</v>
      </c>
      <c r="H67" s="45">
        <f t="shared" si="1"/>
        <v>23.717459999999999</v>
      </c>
      <c r="I67" s="45">
        <f t="shared" si="2"/>
        <v>15108.022019999999</v>
      </c>
      <c r="J67" s="45">
        <f t="shared" si="3"/>
        <v>3.0832698000000001</v>
      </c>
      <c r="K67" s="46">
        <f t="shared" si="4"/>
        <v>13143.979157399999</v>
      </c>
      <c r="L67" s="47">
        <v>0.20000000000000001</v>
      </c>
      <c r="M67" s="48">
        <f t="shared" si="5"/>
        <v>2628.7958314799998</v>
      </c>
      <c r="N67" s="49">
        <v>0.050000000000000003</v>
      </c>
      <c r="O67" s="50">
        <f t="shared" si="6"/>
        <v>657.19895786999996</v>
      </c>
      <c r="P67" s="49">
        <v>0.050000000000000003</v>
      </c>
      <c r="Q67" s="50">
        <f t="shared" si="7"/>
        <v>657.19895786999996</v>
      </c>
      <c r="R67" s="51">
        <f t="shared" si="8"/>
        <v>14.44</v>
      </c>
      <c r="S67" s="52">
        <f t="shared" si="9"/>
        <v>9198.2799999999988</v>
      </c>
      <c r="T67" s="53">
        <f t="shared" si="10"/>
        <v>0.6088341668964552</v>
      </c>
    </row>
    <row r="68" ht="15.95" customHeight="1">
      <c r="A68" s="342" t="s">
        <v>485</v>
      </c>
      <c r="B68" s="56" t="s">
        <v>96</v>
      </c>
      <c r="C68" s="59" t="str">
        <f>VLOOKUP(B68,'New template'!A:L,2,FALSE)</f>
        <v>E06127</v>
      </c>
      <c r="D68" s="41">
        <v>159</v>
      </c>
      <c r="E68" s="42">
        <v>298</v>
      </c>
      <c r="F68" s="43">
        <v>0.29999999999999999</v>
      </c>
      <c r="G68" s="44">
        <f t="shared" si="0"/>
        <v>208</v>
      </c>
      <c r="H68" s="45">
        <f t="shared" si="1"/>
        <v>29.190719999999999</v>
      </c>
      <c r="I68" s="45">
        <f t="shared" si="2"/>
        <v>4641.3244800000002</v>
      </c>
      <c r="J68" s="45">
        <f t="shared" si="3"/>
        <v>3.7947935999999998</v>
      </c>
      <c r="K68" s="46">
        <f t="shared" si="4"/>
        <v>4037.9522976000003</v>
      </c>
      <c r="L68" s="47">
        <v>0.20000000000000001</v>
      </c>
      <c r="M68" s="48">
        <f t="shared" si="5"/>
        <v>807.59045952000008</v>
      </c>
      <c r="N68" s="49">
        <v>0.050000000000000003</v>
      </c>
      <c r="O68" s="50">
        <f t="shared" si="6"/>
        <v>201.89761488000002</v>
      </c>
      <c r="P68" s="49">
        <v>0.050000000000000003</v>
      </c>
      <c r="Q68" s="50">
        <f t="shared" si="7"/>
        <v>201.89761488000002</v>
      </c>
      <c r="R68" s="51">
        <f t="shared" si="8"/>
        <v>17.780000000000001</v>
      </c>
      <c r="S68" s="52">
        <f t="shared" si="9"/>
        <v>2827.02</v>
      </c>
      <c r="T68" s="53">
        <f t="shared" si="10"/>
        <v>0.60909768583988333</v>
      </c>
    </row>
    <row r="69" ht="15.95" customHeight="1">
      <c r="A69" s="342" t="s">
        <v>485</v>
      </c>
      <c r="B69" s="39" t="s">
        <v>98</v>
      </c>
      <c r="C69" s="59" t="str">
        <f>VLOOKUP(B69,'New template'!A:L,2,FALSE)</f>
        <v>E06634</v>
      </c>
      <c r="D69" s="41">
        <v>163</v>
      </c>
      <c r="E69" s="42">
        <v>478</v>
      </c>
      <c r="F69" s="43">
        <v>0.29999999999999999</v>
      </c>
      <c r="G69" s="44">
        <f t="shared" si="0"/>
        <v>334</v>
      </c>
      <c r="H69" s="45">
        <f t="shared" si="1"/>
        <v>46.873559999999998</v>
      </c>
      <c r="I69" s="45">
        <f t="shared" si="2"/>
        <v>7640.3902799999996</v>
      </c>
      <c r="J69" s="45">
        <f t="shared" si="3"/>
        <v>6.0935627999999999</v>
      </c>
      <c r="K69" s="46">
        <f t="shared" si="4"/>
        <v>6647.1395435999993</v>
      </c>
      <c r="L69" s="47">
        <v>0.20000000000000001</v>
      </c>
      <c r="M69" s="48">
        <f t="shared" si="5"/>
        <v>1329.42790872</v>
      </c>
      <c r="N69" s="49">
        <v>0.050000000000000003</v>
      </c>
      <c r="O69" s="50">
        <f t="shared" si="6"/>
        <v>332.35697718</v>
      </c>
      <c r="P69" s="49">
        <v>0.050000000000000003</v>
      </c>
      <c r="Q69" s="50">
        <f t="shared" si="7"/>
        <v>332.35697718</v>
      </c>
      <c r="R69" s="51">
        <f t="shared" si="8"/>
        <v>28.550000000000001</v>
      </c>
      <c r="S69" s="52">
        <f t="shared" si="9"/>
        <v>4653.6500000000005</v>
      </c>
      <c r="T69" s="53">
        <f t="shared" si="10"/>
        <v>0.6090853777694718</v>
      </c>
    </row>
    <row r="70" ht="15.95" customHeight="1">
      <c r="A70" s="342" t="s">
        <v>485</v>
      </c>
      <c r="B70" s="39" t="s">
        <v>98</v>
      </c>
      <c r="C70" s="59" t="str">
        <f>VLOOKUP(B70,'New template'!A:L,2,FALSE)</f>
        <v>E06634</v>
      </c>
      <c r="D70" s="41">
        <v>18</v>
      </c>
      <c r="E70" s="42">
        <v>478</v>
      </c>
      <c r="F70" s="43">
        <v>0.40000000000000002</v>
      </c>
      <c r="G70" s="44">
        <f t="shared" si="0"/>
        <v>286</v>
      </c>
      <c r="H70" s="45">
        <f t="shared" si="1"/>
        <v>40.137239999999998</v>
      </c>
      <c r="I70" s="45">
        <f t="shared" si="2"/>
        <v>722.47032000000002</v>
      </c>
      <c r="J70" s="45">
        <f t="shared" si="3"/>
        <v>5.2178411999999996</v>
      </c>
      <c r="K70" s="46">
        <f t="shared" si="4"/>
        <v>628.54917839999996</v>
      </c>
      <c r="L70" s="47">
        <v>0.20000000000000001</v>
      </c>
      <c r="M70" s="48">
        <f t="shared" si="5"/>
        <v>125.70983568</v>
      </c>
      <c r="N70" s="49">
        <v>0.050000000000000003</v>
      </c>
      <c r="O70" s="50">
        <f t="shared" si="6"/>
        <v>31.427458919999999</v>
      </c>
      <c r="P70" s="49">
        <v>0.050000000000000003</v>
      </c>
      <c r="Q70" s="50">
        <f t="shared" si="7"/>
        <v>31.427458919999999</v>
      </c>
      <c r="R70" s="51">
        <f t="shared" si="8"/>
        <v>24.440000000000001</v>
      </c>
      <c r="S70" s="52">
        <f t="shared" si="9"/>
        <v>439.92000000000002</v>
      </c>
      <c r="T70" s="53">
        <f t="shared" si="10"/>
        <v>0.60891082695272525</v>
      </c>
    </row>
    <row r="71" ht="15.95" customHeight="1">
      <c r="A71" s="342" t="s">
        <v>485</v>
      </c>
      <c r="B71" s="39" t="s">
        <v>100</v>
      </c>
      <c r="C71" s="59" t="str">
        <f>VLOOKUP(B71,'New template'!A:L,2,FALSE)</f>
        <v>E06655</v>
      </c>
      <c r="D71" s="41">
        <v>87</v>
      </c>
      <c r="E71" s="42">
        <v>538</v>
      </c>
      <c r="F71" s="43">
        <v>0.20000000000000001</v>
      </c>
      <c r="G71" s="44">
        <f t="shared" si="0"/>
        <v>430</v>
      </c>
      <c r="H71" s="45">
        <f t="shared" si="1"/>
        <v>60.346199999999996</v>
      </c>
      <c r="I71" s="45">
        <f t="shared" si="2"/>
        <v>5250.1193999999996</v>
      </c>
      <c r="J71" s="45">
        <f t="shared" si="3"/>
        <v>7.8450059999999997</v>
      </c>
      <c r="K71" s="46">
        <f t="shared" si="4"/>
        <v>4567.6038779999999</v>
      </c>
      <c r="L71" s="47">
        <v>0.20000000000000001</v>
      </c>
      <c r="M71" s="48">
        <f t="shared" si="5"/>
        <v>913.52077559999998</v>
      </c>
      <c r="N71" s="49">
        <v>0.050000000000000003</v>
      </c>
      <c r="O71" s="50">
        <f t="shared" si="6"/>
        <v>228.38019389999999</v>
      </c>
      <c r="P71" s="49">
        <v>0.050000000000000003</v>
      </c>
      <c r="Q71" s="50">
        <f t="shared" si="7"/>
        <v>228.38019389999999</v>
      </c>
      <c r="R71" s="51">
        <f t="shared" si="8"/>
        <v>36.75</v>
      </c>
      <c r="S71" s="52">
        <f t="shared" si="9"/>
        <v>3197.25</v>
      </c>
      <c r="T71" s="53">
        <f t="shared" si="10"/>
        <v>0.60898614991499056</v>
      </c>
    </row>
    <row r="72" ht="15.95" customHeight="1">
      <c r="A72" s="342" t="s">
        <v>485</v>
      </c>
      <c r="B72" s="39" t="s">
        <v>102</v>
      </c>
      <c r="C72" s="59" t="str">
        <f>VLOOKUP(B72,'New template'!A:L,2,FALSE)</f>
        <v>E05011</v>
      </c>
      <c r="D72" s="41">
        <v>66</v>
      </c>
      <c r="E72" s="42">
        <v>98</v>
      </c>
      <c r="F72" s="43">
        <v>0.75</v>
      </c>
      <c r="G72" s="44">
        <f t="shared" si="0"/>
        <v>24</v>
      </c>
      <c r="H72" s="45">
        <f t="shared" si="1"/>
        <v>3.3681599999999996</v>
      </c>
      <c r="I72" s="45">
        <f t="shared" si="2"/>
        <v>222.29855999999998</v>
      </c>
      <c r="J72" s="45">
        <f t="shared" si="3"/>
        <v>0.43786079999999994</v>
      </c>
      <c r="K72" s="46">
        <f t="shared" si="4"/>
        <v>193.39974719999995</v>
      </c>
      <c r="L72" s="47">
        <v>0.20000000000000001</v>
      </c>
      <c r="M72" s="48">
        <f t="shared" si="5"/>
        <v>38.679949439999994</v>
      </c>
      <c r="N72" s="49">
        <v>0.050000000000000003</v>
      </c>
      <c r="O72" s="50">
        <f t="shared" si="6"/>
        <v>9.6699873599999986</v>
      </c>
      <c r="P72" s="49">
        <v>0.050000000000000003</v>
      </c>
      <c r="Q72" s="50">
        <f t="shared" si="7"/>
        <v>9.6699873599999986</v>
      </c>
      <c r="R72" s="51">
        <f t="shared" si="8"/>
        <v>2.0499999999999998</v>
      </c>
      <c r="S72" s="52">
        <f t="shared" si="9"/>
        <v>135.29999999999998</v>
      </c>
      <c r="T72" s="53">
        <f t="shared" si="10"/>
        <v>0.60864091967127454</v>
      </c>
    </row>
    <row r="73" ht="15.95" customHeight="1">
      <c r="A73" s="342" t="s">
        <v>485</v>
      </c>
      <c r="B73" s="39" t="s">
        <v>104</v>
      </c>
      <c r="C73" s="59" t="str">
        <f>VLOOKUP(B73,'New template'!A:L,2,FALSE)</f>
        <v>E05644</v>
      </c>
      <c r="D73" s="41">
        <v>21</v>
      </c>
      <c r="E73" s="42">
        <v>148</v>
      </c>
      <c r="F73" s="43">
        <v>0.75</v>
      </c>
      <c r="G73" s="44">
        <f t="shared" si="0"/>
        <v>37</v>
      </c>
      <c r="H73" s="45">
        <f t="shared" si="1"/>
        <v>5.1925799999999995</v>
      </c>
      <c r="I73" s="45">
        <f t="shared" si="2"/>
        <v>109.04417999999998</v>
      </c>
      <c r="J73" s="45">
        <f t="shared" si="3"/>
        <v>0.67503539999999995</v>
      </c>
      <c r="K73" s="46">
        <f t="shared" si="4"/>
        <v>94.868436599999995</v>
      </c>
      <c r="L73" s="47">
        <v>0.20000000000000001</v>
      </c>
      <c r="M73" s="48">
        <f t="shared" si="5"/>
        <v>18.97368732</v>
      </c>
      <c r="N73" s="49">
        <v>0.050000000000000003</v>
      </c>
      <c r="O73" s="50">
        <f t="shared" si="6"/>
        <v>4.74342183</v>
      </c>
      <c r="P73" s="49">
        <v>0.050000000000000003</v>
      </c>
      <c r="Q73" s="50">
        <f t="shared" si="7"/>
        <v>4.74342183</v>
      </c>
      <c r="R73" s="51">
        <f t="shared" si="8"/>
        <v>3.1600000000000001</v>
      </c>
      <c r="S73" s="52">
        <f t="shared" si="9"/>
        <v>66.359999999999999</v>
      </c>
      <c r="T73" s="53">
        <f t="shared" si="10"/>
        <v>0.60856067696597849</v>
      </c>
    </row>
    <row r="74" ht="15.95" customHeight="1">
      <c r="A74" s="342" t="s">
        <v>485</v>
      </c>
      <c r="B74" s="39" t="s">
        <v>515</v>
      </c>
      <c r="C74" s="353"/>
      <c r="D74" s="41">
        <v>10</v>
      </c>
      <c r="E74" s="42">
        <v>178</v>
      </c>
      <c r="F74" s="43">
        <v>0</v>
      </c>
      <c r="G74" s="44">
        <f t="shared" si="0"/>
        <v>178</v>
      </c>
      <c r="H74" s="45">
        <f t="shared" si="1"/>
        <v>24.980519999999999</v>
      </c>
      <c r="I74" s="45">
        <f t="shared" si="2"/>
        <v>249.80519999999999</v>
      </c>
      <c r="J74" s="45">
        <f t="shared" si="3"/>
        <v>3.2474675999999998</v>
      </c>
      <c r="K74" s="46">
        <f t="shared" si="4"/>
        <v>217.33052399999997</v>
      </c>
      <c r="L74" s="47">
        <v>0.20000000000000001</v>
      </c>
      <c r="M74" s="48">
        <f t="shared" si="5"/>
        <v>43.466104799999997</v>
      </c>
      <c r="N74" s="49">
        <v>0.050000000000000003</v>
      </c>
      <c r="O74" s="50">
        <f t="shared" si="6"/>
        <v>10.866526199999999</v>
      </c>
      <c r="P74" s="49">
        <v>0.050000000000000003</v>
      </c>
      <c r="Q74" s="50">
        <f t="shared" si="7"/>
        <v>10.866526199999999</v>
      </c>
      <c r="R74" s="51">
        <f t="shared" si="8"/>
        <v>15.210000000000001</v>
      </c>
      <c r="S74" s="52">
        <f t="shared" si="9"/>
        <v>152.10000000000002</v>
      </c>
      <c r="T74" s="53">
        <f t="shared" si="10"/>
        <v>0.60887443495972071</v>
      </c>
    </row>
    <row r="75" ht="15.95" customHeight="1">
      <c r="A75" s="342" t="s">
        <v>485</v>
      </c>
      <c r="B75" s="39" t="s">
        <v>108</v>
      </c>
      <c r="C75" s="59" t="str">
        <f>VLOOKUP(B75,'New template'!A:L,2,FALSE)</f>
        <v>E05369</v>
      </c>
      <c r="D75" s="41">
        <v>570</v>
      </c>
      <c r="E75" s="42">
        <v>268</v>
      </c>
      <c r="F75" s="43">
        <v>0.90000000000000002</v>
      </c>
      <c r="G75" s="44">
        <f t="shared" si="0"/>
        <v>26</v>
      </c>
      <c r="H75" s="45">
        <f t="shared" si="1"/>
        <v>3.6488399999999999</v>
      </c>
      <c r="I75" s="45">
        <f t="shared" si="2"/>
        <v>2079.8388</v>
      </c>
      <c r="J75" s="45">
        <f t="shared" si="3"/>
        <v>0.47434919999999997</v>
      </c>
      <c r="K75" s="46">
        <f t="shared" si="4"/>
        <v>1809.459756</v>
      </c>
      <c r="L75" s="47">
        <v>0.20000000000000001</v>
      </c>
      <c r="M75" s="48">
        <f t="shared" si="5"/>
        <v>361.89195119999999</v>
      </c>
      <c r="N75" s="49">
        <v>0.050000000000000003</v>
      </c>
      <c r="O75" s="50">
        <f t="shared" si="6"/>
        <v>90.472987799999999</v>
      </c>
      <c r="P75" s="49">
        <v>0.050000000000000003</v>
      </c>
      <c r="Q75" s="50">
        <f t="shared" si="7"/>
        <v>90.472987799999999</v>
      </c>
      <c r="R75" s="51">
        <f t="shared" si="8"/>
        <v>2.2200000000000002</v>
      </c>
      <c r="S75" s="52">
        <f t="shared" si="9"/>
        <v>1265.4000000000001</v>
      </c>
      <c r="T75" s="53">
        <f t="shared" si="10"/>
        <v>0.60841253658697014</v>
      </c>
    </row>
    <row r="76" ht="15.95" customHeight="1">
      <c r="A76" s="342" t="s">
        <v>485</v>
      </c>
      <c r="B76" s="54" t="s">
        <v>110</v>
      </c>
      <c r="C76" s="59" t="str">
        <f>VLOOKUP(B76,'New template'!A:L,2,FALSE)</f>
        <v>E03177</v>
      </c>
      <c r="D76" s="41">
        <v>156</v>
      </c>
      <c r="E76" s="42">
        <v>268</v>
      </c>
      <c r="F76" s="43">
        <v>0.90000000000000002</v>
      </c>
      <c r="G76" s="44">
        <f t="shared" si="0"/>
        <v>26</v>
      </c>
      <c r="H76" s="45">
        <f t="shared" si="1"/>
        <v>3.6488399999999999</v>
      </c>
      <c r="I76" s="45">
        <f t="shared" si="2"/>
        <v>569.21903999999995</v>
      </c>
      <c r="J76" s="45">
        <f t="shared" si="3"/>
        <v>0.47434919999999997</v>
      </c>
      <c r="K76" s="46">
        <f t="shared" si="4"/>
        <v>495.22056480000003</v>
      </c>
      <c r="L76" s="47">
        <v>0.20000000000000001</v>
      </c>
      <c r="M76" s="48">
        <f t="shared" si="5"/>
        <v>99.044112960000007</v>
      </c>
      <c r="N76" s="49">
        <v>0.050000000000000003</v>
      </c>
      <c r="O76" s="50">
        <f t="shared" si="6"/>
        <v>24.761028240000002</v>
      </c>
      <c r="P76" s="49">
        <v>0.050000000000000003</v>
      </c>
      <c r="Q76" s="50">
        <f t="shared" si="7"/>
        <v>24.761028240000002</v>
      </c>
      <c r="R76" s="51">
        <f t="shared" si="8"/>
        <v>2.2200000000000002</v>
      </c>
      <c r="S76" s="52">
        <f t="shared" si="9"/>
        <v>346.32000000000005</v>
      </c>
      <c r="T76" s="53">
        <f t="shared" si="10"/>
        <v>0.60841253658697025</v>
      </c>
    </row>
    <row r="77" ht="15.95" customHeight="1">
      <c r="A77" s="342" t="s">
        <v>485</v>
      </c>
      <c r="B77" s="54" t="s">
        <v>112</v>
      </c>
      <c r="C77" s="59" t="str">
        <f>VLOOKUP(B77,'New template'!A:L,2,FALSE)</f>
        <v>E04524</v>
      </c>
      <c r="D77" s="41">
        <v>19</v>
      </c>
      <c r="E77" s="42">
        <v>298</v>
      </c>
      <c r="F77" s="43">
        <v>0.40000000000000002</v>
      </c>
      <c r="G77" s="44">
        <f t="shared" si="0"/>
        <v>178</v>
      </c>
      <c r="H77" s="45">
        <f t="shared" si="1"/>
        <v>24.980519999999999</v>
      </c>
      <c r="I77" s="45">
        <f t="shared" si="2"/>
        <v>474.62987999999996</v>
      </c>
      <c r="J77" s="45">
        <f t="shared" si="3"/>
        <v>3.2474675999999998</v>
      </c>
      <c r="K77" s="46">
        <f t="shared" si="4"/>
        <v>412.92799559999997</v>
      </c>
      <c r="L77" s="47">
        <v>0.20000000000000001</v>
      </c>
      <c r="M77" s="48">
        <f t="shared" si="5"/>
        <v>82.585599119999998</v>
      </c>
      <c r="N77" s="49">
        <v>0.050000000000000003</v>
      </c>
      <c r="O77" s="50">
        <f t="shared" si="6"/>
        <v>20.646399779999999</v>
      </c>
      <c r="P77" s="49">
        <v>0.050000000000000003</v>
      </c>
      <c r="Q77" s="50">
        <f t="shared" si="7"/>
        <v>20.646399779999999</v>
      </c>
      <c r="R77" s="51">
        <f t="shared" si="8"/>
        <v>15.210000000000001</v>
      </c>
      <c r="S77" s="52">
        <f t="shared" si="9"/>
        <v>288.99000000000001</v>
      </c>
      <c r="T77" s="53">
        <f t="shared" si="10"/>
        <v>0.60887443495972071</v>
      </c>
    </row>
    <row r="78" ht="15.95" customHeight="1">
      <c r="A78" s="342" t="s">
        <v>485</v>
      </c>
      <c r="B78" s="39" t="s">
        <v>114</v>
      </c>
      <c r="C78" s="59" t="str">
        <f>VLOOKUP(B78,'New template'!A:L,2,FALSE)</f>
        <v>E06529</v>
      </c>
      <c r="D78" s="41">
        <v>2</v>
      </c>
      <c r="E78" s="42">
        <v>448</v>
      </c>
      <c r="F78" s="43">
        <v>0.34000000000000002</v>
      </c>
      <c r="G78" s="44">
        <f t="shared" si="0"/>
        <v>295</v>
      </c>
      <c r="H78" s="45">
        <f t="shared" si="1"/>
        <v>41.400299999999994</v>
      </c>
      <c r="I78" s="45">
        <f t="shared" si="2"/>
        <v>82.800599999999989</v>
      </c>
      <c r="J78" s="45">
        <f t="shared" si="3"/>
        <v>5.3820389999999998</v>
      </c>
      <c r="K78" s="46">
        <f t="shared" si="4"/>
        <v>72.036521999999991</v>
      </c>
      <c r="L78" s="47">
        <v>0.20000000000000001</v>
      </c>
      <c r="M78" s="48">
        <f t="shared" si="5"/>
        <v>14.407304399999999</v>
      </c>
      <c r="N78" s="49">
        <v>0.050000000000000003</v>
      </c>
      <c r="O78" s="50">
        <f t="shared" si="6"/>
        <v>3.6018260999999998</v>
      </c>
      <c r="P78" s="49">
        <v>0.050000000000000003</v>
      </c>
      <c r="Q78" s="50">
        <f t="shared" si="7"/>
        <v>3.6018260999999998</v>
      </c>
      <c r="R78" s="51">
        <f t="shared" si="8"/>
        <v>25.210000000000001</v>
      </c>
      <c r="S78" s="52">
        <f t="shared" si="9"/>
        <v>50.420000000000002</v>
      </c>
      <c r="T78" s="53">
        <f t="shared" si="10"/>
        <v>0.60893278551121621</v>
      </c>
    </row>
    <row r="79" ht="15.95" customHeight="1">
      <c r="A79" s="342" t="s">
        <v>485</v>
      </c>
      <c r="B79" s="39" t="s">
        <v>114</v>
      </c>
      <c r="C79" s="59" t="str">
        <f>VLOOKUP(B79,'New template'!A:L,2,FALSE)</f>
        <v>E06529</v>
      </c>
      <c r="D79" s="41">
        <v>3</v>
      </c>
      <c r="E79" s="42">
        <v>448</v>
      </c>
      <c r="F79" s="43">
        <v>0</v>
      </c>
      <c r="G79" s="44">
        <f t="shared" si="0"/>
        <v>448</v>
      </c>
      <c r="H79" s="45">
        <f t="shared" si="1"/>
        <v>62.872319999999995</v>
      </c>
      <c r="I79" s="45">
        <f t="shared" si="2"/>
        <v>188.61695999999998</v>
      </c>
      <c r="J79" s="45">
        <f t="shared" si="3"/>
        <v>8.1734016</v>
      </c>
      <c r="K79" s="46">
        <f t="shared" si="4"/>
        <v>164.09675519999999</v>
      </c>
      <c r="L79" s="47">
        <v>0.20000000000000001</v>
      </c>
      <c r="M79" s="48">
        <f t="shared" si="5"/>
        <v>32.819351040000001</v>
      </c>
      <c r="N79" s="49">
        <v>0.050000000000000003</v>
      </c>
      <c r="O79" s="50">
        <f t="shared" si="6"/>
        <v>8.2048377600000002</v>
      </c>
      <c r="P79" s="49">
        <v>0.050000000000000003</v>
      </c>
      <c r="Q79" s="50">
        <f t="shared" si="7"/>
        <v>8.2048377600000002</v>
      </c>
      <c r="R79" s="51">
        <f t="shared" si="8"/>
        <v>38.289999999999999</v>
      </c>
      <c r="S79" s="52">
        <f t="shared" si="9"/>
        <v>114.87</v>
      </c>
      <c r="T79" s="53">
        <f t="shared" si="10"/>
        <v>0.60901204218326932</v>
      </c>
    </row>
    <row r="80" ht="15.95" customHeight="1">
      <c r="A80" s="342" t="s">
        <v>485</v>
      </c>
      <c r="B80" s="56" t="s">
        <v>116</v>
      </c>
      <c r="C80" s="59" t="str">
        <f>VLOOKUP(B80,'New template'!A:L,2,FALSE)</f>
        <v>E06530</v>
      </c>
      <c r="D80" s="41">
        <v>1</v>
      </c>
      <c r="E80" s="42">
        <v>498</v>
      </c>
      <c r="F80" s="43">
        <v>0.29999999999999999</v>
      </c>
      <c r="G80" s="44">
        <f t="shared" si="0"/>
        <v>348</v>
      </c>
      <c r="H80" s="45">
        <f t="shared" si="1"/>
        <v>48.838319999999996</v>
      </c>
      <c r="I80" s="45">
        <f t="shared" si="2"/>
        <v>48.838319999999996</v>
      </c>
      <c r="J80" s="45">
        <f t="shared" si="3"/>
        <v>6.3489816000000001</v>
      </c>
      <c r="K80" s="46">
        <f t="shared" si="4"/>
        <v>42.489338399999994</v>
      </c>
      <c r="L80" s="47">
        <v>0.20000000000000001</v>
      </c>
      <c r="M80" s="48">
        <f t="shared" si="5"/>
        <v>8.4978676799999988</v>
      </c>
      <c r="N80" s="49">
        <v>0.050000000000000003</v>
      </c>
      <c r="O80" s="50">
        <f t="shared" si="6"/>
        <v>2.1244669199999997</v>
      </c>
      <c r="P80" s="49">
        <v>0.050000000000000003</v>
      </c>
      <c r="Q80" s="50">
        <f t="shared" si="7"/>
        <v>2.1244669199999997</v>
      </c>
      <c r="R80" s="51">
        <f t="shared" si="8"/>
        <v>29.739999999999998</v>
      </c>
      <c r="S80" s="52">
        <f t="shared" si="9"/>
        <v>29.739999999999998</v>
      </c>
      <c r="T80" s="53">
        <f t="shared" si="10"/>
        <v>0.60894805554327014</v>
      </c>
    </row>
    <row r="81" ht="15.95" customHeight="1">
      <c r="A81" s="342" t="s">
        <v>485</v>
      </c>
      <c r="B81" s="39" t="s">
        <v>116</v>
      </c>
      <c r="C81" s="59" t="str">
        <f>VLOOKUP(B81,'New template'!A:L,2,FALSE)</f>
        <v>E06530</v>
      </c>
      <c r="D81" s="41">
        <v>1</v>
      </c>
      <c r="E81" s="42">
        <v>498</v>
      </c>
      <c r="F81" s="43">
        <v>0.35999999999999999</v>
      </c>
      <c r="G81" s="44">
        <f t="shared" si="0"/>
        <v>318</v>
      </c>
      <c r="H81" s="45">
        <f t="shared" si="1"/>
        <v>44.628119999999996</v>
      </c>
      <c r="I81" s="45">
        <f t="shared" si="2"/>
        <v>44.628119999999996</v>
      </c>
      <c r="J81" s="45">
        <f t="shared" si="3"/>
        <v>5.8016555999999992</v>
      </c>
      <c r="K81" s="46">
        <f t="shared" si="4"/>
        <v>38.826464399999999</v>
      </c>
      <c r="L81" s="47">
        <v>0.20000000000000001</v>
      </c>
      <c r="M81" s="48">
        <f t="shared" si="5"/>
        <v>7.7652928800000005</v>
      </c>
      <c r="N81" s="49">
        <v>0.050000000000000003</v>
      </c>
      <c r="O81" s="50">
        <f t="shared" si="6"/>
        <v>1.9413232200000001</v>
      </c>
      <c r="P81" s="49">
        <v>0.050000000000000003</v>
      </c>
      <c r="Q81" s="50">
        <f t="shared" si="7"/>
        <v>1.9413232200000001</v>
      </c>
      <c r="R81" s="51">
        <f t="shared" si="8"/>
        <v>27.18</v>
      </c>
      <c r="S81" s="52">
        <f t="shared" si="9"/>
        <v>27.18</v>
      </c>
      <c r="T81" s="53">
        <f t="shared" si="10"/>
        <v>0.60903304911791045</v>
      </c>
    </row>
    <row r="82" ht="15.95" customHeight="1">
      <c r="A82" s="342" t="s">
        <v>485</v>
      </c>
      <c r="B82" s="39" t="s">
        <v>116</v>
      </c>
      <c r="C82" s="59" t="str">
        <f>VLOOKUP(B82,'New template'!A:L,2,FALSE)</f>
        <v>E06530</v>
      </c>
      <c r="D82" s="41">
        <v>1</v>
      </c>
      <c r="E82" s="42">
        <v>498</v>
      </c>
      <c r="F82" s="43">
        <v>0</v>
      </c>
      <c r="G82" s="44">
        <f t="shared" si="0"/>
        <v>498</v>
      </c>
      <c r="H82" s="45">
        <f t="shared" si="1"/>
        <v>69.889319999999998</v>
      </c>
      <c r="I82" s="45">
        <f t="shared" si="2"/>
        <v>69.889319999999998</v>
      </c>
      <c r="J82" s="45">
        <f t="shared" si="3"/>
        <v>9.0856116</v>
      </c>
      <c r="K82" s="46">
        <f t="shared" si="4"/>
        <v>60.803708399999998</v>
      </c>
      <c r="L82" s="47">
        <v>0.20000000000000001</v>
      </c>
      <c r="M82" s="48">
        <f t="shared" si="5"/>
        <v>12.160741680000001</v>
      </c>
      <c r="N82" s="49">
        <v>0.050000000000000003</v>
      </c>
      <c r="O82" s="50">
        <f t="shared" si="6"/>
        <v>3.0401854200000002</v>
      </c>
      <c r="P82" s="49">
        <v>0.050000000000000003</v>
      </c>
      <c r="Q82" s="50">
        <f t="shared" si="7"/>
        <v>3.0401854200000002</v>
      </c>
      <c r="R82" s="51">
        <f t="shared" si="8"/>
        <v>42.560000000000002</v>
      </c>
      <c r="S82" s="52">
        <f t="shared" si="9"/>
        <v>42.560000000000002</v>
      </c>
      <c r="T82" s="53">
        <f t="shared" si="10"/>
        <v>0.60896285727204102</v>
      </c>
    </row>
    <row r="83" ht="15.95" customHeight="1">
      <c r="A83" s="342" t="s">
        <v>485</v>
      </c>
      <c r="B83" s="39" t="s">
        <v>340</v>
      </c>
      <c r="C83" s="59" t="str">
        <f>VLOOKUP(B83,'New template'!A:L,2,FALSE)</f>
        <v>E03528</v>
      </c>
      <c r="D83" s="41">
        <v>2989</v>
      </c>
      <c r="E83" s="42">
        <v>248</v>
      </c>
      <c r="F83" s="43">
        <v>0.80000000000000004</v>
      </c>
      <c r="G83" s="44">
        <f t="shared" si="0"/>
        <v>49</v>
      </c>
      <c r="H83" s="45">
        <f t="shared" si="1"/>
        <v>6.8766599999999993</v>
      </c>
      <c r="I83" s="45">
        <f t="shared" si="2"/>
        <v>20554.336739999999</v>
      </c>
      <c r="J83" s="45">
        <f t="shared" si="3"/>
        <v>0.89396579999999992</v>
      </c>
      <c r="K83" s="46">
        <f t="shared" si="4"/>
        <v>17882.272963799998</v>
      </c>
      <c r="L83" s="47">
        <v>0.20000000000000001</v>
      </c>
      <c r="M83" s="48">
        <f t="shared" si="5"/>
        <v>3576.4545927599997</v>
      </c>
      <c r="N83" s="49">
        <v>0.050000000000000003</v>
      </c>
      <c r="O83" s="50">
        <f t="shared" si="6"/>
        <v>894.11364818999994</v>
      </c>
      <c r="P83" s="49">
        <v>0.050000000000000003</v>
      </c>
      <c r="Q83" s="50">
        <f t="shared" si="7"/>
        <v>894.11364818999994</v>
      </c>
      <c r="R83" s="51">
        <f t="shared" si="8"/>
        <v>4.1900000000000004</v>
      </c>
      <c r="S83" s="52">
        <f t="shared" si="9"/>
        <v>12523.910000000002</v>
      </c>
      <c r="T83" s="53">
        <f t="shared" si="10"/>
        <v>0.60930742540710181</v>
      </c>
    </row>
    <row r="84" ht="15.95" customHeight="1">
      <c r="A84" s="342" t="s">
        <v>485</v>
      </c>
      <c r="B84" s="39" t="s">
        <v>120</v>
      </c>
      <c r="C84" s="59" t="str">
        <f>VLOOKUP(B84,'New template'!A:L,2,FALSE)</f>
        <v>E05524</v>
      </c>
      <c r="D84" s="41">
        <v>256</v>
      </c>
      <c r="E84" s="42">
        <v>348</v>
      </c>
      <c r="F84" s="43">
        <v>0.71999999999999997</v>
      </c>
      <c r="G84" s="44">
        <f t="shared" si="0"/>
        <v>97</v>
      </c>
      <c r="H84" s="45">
        <f t="shared" si="1"/>
        <v>13.612979999999999</v>
      </c>
      <c r="I84" s="45">
        <f t="shared" si="2"/>
        <v>3484.9228799999996</v>
      </c>
      <c r="J84" s="45">
        <f t="shared" si="3"/>
        <v>1.7696873999999998</v>
      </c>
      <c r="K84" s="46">
        <f t="shared" si="4"/>
        <v>3031.8829055999995</v>
      </c>
      <c r="L84" s="47">
        <v>0.20000000000000001</v>
      </c>
      <c r="M84" s="48">
        <f t="shared" si="5"/>
        <v>606.37658111999997</v>
      </c>
      <c r="N84" s="49">
        <v>0.050000000000000003</v>
      </c>
      <c r="O84" s="50">
        <f t="shared" si="6"/>
        <v>151.59414527999999</v>
      </c>
      <c r="P84" s="49">
        <v>0.050000000000000003</v>
      </c>
      <c r="Q84" s="50">
        <f t="shared" si="7"/>
        <v>151.59414527999999</v>
      </c>
      <c r="R84" s="51">
        <f t="shared" si="8"/>
        <v>8.2899999999999991</v>
      </c>
      <c r="S84" s="52">
        <f t="shared" si="9"/>
        <v>2122.2399999999998</v>
      </c>
      <c r="T84" s="53">
        <f t="shared" si="10"/>
        <v>0.60897760813576451</v>
      </c>
    </row>
    <row r="85" ht="15.95" customHeight="1">
      <c r="A85" s="342" t="s">
        <v>485</v>
      </c>
      <c r="B85" s="39" t="s">
        <v>368</v>
      </c>
      <c r="C85" s="59" t="str">
        <f>VLOOKUP(B85,'New template'!A:L,2,FALSE)</f>
        <v>E06307</v>
      </c>
      <c r="D85" s="41">
        <v>691</v>
      </c>
      <c r="E85" s="42">
        <v>428</v>
      </c>
      <c r="F85" s="43">
        <v>0.65000000000000002</v>
      </c>
      <c r="G85" s="44">
        <f t="shared" si="0"/>
        <v>149</v>
      </c>
      <c r="H85" s="45">
        <f t="shared" si="1"/>
        <v>20.91066</v>
      </c>
      <c r="I85" s="45">
        <f t="shared" si="2"/>
        <v>14449.26606</v>
      </c>
      <c r="J85" s="45">
        <f t="shared" si="3"/>
        <v>2.7183858000000001</v>
      </c>
      <c r="K85" s="46">
        <f t="shared" si="4"/>
        <v>12570.8614722</v>
      </c>
      <c r="L85" s="47">
        <v>0.20000000000000001</v>
      </c>
      <c r="M85" s="48">
        <f t="shared" si="5"/>
        <v>2514.1722944400003</v>
      </c>
      <c r="N85" s="49">
        <v>0.050000000000000003</v>
      </c>
      <c r="O85" s="50">
        <f t="shared" si="6"/>
        <v>628.54307361000008</v>
      </c>
      <c r="P85" s="49">
        <v>0.050000000000000003</v>
      </c>
      <c r="Q85" s="50">
        <f t="shared" si="7"/>
        <v>628.54307361000008</v>
      </c>
      <c r="R85" s="51">
        <f t="shared" si="8"/>
        <v>12.73</v>
      </c>
      <c r="S85" s="52">
        <f t="shared" si="9"/>
        <v>8796.4300000000003</v>
      </c>
      <c r="T85" s="53">
        <f t="shared" si="10"/>
        <v>0.60878040195766181</v>
      </c>
    </row>
    <row r="86" s="1" customFormat="1" ht="15.95" customHeight="1">
      <c r="A86" s="342" t="s">
        <v>485</v>
      </c>
      <c r="B86" s="39" t="s">
        <v>369</v>
      </c>
      <c r="C86" s="59" t="str">
        <f>VLOOKUP(B86,'New template'!A:L,2,FALSE)</f>
        <v>E05703</v>
      </c>
      <c r="D86" s="41">
        <v>4</v>
      </c>
      <c r="E86" s="42">
        <v>298</v>
      </c>
      <c r="F86" s="43">
        <v>0.5</v>
      </c>
      <c r="G86" s="44">
        <f t="shared" si="0"/>
        <v>149</v>
      </c>
      <c r="H86" s="45">
        <f t="shared" si="1"/>
        <v>20.91066</v>
      </c>
      <c r="I86" s="45">
        <f t="shared" si="2"/>
        <v>83.64264</v>
      </c>
      <c r="J86" s="45">
        <f t="shared" si="3"/>
        <v>2.7183858000000001</v>
      </c>
      <c r="K86" s="46">
        <f t="shared" si="4"/>
        <v>72.7690968</v>
      </c>
      <c r="L86" s="47">
        <v>0.20000000000000001</v>
      </c>
      <c r="M86" s="48">
        <f t="shared" si="5"/>
        <v>14.55381936</v>
      </c>
      <c r="N86" s="49">
        <v>0.050000000000000003</v>
      </c>
      <c r="O86" s="50">
        <f t="shared" si="6"/>
        <v>3.6384548400000001</v>
      </c>
      <c r="P86" s="49">
        <v>0.050000000000000003</v>
      </c>
      <c r="Q86" s="50">
        <f t="shared" si="7"/>
        <v>3.6384548400000001</v>
      </c>
      <c r="R86" s="51">
        <f t="shared" si="8"/>
        <v>12.73</v>
      </c>
      <c r="S86" s="52">
        <f t="shared" si="9"/>
        <v>50.920000000000002</v>
      </c>
      <c r="T86" s="53">
        <f t="shared" si="10"/>
        <v>0.60878040195766181</v>
      </c>
    </row>
    <row r="87" ht="15.95" customHeight="1">
      <c r="A87" s="342" t="s">
        <v>485</v>
      </c>
      <c r="B87" s="56" t="s">
        <v>370</v>
      </c>
      <c r="C87" s="59" t="str">
        <f>VLOOKUP(B87,'New template'!A:L,2,FALSE)</f>
        <v>E06213</v>
      </c>
      <c r="D87" s="41">
        <v>2</v>
      </c>
      <c r="E87" s="42">
        <v>398</v>
      </c>
      <c r="F87" s="43">
        <v>0.5</v>
      </c>
      <c r="G87" s="44">
        <f t="shared" si="0"/>
        <v>199</v>
      </c>
      <c r="H87" s="45">
        <f t="shared" si="1"/>
        <v>27.927659999999999</v>
      </c>
      <c r="I87" s="45">
        <f t="shared" si="2"/>
        <v>55.855319999999999</v>
      </c>
      <c r="J87" s="45">
        <f t="shared" si="3"/>
        <v>3.6305958</v>
      </c>
      <c r="K87" s="46">
        <f t="shared" si="4"/>
        <v>48.594128400000002</v>
      </c>
      <c r="L87" s="47">
        <v>0.20000000000000001</v>
      </c>
      <c r="M87" s="48">
        <f t="shared" si="5"/>
        <v>9.7188256800000019</v>
      </c>
      <c r="N87" s="49">
        <v>0.050000000000000003</v>
      </c>
      <c r="O87" s="50">
        <f t="shared" si="6"/>
        <v>2.4297064200000005</v>
      </c>
      <c r="P87" s="49">
        <v>0.050000000000000003</v>
      </c>
      <c r="Q87" s="50">
        <f t="shared" si="7"/>
        <v>2.4297064200000005</v>
      </c>
      <c r="R87" s="51">
        <f t="shared" si="8"/>
        <v>17.010000000000002</v>
      </c>
      <c r="S87" s="52">
        <f t="shared" si="9"/>
        <v>34.020000000000003</v>
      </c>
      <c r="T87" s="53">
        <f t="shared" si="10"/>
        <v>0.60907358511239407</v>
      </c>
    </row>
    <row r="88" ht="15.95" customHeight="1">
      <c r="A88" s="342" t="s">
        <v>485</v>
      </c>
      <c r="B88" s="57" t="s">
        <v>371</v>
      </c>
      <c r="C88" s="59" t="str">
        <f>VLOOKUP(B88,'New template'!A:L,2,FALSE)</f>
        <v>E06212</v>
      </c>
      <c r="D88" s="41">
        <v>2</v>
      </c>
      <c r="E88" s="42">
        <v>498</v>
      </c>
      <c r="F88" s="43">
        <v>0.5</v>
      </c>
      <c r="G88" s="44">
        <f t="shared" si="0"/>
        <v>249</v>
      </c>
      <c r="H88" s="45">
        <f t="shared" si="1"/>
        <v>34.944659999999999</v>
      </c>
      <c r="I88" s="45">
        <f t="shared" si="2"/>
        <v>69.889319999999998</v>
      </c>
      <c r="J88" s="45">
        <f t="shared" si="3"/>
        <v>4.5428058</v>
      </c>
      <c r="K88" s="46">
        <f t="shared" si="4"/>
        <v>60.803708399999998</v>
      </c>
      <c r="L88" s="47">
        <v>0.20000000000000001</v>
      </c>
      <c r="M88" s="48">
        <f t="shared" si="5"/>
        <v>12.160741680000001</v>
      </c>
      <c r="N88" s="49">
        <v>0.050000000000000003</v>
      </c>
      <c r="O88" s="50">
        <f t="shared" si="6"/>
        <v>3.0401854200000002</v>
      </c>
      <c r="P88" s="49">
        <v>0.050000000000000003</v>
      </c>
      <c r="Q88" s="50">
        <f t="shared" si="7"/>
        <v>3.0401854200000002</v>
      </c>
      <c r="R88" s="51">
        <f t="shared" si="8"/>
        <v>21.280000000000001</v>
      </c>
      <c r="S88" s="52">
        <f t="shared" si="9"/>
        <v>42.560000000000002</v>
      </c>
      <c r="T88" s="53">
        <f t="shared" si="10"/>
        <v>0.60896285727204102</v>
      </c>
    </row>
    <row r="89" s="1" customFormat="1" ht="15.95" customHeight="1">
      <c r="A89" s="342" t="s">
        <v>485</v>
      </c>
      <c r="B89" s="56" t="s">
        <v>372</v>
      </c>
      <c r="C89" s="59" t="str">
        <f>VLOOKUP(B89,'New template'!A:L,2,FALSE)</f>
        <v>E04522</v>
      </c>
      <c r="D89" s="41">
        <v>11</v>
      </c>
      <c r="E89" s="42">
        <v>198</v>
      </c>
      <c r="F89" s="43">
        <v>0.75</v>
      </c>
      <c r="G89" s="44">
        <f t="shared" si="0"/>
        <v>49</v>
      </c>
      <c r="H89" s="45">
        <f t="shared" si="1"/>
        <v>6.8766599999999993</v>
      </c>
      <c r="I89" s="45">
        <f t="shared" si="2"/>
        <v>75.643259999999998</v>
      </c>
      <c r="J89" s="45">
        <f t="shared" si="3"/>
        <v>0.89396579999999992</v>
      </c>
      <c r="K89" s="46">
        <f t="shared" si="4"/>
        <v>65.809636199999986</v>
      </c>
      <c r="L89" s="47">
        <v>0.20000000000000001</v>
      </c>
      <c r="M89" s="48">
        <f t="shared" si="5"/>
        <v>13.161927239999997</v>
      </c>
      <c r="N89" s="49">
        <v>0.050000000000000003</v>
      </c>
      <c r="O89" s="50">
        <f t="shared" si="6"/>
        <v>3.2904818099999993</v>
      </c>
      <c r="P89" s="49">
        <v>0.050000000000000003</v>
      </c>
      <c r="Q89" s="50">
        <f t="shared" si="7"/>
        <v>3.2904818099999993</v>
      </c>
      <c r="R89" s="51">
        <f t="shared" si="8"/>
        <v>4.1900000000000004</v>
      </c>
      <c r="S89" s="52">
        <f t="shared" si="9"/>
        <v>46.090000000000003</v>
      </c>
      <c r="T89" s="53">
        <f t="shared" si="10"/>
        <v>0.60930742540710181</v>
      </c>
    </row>
    <row r="90" ht="15.95" customHeight="1">
      <c r="A90" s="342" t="s">
        <v>485</v>
      </c>
      <c r="B90" s="39" t="s">
        <v>298</v>
      </c>
      <c r="C90" s="59" t="str">
        <f>VLOOKUP(B90,'New template'!A:L,2,FALSE)</f>
        <v>E06942</v>
      </c>
      <c r="D90" s="41">
        <v>12</v>
      </c>
      <c r="E90" s="42">
        <v>198</v>
      </c>
      <c r="F90" s="43">
        <v>0</v>
      </c>
      <c r="G90" s="44">
        <f t="shared" si="0"/>
        <v>198</v>
      </c>
      <c r="H90" s="45">
        <f t="shared" si="1"/>
        <v>27.787319999999998</v>
      </c>
      <c r="I90" s="45">
        <f t="shared" si="2"/>
        <v>333.44783999999999</v>
      </c>
      <c r="J90" s="45">
        <f t="shared" si="3"/>
        <v>3.6123515999999998</v>
      </c>
      <c r="K90" s="46">
        <f t="shared" si="4"/>
        <v>290.09962079999997</v>
      </c>
      <c r="L90" s="47">
        <v>0.20000000000000001</v>
      </c>
      <c r="M90" s="48">
        <f t="shared" si="5"/>
        <v>58.019924159999995</v>
      </c>
      <c r="N90" s="49">
        <v>0.050000000000000003</v>
      </c>
      <c r="O90" s="50">
        <f t="shared" si="6"/>
        <v>14.504981039999999</v>
      </c>
      <c r="P90" s="49">
        <v>0.050000000000000003</v>
      </c>
      <c r="Q90" s="50">
        <f t="shared" si="7"/>
        <v>14.504981039999999</v>
      </c>
      <c r="R90" s="51">
        <f t="shared" si="8"/>
        <v>16.920000000000002</v>
      </c>
      <c r="S90" s="52">
        <f t="shared" si="9"/>
        <v>203.04000000000002</v>
      </c>
      <c r="T90" s="53">
        <f t="shared" si="10"/>
        <v>0.60891082695272525</v>
      </c>
    </row>
    <row r="91" ht="15.95" customHeight="1">
      <c r="A91" s="342" t="s">
        <v>485</v>
      </c>
      <c r="B91" s="39" t="s">
        <v>298</v>
      </c>
      <c r="C91" s="59" t="str">
        <f>VLOOKUP(B91,'New template'!A:L,2,FALSE)</f>
        <v>E06942</v>
      </c>
      <c r="D91" s="41">
        <v>68</v>
      </c>
      <c r="E91" s="42">
        <v>198</v>
      </c>
      <c r="F91" s="43">
        <v>0.20000000000000001</v>
      </c>
      <c r="G91" s="44">
        <f t="shared" si="0"/>
        <v>158</v>
      </c>
      <c r="H91" s="45">
        <f t="shared" si="1"/>
        <v>22.173719999999999</v>
      </c>
      <c r="I91" s="45">
        <f t="shared" si="2"/>
        <v>1507.81296</v>
      </c>
      <c r="J91" s="45">
        <f t="shared" si="3"/>
        <v>2.8825836000000002</v>
      </c>
      <c r="K91" s="46">
        <f t="shared" si="4"/>
        <v>1311.7972752000001</v>
      </c>
      <c r="L91" s="47">
        <v>0.20000000000000001</v>
      </c>
      <c r="M91" s="48">
        <f t="shared" si="5"/>
        <v>262.35945504</v>
      </c>
      <c r="N91" s="49">
        <v>0.050000000000000003</v>
      </c>
      <c r="O91" s="50">
        <f t="shared" si="6"/>
        <v>65.58986376</v>
      </c>
      <c r="P91" s="49">
        <v>0.050000000000000003</v>
      </c>
      <c r="Q91" s="50">
        <f t="shared" si="7"/>
        <v>65.58986376</v>
      </c>
      <c r="R91" s="51">
        <f t="shared" si="8"/>
        <v>13.5</v>
      </c>
      <c r="S91" s="52">
        <f t="shared" si="9"/>
        <v>918</v>
      </c>
      <c r="T91" s="53">
        <f t="shared" si="10"/>
        <v>0.60882882980393005</v>
      </c>
    </row>
    <row r="92" s="1" customFormat="1" ht="15.95" customHeight="1">
      <c r="A92" s="342" t="s">
        <v>485</v>
      </c>
      <c r="B92" s="56" t="s">
        <v>132</v>
      </c>
      <c r="C92" s="59" t="str">
        <f>VLOOKUP(B92,'New template'!A:L,2,FALSE)</f>
        <v>E05373</v>
      </c>
      <c r="D92" s="41">
        <v>214</v>
      </c>
      <c r="E92" s="42">
        <v>108</v>
      </c>
      <c r="F92" s="43">
        <v>0.75</v>
      </c>
      <c r="G92" s="44">
        <f t="shared" si="0"/>
        <v>27</v>
      </c>
      <c r="H92" s="45">
        <f t="shared" si="1"/>
        <v>3.78918</v>
      </c>
      <c r="I92" s="45">
        <f t="shared" si="2"/>
        <v>810.88451999999995</v>
      </c>
      <c r="J92" s="45">
        <f t="shared" si="3"/>
        <v>0.49259340000000001</v>
      </c>
      <c r="K92" s="46">
        <f t="shared" si="4"/>
        <v>705.46953239999993</v>
      </c>
      <c r="L92" s="47">
        <v>0.20000000000000001</v>
      </c>
      <c r="M92" s="48">
        <f t="shared" si="5"/>
        <v>141.09390647999999</v>
      </c>
      <c r="N92" s="49">
        <v>0.050000000000000003</v>
      </c>
      <c r="O92" s="50">
        <f t="shared" si="6"/>
        <v>35.273476619999997</v>
      </c>
      <c r="P92" s="49">
        <v>0.050000000000000003</v>
      </c>
      <c r="Q92" s="50">
        <f t="shared" si="7"/>
        <v>35.273476619999997</v>
      </c>
      <c r="R92" s="51">
        <f t="shared" si="8"/>
        <v>2.3100000000000001</v>
      </c>
      <c r="S92" s="52">
        <f t="shared" si="9"/>
        <v>494.34000000000003</v>
      </c>
      <c r="T92" s="53">
        <f t="shared" si="10"/>
        <v>0.6096305797032604</v>
      </c>
    </row>
    <row r="93" ht="15.95" customHeight="1">
      <c r="A93" s="342" t="s">
        <v>485</v>
      </c>
      <c r="B93" s="56" t="s">
        <v>373</v>
      </c>
      <c r="C93" s="59" t="str">
        <f>VLOOKUP(B93,'New template'!A:L,2,FALSE)</f>
        <v>E01592</v>
      </c>
      <c r="D93" s="41">
        <v>1468</v>
      </c>
      <c r="E93" s="42">
        <v>98</v>
      </c>
      <c r="F93" s="43">
        <v>0.59999999999999998</v>
      </c>
      <c r="G93" s="44">
        <f t="shared" si="0"/>
        <v>39</v>
      </c>
      <c r="H93" s="45">
        <f t="shared" si="1"/>
        <v>5.4732599999999998</v>
      </c>
      <c r="I93" s="45">
        <f t="shared" si="2"/>
        <v>8034.74568</v>
      </c>
      <c r="J93" s="45">
        <f t="shared" si="3"/>
        <v>0.71152380000000004</v>
      </c>
      <c r="K93" s="46">
        <f t="shared" si="4"/>
        <v>6990.2287415999999</v>
      </c>
      <c r="L93" s="47">
        <v>0.20000000000000001</v>
      </c>
      <c r="M93" s="48">
        <f t="shared" si="5"/>
        <v>1398.04574832</v>
      </c>
      <c r="N93" s="49">
        <v>0.050000000000000003</v>
      </c>
      <c r="O93" s="50">
        <f t="shared" si="6"/>
        <v>349.51143708000001</v>
      </c>
      <c r="P93" s="49">
        <v>0.050000000000000003</v>
      </c>
      <c r="Q93" s="50">
        <f t="shared" si="7"/>
        <v>349.51143708000001</v>
      </c>
      <c r="R93" s="51">
        <f t="shared" si="8"/>
        <v>3.3300000000000001</v>
      </c>
      <c r="S93" s="52">
        <f t="shared" si="9"/>
        <v>4888.4400000000005</v>
      </c>
      <c r="T93" s="53">
        <f t="shared" si="10"/>
        <v>0.60841253658697014</v>
      </c>
    </row>
    <row r="94" ht="15.95" customHeight="1">
      <c r="A94" s="342" t="s">
        <v>485</v>
      </c>
      <c r="B94" s="56" t="s">
        <v>136</v>
      </c>
      <c r="C94" s="59" t="str">
        <f>VLOOKUP(B94,'New template'!A:L,2,FALSE)</f>
        <v>E04555</v>
      </c>
      <c r="D94" s="41">
        <v>146</v>
      </c>
      <c r="E94" s="42">
        <v>360</v>
      </c>
      <c r="F94" s="43">
        <v>0.63</v>
      </c>
      <c r="G94" s="44">
        <f t="shared" si="0"/>
        <v>133</v>
      </c>
      <c r="H94" s="45">
        <f t="shared" si="1"/>
        <v>18.665219999999998</v>
      </c>
      <c r="I94" s="45">
        <f t="shared" si="2"/>
        <v>2725.1221199999995</v>
      </c>
      <c r="J94" s="45">
        <f t="shared" si="3"/>
        <v>2.4264785999999998</v>
      </c>
      <c r="K94" s="46">
        <f t="shared" si="4"/>
        <v>2370.8562443999999</v>
      </c>
      <c r="L94" s="47">
        <v>0.20000000000000001</v>
      </c>
      <c r="M94" s="48">
        <f t="shared" si="5"/>
        <v>474.17124888000001</v>
      </c>
      <c r="N94" s="49">
        <v>0.050000000000000003</v>
      </c>
      <c r="O94" s="50">
        <f t="shared" si="6"/>
        <v>118.54281222</v>
      </c>
      <c r="P94" s="49">
        <v>0.050000000000000003</v>
      </c>
      <c r="Q94" s="50">
        <f t="shared" si="7"/>
        <v>118.54281222</v>
      </c>
      <c r="R94" s="51">
        <f t="shared" si="8"/>
        <v>11.369999999999999</v>
      </c>
      <c r="S94" s="52">
        <f t="shared" si="9"/>
        <v>1660.02</v>
      </c>
      <c r="T94" s="53">
        <f t="shared" si="10"/>
        <v>0.6091543523194477</v>
      </c>
    </row>
    <row r="95" ht="15.95" customHeight="1">
      <c r="A95" s="342" t="s">
        <v>485</v>
      </c>
      <c r="B95" s="56" t="s">
        <v>138</v>
      </c>
      <c r="C95" s="59" t="str">
        <f>VLOOKUP(B95,'New template'!A:L,2,FALSE)</f>
        <v>E05371</v>
      </c>
      <c r="D95" s="41">
        <v>207</v>
      </c>
      <c r="E95" s="42">
        <v>684</v>
      </c>
      <c r="F95" s="43">
        <v>0.74669590643274897</v>
      </c>
      <c r="G95" s="44">
        <f t="shared" si="0"/>
        <v>173</v>
      </c>
      <c r="H95" s="45">
        <f t="shared" si="1"/>
        <v>24.27882</v>
      </c>
      <c r="I95" s="45">
        <f t="shared" si="2"/>
        <v>5025.7157399999996</v>
      </c>
      <c r="J95" s="45">
        <f t="shared" si="3"/>
        <v>3.1562466000000002</v>
      </c>
      <c r="K95" s="46">
        <f t="shared" si="4"/>
        <v>4372.3726938</v>
      </c>
      <c r="L95" s="47">
        <v>0.20000000000000001</v>
      </c>
      <c r="M95" s="48">
        <f t="shared" si="5"/>
        <v>874.47453876000009</v>
      </c>
      <c r="N95" s="49">
        <v>0.050000000000000003</v>
      </c>
      <c r="O95" s="50">
        <f t="shared" si="6"/>
        <v>218.61863469000002</v>
      </c>
      <c r="P95" s="49">
        <v>0.050000000000000003</v>
      </c>
      <c r="Q95" s="50">
        <f t="shared" si="7"/>
        <v>218.61863469000002</v>
      </c>
      <c r="R95" s="51">
        <f t="shared" si="8"/>
        <v>14.789999999999999</v>
      </c>
      <c r="S95" s="52">
        <f t="shared" si="9"/>
        <v>3061.5299999999997</v>
      </c>
      <c r="T95" s="53">
        <f t="shared" si="10"/>
        <v>0.60917293344569468</v>
      </c>
    </row>
    <row r="96" ht="15.95" customHeight="1">
      <c r="A96" s="342" t="s">
        <v>485</v>
      </c>
      <c r="B96" s="39" t="s">
        <v>140</v>
      </c>
      <c r="C96" s="59" t="str">
        <f>VLOOKUP(B96,'New template'!A:L,2,FALSE)</f>
        <v>E05387</v>
      </c>
      <c r="D96" s="41">
        <v>53</v>
      </c>
      <c r="E96" s="42">
        <v>324</v>
      </c>
      <c r="F96" s="43">
        <v>0.75</v>
      </c>
      <c r="G96" s="44">
        <f t="shared" si="0"/>
        <v>81</v>
      </c>
      <c r="H96" s="45">
        <f t="shared" si="1"/>
        <v>11.36754</v>
      </c>
      <c r="I96" s="45">
        <f t="shared" si="2"/>
        <v>602.47961999999995</v>
      </c>
      <c r="J96" s="45">
        <f t="shared" si="3"/>
        <v>1.4777802</v>
      </c>
      <c r="K96" s="46">
        <f t="shared" si="4"/>
        <v>524.15726940000002</v>
      </c>
      <c r="L96" s="47">
        <v>0.20000000000000001</v>
      </c>
      <c r="M96" s="48">
        <f t="shared" si="5"/>
        <v>104.83145388000001</v>
      </c>
      <c r="N96" s="49">
        <v>0.050000000000000003</v>
      </c>
      <c r="O96" s="50">
        <f t="shared" si="6"/>
        <v>26.207863470000003</v>
      </c>
      <c r="P96" s="49">
        <v>0.050000000000000003</v>
      </c>
      <c r="Q96" s="50">
        <f t="shared" si="7"/>
        <v>26.207863470000003</v>
      </c>
      <c r="R96" s="51">
        <f t="shared" si="8"/>
        <v>6.9199999999999999</v>
      </c>
      <c r="S96" s="52">
        <f t="shared" si="9"/>
        <v>366.75999999999999</v>
      </c>
      <c r="T96" s="53">
        <f t="shared" si="10"/>
        <v>0.60875088189705073</v>
      </c>
    </row>
    <row r="97" s="1" customFormat="1" ht="15.95" customHeight="1">
      <c r="A97" s="342" t="s">
        <v>485</v>
      </c>
      <c r="B97" s="39" t="s">
        <v>374</v>
      </c>
      <c r="C97" s="59" t="str">
        <f>VLOOKUP(B97,'New template'!A:L,2,FALSE)</f>
        <v>E02855</v>
      </c>
      <c r="D97" s="41">
        <v>1296</v>
      </c>
      <c r="E97" s="42">
        <v>98</v>
      </c>
      <c r="F97" s="43">
        <v>0.75</v>
      </c>
      <c r="G97" s="44">
        <f t="shared" si="0"/>
        <v>24</v>
      </c>
      <c r="H97" s="45">
        <f t="shared" si="1"/>
        <v>3.3681599999999996</v>
      </c>
      <c r="I97" s="45">
        <f t="shared" si="2"/>
        <v>4365.1353599999993</v>
      </c>
      <c r="J97" s="45">
        <f t="shared" si="3"/>
        <v>0.43786079999999994</v>
      </c>
      <c r="K97" s="46">
        <f t="shared" si="4"/>
        <v>3797.6677631999992</v>
      </c>
      <c r="L97" s="47">
        <v>0.20000000000000001</v>
      </c>
      <c r="M97" s="48">
        <f t="shared" si="5"/>
        <v>759.53355263999993</v>
      </c>
      <c r="N97" s="49">
        <v>0.050000000000000003</v>
      </c>
      <c r="O97" s="50">
        <f t="shared" si="6"/>
        <v>189.88338815999998</v>
      </c>
      <c r="P97" s="49">
        <v>0.050000000000000003</v>
      </c>
      <c r="Q97" s="50">
        <f t="shared" si="7"/>
        <v>189.88338815999998</v>
      </c>
      <c r="R97" s="51">
        <f t="shared" si="8"/>
        <v>2.0499999999999998</v>
      </c>
      <c r="S97" s="52">
        <f t="shared" si="9"/>
        <v>2656.7999999999997</v>
      </c>
      <c r="T97" s="53">
        <f t="shared" si="10"/>
        <v>0.60864091967127454</v>
      </c>
    </row>
    <row r="98" s="1" customFormat="1" ht="15.95" customHeight="1">
      <c r="A98" s="342" t="s">
        <v>485</v>
      </c>
      <c r="B98" s="54" t="s">
        <v>375</v>
      </c>
      <c r="C98" s="59" t="str">
        <f>VLOOKUP(B98,'New template'!A:L,2,FALSE)</f>
        <v>E02942</v>
      </c>
      <c r="D98" s="41">
        <v>17</v>
      </c>
      <c r="E98" s="42">
        <v>198</v>
      </c>
      <c r="F98" s="43">
        <v>0.75</v>
      </c>
      <c r="G98" s="44">
        <f t="shared" si="0"/>
        <v>49</v>
      </c>
      <c r="H98" s="45">
        <f t="shared" si="1"/>
        <v>6.8766599999999993</v>
      </c>
      <c r="I98" s="45">
        <f t="shared" si="2"/>
        <v>116.90321999999999</v>
      </c>
      <c r="J98" s="45">
        <f t="shared" si="3"/>
        <v>0.89396579999999992</v>
      </c>
      <c r="K98" s="46">
        <f t="shared" si="4"/>
        <v>101.70580139999998</v>
      </c>
      <c r="L98" s="47">
        <v>0.20000000000000001</v>
      </c>
      <c r="M98" s="48">
        <f t="shared" si="5"/>
        <v>20.341160279999997</v>
      </c>
      <c r="N98" s="49">
        <v>0.050000000000000003</v>
      </c>
      <c r="O98" s="50">
        <f t="shared" si="6"/>
        <v>5.0852900699999992</v>
      </c>
      <c r="P98" s="49">
        <v>0.050000000000000003</v>
      </c>
      <c r="Q98" s="50">
        <f t="shared" si="7"/>
        <v>5.0852900699999992</v>
      </c>
      <c r="R98" s="51">
        <f t="shared" si="8"/>
        <v>4.1900000000000004</v>
      </c>
      <c r="S98" s="52">
        <f t="shared" si="9"/>
        <v>71.230000000000004</v>
      </c>
      <c r="T98" s="53">
        <f t="shared" si="10"/>
        <v>0.60930742540710181</v>
      </c>
    </row>
    <row r="99" ht="15.95" customHeight="1">
      <c r="A99" s="342" t="s">
        <v>485</v>
      </c>
      <c r="B99" s="39" t="s">
        <v>376</v>
      </c>
      <c r="C99" s="59" t="str">
        <f>VLOOKUP(B99,'New template'!A:L,2,FALSE)</f>
        <v>E06292</v>
      </c>
      <c r="D99" s="41">
        <v>29</v>
      </c>
      <c r="E99" s="42">
        <v>398</v>
      </c>
      <c r="F99" s="43">
        <v>0.75</v>
      </c>
      <c r="G99" s="44">
        <f t="shared" si="0"/>
        <v>99</v>
      </c>
      <c r="H99" s="45">
        <f t="shared" si="1"/>
        <v>13.893659999999999</v>
      </c>
      <c r="I99" s="45">
        <f t="shared" si="2"/>
        <v>402.91613999999998</v>
      </c>
      <c r="J99" s="45">
        <f t="shared" si="3"/>
        <v>1.8061757999999999</v>
      </c>
      <c r="K99" s="46">
        <f t="shared" si="4"/>
        <v>350.53704179999994</v>
      </c>
      <c r="L99" s="47">
        <v>0.20000000000000001</v>
      </c>
      <c r="M99" s="48">
        <f t="shared" si="5"/>
        <v>70.107408359999994</v>
      </c>
      <c r="N99" s="49">
        <v>0.050000000000000003</v>
      </c>
      <c r="O99" s="50">
        <f t="shared" si="6"/>
        <v>17.526852089999998</v>
      </c>
      <c r="P99" s="49">
        <v>0.050000000000000003</v>
      </c>
      <c r="Q99" s="50">
        <f t="shared" si="7"/>
        <v>17.526852089999998</v>
      </c>
      <c r="R99" s="51">
        <f t="shared" si="8"/>
        <v>8.4600000000000009</v>
      </c>
      <c r="S99" s="52">
        <f t="shared" si="9"/>
        <v>245.34000000000003</v>
      </c>
      <c r="T99" s="53">
        <f t="shared" si="10"/>
        <v>0.60891082695272525</v>
      </c>
    </row>
    <row r="100" ht="15.95" customHeight="1">
      <c r="A100" s="342" t="s">
        <v>485</v>
      </c>
      <c r="B100" s="56" t="s">
        <v>377</v>
      </c>
      <c r="C100" s="59" t="str">
        <f>VLOOKUP(B100,'New template'!A:L,2,FALSE)</f>
        <v>E03049</v>
      </c>
      <c r="D100" s="41">
        <v>73</v>
      </c>
      <c r="E100" s="42">
        <v>298</v>
      </c>
      <c r="F100" s="43">
        <v>0.59999999999999998</v>
      </c>
      <c r="G100" s="44">
        <f t="shared" si="0"/>
        <v>119</v>
      </c>
      <c r="H100" s="45">
        <f t="shared" si="1"/>
        <v>16.70046</v>
      </c>
      <c r="I100" s="45">
        <f t="shared" si="2"/>
        <v>1219.1335799999999</v>
      </c>
      <c r="J100" s="45">
        <f t="shared" si="3"/>
        <v>2.1710598000000001</v>
      </c>
      <c r="K100" s="46">
        <f t="shared" si="4"/>
        <v>1060.6462145999999</v>
      </c>
      <c r="L100" s="47">
        <v>0.20000000000000001</v>
      </c>
      <c r="M100" s="48">
        <f t="shared" si="5"/>
        <v>212.12924292</v>
      </c>
      <c r="N100" s="49">
        <v>0.050000000000000003</v>
      </c>
      <c r="O100" s="50">
        <f t="shared" si="6"/>
        <v>53.032310729999999</v>
      </c>
      <c r="P100" s="49">
        <v>0.050000000000000003</v>
      </c>
      <c r="Q100" s="50">
        <f t="shared" si="7"/>
        <v>53.032310729999999</v>
      </c>
      <c r="R100" s="51">
        <f t="shared" si="8"/>
        <v>10.17</v>
      </c>
      <c r="S100" s="52">
        <f t="shared" si="9"/>
        <v>742.40999999999997</v>
      </c>
      <c r="T100" s="53">
        <f t="shared" si="10"/>
        <v>0.60896526203469847</v>
      </c>
    </row>
    <row r="101" ht="15.95" customHeight="1">
      <c r="A101" s="342" t="s">
        <v>485</v>
      </c>
      <c r="B101" s="39" t="s">
        <v>377</v>
      </c>
      <c r="C101" s="59" t="str">
        <f>VLOOKUP(B101,'New template'!A:L,2,FALSE)</f>
        <v>E03049</v>
      </c>
      <c r="D101" s="41">
        <v>27</v>
      </c>
      <c r="E101" s="42">
        <v>298</v>
      </c>
      <c r="F101" s="43">
        <v>0.5</v>
      </c>
      <c r="G101" s="44">
        <f t="shared" si="0"/>
        <v>149</v>
      </c>
      <c r="H101" s="45">
        <f t="shared" si="1"/>
        <v>20.91066</v>
      </c>
      <c r="I101" s="45">
        <f t="shared" si="2"/>
        <v>564.58781999999997</v>
      </c>
      <c r="J101" s="45">
        <f t="shared" si="3"/>
        <v>2.7183858000000001</v>
      </c>
      <c r="K101" s="46">
        <f t="shared" si="4"/>
        <v>491.19140340000001</v>
      </c>
      <c r="L101" s="47">
        <v>0.20000000000000001</v>
      </c>
      <c r="M101" s="48">
        <f t="shared" si="5"/>
        <v>98.238280680000003</v>
      </c>
      <c r="N101" s="49">
        <v>0.050000000000000003</v>
      </c>
      <c r="O101" s="50">
        <f t="shared" si="6"/>
        <v>24.559570170000001</v>
      </c>
      <c r="P101" s="49">
        <v>0.050000000000000003</v>
      </c>
      <c r="Q101" s="50">
        <f t="shared" si="7"/>
        <v>24.559570170000001</v>
      </c>
      <c r="R101" s="51">
        <f t="shared" si="8"/>
        <v>12.73</v>
      </c>
      <c r="S101" s="52">
        <f t="shared" si="9"/>
        <v>343.71000000000004</v>
      </c>
      <c r="T101" s="53">
        <f t="shared" si="10"/>
        <v>0.60878040195766192</v>
      </c>
    </row>
    <row r="102" ht="15.95" customHeight="1">
      <c r="A102" s="342" t="s">
        <v>485</v>
      </c>
      <c r="B102" s="39" t="s">
        <v>150</v>
      </c>
      <c r="C102" s="59" t="str">
        <f>VLOOKUP(B102,'New template'!A:L,2,FALSE)</f>
        <v>E06164</v>
      </c>
      <c r="D102" s="41">
        <v>47</v>
      </c>
      <c r="E102" s="42">
        <v>428</v>
      </c>
      <c r="F102" s="43">
        <v>0.59999999999999998</v>
      </c>
      <c r="G102" s="44">
        <f t="shared" si="0"/>
        <v>171</v>
      </c>
      <c r="H102" s="45">
        <f t="shared" si="1"/>
        <v>23.998139999999999</v>
      </c>
      <c r="I102" s="45">
        <f t="shared" si="2"/>
        <v>1127.9125799999999</v>
      </c>
      <c r="J102" s="45">
        <f t="shared" si="3"/>
        <v>3.1197582000000001</v>
      </c>
      <c r="K102" s="46">
        <f t="shared" si="4"/>
        <v>981.28394460000004</v>
      </c>
      <c r="L102" s="47">
        <v>0.20000000000000001</v>
      </c>
      <c r="M102" s="48">
        <f t="shared" si="5"/>
        <v>196.25678892000002</v>
      </c>
      <c r="N102" s="49">
        <v>0.050000000000000003</v>
      </c>
      <c r="O102" s="50">
        <f t="shared" si="6"/>
        <v>49.064197230000005</v>
      </c>
      <c r="P102" s="49">
        <v>0.050000000000000003</v>
      </c>
      <c r="Q102" s="50">
        <f t="shared" si="7"/>
        <v>49.064197230000005</v>
      </c>
      <c r="R102" s="51">
        <f t="shared" si="8"/>
        <v>14.609999999999999</v>
      </c>
      <c r="S102" s="52">
        <f t="shared" si="9"/>
        <v>686.66999999999996</v>
      </c>
      <c r="T102" s="53">
        <f t="shared" si="10"/>
        <v>0.60879718178158804</v>
      </c>
    </row>
    <row r="103" ht="15.95" customHeight="1">
      <c r="A103" s="342" t="s">
        <v>485</v>
      </c>
      <c r="B103" s="39" t="s">
        <v>150</v>
      </c>
      <c r="C103" s="59" t="str">
        <f>VLOOKUP(B103,'New template'!A:L,2,FALSE)</f>
        <v>E06164</v>
      </c>
      <c r="D103" s="41">
        <v>16</v>
      </c>
      <c r="E103" s="42">
        <v>428</v>
      </c>
      <c r="F103" s="43">
        <v>0.5</v>
      </c>
      <c r="G103" s="44">
        <f t="shared" si="0"/>
        <v>214</v>
      </c>
      <c r="H103" s="45">
        <f t="shared" si="1"/>
        <v>30.03276</v>
      </c>
      <c r="I103" s="45">
        <f t="shared" si="2"/>
        <v>480.52415999999999</v>
      </c>
      <c r="J103" s="45">
        <f t="shared" si="3"/>
        <v>3.9042588</v>
      </c>
      <c r="K103" s="46">
        <f t="shared" si="4"/>
        <v>418.05601919999998</v>
      </c>
      <c r="L103" s="47">
        <v>0.20000000000000001</v>
      </c>
      <c r="M103" s="48">
        <f t="shared" si="5"/>
        <v>83.611203840000002</v>
      </c>
      <c r="N103" s="49">
        <v>0.050000000000000003</v>
      </c>
      <c r="O103" s="50">
        <f t="shared" si="6"/>
        <v>20.90280096</v>
      </c>
      <c r="P103" s="49">
        <v>0.050000000000000003</v>
      </c>
      <c r="Q103" s="50">
        <f t="shared" si="7"/>
        <v>20.90280096</v>
      </c>
      <c r="R103" s="51">
        <f t="shared" si="8"/>
        <v>18.289999999999999</v>
      </c>
      <c r="S103" s="52">
        <f t="shared" si="9"/>
        <v>292.63999999999999</v>
      </c>
      <c r="T103" s="53">
        <f t="shared" si="10"/>
        <v>0.60900163687919462</v>
      </c>
    </row>
    <row r="104" ht="15.95" customHeight="1">
      <c r="A104" s="342" t="s">
        <v>485</v>
      </c>
      <c r="B104" s="39" t="s">
        <v>378</v>
      </c>
      <c r="C104" s="59" t="str">
        <f>VLOOKUP(B104,'New template'!A:L,2,FALSE)</f>
        <v>E06165</v>
      </c>
      <c r="D104" s="41">
        <v>40</v>
      </c>
      <c r="E104" s="42">
        <v>468</v>
      </c>
      <c r="F104" s="43">
        <v>0.5</v>
      </c>
      <c r="G104" s="44">
        <f t="shared" si="0"/>
        <v>234</v>
      </c>
      <c r="H104" s="45">
        <f t="shared" si="1"/>
        <v>32.839559999999999</v>
      </c>
      <c r="I104" s="45">
        <f t="shared" si="2"/>
        <v>1313.5824</v>
      </c>
      <c r="J104" s="45">
        <f t="shared" si="3"/>
        <v>4.2691428</v>
      </c>
      <c r="K104" s="46">
        <f t="shared" si="4"/>
        <v>1142.8166879999999</v>
      </c>
      <c r="L104" s="47">
        <v>0.20000000000000001</v>
      </c>
      <c r="M104" s="48">
        <f t="shared" si="5"/>
        <v>228.56333759999998</v>
      </c>
      <c r="N104" s="49">
        <v>0.050000000000000003</v>
      </c>
      <c r="O104" s="50">
        <f t="shared" si="6"/>
        <v>57.140834399999996</v>
      </c>
      <c r="P104" s="49">
        <v>0.050000000000000003</v>
      </c>
      <c r="Q104" s="50">
        <f t="shared" si="7"/>
        <v>57.140834399999996</v>
      </c>
      <c r="R104" s="51">
        <f t="shared" si="8"/>
        <v>20</v>
      </c>
      <c r="S104" s="52">
        <f t="shared" si="9"/>
        <v>800</v>
      </c>
      <c r="T104" s="53">
        <f t="shared" si="10"/>
        <v>0.60902155814511527</v>
      </c>
    </row>
    <row r="105" ht="15.95" customHeight="1">
      <c r="A105" s="342" t="s">
        <v>485</v>
      </c>
      <c r="B105" s="39" t="s">
        <v>378</v>
      </c>
      <c r="C105" s="59" t="str">
        <f>VLOOKUP(B105,'New template'!A:L,2,FALSE)</f>
        <v>E06165</v>
      </c>
      <c r="D105" s="41">
        <v>184</v>
      </c>
      <c r="E105" s="42">
        <v>468</v>
      </c>
      <c r="F105" s="43">
        <v>0.59999999999999998</v>
      </c>
      <c r="G105" s="44">
        <f t="shared" si="0"/>
        <v>187</v>
      </c>
      <c r="H105" s="45">
        <f t="shared" si="1"/>
        <v>26.243579999999998</v>
      </c>
      <c r="I105" s="45">
        <f t="shared" si="2"/>
        <v>4828.8187199999993</v>
      </c>
      <c r="J105" s="45">
        <f t="shared" si="3"/>
        <v>3.4116654</v>
      </c>
      <c r="K105" s="46">
        <f t="shared" si="4"/>
        <v>4201.0722863999999</v>
      </c>
      <c r="L105" s="47">
        <v>0.20000000000000001</v>
      </c>
      <c r="M105" s="48">
        <f t="shared" si="5"/>
        <v>840.21445728000003</v>
      </c>
      <c r="N105" s="49">
        <v>0.050000000000000003</v>
      </c>
      <c r="O105" s="50">
        <f t="shared" si="6"/>
        <v>210.05361432000001</v>
      </c>
      <c r="P105" s="49">
        <v>0.050000000000000003</v>
      </c>
      <c r="Q105" s="50">
        <f t="shared" si="7"/>
        <v>210.05361432000001</v>
      </c>
      <c r="R105" s="51">
        <f t="shared" si="8"/>
        <v>15.98</v>
      </c>
      <c r="S105" s="52">
        <f t="shared" si="9"/>
        <v>2940.3200000000002</v>
      </c>
      <c r="T105" s="53">
        <f t="shared" si="10"/>
        <v>0.60891082695272536</v>
      </c>
    </row>
    <row r="106" ht="15.95" customHeight="1">
      <c r="A106" s="342" t="s">
        <v>485</v>
      </c>
      <c r="B106" s="56" t="s">
        <v>154</v>
      </c>
      <c r="C106" s="59" t="str">
        <f>VLOOKUP(B106,'New template'!A:L,2,FALSE)</f>
        <v>E05386</v>
      </c>
      <c r="D106" s="41">
        <v>80</v>
      </c>
      <c r="E106" s="42">
        <v>108</v>
      </c>
      <c r="F106" s="43">
        <v>0.75</v>
      </c>
      <c r="G106" s="44">
        <f t="shared" si="0"/>
        <v>27</v>
      </c>
      <c r="H106" s="45">
        <f t="shared" si="1"/>
        <v>3.78918</v>
      </c>
      <c r="I106" s="45">
        <f t="shared" si="2"/>
        <v>303.13440000000003</v>
      </c>
      <c r="J106" s="45">
        <f t="shared" si="3"/>
        <v>0.49259340000000001</v>
      </c>
      <c r="K106" s="46">
        <f t="shared" si="4"/>
        <v>263.72692799999999</v>
      </c>
      <c r="L106" s="47">
        <v>0.20000000000000001</v>
      </c>
      <c r="M106" s="48">
        <f t="shared" si="5"/>
        <v>52.745385599999999</v>
      </c>
      <c r="N106" s="49">
        <v>0.050000000000000003</v>
      </c>
      <c r="O106" s="50">
        <f t="shared" si="6"/>
        <v>13.1863464</v>
      </c>
      <c r="P106" s="49">
        <v>0.050000000000000003</v>
      </c>
      <c r="Q106" s="50">
        <f t="shared" si="7"/>
        <v>13.1863464</v>
      </c>
      <c r="R106" s="51">
        <f t="shared" si="8"/>
        <v>2.3100000000000001</v>
      </c>
      <c r="S106" s="52">
        <f t="shared" si="9"/>
        <v>184.80000000000001</v>
      </c>
      <c r="T106" s="53">
        <f t="shared" si="10"/>
        <v>0.60963057970326029</v>
      </c>
    </row>
    <row r="107" ht="15.95" customHeight="1">
      <c r="A107" s="342" t="s">
        <v>485</v>
      </c>
      <c r="B107" s="56" t="s">
        <v>156</v>
      </c>
      <c r="C107" s="59" t="str">
        <f>VLOOKUP(B107,'New template'!A:L,2,FALSE)</f>
        <v>E02758</v>
      </c>
      <c r="D107" s="41">
        <v>9</v>
      </c>
      <c r="E107" s="42">
        <v>268</v>
      </c>
      <c r="F107" s="43">
        <v>0.69999999999999996</v>
      </c>
      <c r="G107" s="44">
        <f t="shared" si="0"/>
        <v>80</v>
      </c>
      <c r="H107" s="45">
        <f t="shared" si="1"/>
        <v>11.2272</v>
      </c>
      <c r="I107" s="45">
        <f t="shared" si="2"/>
        <v>101.0448</v>
      </c>
      <c r="J107" s="45">
        <f t="shared" si="3"/>
        <v>1.4595359999999999</v>
      </c>
      <c r="K107" s="46">
        <f t="shared" si="4"/>
        <v>87.908975999999996</v>
      </c>
      <c r="L107" s="47">
        <v>0.20000000000000001</v>
      </c>
      <c r="M107" s="48">
        <f t="shared" si="5"/>
        <v>17.581795199999998</v>
      </c>
      <c r="N107" s="49">
        <v>0.050000000000000003</v>
      </c>
      <c r="O107" s="50">
        <f t="shared" si="6"/>
        <v>4.3954487999999996</v>
      </c>
      <c r="P107" s="49">
        <v>0.050000000000000003</v>
      </c>
      <c r="Q107" s="50">
        <f t="shared" si="7"/>
        <v>4.3954487999999996</v>
      </c>
      <c r="R107" s="51">
        <f t="shared" si="8"/>
        <v>6.8399999999999999</v>
      </c>
      <c r="S107" s="52">
        <f t="shared" si="9"/>
        <v>61.560000000000002</v>
      </c>
      <c r="T107" s="53">
        <f t="shared" si="10"/>
        <v>0.60923471569046606</v>
      </c>
    </row>
    <row r="108" ht="15.95" customHeight="1">
      <c r="A108" s="342" t="s">
        <v>485</v>
      </c>
      <c r="B108" s="56" t="s">
        <v>459</v>
      </c>
      <c r="C108" s="59" t="str">
        <f>VLOOKUP(B108,'New template'!A:L,2,FALSE)</f>
        <v>E01970</v>
      </c>
      <c r="D108" s="41">
        <v>290</v>
      </c>
      <c r="E108" s="42">
        <v>268</v>
      </c>
      <c r="F108" s="43">
        <v>0.90000000000000002</v>
      </c>
      <c r="G108" s="44">
        <f t="shared" si="0"/>
        <v>26</v>
      </c>
      <c r="H108" s="45">
        <f t="shared" si="1"/>
        <v>3.6488399999999999</v>
      </c>
      <c r="I108" s="45">
        <f t="shared" si="2"/>
        <v>1058.1635999999999</v>
      </c>
      <c r="J108" s="45">
        <f t="shared" si="3"/>
        <v>0.47434919999999997</v>
      </c>
      <c r="K108" s="46">
        <f t="shared" si="4"/>
        <v>920.60233200000005</v>
      </c>
      <c r="L108" s="47">
        <v>0.20000000000000001</v>
      </c>
      <c r="M108" s="48">
        <f t="shared" si="5"/>
        <v>184.12046640000003</v>
      </c>
      <c r="N108" s="49">
        <v>0.050000000000000003</v>
      </c>
      <c r="O108" s="50">
        <f t="shared" si="6"/>
        <v>46.030116600000007</v>
      </c>
      <c r="P108" s="49">
        <v>0.050000000000000003</v>
      </c>
      <c r="Q108" s="50">
        <f t="shared" si="7"/>
        <v>46.030116600000007</v>
      </c>
      <c r="R108" s="51">
        <f t="shared" si="8"/>
        <v>2.2200000000000002</v>
      </c>
      <c r="S108" s="52">
        <f t="shared" si="9"/>
        <v>643.80000000000007</v>
      </c>
      <c r="T108" s="53">
        <f t="shared" si="10"/>
        <v>0.60841253658697025</v>
      </c>
    </row>
    <row r="109" ht="15.95" customHeight="1">
      <c r="A109" s="342" t="s">
        <v>485</v>
      </c>
      <c r="B109" s="56" t="s">
        <v>408</v>
      </c>
      <c r="C109" s="59" t="str">
        <f>VLOOKUP(B109,'New template'!A:L,2,FALSE)</f>
        <v>E05642</v>
      </c>
      <c r="D109" s="41">
        <v>165</v>
      </c>
      <c r="E109" s="42">
        <v>402</v>
      </c>
      <c r="F109" s="43">
        <v>0.87</v>
      </c>
      <c r="G109" s="44">
        <f t="shared" si="0"/>
        <v>52</v>
      </c>
      <c r="H109" s="45">
        <f t="shared" si="1"/>
        <v>7.2976799999999997</v>
      </c>
      <c r="I109" s="45">
        <f t="shared" si="2"/>
        <v>1204.1171999999999</v>
      </c>
      <c r="J109" s="45">
        <f t="shared" si="3"/>
        <v>0.94869839999999994</v>
      </c>
      <c r="K109" s="46">
        <f t="shared" si="4"/>
        <v>1047.581964</v>
      </c>
      <c r="L109" s="47">
        <v>0.20000000000000001</v>
      </c>
      <c r="M109" s="48">
        <f t="shared" si="5"/>
        <v>209.51639280000001</v>
      </c>
      <c r="N109" s="49">
        <v>0.050000000000000003</v>
      </c>
      <c r="O109" s="50">
        <f t="shared" si="6"/>
        <v>52.379098200000001</v>
      </c>
      <c r="P109" s="49">
        <v>0.050000000000000003</v>
      </c>
      <c r="Q109" s="50">
        <f t="shared" si="7"/>
        <v>52.379098200000001</v>
      </c>
      <c r="R109" s="51">
        <f t="shared" si="8"/>
        <v>4.4400000000000004</v>
      </c>
      <c r="S109" s="52">
        <f t="shared" si="9"/>
        <v>732.60000000000002</v>
      </c>
      <c r="T109" s="53">
        <f t="shared" si="10"/>
        <v>0.60841253658697014</v>
      </c>
    </row>
    <row r="110" ht="15.95" customHeight="1">
      <c r="A110" s="342" t="s">
        <v>485</v>
      </c>
      <c r="B110" s="56" t="s">
        <v>162</v>
      </c>
      <c r="C110" s="59" t="str">
        <f>VLOOKUP(B110,'New template'!A:L,2,FALSE)</f>
        <v>E05083</v>
      </c>
      <c r="D110" s="41">
        <v>7</v>
      </c>
      <c r="E110" s="42">
        <v>198</v>
      </c>
      <c r="F110" s="43">
        <v>0.5</v>
      </c>
      <c r="G110" s="44">
        <f t="shared" si="0"/>
        <v>99</v>
      </c>
      <c r="H110" s="45">
        <f t="shared" si="1"/>
        <v>13.893659999999999</v>
      </c>
      <c r="I110" s="45">
        <f t="shared" si="2"/>
        <v>97.255619999999993</v>
      </c>
      <c r="J110" s="45">
        <f t="shared" si="3"/>
        <v>1.8061757999999999</v>
      </c>
      <c r="K110" s="46">
        <f t="shared" si="4"/>
        <v>84.612389399999984</v>
      </c>
      <c r="L110" s="47">
        <v>0.20000000000000001</v>
      </c>
      <c r="M110" s="48">
        <f t="shared" si="5"/>
        <v>16.922477879999999</v>
      </c>
      <c r="N110" s="49">
        <v>0.050000000000000003</v>
      </c>
      <c r="O110" s="50">
        <f t="shared" si="6"/>
        <v>4.2306194699999997</v>
      </c>
      <c r="P110" s="49">
        <v>0.050000000000000003</v>
      </c>
      <c r="Q110" s="50">
        <f t="shared" si="7"/>
        <v>4.2306194699999997</v>
      </c>
      <c r="R110" s="51">
        <f t="shared" si="8"/>
        <v>8.4600000000000009</v>
      </c>
      <c r="S110" s="52">
        <f t="shared" si="9"/>
        <v>59.220000000000006</v>
      </c>
      <c r="T110" s="53">
        <f t="shared" si="10"/>
        <v>0.60891082695272525</v>
      </c>
    </row>
    <row r="111" ht="15.95" customHeight="1">
      <c r="A111" s="342" t="s">
        <v>485</v>
      </c>
      <c r="B111" s="39" t="s">
        <v>380</v>
      </c>
      <c r="C111" s="59" t="str">
        <f>VLOOKUP(B111,'New template'!A:L,2,FALSE)</f>
        <v>E05788</v>
      </c>
      <c r="D111" s="41">
        <v>22</v>
      </c>
      <c r="E111" s="42">
        <v>248</v>
      </c>
      <c r="F111" s="43">
        <v>0.5</v>
      </c>
      <c r="G111" s="44">
        <f t="shared" si="0"/>
        <v>124</v>
      </c>
      <c r="H111" s="45">
        <f t="shared" si="1"/>
        <v>17.402159999999999</v>
      </c>
      <c r="I111" s="45">
        <f t="shared" si="2"/>
        <v>382.84751999999997</v>
      </c>
      <c r="J111" s="45">
        <f t="shared" si="3"/>
        <v>2.2622808000000001</v>
      </c>
      <c r="K111" s="46">
        <f t="shared" si="4"/>
        <v>333.07734239999996</v>
      </c>
      <c r="L111" s="47">
        <v>0.20000000000000001</v>
      </c>
      <c r="M111" s="48">
        <f t="shared" si="5"/>
        <v>66.61546847999999</v>
      </c>
      <c r="N111" s="49">
        <v>0.050000000000000003</v>
      </c>
      <c r="O111" s="50">
        <f t="shared" si="6"/>
        <v>16.653867119999997</v>
      </c>
      <c r="P111" s="49">
        <v>0.050000000000000003</v>
      </c>
      <c r="Q111" s="50">
        <f t="shared" si="7"/>
        <v>16.653867119999997</v>
      </c>
      <c r="R111" s="51">
        <f t="shared" si="8"/>
        <v>10.6</v>
      </c>
      <c r="S111" s="52">
        <f t="shared" si="9"/>
        <v>233.19999999999999</v>
      </c>
      <c r="T111" s="53">
        <f t="shared" si="10"/>
        <v>0.609119787428687</v>
      </c>
    </row>
    <row r="112" ht="15.95" customHeight="1">
      <c r="A112" s="342" t="s">
        <v>485</v>
      </c>
      <c r="B112" s="39" t="s">
        <v>422</v>
      </c>
      <c r="C112" s="59" t="str">
        <f>VLOOKUP(B112,'New template'!A:L,2,FALSE)</f>
        <v>E03295</v>
      </c>
      <c r="D112" s="41">
        <v>248</v>
      </c>
      <c r="E112" s="42">
        <v>268</v>
      </c>
      <c r="F112" s="43">
        <v>0.90000000000000002</v>
      </c>
      <c r="G112" s="44">
        <f t="shared" si="0"/>
        <v>26</v>
      </c>
      <c r="H112" s="45">
        <f t="shared" si="1"/>
        <v>3.6488399999999999</v>
      </c>
      <c r="I112" s="45">
        <f t="shared" si="2"/>
        <v>904.91231999999991</v>
      </c>
      <c r="J112" s="45">
        <f t="shared" si="3"/>
        <v>0.47434919999999997</v>
      </c>
      <c r="K112" s="46">
        <f t="shared" si="4"/>
        <v>787.27371840000001</v>
      </c>
      <c r="L112" s="47">
        <v>0.20000000000000001</v>
      </c>
      <c r="M112" s="48">
        <f t="shared" si="5"/>
        <v>157.45474368000001</v>
      </c>
      <c r="N112" s="49">
        <v>0.050000000000000003</v>
      </c>
      <c r="O112" s="50">
        <f t="shared" si="6"/>
        <v>39.363685920000002</v>
      </c>
      <c r="P112" s="49">
        <v>0.050000000000000003</v>
      </c>
      <c r="Q112" s="50">
        <f t="shared" si="7"/>
        <v>39.363685920000002</v>
      </c>
      <c r="R112" s="51">
        <f t="shared" si="8"/>
        <v>2.2200000000000002</v>
      </c>
      <c r="S112" s="52">
        <f t="shared" si="9"/>
        <v>550.56000000000006</v>
      </c>
      <c r="T112" s="53">
        <f t="shared" si="10"/>
        <v>0.60841253658697025</v>
      </c>
    </row>
    <row r="113" ht="15.95" customHeight="1">
      <c r="A113" s="342" t="s">
        <v>485</v>
      </c>
      <c r="B113" s="39" t="s">
        <v>423</v>
      </c>
      <c r="C113" s="59" t="str">
        <f>VLOOKUP(B113,'New template'!A:L,2,FALSE)</f>
        <v>E03367</v>
      </c>
      <c r="D113" s="41">
        <v>508</v>
      </c>
      <c r="E113" s="42">
        <v>328</v>
      </c>
      <c r="F113" s="43">
        <v>0.90000000000000002</v>
      </c>
      <c r="G113" s="44">
        <f t="shared" si="0"/>
        <v>32</v>
      </c>
      <c r="H113" s="45">
        <f t="shared" si="1"/>
        <v>4.4908799999999998</v>
      </c>
      <c r="I113" s="45">
        <f t="shared" si="2"/>
        <v>2281.3670400000001</v>
      </c>
      <c r="J113" s="45">
        <f t="shared" si="3"/>
        <v>0.58381439999999996</v>
      </c>
      <c r="K113" s="46">
        <f t="shared" si="4"/>
        <v>1984.7893247999998</v>
      </c>
      <c r="L113" s="47">
        <v>0.20000000000000001</v>
      </c>
      <c r="M113" s="48">
        <f t="shared" si="5"/>
        <v>396.95786495999999</v>
      </c>
      <c r="N113" s="49">
        <v>0.050000000000000003</v>
      </c>
      <c r="O113" s="50">
        <f t="shared" si="6"/>
        <v>99.239466239999999</v>
      </c>
      <c r="P113" s="49">
        <v>0.050000000000000003</v>
      </c>
      <c r="Q113" s="50">
        <f t="shared" si="7"/>
        <v>99.239466239999999</v>
      </c>
      <c r="R113" s="51">
        <f t="shared" si="8"/>
        <v>2.73</v>
      </c>
      <c r="S113" s="52">
        <f t="shared" si="9"/>
        <v>1386.8399999999999</v>
      </c>
      <c r="T113" s="53">
        <f t="shared" si="10"/>
        <v>0.60789867464728509</v>
      </c>
    </row>
    <row r="114" ht="15.95" customHeight="1">
      <c r="A114" s="342" t="s">
        <v>485</v>
      </c>
      <c r="B114" s="39" t="s">
        <v>381</v>
      </c>
      <c r="C114" s="59" t="str">
        <f>VLOOKUP(B114,'New template'!A:L,2,FALSE)</f>
        <v>E02973</v>
      </c>
      <c r="D114" s="41">
        <v>1645</v>
      </c>
      <c r="E114" s="42">
        <v>198</v>
      </c>
      <c r="F114" s="43">
        <v>0.75</v>
      </c>
      <c r="G114" s="44">
        <f t="shared" si="0"/>
        <v>49</v>
      </c>
      <c r="H114" s="45">
        <f t="shared" si="1"/>
        <v>6.8766599999999993</v>
      </c>
      <c r="I114" s="45">
        <f t="shared" si="2"/>
        <v>11312.105699999998</v>
      </c>
      <c r="J114" s="45">
        <f t="shared" si="3"/>
        <v>0.89396579999999992</v>
      </c>
      <c r="K114" s="46">
        <f t="shared" si="4"/>
        <v>9841.5319589999981</v>
      </c>
      <c r="L114" s="47">
        <v>0.20000000000000001</v>
      </c>
      <c r="M114" s="48">
        <f t="shared" si="5"/>
        <v>1968.3063917999998</v>
      </c>
      <c r="N114" s="49">
        <v>0.050000000000000003</v>
      </c>
      <c r="O114" s="50">
        <f t="shared" si="6"/>
        <v>492.07659794999995</v>
      </c>
      <c r="P114" s="49">
        <v>0.050000000000000003</v>
      </c>
      <c r="Q114" s="50">
        <f t="shared" si="7"/>
        <v>492.07659794999995</v>
      </c>
      <c r="R114" s="51">
        <f t="shared" si="8"/>
        <v>4.1900000000000004</v>
      </c>
      <c r="S114" s="52">
        <f t="shared" si="9"/>
        <v>6892.5500000000011</v>
      </c>
      <c r="T114" s="53">
        <f t="shared" si="10"/>
        <v>0.60930742540710192</v>
      </c>
    </row>
    <row r="115" ht="15.95" customHeight="1">
      <c r="A115" s="342" t="s">
        <v>485</v>
      </c>
      <c r="B115" s="39" t="s">
        <v>172</v>
      </c>
      <c r="C115" s="59" t="str">
        <f>VLOOKUP(B115,'New template'!A:L,2,FALSE)</f>
        <v>E03825</v>
      </c>
      <c r="D115" s="41">
        <v>36</v>
      </c>
      <c r="E115" s="42">
        <v>348</v>
      </c>
      <c r="F115" s="43">
        <v>0.77000000000000002</v>
      </c>
      <c r="G115" s="44">
        <f t="shared" si="0"/>
        <v>80</v>
      </c>
      <c r="H115" s="45">
        <f t="shared" si="1"/>
        <v>11.2272</v>
      </c>
      <c r="I115" s="45">
        <f t="shared" si="2"/>
        <v>404.17919999999998</v>
      </c>
      <c r="J115" s="45">
        <f t="shared" si="3"/>
        <v>1.4595359999999999</v>
      </c>
      <c r="K115" s="46">
        <f t="shared" si="4"/>
        <v>351.63590399999998</v>
      </c>
      <c r="L115" s="47">
        <v>0.20000000000000001</v>
      </c>
      <c r="M115" s="48">
        <f t="shared" si="5"/>
        <v>70.327180799999994</v>
      </c>
      <c r="N115" s="49">
        <v>0.050000000000000003</v>
      </c>
      <c r="O115" s="50">
        <f t="shared" si="6"/>
        <v>17.581795199999998</v>
      </c>
      <c r="P115" s="49">
        <v>0.050000000000000003</v>
      </c>
      <c r="Q115" s="50">
        <f t="shared" si="7"/>
        <v>17.581795199999998</v>
      </c>
      <c r="R115" s="51">
        <f t="shared" si="8"/>
        <v>6.8399999999999999</v>
      </c>
      <c r="S115" s="52">
        <f t="shared" si="9"/>
        <v>246.24000000000001</v>
      </c>
      <c r="T115" s="53">
        <f t="shared" si="10"/>
        <v>0.60923471569046606</v>
      </c>
    </row>
    <row r="116" s="1" customFormat="1" ht="15.95" customHeight="1">
      <c r="A116" s="342" t="s">
        <v>485</v>
      </c>
      <c r="B116" s="56" t="s">
        <v>382</v>
      </c>
      <c r="C116" s="59" t="str">
        <f>VLOOKUP(B116,'New template'!A:L,2,FALSE)</f>
        <v>E06098</v>
      </c>
      <c r="D116" s="41">
        <v>1290</v>
      </c>
      <c r="E116" s="42">
        <v>448</v>
      </c>
      <c r="F116" s="43">
        <v>0.79000000000000004</v>
      </c>
      <c r="G116" s="44">
        <f t="shared" si="0"/>
        <v>94</v>
      </c>
      <c r="H116" s="45">
        <f t="shared" si="1"/>
        <v>13.19196</v>
      </c>
      <c r="I116" s="45">
        <f t="shared" si="2"/>
        <v>17017.628400000001</v>
      </c>
      <c r="J116" s="45">
        <f t="shared" si="3"/>
        <v>1.7149548000000001</v>
      </c>
      <c r="K116" s="46">
        <f t="shared" si="4"/>
        <v>14805.336708000001</v>
      </c>
      <c r="L116" s="47">
        <v>0.20000000000000001</v>
      </c>
      <c r="M116" s="48">
        <f t="shared" si="5"/>
        <v>2961.0673416000004</v>
      </c>
      <c r="N116" s="49">
        <v>0.050000000000000003</v>
      </c>
      <c r="O116" s="50">
        <f t="shared" si="6"/>
        <v>740.2668354000001</v>
      </c>
      <c r="P116" s="49">
        <v>0.050000000000000003</v>
      </c>
      <c r="Q116" s="50">
        <f t="shared" si="7"/>
        <v>740.2668354000001</v>
      </c>
      <c r="R116" s="51">
        <f t="shared" si="8"/>
        <v>8.0299999999999994</v>
      </c>
      <c r="S116" s="52">
        <f t="shared" si="9"/>
        <v>10358.699999999999</v>
      </c>
      <c r="T116" s="53">
        <f t="shared" si="10"/>
        <v>0.6087040894605501</v>
      </c>
    </row>
    <row r="117" ht="15.95" customHeight="1">
      <c r="A117" s="342" t="s">
        <v>485</v>
      </c>
      <c r="B117" s="56" t="s">
        <v>176</v>
      </c>
      <c r="C117" s="59" t="str">
        <f>VLOOKUP(B117,'New template'!A:L,2,FALSE)</f>
        <v>E02997</v>
      </c>
      <c r="D117" s="41">
        <v>482</v>
      </c>
      <c r="E117" s="42">
        <v>268</v>
      </c>
      <c r="F117" s="43">
        <v>0.90000000000000002</v>
      </c>
      <c r="G117" s="44">
        <f t="shared" si="0"/>
        <v>26</v>
      </c>
      <c r="H117" s="45">
        <f t="shared" si="1"/>
        <v>3.6488399999999999</v>
      </c>
      <c r="I117" s="45">
        <f t="shared" si="2"/>
        <v>1758.7408799999998</v>
      </c>
      <c r="J117" s="45">
        <f t="shared" si="3"/>
        <v>0.47434919999999997</v>
      </c>
      <c r="K117" s="46">
        <f t="shared" si="4"/>
        <v>1530.1045656000001</v>
      </c>
      <c r="L117" s="47">
        <v>0.20000000000000001</v>
      </c>
      <c r="M117" s="48">
        <f t="shared" si="5"/>
        <v>306.02091312000005</v>
      </c>
      <c r="N117" s="49">
        <v>0.050000000000000003</v>
      </c>
      <c r="O117" s="50">
        <f t="shared" si="6"/>
        <v>76.505228280000011</v>
      </c>
      <c r="P117" s="49">
        <v>0.050000000000000003</v>
      </c>
      <c r="Q117" s="50">
        <f t="shared" si="7"/>
        <v>76.505228280000011</v>
      </c>
      <c r="R117" s="51">
        <f t="shared" si="8"/>
        <v>2.2200000000000002</v>
      </c>
      <c r="S117" s="52">
        <f t="shared" si="9"/>
        <v>1070.0400000000002</v>
      </c>
      <c r="T117" s="53">
        <f t="shared" si="10"/>
        <v>0.60841253658697025</v>
      </c>
    </row>
    <row r="118" ht="15.95" customHeight="1">
      <c r="A118" s="342" t="s">
        <v>485</v>
      </c>
      <c r="B118" s="56" t="s">
        <v>463</v>
      </c>
      <c r="C118" s="59" t="str">
        <f>VLOOKUP(B118,'New template'!A:L,2,FALSE)</f>
        <v>E06649</v>
      </c>
      <c r="D118" s="41">
        <v>296</v>
      </c>
      <c r="E118" s="42">
        <v>98</v>
      </c>
      <c r="F118" s="43">
        <v>0.90000000000000002</v>
      </c>
      <c r="G118" s="44">
        <f t="shared" si="0"/>
        <v>9</v>
      </c>
      <c r="H118" s="45">
        <f t="shared" si="1"/>
        <v>1.2630599999999998</v>
      </c>
      <c r="I118" s="45">
        <f t="shared" si="2"/>
        <v>373.86575999999997</v>
      </c>
      <c r="J118" s="45">
        <f t="shared" si="3"/>
        <v>0.16419779999999998</v>
      </c>
      <c r="K118" s="46">
        <f t="shared" si="4"/>
        <v>325.26321119999994</v>
      </c>
      <c r="L118" s="47">
        <v>0.20000000000000001</v>
      </c>
      <c r="M118" s="48">
        <f t="shared" si="5"/>
        <v>65.052642239999997</v>
      </c>
      <c r="N118" s="49">
        <v>0.050000000000000003</v>
      </c>
      <c r="O118" s="50">
        <f t="shared" si="6"/>
        <v>16.263160559999999</v>
      </c>
      <c r="P118" s="49">
        <v>0.050000000000000003</v>
      </c>
      <c r="Q118" s="50">
        <f t="shared" si="7"/>
        <v>16.263160559999999</v>
      </c>
      <c r="R118" s="51">
        <f t="shared" si="8"/>
        <v>0.77000000000000002</v>
      </c>
      <c r="S118" s="52">
        <f t="shared" si="9"/>
        <v>227.92000000000002</v>
      </c>
      <c r="T118" s="53">
        <f t="shared" si="10"/>
        <v>0.6096305797032604</v>
      </c>
    </row>
    <row r="119" ht="15.95" customHeight="1">
      <c r="A119" s="342" t="s">
        <v>485</v>
      </c>
      <c r="B119" s="56" t="s">
        <v>424</v>
      </c>
      <c r="C119" s="59" t="str">
        <f>VLOOKUP(B119,'New template'!A:L,2,FALSE)</f>
        <v>E06652</v>
      </c>
      <c r="D119" s="41">
        <v>237</v>
      </c>
      <c r="E119" s="42">
        <v>148</v>
      </c>
      <c r="F119" s="43">
        <v>0.90000000000000002</v>
      </c>
      <c r="G119" s="44">
        <f t="shared" si="0"/>
        <v>14</v>
      </c>
      <c r="H119" s="45">
        <f t="shared" si="1"/>
        <v>1.9647599999999998</v>
      </c>
      <c r="I119" s="45">
        <f t="shared" si="2"/>
        <v>465.64811999999995</v>
      </c>
      <c r="J119" s="45">
        <f t="shared" si="3"/>
        <v>0.2554188</v>
      </c>
      <c r="K119" s="46">
        <f t="shared" si="4"/>
        <v>405.11386439999995</v>
      </c>
      <c r="L119" s="47">
        <v>0.20000000000000001</v>
      </c>
      <c r="M119" s="48">
        <f t="shared" si="5"/>
        <v>81.022772879999991</v>
      </c>
      <c r="N119" s="49">
        <v>0.050000000000000003</v>
      </c>
      <c r="O119" s="50">
        <f t="shared" si="6"/>
        <v>20.255693219999998</v>
      </c>
      <c r="P119" s="49">
        <v>0.050000000000000003</v>
      </c>
      <c r="Q119" s="50">
        <f t="shared" si="7"/>
        <v>20.255693219999998</v>
      </c>
      <c r="R119" s="51">
        <f t="shared" si="8"/>
        <v>1.2</v>
      </c>
      <c r="S119" s="52">
        <f t="shared" si="9"/>
        <v>284.39999999999998</v>
      </c>
      <c r="T119" s="53">
        <f t="shared" si="10"/>
        <v>0.61076161973981558</v>
      </c>
    </row>
    <row r="120" ht="15.95" customHeight="1">
      <c r="A120" s="342" t="s">
        <v>485</v>
      </c>
      <c r="B120" s="39" t="s">
        <v>516</v>
      </c>
      <c r="C120" s="353"/>
      <c r="D120" s="41">
        <v>2</v>
      </c>
      <c r="E120" s="42">
        <v>138</v>
      </c>
      <c r="F120" s="43">
        <v>0</v>
      </c>
      <c r="G120" s="44">
        <f t="shared" si="0"/>
        <v>138</v>
      </c>
      <c r="H120" s="45">
        <f t="shared" si="1"/>
        <v>19.36692</v>
      </c>
      <c r="I120" s="45">
        <f t="shared" si="2"/>
        <v>38.733840000000001</v>
      </c>
      <c r="J120" s="45">
        <f t="shared" si="3"/>
        <v>2.5176996000000003</v>
      </c>
      <c r="K120" s="46">
        <f t="shared" si="4"/>
        <v>33.6984408</v>
      </c>
      <c r="L120" s="47">
        <v>0.20000000000000001</v>
      </c>
      <c r="M120" s="48">
        <f t="shared" si="5"/>
        <v>6.73968816</v>
      </c>
      <c r="N120" s="49">
        <v>0.050000000000000003</v>
      </c>
      <c r="O120" s="50">
        <f t="shared" si="6"/>
        <v>1.68492204</v>
      </c>
      <c r="P120" s="49">
        <v>0.050000000000000003</v>
      </c>
      <c r="Q120" s="50">
        <f t="shared" si="7"/>
        <v>1.68492204</v>
      </c>
      <c r="R120" s="51">
        <f t="shared" si="8"/>
        <v>11.789999999999999</v>
      </c>
      <c r="S120" s="52">
        <f t="shared" si="9"/>
        <v>23.579999999999998</v>
      </c>
      <c r="T120" s="53">
        <f t="shared" si="10"/>
        <v>0.60877000576240303</v>
      </c>
    </row>
    <row r="121" s="1" customFormat="1" ht="15.95" customHeight="1">
      <c r="A121" s="342" t="s">
        <v>485</v>
      </c>
      <c r="B121" s="39" t="s">
        <v>517</v>
      </c>
      <c r="C121" s="353"/>
      <c r="D121" s="41">
        <v>3</v>
      </c>
      <c r="E121" s="42">
        <v>178</v>
      </c>
      <c r="F121" s="43">
        <v>0</v>
      </c>
      <c r="G121" s="44">
        <f t="shared" si="0"/>
        <v>178</v>
      </c>
      <c r="H121" s="45">
        <f t="shared" si="1"/>
        <v>24.980519999999999</v>
      </c>
      <c r="I121" s="45">
        <f t="shared" si="2"/>
        <v>74.941559999999996</v>
      </c>
      <c r="J121" s="45">
        <f t="shared" si="3"/>
        <v>3.2474675999999998</v>
      </c>
      <c r="K121" s="46">
        <f t="shared" si="4"/>
        <v>65.199157200000002</v>
      </c>
      <c r="L121" s="47">
        <v>0.20000000000000001</v>
      </c>
      <c r="M121" s="48">
        <f t="shared" si="5"/>
        <v>13.03983144</v>
      </c>
      <c r="N121" s="49">
        <v>0.050000000000000003</v>
      </c>
      <c r="O121" s="50">
        <f t="shared" si="6"/>
        <v>3.2599578600000001</v>
      </c>
      <c r="P121" s="49">
        <v>0.050000000000000003</v>
      </c>
      <c r="Q121" s="50">
        <f t="shared" si="7"/>
        <v>3.2599578600000001</v>
      </c>
      <c r="R121" s="51">
        <f t="shared" si="8"/>
        <v>15.210000000000001</v>
      </c>
      <c r="S121" s="52">
        <f t="shared" si="9"/>
        <v>45.630000000000003</v>
      </c>
      <c r="T121" s="53">
        <f t="shared" si="10"/>
        <v>0.60887443495972071</v>
      </c>
    </row>
    <row r="122" s="1" customFormat="1" ht="15.95" customHeight="1">
      <c r="A122" s="342" t="s">
        <v>485</v>
      </c>
      <c r="B122" s="54" t="s">
        <v>182</v>
      </c>
      <c r="C122" s="59" t="str">
        <f>VLOOKUP(B122,'New template'!A:L,2,FALSE)</f>
        <v>E04538</v>
      </c>
      <c r="D122" s="41">
        <v>2</v>
      </c>
      <c r="E122" s="42">
        <v>128</v>
      </c>
      <c r="F122" s="43">
        <v>0.67000000000000004</v>
      </c>
      <c r="G122" s="44">
        <f t="shared" si="0"/>
        <v>42</v>
      </c>
      <c r="H122" s="45">
        <f t="shared" si="1"/>
        <v>5.8942799999999993</v>
      </c>
      <c r="I122" s="45">
        <f t="shared" si="2"/>
        <v>11.788559999999999</v>
      </c>
      <c r="J122" s="45">
        <f t="shared" si="3"/>
        <v>0.76625639999999995</v>
      </c>
      <c r="K122" s="46">
        <f t="shared" si="4"/>
        <v>10.256047199999999</v>
      </c>
      <c r="L122" s="47">
        <v>0.20000000000000001</v>
      </c>
      <c r="M122" s="48">
        <f t="shared" si="5"/>
        <v>2.0512094400000001</v>
      </c>
      <c r="N122" s="49">
        <v>0.050000000000000003</v>
      </c>
      <c r="O122" s="50">
        <f t="shared" si="6"/>
        <v>0.51280236000000001</v>
      </c>
      <c r="P122" s="49">
        <v>0.050000000000000003</v>
      </c>
      <c r="Q122" s="50">
        <f t="shared" si="7"/>
        <v>0.51280236000000001</v>
      </c>
      <c r="R122" s="51">
        <f t="shared" si="8"/>
        <v>3.5899999999999999</v>
      </c>
      <c r="S122" s="52">
        <f t="shared" si="9"/>
        <v>7.1799999999999997</v>
      </c>
      <c r="T122" s="53">
        <f t="shared" si="10"/>
        <v>0.60906505968498281</v>
      </c>
    </row>
    <row r="123" ht="15.95" customHeight="1">
      <c r="A123" s="342" t="s">
        <v>485</v>
      </c>
      <c r="B123" s="39" t="s">
        <v>493</v>
      </c>
      <c r="C123" s="59" t="str">
        <f>VLOOKUP(B123,'New template'!A:L,2,FALSE)</f>
        <v>E06134</v>
      </c>
      <c r="D123" s="41">
        <v>73</v>
      </c>
      <c r="E123" s="42">
        <v>138</v>
      </c>
      <c r="F123" s="43">
        <v>0</v>
      </c>
      <c r="G123" s="44">
        <f t="shared" si="0"/>
        <v>138</v>
      </c>
      <c r="H123" s="45">
        <f t="shared" si="1"/>
        <v>19.36692</v>
      </c>
      <c r="I123" s="45">
        <f t="shared" si="2"/>
        <v>1413.7851600000001</v>
      </c>
      <c r="J123" s="45">
        <f t="shared" si="3"/>
        <v>2.5176996000000003</v>
      </c>
      <c r="K123" s="46">
        <f t="shared" si="4"/>
        <v>1229.9930892</v>
      </c>
      <c r="L123" s="47">
        <v>0.20000000000000001</v>
      </c>
      <c r="M123" s="48">
        <f t="shared" si="5"/>
        <v>245.99861784000001</v>
      </c>
      <c r="N123" s="49">
        <v>0.050000000000000003</v>
      </c>
      <c r="O123" s="50">
        <f t="shared" si="6"/>
        <v>61.499654460000002</v>
      </c>
      <c r="P123" s="49">
        <v>0.050000000000000003</v>
      </c>
      <c r="Q123" s="50">
        <f t="shared" si="7"/>
        <v>61.499654460000002</v>
      </c>
      <c r="R123" s="51">
        <f t="shared" si="8"/>
        <v>11.789999999999999</v>
      </c>
      <c r="S123" s="52">
        <f t="shared" si="9"/>
        <v>860.66999999999996</v>
      </c>
      <c r="T123" s="53">
        <f t="shared" si="10"/>
        <v>0.60877000576240303</v>
      </c>
    </row>
    <row r="124" ht="15.95" customHeight="1">
      <c r="A124" s="342" t="s">
        <v>485</v>
      </c>
      <c r="B124" s="56" t="s">
        <v>493</v>
      </c>
      <c r="C124" s="59" t="str">
        <f>VLOOKUP(B124,'New template'!A:L,2,FALSE)</f>
        <v>E06134</v>
      </c>
      <c r="D124" s="41">
        <v>36</v>
      </c>
      <c r="E124" s="42">
        <v>138</v>
      </c>
      <c r="F124" s="43">
        <v>0.20000000000000001</v>
      </c>
      <c r="G124" s="44">
        <f t="shared" si="0"/>
        <v>110</v>
      </c>
      <c r="H124" s="45">
        <f t="shared" si="1"/>
        <v>15.437399999999998</v>
      </c>
      <c r="I124" s="45">
        <f t="shared" si="2"/>
        <v>555.74639999999999</v>
      </c>
      <c r="J124" s="45">
        <f t="shared" si="3"/>
        <v>2.0068619999999999</v>
      </c>
      <c r="K124" s="46">
        <f t="shared" si="4"/>
        <v>483.49936799999995</v>
      </c>
      <c r="L124" s="47">
        <v>0.20000000000000001</v>
      </c>
      <c r="M124" s="48">
        <f t="shared" si="5"/>
        <v>96.699873599999989</v>
      </c>
      <c r="N124" s="49">
        <v>0.050000000000000003</v>
      </c>
      <c r="O124" s="50">
        <f t="shared" si="6"/>
        <v>24.174968399999997</v>
      </c>
      <c r="P124" s="49">
        <v>0.050000000000000003</v>
      </c>
      <c r="Q124" s="50">
        <f t="shared" si="7"/>
        <v>24.174968399999997</v>
      </c>
      <c r="R124" s="51">
        <f t="shared" si="8"/>
        <v>9.4000000000000004</v>
      </c>
      <c r="S124" s="52">
        <f t="shared" si="9"/>
        <v>338.40000000000003</v>
      </c>
      <c r="T124" s="53">
        <f t="shared" si="10"/>
        <v>0.60891082695272525</v>
      </c>
    </row>
    <row r="125" ht="15.95" customHeight="1">
      <c r="A125" s="342" t="s">
        <v>485</v>
      </c>
      <c r="B125" s="39" t="s">
        <v>184</v>
      </c>
      <c r="C125" s="59" t="str">
        <f>VLOOKUP(B125,'New template'!A:L,2,FALSE)</f>
        <v>E06114</v>
      </c>
      <c r="D125" s="41">
        <v>14</v>
      </c>
      <c r="E125" s="42">
        <v>298</v>
      </c>
      <c r="F125" s="43">
        <v>0.59999999999999998</v>
      </c>
      <c r="G125" s="44">
        <f t="shared" si="0"/>
        <v>119</v>
      </c>
      <c r="H125" s="45">
        <f t="shared" si="1"/>
        <v>16.70046</v>
      </c>
      <c r="I125" s="45">
        <f t="shared" si="2"/>
        <v>233.80644000000001</v>
      </c>
      <c r="J125" s="45">
        <f t="shared" si="3"/>
        <v>2.1710598000000001</v>
      </c>
      <c r="K125" s="46">
        <f t="shared" si="4"/>
        <v>203.4116028</v>
      </c>
      <c r="L125" s="47">
        <v>0.20000000000000001</v>
      </c>
      <c r="M125" s="48">
        <f t="shared" si="5"/>
        <v>40.682320560000001</v>
      </c>
      <c r="N125" s="49">
        <v>0.050000000000000003</v>
      </c>
      <c r="O125" s="50">
        <f t="shared" si="6"/>
        <v>10.17058014</v>
      </c>
      <c r="P125" s="49">
        <v>0.050000000000000003</v>
      </c>
      <c r="Q125" s="50">
        <f t="shared" si="7"/>
        <v>10.17058014</v>
      </c>
      <c r="R125" s="51">
        <f t="shared" si="8"/>
        <v>10.17</v>
      </c>
      <c r="S125" s="52">
        <f t="shared" si="9"/>
        <v>142.38</v>
      </c>
      <c r="T125" s="53">
        <f t="shared" si="10"/>
        <v>0.60896526203469836</v>
      </c>
    </row>
    <row r="126" ht="15.95" customHeight="1">
      <c r="A126" s="342" t="s">
        <v>485</v>
      </c>
      <c r="B126" s="39" t="s">
        <v>186</v>
      </c>
      <c r="C126" s="59" t="str">
        <f>VLOOKUP(B126,'New template'!A:L,2,FALSE)</f>
        <v>E06272</v>
      </c>
      <c r="D126" s="41">
        <v>14</v>
      </c>
      <c r="E126" s="42">
        <v>348</v>
      </c>
      <c r="F126" s="43">
        <v>0.5</v>
      </c>
      <c r="G126" s="44">
        <f t="shared" si="0"/>
        <v>174</v>
      </c>
      <c r="H126" s="45">
        <f t="shared" si="1"/>
        <v>24.419159999999998</v>
      </c>
      <c r="I126" s="45">
        <f t="shared" si="2"/>
        <v>341.86823999999996</v>
      </c>
      <c r="J126" s="45">
        <f t="shared" si="3"/>
        <v>3.1744908000000001</v>
      </c>
      <c r="K126" s="46">
        <f t="shared" si="4"/>
        <v>297.42536879999994</v>
      </c>
      <c r="L126" s="47">
        <v>0.20000000000000001</v>
      </c>
      <c r="M126" s="48">
        <f t="shared" si="5"/>
        <v>59.485073759999992</v>
      </c>
      <c r="N126" s="49">
        <v>0.050000000000000003</v>
      </c>
      <c r="O126" s="50">
        <f t="shared" si="6"/>
        <v>14.871268439999998</v>
      </c>
      <c r="P126" s="49">
        <v>0.050000000000000003</v>
      </c>
      <c r="Q126" s="50">
        <f t="shared" si="7"/>
        <v>14.871268439999998</v>
      </c>
      <c r="R126" s="51">
        <f t="shared" si="8"/>
        <v>14.869999999999999</v>
      </c>
      <c r="S126" s="52">
        <f t="shared" si="9"/>
        <v>208.17999999999998</v>
      </c>
      <c r="T126" s="53">
        <f t="shared" si="10"/>
        <v>0.60894805554327014</v>
      </c>
    </row>
    <row r="127" ht="15.95" customHeight="1">
      <c r="A127" s="342" t="s">
        <v>485</v>
      </c>
      <c r="B127" s="39" t="s">
        <v>188</v>
      </c>
      <c r="C127" s="59" t="str">
        <f>VLOOKUP(B127,'New template'!A:L,2,FALSE)</f>
        <v>E03557</v>
      </c>
      <c r="D127" s="41">
        <v>325</v>
      </c>
      <c r="E127" s="42">
        <v>328</v>
      </c>
      <c r="F127" s="43">
        <v>0.84999999999999998</v>
      </c>
      <c r="G127" s="44">
        <f t="shared" si="0"/>
        <v>49</v>
      </c>
      <c r="H127" s="45">
        <f t="shared" si="1"/>
        <v>6.8766599999999993</v>
      </c>
      <c r="I127" s="45">
        <f t="shared" si="2"/>
        <v>2234.9144999999999</v>
      </c>
      <c r="J127" s="45">
        <f t="shared" si="3"/>
        <v>0.89396579999999992</v>
      </c>
      <c r="K127" s="46">
        <f t="shared" si="4"/>
        <v>1944.3756149999997</v>
      </c>
      <c r="L127" s="47">
        <v>0.20000000000000001</v>
      </c>
      <c r="M127" s="48">
        <f t="shared" si="5"/>
        <v>388.87512299999997</v>
      </c>
      <c r="N127" s="49">
        <v>0.050000000000000003</v>
      </c>
      <c r="O127" s="50">
        <f t="shared" si="6"/>
        <v>97.218780749999993</v>
      </c>
      <c r="P127" s="49">
        <v>0.050000000000000003</v>
      </c>
      <c r="Q127" s="50">
        <f t="shared" si="7"/>
        <v>97.218780749999993</v>
      </c>
      <c r="R127" s="51">
        <f t="shared" si="8"/>
        <v>4.1900000000000004</v>
      </c>
      <c r="S127" s="52">
        <f t="shared" si="9"/>
        <v>1361.7500000000002</v>
      </c>
      <c r="T127" s="53">
        <f t="shared" si="10"/>
        <v>0.60930742540710181</v>
      </c>
    </row>
    <row r="128" ht="15.95" customHeight="1">
      <c r="A128" s="342" t="s">
        <v>485</v>
      </c>
      <c r="B128" s="39" t="s">
        <v>190</v>
      </c>
      <c r="C128" s="59" t="str">
        <f>VLOOKUP(B128,'New template'!A:L,2,FALSE)</f>
        <v>E04727</v>
      </c>
      <c r="D128" s="41">
        <v>54</v>
      </c>
      <c r="E128" s="42">
        <v>398</v>
      </c>
      <c r="F128" s="43">
        <v>0.84999999999999998</v>
      </c>
      <c r="G128" s="44">
        <f t="shared" si="0"/>
        <v>59</v>
      </c>
      <c r="H128" s="45">
        <f t="shared" si="1"/>
        <v>8.2800599999999989</v>
      </c>
      <c r="I128" s="45">
        <f t="shared" si="2"/>
        <v>447.12323999999995</v>
      </c>
      <c r="J128" s="45">
        <f t="shared" si="3"/>
        <v>1.0764077999999999</v>
      </c>
      <c r="K128" s="46">
        <f t="shared" si="4"/>
        <v>388.99721879999993</v>
      </c>
      <c r="L128" s="47">
        <v>0.20000000000000001</v>
      </c>
      <c r="M128" s="48">
        <f t="shared" si="5"/>
        <v>77.799443759999988</v>
      </c>
      <c r="N128" s="49">
        <v>0.050000000000000003</v>
      </c>
      <c r="O128" s="50">
        <f t="shared" si="6"/>
        <v>19.449860939999997</v>
      </c>
      <c r="P128" s="49">
        <v>0.050000000000000003</v>
      </c>
      <c r="Q128" s="50">
        <f t="shared" si="7"/>
        <v>19.449860939999997</v>
      </c>
      <c r="R128" s="51">
        <f t="shared" si="8"/>
        <v>5.04</v>
      </c>
      <c r="S128" s="52">
        <f t="shared" si="9"/>
        <v>272.16000000000003</v>
      </c>
      <c r="T128" s="53">
        <f t="shared" si="10"/>
        <v>0.60869124136781627</v>
      </c>
    </row>
    <row r="129" ht="15.95" customHeight="1">
      <c r="A129" s="342" t="s">
        <v>485</v>
      </c>
      <c r="B129" s="39" t="s">
        <v>192</v>
      </c>
      <c r="C129" s="59" t="str">
        <f>VLOOKUP(B129,'New template'!A:L,2,FALSE)</f>
        <v>E05643</v>
      </c>
      <c r="D129" s="41">
        <v>585</v>
      </c>
      <c r="E129" s="42">
        <v>518</v>
      </c>
      <c r="F129" s="43">
        <v>0.84999999999999998</v>
      </c>
      <c r="G129" s="44">
        <f t="shared" si="0"/>
        <v>77</v>
      </c>
      <c r="H129" s="45">
        <f t="shared" si="1"/>
        <v>10.806179999999999</v>
      </c>
      <c r="I129" s="45">
        <f t="shared" si="2"/>
        <v>6321.6152999999995</v>
      </c>
      <c r="J129" s="45">
        <f t="shared" si="3"/>
        <v>1.4048034</v>
      </c>
      <c r="K129" s="46">
        <f t="shared" si="4"/>
        <v>5499.8053109999992</v>
      </c>
      <c r="L129" s="47">
        <v>0.20000000000000001</v>
      </c>
      <c r="M129" s="48">
        <f t="shared" si="5"/>
        <v>1099.9610621999998</v>
      </c>
      <c r="N129" s="49">
        <v>0.050000000000000003</v>
      </c>
      <c r="O129" s="50">
        <f t="shared" si="6"/>
        <v>274.99026554999995</v>
      </c>
      <c r="P129" s="49">
        <v>0.050000000000000003</v>
      </c>
      <c r="Q129" s="50">
        <f t="shared" si="7"/>
        <v>274.99026554999995</v>
      </c>
      <c r="R129" s="51">
        <f t="shared" si="8"/>
        <v>6.5800000000000001</v>
      </c>
      <c r="S129" s="52">
        <f t="shared" si="9"/>
        <v>3849.3000000000002</v>
      </c>
      <c r="T129" s="53">
        <f t="shared" si="10"/>
        <v>0.60891082695272525</v>
      </c>
    </row>
    <row r="130" ht="15.95" customHeight="1">
      <c r="A130" s="342" t="s">
        <v>485</v>
      </c>
      <c r="B130" s="56" t="s">
        <v>194</v>
      </c>
      <c r="C130" s="59" t="str">
        <f>VLOOKUP(B130,'New template'!A:L,2,FALSE)</f>
        <v>E03559</v>
      </c>
      <c r="D130" s="41">
        <v>42</v>
      </c>
      <c r="E130" s="42">
        <v>348</v>
      </c>
      <c r="F130" s="43">
        <v>0.75</v>
      </c>
      <c r="G130" s="44">
        <f t="shared" si="0"/>
        <v>87</v>
      </c>
      <c r="H130" s="45">
        <f t="shared" si="1"/>
        <v>12.209579999999999</v>
      </c>
      <c r="I130" s="45">
        <f t="shared" si="2"/>
        <v>512.80235999999991</v>
      </c>
      <c r="J130" s="45">
        <f t="shared" si="3"/>
        <v>1.5872454</v>
      </c>
      <c r="K130" s="46">
        <f t="shared" si="4"/>
        <v>446.13805319999994</v>
      </c>
      <c r="L130" s="47">
        <v>0.20000000000000001</v>
      </c>
      <c r="M130" s="48">
        <f t="shared" si="5"/>
        <v>89.227610639999995</v>
      </c>
      <c r="N130" s="49">
        <v>0.050000000000000003</v>
      </c>
      <c r="O130" s="50">
        <f t="shared" si="6"/>
        <v>22.306902659999999</v>
      </c>
      <c r="P130" s="49">
        <v>0.050000000000000003</v>
      </c>
      <c r="Q130" s="50">
        <f t="shared" si="7"/>
        <v>22.306902659999999</v>
      </c>
      <c r="R130" s="51">
        <f t="shared" si="8"/>
        <v>7.4400000000000004</v>
      </c>
      <c r="S130" s="52">
        <f t="shared" si="9"/>
        <v>312.48000000000002</v>
      </c>
      <c r="T130" s="53">
        <f t="shared" si="10"/>
        <v>0.60935757003926438</v>
      </c>
    </row>
    <row r="131" ht="15.95" customHeight="1">
      <c r="A131" s="342" t="s">
        <v>485</v>
      </c>
      <c r="B131" s="56" t="s">
        <v>196</v>
      </c>
      <c r="C131" s="59" t="str">
        <f>VLOOKUP(B131,'New template'!A:L,2,FALSE)</f>
        <v>E05472</v>
      </c>
      <c r="D131" s="41">
        <v>238</v>
      </c>
      <c r="E131" s="42">
        <v>498</v>
      </c>
      <c r="F131" s="43">
        <v>0.75</v>
      </c>
      <c r="G131" s="44">
        <f t="shared" si="0"/>
        <v>124</v>
      </c>
      <c r="H131" s="45">
        <f t="shared" si="1"/>
        <v>17.402159999999999</v>
      </c>
      <c r="I131" s="45">
        <f t="shared" si="2"/>
        <v>4141.7140799999997</v>
      </c>
      <c r="J131" s="45">
        <f t="shared" si="3"/>
        <v>2.2622808000000001</v>
      </c>
      <c r="K131" s="46">
        <f t="shared" si="4"/>
        <v>3603.2912495999999</v>
      </c>
      <c r="L131" s="47">
        <v>0.20000000000000001</v>
      </c>
      <c r="M131" s="48">
        <f t="shared" si="5"/>
        <v>720.65824992</v>
      </c>
      <c r="N131" s="49">
        <v>0.050000000000000003</v>
      </c>
      <c r="O131" s="50">
        <f t="shared" si="6"/>
        <v>180.16456248</v>
      </c>
      <c r="P131" s="49">
        <v>0.050000000000000003</v>
      </c>
      <c r="Q131" s="50">
        <f t="shared" si="7"/>
        <v>180.16456248</v>
      </c>
      <c r="R131" s="51">
        <f t="shared" si="8"/>
        <v>10.6</v>
      </c>
      <c r="S131" s="52">
        <f t="shared" si="9"/>
        <v>2522.7999999999997</v>
      </c>
      <c r="T131" s="53">
        <f t="shared" si="10"/>
        <v>0.609119787428687</v>
      </c>
    </row>
    <row r="132" ht="15.95" customHeight="1">
      <c r="A132" s="342" t="s">
        <v>485</v>
      </c>
      <c r="B132" s="56" t="s">
        <v>198</v>
      </c>
      <c r="C132" s="59" t="str">
        <f>VLOOKUP(B132,'New template'!A:L,2,FALSE)</f>
        <v>E02985</v>
      </c>
      <c r="D132" s="41">
        <v>143</v>
      </c>
      <c r="E132" s="42">
        <v>198</v>
      </c>
      <c r="F132" s="43">
        <v>0.75</v>
      </c>
      <c r="G132" s="44">
        <f t="shared" si="0"/>
        <v>49</v>
      </c>
      <c r="H132" s="45">
        <f t="shared" si="1"/>
        <v>6.8766599999999993</v>
      </c>
      <c r="I132" s="45">
        <f t="shared" si="2"/>
        <v>983.36237999999992</v>
      </c>
      <c r="J132" s="45">
        <f t="shared" si="3"/>
        <v>0.89396579999999992</v>
      </c>
      <c r="K132" s="46">
        <f t="shared" si="4"/>
        <v>855.52527059999989</v>
      </c>
      <c r="L132" s="47">
        <v>0.20000000000000001</v>
      </c>
      <c r="M132" s="48">
        <f t="shared" si="5"/>
        <v>171.10505411999998</v>
      </c>
      <c r="N132" s="49">
        <v>0.050000000000000003</v>
      </c>
      <c r="O132" s="50">
        <f t="shared" si="6"/>
        <v>42.776263529999994</v>
      </c>
      <c r="P132" s="49">
        <v>0.050000000000000003</v>
      </c>
      <c r="Q132" s="50">
        <f t="shared" si="7"/>
        <v>42.776263529999994</v>
      </c>
      <c r="R132" s="51">
        <f t="shared" si="8"/>
        <v>4.1900000000000004</v>
      </c>
      <c r="S132" s="52">
        <f t="shared" si="9"/>
        <v>599.17000000000007</v>
      </c>
      <c r="T132" s="53">
        <f t="shared" si="10"/>
        <v>0.60930742540710181</v>
      </c>
    </row>
    <row r="133" ht="15.95" customHeight="1">
      <c r="A133" s="342" t="s">
        <v>485</v>
      </c>
      <c r="B133" s="56" t="s">
        <v>200</v>
      </c>
      <c r="C133" s="59" t="str">
        <f>VLOOKUP(B133,'New template'!A:L,2,FALSE)</f>
        <v>E06306</v>
      </c>
      <c r="D133" s="41">
        <v>90</v>
      </c>
      <c r="E133" s="42">
        <v>298</v>
      </c>
      <c r="F133" s="43">
        <v>0.5</v>
      </c>
      <c r="G133" s="44">
        <f t="shared" si="0"/>
        <v>149</v>
      </c>
      <c r="H133" s="45">
        <f t="shared" si="1"/>
        <v>20.91066</v>
      </c>
      <c r="I133" s="45">
        <f t="shared" si="2"/>
        <v>1881.9594</v>
      </c>
      <c r="J133" s="45">
        <f t="shared" si="3"/>
        <v>2.7183858000000001</v>
      </c>
      <c r="K133" s="46">
        <f t="shared" si="4"/>
        <v>1637.304678</v>
      </c>
      <c r="L133" s="47">
        <v>0.20000000000000001</v>
      </c>
      <c r="M133" s="48">
        <f t="shared" si="5"/>
        <v>327.46093560000003</v>
      </c>
      <c r="N133" s="49">
        <v>0.050000000000000003</v>
      </c>
      <c r="O133" s="50">
        <f t="shared" si="6"/>
        <v>81.865233900000007</v>
      </c>
      <c r="P133" s="49">
        <v>0.050000000000000003</v>
      </c>
      <c r="Q133" s="50">
        <f t="shared" si="7"/>
        <v>81.865233900000007</v>
      </c>
      <c r="R133" s="51">
        <f t="shared" si="8"/>
        <v>12.73</v>
      </c>
      <c r="S133" s="52">
        <f t="shared" si="9"/>
        <v>1145.7</v>
      </c>
      <c r="T133" s="53">
        <f t="shared" si="10"/>
        <v>0.60878040195766181</v>
      </c>
    </row>
    <row r="134" ht="15.95" customHeight="1">
      <c r="A134" s="342" t="s">
        <v>485</v>
      </c>
      <c r="B134" s="56" t="s">
        <v>202</v>
      </c>
      <c r="C134" s="59" t="str">
        <f>VLOOKUP(B134,'New template'!A:L,2,FALSE)</f>
        <v>E02875</v>
      </c>
      <c r="D134" s="41">
        <v>433</v>
      </c>
      <c r="E134" s="42">
        <v>298</v>
      </c>
      <c r="F134" s="43">
        <v>0.90000000000000002</v>
      </c>
      <c r="G134" s="44">
        <f t="shared" si="0"/>
        <v>29</v>
      </c>
      <c r="H134" s="45">
        <f t="shared" si="1"/>
        <v>4.0698599999999994</v>
      </c>
      <c r="I134" s="45">
        <f t="shared" si="2"/>
        <v>1762.2493799999997</v>
      </c>
      <c r="J134" s="45">
        <f t="shared" si="3"/>
        <v>0.52908179999999994</v>
      </c>
      <c r="K134" s="46">
        <f t="shared" si="4"/>
        <v>1533.1569605999996</v>
      </c>
      <c r="L134" s="47">
        <v>0.20000000000000001</v>
      </c>
      <c r="M134" s="48">
        <f t="shared" si="5"/>
        <v>306.63139211999993</v>
      </c>
      <c r="N134" s="49">
        <v>0.050000000000000003</v>
      </c>
      <c r="O134" s="50">
        <f t="shared" si="6"/>
        <v>76.657848029999982</v>
      </c>
      <c r="P134" s="49">
        <v>0.050000000000000003</v>
      </c>
      <c r="Q134" s="50">
        <f t="shared" si="7"/>
        <v>76.657848029999982</v>
      </c>
      <c r="R134" s="51">
        <f t="shared" si="8"/>
        <v>2.48</v>
      </c>
      <c r="S134" s="52">
        <f t="shared" si="9"/>
        <v>1073.8399999999999</v>
      </c>
      <c r="T134" s="53">
        <f t="shared" si="10"/>
        <v>0.60935757003926427</v>
      </c>
    </row>
    <row r="135" ht="15.95" customHeight="1">
      <c r="A135" s="342" t="s">
        <v>485</v>
      </c>
      <c r="B135" s="39" t="s">
        <v>204</v>
      </c>
      <c r="C135" s="59" t="str">
        <f>VLOOKUP(B135,'New template'!A:L,2,FALSE)</f>
        <v>E03123</v>
      </c>
      <c r="D135" s="41">
        <v>131</v>
      </c>
      <c r="E135" s="42">
        <v>448</v>
      </c>
      <c r="F135" s="43">
        <v>0.83999999999999997</v>
      </c>
      <c r="G135" s="44">
        <f t="shared" si="0"/>
        <v>71</v>
      </c>
      <c r="H135" s="45">
        <f t="shared" si="1"/>
        <v>9.9641399999999987</v>
      </c>
      <c r="I135" s="45">
        <f t="shared" si="2"/>
        <v>1305.3023399999997</v>
      </c>
      <c r="J135" s="45">
        <f t="shared" si="3"/>
        <v>1.2953381999999998</v>
      </c>
      <c r="K135" s="46">
        <f t="shared" si="4"/>
        <v>1135.6130357999998</v>
      </c>
      <c r="L135" s="47">
        <v>0.20000000000000001</v>
      </c>
      <c r="M135" s="48">
        <f t="shared" si="5"/>
        <v>227.12260715999997</v>
      </c>
      <c r="N135" s="49">
        <v>0.050000000000000003</v>
      </c>
      <c r="O135" s="50">
        <f t="shared" si="6"/>
        <v>56.780651789999993</v>
      </c>
      <c r="P135" s="49">
        <v>0.050000000000000003</v>
      </c>
      <c r="Q135" s="50">
        <f t="shared" si="7"/>
        <v>56.780651789999993</v>
      </c>
      <c r="R135" s="51">
        <f t="shared" si="8"/>
        <v>6.0700000000000003</v>
      </c>
      <c r="S135" s="52">
        <f t="shared" si="9"/>
        <v>795.17000000000007</v>
      </c>
      <c r="T135" s="53">
        <f t="shared" si="10"/>
        <v>0.60918453574518239</v>
      </c>
    </row>
    <row r="136" ht="15.95" customHeight="1">
      <c r="A136" s="342" t="s">
        <v>485</v>
      </c>
      <c r="B136" s="39" t="s">
        <v>206</v>
      </c>
      <c r="C136" s="59" t="str">
        <f>VLOOKUP(B136,'New template'!A:L,2,FALSE)</f>
        <v>E05697</v>
      </c>
      <c r="D136" s="41">
        <v>37</v>
      </c>
      <c r="E136" s="42">
        <v>248</v>
      </c>
      <c r="F136" s="43">
        <v>0.29999999999999999</v>
      </c>
      <c r="G136" s="44">
        <f t="shared" si="0"/>
        <v>173</v>
      </c>
      <c r="H136" s="45">
        <f t="shared" si="1"/>
        <v>24.27882</v>
      </c>
      <c r="I136" s="45">
        <f t="shared" si="2"/>
        <v>898.31633999999997</v>
      </c>
      <c r="J136" s="45">
        <f t="shared" si="3"/>
        <v>3.1562466000000002</v>
      </c>
      <c r="K136" s="46">
        <f t="shared" si="4"/>
        <v>781.53521580000006</v>
      </c>
      <c r="L136" s="47">
        <v>0.20000000000000001</v>
      </c>
      <c r="M136" s="48">
        <f t="shared" si="5"/>
        <v>156.30704316000003</v>
      </c>
      <c r="N136" s="49">
        <v>0.050000000000000003</v>
      </c>
      <c r="O136" s="50">
        <f t="shared" si="6"/>
        <v>39.076760790000009</v>
      </c>
      <c r="P136" s="49">
        <v>0.050000000000000003</v>
      </c>
      <c r="Q136" s="50">
        <f t="shared" si="7"/>
        <v>39.076760790000009</v>
      </c>
      <c r="R136" s="51">
        <f t="shared" si="8"/>
        <v>14.789999999999999</v>
      </c>
      <c r="S136" s="52">
        <f t="shared" si="9"/>
        <v>547.23000000000002</v>
      </c>
      <c r="T136" s="53">
        <f t="shared" si="10"/>
        <v>0.60917293344569468</v>
      </c>
    </row>
    <row r="137" ht="15.95" customHeight="1">
      <c r="A137" s="342" t="s">
        <v>485</v>
      </c>
      <c r="B137" s="39" t="s">
        <v>208</v>
      </c>
      <c r="C137" s="59" t="str">
        <f>VLOOKUP(B137,'New template'!A:L,2,FALSE)</f>
        <v>E06533</v>
      </c>
      <c r="D137" s="41">
        <v>27</v>
      </c>
      <c r="E137" s="42">
        <v>348</v>
      </c>
      <c r="F137" s="43">
        <v>0.34999999999999998</v>
      </c>
      <c r="G137" s="44">
        <f t="shared" si="0"/>
        <v>226</v>
      </c>
      <c r="H137" s="45">
        <f t="shared" si="1"/>
        <v>31.716839999999998</v>
      </c>
      <c r="I137" s="45">
        <f t="shared" si="2"/>
        <v>856.35467999999992</v>
      </c>
      <c r="J137" s="45">
        <f t="shared" si="3"/>
        <v>4.1231891999999997</v>
      </c>
      <c r="K137" s="46">
        <f t="shared" si="4"/>
        <v>745.02857159999996</v>
      </c>
      <c r="L137" s="47">
        <v>0.20000000000000001</v>
      </c>
      <c r="M137" s="48">
        <f t="shared" si="5"/>
        <v>149.00571432000001</v>
      </c>
      <c r="N137" s="49">
        <v>0.050000000000000003</v>
      </c>
      <c r="O137" s="50">
        <f t="shared" si="6"/>
        <v>37.251428580000002</v>
      </c>
      <c r="P137" s="49">
        <v>0.050000000000000003</v>
      </c>
      <c r="Q137" s="50">
        <f t="shared" si="7"/>
        <v>37.251428580000002</v>
      </c>
      <c r="R137" s="51">
        <f t="shared" si="8"/>
        <v>19.32</v>
      </c>
      <c r="S137" s="52">
        <f t="shared" si="9"/>
        <v>521.63999999999999</v>
      </c>
      <c r="T137" s="53">
        <f t="shared" si="10"/>
        <v>0.60914012871395773</v>
      </c>
    </row>
    <row r="138" ht="15.95" customHeight="1">
      <c r="A138" s="342" t="s">
        <v>485</v>
      </c>
      <c r="B138" s="39" t="s">
        <v>384</v>
      </c>
      <c r="C138" s="59" t="str">
        <f>VLOOKUP(B138,'New template'!A:L,2,FALSE)</f>
        <v>E04508</v>
      </c>
      <c r="D138" s="41">
        <v>102</v>
      </c>
      <c r="E138" s="42">
        <v>368</v>
      </c>
      <c r="F138" s="43">
        <v>0.72999999999999998</v>
      </c>
      <c r="G138" s="44">
        <f t="shared" si="0"/>
        <v>99</v>
      </c>
      <c r="H138" s="45">
        <f t="shared" si="1"/>
        <v>13.893659999999999</v>
      </c>
      <c r="I138" s="45">
        <f t="shared" si="2"/>
        <v>1417.1533199999999</v>
      </c>
      <c r="J138" s="45">
        <f t="shared" si="3"/>
        <v>1.8061757999999999</v>
      </c>
      <c r="K138" s="46">
        <f t="shared" si="4"/>
        <v>1232.9233883999998</v>
      </c>
      <c r="L138" s="47">
        <v>0.20000000000000001</v>
      </c>
      <c r="M138" s="48">
        <f t="shared" si="5"/>
        <v>246.58467767999997</v>
      </c>
      <c r="N138" s="49">
        <v>0.050000000000000003</v>
      </c>
      <c r="O138" s="50">
        <f t="shared" si="6"/>
        <v>61.646169419999993</v>
      </c>
      <c r="P138" s="49">
        <v>0.050000000000000003</v>
      </c>
      <c r="Q138" s="50">
        <f t="shared" si="7"/>
        <v>61.646169419999993</v>
      </c>
      <c r="R138" s="51">
        <f t="shared" si="8"/>
        <v>8.4600000000000009</v>
      </c>
      <c r="S138" s="52">
        <f t="shared" si="9"/>
        <v>862.92000000000007</v>
      </c>
      <c r="T138" s="53">
        <f t="shared" si="10"/>
        <v>0.60891082695272525</v>
      </c>
    </row>
    <row r="139" ht="15.95" customHeight="1">
      <c r="A139" s="342" t="s">
        <v>485</v>
      </c>
      <c r="B139" s="39" t="s">
        <v>385</v>
      </c>
      <c r="C139" s="59" t="str">
        <f>VLOOKUP(B139,'New template'!A:L,2,FALSE)</f>
        <v>E05097</v>
      </c>
      <c r="D139" s="41">
        <v>135</v>
      </c>
      <c r="E139" s="42">
        <v>528</v>
      </c>
      <c r="F139" s="43">
        <v>0.69999999999999996</v>
      </c>
      <c r="G139" s="44">
        <f t="shared" si="0"/>
        <v>158</v>
      </c>
      <c r="H139" s="45">
        <f t="shared" si="1"/>
        <v>22.173719999999999</v>
      </c>
      <c r="I139" s="45">
        <f t="shared" si="2"/>
        <v>2993.4521999999997</v>
      </c>
      <c r="J139" s="45">
        <f t="shared" si="3"/>
        <v>2.8825836000000002</v>
      </c>
      <c r="K139" s="46">
        <f t="shared" si="4"/>
        <v>2604.303414</v>
      </c>
      <c r="L139" s="47">
        <v>0.20000000000000001</v>
      </c>
      <c r="M139" s="48">
        <f t="shared" si="5"/>
        <v>520.86068280000006</v>
      </c>
      <c r="N139" s="49">
        <v>0.050000000000000003</v>
      </c>
      <c r="O139" s="50">
        <f t="shared" si="6"/>
        <v>130.21517070000002</v>
      </c>
      <c r="P139" s="49">
        <v>0.050000000000000003</v>
      </c>
      <c r="Q139" s="50">
        <f t="shared" si="7"/>
        <v>130.21517070000002</v>
      </c>
      <c r="R139" s="51">
        <f t="shared" si="8"/>
        <v>13.5</v>
      </c>
      <c r="S139" s="52">
        <f t="shared" si="9"/>
        <v>1822.5</v>
      </c>
      <c r="T139" s="53">
        <f t="shared" si="10"/>
        <v>0.60882882980393016</v>
      </c>
    </row>
    <row r="140" ht="15.95" customHeight="1">
      <c r="A140" s="342" t="s">
        <v>485</v>
      </c>
      <c r="B140" s="39" t="s">
        <v>386</v>
      </c>
      <c r="C140" s="59" t="str">
        <f>VLOOKUP(B140,'New template'!A:L,2,FALSE)</f>
        <v>E05098</v>
      </c>
      <c r="D140" s="41">
        <v>72</v>
      </c>
      <c r="E140" s="42">
        <v>678</v>
      </c>
      <c r="F140" s="43">
        <v>0.67000000000000004</v>
      </c>
      <c r="G140" s="44">
        <f t="shared" si="0"/>
        <v>223</v>
      </c>
      <c r="H140" s="45">
        <f t="shared" si="1"/>
        <v>31.295819999999999</v>
      </c>
      <c r="I140" s="45">
        <f t="shared" si="2"/>
        <v>2253.2990399999999</v>
      </c>
      <c r="J140" s="45">
        <f t="shared" si="3"/>
        <v>4.0684566000000002</v>
      </c>
      <c r="K140" s="46">
        <f t="shared" si="4"/>
        <v>1960.3701647999999</v>
      </c>
      <c r="L140" s="47">
        <v>0.20000000000000001</v>
      </c>
      <c r="M140" s="48">
        <f t="shared" si="5"/>
        <v>392.07403296000001</v>
      </c>
      <c r="N140" s="49">
        <v>0.050000000000000003</v>
      </c>
      <c r="O140" s="50">
        <f t="shared" si="6"/>
        <v>98.018508240000003</v>
      </c>
      <c r="P140" s="49">
        <v>0.050000000000000003</v>
      </c>
      <c r="Q140" s="50">
        <f t="shared" si="7"/>
        <v>98.018508240000003</v>
      </c>
      <c r="R140" s="51">
        <f t="shared" si="8"/>
        <v>19.059999999999999</v>
      </c>
      <c r="S140" s="52">
        <f t="shared" si="9"/>
        <v>1372.3199999999999</v>
      </c>
      <c r="T140" s="53">
        <f t="shared" si="10"/>
        <v>0.60902702022186994</v>
      </c>
    </row>
    <row r="141" ht="15.95" customHeight="1">
      <c r="A141" s="342" t="s">
        <v>485</v>
      </c>
      <c r="B141" s="39" t="s">
        <v>216</v>
      </c>
      <c r="C141" s="59" t="str">
        <f>VLOOKUP(B141,'New template'!A:L,2,FALSE)</f>
        <v>E03632</v>
      </c>
      <c r="D141" s="41">
        <v>340</v>
      </c>
      <c r="E141" s="42">
        <v>248</v>
      </c>
      <c r="F141" s="43">
        <v>0.75</v>
      </c>
      <c r="G141" s="44">
        <f t="shared" si="0"/>
        <v>62</v>
      </c>
      <c r="H141" s="45">
        <f t="shared" si="1"/>
        <v>8.7010799999999993</v>
      </c>
      <c r="I141" s="45">
        <f t="shared" si="2"/>
        <v>2958.3671999999997</v>
      </c>
      <c r="J141" s="45">
        <f t="shared" si="3"/>
        <v>1.1311404</v>
      </c>
      <c r="K141" s="46">
        <f t="shared" si="4"/>
        <v>2573.7794639999997</v>
      </c>
      <c r="L141" s="47">
        <v>0.20000000000000001</v>
      </c>
      <c r="M141" s="48">
        <f t="shared" si="5"/>
        <v>514.75589279999997</v>
      </c>
      <c r="N141" s="49">
        <v>0.050000000000000003</v>
      </c>
      <c r="O141" s="50">
        <f t="shared" si="6"/>
        <v>128.68897319999999</v>
      </c>
      <c r="P141" s="49">
        <v>0.050000000000000003</v>
      </c>
      <c r="Q141" s="50">
        <f t="shared" si="7"/>
        <v>128.68897319999999</v>
      </c>
      <c r="R141" s="51">
        <f t="shared" si="8"/>
        <v>5.2999999999999998</v>
      </c>
      <c r="S141" s="52">
        <f t="shared" si="9"/>
        <v>1802</v>
      </c>
      <c r="T141" s="53">
        <f t="shared" si="10"/>
        <v>0.60911978742868711</v>
      </c>
    </row>
    <row r="142" ht="15.95" customHeight="1">
      <c r="A142" s="342" t="s">
        <v>485</v>
      </c>
      <c r="B142" s="39" t="s">
        <v>504</v>
      </c>
      <c r="C142" s="59" t="str">
        <f>VLOOKUP(B142,'New template'!A:L,2,FALSE)</f>
        <v>L00033</v>
      </c>
      <c r="D142" s="41">
        <v>31</v>
      </c>
      <c r="E142" s="42">
        <v>298</v>
      </c>
      <c r="F142" s="43">
        <v>0</v>
      </c>
      <c r="G142" s="44">
        <f t="shared" si="0"/>
        <v>298</v>
      </c>
      <c r="H142" s="45">
        <f t="shared" si="1"/>
        <v>41.82132</v>
      </c>
      <c r="I142" s="45">
        <f t="shared" si="2"/>
        <v>1296.46092</v>
      </c>
      <c r="J142" s="45">
        <f t="shared" si="3"/>
        <v>5.4367716000000001</v>
      </c>
      <c r="K142" s="46">
        <f t="shared" si="4"/>
        <v>1127.9210003999999</v>
      </c>
      <c r="L142" s="47">
        <v>0.20000000000000001</v>
      </c>
      <c r="M142" s="48">
        <f t="shared" si="5"/>
        <v>225.58420007999999</v>
      </c>
      <c r="N142" s="49">
        <v>0.050000000000000003</v>
      </c>
      <c r="O142" s="50">
        <f t="shared" si="6"/>
        <v>56.396050019999997</v>
      </c>
      <c r="P142" s="49">
        <v>0.050000000000000003</v>
      </c>
      <c r="Q142" s="50">
        <f t="shared" si="7"/>
        <v>56.396050019999997</v>
      </c>
      <c r="R142" s="51">
        <f t="shared" si="8"/>
        <v>25.469999999999999</v>
      </c>
      <c r="S142" s="52">
        <f t="shared" si="9"/>
        <v>789.56999999999994</v>
      </c>
      <c r="T142" s="53">
        <f t="shared" si="10"/>
        <v>0.60901951444861135</v>
      </c>
    </row>
    <row r="143" ht="15.6" customHeight="1">
      <c r="A143" s="342" t="s">
        <v>485</v>
      </c>
      <c r="B143" s="39" t="s">
        <v>504</v>
      </c>
      <c r="C143" s="59" t="str">
        <f>VLOOKUP(B143,'New template'!A:L,2,FALSE)</f>
        <v>L00033</v>
      </c>
      <c r="D143" s="41">
        <v>125</v>
      </c>
      <c r="E143" s="42">
        <v>298</v>
      </c>
      <c r="F143" s="43">
        <v>0</v>
      </c>
      <c r="G143" s="44">
        <f t="shared" si="0"/>
        <v>298</v>
      </c>
      <c r="H143" s="45">
        <f t="shared" si="1"/>
        <v>41.82132</v>
      </c>
      <c r="I143" s="45">
        <f t="shared" si="2"/>
        <v>5227.665</v>
      </c>
      <c r="J143" s="45">
        <f t="shared" si="3"/>
        <v>5.4367716000000001</v>
      </c>
      <c r="K143" s="46">
        <f t="shared" si="4"/>
        <v>4548.06855</v>
      </c>
      <c r="L143" s="47">
        <v>0.20000000000000001</v>
      </c>
      <c r="M143" s="48">
        <f t="shared" si="5"/>
        <v>909.61371000000008</v>
      </c>
      <c r="N143" s="49">
        <v>0.050000000000000003</v>
      </c>
      <c r="O143" s="50">
        <f t="shared" si="6"/>
        <v>227.40342750000002</v>
      </c>
      <c r="P143" s="49">
        <v>0.050000000000000003</v>
      </c>
      <c r="Q143" s="50">
        <f t="shared" si="7"/>
        <v>227.40342750000002</v>
      </c>
      <c r="R143" s="51">
        <f t="shared" si="8"/>
        <v>25.469999999999999</v>
      </c>
      <c r="S143" s="52">
        <f t="shared" si="9"/>
        <v>3183.75</v>
      </c>
      <c r="T143" s="53">
        <f t="shared" si="10"/>
        <v>0.60901951444861135</v>
      </c>
    </row>
    <row r="144" ht="15.95" customHeight="1">
      <c r="A144" s="342" t="s">
        <v>485</v>
      </c>
      <c r="B144" s="39" t="s">
        <v>506</v>
      </c>
      <c r="C144" s="59" t="str">
        <f>VLOOKUP(B144,'New template'!A:L,2,FALSE)</f>
        <v>L00034</v>
      </c>
      <c r="D144" s="41">
        <v>30</v>
      </c>
      <c r="E144" s="42">
        <v>498</v>
      </c>
      <c r="F144" s="43">
        <v>0</v>
      </c>
      <c r="G144" s="44">
        <f t="shared" ref="G144:G198" si="22">ROUNDDOWN(E144*(1-F144),0)</f>
        <v>498</v>
      </c>
      <c r="H144" s="45">
        <f t="shared" ref="H144:H198" si="23">G144*$C$6</f>
        <v>69.889319999999998</v>
      </c>
      <c r="I144" s="45">
        <f t="shared" ref="I144:I198" si="24">H144*D144</f>
        <v>2096.6795999999999</v>
      </c>
      <c r="J144" s="45">
        <f t="shared" ref="J144:J198" si="25">H144*0.13</f>
        <v>9.0856116</v>
      </c>
      <c r="K144" s="46">
        <f t="shared" ref="K144:K198" si="26">(H144-J144)*D144</f>
        <v>1824.1112519999999</v>
      </c>
      <c r="L144" s="47">
        <v>0.20000000000000001</v>
      </c>
      <c r="M144" s="48">
        <f t="shared" ref="M144:M198" si="27">K144*L144</f>
        <v>364.82225040000003</v>
      </c>
      <c r="N144" s="49">
        <v>0.050000000000000003</v>
      </c>
      <c r="O144" s="50">
        <f t="shared" ref="O144:O198" si="28">K144*N144</f>
        <v>91.205562600000007</v>
      </c>
      <c r="P144" s="49">
        <v>0.050000000000000003</v>
      </c>
      <c r="Q144" s="50">
        <f t="shared" ref="Q144:Q198" si="29">K144*P144</f>
        <v>91.205562600000007</v>
      </c>
      <c r="R144" s="51">
        <f t="shared" ref="R144:R198" si="30">IFERROR(ROUND((K144-M144-O144-Q144)/D144,2),0)</f>
        <v>42.560000000000002</v>
      </c>
      <c r="S144" s="52">
        <f t="shared" ref="S144:S198" si="31">+D144*R144</f>
        <v>1276.8000000000002</v>
      </c>
      <c r="T144" s="53">
        <f t="shared" ref="T144:T198" si="32">S144/I144</f>
        <v>0.60896285727204114</v>
      </c>
    </row>
    <row r="145" ht="15.95" customHeight="1">
      <c r="A145" s="342" t="s">
        <v>485</v>
      </c>
      <c r="B145" s="39" t="s">
        <v>506</v>
      </c>
      <c r="C145" s="59" t="str">
        <f>VLOOKUP(B145,'New template'!A:L,2,FALSE)</f>
        <v>L00034</v>
      </c>
      <c r="D145" s="41">
        <v>98</v>
      </c>
      <c r="E145" s="42">
        <v>498</v>
      </c>
      <c r="F145" s="43">
        <v>0</v>
      </c>
      <c r="G145" s="44">
        <f t="shared" si="22"/>
        <v>498</v>
      </c>
      <c r="H145" s="45">
        <f t="shared" si="23"/>
        <v>69.889319999999998</v>
      </c>
      <c r="I145" s="45">
        <f t="shared" si="24"/>
        <v>6849.1533600000002</v>
      </c>
      <c r="J145" s="45">
        <f t="shared" si="25"/>
        <v>9.0856116</v>
      </c>
      <c r="K145" s="46">
        <f t="shared" si="26"/>
        <v>5958.7634232</v>
      </c>
      <c r="L145" s="47">
        <v>0.20000000000000001</v>
      </c>
      <c r="M145" s="48">
        <f t="shared" si="27"/>
        <v>1191.7526846400001</v>
      </c>
      <c r="N145" s="49">
        <v>0.050000000000000003</v>
      </c>
      <c r="O145" s="50">
        <f t="shared" si="28"/>
        <v>297.93817116000002</v>
      </c>
      <c r="P145" s="49">
        <v>0.050000000000000003</v>
      </c>
      <c r="Q145" s="50">
        <f t="shared" si="29"/>
        <v>297.93817116000002</v>
      </c>
      <c r="R145" s="51">
        <f t="shared" si="30"/>
        <v>42.560000000000002</v>
      </c>
      <c r="S145" s="52">
        <f t="shared" si="31"/>
        <v>4170.8800000000001</v>
      </c>
      <c r="T145" s="53">
        <f t="shared" si="32"/>
        <v>0.60896285727204102</v>
      </c>
    </row>
    <row r="146" ht="15.95" customHeight="1">
      <c r="A146" s="342" t="s">
        <v>485</v>
      </c>
      <c r="B146" s="39" t="s">
        <v>508</v>
      </c>
      <c r="C146" s="59" t="str">
        <f>VLOOKUP(B146,'New template'!A:L,2,FALSE)</f>
        <v>L00035</v>
      </c>
      <c r="D146" s="41">
        <v>88</v>
      </c>
      <c r="E146" s="42">
        <v>638</v>
      </c>
      <c r="F146" s="43">
        <v>0</v>
      </c>
      <c r="G146" s="44">
        <f t="shared" si="22"/>
        <v>638</v>
      </c>
      <c r="H146" s="45">
        <f t="shared" si="23"/>
        <v>89.536919999999995</v>
      </c>
      <c r="I146" s="45">
        <f t="shared" si="24"/>
        <v>7879.2489599999999</v>
      </c>
      <c r="J146" s="45">
        <f t="shared" si="25"/>
        <v>11.6397996</v>
      </c>
      <c r="K146" s="46">
        <f t="shared" si="26"/>
        <v>6854.9465951999991</v>
      </c>
      <c r="L146" s="47">
        <v>0.20000000000000001</v>
      </c>
      <c r="M146" s="48">
        <f t="shared" si="27"/>
        <v>1370.9893190399998</v>
      </c>
      <c r="N146" s="49">
        <v>0.050000000000000003</v>
      </c>
      <c r="O146" s="50">
        <f t="shared" si="28"/>
        <v>342.74732975999996</v>
      </c>
      <c r="P146" s="49">
        <v>0.050000000000000003</v>
      </c>
      <c r="Q146" s="50">
        <f t="shared" si="29"/>
        <v>342.74732975999996</v>
      </c>
      <c r="R146" s="51">
        <f t="shared" si="30"/>
        <v>54.530000000000001</v>
      </c>
      <c r="S146" s="52">
        <f t="shared" si="31"/>
        <v>4798.6400000000003</v>
      </c>
      <c r="T146" s="53">
        <f t="shared" si="32"/>
        <v>0.60902251272436003</v>
      </c>
    </row>
    <row r="147" ht="15.95" customHeight="1">
      <c r="A147" s="342" t="s">
        <v>485</v>
      </c>
      <c r="B147" s="39" t="s">
        <v>508</v>
      </c>
      <c r="C147" s="59" t="str">
        <f>VLOOKUP(B147,'New template'!A:L,2,FALSE)</f>
        <v>L00035</v>
      </c>
      <c r="D147" s="41">
        <v>29</v>
      </c>
      <c r="E147" s="42">
        <v>638</v>
      </c>
      <c r="F147" s="43">
        <v>0</v>
      </c>
      <c r="G147" s="44">
        <f t="shared" si="22"/>
        <v>638</v>
      </c>
      <c r="H147" s="45">
        <f t="shared" si="23"/>
        <v>89.536919999999995</v>
      </c>
      <c r="I147" s="45">
        <f t="shared" si="24"/>
        <v>2596.5706799999998</v>
      </c>
      <c r="J147" s="45">
        <f t="shared" si="25"/>
        <v>11.6397996</v>
      </c>
      <c r="K147" s="46">
        <f t="shared" si="26"/>
        <v>2259.0164915999999</v>
      </c>
      <c r="L147" s="47">
        <v>0.20000000000000001</v>
      </c>
      <c r="M147" s="48">
        <f t="shared" si="27"/>
        <v>451.80329832000001</v>
      </c>
      <c r="N147" s="49">
        <v>0.050000000000000003</v>
      </c>
      <c r="O147" s="50">
        <f t="shared" si="28"/>
        <v>112.95082458</v>
      </c>
      <c r="P147" s="49">
        <v>0.050000000000000003</v>
      </c>
      <c r="Q147" s="50">
        <f t="shared" si="29"/>
        <v>112.95082458</v>
      </c>
      <c r="R147" s="51">
        <f t="shared" si="30"/>
        <v>54.530000000000001</v>
      </c>
      <c r="S147" s="52">
        <f t="shared" si="31"/>
        <v>1581.3700000000001</v>
      </c>
      <c r="T147" s="53">
        <f t="shared" si="32"/>
        <v>0.60902251272436003</v>
      </c>
    </row>
    <row r="148" ht="15.95" customHeight="1">
      <c r="A148" s="342" t="s">
        <v>485</v>
      </c>
      <c r="B148" s="39" t="s">
        <v>218</v>
      </c>
      <c r="C148" s="59" t="str">
        <f>VLOOKUP(B148,'New template'!A:L,2,FALSE)</f>
        <v>E03060</v>
      </c>
      <c r="D148" s="41">
        <v>46</v>
      </c>
      <c r="E148" s="42">
        <v>298</v>
      </c>
      <c r="F148" s="43">
        <v>0.83999999999999997</v>
      </c>
      <c r="G148" s="44">
        <f t="shared" si="22"/>
        <v>47</v>
      </c>
      <c r="H148" s="45">
        <f t="shared" si="23"/>
        <v>6.59598</v>
      </c>
      <c r="I148" s="45">
        <f t="shared" si="24"/>
        <v>303.41507999999999</v>
      </c>
      <c r="J148" s="45">
        <f t="shared" si="25"/>
        <v>0.85747740000000006</v>
      </c>
      <c r="K148" s="46">
        <f t="shared" si="26"/>
        <v>263.97111960000001</v>
      </c>
      <c r="L148" s="47">
        <v>0.20000000000000001</v>
      </c>
      <c r="M148" s="48">
        <f t="shared" si="27"/>
        <v>52.794223920000007</v>
      </c>
      <c r="N148" s="49">
        <v>0.050000000000000003</v>
      </c>
      <c r="O148" s="50">
        <f t="shared" si="28"/>
        <v>13.198555980000002</v>
      </c>
      <c r="P148" s="49">
        <v>0.050000000000000003</v>
      </c>
      <c r="Q148" s="50">
        <f t="shared" si="29"/>
        <v>13.198555980000002</v>
      </c>
      <c r="R148" s="51">
        <f t="shared" si="30"/>
        <v>4.0199999999999996</v>
      </c>
      <c r="S148" s="52">
        <f t="shared" si="31"/>
        <v>184.91999999999999</v>
      </c>
      <c r="T148" s="53">
        <f t="shared" si="32"/>
        <v>0.60946212693185853</v>
      </c>
    </row>
    <row r="149" ht="15.95" customHeight="1">
      <c r="A149" s="342" t="s">
        <v>485</v>
      </c>
      <c r="B149" s="39" t="s">
        <v>220</v>
      </c>
      <c r="C149" s="59" t="str">
        <f>VLOOKUP(B149,'New template'!A:L,2,FALSE)</f>
        <v>E03954</v>
      </c>
      <c r="D149" s="41">
        <v>30</v>
      </c>
      <c r="E149" s="42">
        <v>498</v>
      </c>
      <c r="F149" s="43">
        <v>0.81000000000000005</v>
      </c>
      <c r="G149" s="44">
        <f t="shared" si="22"/>
        <v>94</v>
      </c>
      <c r="H149" s="45">
        <f t="shared" si="23"/>
        <v>13.19196</v>
      </c>
      <c r="I149" s="45">
        <f t="shared" si="24"/>
        <v>395.75880000000001</v>
      </c>
      <c r="J149" s="45">
        <f t="shared" si="25"/>
        <v>1.7149548000000001</v>
      </c>
      <c r="K149" s="46">
        <f t="shared" si="26"/>
        <v>344.31015600000001</v>
      </c>
      <c r="L149" s="47">
        <v>0.20000000000000001</v>
      </c>
      <c r="M149" s="48">
        <f t="shared" si="27"/>
        <v>68.862031200000004</v>
      </c>
      <c r="N149" s="49">
        <v>0.050000000000000003</v>
      </c>
      <c r="O149" s="50">
        <f t="shared" si="28"/>
        <v>17.215507800000001</v>
      </c>
      <c r="P149" s="49">
        <v>0.050000000000000003</v>
      </c>
      <c r="Q149" s="50">
        <f t="shared" si="29"/>
        <v>17.215507800000001</v>
      </c>
      <c r="R149" s="51">
        <f t="shared" si="30"/>
        <v>8.0299999999999994</v>
      </c>
      <c r="S149" s="52">
        <f t="shared" si="31"/>
        <v>240.89999999999998</v>
      </c>
      <c r="T149" s="53">
        <f t="shared" si="32"/>
        <v>0.6087040894605501</v>
      </c>
    </row>
    <row r="150" ht="15.95" customHeight="1">
      <c r="A150" s="342" t="s">
        <v>485</v>
      </c>
      <c r="B150" s="39" t="s">
        <v>222</v>
      </c>
      <c r="C150" s="59" t="str">
        <f>VLOOKUP(B150,'New template'!A:L,2,FALSE)</f>
        <v>E06120</v>
      </c>
      <c r="D150" s="41">
        <v>6</v>
      </c>
      <c r="E150" s="42">
        <v>298</v>
      </c>
      <c r="F150" s="43">
        <v>0.40999999999999998</v>
      </c>
      <c r="G150" s="44">
        <f t="shared" si="22"/>
        <v>175</v>
      </c>
      <c r="H150" s="45">
        <f t="shared" si="23"/>
        <v>24.5595</v>
      </c>
      <c r="I150" s="45">
        <f t="shared" si="24"/>
        <v>147.357</v>
      </c>
      <c r="J150" s="45">
        <f t="shared" si="25"/>
        <v>3.1927349999999999</v>
      </c>
      <c r="K150" s="46">
        <f t="shared" si="26"/>
        <v>128.20059000000001</v>
      </c>
      <c r="L150" s="47">
        <v>0.20000000000000001</v>
      </c>
      <c r="M150" s="48">
        <f t="shared" si="27"/>
        <v>25.640118000000001</v>
      </c>
      <c r="N150" s="49">
        <v>0.050000000000000003</v>
      </c>
      <c r="O150" s="50">
        <f t="shared" si="28"/>
        <v>6.4100295000000003</v>
      </c>
      <c r="P150" s="49">
        <v>0.050000000000000003</v>
      </c>
      <c r="Q150" s="50">
        <f t="shared" si="29"/>
        <v>6.4100295000000003</v>
      </c>
      <c r="R150" s="51">
        <f t="shared" si="30"/>
        <v>14.960000000000001</v>
      </c>
      <c r="S150" s="52">
        <f t="shared" si="31"/>
        <v>89.760000000000005</v>
      </c>
      <c r="T150" s="53">
        <f t="shared" si="32"/>
        <v>0.60913292208717607</v>
      </c>
    </row>
    <row r="151" ht="15.95" customHeight="1">
      <c r="A151" s="342" t="s">
        <v>485</v>
      </c>
      <c r="B151" s="39" t="s">
        <v>222</v>
      </c>
      <c r="C151" s="59" t="str">
        <f>VLOOKUP(B151,'New template'!A:L,2,FALSE)</f>
        <v>E06120</v>
      </c>
      <c r="D151" s="41">
        <v>32</v>
      </c>
      <c r="E151" s="42">
        <v>298</v>
      </c>
      <c r="F151" s="43">
        <v>0.34000000000000002</v>
      </c>
      <c r="G151" s="44">
        <f t="shared" si="22"/>
        <v>196</v>
      </c>
      <c r="H151" s="45">
        <f t="shared" si="23"/>
        <v>27.506639999999997</v>
      </c>
      <c r="I151" s="45">
        <f t="shared" si="24"/>
        <v>880.21247999999991</v>
      </c>
      <c r="J151" s="45">
        <f t="shared" si="25"/>
        <v>3.5758631999999997</v>
      </c>
      <c r="K151" s="46">
        <f t="shared" si="26"/>
        <v>765.7848575999999</v>
      </c>
      <c r="L151" s="47">
        <v>0.20000000000000001</v>
      </c>
      <c r="M151" s="48">
        <f t="shared" si="27"/>
        <v>153.15697151999998</v>
      </c>
      <c r="N151" s="49">
        <v>0.050000000000000003</v>
      </c>
      <c r="O151" s="50">
        <f t="shared" si="28"/>
        <v>38.289242879999996</v>
      </c>
      <c r="P151" s="49">
        <v>0.050000000000000003</v>
      </c>
      <c r="Q151" s="50">
        <f t="shared" si="29"/>
        <v>38.289242879999996</v>
      </c>
      <c r="R151" s="51">
        <f t="shared" si="30"/>
        <v>16.75</v>
      </c>
      <c r="S151" s="52">
        <f t="shared" si="31"/>
        <v>536</v>
      </c>
      <c r="T151" s="53">
        <f t="shared" si="32"/>
        <v>0.60894387682392326</v>
      </c>
    </row>
    <row r="152" ht="15.95" customHeight="1">
      <c r="A152" s="342" t="s">
        <v>485</v>
      </c>
      <c r="B152" s="39" t="s">
        <v>224</v>
      </c>
      <c r="C152" s="59" t="str">
        <f>VLOOKUP(B152,'New template'!A:L,2,FALSE)</f>
        <v>E06531</v>
      </c>
      <c r="D152" s="41">
        <v>2</v>
      </c>
      <c r="E152" s="42">
        <v>428</v>
      </c>
      <c r="F152" s="43">
        <v>0.42999999999999999</v>
      </c>
      <c r="G152" s="44">
        <f t="shared" si="22"/>
        <v>243</v>
      </c>
      <c r="H152" s="45">
        <f t="shared" si="23"/>
        <v>34.102620000000002</v>
      </c>
      <c r="I152" s="45">
        <f t="shared" si="24"/>
        <v>68.205240000000003</v>
      </c>
      <c r="J152" s="45">
        <f t="shared" si="25"/>
        <v>4.4333406000000002</v>
      </c>
      <c r="K152" s="46">
        <f t="shared" si="26"/>
        <v>59.338558800000001</v>
      </c>
      <c r="L152" s="47">
        <v>0.20000000000000001</v>
      </c>
      <c r="M152" s="48">
        <f t="shared" si="27"/>
        <v>11.867711760000001</v>
      </c>
      <c r="N152" s="49">
        <v>0.050000000000000003</v>
      </c>
      <c r="O152" s="50">
        <f t="shared" si="28"/>
        <v>2.9669279400000002</v>
      </c>
      <c r="P152" s="49">
        <v>0.050000000000000003</v>
      </c>
      <c r="Q152" s="50">
        <f t="shared" si="29"/>
        <v>2.9669279400000002</v>
      </c>
      <c r="R152" s="51">
        <f t="shared" si="30"/>
        <v>20.77</v>
      </c>
      <c r="S152" s="52">
        <f t="shared" si="31"/>
        <v>41.539999999999999</v>
      </c>
      <c r="T152" s="53">
        <f t="shared" si="32"/>
        <v>0.60904411449912055</v>
      </c>
    </row>
    <row r="153" ht="15.95" customHeight="1">
      <c r="A153" s="342" t="s">
        <v>485</v>
      </c>
      <c r="B153" s="39" t="s">
        <v>224</v>
      </c>
      <c r="C153" s="59" t="str">
        <f>VLOOKUP(B153,'New template'!A:L,2,FALSE)</f>
        <v>E06531</v>
      </c>
      <c r="D153" s="41">
        <v>9</v>
      </c>
      <c r="E153" s="42">
        <v>428</v>
      </c>
      <c r="F153" s="43">
        <v>0.29999999999999999</v>
      </c>
      <c r="G153" s="44">
        <f t="shared" si="22"/>
        <v>299</v>
      </c>
      <c r="H153" s="45">
        <f t="shared" si="23"/>
        <v>41.961659999999995</v>
      </c>
      <c r="I153" s="45">
        <f t="shared" si="24"/>
        <v>377.65493999999995</v>
      </c>
      <c r="J153" s="45">
        <f t="shared" si="25"/>
        <v>5.4550157999999991</v>
      </c>
      <c r="K153" s="46">
        <f t="shared" si="26"/>
        <v>328.55979779999996</v>
      </c>
      <c r="L153" s="47">
        <v>0.20000000000000001</v>
      </c>
      <c r="M153" s="48">
        <f t="shared" si="27"/>
        <v>65.711959559999997</v>
      </c>
      <c r="N153" s="49">
        <v>0.050000000000000003</v>
      </c>
      <c r="O153" s="50">
        <f t="shared" si="28"/>
        <v>16.427989889999999</v>
      </c>
      <c r="P153" s="49">
        <v>0.050000000000000003</v>
      </c>
      <c r="Q153" s="50">
        <f t="shared" si="29"/>
        <v>16.427989889999999</v>
      </c>
      <c r="R153" s="51">
        <f t="shared" si="30"/>
        <v>25.550000000000001</v>
      </c>
      <c r="S153" s="52">
        <f t="shared" si="31"/>
        <v>229.95000000000002</v>
      </c>
      <c r="T153" s="53">
        <f t="shared" si="32"/>
        <v>0.60888916215421418</v>
      </c>
    </row>
    <row r="154" ht="15.95" customHeight="1">
      <c r="A154" s="342" t="s">
        <v>485</v>
      </c>
      <c r="B154" s="39" t="s">
        <v>226</v>
      </c>
      <c r="C154" s="59" t="str">
        <f>VLOOKUP(B154,'New template'!A:L,2,FALSE)</f>
        <v>E06532</v>
      </c>
      <c r="D154" s="41">
        <v>7</v>
      </c>
      <c r="E154" s="42">
        <v>498</v>
      </c>
      <c r="F154" s="43">
        <v>0.38</v>
      </c>
      <c r="G154" s="44">
        <f t="shared" si="22"/>
        <v>308</v>
      </c>
      <c r="H154" s="45">
        <f t="shared" si="23"/>
        <v>43.224719999999998</v>
      </c>
      <c r="I154" s="45">
        <f t="shared" si="24"/>
        <v>302.57303999999999</v>
      </c>
      <c r="J154" s="45">
        <f t="shared" si="25"/>
        <v>5.6192136000000001</v>
      </c>
      <c r="K154" s="46">
        <f t="shared" si="26"/>
        <v>263.2385448</v>
      </c>
      <c r="L154" s="47">
        <v>0.20000000000000001</v>
      </c>
      <c r="M154" s="48">
        <f t="shared" si="27"/>
        <v>52.647708960000003</v>
      </c>
      <c r="N154" s="49">
        <v>0.050000000000000003</v>
      </c>
      <c r="O154" s="50">
        <f t="shared" si="28"/>
        <v>13.161927240000001</v>
      </c>
      <c r="P154" s="49">
        <v>0.050000000000000003</v>
      </c>
      <c r="Q154" s="50">
        <f t="shared" si="29"/>
        <v>13.161927240000001</v>
      </c>
      <c r="R154" s="51">
        <f t="shared" si="30"/>
        <v>26.32</v>
      </c>
      <c r="S154" s="52">
        <f t="shared" si="31"/>
        <v>184.24000000000001</v>
      </c>
      <c r="T154" s="53">
        <f t="shared" si="32"/>
        <v>0.60891082695272525</v>
      </c>
    </row>
    <row r="155" ht="15.95" customHeight="1">
      <c r="A155" s="342" t="s">
        <v>485</v>
      </c>
      <c r="B155" s="39" t="s">
        <v>226</v>
      </c>
      <c r="C155" s="59" t="str">
        <f>VLOOKUP(B155,'New template'!A:L,2,FALSE)</f>
        <v>E06532</v>
      </c>
      <c r="D155" s="41">
        <v>17</v>
      </c>
      <c r="E155" s="42">
        <v>498</v>
      </c>
      <c r="F155" s="43">
        <v>0.29999999999999999</v>
      </c>
      <c r="G155" s="44">
        <f t="shared" si="22"/>
        <v>348</v>
      </c>
      <c r="H155" s="45">
        <f t="shared" si="23"/>
        <v>48.838319999999996</v>
      </c>
      <c r="I155" s="45">
        <f t="shared" si="24"/>
        <v>830.25143999999989</v>
      </c>
      <c r="J155" s="45">
        <f t="shared" si="25"/>
        <v>6.3489816000000001</v>
      </c>
      <c r="K155" s="46">
        <f t="shared" si="26"/>
        <v>722.31875279999986</v>
      </c>
      <c r="L155" s="47">
        <v>0.20000000000000001</v>
      </c>
      <c r="M155" s="48">
        <f t="shared" si="27"/>
        <v>144.46375055999997</v>
      </c>
      <c r="N155" s="49">
        <v>0.050000000000000003</v>
      </c>
      <c r="O155" s="50">
        <f t="shared" si="28"/>
        <v>36.115937639999991</v>
      </c>
      <c r="P155" s="49">
        <v>0.050000000000000003</v>
      </c>
      <c r="Q155" s="50">
        <f t="shared" si="29"/>
        <v>36.115937639999991</v>
      </c>
      <c r="R155" s="51">
        <f t="shared" si="30"/>
        <v>29.739999999999998</v>
      </c>
      <c r="S155" s="52">
        <f t="shared" si="31"/>
        <v>505.57999999999998</v>
      </c>
      <c r="T155" s="53">
        <f t="shared" si="32"/>
        <v>0.60894805554327014</v>
      </c>
    </row>
    <row r="156" ht="15.95" customHeight="1">
      <c r="A156" s="342" t="s">
        <v>485</v>
      </c>
      <c r="B156" s="56" t="s">
        <v>228</v>
      </c>
      <c r="C156" s="59" t="str">
        <f>VLOOKUP(B156,'New template'!A:L,2,FALSE)</f>
        <v>E05687</v>
      </c>
      <c r="D156" s="41">
        <v>39</v>
      </c>
      <c r="E156" s="42">
        <v>298</v>
      </c>
      <c r="F156" s="43">
        <v>0.75</v>
      </c>
      <c r="G156" s="44">
        <f t="shared" si="22"/>
        <v>74</v>
      </c>
      <c r="H156" s="45">
        <f t="shared" si="23"/>
        <v>10.385159999999999</v>
      </c>
      <c r="I156" s="45">
        <f t="shared" si="24"/>
        <v>405.02123999999998</v>
      </c>
      <c r="J156" s="45">
        <f t="shared" si="25"/>
        <v>1.3500707999999999</v>
      </c>
      <c r="K156" s="46">
        <f t="shared" si="26"/>
        <v>352.36847879999999</v>
      </c>
      <c r="L156" s="47">
        <v>0.20000000000000001</v>
      </c>
      <c r="M156" s="48">
        <f t="shared" si="27"/>
        <v>70.473695759999998</v>
      </c>
      <c r="N156" s="49">
        <v>0.050000000000000003</v>
      </c>
      <c r="O156" s="50">
        <f t="shared" si="28"/>
        <v>17.61842394</v>
      </c>
      <c r="P156" s="49">
        <v>0.050000000000000003</v>
      </c>
      <c r="Q156" s="50">
        <f t="shared" si="29"/>
        <v>17.61842394</v>
      </c>
      <c r="R156" s="51">
        <f t="shared" si="30"/>
        <v>6.3200000000000003</v>
      </c>
      <c r="S156" s="52">
        <f t="shared" si="31"/>
        <v>246.48000000000002</v>
      </c>
      <c r="T156" s="53">
        <f t="shared" si="32"/>
        <v>0.60856067696597849</v>
      </c>
    </row>
    <row r="157" ht="15.95" customHeight="1">
      <c r="A157" s="342" t="s">
        <v>485</v>
      </c>
      <c r="B157" s="39" t="s">
        <v>387</v>
      </c>
      <c r="C157" s="59" t="str">
        <f>VLOOKUP(B157,'New template'!A:L,2,FALSE)</f>
        <v>E06096</v>
      </c>
      <c r="D157" s="41">
        <v>64</v>
      </c>
      <c r="E157" s="42">
        <v>428</v>
      </c>
      <c r="F157" s="43">
        <v>0.75</v>
      </c>
      <c r="G157" s="44">
        <f t="shared" si="22"/>
        <v>107</v>
      </c>
      <c r="H157" s="45">
        <f t="shared" si="23"/>
        <v>15.01638</v>
      </c>
      <c r="I157" s="45">
        <f t="shared" si="24"/>
        <v>961.04831999999999</v>
      </c>
      <c r="J157" s="45">
        <f t="shared" si="25"/>
        <v>1.9521294</v>
      </c>
      <c r="K157" s="46">
        <f t="shared" si="26"/>
        <v>836.11203839999996</v>
      </c>
      <c r="L157" s="47">
        <v>0.20000000000000001</v>
      </c>
      <c r="M157" s="48">
        <f t="shared" si="27"/>
        <v>167.22240768</v>
      </c>
      <c r="N157" s="49">
        <v>0.050000000000000003</v>
      </c>
      <c r="O157" s="50">
        <f t="shared" si="28"/>
        <v>41.805601920000001</v>
      </c>
      <c r="P157" s="49">
        <v>0.050000000000000003</v>
      </c>
      <c r="Q157" s="50">
        <f t="shared" si="29"/>
        <v>41.805601920000001</v>
      </c>
      <c r="R157" s="51">
        <f t="shared" si="30"/>
        <v>9.1400000000000006</v>
      </c>
      <c r="S157" s="52">
        <f t="shared" si="31"/>
        <v>584.96000000000004</v>
      </c>
      <c r="T157" s="53">
        <f t="shared" si="32"/>
        <v>0.60866866714880685</v>
      </c>
    </row>
    <row r="158" ht="15.95" customHeight="1">
      <c r="A158" s="342" t="s">
        <v>485</v>
      </c>
      <c r="B158" s="54" t="s">
        <v>232</v>
      </c>
      <c r="C158" s="59" t="str">
        <f>VLOOKUP(B158,'New template'!A:L,2,FALSE)</f>
        <v>E02540</v>
      </c>
      <c r="D158" s="41">
        <v>860</v>
      </c>
      <c r="E158" s="42">
        <v>158</v>
      </c>
      <c r="F158" s="43">
        <v>0.90000000000000002</v>
      </c>
      <c r="G158" s="44">
        <f t="shared" si="22"/>
        <v>15</v>
      </c>
      <c r="H158" s="45">
        <f t="shared" si="23"/>
        <v>2.1050999999999997</v>
      </c>
      <c r="I158" s="45">
        <f t="shared" si="24"/>
        <v>1810.3859999999997</v>
      </c>
      <c r="J158" s="45">
        <f t="shared" si="25"/>
        <v>0.27366299999999999</v>
      </c>
      <c r="K158" s="46">
        <f t="shared" si="26"/>
        <v>1575.0358199999998</v>
      </c>
      <c r="L158" s="47">
        <v>0.20000000000000001</v>
      </c>
      <c r="M158" s="48">
        <f t="shared" si="27"/>
        <v>315.00716399999999</v>
      </c>
      <c r="N158" s="49">
        <v>0.050000000000000003</v>
      </c>
      <c r="O158" s="50">
        <f t="shared" si="28"/>
        <v>78.751790999999997</v>
      </c>
      <c r="P158" s="49">
        <v>0.050000000000000003</v>
      </c>
      <c r="Q158" s="50">
        <f t="shared" si="29"/>
        <v>78.751790999999997</v>
      </c>
      <c r="R158" s="51">
        <f t="shared" si="30"/>
        <v>1.28</v>
      </c>
      <c r="S158" s="52">
        <f t="shared" si="31"/>
        <v>1100.8</v>
      </c>
      <c r="T158" s="53">
        <f t="shared" si="32"/>
        <v>0.60804712365208313</v>
      </c>
    </row>
    <row r="159" ht="15.95" customHeight="1">
      <c r="A159" s="342" t="s">
        <v>485</v>
      </c>
      <c r="B159" s="54" t="s">
        <v>234</v>
      </c>
      <c r="C159" s="59" t="str">
        <f>VLOOKUP(B159,'New template'!A:L,2,FALSE)</f>
        <v>E03322</v>
      </c>
      <c r="D159" s="41">
        <v>28</v>
      </c>
      <c r="E159" s="42">
        <v>450</v>
      </c>
      <c r="F159" s="43">
        <v>0.76000000000000001</v>
      </c>
      <c r="G159" s="44">
        <f t="shared" si="22"/>
        <v>108</v>
      </c>
      <c r="H159" s="45">
        <f t="shared" si="23"/>
        <v>15.15672</v>
      </c>
      <c r="I159" s="45">
        <f t="shared" si="24"/>
        <v>424.38815999999997</v>
      </c>
      <c r="J159" s="45">
        <f t="shared" si="25"/>
        <v>1.9703736000000001</v>
      </c>
      <c r="K159" s="46">
        <f t="shared" si="26"/>
        <v>369.21769919999997</v>
      </c>
      <c r="L159" s="47">
        <v>0.20000000000000001</v>
      </c>
      <c r="M159" s="48">
        <f t="shared" si="27"/>
        <v>73.843539839999991</v>
      </c>
      <c r="N159" s="49">
        <v>0.050000000000000003</v>
      </c>
      <c r="O159" s="50">
        <f t="shared" si="28"/>
        <v>18.460884959999998</v>
      </c>
      <c r="P159" s="49">
        <v>0.050000000000000003</v>
      </c>
      <c r="Q159" s="50">
        <f t="shared" si="29"/>
        <v>18.460884959999998</v>
      </c>
      <c r="R159" s="51">
        <f t="shared" si="30"/>
        <v>9.2300000000000004</v>
      </c>
      <c r="S159" s="52">
        <f t="shared" si="31"/>
        <v>258.44</v>
      </c>
      <c r="T159" s="53">
        <f t="shared" si="32"/>
        <v>0.60897080634860312</v>
      </c>
    </row>
    <row r="160" ht="15.95" customHeight="1">
      <c r="A160" s="342" t="s">
        <v>485</v>
      </c>
      <c r="B160" s="39" t="s">
        <v>236</v>
      </c>
      <c r="C160" s="59" t="str">
        <f>VLOOKUP(B160,'New template'!A:L,2,FALSE)</f>
        <v>E02310</v>
      </c>
      <c r="D160" s="41">
        <v>509</v>
      </c>
      <c r="E160" s="42">
        <v>278</v>
      </c>
      <c r="F160" s="43">
        <v>0.84999999999999998</v>
      </c>
      <c r="G160" s="44">
        <f t="shared" si="22"/>
        <v>41</v>
      </c>
      <c r="H160" s="45">
        <f t="shared" si="23"/>
        <v>5.7539400000000001</v>
      </c>
      <c r="I160" s="45">
        <f t="shared" si="24"/>
        <v>2928.7554599999999</v>
      </c>
      <c r="J160" s="45">
        <f t="shared" si="25"/>
        <v>0.74801220000000002</v>
      </c>
      <c r="K160" s="46">
        <f t="shared" si="26"/>
        <v>2548.0172502</v>
      </c>
      <c r="L160" s="47">
        <v>0.20000000000000001</v>
      </c>
      <c r="M160" s="48">
        <f t="shared" si="27"/>
        <v>509.60345004000004</v>
      </c>
      <c r="N160" s="49">
        <v>0.050000000000000003</v>
      </c>
      <c r="O160" s="50">
        <f t="shared" si="28"/>
        <v>127.40086251000001</v>
      </c>
      <c r="P160" s="49">
        <v>0.050000000000000003</v>
      </c>
      <c r="Q160" s="50">
        <f t="shared" si="29"/>
        <v>127.40086251000001</v>
      </c>
      <c r="R160" s="51">
        <f t="shared" si="30"/>
        <v>3.5</v>
      </c>
      <c r="S160" s="52">
        <f t="shared" si="31"/>
        <v>1781.5</v>
      </c>
      <c r="T160" s="53">
        <f t="shared" si="32"/>
        <v>0.6082788489278651</v>
      </c>
    </row>
    <row r="161" ht="15.95" customHeight="1">
      <c r="A161" s="342" t="s">
        <v>485</v>
      </c>
      <c r="B161" s="39" t="s">
        <v>238</v>
      </c>
      <c r="C161" s="59" t="str">
        <f>VLOOKUP(B161,'New template'!A:L,2,FALSE)</f>
        <v>E05372</v>
      </c>
      <c r="D161" s="41">
        <v>1653</v>
      </c>
      <c r="E161" s="42">
        <v>88</v>
      </c>
      <c r="F161" s="43">
        <v>0.75</v>
      </c>
      <c r="G161" s="44">
        <f t="shared" si="22"/>
        <v>22</v>
      </c>
      <c r="H161" s="45">
        <f t="shared" si="23"/>
        <v>3.0874799999999998</v>
      </c>
      <c r="I161" s="45">
        <f t="shared" si="24"/>
        <v>5103.6044400000001</v>
      </c>
      <c r="J161" s="45">
        <f t="shared" si="25"/>
        <v>0.40137239999999996</v>
      </c>
      <c r="K161" s="46">
        <f t="shared" si="26"/>
        <v>4440.1358627999998</v>
      </c>
      <c r="L161" s="47">
        <v>0.20000000000000001</v>
      </c>
      <c r="M161" s="48">
        <f t="shared" si="27"/>
        <v>888.02717256000005</v>
      </c>
      <c r="N161" s="49">
        <v>0.050000000000000003</v>
      </c>
      <c r="O161" s="50">
        <f t="shared" si="28"/>
        <v>222.00679314000001</v>
      </c>
      <c r="P161" s="49">
        <v>0.050000000000000003</v>
      </c>
      <c r="Q161" s="50">
        <f t="shared" si="29"/>
        <v>222.00679314000001</v>
      </c>
      <c r="R161" s="51">
        <f t="shared" si="30"/>
        <v>1.8799999999999999</v>
      </c>
      <c r="S161" s="52">
        <f t="shared" si="31"/>
        <v>3107.6399999999999</v>
      </c>
      <c r="T161" s="53">
        <f t="shared" si="32"/>
        <v>0.60891082695272514</v>
      </c>
    </row>
    <row r="162" ht="15.95" customHeight="1">
      <c r="A162" s="342" t="s">
        <v>485</v>
      </c>
      <c r="B162" s="39" t="s">
        <v>430</v>
      </c>
      <c r="C162" s="59" t="str">
        <f>VLOOKUP(B162,'New template'!A:L,2,FALSE)</f>
        <v>E05693</v>
      </c>
      <c r="D162" s="41">
        <v>3</v>
      </c>
      <c r="E162" s="42">
        <v>198</v>
      </c>
      <c r="F162" s="43">
        <v>0</v>
      </c>
      <c r="G162" s="44">
        <f t="shared" si="22"/>
        <v>198</v>
      </c>
      <c r="H162" s="45">
        <f t="shared" si="23"/>
        <v>27.787319999999998</v>
      </c>
      <c r="I162" s="45">
        <f t="shared" si="24"/>
        <v>83.361959999999996</v>
      </c>
      <c r="J162" s="45">
        <f t="shared" si="25"/>
        <v>3.6123515999999998</v>
      </c>
      <c r="K162" s="46">
        <f t="shared" si="26"/>
        <v>72.524905199999992</v>
      </c>
      <c r="L162" s="47">
        <v>0.20000000000000001</v>
      </c>
      <c r="M162" s="48">
        <f t="shared" si="27"/>
        <v>14.504981039999999</v>
      </c>
      <c r="N162" s="49">
        <v>0.050000000000000003</v>
      </c>
      <c r="O162" s="50">
        <f t="shared" si="28"/>
        <v>3.6262452599999997</v>
      </c>
      <c r="P162" s="49">
        <v>0.050000000000000003</v>
      </c>
      <c r="Q162" s="50">
        <f t="shared" si="29"/>
        <v>3.6262452599999997</v>
      </c>
      <c r="R162" s="51">
        <f t="shared" si="30"/>
        <v>16.920000000000002</v>
      </c>
      <c r="S162" s="52">
        <f t="shared" si="31"/>
        <v>50.760000000000005</v>
      </c>
      <c r="T162" s="53">
        <f t="shared" si="32"/>
        <v>0.60891082695272525</v>
      </c>
    </row>
    <row r="163" ht="15.95" customHeight="1">
      <c r="A163" s="342" t="s">
        <v>485</v>
      </c>
      <c r="B163" s="39" t="s">
        <v>430</v>
      </c>
      <c r="C163" s="59" t="str">
        <f>VLOOKUP(B163,'New template'!A:L,2,FALSE)</f>
        <v>E05693</v>
      </c>
      <c r="D163" s="41">
        <v>3</v>
      </c>
      <c r="E163" s="42">
        <v>198</v>
      </c>
      <c r="F163" s="43">
        <v>0.5</v>
      </c>
      <c r="G163" s="44">
        <f t="shared" si="22"/>
        <v>99</v>
      </c>
      <c r="H163" s="45">
        <f t="shared" si="23"/>
        <v>13.893659999999999</v>
      </c>
      <c r="I163" s="45">
        <f t="shared" si="24"/>
        <v>41.680979999999998</v>
      </c>
      <c r="J163" s="45">
        <f t="shared" si="25"/>
        <v>1.8061757999999999</v>
      </c>
      <c r="K163" s="46">
        <f t="shared" si="26"/>
        <v>36.262452599999996</v>
      </c>
      <c r="L163" s="47">
        <v>0.20000000000000001</v>
      </c>
      <c r="M163" s="48">
        <f t="shared" si="27"/>
        <v>7.2524905199999994</v>
      </c>
      <c r="N163" s="49">
        <v>0.050000000000000003</v>
      </c>
      <c r="O163" s="50">
        <f t="shared" si="28"/>
        <v>1.8131226299999998</v>
      </c>
      <c r="P163" s="49">
        <v>0.050000000000000003</v>
      </c>
      <c r="Q163" s="50">
        <f t="shared" si="29"/>
        <v>1.8131226299999998</v>
      </c>
      <c r="R163" s="51">
        <f t="shared" si="30"/>
        <v>8.4600000000000009</v>
      </c>
      <c r="S163" s="52">
        <f t="shared" si="31"/>
        <v>25.380000000000003</v>
      </c>
      <c r="T163" s="53">
        <f t="shared" si="32"/>
        <v>0.60891082695272525</v>
      </c>
    </row>
    <row r="164" ht="15.95" customHeight="1">
      <c r="A164" s="342" t="s">
        <v>485</v>
      </c>
      <c r="B164" s="39" t="s">
        <v>409</v>
      </c>
      <c r="C164" s="59" t="str">
        <f>VLOOKUP(B164,'New template'!A:L,2,FALSE)</f>
        <v>E06636</v>
      </c>
      <c r="D164" s="41">
        <v>5</v>
      </c>
      <c r="E164" s="42">
        <v>348</v>
      </c>
      <c r="F164" s="43">
        <v>0.5</v>
      </c>
      <c r="G164" s="44">
        <f t="shared" si="22"/>
        <v>174</v>
      </c>
      <c r="H164" s="45">
        <f t="shared" si="23"/>
        <v>24.419159999999998</v>
      </c>
      <c r="I164" s="45">
        <f t="shared" si="24"/>
        <v>122.0958</v>
      </c>
      <c r="J164" s="45">
        <f t="shared" si="25"/>
        <v>3.1744908000000001</v>
      </c>
      <c r="K164" s="46">
        <f t="shared" si="26"/>
        <v>106.22334599999999</v>
      </c>
      <c r="L164" s="47">
        <v>0.20000000000000001</v>
      </c>
      <c r="M164" s="48">
        <f t="shared" si="27"/>
        <v>21.244669200000001</v>
      </c>
      <c r="N164" s="49">
        <v>0.050000000000000003</v>
      </c>
      <c r="O164" s="50">
        <f t="shared" si="28"/>
        <v>5.3111673000000001</v>
      </c>
      <c r="P164" s="49">
        <v>0.050000000000000003</v>
      </c>
      <c r="Q164" s="50">
        <f t="shared" si="29"/>
        <v>5.3111673000000001</v>
      </c>
      <c r="R164" s="51">
        <f t="shared" si="30"/>
        <v>14.869999999999999</v>
      </c>
      <c r="S164" s="52">
        <f t="shared" si="31"/>
        <v>74.349999999999994</v>
      </c>
      <c r="T164" s="53">
        <f t="shared" si="32"/>
        <v>0.60894805554327014</v>
      </c>
    </row>
    <row r="165" ht="15.95" customHeight="1">
      <c r="A165" s="342" t="s">
        <v>485</v>
      </c>
      <c r="B165" s="39" t="s">
        <v>433</v>
      </c>
      <c r="C165" s="59" t="str">
        <f>VLOOKUP(B165,'New template'!A:L,2,FALSE)</f>
        <v>E06637</v>
      </c>
      <c r="D165" s="41">
        <v>2</v>
      </c>
      <c r="E165" s="42">
        <v>498</v>
      </c>
      <c r="F165" s="43">
        <v>0.5</v>
      </c>
      <c r="G165" s="44">
        <f t="shared" si="22"/>
        <v>249</v>
      </c>
      <c r="H165" s="45">
        <f t="shared" si="23"/>
        <v>34.944659999999999</v>
      </c>
      <c r="I165" s="45">
        <f t="shared" si="24"/>
        <v>69.889319999999998</v>
      </c>
      <c r="J165" s="45">
        <f t="shared" si="25"/>
        <v>4.5428058</v>
      </c>
      <c r="K165" s="46">
        <f t="shared" si="26"/>
        <v>60.803708399999998</v>
      </c>
      <c r="L165" s="47">
        <v>0.20000000000000001</v>
      </c>
      <c r="M165" s="48">
        <f t="shared" si="27"/>
        <v>12.160741680000001</v>
      </c>
      <c r="N165" s="49">
        <v>0.050000000000000003</v>
      </c>
      <c r="O165" s="50">
        <f t="shared" si="28"/>
        <v>3.0401854200000002</v>
      </c>
      <c r="P165" s="49">
        <v>0.050000000000000003</v>
      </c>
      <c r="Q165" s="50">
        <f t="shared" si="29"/>
        <v>3.0401854200000002</v>
      </c>
      <c r="R165" s="51">
        <f t="shared" si="30"/>
        <v>21.280000000000001</v>
      </c>
      <c r="S165" s="52">
        <f t="shared" si="31"/>
        <v>42.560000000000002</v>
      </c>
      <c r="T165" s="53">
        <f t="shared" si="32"/>
        <v>0.60896285727204102</v>
      </c>
    </row>
    <row r="166" ht="15.95" customHeight="1">
      <c r="A166" s="342" t="s">
        <v>485</v>
      </c>
      <c r="B166" s="39" t="s">
        <v>398</v>
      </c>
      <c r="C166" s="59" t="str">
        <f>VLOOKUP(B166,'New template'!A:L,2,FALSE)</f>
        <v>E06129</v>
      </c>
      <c r="D166" s="41">
        <v>300</v>
      </c>
      <c r="E166" s="42">
        <v>248</v>
      </c>
      <c r="F166" s="43">
        <v>0.40000000000000002</v>
      </c>
      <c r="G166" s="44">
        <f t="shared" si="22"/>
        <v>148</v>
      </c>
      <c r="H166" s="45">
        <f t="shared" si="23"/>
        <v>20.770319999999998</v>
      </c>
      <c r="I166" s="45">
        <f t="shared" si="24"/>
        <v>6231.0959999999995</v>
      </c>
      <c r="J166" s="45">
        <f t="shared" si="25"/>
        <v>2.7001415999999998</v>
      </c>
      <c r="K166" s="46">
        <f t="shared" si="26"/>
        <v>5421.0535199999995</v>
      </c>
      <c r="L166" s="47">
        <v>0.20000000000000001</v>
      </c>
      <c r="M166" s="48">
        <f t="shared" si="27"/>
        <v>1084.2107039999999</v>
      </c>
      <c r="N166" s="49">
        <v>0.050000000000000003</v>
      </c>
      <c r="O166" s="50">
        <f t="shared" si="28"/>
        <v>271.05267599999996</v>
      </c>
      <c r="P166" s="49">
        <v>0.050000000000000003</v>
      </c>
      <c r="Q166" s="50">
        <f t="shared" si="29"/>
        <v>271.05267599999996</v>
      </c>
      <c r="R166" s="51">
        <f t="shared" si="30"/>
        <v>12.65</v>
      </c>
      <c r="S166" s="52">
        <f t="shared" si="31"/>
        <v>3795</v>
      </c>
      <c r="T166" s="53">
        <f t="shared" si="32"/>
        <v>0.60904213319775535</v>
      </c>
    </row>
    <row r="167" ht="15.95" customHeight="1">
      <c r="A167" s="342" t="s">
        <v>485</v>
      </c>
      <c r="B167" s="39" t="s">
        <v>399</v>
      </c>
      <c r="C167" s="59" t="str">
        <f>VLOOKUP(B167,'New template'!A:L,2,FALSE)</f>
        <v>E06635</v>
      </c>
      <c r="D167" s="41">
        <v>78</v>
      </c>
      <c r="E167" s="42">
        <v>348</v>
      </c>
      <c r="F167" s="43">
        <v>0.29999999999999999</v>
      </c>
      <c r="G167" s="44">
        <f t="shared" si="22"/>
        <v>243</v>
      </c>
      <c r="H167" s="45">
        <f t="shared" si="23"/>
        <v>34.102620000000002</v>
      </c>
      <c r="I167" s="45">
        <f t="shared" si="24"/>
        <v>2660.0043599999999</v>
      </c>
      <c r="J167" s="45">
        <f t="shared" si="25"/>
        <v>4.4333406000000002</v>
      </c>
      <c r="K167" s="46">
        <f t="shared" si="26"/>
        <v>2314.2037931999998</v>
      </c>
      <c r="L167" s="47">
        <v>0.20000000000000001</v>
      </c>
      <c r="M167" s="48">
        <f t="shared" si="27"/>
        <v>462.84075863999999</v>
      </c>
      <c r="N167" s="49">
        <v>0.050000000000000003</v>
      </c>
      <c r="O167" s="50">
        <f t="shared" si="28"/>
        <v>115.71018966</v>
      </c>
      <c r="P167" s="49">
        <v>0.050000000000000003</v>
      </c>
      <c r="Q167" s="50">
        <f t="shared" si="29"/>
        <v>115.71018966</v>
      </c>
      <c r="R167" s="51">
        <f t="shared" si="30"/>
        <v>20.77</v>
      </c>
      <c r="S167" s="52">
        <f t="shared" si="31"/>
        <v>1620.0599999999999</v>
      </c>
      <c r="T167" s="53">
        <f t="shared" si="32"/>
        <v>0.60904411449912055</v>
      </c>
    </row>
    <row r="168" ht="15.95" customHeight="1">
      <c r="A168" s="342" t="s">
        <v>485</v>
      </c>
      <c r="B168" s="39" t="s">
        <v>399</v>
      </c>
      <c r="C168" s="59" t="str">
        <f>VLOOKUP(B168,'New template'!A:L,2,FALSE)</f>
        <v>E06635</v>
      </c>
      <c r="D168" s="41">
        <v>5</v>
      </c>
      <c r="E168" s="42">
        <v>348</v>
      </c>
      <c r="F168" s="43">
        <v>0.40000000000000002</v>
      </c>
      <c r="G168" s="44">
        <f t="shared" si="22"/>
        <v>208</v>
      </c>
      <c r="H168" s="45">
        <f t="shared" si="23"/>
        <v>29.190719999999999</v>
      </c>
      <c r="I168" s="45">
        <f t="shared" si="24"/>
        <v>145.95359999999999</v>
      </c>
      <c r="J168" s="45">
        <f t="shared" si="25"/>
        <v>3.7947935999999998</v>
      </c>
      <c r="K168" s="46">
        <f t="shared" si="26"/>
        <v>126.97963200000001</v>
      </c>
      <c r="L168" s="47">
        <v>0.20000000000000001</v>
      </c>
      <c r="M168" s="48">
        <f t="shared" si="27"/>
        <v>25.395926400000004</v>
      </c>
      <c r="N168" s="49">
        <v>0.050000000000000003</v>
      </c>
      <c r="O168" s="50">
        <f t="shared" si="28"/>
        <v>6.348981600000001</v>
      </c>
      <c r="P168" s="49">
        <v>0.050000000000000003</v>
      </c>
      <c r="Q168" s="50">
        <f t="shared" si="29"/>
        <v>6.348981600000001</v>
      </c>
      <c r="R168" s="51">
        <f t="shared" si="30"/>
        <v>17.780000000000001</v>
      </c>
      <c r="S168" s="52">
        <f t="shared" si="31"/>
        <v>88.900000000000006</v>
      </c>
      <c r="T168" s="53">
        <f t="shared" si="32"/>
        <v>0.60909768583988344</v>
      </c>
    </row>
    <row r="169" ht="15.95" customHeight="1">
      <c r="A169" s="342" t="s">
        <v>485</v>
      </c>
      <c r="B169" s="56" t="s">
        <v>250</v>
      </c>
      <c r="C169" s="59" t="str">
        <f>VLOOKUP(B169,'New template'!A:L,2,FALSE)</f>
        <v>E03024</v>
      </c>
      <c r="D169" s="41">
        <v>212</v>
      </c>
      <c r="E169" s="42">
        <v>198</v>
      </c>
      <c r="F169" s="43">
        <v>0.75</v>
      </c>
      <c r="G169" s="44">
        <f t="shared" si="22"/>
        <v>49</v>
      </c>
      <c r="H169" s="45">
        <f t="shared" si="23"/>
        <v>6.8766599999999993</v>
      </c>
      <c r="I169" s="45">
        <f t="shared" si="24"/>
        <v>1457.8519199999998</v>
      </c>
      <c r="J169" s="45">
        <f t="shared" si="25"/>
        <v>0.89396579999999992</v>
      </c>
      <c r="K169" s="46">
        <f t="shared" si="26"/>
        <v>1268.3311703999998</v>
      </c>
      <c r="L169" s="47">
        <v>0.20000000000000001</v>
      </c>
      <c r="M169" s="48">
        <f t="shared" si="27"/>
        <v>253.66623407999998</v>
      </c>
      <c r="N169" s="49">
        <v>0.050000000000000003</v>
      </c>
      <c r="O169" s="50">
        <f t="shared" si="28"/>
        <v>63.416558519999995</v>
      </c>
      <c r="P169" s="49">
        <v>0.050000000000000003</v>
      </c>
      <c r="Q169" s="50">
        <f t="shared" si="29"/>
        <v>63.416558519999995</v>
      </c>
      <c r="R169" s="51">
        <f t="shared" si="30"/>
        <v>4.1900000000000004</v>
      </c>
      <c r="S169" s="52">
        <f t="shared" si="31"/>
        <v>888.28000000000009</v>
      </c>
      <c r="T169" s="53">
        <f t="shared" si="32"/>
        <v>0.60930742540710181</v>
      </c>
    </row>
    <row r="170" ht="15.95" customHeight="1">
      <c r="A170" s="342" t="s">
        <v>485</v>
      </c>
      <c r="B170" s="39" t="s">
        <v>388</v>
      </c>
      <c r="C170" s="59" t="str">
        <f>VLOOKUP(B170,'New template'!A:L,2,FALSE)</f>
        <v>E06161</v>
      </c>
      <c r="D170" s="41">
        <v>4</v>
      </c>
      <c r="E170" s="42">
        <v>398</v>
      </c>
      <c r="F170" s="43">
        <v>0.63</v>
      </c>
      <c r="G170" s="44">
        <f t="shared" si="22"/>
        <v>147</v>
      </c>
      <c r="H170" s="45">
        <f t="shared" si="23"/>
        <v>20.62998</v>
      </c>
      <c r="I170" s="45">
        <f t="shared" si="24"/>
        <v>82.519919999999999</v>
      </c>
      <c r="J170" s="45">
        <f t="shared" si="25"/>
        <v>2.6818974</v>
      </c>
      <c r="K170" s="46">
        <f t="shared" si="26"/>
        <v>71.792330399999997</v>
      </c>
      <c r="L170" s="47">
        <v>0.20000000000000001</v>
      </c>
      <c r="M170" s="48">
        <f t="shared" si="27"/>
        <v>14.358466079999999</v>
      </c>
      <c r="N170" s="49">
        <v>0.050000000000000003</v>
      </c>
      <c r="O170" s="50">
        <f t="shared" si="28"/>
        <v>3.5896165199999999</v>
      </c>
      <c r="P170" s="49">
        <v>0.050000000000000003</v>
      </c>
      <c r="Q170" s="50">
        <f t="shared" si="29"/>
        <v>3.5896165199999999</v>
      </c>
      <c r="R170" s="51">
        <f t="shared" si="30"/>
        <v>12.56</v>
      </c>
      <c r="S170" s="52">
        <f t="shared" si="31"/>
        <v>50.240000000000002</v>
      </c>
      <c r="T170" s="53">
        <f t="shared" si="32"/>
        <v>0.60882269396286381</v>
      </c>
    </row>
    <row r="171" ht="15.95" customHeight="1">
      <c r="A171" s="342" t="s">
        <v>485</v>
      </c>
      <c r="B171" s="39" t="s">
        <v>389</v>
      </c>
      <c r="C171" s="59" t="str">
        <f>VLOOKUP(B171,'New template'!A:L,2,FALSE)</f>
        <v>E06160</v>
      </c>
      <c r="D171" s="41">
        <v>55</v>
      </c>
      <c r="E171" s="42">
        <v>298</v>
      </c>
      <c r="F171" s="43">
        <v>0.67000000000000004</v>
      </c>
      <c r="G171" s="44">
        <f t="shared" si="22"/>
        <v>98</v>
      </c>
      <c r="H171" s="45">
        <f t="shared" si="23"/>
        <v>13.753319999999999</v>
      </c>
      <c r="I171" s="45">
        <f t="shared" si="24"/>
        <v>756.43259999999998</v>
      </c>
      <c r="J171" s="45">
        <f t="shared" si="25"/>
        <v>1.7879315999999998</v>
      </c>
      <c r="K171" s="46">
        <f t="shared" si="26"/>
        <v>658.09636199999989</v>
      </c>
      <c r="L171" s="47">
        <v>0.20000000000000001</v>
      </c>
      <c r="M171" s="48">
        <f t="shared" si="27"/>
        <v>131.61927239999997</v>
      </c>
      <c r="N171" s="49">
        <v>0.050000000000000003</v>
      </c>
      <c r="O171" s="50">
        <f t="shared" si="28"/>
        <v>32.904818099999993</v>
      </c>
      <c r="P171" s="49">
        <v>0.050000000000000003</v>
      </c>
      <c r="Q171" s="50">
        <f t="shared" si="29"/>
        <v>32.904818099999993</v>
      </c>
      <c r="R171" s="51">
        <f t="shared" si="30"/>
        <v>8.3800000000000008</v>
      </c>
      <c r="S171" s="52">
        <f t="shared" si="31"/>
        <v>460.90000000000003</v>
      </c>
      <c r="T171" s="53">
        <f t="shared" si="32"/>
        <v>0.60930742540710181</v>
      </c>
    </row>
    <row r="172" ht="15.95" customHeight="1">
      <c r="A172" s="342" t="s">
        <v>485</v>
      </c>
      <c r="B172" s="39" t="s">
        <v>390</v>
      </c>
      <c r="C172" s="59" t="str">
        <f>VLOOKUP(B172,'New template'!A:L,2,FALSE)</f>
        <v>E06168</v>
      </c>
      <c r="D172" s="41">
        <v>3</v>
      </c>
      <c r="E172" s="42">
        <v>178</v>
      </c>
      <c r="F172" s="43">
        <v>0.34000000000000002</v>
      </c>
      <c r="G172" s="44">
        <f t="shared" si="22"/>
        <v>117</v>
      </c>
      <c r="H172" s="45">
        <f t="shared" si="23"/>
        <v>16.419779999999999</v>
      </c>
      <c r="I172" s="45">
        <f t="shared" si="24"/>
        <v>49.259339999999995</v>
      </c>
      <c r="J172" s="45">
        <f t="shared" si="25"/>
        <v>2.1345714</v>
      </c>
      <c r="K172" s="46">
        <f t="shared" si="26"/>
        <v>42.855625799999999</v>
      </c>
      <c r="L172" s="47">
        <v>0.20000000000000001</v>
      </c>
      <c r="M172" s="48">
        <f t="shared" si="27"/>
        <v>8.5711251599999994</v>
      </c>
      <c r="N172" s="49">
        <v>0.050000000000000003</v>
      </c>
      <c r="O172" s="50">
        <f t="shared" si="28"/>
        <v>2.1427812899999998</v>
      </c>
      <c r="P172" s="49">
        <v>0.050000000000000003</v>
      </c>
      <c r="Q172" s="50">
        <f t="shared" si="29"/>
        <v>2.1427812899999998</v>
      </c>
      <c r="R172" s="51">
        <f t="shared" si="30"/>
        <v>10</v>
      </c>
      <c r="S172" s="52">
        <f t="shared" si="31"/>
        <v>30</v>
      </c>
      <c r="T172" s="53">
        <f t="shared" si="32"/>
        <v>0.60902155814511527</v>
      </c>
    </row>
    <row r="173" ht="15.95" customHeight="1">
      <c r="A173" s="342" t="s">
        <v>485</v>
      </c>
      <c r="B173" s="39" t="s">
        <v>391</v>
      </c>
      <c r="C173" s="59" t="str">
        <f>VLOOKUP(B173,'New template'!A:L,2,FALSE)</f>
        <v>E06162</v>
      </c>
      <c r="D173" s="41">
        <v>31</v>
      </c>
      <c r="E173" s="42">
        <v>498</v>
      </c>
      <c r="F173" s="43">
        <v>0.59999999999999998</v>
      </c>
      <c r="G173" s="44">
        <f t="shared" si="22"/>
        <v>199</v>
      </c>
      <c r="H173" s="45">
        <f t="shared" si="23"/>
        <v>27.927659999999999</v>
      </c>
      <c r="I173" s="45">
        <f t="shared" si="24"/>
        <v>865.75746000000004</v>
      </c>
      <c r="J173" s="45">
        <f t="shared" si="25"/>
        <v>3.6305958</v>
      </c>
      <c r="K173" s="46">
        <f t="shared" si="26"/>
        <v>753.20899020000002</v>
      </c>
      <c r="L173" s="47">
        <v>0.20000000000000001</v>
      </c>
      <c r="M173" s="48">
        <f t="shared" si="27"/>
        <v>150.64179804</v>
      </c>
      <c r="N173" s="49">
        <v>0.050000000000000003</v>
      </c>
      <c r="O173" s="50">
        <f t="shared" si="28"/>
        <v>37.660449509999999</v>
      </c>
      <c r="P173" s="49">
        <v>0.050000000000000003</v>
      </c>
      <c r="Q173" s="50">
        <f t="shared" si="29"/>
        <v>37.660449509999999</v>
      </c>
      <c r="R173" s="51">
        <f t="shared" si="30"/>
        <v>17.010000000000002</v>
      </c>
      <c r="S173" s="52">
        <f t="shared" si="31"/>
        <v>527.31000000000006</v>
      </c>
      <c r="T173" s="53">
        <f t="shared" si="32"/>
        <v>0.60907358511239396</v>
      </c>
    </row>
    <row r="174" ht="15.95" customHeight="1">
      <c r="A174" s="342" t="s">
        <v>485</v>
      </c>
      <c r="B174" s="56" t="s">
        <v>392</v>
      </c>
      <c r="C174" s="59" t="str">
        <f>VLOOKUP(B174,'New template'!A:L,2,FALSE)</f>
        <v>E02174</v>
      </c>
      <c r="D174" s="41">
        <v>534</v>
      </c>
      <c r="E174" s="42">
        <v>268</v>
      </c>
      <c r="F174" s="43">
        <v>0.90000000000000002</v>
      </c>
      <c r="G174" s="44">
        <f t="shared" si="22"/>
        <v>26</v>
      </c>
      <c r="H174" s="45">
        <f t="shared" si="23"/>
        <v>3.6488399999999999</v>
      </c>
      <c r="I174" s="45">
        <f t="shared" si="24"/>
        <v>1948.48056</v>
      </c>
      <c r="J174" s="45">
        <f t="shared" si="25"/>
        <v>0.47434919999999997</v>
      </c>
      <c r="K174" s="46">
        <f t="shared" si="26"/>
        <v>1695.1780871999999</v>
      </c>
      <c r="L174" s="47">
        <v>0.20000000000000001</v>
      </c>
      <c r="M174" s="48">
        <f t="shared" si="27"/>
        <v>339.03561744000001</v>
      </c>
      <c r="N174" s="49">
        <v>0.050000000000000003</v>
      </c>
      <c r="O174" s="50">
        <f t="shared" si="28"/>
        <v>84.758904360000002</v>
      </c>
      <c r="P174" s="49">
        <v>0.050000000000000003</v>
      </c>
      <c r="Q174" s="50">
        <f t="shared" si="29"/>
        <v>84.758904360000002</v>
      </c>
      <c r="R174" s="51">
        <f t="shared" si="30"/>
        <v>2.2200000000000002</v>
      </c>
      <c r="S174" s="52">
        <f t="shared" si="31"/>
        <v>1185.48</v>
      </c>
      <c r="T174" s="53">
        <f t="shared" si="32"/>
        <v>0.60841253658697014</v>
      </c>
    </row>
    <row r="175" ht="15.95" customHeight="1">
      <c r="A175" s="342" t="s">
        <v>485</v>
      </c>
      <c r="B175" s="56" t="s">
        <v>441</v>
      </c>
      <c r="C175" s="59" t="str">
        <f>VLOOKUP(B175,'New template'!A:L,2,FALSE)</f>
        <v>E06381</v>
      </c>
      <c r="D175" s="41">
        <v>2</v>
      </c>
      <c r="E175" s="42">
        <v>198</v>
      </c>
      <c r="F175" s="43">
        <v>0</v>
      </c>
      <c r="G175" s="44">
        <f t="shared" si="22"/>
        <v>198</v>
      </c>
      <c r="H175" s="45">
        <f t="shared" si="23"/>
        <v>27.787319999999998</v>
      </c>
      <c r="I175" s="45">
        <f t="shared" si="24"/>
        <v>55.574639999999995</v>
      </c>
      <c r="J175" s="45">
        <f t="shared" si="25"/>
        <v>3.6123515999999998</v>
      </c>
      <c r="K175" s="46">
        <f t="shared" si="26"/>
        <v>48.349936799999995</v>
      </c>
      <c r="L175" s="47">
        <v>0.20000000000000001</v>
      </c>
      <c r="M175" s="48">
        <f t="shared" si="27"/>
        <v>9.6699873600000004</v>
      </c>
      <c r="N175" s="49">
        <v>0.050000000000000003</v>
      </c>
      <c r="O175" s="50">
        <f t="shared" si="28"/>
        <v>2.4174968400000001</v>
      </c>
      <c r="P175" s="49">
        <v>0.050000000000000003</v>
      </c>
      <c r="Q175" s="50">
        <f t="shared" si="29"/>
        <v>2.4174968400000001</v>
      </c>
      <c r="R175" s="51">
        <f t="shared" si="30"/>
        <v>16.920000000000002</v>
      </c>
      <c r="S175" s="52">
        <f t="shared" si="31"/>
        <v>33.840000000000003</v>
      </c>
      <c r="T175" s="53">
        <f t="shared" si="32"/>
        <v>0.60891082695272536</v>
      </c>
    </row>
    <row r="176" ht="15.95" customHeight="1">
      <c r="A176" s="342" t="s">
        <v>485</v>
      </c>
      <c r="B176" s="56" t="s">
        <v>441</v>
      </c>
      <c r="C176" s="59" t="str">
        <f>VLOOKUP(B176,'New template'!A:L,2,FALSE)</f>
        <v>E06381</v>
      </c>
      <c r="D176" s="41">
        <v>46</v>
      </c>
      <c r="E176" s="42">
        <v>198</v>
      </c>
      <c r="F176" s="43">
        <v>0.34999999999999998</v>
      </c>
      <c r="G176" s="44">
        <f t="shared" si="22"/>
        <v>128</v>
      </c>
      <c r="H176" s="45">
        <f t="shared" si="23"/>
        <v>17.963519999999999</v>
      </c>
      <c r="I176" s="45">
        <f t="shared" si="24"/>
        <v>826.32191999999998</v>
      </c>
      <c r="J176" s="45">
        <f t="shared" si="25"/>
        <v>2.3352575999999998</v>
      </c>
      <c r="K176" s="46">
        <f t="shared" si="26"/>
        <v>718.90007039999989</v>
      </c>
      <c r="L176" s="47">
        <v>0.20000000000000001</v>
      </c>
      <c r="M176" s="48">
        <f t="shared" si="27"/>
        <v>143.78001407999997</v>
      </c>
      <c r="N176" s="49">
        <v>0.050000000000000003</v>
      </c>
      <c r="O176" s="50">
        <f t="shared" si="28"/>
        <v>35.945003519999993</v>
      </c>
      <c r="P176" s="49">
        <v>0.050000000000000003</v>
      </c>
      <c r="Q176" s="50">
        <f t="shared" si="29"/>
        <v>35.945003519999993</v>
      </c>
      <c r="R176" s="51">
        <f t="shared" si="30"/>
        <v>10.94</v>
      </c>
      <c r="S176" s="52">
        <f t="shared" si="31"/>
        <v>503.23999999999995</v>
      </c>
      <c r="T176" s="53">
        <f t="shared" si="32"/>
        <v>0.60901204218326921</v>
      </c>
    </row>
    <row r="177" ht="15.95" customHeight="1">
      <c r="A177" s="342" t="s">
        <v>485</v>
      </c>
      <c r="B177" s="56" t="s">
        <v>443</v>
      </c>
      <c r="C177" s="59" t="str">
        <f>VLOOKUP(B177,'New template'!A:L,2,FALSE)</f>
        <v>E06689</v>
      </c>
      <c r="D177" s="41">
        <v>4</v>
      </c>
      <c r="E177" s="42">
        <v>298</v>
      </c>
      <c r="F177" s="43">
        <v>0.34999999999999998</v>
      </c>
      <c r="G177" s="44">
        <f t="shared" si="22"/>
        <v>193</v>
      </c>
      <c r="H177" s="45">
        <f t="shared" si="23"/>
        <v>27.085619999999999</v>
      </c>
      <c r="I177" s="45">
        <f t="shared" si="24"/>
        <v>108.34247999999999</v>
      </c>
      <c r="J177" s="45">
        <f t="shared" si="25"/>
        <v>3.5211305999999998</v>
      </c>
      <c r="K177" s="46">
        <f t="shared" si="26"/>
        <v>94.257957599999997</v>
      </c>
      <c r="L177" s="47">
        <v>0.20000000000000001</v>
      </c>
      <c r="M177" s="48">
        <f t="shared" si="27"/>
        <v>18.851591519999999</v>
      </c>
      <c r="N177" s="49">
        <v>0.050000000000000003</v>
      </c>
      <c r="O177" s="50">
        <f t="shared" si="28"/>
        <v>4.7128978799999999</v>
      </c>
      <c r="P177" s="49">
        <v>0.050000000000000003</v>
      </c>
      <c r="Q177" s="50">
        <f t="shared" si="29"/>
        <v>4.7128978799999999</v>
      </c>
      <c r="R177" s="51">
        <f t="shared" si="30"/>
        <v>16.5</v>
      </c>
      <c r="S177" s="52">
        <f t="shared" si="31"/>
        <v>66</v>
      </c>
      <c r="T177" s="53">
        <f t="shared" si="32"/>
        <v>0.60917933575085237</v>
      </c>
    </row>
    <row r="178" ht="15.95" customHeight="1">
      <c r="A178" s="342" t="s">
        <v>485</v>
      </c>
      <c r="B178" s="56" t="s">
        <v>262</v>
      </c>
      <c r="C178" s="59" t="str">
        <f>VLOOKUP(B178,'New template'!A:L,2,FALSE)</f>
        <v>E03191</v>
      </c>
      <c r="D178" s="41">
        <v>79</v>
      </c>
      <c r="E178" s="42">
        <v>258</v>
      </c>
      <c r="F178" s="43">
        <v>0.80000000000000004</v>
      </c>
      <c r="G178" s="44">
        <f t="shared" si="22"/>
        <v>51</v>
      </c>
      <c r="H178" s="45">
        <f t="shared" si="23"/>
        <v>7.1573399999999996</v>
      </c>
      <c r="I178" s="45">
        <f t="shared" si="24"/>
        <v>565.42985999999996</v>
      </c>
      <c r="J178" s="45">
        <f t="shared" si="25"/>
        <v>0.93045420000000001</v>
      </c>
      <c r="K178" s="46">
        <f t="shared" si="26"/>
        <v>491.92397819999996</v>
      </c>
      <c r="L178" s="47">
        <v>0.20000000000000001</v>
      </c>
      <c r="M178" s="48">
        <f t="shared" si="27"/>
        <v>98.384795639999993</v>
      </c>
      <c r="N178" s="49">
        <v>0.050000000000000003</v>
      </c>
      <c r="O178" s="50">
        <f t="shared" si="28"/>
        <v>24.596198909999998</v>
      </c>
      <c r="P178" s="49">
        <v>0.050000000000000003</v>
      </c>
      <c r="Q178" s="50">
        <f t="shared" si="29"/>
        <v>24.596198909999998</v>
      </c>
      <c r="R178" s="51">
        <f t="shared" si="30"/>
        <v>4.3600000000000003</v>
      </c>
      <c r="S178" s="52">
        <f t="shared" si="31"/>
        <v>344.44</v>
      </c>
      <c r="T178" s="53">
        <f t="shared" si="32"/>
        <v>0.60916485733526704</v>
      </c>
    </row>
    <row r="179" ht="15.95" customHeight="1">
      <c r="A179" s="342" t="s">
        <v>485</v>
      </c>
      <c r="B179" s="56" t="s">
        <v>264</v>
      </c>
      <c r="C179" s="59" t="str">
        <f>VLOOKUP(B179,'New template'!A:L,2,FALSE)</f>
        <v>E01607</v>
      </c>
      <c r="D179" s="41">
        <v>354</v>
      </c>
      <c r="E179" s="42">
        <v>314</v>
      </c>
      <c r="F179" s="43">
        <v>0.90000000000000002</v>
      </c>
      <c r="G179" s="44">
        <f t="shared" si="22"/>
        <v>31</v>
      </c>
      <c r="H179" s="45">
        <f t="shared" si="23"/>
        <v>4.3505399999999996</v>
      </c>
      <c r="I179" s="45">
        <f t="shared" si="24"/>
        <v>1540.0911599999999</v>
      </c>
      <c r="J179" s="45">
        <f t="shared" si="25"/>
        <v>0.56557020000000002</v>
      </c>
      <c r="K179" s="46">
        <f t="shared" si="26"/>
        <v>1339.8793091999999</v>
      </c>
      <c r="L179" s="47">
        <v>0.20000000000000001</v>
      </c>
      <c r="M179" s="48">
        <f t="shared" si="27"/>
        <v>267.97586183999999</v>
      </c>
      <c r="N179" s="49">
        <v>0.050000000000000003</v>
      </c>
      <c r="O179" s="50">
        <f t="shared" si="28"/>
        <v>66.993965459999998</v>
      </c>
      <c r="P179" s="49">
        <v>0.050000000000000003</v>
      </c>
      <c r="Q179" s="50">
        <f t="shared" si="29"/>
        <v>66.993965459999998</v>
      </c>
      <c r="R179" s="51">
        <f t="shared" si="30"/>
        <v>2.6499999999999999</v>
      </c>
      <c r="S179" s="52">
        <f t="shared" si="31"/>
        <v>938.10000000000002</v>
      </c>
      <c r="T179" s="53">
        <f t="shared" si="32"/>
        <v>0.609119787428687</v>
      </c>
    </row>
    <row r="180" ht="15.95" customHeight="1">
      <c r="A180" s="342" t="s">
        <v>485</v>
      </c>
      <c r="B180" s="39" t="s">
        <v>266</v>
      </c>
      <c r="C180" s="59" t="str">
        <f>VLOOKUP(B180,'New template'!A:L,2,FALSE)</f>
        <v>E02278</v>
      </c>
      <c r="D180" s="41">
        <v>393</v>
      </c>
      <c r="E180" s="42">
        <v>198</v>
      </c>
      <c r="F180" s="43">
        <v>0.84999999999999998</v>
      </c>
      <c r="G180" s="44">
        <f t="shared" si="22"/>
        <v>29</v>
      </c>
      <c r="H180" s="45">
        <f t="shared" si="23"/>
        <v>4.0698599999999994</v>
      </c>
      <c r="I180" s="45">
        <f t="shared" si="24"/>
        <v>1599.4549799999998</v>
      </c>
      <c r="J180" s="45">
        <f t="shared" si="25"/>
        <v>0.52908179999999994</v>
      </c>
      <c r="K180" s="46">
        <f t="shared" si="26"/>
        <v>1391.5258325999996</v>
      </c>
      <c r="L180" s="47">
        <v>0.20000000000000001</v>
      </c>
      <c r="M180" s="48">
        <f t="shared" si="27"/>
        <v>278.30516651999994</v>
      </c>
      <c r="N180" s="49">
        <v>0.050000000000000003</v>
      </c>
      <c r="O180" s="50">
        <f t="shared" si="28"/>
        <v>69.576291629999986</v>
      </c>
      <c r="P180" s="49">
        <v>0.050000000000000003</v>
      </c>
      <c r="Q180" s="50">
        <f t="shared" si="29"/>
        <v>69.576291629999986</v>
      </c>
      <c r="R180" s="51">
        <f t="shared" si="30"/>
        <v>2.48</v>
      </c>
      <c r="S180" s="52">
        <f t="shared" si="31"/>
        <v>974.63999999999999</v>
      </c>
      <c r="T180" s="53">
        <f t="shared" si="32"/>
        <v>0.60935757003926438</v>
      </c>
    </row>
    <row r="181" ht="15.95" customHeight="1">
      <c r="A181" s="342" t="s">
        <v>485</v>
      </c>
      <c r="B181" s="39" t="s">
        <v>268</v>
      </c>
      <c r="C181" s="59" t="str">
        <f>VLOOKUP(B181,'New template'!A:L,2,FALSE)</f>
        <v>E05647</v>
      </c>
      <c r="D181" s="41">
        <v>193</v>
      </c>
      <c r="E181" s="42">
        <v>398</v>
      </c>
      <c r="F181" s="43">
        <v>0.84999999999999998</v>
      </c>
      <c r="G181" s="44">
        <f t="shared" si="22"/>
        <v>59</v>
      </c>
      <c r="H181" s="45">
        <f t="shared" si="23"/>
        <v>8.2800599999999989</v>
      </c>
      <c r="I181" s="45">
        <f t="shared" si="24"/>
        <v>1598.0515799999998</v>
      </c>
      <c r="J181" s="45">
        <f t="shared" si="25"/>
        <v>1.0764077999999999</v>
      </c>
      <c r="K181" s="46">
        <f t="shared" si="26"/>
        <v>1390.3048745999997</v>
      </c>
      <c r="L181" s="47">
        <v>0.20000000000000001</v>
      </c>
      <c r="M181" s="48">
        <f t="shared" si="27"/>
        <v>278.06097491999998</v>
      </c>
      <c r="N181" s="49">
        <v>0.050000000000000003</v>
      </c>
      <c r="O181" s="50">
        <f t="shared" si="28"/>
        <v>69.515243729999995</v>
      </c>
      <c r="P181" s="49">
        <v>0.050000000000000003</v>
      </c>
      <c r="Q181" s="50">
        <f t="shared" si="29"/>
        <v>69.515243729999995</v>
      </c>
      <c r="R181" s="51">
        <f t="shared" si="30"/>
        <v>5.04</v>
      </c>
      <c r="S181" s="52">
        <f t="shared" si="31"/>
        <v>972.72000000000003</v>
      </c>
      <c r="T181" s="53">
        <f t="shared" si="32"/>
        <v>0.60869124136781627</v>
      </c>
    </row>
    <row r="182" ht="15.95" customHeight="1">
      <c r="A182" s="342" t="s">
        <v>485</v>
      </c>
      <c r="B182" s="39" t="s">
        <v>396</v>
      </c>
      <c r="C182" s="59" t="str">
        <f>VLOOKUP(B182,'New template'!A:L,2,FALSE)</f>
        <v>E05700</v>
      </c>
      <c r="D182" s="41">
        <v>174</v>
      </c>
      <c r="E182" s="42">
        <v>248</v>
      </c>
      <c r="F182" s="43">
        <v>0.5</v>
      </c>
      <c r="G182" s="44">
        <f t="shared" si="22"/>
        <v>124</v>
      </c>
      <c r="H182" s="45">
        <f t="shared" si="23"/>
        <v>17.402159999999999</v>
      </c>
      <c r="I182" s="45">
        <f t="shared" si="24"/>
        <v>3027.9758399999996</v>
      </c>
      <c r="J182" s="45">
        <f t="shared" si="25"/>
        <v>2.2622808000000001</v>
      </c>
      <c r="K182" s="46">
        <f t="shared" si="26"/>
        <v>2634.3389807999997</v>
      </c>
      <c r="L182" s="47">
        <v>0.20000000000000001</v>
      </c>
      <c r="M182" s="48">
        <f t="shared" si="27"/>
        <v>526.86779616000001</v>
      </c>
      <c r="N182" s="49">
        <v>0.050000000000000003</v>
      </c>
      <c r="O182" s="50">
        <f t="shared" si="28"/>
        <v>131.71694904</v>
      </c>
      <c r="P182" s="49">
        <v>0.050000000000000003</v>
      </c>
      <c r="Q182" s="50">
        <f t="shared" si="29"/>
        <v>131.71694904</v>
      </c>
      <c r="R182" s="51">
        <f t="shared" si="30"/>
        <v>10.6</v>
      </c>
      <c r="S182" s="52">
        <f t="shared" si="31"/>
        <v>1844.3999999999999</v>
      </c>
      <c r="T182" s="53">
        <f t="shared" si="32"/>
        <v>0.609119787428687</v>
      </c>
    </row>
    <row r="183" ht="15.95" customHeight="1">
      <c r="A183" s="342" t="s">
        <v>485</v>
      </c>
      <c r="B183" s="56" t="s">
        <v>518</v>
      </c>
      <c r="C183" s="353"/>
      <c r="D183" s="41">
        <v>1</v>
      </c>
      <c r="E183" s="42">
        <v>298</v>
      </c>
      <c r="F183" s="43">
        <v>0</v>
      </c>
      <c r="G183" s="44">
        <f t="shared" si="22"/>
        <v>298</v>
      </c>
      <c r="H183" s="45">
        <f t="shared" si="23"/>
        <v>41.82132</v>
      </c>
      <c r="I183" s="45">
        <f t="shared" si="24"/>
        <v>41.82132</v>
      </c>
      <c r="J183" s="45">
        <f t="shared" si="25"/>
        <v>5.4367716000000001</v>
      </c>
      <c r="K183" s="46">
        <f t="shared" si="26"/>
        <v>36.3845484</v>
      </c>
      <c r="L183" s="47">
        <v>0.20000000000000001</v>
      </c>
      <c r="M183" s="48">
        <f t="shared" si="27"/>
        <v>7.2769096800000002</v>
      </c>
      <c r="N183" s="49">
        <v>0.050000000000000003</v>
      </c>
      <c r="O183" s="50">
        <f t="shared" si="28"/>
        <v>1.81922742</v>
      </c>
      <c r="P183" s="49">
        <v>0.050000000000000003</v>
      </c>
      <c r="Q183" s="50">
        <f t="shared" si="29"/>
        <v>1.81922742</v>
      </c>
      <c r="R183" s="51">
        <f t="shared" si="30"/>
        <v>25.469999999999999</v>
      </c>
      <c r="S183" s="52">
        <f t="shared" si="31"/>
        <v>25.469999999999999</v>
      </c>
      <c r="T183" s="53">
        <f t="shared" si="32"/>
        <v>0.60901951444861135</v>
      </c>
    </row>
    <row r="184" ht="15.95" customHeight="1">
      <c r="A184" s="342" t="s">
        <v>485</v>
      </c>
      <c r="B184" s="56" t="s">
        <v>518</v>
      </c>
      <c r="C184" s="353"/>
      <c r="D184" s="41">
        <v>3</v>
      </c>
      <c r="E184" s="42">
        <v>298</v>
      </c>
      <c r="F184" s="43">
        <v>0.5</v>
      </c>
      <c r="G184" s="44">
        <f t="shared" si="22"/>
        <v>149</v>
      </c>
      <c r="H184" s="45">
        <f t="shared" si="23"/>
        <v>20.91066</v>
      </c>
      <c r="I184" s="45">
        <f t="shared" si="24"/>
        <v>62.73198</v>
      </c>
      <c r="J184" s="45">
        <f t="shared" si="25"/>
        <v>2.7183858000000001</v>
      </c>
      <c r="K184" s="46">
        <f t="shared" si="26"/>
        <v>54.5768226</v>
      </c>
      <c r="L184" s="47">
        <v>0.20000000000000001</v>
      </c>
      <c r="M184" s="48">
        <f t="shared" si="27"/>
        <v>10.915364520000001</v>
      </c>
      <c r="N184" s="49">
        <v>0.050000000000000003</v>
      </c>
      <c r="O184" s="50">
        <f t="shared" si="28"/>
        <v>2.7288411300000002</v>
      </c>
      <c r="P184" s="49">
        <v>0.050000000000000003</v>
      </c>
      <c r="Q184" s="50">
        <f t="shared" si="29"/>
        <v>2.7288411300000002</v>
      </c>
      <c r="R184" s="51">
        <f t="shared" si="30"/>
        <v>12.73</v>
      </c>
      <c r="S184" s="52">
        <f t="shared" si="31"/>
        <v>38.189999999999998</v>
      </c>
      <c r="T184" s="53">
        <f t="shared" si="32"/>
        <v>0.6087804019576617</v>
      </c>
    </row>
    <row r="185" ht="15.95" customHeight="1">
      <c r="A185" s="342" t="s">
        <v>485</v>
      </c>
      <c r="B185" s="39" t="s">
        <v>498</v>
      </c>
      <c r="C185" s="353"/>
      <c r="D185" s="41">
        <v>2</v>
      </c>
      <c r="E185" s="42">
        <v>398</v>
      </c>
      <c r="F185" s="43">
        <v>0</v>
      </c>
      <c r="G185" s="44">
        <f t="shared" si="22"/>
        <v>398</v>
      </c>
      <c r="H185" s="45">
        <f t="shared" si="23"/>
        <v>55.855319999999999</v>
      </c>
      <c r="I185" s="45">
        <f t="shared" si="24"/>
        <v>111.71064</v>
      </c>
      <c r="J185" s="45">
        <f t="shared" si="25"/>
        <v>7.2611916000000001</v>
      </c>
      <c r="K185" s="46">
        <f t="shared" si="26"/>
        <v>97.188256800000005</v>
      </c>
      <c r="L185" s="47">
        <v>0.20000000000000001</v>
      </c>
      <c r="M185" s="48">
        <f t="shared" si="27"/>
        <v>19.437651360000004</v>
      </c>
      <c r="N185" s="49">
        <v>0.050000000000000003</v>
      </c>
      <c r="O185" s="50">
        <f t="shared" si="28"/>
        <v>4.859412840000001</v>
      </c>
      <c r="P185" s="49">
        <v>0.050000000000000003</v>
      </c>
      <c r="Q185" s="50">
        <f t="shared" si="29"/>
        <v>4.859412840000001</v>
      </c>
      <c r="R185" s="51">
        <f t="shared" si="30"/>
        <v>34.020000000000003</v>
      </c>
      <c r="S185" s="52">
        <f t="shared" si="31"/>
        <v>68.040000000000006</v>
      </c>
      <c r="T185" s="53">
        <f t="shared" si="32"/>
        <v>0.60907358511239407</v>
      </c>
    </row>
    <row r="186" ht="15.95" customHeight="1">
      <c r="A186" s="342" t="s">
        <v>485</v>
      </c>
      <c r="B186" s="39" t="s">
        <v>498</v>
      </c>
      <c r="C186" s="353"/>
      <c r="D186" s="41">
        <v>2</v>
      </c>
      <c r="E186" s="42">
        <v>398</v>
      </c>
      <c r="F186" s="43">
        <v>0.29999999999999999</v>
      </c>
      <c r="G186" s="44">
        <f t="shared" si="22"/>
        <v>278</v>
      </c>
      <c r="H186" s="45">
        <f t="shared" si="23"/>
        <v>39.014519999999997</v>
      </c>
      <c r="I186" s="45">
        <f t="shared" si="24"/>
        <v>78.029039999999995</v>
      </c>
      <c r="J186" s="45">
        <f t="shared" si="25"/>
        <v>5.0718876000000002</v>
      </c>
      <c r="K186" s="46">
        <f t="shared" si="26"/>
        <v>67.885264799999987</v>
      </c>
      <c r="L186" s="47">
        <v>0.20000000000000001</v>
      </c>
      <c r="M186" s="48">
        <f t="shared" si="27"/>
        <v>13.577052959999998</v>
      </c>
      <c r="N186" s="49">
        <v>0.050000000000000003</v>
      </c>
      <c r="O186" s="50">
        <f t="shared" si="28"/>
        <v>3.3942632399999995</v>
      </c>
      <c r="P186" s="49">
        <v>0.050000000000000003</v>
      </c>
      <c r="Q186" s="50">
        <f t="shared" si="29"/>
        <v>3.3942632399999995</v>
      </c>
      <c r="R186" s="51">
        <f t="shared" si="30"/>
        <v>23.760000000000002</v>
      </c>
      <c r="S186" s="52">
        <f t="shared" si="31"/>
        <v>47.520000000000003</v>
      </c>
      <c r="T186" s="53">
        <f t="shared" si="32"/>
        <v>0.60900403234488087</v>
      </c>
    </row>
    <row r="187" ht="15.95" customHeight="1">
      <c r="A187" s="342" t="s">
        <v>485</v>
      </c>
      <c r="B187" s="39" t="s">
        <v>499</v>
      </c>
      <c r="C187" s="353"/>
      <c r="D187" s="41">
        <v>13</v>
      </c>
      <c r="E187" s="42">
        <v>448</v>
      </c>
      <c r="F187" s="43">
        <v>0</v>
      </c>
      <c r="G187" s="44">
        <f t="shared" si="22"/>
        <v>448</v>
      </c>
      <c r="H187" s="45">
        <f t="shared" si="23"/>
        <v>62.872319999999995</v>
      </c>
      <c r="I187" s="45">
        <f t="shared" si="24"/>
        <v>817.34015999999997</v>
      </c>
      <c r="J187" s="45">
        <f t="shared" si="25"/>
        <v>8.1734016</v>
      </c>
      <c r="K187" s="46">
        <f t="shared" si="26"/>
        <v>711.08593919999998</v>
      </c>
      <c r="L187" s="47">
        <v>0.20000000000000001</v>
      </c>
      <c r="M187" s="48">
        <f t="shared" si="27"/>
        <v>142.21718784000001</v>
      </c>
      <c r="N187" s="49">
        <v>0.050000000000000003</v>
      </c>
      <c r="O187" s="50">
        <f t="shared" si="28"/>
        <v>35.554296960000002</v>
      </c>
      <c r="P187" s="49">
        <v>0.050000000000000003</v>
      </c>
      <c r="Q187" s="50">
        <f t="shared" si="29"/>
        <v>35.554296960000002</v>
      </c>
      <c r="R187" s="51">
        <f t="shared" si="30"/>
        <v>38.289999999999999</v>
      </c>
      <c r="S187" s="52">
        <f t="shared" si="31"/>
        <v>497.76999999999998</v>
      </c>
      <c r="T187" s="53">
        <f t="shared" si="32"/>
        <v>0.60901204218326921</v>
      </c>
    </row>
    <row r="188" ht="15.95" customHeight="1">
      <c r="A188" s="342" t="s">
        <v>485</v>
      </c>
      <c r="B188" s="39" t="s">
        <v>499</v>
      </c>
      <c r="C188" s="353"/>
      <c r="D188" s="41">
        <v>6</v>
      </c>
      <c r="E188" s="42">
        <v>448</v>
      </c>
      <c r="F188" s="43">
        <v>0.29999999999999999</v>
      </c>
      <c r="G188" s="44">
        <f t="shared" si="22"/>
        <v>313</v>
      </c>
      <c r="H188" s="45">
        <f t="shared" si="23"/>
        <v>43.92642</v>
      </c>
      <c r="I188" s="45">
        <f t="shared" si="24"/>
        <v>263.55851999999999</v>
      </c>
      <c r="J188" s="45">
        <f t="shared" si="25"/>
        <v>5.7104346000000001</v>
      </c>
      <c r="K188" s="46">
        <f t="shared" si="26"/>
        <v>229.29591240000002</v>
      </c>
      <c r="L188" s="47">
        <v>0.20000000000000001</v>
      </c>
      <c r="M188" s="48">
        <f t="shared" si="27"/>
        <v>45.859182480000008</v>
      </c>
      <c r="N188" s="49">
        <v>0.050000000000000003</v>
      </c>
      <c r="O188" s="50">
        <f t="shared" si="28"/>
        <v>11.464795620000002</v>
      </c>
      <c r="P188" s="49">
        <v>0.050000000000000003</v>
      </c>
      <c r="Q188" s="50">
        <f t="shared" si="29"/>
        <v>11.464795620000002</v>
      </c>
      <c r="R188" s="51">
        <f t="shared" si="30"/>
        <v>26.75</v>
      </c>
      <c r="S188" s="52">
        <f t="shared" si="31"/>
        <v>160.5</v>
      </c>
      <c r="T188" s="53">
        <f t="shared" si="32"/>
        <v>0.60897291425069466</v>
      </c>
    </row>
    <row r="189" ht="15.95" customHeight="1">
      <c r="A189" s="342" t="s">
        <v>485</v>
      </c>
      <c r="B189" s="56" t="s">
        <v>276</v>
      </c>
      <c r="C189" s="59" t="str">
        <f>VLOOKUP(B189,'New template'!A:L,2,FALSE)</f>
        <v>E03566</v>
      </c>
      <c r="D189" s="41">
        <v>2</v>
      </c>
      <c r="E189" s="42">
        <v>248</v>
      </c>
      <c r="F189" s="43">
        <v>0.59999999999999998</v>
      </c>
      <c r="G189" s="44">
        <f t="shared" si="22"/>
        <v>99</v>
      </c>
      <c r="H189" s="45">
        <f t="shared" si="23"/>
        <v>13.893659999999999</v>
      </c>
      <c r="I189" s="45">
        <f t="shared" si="24"/>
        <v>27.787319999999998</v>
      </c>
      <c r="J189" s="45">
        <f t="shared" si="25"/>
        <v>1.8061757999999999</v>
      </c>
      <c r="K189" s="46">
        <f t="shared" si="26"/>
        <v>24.174968399999997</v>
      </c>
      <c r="L189" s="47">
        <v>0.20000000000000001</v>
      </c>
      <c r="M189" s="48">
        <f t="shared" si="27"/>
        <v>4.8349936800000002</v>
      </c>
      <c r="N189" s="49">
        <v>0.050000000000000003</v>
      </c>
      <c r="O189" s="50">
        <f t="shared" si="28"/>
        <v>1.20874842</v>
      </c>
      <c r="P189" s="49">
        <v>0.050000000000000003</v>
      </c>
      <c r="Q189" s="50">
        <f t="shared" si="29"/>
        <v>1.20874842</v>
      </c>
      <c r="R189" s="51">
        <f t="shared" si="30"/>
        <v>8.4600000000000009</v>
      </c>
      <c r="S189" s="52">
        <f t="shared" si="31"/>
        <v>16.920000000000002</v>
      </c>
      <c r="T189" s="53">
        <f t="shared" si="32"/>
        <v>0.60891082695272536</v>
      </c>
    </row>
    <row r="190" ht="15.95" customHeight="1">
      <c r="A190" s="342" t="s">
        <v>485</v>
      </c>
      <c r="B190" s="56" t="s">
        <v>276</v>
      </c>
      <c r="C190" s="59" t="str">
        <f>VLOOKUP(B190,'New template'!A:L,2,FALSE)</f>
        <v>E03566</v>
      </c>
      <c r="D190" s="41">
        <v>7</v>
      </c>
      <c r="E190" s="42">
        <v>248</v>
      </c>
      <c r="F190" s="43">
        <v>0.5</v>
      </c>
      <c r="G190" s="44">
        <f t="shared" si="22"/>
        <v>124</v>
      </c>
      <c r="H190" s="45">
        <f t="shared" si="23"/>
        <v>17.402159999999999</v>
      </c>
      <c r="I190" s="45">
        <f t="shared" si="24"/>
        <v>121.81511999999999</v>
      </c>
      <c r="J190" s="45">
        <f t="shared" si="25"/>
        <v>2.2622808000000001</v>
      </c>
      <c r="K190" s="46">
        <f t="shared" si="26"/>
        <v>105.9791544</v>
      </c>
      <c r="L190" s="47">
        <v>0.20000000000000001</v>
      </c>
      <c r="M190" s="48">
        <f t="shared" si="27"/>
        <v>21.195830880000003</v>
      </c>
      <c r="N190" s="49">
        <v>0.050000000000000003</v>
      </c>
      <c r="O190" s="50">
        <f t="shared" si="28"/>
        <v>5.2989577200000006</v>
      </c>
      <c r="P190" s="49">
        <v>0.050000000000000003</v>
      </c>
      <c r="Q190" s="50">
        <f t="shared" si="29"/>
        <v>5.2989577200000006</v>
      </c>
      <c r="R190" s="51">
        <f t="shared" si="30"/>
        <v>10.6</v>
      </c>
      <c r="S190" s="52">
        <f t="shared" si="31"/>
        <v>74.200000000000003</v>
      </c>
      <c r="T190" s="53">
        <f t="shared" si="32"/>
        <v>0.60911978742868711</v>
      </c>
    </row>
    <row r="191" ht="15.95" customHeight="1">
      <c r="A191" s="342" t="s">
        <v>485</v>
      </c>
      <c r="B191" s="56" t="s">
        <v>278</v>
      </c>
      <c r="C191" s="59" t="str">
        <f>VLOOKUP(B191,'New template'!A:L,2,FALSE)</f>
        <v>E06534</v>
      </c>
      <c r="D191" s="41">
        <v>2</v>
      </c>
      <c r="E191" s="42">
        <v>348</v>
      </c>
      <c r="F191" s="43">
        <v>0.59999999999999998</v>
      </c>
      <c r="G191" s="44">
        <f t="shared" si="22"/>
        <v>139</v>
      </c>
      <c r="H191" s="45">
        <f t="shared" si="23"/>
        <v>19.507259999999999</v>
      </c>
      <c r="I191" s="45">
        <f t="shared" si="24"/>
        <v>39.014519999999997</v>
      </c>
      <c r="J191" s="45">
        <f t="shared" si="25"/>
        <v>2.5359438000000001</v>
      </c>
      <c r="K191" s="46">
        <f t="shared" si="26"/>
        <v>33.942632399999994</v>
      </c>
      <c r="L191" s="47">
        <v>0.20000000000000001</v>
      </c>
      <c r="M191" s="48">
        <f t="shared" si="27"/>
        <v>6.7885264799999989</v>
      </c>
      <c r="N191" s="49">
        <v>0.050000000000000003</v>
      </c>
      <c r="O191" s="50">
        <f t="shared" si="28"/>
        <v>1.6971316199999997</v>
      </c>
      <c r="P191" s="49">
        <v>0.050000000000000003</v>
      </c>
      <c r="Q191" s="50">
        <f t="shared" si="29"/>
        <v>1.6971316199999997</v>
      </c>
      <c r="R191" s="51">
        <f t="shared" si="30"/>
        <v>11.880000000000001</v>
      </c>
      <c r="S191" s="52">
        <f t="shared" si="31"/>
        <v>23.760000000000002</v>
      </c>
      <c r="T191" s="53">
        <f t="shared" si="32"/>
        <v>0.60900403234488087</v>
      </c>
    </row>
    <row r="192" ht="15.95" customHeight="1">
      <c r="A192" s="342" t="s">
        <v>485</v>
      </c>
      <c r="B192" s="54" t="s">
        <v>278</v>
      </c>
      <c r="C192" s="59" t="str">
        <f>VLOOKUP(B192,'New template'!A:L,2,FALSE)</f>
        <v>E06534</v>
      </c>
      <c r="D192" s="41">
        <v>10</v>
      </c>
      <c r="E192" s="42">
        <v>348</v>
      </c>
      <c r="F192" s="43">
        <v>0.5</v>
      </c>
      <c r="G192" s="44">
        <f t="shared" si="22"/>
        <v>174</v>
      </c>
      <c r="H192" s="45">
        <f t="shared" si="23"/>
        <v>24.419159999999998</v>
      </c>
      <c r="I192" s="45">
        <f t="shared" si="24"/>
        <v>244.19159999999999</v>
      </c>
      <c r="J192" s="45">
        <f t="shared" si="25"/>
        <v>3.1744908000000001</v>
      </c>
      <c r="K192" s="46">
        <f t="shared" si="26"/>
        <v>212.44669199999998</v>
      </c>
      <c r="L192" s="47">
        <v>0.20000000000000001</v>
      </c>
      <c r="M192" s="48">
        <f t="shared" si="27"/>
        <v>42.489338400000001</v>
      </c>
      <c r="N192" s="49">
        <v>0.050000000000000003</v>
      </c>
      <c r="O192" s="50">
        <f t="shared" si="28"/>
        <v>10.6223346</v>
      </c>
      <c r="P192" s="49">
        <v>0.050000000000000003</v>
      </c>
      <c r="Q192" s="50">
        <f t="shared" si="29"/>
        <v>10.6223346</v>
      </c>
      <c r="R192" s="51">
        <f t="shared" si="30"/>
        <v>14.869999999999999</v>
      </c>
      <c r="S192" s="52">
        <f t="shared" si="31"/>
        <v>148.69999999999999</v>
      </c>
      <c r="T192" s="53">
        <f t="shared" si="32"/>
        <v>0.60894805554327014</v>
      </c>
    </row>
    <row r="193" ht="15.95" customHeight="1">
      <c r="A193" s="342" t="s">
        <v>485</v>
      </c>
      <c r="B193" s="54" t="s">
        <v>280</v>
      </c>
      <c r="C193" s="59" t="str">
        <f>VLOOKUP(B193,'New template'!A:L,2,FALSE)</f>
        <v>E03045</v>
      </c>
      <c r="D193" s="41">
        <v>191</v>
      </c>
      <c r="E193" s="42">
        <v>348</v>
      </c>
      <c r="F193" s="43">
        <v>0.59999999999999998</v>
      </c>
      <c r="G193" s="44">
        <f t="shared" si="22"/>
        <v>139</v>
      </c>
      <c r="H193" s="45">
        <f t="shared" si="23"/>
        <v>19.507259999999999</v>
      </c>
      <c r="I193" s="45">
        <f t="shared" si="24"/>
        <v>3725.8866599999997</v>
      </c>
      <c r="J193" s="45">
        <f t="shared" si="25"/>
        <v>2.5359438000000001</v>
      </c>
      <c r="K193" s="46">
        <f t="shared" si="26"/>
        <v>3241.5213941999996</v>
      </c>
      <c r="L193" s="47">
        <v>0.20000000000000001</v>
      </c>
      <c r="M193" s="48">
        <f t="shared" si="27"/>
        <v>648.30427883999994</v>
      </c>
      <c r="N193" s="49">
        <v>0.050000000000000003</v>
      </c>
      <c r="O193" s="50">
        <f t="shared" si="28"/>
        <v>162.07606970999998</v>
      </c>
      <c r="P193" s="49">
        <v>0.050000000000000003</v>
      </c>
      <c r="Q193" s="50">
        <f t="shared" si="29"/>
        <v>162.07606970999998</v>
      </c>
      <c r="R193" s="51">
        <f t="shared" si="30"/>
        <v>11.880000000000001</v>
      </c>
      <c r="S193" s="52">
        <f t="shared" si="31"/>
        <v>2269.0799999999999</v>
      </c>
      <c r="T193" s="53">
        <f t="shared" si="32"/>
        <v>0.60900403234488087</v>
      </c>
    </row>
    <row r="194" ht="15.95" customHeight="1">
      <c r="A194" s="342" t="s">
        <v>485</v>
      </c>
      <c r="B194" s="56" t="s">
        <v>282</v>
      </c>
      <c r="C194" s="59" t="str">
        <f>VLOOKUP(B194,'New template'!A:L,2,FALSE)</f>
        <v>E05096</v>
      </c>
      <c r="D194" s="41">
        <v>76</v>
      </c>
      <c r="E194" s="42">
        <v>498</v>
      </c>
      <c r="F194" s="43">
        <v>0.59999999999999998</v>
      </c>
      <c r="G194" s="44">
        <f t="shared" si="22"/>
        <v>199</v>
      </c>
      <c r="H194" s="45">
        <f t="shared" si="23"/>
        <v>27.927659999999999</v>
      </c>
      <c r="I194" s="45">
        <f t="shared" si="24"/>
        <v>2122.50216</v>
      </c>
      <c r="J194" s="45">
        <f t="shared" si="25"/>
        <v>3.6305958</v>
      </c>
      <c r="K194" s="46">
        <f t="shared" si="26"/>
        <v>1846.5768792000001</v>
      </c>
      <c r="L194" s="47">
        <v>0.20000000000000001</v>
      </c>
      <c r="M194" s="48">
        <f t="shared" si="27"/>
        <v>369.31537584000006</v>
      </c>
      <c r="N194" s="49">
        <v>0.050000000000000003</v>
      </c>
      <c r="O194" s="50">
        <f t="shared" si="28"/>
        <v>92.328843960000015</v>
      </c>
      <c r="P194" s="49">
        <v>0.050000000000000003</v>
      </c>
      <c r="Q194" s="50">
        <f t="shared" si="29"/>
        <v>92.328843960000015</v>
      </c>
      <c r="R194" s="51">
        <f t="shared" si="30"/>
        <v>17.010000000000002</v>
      </c>
      <c r="S194" s="52">
        <f t="shared" si="31"/>
        <v>1292.7600000000002</v>
      </c>
      <c r="T194" s="53">
        <f t="shared" si="32"/>
        <v>0.60907358511239407</v>
      </c>
    </row>
    <row r="195" ht="15.95" customHeight="1">
      <c r="A195" s="342" t="s">
        <v>485</v>
      </c>
      <c r="B195" s="56" t="s">
        <v>519</v>
      </c>
      <c r="C195" s="353"/>
      <c r="D195" s="41">
        <v>50</v>
      </c>
      <c r="E195" s="42">
        <v>148</v>
      </c>
      <c r="F195" s="43">
        <v>0</v>
      </c>
      <c r="G195" s="44">
        <f t="shared" si="22"/>
        <v>148</v>
      </c>
      <c r="H195" s="45">
        <f t="shared" si="23"/>
        <v>20.770319999999998</v>
      </c>
      <c r="I195" s="45">
        <f t="shared" si="24"/>
        <v>1038.5159999999998</v>
      </c>
      <c r="J195" s="45">
        <f t="shared" si="25"/>
        <v>2.7001415999999998</v>
      </c>
      <c r="K195" s="46">
        <f t="shared" si="26"/>
        <v>903.50891999999999</v>
      </c>
      <c r="L195" s="47">
        <v>0.20000000000000001</v>
      </c>
      <c r="M195" s="48">
        <f t="shared" si="27"/>
        <v>180.701784</v>
      </c>
      <c r="N195" s="49">
        <v>0.050000000000000003</v>
      </c>
      <c r="O195" s="50">
        <f t="shared" si="28"/>
        <v>45.175446000000001</v>
      </c>
      <c r="P195" s="49">
        <v>0.050000000000000003</v>
      </c>
      <c r="Q195" s="50">
        <f t="shared" si="29"/>
        <v>45.175446000000001</v>
      </c>
      <c r="R195" s="51">
        <f t="shared" si="30"/>
        <v>12.65</v>
      </c>
      <c r="S195" s="52">
        <f t="shared" si="31"/>
        <v>632.5</v>
      </c>
      <c r="T195" s="53">
        <f t="shared" si="32"/>
        <v>0.60904213319775535</v>
      </c>
    </row>
    <row r="196" ht="15.95" customHeight="1">
      <c r="A196" s="342" t="s">
        <v>485</v>
      </c>
      <c r="B196" s="56" t="s">
        <v>520</v>
      </c>
      <c r="C196" s="353"/>
      <c r="D196" s="41">
        <v>16</v>
      </c>
      <c r="E196" s="42">
        <v>198</v>
      </c>
      <c r="F196" s="43">
        <v>0</v>
      </c>
      <c r="G196" s="44">
        <f t="shared" si="22"/>
        <v>198</v>
      </c>
      <c r="H196" s="45">
        <f t="shared" si="23"/>
        <v>27.787319999999998</v>
      </c>
      <c r="I196" s="45">
        <f t="shared" si="24"/>
        <v>444.59711999999996</v>
      </c>
      <c r="J196" s="45">
        <f t="shared" si="25"/>
        <v>3.6123515999999998</v>
      </c>
      <c r="K196" s="46">
        <f t="shared" si="26"/>
        <v>386.79949439999996</v>
      </c>
      <c r="L196" s="47">
        <v>0.20000000000000001</v>
      </c>
      <c r="M196" s="48">
        <f t="shared" si="27"/>
        <v>77.359898880000003</v>
      </c>
      <c r="N196" s="49">
        <v>0.050000000000000003</v>
      </c>
      <c r="O196" s="50">
        <f t="shared" si="28"/>
        <v>19.339974720000001</v>
      </c>
      <c r="P196" s="49">
        <v>0.050000000000000003</v>
      </c>
      <c r="Q196" s="50">
        <f t="shared" si="29"/>
        <v>19.339974720000001</v>
      </c>
      <c r="R196" s="51">
        <f t="shared" si="30"/>
        <v>16.920000000000002</v>
      </c>
      <c r="S196" s="52">
        <f t="shared" si="31"/>
        <v>270.72000000000003</v>
      </c>
      <c r="T196" s="53">
        <f t="shared" si="32"/>
        <v>0.60891082695272536</v>
      </c>
    </row>
    <row r="197" ht="15.95" customHeight="1">
      <c r="A197" s="342" t="s">
        <v>485</v>
      </c>
      <c r="B197" s="56" t="s">
        <v>394</v>
      </c>
      <c r="C197" s="59" t="str">
        <f>VLOOKUP(B197,'New template'!A:L,2,FALSE)</f>
        <v>E05071</v>
      </c>
      <c r="D197" s="41">
        <v>8</v>
      </c>
      <c r="E197" s="42">
        <v>148</v>
      </c>
      <c r="F197" s="43">
        <v>0.75</v>
      </c>
      <c r="G197" s="44">
        <f t="shared" si="22"/>
        <v>37</v>
      </c>
      <c r="H197" s="45">
        <f t="shared" si="23"/>
        <v>5.1925799999999995</v>
      </c>
      <c r="I197" s="45">
        <f t="shared" si="24"/>
        <v>41.540639999999996</v>
      </c>
      <c r="J197" s="45">
        <f t="shared" si="25"/>
        <v>0.67503539999999995</v>
      </c>
      <c r="K197" s="46">
        <f t="shared" si="26"/>
        <v>36.140356799999999</v>
      </c>
      <c r="L197" s="47">
        <v>0.20000000000000001</v>
      </c>
      <c r="M197" s="48">
        <f t="shared" si="27"/>
        <v>7.2280713600000004</v>
      </c>
      <c r="N197" s="49">
        <v>0.050000000000000003</v>
      </c>
      <c r="O197" s="50">
        <f t="shared" si="28"/>
        <v>1.8070178400000001</v>
      </c>
      <c r="P197" s="49">
        <v>0.050000000000000003</v>
      </c>
      <c r="Q197" s="50">
        <f t="shared" si="29"/>
        <v>1.8070178400000001</v>
      </c>
      <c r="R197" s="51">
        <f t="shared" si="30"/>
        <v>3.1600000000000001</v>
      </c>
      <c r="S197" s="52">
        <f t="shared" si="31"/>
        <v>25.280000000000001</v>
      </c>
      <c r="T197" s="53">
        <f t="shared" si="32"/>
        <v>0.60856067696597849</v>
      </c>
    </row>
    <row r="198" ht="15.95" customHeight="1">
      <c r="A198" s="342" t="s">
        <v>485</v>
      </c>
      <c r="B198" s="56" t="s">
        <v>395</v>
      </c>
      <c r="C198" s="59" t="str">
        <f>VLOOKUP(B198,'New template'!A:L,2,FALSE)</f>
        <v>E06305</v>
      </c>
      <c r="D198" s="41">
        <v>3</v>
      </c>
      <c r="E198" s="42">
        <v>198</v>
      </c>
      <c r="F198" s="43">
        <v>0.75</v>
      </c>
      <c r="G198" s="44">
        <f t="shared" si="22"/>
        <v>49</v>
      </c>
      <c r="H198" s="45">
        <f t="shared" si="23"/>
        <v>6.8766599999999993</v>
      </c>
      <c r="I198" s="45">
        <f t="shared" si="24"/>
        <v>20.629979999999996</v>
      </c>
      <c r="J198" s="45">
        <f t="shared" si="25"/>
        <v>0.89396579999999992</v>
      </c>
      <c r="K198" s="46">
        <f t="shared" si="26"/>
        <v>17.948082599999999</v>
      </c>
      <c r="L198" s="47">
        <v>0.20000000000000001</v>
      </c>
      <c r="M198" s="48">
        <f t="shared" si="27"/>
        <v>3.5896165199999999</v>
      </c>
      <c r="N198" s="49">
        <v>0.050000000000000003</v>
      </c>
      <c r="O198" s="50">
        <f t="shared" si="28"/>
        <v>0.89740412999999997</v>
      </c>
      <c r="P198" s="49">
        <v>0.050000000000000003</v>
      </c>
      <c r="Q198" s="50">
        <f t="shared" si="29"/>
        <v>0.89740412999999997</v>
      </c>
      <c r="R198" s="51">
        <f t="shared" si="30"/>
        <v>4.1900000000000004</v>
      </c>
      <c r="S198" s="52">
        <f t="shared" si="31"/>
        <v>12.57</v>
      </c>
      <c r="T198" s="53">
        <f t="shared" si="32"/>
        <v>0.60930742540710181</v>
      </c>
    </row>
    <row r="199" ht="15.95" customHeight="1">
      <c r="A199" s="349" t="s">
        <v>500</v>
      </c>
      <c r="B199" s="74"/>
      <c r="C199" s="350"/>
      <c r="D199" s="76">
        <f>SUM(D8:D198)</f>
        <v>57628</v>
      </c>
      <c r="E199" s="77"/>
      <c r="F199" s="78"/>
      <c r="G199" s="79"/>
      <c r="H199" s="80"/>
      <c r="I199" s="80">
        <f>SUM(I61:I198)</f>
        <v>270733.68318000005</v>
      </c>
      <c r="J199" s="81">
        <v>0.13</v>
      </c>
      <c r="K199" s="80">
        <f>SUM(K61:K198)</f>
        <v>235538.30436659997</v>
      </c>
      <c r="L199" s="81">
        <v>0.20000000000000001</v>
      </c>
      <c r="M199" s="82">
        <f>SUM(M61:M198)</f>
        <v>47107.66087331999</v>
      </c>
      <c r="N199" s="81">
        <f>O199/K199</f>
        <v>0.049999999999999996</v>
      </c>
      <c r="O199" s="80">
        <f>SUM(O61:O198)</f>
        <v>11776.915218329998</v>
      </c>
      <c r="P199" s="81">
        <f>Q199/K199</f>
        <v>0.049999999999999996</v>
      </c>
      <c r="Q199" s="82">
        <f>SUM(Q61:Q198)</f>
        <v>11776.915218329998</v>
      </c>
      <c r="R199" s="82"/>
      <c r="S199" s="80">
        <f>SUM(S8:S198)</f>
        <v>545274.69999999984</v>
      </c>
      <c r="T199" s="81">
        <v>0.60999999999999999</v>
      </c>
    </row>
    <row r="200" ht="15.95" customHeight="1">
      <c r="A200" s="351" t="s">
        <v>501</v>
      </c>
      <c r="B200" s="354" t="s">
        <v>32</v>
      </c>
      <c r="C200" s="59" t="str">
        <f>VLOOKUP(B200,'New template'!A:L,2,FALSE)</f>
        <v>E05837</v>
      </c>
      <c r="D200" s="85">
        <v>2</v>
      </c>
      <c r="E200" s="86">
        <v>298</v>
      </c>
      <c r="F200" s="87">
        <v>0</v>
      </c>
      <c r="G200" s="88">
        <f t="shared" ref="G200:G225" si="33">ROUNDDOWN(E200*(1-F200),0)</f>
        <v>298</v>
      </c>
      <c r="H200" s="89">
        <f t="shared" ref="H200:H225" si="34">G200*$C$6</f>
        <v>41.82132</v>
      </c>
      <c r="I200" s="89">
        <f t="shared" ref="I200:I225" si="35">H200*D200</f>
        <v>83.64264</v>
      </c>
      <c r="J200" s="89">
        <f t="shared" ref="J200:J225" si="36">H200*0.13</f>
        <v>5.4367716000000001</v>
      </c>
      <c r="K200" s="90">
        <f t="shared" ref="K200:K225" si="37">(H200-J200)*D200</f>
        <v>72.7690968</v>
      </c>
      <c r="L200" s="91">
        <v>0.20000000000000001</v>
      </c>
      <c r="M200" s="92">
        <f t="shared" ref="M200:M225" si="38">K200*L200</f>
        <v>14.55381936</v>
      </c>
      <c r="N200" s="93">
        <v>0.050000000000000003</v>
      </c>
      <c r="O200" s="94">
        <f t="shared" ref="O200:O225" si="39">K200*N200</f>
        <v>3.6384548400000001</v>
      </c>
      <c r="P200" s="93">
        <v>0.050000000000000003</v>
      </c>
      <c r="Q200" s="94">
        <f t="shared" ref="Q200:Q225" si="40">K200*P200</f>
        <v>3.6384548400000001</v>
      </c>
      <c r="R200" s="95">
        <f t="shared" ref="R200:R225" si="41">IFERROR(ROUND((K200-M200-O200-Q200)/D200,2),0)</f>
        <v>25.469999999999999</v>
      </c>
      <c r="S200" s="96">
        <f t="shared" ref="S200:S225" si="42">+D200*R200</f>
        <v>50.939999999999998</v>
      </c>
      <c r="T200" s="97">
        <f t="shared" ref="T200:T225" si="43">S200/I200</f>
        <v>0.60901951444861135</v>
      </c>
    </row>
    <row r="201" ht="15.95" customHeight="1">
      <c r="A201" s="351" t="s">
        <v>501</v>
      </c>
      <c r="B201" s="354" t="s">
        <v>294</v>
      </c>
      <c r="C201" s="59" t="str">
        <f>VLOOKUP(B201,'New template'!A:L,2,FALSE)</f>
        <v>E06690</v>
      </c>
      <c r="D201" s="85">
        <v>1</v>
      </c>
      <c r="E201" s="86">
        <v>398</v>
      </c>
      <c r="F201" s="87">
        <v>0</v>
      </c>
      <c r="G201" s="88">
        <f t="shared" ref="G201:G216" si="44">ROUNDDOWN(E201*(1-F201),0)</f>
        <v>398</v>
      </c>
      <c r="H201" s="89">
        <f t="shared" ref="H201:H216" si="45">G201*$C$6</f>
        <v>55.855319999999999</v>
      </c>
      <c r="I201" s="89">
        <f t="shared" ref="I201:I216" si="46">H201*D201</f>
        <v>55.855319999999999</v>
      </c>
      <c r="J201" s="89">
        <f t="shared" ref="J201:J216" si="47">H201*0.13</f>
        <v>7.2611916000000001</v>
      </c>
      <c r="K201" s="90">
        <f t="shared" ref="K201:K216" si="48">(H201-J201)*D201</f>
        <v>48.594128400000002</v>
      </c>
      <c r="L201" s="91">
        <v>0.20000000000000001</v>
      </c>
      <c r="M201" s="92">
        <f t="shared" ref="M201:M216" si="49">K201*L201</f>
        <v>9.7188256800000019</v>
      </c>
      <c r="N201" s="93">
        <v>0.050000000000000003</v>
      </c>
      <c r="O201" s="94">
        <f t="shared" ref="O201:O216" si="50">K201*N201</f>
        <v>2.4297064200000005</v>
      </c>
      <c r="P201" s="93">
        <v>0.050000000000000003</v>
      </c>
      <c r="Q201" s="94">
        <f t="shared" ref="Q201:Q216" si="51">K201*P201</f>
        <v>2.4297064200000005</v>
      </c>
      <c r="R201" s="95">
        <f t="shared" ref="R201:R216" si="52">IFERROR(ROUND((K201-M201-O201-Q201)/D201,2),0)</f>
        <v>34.020000000000003</v>
      </c>
      <c r="S201" s="96">
        <f t="shared" ref="S201:S216" si="53">+D201*R201</f>
        <v>34.020000000000003</v>
      </c>
      <c r="T201" s="97">
        <f t="shared" ref="T201:T216" si="54">S201/I201</f>
        <v>0.60907358511239407</v>
      </c>
    </row>
    <row r="202" ht="15.95" customHeight="1">
      <c r="A202" s="351" t="s">
        <v>501</v>
      </c>
      <c r="B202" s="354" t="s">
        <v>48</v>
      </c>
      <c r="C202" s="59" t="str">
        <f>VLOOKUP(B202,'New template'!A:L,2,FALSE)</f>
        <v>E03009</v>
      </c>
      <c r="D202" s="85">
        <v>1</v>
      </c>
      <c r="E202" s="86">
        <v>268</v>
      </c>
      <c r="F202" s="87">
        <v>0.84999999999999998</v>
      </c>
      <c r="G202" s="88">
        <f t="shared" si="44"/>
        <v>40</v>
      </c>
      <c r="H202" s="89">
        <f t="shared" si="45"/>
        <v>5.6135999999999999</v>
      </c>
      <c r="I202" s="89">
        <f t="shared" si="46"/>
        <v>5.6135999999999999</v>
      </c>
      <c r="J202" s="89">
        <f t="shared" si="47"/>
        <v>0.72976799999999997</v>
      </c>
      <c r="K202" s="90">
        <f t="shared" si="48"/>
        <v>4.883832</v>
      </c>
      <c r="L202" s="91">
        <v>0.20000000000000001</v>
      </c>
      <c r="M202" s="92">
        <f t="shared" si="49"/>
        <v>0.97676640000000003</v>
      </c>
      <c r="N202" s="93">
        <v>0.050000000000000003</v>
      </c>
      <c r="O202" s="94">
        <f t="shared" si="50"/>
        <v>0.24419160000000001</v>
      </c>
      <c r="P202" s="93">
        <v>0.050000000000000003</v>
      </c>
      <c r="Q202" s="94">
        <f t="shared" si="51"/>
        <v>0.24419160000000001</v>
      </c>
      <c r="R202" s="95">
        <f t="shared" si="52"/>
        <v>3.4199999999999999</v>
      </c>
      <c r="S202" s="96">
        <f t="shared" si="53"/>
        <v>3.4199999999999999</v>
      </c>
      <c r="T202" s="97">
        <f t="shared" si="54"/>
        <v>0.60923471569046606</v>
      </c>
    </row>
    <row r="203" ht="15.95" customHeight="1">
      <c r="A203" s="351" t="s">
        <v>501</v>
      </c>
      <c r="B203" s="354" t="s">
        <v>50</v>
      </c>
      <c r="C203" s="59" t="str">
        <f>VLOOKUP(B203,'New template'!A:L,2,FALSE)</f>
        <v xml:space="preserve">E03483 </v>
      </c>
      <c r="D203" s="85">
        <v>4</v>
      </c>
      <c r="E203" s="86">
        <v>368</v>
      </c>
      <c r="F203" s="87">
        <v>0.90000000000000002</v>
      </c>
      <c r="G203" s="88">
        <f t="shared" si="44"/>
        <v>36</v>
      </c>
      <c r="H203" s="89">
        <f t="shared" si="45"/>
        <v>5.0522399999999994</v>
      </c>
      <c r="I203" s="89">
        <f t="shared" si="46"/>
        <v>20.208959999999998</v>
      </c>
      <c r="J203" s="89">
        <f t="shared" si="47"/>
        <v>0.65679119999999991</v>
      </c>
      <c r="K203" s="90">
        <f t="shared" si="48"/>
        <v>17.581795199999998</v>
      </c>
      <c r="L203" s="91">
        <v>0.20000000000000001</v>
      </c>
      <c r="M203" s="92">
        <f t="shared" si="49"/>
        <v>3.5163590399999998</v>
      </c>
      <c r="N203" s="93">
        <v>0.050000000000000003</v>
      </c>
      <c r="O203" s="94">
        <f t="shared" si="50"/>
        <v>0.87908975999999994</v>
      </c>
      <c r="P203" s="93">
        <v>0.050000000000000003</v>
      </c>
      <c r="Q203" s="94">
        <f t="shared" si="51"/>
        <v>0.87908975999999994</v>
      </c>
      <c r="R203" s="95">
        <f t="shared" si="52"/>
        <v>3.0800000000000001</v>
      </c>
      <c r="S203" s="96">
        <f t="shared" si="53"/>
        <v>12.32</v>
      </c>
      <c r="T203" s="97">
        <f t="shared" si="54"/>
        <v>0.6096305797032604</v>
      </c>
    </row>
    <row r="204" ht="15.95" customHeight="1">
      <c r="A204" s="351" t="s">
        <v>501</v>
      </c>
      <c r="B204" s="354" t="s">
        <v>50</v>
      </c>
      <c r="C204" s="59" t="str">
        <f>VLOOKUP(B204,'New template'!A:L,2,FALSE)</f>
        <v xml:space="preserve">E03483 </v>
      </c>
      <c r="D204" s="85">
        <v>3</v>
      </c>
      <c r="E204" s="86">
        <v>368</v>
      </c>
      <c r="F204" s="87">
        <v>0.84999999999999998</v>
      </c>
      <c r="G204" s="88">
        <f t="shared" si="44"/>
        <v>55</v>
      </c>
      <c r="H204" s="89">
        <f t="shared" si="45"/>
        <v>7.7186999999999992</v>
      </c>
      <c r="I204" s="89">
        <f t="shared" si="46"/>
        <v>23.156099999999999</v>
      </c>
      <c r="J204" s="89">
        <f t="shared" si="47"/>
        <v>1.003431</v>
      </c>
      <c r="K204" s="90">
        <f t="shared" si="48"/>
        <v>20.145806999999998</v>
      </c>
      <c r="L204" s="91">
        <v>0.20000000000000001</v>
      </c>
      <c r="M204" s="92">
        <f t="shared" si="49"/>
        <v>4.0291613999999996</v>
      </c>
      <c r="N204" s="93">
        <v>0.050000000000000003</v>
      </c>
      <c r="O204" s="94">
        <f t="shared" si="50"/>
        <v>1.0072903499999999</v>
      </c>
      <c r="P204" s="93">
        <v>0.050000000000000003</v>
      </c>
      <c r="Q204" s="94">
        <f t="shared" si="51"/>
        <v>1.0072903499999999</v>
      </c>
      <c r="R204" s="95">
        <f t="shared" si="52"/>
        <v>4.7000000000000002</v>
      </c>
      <c r="S204" s="96">
        <f t="shared" si="53"/>
        <v>14.100000000000001</v>
      </c>
      <c r="T204" s="97">
        <f t="shared" si="54"/>
        <v>0.60891082695272525</v>
      </c>
    </row>
    <row r="205" ht="15.95" customHeight="1">
      <c r="A205" s="351" t="s">
        <v>501</v>
      </c>
      <c r="B205" s="354" t="s">
        <v>60</v>
      </c>
      <c r="C205" s="59" t="str">
        <f>VLOOKUP(B205,'New template'!A:L,2,FALSE)</f>
        <v>E02323</v>
      </c>
      <c r="D205" s="85">
        <v>12</v>
      </c>
      <c r="E205" s="86">
        <v>398</v>
      </c>
      <c r="F205" s="87">
        <v>0.5</v>
      </c>
      <c r="G205" s="88">
        <f t="shared" si="44"/>
        <v>199</v>
      </c>
      <c r="H205" s="89">
        <f t="shared" si="45"/>
        <v>27.927659999999999</v>
      </c>
      <c r="I205" s="89">
        <f t="shared" si="46"/>
        <v>335.13191999999998</v>
      </c>
      <c r="J205" s="89">
        <f t="shared" si="47"/>
        <v>3.6305958</v>
      </c>
      <c r="K205" s="90">
        <f t="shared" si="48"/>
        <v>291.56477040000004</v>
      </c>
      <c r="L205" s="91">
        <v>0.20000000000000001</v>
      </c>
      <c r="M205" s="92">
        <f t="shared" si="49"/>
        <v>58.312954080000011</v>
      </c>
      <c r="N205" s="93">
        <v>0.050000000000000003</v>
      </c>
      <c r="O205" s="94">
        <f t="shared" si="50"/>
        <v>14.578238520000003</v>
      </c>
      <c r="P205" s="93">
        <v>0.050000000000000003</v>
      </c>
      <c r="Q205" s="94">
        <f t="shared" si="51"/>
        <v>14.578238520000003</v>
      </c>
      <c r="R205" s="95">
        <f t="shared" si="52"/>
        <v>17.010000000000002</v>
      </c>
      <c r="S205" s="96">
        <f t="shared" si="53"/>
        <v>204.12</v>
      </c>
      <c r="T205" s="97">
        <f t="shared" si="54"/>
        <v>0.60907358511239396</v>
      </c>
    </row>
    <row r="206" ht="15.95" customHeight="1">
      <c r="A206" s="351" t="s">
        <v>501</v>
      </c>
      <c r="B206" s="354" t="s">
        <v>60</v>
      </c>
      <c r="C206" s="59" t="str">
        <f>VLOOKUP(B206,'New template'!A:L,2,FALSE)</f>
        <v>E02323</v>
      </c>
      <c r="D206" s="85">
        <v>1</v>
      </c>
      <c r="E206" s="86">
        <v>398</v>
      </c>
      <c r="F206" s="87">
        <v>0</v>
      </c>
      <c r="G206" s="88">
        <f t="shared" si="44"/>
        <v>398</v>
      </c>
      <c r="H206" s="89">
        <f t="shared" si="45"/>
        <v>55.855319999999999</v>
      </c>
      <c r="I206" s="89">
        <f t="shared" si="46"/>
        <v>55.855319999999999</v>
      </c>
      <c r="J206" s="89">
        <f t="shared" si="47"/>
        <v>7.2611916000000001</v>
      </c>
      <c r="K206" s="90">
        <f t="shared" si="48"/>
        <v>48.594128400000002</v>
      </c>
      <c r="L206" s="91">
        <v>0.20000000000000001</v>
      </c>
      <c r="M206" s="92">
        <f t="shared" si="49"/>
        <v>9.7188256800000019</v>
      </c>
      <c r="N206" s="93">
        <v>0.050000000000000003</v>
      </c>
      <c r="O206" s="94">
        <f t="shared" si="50"/>
        <v>2.4297064200000005</v>
      </c>
      <c r="P206" s="93">
        <v>0.050000000000000003</v>
      </c>
      <c r="Q206" s="94">
        <f t="shared" si="51"/>
        <v>2.4297064200000005</v>
      </c>
      <c r="R206" s="95">
        <f t="shared" si="52"/>
        <v>34.020000000000003</v>
      </c>
      <c r="S206" s="96">
        <f t="shared" si="53"/>
        <v>34.020000000000003</v>
      </c>
      <c r="T206" s="97">
        <f t="shared" si="54"/>
        <v>0.60907358511239407</v>
      </c>
    </row>
    <row r="207" ht="15.95" customHeight="1">
      <c r="A207" s="351" t="s">
        <v>501</v>
      </c>
      <c r="B207" s="354" t="s">
        <v>54</v>
      </c>
      <c r="C207" s="59" t="str">
        <f>VLOOKUP(B207,'New template'!A:L,2,FALSE)</f>
        <v>E01927</v>
      </c>
      <c r="D207" s="85">
        <v>4</v>
      </c>
      <c r="E207" s="86">
        <v>198</v>
      </c>
      <c r="F207" s="87">
        <v>0.5</v>
      </c>
      <c r="G207" s="88">
        <f t="shared" si="44"/>
        <v>99</v>
      </c>
      <c r="H207" s="89">
        <f t="shared" si="45"/>
        <v>13.893659999999999</v>
      </c>
      <c r="I207" s="89">
        <f t="shared" si="46"/>
        <v>55.574639999999995</v>
      </c>
      <c r="J207" s="89">
        <f t="shared" si="47"/>
        <v>1.8061757999999999</v>
      </c>
      <c r="K207" s="90">
        <f t="shared" si="48"/>
        <v>48.349936799999995</v>
      </c>
      <c r="L207" s="91">
        <v>0.20000000000000001</v>
      </c>
      <c r="M207" s="92">
        <f t="shared" si="49"/>
        <v>9.6699873600000004</v>
      </c>
      <c r="N207" s="93">
        <v>0.050000000000000003</v>
      </c>
      <c r="O207" s="94">
        <f t="shared" si="50"/>
        <v>2.4174968400000001</v>
      </c>
      <c r="P207" s="93">
        <v>0.050000000000000003</v>
      </c>
      <c r="Q207" s="94">
        <f t="shared" si="51"/>
        <v>2.4174968400000001</v>
      </c>
      <c r="R207" s="95">
        <f t="shared" si="52"/>
        <v>8.4600000000000009</v>
      </c>
      <c r="S207" s="96">
        <f t="shared" si="53"/>
        <v>33.840000000000003</v>
      </c>
      <c r="T207" s="97">
        <f t="shared" si="54"/>
        <v>0.60891082695272536</v>
      </c>
    </row>
    <row r="208" ht="15.95" customHeight="1">
      <c r="A208" s="351" t="s">
        <v>501</v>
      </c>
      <c r="B208" s="354" t="s">
        <v>334</v>
      </c>
      <c r="C208" s="40" t="s">
        <v>57</v>
      </c>
      <c r="D208" s="85">
        <v>2</v>
      </c>
      <c r="E208" s="86">
        <v>268</v>
      </c>
      <c r="F208" s="87">
        <v>0.5</v>
      </c>
      <c r="G208" s="88">
        <f t="shared" si="44"/>
        <v>134</v>
      </c>
      <c r="H208" s="89">
        <f t="shared" si="45"/>
        <v>18.80556</v>
      </c>
      <c r="I208" s="89">
        <f t="shared" si="46"/>
        <v>37.61112</v>
      </c>
      <c r="J208" s="89">
        <f t="shared" si="47"/>
        <v>2.4447228000000001</v>
      </c>
      <c r="K208" s="90">
        <f t="shared" si="48"/>
        <v>32.721674399999998</v>
      </c>
      <c r="L208" s="91">
        <v>0.20000000000000001</v>
      </c>
      <c r="M208" s="92">
        <f t="shared" si="49"/>
        <v>6.5443348800000001</v>
      </c>
      <c r="N208" s="93">
        <v>0.050000000000000003</v>
      </c>
      <c r="O208" s="94">
        <f t="shared" si="50"/>
        <v>1.63608372</v>
      </c>
      <c r="P208" s="93">
        <v>0.050000000000000003</v>
      </c>
      <c r="Q208" s="94">
        <f t="shared" si="51"/>
        <v>1.63608372</v>
      </c>
      <c r="R208" s="95">
        <f t="shared" si="52"/>
        <v>11.449999999999999</v>
      </c>
      <c r="S208" s="96">
        <f t="shared" si="53"/>
        <v>22.899999999999999</v>
      </c>
      <c r="T208" s="97">
        <f t="shared" si="54"/>
        <v>0.60886248535007725</v>
      </c>
    </row>
    <row r="209" ht="15.95" customHeight="1">
      <c r="A209" s="351" t="s">
        <v>501</v>
      </c>
      <c r="B209" s="354" t="s">
        <v>521</v>
      </c>
      <c r="C209" s="40" t="s">
        <v>53</v>
      </c>
      <c r="D209" s="85">
        <v>9</v>
      </c>
      <c r="E209" s="86">
        <v>198</v>
      </c>
      <c r="F209" s="87">
        <v>0.5</v>
      </c>
      <c r="G209" s="88">
        <f t="shared" si="44"/>
        <v>99</v>
      </c>
      <c r="H209" s="89">
        <f t="shared" si="45"/>
        <v>13.893659999999999</v>
      </c>
      <c r="I209" s="89">
        <f t="shared" si="46"/>
        <v>125.04293999999999</v>
      </c>
      <c r="J209" s="89">
        <f t="shared" si="47"/>
        <v>1.8061757999999999</v>
      </c>
      <c r="K209" s="90">
        <f t="shared" si="48"/>
        <v>108.7873578</v>
      </c>
      <c r="L209" s="91">
        <v>0.20000000000000001</v>
      </c>
      <c r="M209" s="92">
        <f t="shared" si="49"/>
        <v>21.757471559999999</v>
      </c>
      <c r="N209" s="93">
        <v>0.050000000000000003</v>
      </c>
      <c r="O209" s="94">
        <f t="shared" si="50"/>
        <v>5.4393678899999998</v>
      </c>
      <c r="P209" s="93">
        <v>0.050000000000000003</v>
      </c>
      <c r="Q209" s="94">
        <f t="shared" si="51"/>
        <v>5.4393678899999998</v>
      </c>
      <c r="R209" s="95">
        <f t="shared" si="52"/>
        <v>8.4600000000000009</v>
      </c>
      <c r="S209" s="96">
        <f t="shared" si="53"/>
        <v>76.140000000000015</v>
      </c>
      <c r="T209" s="97">
        <f t="shared" si="54"/>
        <v>0.60891082695272536</v>
      </c>
    </row>
    <row r="210" ht="15.95" customHeight="1">
      <c r="A210" s="351" t="s">
        <v>501</v>
      </c>
      <c r="B210" s="354" t="s">
        <v>521</v>
      </c>
      <c r="C210" s="40" t="s">
        <v>53</v>
      </c>
      <c r="D210" s="85">
        <v>1</v>
      </c>
      <c r="E210" s="86">
        <v>198</v>
      </c>
      <c r="F210" s="87">
        <v>0</v>
      </c>
      <c r="G210" s="88">
        <f t="shared" si="44"/>
        <v>198</v>
      </c>
      <c r="H210" s="89">
        <f t="shared" si="45"/>
        <v>27.787319999999998</v>
      </c>
      <c r="I210" s="89">
        <f t="shared" si="46"/>
        <v>27.787319999999998</v>
      </c>
      <c r="J210" s="89">
        <f t="shared" si="47"/>
        <v>3.6123515999999998</v>
      </c>
      <c r="K210" s="90">
        <f t="shared" si="48"/>
        <v>24.174968399999997</v>
      </c>
      <c r="L210" s="91">
        <v>0.20000000000000001</v>
      </c>
      <c r="M210" s="92">
        <f t="shared" si="49"/>
        <v>4.8349936800000002</v>
      </c>
      <c r="N210" s="93">
        <v>0.050000000000000003</v>
      </c>
      <c r="O210" s="94">
        <f t="shared" si="50"/>
        <v>1.20874842</v>
      </c>
      <c r="P210" s="93">
        <v>0.050000000000000003</v>
      </c>
      <c r="Q210" s="94">
        <f t="shared" si="51"/>
        <v>1.20874842</v>
      </c>
      <c r="R210" s="95">
        <f t="shared" si="52"/>
        <v>16.920000000000002</v>
      </c>
      <c r="S210" s="96">
        <f t="shared" si="53"/>
        <v>16.920000000000002</v>
      </c>
      <c r="T210" s="97">
        <f t="shared" si="54"/>
        <v>0.60891082695272536</v>
      </c>
    </row>
    <row r="211" ht="15.95" customHeight="1">
      <c r="A211" s="351" t="s">
        <v>501</v>
      </c>
      <c r="B211" s="354" t="s">
        <v>510</v>
      </c>
      <c r="C211" s="59" t="str">
        <f>VLOOKUP(B211,'New template'!A:L,2,FALSE)</f>
        <v>E03053</v>
      </c>
      <c r="D211" s="85">
        <v>20</v>
      </c>
      <c r="E211" s="86">
        <v>298</v>
      </c>
      <c r="F211" s="87">
        <v>0</v>
      </c>
      <c r="G211" s="88">
        <f t="shared" si="44"/>
        <v>298</v>
      </c>
      <c r="H211" s="89">
        <f t="shared" si="45"/>
        <v>41.82132</v>
      </c>
      <c r="I211" s="89">
        <f t="shared" si="46"/>
        <v>836.42640000000006</v>
      </c>
      <c r="J211" s="89">
        <f t="shared" si="47"/>
        <v>5.4367716000000001</v>
      </c>
      <c r="K211" s="90">
        <f t="shared" si="48"/>
        <v>727.690968</v>
      </c>
      <c r="L211" s="91">
        <v>0.20000000000000001</v>
      </c>
      <c r="M211" s="92">
        <f t="shared" si="49"/>
        <v>145.5381936</v>
      </c>
      <c r="N211" s="93">
        <v>0.050000000000000003</v>
      </c>
      <c r="O211" s="94">
        <f t="shared" si="50"/>
        <v>36.3845484</v>
      </c>
      <c r="P211" s="93">
        <v>0.050000000000000003</v>
      </c>
      <c r="Q211" s="94">
        <f t="shared" si="51"/>
        <v>36.3845484</v>
      </c>
      <c r="R211" s="95">
        <f t="shared" si="52"/>
        <v>25.469999999999999</v>
      </c>
      <c r="S211" s="96">
        <f t="shared" si="53"/>
        <v>509.39999999999998</v>
      </c>
      <c r="T211" s="97">
        <f t="shared" si="54"/>
        <v>0.60901951444861135</v>
      </c>
    </row>
    <row r="212" ht="15.95" customHeight="1">
      <c r="A212" s="351" t="s">
        <v>501</v>
      </c>
      <c r="B212" s="354" t="s">
        <v>511</v>
      </c>
      <c r="C212" s="353"/>
      <c r="D212" s="85">
        <v>18</v>
      </c>
      <c r="E212" s="86">
        <v>448</v>
      </c>
      <c r="F212" s="87">
        <v>0</v>
      </c>
      <c r="G212" s="88">
        <f t="shared" si="44"/>
        <v>448</v>
      </c>
      <c r="H212" s="89">
        <f t="shared" si="45"/>
        <v>62.872319999999995</v>
      </c>
      <c r="I212" s="89">
        <f t="shared" si="46"/>
        <v>1131.7017599999999</v>
      </c>
      <c r="J212" s="89">
        <f t="shared" si="47"/>
        <v>8.1734016</v>
      </c>
      <c r="K212" s="90">
        <f t="shared" si="48"/>
        <v>984.5805312</v>
      </c>
      <c r="L212" s="91">
        <v>0.20000000000000001</v>
      </c>
      <c r="M212" s="92">
        <f t="shared" si="49"/>
        <v>196.91610624</v>
      </c>
      <c r="N212" s="93">
        <v>0.050000000000000003</v>
      </c>
      <c r="O212" s="94">
        <f t="shared" si="50"/>
        <v>49.229026560000001</v>
      </c>
      <c r="P212" s="93">
        <v>0.050000000000000003</v>
      </c>
      <c r="Q212" s="94">
        <f t="shared" si="51"/>
        <v>49.229026560000001</v>
      </c>
      <c r="R212" s="95">
        <f t="shared" si="52"/>
        <v>38.289999999999999</v>
      </c>
      <c r="S212" s="96">
        <f t="shared" si="53"/>
        <v>689.22000000000003</v>
      </c>
      <c r="T212" s="97">
        <f t="shared" si="54"/>
        <v>0.60901204218326932</v>
      </c>
    </row>
    <row r="213" ht="15.95" customHeight="1">
      <c r="A213" s="351" t="s">
        <v>501</v>
      </c>
      <c r="B213" s="354" t="s">
        <v>512</v>
      </c>
      <c r="C213" s="353"/>
      <c r="D213" s="85">
        <v>26</v>
      </c>
      <c r="E213" s="86">
        <v>548</v>
      </c>
      <c r="F213" s="87">
        <v>0</v>
      </c>
      <c r="G213" s="88">
        <f t="shared" si="44"/>
        <v>548</v>
      </c>
      <c r="H213" s="89">
        <f t="shared" si="45"/>
        <v>76.906319999999994</v>
      </c>
      <c r="I213" s="89">
        <f t="shared" si="46"/>
        <v>1999.56432</v>
      </c>
      <c r="J213" s="89">
        <f t="shared" si="47"/>
        <v>9.9978216</v>
      </c>
      <c r="K213" s="90">
        <f t="shared" si="48"/>
        <v>1739.6209584000001</v>
      </c>
      <c r="L213" s="91">
        <v>0.20000000000000001</v>
      </c>
      <c r="M213" s="92">
        <f t="shared" si="49"/>
        <v>347.92419168000004</v>
      </c>
      <c r="N213" s="93">
        <v>0.050000000000000003</v>
      </c>
      <c r="O213" s="94">
        <f t="shared" si="50"/>
        <v>86.981047920000009</v>
      </c>
      <c r="P213" s="93">
        <v>0.050000000000000003</v>
      </c>
      <c r="Q213" s="94">
        <f t="shared" si="51"/>
        <v>86.981047920000009</v>
      </c>
      <c r="R213" s="95">
        <f t="shared" si="52"/>
        <v>46.840000000000003</v>
      </c>
      <c r="S213" s="96">
        <f t="shared" si="53"/>
        <v>1217.8400000000001</v>
      </c>
      <c r="T213" s="97">
        <f t="shared" si="54"/>
        <v>0.6090526760349475</v>
      </c>
    </row>
    <row r="214" ht="15.95" customHeight="1">
      <c r="A214" s="351" t="s">
        <v>501</v>
      </c>
      <c r="B214" s="354" t="s">
        <v>364</v>
      </c>
      <c r="C214" s="59" t="str">
        <f>VLOOKUP(B214,'New template'!A:L,2,FALSE)</f>
        <v>E05471</v>
      </c>
      <c r="D214" s="85">
        <v>1</v>
      </c>
      <c r="E214" s="86">
        <v>298</v>
      </c>
      <c r="F214" s="87">
        <v>0</v>
      </c>
      <c r="G214" s="88">
        <f t="shared" si="44"/>
        <v>298</v>
      </c>
      <c r="H214" s="89">
        <f t="shared" si="45"/>
        <v>41.82132</v>
      </c>
      <c r="I214" s="89">
        <f t="shared" si="46"/>
        <v>41.82132</v>
      </c>
      <c r="J214" s="89">
        <f t="shared" si="47"/>
        <v>5.4367716000000001</v>
      </c>
      <c r="K214" s="90">
        <f t="shared" si="48"/>
        <v>36.3845484</v>
      </c>
      <c r="L214" s="91">
        <v>0.20000000000000001</v>
      </c>
      <c r="M214" s="92">
        <f t="shared" si="49"/>
        <v>7.2769096800000002</v>
      </c>
      <c r="N214" s="93">
        <v>0.050000000000000003</v>
      </c>
      <c r="O214" s="94">
        <f t="shared" si="50"/>
        <v>1.81922742</v>
      </c>
      <c r="P214" s="93">
        <v>0.050000000000000003</v>
      </c>
      <c r="Q214" s="94">
        <f t="shared" si="51"/>
        <v>1.81922742</v>
      </c>
      <c r="R214" s="95">
        <f t="shared" si="52"/>
        <v>25.469999999999999</v>
      </c>
      <c r="S214" s="96">
        <f t="shared" si="53"/>
        <v>25.469999999999999</v>
      </c>
      <c r="T214" s="97">
        <f t="shared" si="54"/>
        <v>0.60901951444861135</v>
      </c>
    </row>
    <row r="215" ht="15.95" customHeight="1">
      <c r="A215" s="351" t="s">
        <v>501</v>
      </c>
      <c r="B215" s="354" t="s">
        <v>365</v>
      </c>
      <c r="C215" s="59" t="str">
        <f>VLOOKUP(B215,'New template'!A:L,2,FALSE)</f>
        <v>E02035</v>
      </c>
      <c r="D215" s="85">
        <v>1</v>
      </c>
      <c r="E215" s="86">
        <v>98</v>
      </c>
      <c r="F215" s="87">
        <v>0</v>
      </c>
      <c r="G215" s="88">
        <f t="shared" si="44"/>
        <v>98</v>
      </c>
      <c r="H215" s="89">
        <f t="shared" si="45"/>
        <v>13.753319999999999</v>
      </c>
      <c r="I215" s="89">
        <f t="shared" si="46"/>
        <v>13.753319999999999</v>
      </c>
      <c r="J215" s="89">
        <f t="shared" si="47"/>
        <v>1.7879315999999998</v>
      </c>
      <c r="K215" s="90">
        <f t="shared" si="48"/>
        <v>11.965388399999998</v>
      </c>
      <c r="L215" s="91">
        <v>0.20000000000000001</v>
      </c>
      <c r="M215" s="92">
        <f t="shared" si="49"/>
        <v>2.3930776799999998</v>
      </c>
      <c r="N215" s="93">
        <v>0.050000000000000003</v>
      </c>
      <c r="O215" s="94">
        <f t="shared" si="50"/>
        <v>0.59826941999999994</v>
      </c>
      <c r="P215" s="93">
        <v>0.050000000000000003</v>
      </c>
      <c r="Q215" s="94">
        <f t="shared" si="51"/>
        <v>0.59826941999999994</v>
      </c>
      <c r="R215" s="95">
        <f t="shared" si="52"/>
        <v>8.3800000000000008</v>
      </c>
      <c r="S215" s="96">
        <f t="shared" si="53"/>
        <v>8.3800000000000008</v>
      </c>
      <c r="T215" s="97">
        <f t="shared" si="54"/>
        <v>0.60930742540710181</v>
      </c>
    </row>
    <row r="216" ht="15.95" customHeight="1">
      <c r="A216" s="351" t="s">
        <v>501</v>
      </c>
      <c r="B216" s="354" t="s">
        <v>522</v>
      </c>
      <c r="C216" s="353"/>
      <c r="D216" s="85">
        <v>1</v>
      </c>
      <c r="E216" s="86">
        <v>198</v>
      </c>
      <c r="F216" s="87">
        <v>0</v>
      </c>
      <c r="G216" s="88">
        <f t="shared" si="44"/>
        <v>198</v>
      </c>
      <c r="H216" s="89">
        <f t="shared" si="45"/>
        <v>27.787319999999998</v>
      </c>
      <c r="I216" s="89">
        <f t="shared" si="46"/>
        <v>27.787319999999998</v>
      </c>
      <c r="J216" s="89">
        <f t="shared" si="47"/>
        <v>3.6123515999999998</v>
      </c>
      <c r="K216" s="90">
        <f t="shared" si="48"/>
        <v>24.174968399999997</v>
      </c>
      <c r="L216" s="91">
        <v>0.20000000000000001</v>
      </c>
      <c r="M216" s="92">
        <f t="shared" si="49"/>
        <v>4.8349936800000002</v>
      </c>
      <c r="N216" s="93">
        <v>0.050000000000000003</v>
      </c>
      <c r="O216" s="94">
        <f t="shared" si="50"/>
        <v>1.20874842</v>
      </c>
      <c r="P216" s="93">
        <v>0.050000000000000003</v>
      </c>
      <c r="Q216" s="94">
        <f t="shared" si="51"/>
        <v>1.20874842</v>
      </c>
      <c r="R216" s="95">
        <f t="shared" si="52"/>
        <v>16.920000000000002</v>
      </c>
      <c r="S216" s="96">
        <f t="shared" si="53"/>
        <v>16.920000000000002</v>
      </c>
      <c r="T216" s="97">
        <f t="shared" si="54"/>
        <v>0.60891082695272536</v>
      </c>
    </row>
    <row r="217" ht="15.95" customHeight="1">
      <c r="A217" s="351" t="s">
        <v>501</v>
      </c>
      <c r="B217" s="354" t="s">
        <v>340</v>
      </c>
      <c r="C217" s="59" t="str">
        <f>VLOOKUP(B217,'New template'!A:L,2,FALSE)</f>
        <v>E03528</v>
      </c>
      <c r="D217" s="85">
        <v>1</v>
      </c>
      <c r="E217" s="86">
        <v>248</v>
      </c>
      <c r="F217" s="87">
        <v>0</v>
      </c>
      <c r="G217" s="88">
        <f t="shared" ref="G217:G224" si="55">ROUNDDOWN(E217*(1-F217),0)</f>
        <v>248</v>
      </c>
      <c r="H217" s="89">
        <f t="shared" ref="H217:H224" si="56">G217*$C$6</f>
        <v>34.804319999999997</v>
      </c>
      <c r="I217" s="89">
        <f t="shared" ref="I217:I224" si="57">H217*D217</f>
        <v>34.804319999999997</v>
      </c>
      <c r="J217" s="89">
        <f t="shared" ref="J217:J224" si="58">H217*0.13</f>
        <v>4.5245616000000002</v>
      </c>
      <c r="K217" s="90">
        <f t="shared" ref="K217:K224" si="59">(H217-J217)*D217</f>
        <v>30.279758399999999</v>
      </c>
      <c r="L217" s="91">
        <v>0.20000000000000001</v>
      </c>
      <c r="M217" s="92">
        <f t="shared" ref="M217:M224" si="60">K217*L217</f>
        <v>6.0559516799999997</v>
      </c>
      <c r="N217" s="93">
        <v>0.050000000000000003</v>
      </c>
      <c r="O217" s="94">
        <f t="shared" ref="O217:O224" si="61">K217*N217</f>
        <v>1.5139879199999999</v>
      </c>
      <c r="P217" s="93">
        <v>0.050000000000000003</v>
      </c>
      <c r="Q217" s="94">
        <f t="shared" ref="Q217:Q224" si="62">K217*P217</f>
        <v>1.5139879199999999</v>
      </c>
      <c r="R217" s="95">
        <f t="shared" ref="R217:R224" si="63">IFERROR(ROUND((K217-M217-O217-Q217)/D217,2),0)</f>
        <v>21.199999999999999</v>
      </c>
      <c r="S217" s="96">
        <f t="shared" ref="S217:S224" si="64">+D217*R217</f>
        <v>21.199999999999999</v>
      </c>
      <c r="T217" s="97">
        <f t="shared" ref="T217:T224" si="65">S217/I217</f>
        <v>0.609119787428687</v>
      </c>
    </row>
    <row r="218" ht="15.95" customHeight="1">
      <c r="A218" s="351" t="s">
        <v>501</v>
      </c>
      <c r="B218" s="354" t="s">
        <v>516</v>
      </c>
      <c r="C218" s="353"/>
      <c r="D218" s="85">
        <v>1</v>
      </c>
      <c r="E218" s="86">
        <v>138</v>
      </c>
      <c r="F218" s="87">
        <v>0</v>
      </c>
      <c r="G218" s="88">
        <f t="shared" si="55"/>
        <v>138</v>
      </c>
      <c r="H218" s="89">
        <f t="shared" si="56"/>
        <v>19.36692</v>
      </c>
      <c r="I218" s="89">
        <f t="shared" si="57"/>
        <v>19.36692</v>
      </c>
      <c r="J218" s="89">
        <f t="shared" si="58"/>
        <v>2.5176996000000003</v>
      </c>
      <c r="K218" s="90">
        <f t="shared" si="59"/>
        <v>16.8492204</v>
      </c>
      <c r="L218" s="91">
        <v>0.20000000000000001</v>
      </c>
      <c r="M218" s="92">
        <f t="shared" si="60"/>
        <v>3.36984408</v>
      </c>
      <c r="N218" s="93">
        <v>0.050000000000000003</v>
      </c>
      <c r="O218" s="94">
        <f t="shared" si="61"/>
        <v>0.84246102</v>
      </c>
      <c r="P218" s="93">
        <v>0.050000000000000003</v>
      </c>
      <c r="Q218" s="94">
        <f t="shared" si="62"/>
        <v>0.84246102</v>
      </c>
      <c r="R218" s="95">
        <f t="shared" si="63"/>
        <v>11.789999999999999</v>
      </c>
      <c r="S218" s="96">
        <f t="shared" si="64"/>
        <v>11.789999999999999</v>
      </c>
      <c r="T218" s="97">
        <f t="shared" si="65"/>
        <v>0.60877000576240303</v>
      </c>
    </row>
    <row r="219" ht="15.95" customHeight="1">
      <c r="A219" s="351" t="s">
        <v>501</v>
      </c>
      <c r="B219" s="354" t="s">
        <v>493</v>
      </c>
      <c r="C219" s="59" t="str">
        <f>VLOOKUP(B219,'New template'!A:L,2,FALSE)</f>
        <v>E06134</v>
      </c>
      <c r="D219" s="85">
        <v>3</v>
      </c>
      <c r="E219" s="86">
        <v>138</v>
      </c>
      <c r="F219" s="87">
        <v>0</v>
      </c>
      <c r="G219" s="88">
        <f t="shared" si="55"/>
        <v>138</v>
      </c>
      <c r="H219" s="89">
        <f t="shared" si="56"/>
        <v>19.36692</v>
      </c>
      <c r="I219" s="89">
        <f t="shared" si="57"/>
        <v>58.100760000000001</v>
      </c>
      <c r="J219" s="89">
        <f t="shared" si="58"/>
        <v>2.5176996000000003</v>
      </c>
      <c r="K219" s="90">
        <f t="shared" si="59"/>
        <v>50.5476612</v>
      </c>
      <c r="L219" s="91">
        <v>0.20000000000000001</v>
      </c>
      <c r="M219" s="92">
        <f t="shared" si="60"/>
        <v>10.10953224</v>
      </c>
      <c r="N219" s="93">
        <v>0.050000000000000003</v>
      </c>
      <c r="O219" s="94">
        <f t="shared" si="61"/>
        <v>2.52738306</v>
      </c>
      <c r="P219" s="93">
        <v>0.050000000000000003</v>
      </c>
      <c r="Q219" s="94">
        <f t="shared" si="62"/>
        <v>2.52738306</v>
      </c>
      <c r="R219" s="95">
        <f t="shared" si="63"/>
        <v>11.789999999999999</v>
      </c>
      <c r="S219" s="96">
        <f t="shared" si="64"/>
        <v>35.369999999999997</v>
      </c>
      <c r="T219" s="97">
        <f t="shared" si="65"/>
        <v>0.60877000576240303</v>
      </c>
    </row>
    <row r="220" ht="15.95" customHeight="1">
      <c r="A220" s="351" t="s">
        <v>501</v>
      </c>
      <c r="B220" s="354" t="s">
        <v>200</v>
      </c>
      <c r="C220" s="59" t="str">
        <f>VLOOKUP(B220,'New template'!A:L,2,FALSE)</f>
        <v>E06306</v>
      </c>
      <c r="D220" s="85">
        <v>1</v>
      </c>
      <c r="E220" s="86">
        <v>298</v>
      </c>
      <c r="F220" s="87">
        <v>0</v>
      </c>
      <c r="G220" s="88">
        <f t="shared" si="55"/>
        <v>298</v>
      </c>
      <c r="H220" s="89">
        <f t="shared" si="56"/>
        <v>41.82132</v>
      </c>
      <c r="I220" s="89">
        <f t="shared" si="57"/>
        <v>41.82132</v>
      </c>
      <c r="J220" s="89">
        <f t="shared" si="58"/>
        <v>5.4367716000000001</v>
      </c>
      <c r="K220" s="90">
        <f t="shared" si="59"/>
        <v>36.3845484</v>
      </c>
      <c r="L220" s="91">
        <v>0.20000000000000001</v>
      </c>
      <c r="M220" s="92">
        <f t="shared" si="60"/>
        <v>7.2769096800000002</v>
      </c>
      <c r="N220" s="93">
        <v>0.050000000000000003</v>
      </c>
      <c r="O220" s="94">
        <f t="shared" si="61"/>
        <v>1.81922742</v>
      </c>
      <c r="P220" s="93">
        <v>0.050000000000000003</v>
      </c>
      <c r="Q220" s="94">
        <f t="shared" si="62"/>
        <v>1.81922742</v>
      </c>
      <c r="R220" s="95">
        <f t="shared" si="63"/>
        <v>25.469999999999999</v>
      </c>
      <c r="S220" s="96">
        <f t="shared" si="64"/>
        <v>25.469999999999999</v>
      </c>
      <c r="T220" s="97">
        <f t="shared" si="65"/>
        <v>0.60901951444861135</v>
      </c>
    </row>
    <row r="221" ht="15.95" customHeight="1">
      <c r="A221" s="351" t="s">
        <v>501</v>
      </c>
      <c r="B221" s="354" t="s">
        <v>504</v>
      </c>
      <c r="C221" s="59" t="str">
        <f>VLOOKUP(B221,'New template'!A:L,2,FALSE)</f>
        <v>L00033</v>
      </c>
      <c r="D221" s="85">
        <v>22</v>
      </c>
      <c r="E221" s="86">
        <v>298</v>
      </c>
      <c r="F221" s="87">
        <v>0</v>
      </c>
      <c r="G221" s="88">
        <f t="shared" si="55"/>
        <v>298</v>
      </c>
      <c r="H221" s="89">
        <f t="shared" si="56"/>
        <v>41.82132</v>
      </c>
      <c r="I221" s="89">
        <f t="shared" si="57"/>
        <v>920.06903999999997</v>
      </c>
      <c r="J221" s="89">
        <f t="shared" si="58"/>
        <v>5.4367716000000001</v>
      </c>
      <c r="K221" s="90">
        <f t="shared" si="59"/>
        <v>800.46006480000005</v>
      </c>
      <c r="L221" s="91">
        <v>0.20000000000000001</v>
      </c>
      <c r="M221" s="92">
        <f t="shared" si="60"/>
        <v>160.09201296000003</v>
      </c>
      <c r="N221" s="93">
        <v>0.050000000000000003</v>
      </c>
      <c r="O221" s="94">
        <f t="shared" si="61"/>
        <v>40.023003240000008</v>
      </c>
      <c r="P221" s="93">
        <v>0.050000000000000003</v>
      </c>
      <c r="Q221" s="94">
        <f t="shared" si="62"/>
        <v>40.023003240000008</v>
      </c>
      <c r="R221" s="95">
        <f t="shared" si="63"/>
        <v>25.469999999999999</v>
      </c>
      <c r="S221" s="96">
        <f t="shared" si="64"/>
        <v>560.33999999999992</v>
      </c>
      <c r="T221" s="97">
        <f t="shared" si="65"/>
        <v>0.60901951444861135</v>
      </c>
    </row>
    <row r="222" ht="15.95" customHeight="1">
      <c r="A222" s="351" t="s">
        <v>501</v>
      </c>
      <c r="B222" s="354" t="s">
        <v>506</v>
      </c>
      <c r="C222" s="59" t="str">
        <f>VLOOKUP(B222,'New template'!A:L,2,FALSE)</f>
        <v>L00034</v>
      </c>
      <c r="D222" s="85">
        <v>15</v>
      </c>
      <c r="E222" s="86">
        <v>498</v>
      </c>
      <c r="F222" s="87">
        <v>0</v>
      </c>
      <c r="G222" s="88">
        <f t="shared" si="55"/>
        <v>498</v>
      </c>
      <c r="H222" s="89">
        <f t="shared" si="56"/>
        <v>69.889319999999998</v>
      </c>
      <c r="I222" s="89">
        <f t="shared" si="57"/>
        <v>1048.3398</v>
      </c>
      <c r="J222" s="89">
        <f t="shared" si="58"/>
        <v>9.0856116</v>
      </c>
      <c r="K222" s="90">
        <f t="shared" si="59"/>
        <v>912.05562599999996</v>
      </c>
      <c r="L222" s="91">
        <v>0.20000000000000001</v>
      </c>
      <c r="M222" s="92">
        <f t="shared" si="60"/>
        <v>182.41112520000001</v>
      </c>
      <c r="N222" s="93">
        <v>0.050000000000000003</v>
      </c>
      <c r="O222" s="94">
        <f t="shared" si="61"/>
        <v>45.602781300000004</v>
      </c>
      <c r="P222" s="93">
        <v>0.050000000000000003</v>
      </c>
      <c r="Q222" s="94">
        <f t="shared" si="62"/>
        <v>45.602781300000004</v>
      </c>
      <c r="R222" s="95">
        <f t="shared" si="63"/>
        <v>42.560000000000002</v>
      </c>
      <c r="S222" s="96">
        <f t="shared" si="64"/>
        <v>638.40000000000009</v>
      </c>
      <c r="T222" s="97">
        <f t="shared" si="65"/>
        <v>0.60896285727204114</v>
      </c>
    </row>
    <row r="223" ht="15.95" customHeight="1">
      <c r="A223" s="351" t="s">
        <v>501</v>
      </c>
      <c r="B223" s="354" t="s">
        <v>508</v>
      </c>
      <c r="C223" s="59" t="str">
        <f>VLOOKUP(B223,'New template'!A:L,2,FALSE)</f>
        <v>L00035</v>
      </c>
      <c r="D223" s="85">
        <v>18</v>
      </c>
      <c r="E223" s="86">
        <v>638</v>
      </c>
      <c r="F223" s="87">
        <v>0</v>
      </c>
      <c r="G223" s="88">
        <f t="shared" si="55"/>
        <v>638</v>
      </c>
      <c r="H223" s="89">
        <f t="shared" si="56"/>
        <v>89.536919999999995</v>
      </c>
      <c r="I223" s="89">
        <f t="shared" si="57"/>
        <v>1611.6645599999999</v>
      </c>
      <c r="J223" s="89">
        <f t="shared" si="58"/>
        <v>11.6397996</v>
      </c>
      <c r="K223" s="90">
        <f t="shared" si="59"/>
        <v>1402.1481671999998</v>
      </c>
      <c r="L223" s="91">
        <v>0.20000000000000001</v>
      </c>
      <c r="M223" s="92">
        <f t="shared" si="60"/>
        <v>280.42963343999998</v>
      </c>
      <c r="N223" s="93">
        <v>0.050000000000000003</v>
      </c>
      <c r="O223" s="94">
        <f t="shared" si="61"/>
        <v>70.107408359999994</v>
      </c>
      <c r="P223" s="93">
        <v>0.050000000000000003</v>
      </c>
      <c r="Q223" s="94">
        <f t="shared" si="62"/>
        <v>70.107408359999994</v>
      </c>
      <c r="R223" s="95">
        <f t="shared" si="63"/>
        <v>54.530000000000001</v>
      </c>
      <c r="S223" s="96">
        <f t="shared" si="64"/>
        <v>981.53999999999996</v>
      </c>
      <c r="T223" s="97">
        <f t="shared" si="65"/>
        <v>0.60902251272435992</v>
      </c>
    </row>
    <row r="224" ht="15.95" customHeight="1">
      <c r="A224" s="351" t="s">
        <v>501</v>
      </c>
      <c r="B224" s="354" t="s">
        <v>519</v>
      </c>
      <c r="C224" s="353"/>
      <c r="D224" s="85">
        <v>3</v>
      </c>
      <c r="E224" s="86">
        <v>148</v>
      </c>
      <c r="F224" s="87">
        <v>0</v>
      </c>
      <c r="G224" s="88">
        <f t="shared" si="55"/>
        <v>148</v>
      </c>
      <c r="H224" s="89">
        <f t="shared" si="56"/>
        <v>20.770319999999998</v>
      </c>
      <c r="I224" s="89">
        <f t="shared" si="57"/>
        <v>62.310959999999994</v>
      </c>
      <c r="J224" s="89">
        <f t="shared" si="58"/>
        <v>2.7001415999999998</v>
      </c>
      <c r="K224" s="90">
        <f t="shared" si="59"/>
        <v>54.210535199999995</v>
      </c>
      <c r="L224" s="91">
        <v>0.20000000000000001</v>
      </c>
      <c r="M224" s="92">
        <f t="shared" si="60"/>
        <v>10.84210704</v>
      </c>
      <c r="N224" s="93">
        <v>0.050000000000000003</v>
      </c>
      <c r="O224" s="94">
        <f t="shared" si="61"/>
        <v>2.71052676</v>
      </c>
      <c r="P224" s="93">
        <v>0.050000000000000003</v>
      </c>
      <c r="Q224" s="94">
        <f t="shared" si="62"/>
        <v>2.71052676</v>
      </c>
      <c r="R224" s="95">
        <f t="shared" si="63"/>
        <v>12.65</v>
      </c>
      <c r="S224" s="96">
        <f t="shared" si="64"/>
        <v>37.950000000000003</v>
      </c>
      <c r="T224" s="97">
        <f t="shared" si="65"/>
        <v>0.60904213319775535</v>
      </c>
    </row>
    <row r="225" ht="15.95" customHeight="1">
      <c r="A225" s="351" t="s">
        <v>501</v>
      </c>
      <c r="B225" s="354" t="s">
        <v>520</v>
      </c>
      <c r="C225" s="353"/>
      <c r="D225" s="41">
        <v>2</v>
      </c>
      <c r="E225" s="42">
        <v>198</v>
      </c>
      <c r="F225" s="43">
        <v>0</v>
      </c>
      <c r="G225" s="44">
        <f t="shared" si="33"/>
        <v>198</v>
      </c>
      <c r="H225" s="45">
        <f t="shared" si="34"/>
        <v>27.787319999999998</v>
      </c>
      <c r="I225" s="45">
        <f t="shared" si="35"/>
        <v>55.574639999999995</v>
      </c>
      <c r="J225" s="45">
        <f t="shared" si="36"/>
        <v>3.6123515999999998</v>
      </c>
      <c r="K225" s="46">
        <f t="shared" si="37"/>
        <v>48.349936799999995</v>
      </c>
      <c r="L225" s="47">
        <v>0.20000000000000001</v>
      </c>
      <c r="M225" s="48">
        <f t="shared" si="38"/>
        <v>9.6699873600000004</v>
      </c>
      <c r="N225" s="93">
        <v>0.050000000000000003</v>
      </c>
      <c r="O225" s="50">
        <f t="shared" si="39"/>
        <v>2.4174968400000001</v>
      </c>
      <c r="P225" s="93">
        <v>0.050000000000000003</v>
      </c>
      <c r="Q225" s="50">
        <f t="shared" si="40"/>
        <v>2.4174968400000001</v>
      </c>
      <c r="R225" s="51">
        <f t="shared" si="41"/>
        <v>16.920000000000002</v>
      </c>
      <c r="S225" s="52">
        <f t="shared" si="42"/>
        <v>33.840000000000003</v>
      </c>
      <c r="T225" s="53">
        <f t="shared" si="43"/>
        <v>0.60891082695272536</v>
      </c>
    </row>
    <row r="226" ht="15.95" customHeight="1">
      <c r="A226" s="349" t="s">
        <v>500</v>
      </c>
      <c r="B226" s="74"/>
      <c r="C226" s="75"/>
      <c r="D226" s="76">
        <f>SUM(D200:D225)</f>
        <v>173</v>
      </c>
      <c r="E226" s="77"/>
      <c r="F226" s="78"/>
      <c r="G226" s="79"/>
      <c r="H226" s="80"/>
      <c r="I226" s="80" t="e">
        <f>SUM(#REF!)</f>
        <v>#REF!</v>
      </c>
      <c r="J226" s="81">
        <v>0.13</v>
      </c>
      <c r="K226" s="80" t="e">
        <f>SUM(#REF!)</f>
        <v>#REF!</v>
      </c>
      <c r="L226" s="81">
        <v>0.20000000000000001</v>
      </c>
      <c r="M226" s="82" t="e">
        <f>SUM(#REF!)</f>
        <v>#REF!</v>
      </c>
      <c r="N226" s="81" t="e">
        <f>O226/K226</f>
        <v>#REF!</v>
      </c>
      <c r="O226" s="80" t="e">
        <f>SUM(#REF!)</f>
        <v>#REF!</v>
      </c>
      <c r="P226" s="81" t="e">
        <f>Q226/K226</f>
        <v>#REF!</v>
      </c>
      <c r="Q226" s="82" t="e">
        <f>SUM(#REF!)</f>
        <v>#REF!</v>
      </c>
      <c r="R226" s="82"/>
      <c r="S226" s="80">
        <f>SUM(S200:S225)</f>
        <v>5315.869999999999</v>
      </c>
      <c r="T226" s="81">
        <v>0.60999999999999999</v>
      </c>
    </row>
    <row r="227" ht="15.95" customHeight="1">
      <c r="A227" s="352" t="s">
        <v>502</v>
      </c>
      <c r="B227" s="39" t="s">
        <v>22</v>
      </c>
      <c r="C227" s="40" t="s">
        <v>23</v>
      </c>
      <c r="D227" s="41">
        <v>0</v>
      </c>
      <c r="E227" s="42">
        <v>278</v>
      </c>
      <c r="F227" s="43">
        <v>0</v>
      </c>
      <c r="G227" s="44">
        <f t="shared" ref="G227:G290" si="66">ROUNDDOWN(E227*(1-F227),0)</f>
        <v>278</v>
      </c>
      <c r="H227" s="45">
        <f t="shared" ref="H227:H290" si="67">G227*$C$6</f>
        <v>39.014519999999997</v>
      </c>
      <c r="I227" s="45">
        <f t="shared" ref="I227:I290" si="68">H227*D227</f>
        <v>0</v>
      </c>
      <c r="J227" s="45">
        <f t="shared" ref="J227:J290" si="69">H227*0.13</f>
        <v>5.0718876000000002</v>
      </c>
      <c r="K227" s="46">
        <f t="shared" ref="K227:K290" si="70">(H227-J227)*D227</f>
        <v>0</v>
      </c>
      <c r="L227" s="47">
        <v>0.20000000000000001</v>
      </c>
      <c r="M227" s="48">
        <f t="shared" ref="M227:M290" si="71">K227*L227</f>
        <v>0</v>
      </c>
      <c r="N227" s="49">
        <v>0.050000000000000003</v>
      </c>
      <c r="O227" s="50">
        <f t="shared" ref="O227:O290" si="72">K227*N227</f>
        <v>0</v>
      </c>
      <c r="P227" s="49">
        <v>0.050000000000000003</v>
      </c>
      <c r="Q227" s="50">
        <f t="shared" ref="Q227:Q290" si="73">K227*P227</f>
        <v>0</v>
      </c>
      <c r="R227" s="51">
        <f t="shared" ref="R227:R290" si="74">IFERROR(ROUND((K227-M227-O227-Q227)/D227,2),0)</f>
        <v>0</v>
      </c>
      <c r="S227" s="52">
        <f t="shared" ref="S227:S290" si="75">+D227*R227</f>
        <v>0</v>
      </c>
      <c r="T227" s="53" t="e">
        <f t="shared" ref="T227:T290" si="76">S227/I227</f>
        <v>#DIV/0!</v>
      </c>
    </row>
    <row r="228" ht="15.95" customHeight="1">
      <c r="A228" s="352" t="s">
        <v>502</v>
      </c>
      <c r="B228" s="39" t="s">
        <v>24</v>
      </c>
      <c r="C228" s="40" t="s">
        <v>25</v>
      </c>
      <c r="D228" s="41">
        <f>VLOOKUP(B228,[1]銷售庫存統計總表!B:N,13,FALSE)</f>
        <v>0</v>
      </c>
      <c r="E228" s="42">
        <v>278</v>
      </c>
      <c r="F228" s="43">
        <v>0</v>
      </c>
      <c r="G228" s="44">
        <f t="shared" si="66"/>
        <v>278</v>
      </c>
      <c r="H228" s="45">
        <f t="shared" si="67"/>
        <v>39.014519999999997</v>
      </c>
      <c r="I228" s="45">
        <f t="shared" si="68"/>
        <v>0</v>
      </c>
      <c r="J228" s="45">
        <f t="shared" si="69"/>
        <v>5.0718876000000002</v>
      </c>
      <c r="K228" s="46">
        <f t="shared" si="70"/>
        <v>0</v>
      </c>
      <c r="L228" s="47">
        <v>0.20000000000000001</v>
      </c>
      <c r="M228" s="48">
        <f t="shared" si="71"/>
        <v>0</v>
      </c>
      <c r="N228" s="49">
        <v>0.050000000000000003</v>
      </c>
      <c r="O228" s="50">
        <f t="shared" si="72"/>
        <v>0</v>
      </c>
      <c r="P228" s="49">
        <v>0.050000000000000003</v>
      </c>
      <c r="Q228" s="50">
        <f t="shared" si="73"/>
        <v>0</v>
      </c>
      <c r="R228" s="51">
        <f t="shared" si="74"/>
        <v>0</v>
      </c>
      <c r="S228" s="52">
        <f t="shared" si="75"/>
        <v>0</v>
      </c>
      <c r="T228" s="53" t="e">
        <f t="shared" si="76"/>
        <v>#DIV/0!</v>
      </c>
    </row>
    <row r="229" ht="15.95" customHeight="1">
      <c r="A229" s="352" t="s">
        <v>502</v>
      </c>
      <c r="B229" s="39" t="s">
        <v>26</v>
      </c>
      <c r="C229" s="40" t="s">
        <v>27</v>
      </c>
      <c r="D229" s="41">
        <v>0</v>
      </c>
      <c r="E229" s="42">
        <v>268</v>
      </c>
      <c r="F229" s="43">
        <v>0</v>
      </c>
      <c r="G229" s="44">
        <f t="shared" si="66"/>
        <v>268</v>
      </c>
      <c r="H229" s="45">
        <f t="shared" si="67"/>
        <v>37.61112</v>
      </c>
      <c r="I229" s="45">
        <f t="shared" si="68"/>
        <v>0</v>
      </c>
      <c r="J229" s="45">
        <f t="shared" si="69"/>
        <v>4.8894456000000002</v>
      </c>
      <c r="K229" s="46">
        <f t="shared" si="70"/>
        <v>0</v>
      </c>
      <c r="L229" s="47">
        <v>0.20000000000000001</v>
      </c>
      <c r="M229" s="48">
        <f t="shared" si="71"/>
        <v>0</v>
      </c>
      <c r="N229" s="49">
        <v>0.050000000000000003</v>
      </c>
      <c r="O229" s="50">
        <f t="shared" si="72"/>
        <v>0</v>
      </c>
      <c r="P229" s="49">
        <v>0.050000000000000003</v>
      </c>
      <c r="Q229" s="50">
        <f t="shared" si="73"/>
        <v>0</v>
      </c>
      <c r="R229" s="51">
        <f t="shared" si="74"/>
        <v>0</v>
      </c>
      <c r="S229" s="52">
        <f t="shared" si="75"/>
        <v>0</v>
      </c>
      <c r="T229" s="53" t="e">
        <f t="shared" si="76"/>
        <v>#DIV/0!</v>
      </c>
    </row>
    <row r="230" ht="15.95" customHeight="1">
      <c r="A230" s="352" t="s">
        <v>502</v>
      </c>
      <c r="B230" s="39" t="s">
        <v>28</v>
      </c>
      <c r="C230" s="40" t="s">
        <v>29</v>
      </c>
      <c r="D230" s="41">
        <v>0</v>
      </c>
      <c r="E230" s="42">
        <v>368</v>
      </c>
      <c r="F230" s="43">
        <v>0</v>
      </c>
      <c r="G230" s="44">
        <f t="shared" si="66"/>
        <v>368</v>
      </c>
      <c r="H230" s="45">
        <f t="shared" si="67"/>
        <v>51.645119999999999</v>
      </c>
      <c r="I230" s="45">
        <f t="shared" si="68"/>
        <v>0</v>
      </c>
      <c r="J230" s="45">
        <f t="shared" si="69"/>
        <v>6.7138656000000001</v>
      </c>
      <c r="K230" s="46">
        <f t="shared" si="70"/>
        <v>0</v>
      </c>
      <c r="L230" s="47">
        <v>0.20000000000000001</v>
      </c>
      <c r="M230" s="48">
        <f t="shared" si="71"/>
        <v>0</v>
      </c>
      <c r="N230" s="49">
        <v>0.050000000000000003</v>
      </c>
      <c r="O230" s="50">
        <f t="shared" si="72"/>
        <v>0</v>
      </c>
      <c r="P230" s="49">
        <v>0.050000000000000003</v>
      </c>
      <c r="Q230" s="50">
        <f t="shared" si="73"/>
        <v>0</v>
      </c>
      <c r="R230" s="51">
        <f t="shared" si="74"/>
        <v>0</v>
      </c>
      <c r="S230" s="52">
        <f t="shared" si="75"/>
        <v>0</v>
      </c>
      <c r="T230" s="53" t="e">
        <f t="shared" si="76"/>
        <v>#DIV/0!</v>
      </c>
    </row>
    <row r="231" ht="15.95" customHeight="1">
      <c r="A231" s="352" t="s">
        <v>502</v>
      </c>
      <c r="B231" s="39" t="s">
        <v>30</v>
      </c>
      <c r="C231" s="40" t="s">
        <v>31</v>
      </c>
      <c r="D231" s="41">
        <v>0</v>
      </c>
      <c r="E231" s="42">
        <v>498</v>
      </c>
      <c r="F231" s="43">
        <v>0</v>
      </c>
      <c r="G231" s="44">
        <f t="shared" si="66"/>
        <v>498</v>
      </c>
      <c r="H231" s="45">
        <f t="shared" si="67"/>
        <v>69.889319999999998</v>
      </c>
      <c r="I231" s="45">
        <f t="shared" si="68"/>
        <v>0</v>
      </c>
      <c r="J231" s="45">
        <f t="shared" si="69"/>
        <v>9.0856116</v>
      </c>
      <c r="K231" s="46">
        <f t="shared" si="70"/>
        <v>0</v>
      </c>
      <c r="L231" s="47">
        <v>0.20000000000000001</v>
      </c>
      <c r="M231" s="48">
        <f t="shared" si="71"/>
        <v>0</v>
      </c>
      <c r="N231" s="49">
        <v>0.050000000000000003</v>
      </c>
      <c r="O231" s="50">
        <f t="shared" si="72"/>
        <v>0</v>
      </c>
      <c r="P231" s="49">
        <v>0.050000000000000003</v>
      </c>
      <c r="Q231" s="50">
        <f t="shared" si="73"/>
        <v>0</v>
      </c>
      <c r="R231" s="51">
        <f t="shared" si="74"/>
        <v>0</v>
      </c>
      <c r="S231" s="52">
        <f t="shared" si="75"/>
        <v>0</v>
      </c>
      <c r="T231" s="53" t="e">
        <f t="shared" si="76"/>
        <v>#DIV/0!</v>
      </c>
    </row>
    <row r="232" ht="15.95" customHeight="1">
      <c r="A232" s="352" t="s">
        <v>502</v>
      </c>
      <c r="B232" s="39" t="s">
        <v>32</v>
      </c>
      <c r="C232" s="40" t="s">
        <v>33</v>
      </c>
      <c r="D232" s="41">
        <v>0</v>
      </c>
      <c r="E232" s="42">
        <v>298</v>
      </c>
      <c r="F232" s="43">
        <v>0</v>
      </c>
      <c r="G232" s="44">
        <f t="shared" si="66"/>
        <v>298</v>
      </c>
      <c r="H232" s="45">
        <f t="shared" si="67"/>
        <v>41.82132</v>
      </c>
      <c r="I232" s="45">
        <f t="shared" si="68"/>
        <v>0</v>
      </c>
      <c r="J232" s="45">
        <f t="shared" si="69"/>
        <v>5.4367716000000001</v>
      </c>
      <c r="K232" s="46">
        <f t="shared" si="70"/>
        <v>0</v>
      </c>
      <c r="L232" s="47">
        <v>0.20000000000000001</v>
      </c>
      <c r="M232" s="48">
        <f t="shared" si="71"/>
        <v>0</v>
      </c>
      <c r="N232" s="49">
        <v>0.050000000000000003</v>
      </c>
      <c r="O232" s="50">
        <f t="shared" si="72"/>
        <v>0</v>
      </c>
      <c r="P232" s="49">
        <v>0.050000000000000003</v>
      </c>
      <c r="Q232" s="50">
        <f t="shared" si="73"/>
        <v>0</v>
      </c>
      <c r="R232" s="51">
        <f t="shared" si="74"/>
        <v>0</v>
      </c>
      <c r="S232" s="52">
        <f t="shared" si="75"/>
        <v>0</v>
      </c>
      <c r="T232" s="53" t="e">
        <f t="shared" si="76"/>
        <v>#DIV/0!</v>
      </c>
    </row>
    <row r="233" ht="15.95" customHeight="1">
      <c r="A233" s="352" t="s">
        <v>502</v>
      </c>
      <c r="B233" s="39" t="s">
        <v>34</v>
      </c>
      <c r="C233" s="40" t="s">
        <v>35</v>
      </c>
      <c r="D233" s="41">
        <v>0</v>
      </c>
      <c r="E233" s="42">
        <v>348</v>
      </c>
      <c r="F233" s="43">
        <v>0</v>
      </c>
      <c r="G233" s="44">
        <f t="shared" si="66"/>
        <v>348</v>
      </c>
      <c r="H233" s="45">
        <f t="shared" si="67"/>
        <v>48.838319999999996</v>
      </c>
      <c r="I233" s="45">
        <f t="shared" si="68"/>
        <v>0</v>
      </c>
      <c r="J233" s="45">
        <f t="shared" si="69"/>
        <v>6.3489816000000001</v>
      </c>
      <c r="K233" s="46">
        <f t="shared" si="70"/>
        <v>0</v>
      </c>
      <c r="L233" s="47">
        <v>0.20000000000000001</v>
      </c>
      <c r="M233" s="48">
        <f t="shared" si="71"/>
        <v>0</v>
      </c>
      <c r="N233" s="49">
        <v>0.050000000000000003</v>
      </c>
      <c r="O233" s="50">
        <f t="shared" si="72"/>
        <v>0</v>
      </c>
      <c r="P233" s="49">
        <v>0.050000000000000003</v>
      </c>
      <c r="Q233" s="50">
        <f t="shared" si="73"/>
        <v>0</v>
      </c>
      <c r="R233" s="51">
        <f t="shared" si="74"/>
        <v>0</v>
      </c>
      <c r="S233" s="52">
        <f t="shared" si="75"/>
        <v>0</v>
      </c>
      <c r="T233" s="53" t="e">
        <f t="shared" si="76"/>
        <v>#DIV/0!</v>
      </c>
    </row>
    <row r="234" ht="15.95" customHeight="1">
      <c r="A234" s="352" t="s">
        <v>502</v>
      </c>
      <c r="B234" s="54" t="s">
        <v>36</v>
      </c>
      <c r="C234" s="55" t="s">
        <v>37</v>
      </c>
      <c r="D234" s="41">
        <v>0</v>
      </c>
      <c r="E234" s="42">
        <v>248</v>
      </c>
      <c r="F234" s="43">
        <v>0</v>
      </c>
      <c r="G234" s="44">
        <f t="shared" si="66"/>
        <v>248</v>
      </c>
      <c r="H234" s="45">
        <f t="shared" si="67"/>
        <v>34.804319999999997</v>
      </c>
      <c r="I234" s="45">
        <f t="shared" si="68"/>
        <v>0</v>
      </c>
      <c r="J234" s="45">
        <f t="shared" si="69"/>
        <v>4.5245616000000002</v>
      </c>
      <c r="K234" s="46">
        <f t="shared" si="70"/>
        <v>0</v>
      </c>
      <c r="L234" s="47">
        <v>0.20000000000000001</v>
      </c>
      <c r="M234" s="48">
        <f t="shared" si="71"/>
        <v>0</v>
      </c>
      <c r="N234" s="49">
        <v>0.050000000000000003</v>
      </c>
      <c r="O234" s="50">
        <f t="shared" si="72"/>
        <v>0</v>
      </c>
      <c r="P234" s="49">
        <v>0.050000000000000003</v>
      </c>
      <c r="Q234" s="50">
        <f t="shared" si="73"/>
        <v>0</v>
      </c>
      <c r="R234" s="51">
        <f t="shared" si="74"/>
        <v>0</v>
      </c>
      <c r="S234" s="52">
        <f t="shared" si="75"/>
        <v>0</v>
      </c>
      <c r="T234" s="53" t="e">
        <f t="shared" si="76"/>
        <v>#DIV/0!</v>
      </c>
    </row>
    <row r="235" ht="15.95" customHeight="1">
      <c r="A235" s="352" t="s">
        <v>502</v>
      </c>
      <c r="B235" s="56" t="s">
        <v>38</v>
      </c>
      <c r="C235" s="40" t="s">
        <v>39</v>
      </c>
      <c r="D235" s="41">
        <f>VLOOKUP(B235,[1]銷售庫存統計總表!B:N,13,FALSE)</f>
        <v>0</v>
      </c>
      <c r="E235" s="42">
        <v>268</v>
      </c>
      <c r="F235" s="43">
        <v>0</v>
      </c>
      <c r="G235" s="44">
        <f t="shared" si="66"/>
        <v>268</v>
      </c>
      <c r="H235" s="45">
        <f t="shared" si="67"/>
        <v>37.61112</v>
      </c>
      <c r="I235" s="45">
        <f t="shared" si="68"/>
        <v>0</v>
      </c>
      <c r="J235" s="45">
        <f t="shared" si="69"/>
        <v>4.8894456000000002</v>
      </c>
      <c r="K235" s="46">
        <f t="shared" si="70"/>
        <v>0</v>
      </c>
      <c r="L235" s="47">
        <v>0.20000000000000001</v>
      </c>
      <c r="M235" s="48">
        <f t="shared" si="71"/>
        <v>0</v>
      </c>
      <c r="N235" s="49">
        <v>0.050000000000000003</v>
      </c>
      <c r="O235" s="50">
        <f t="shared" si="72"/>
        <v>0</v>
      </c>
      <c r="P235" s="49">
        <v>0.050000000000000003</v>
      </c>
      <c r="Q235" s="50">
        <f t="shared" si="73"/>
        <v>0</v>
      </c>
      <c r="R235" s="51">
        <f t="shared" si="74"/>
        <v>0</v>
      </c>
      <c r="S235" s="52">
        <f t="shared" si="75"/>
        <v>0</v>
      </c>
      <c r="T235" s="53" t="e">
        <f t="shared" si="76"/>
        <v>#DIV/0!</v>
      </c>
    </row>
    <row r="236" ht="15.95" customHeight="1">
      <c r="A236" s="352" t="s">
        <v>502</v>
      </c>
      <c r="B236" s="56" t="s">
        <v>40</v>
      </c>
      <c r="C236" s="40" t="s">
        <v>41</v>
      </c>
      <c r="D236" s="41">
        <f>VLOOKUP(B236,[1]銷售庫存統計總表!B:N,13,FALSE)</f>
        <v>0</v>
      </c>
      <c r="E236" s="42">
        <v>288</v>
      </c>
      <c r="F236" s="43">
        <v>0</v>
      </c>
      <c r="G236" s="44">
        <f t="shared" si="66"/>
        <v>288</v>
      </c>
      <c r="H236" s="45">
        <f t="shared" si="67"/>
        <v>40.417919999999995</v>
      </c>
      <c r="I236" s="45">
        <f t="shared" si="68"/>
        <v>0</v>
      </c>
      <c r="J236" s="45">
        <f t="shared" si="69"/>
        <v>5.2543295999999993</v>
      </c>
      <c r="K236" s="46">
        <f t="shared" si="70"/>
        <v>0</v>
      </c>
      <c r="L236" s="47">
        <v>0.20000000000000001</v>
      </c>
      <c r="M236" s="48">
        <f t="shared" si="71"/>
        <v>0</v>
      </c>
      <c r="N236" s="49">
        <v>0.050000000000000003</v>
      </c>
      <c r="O236" s="50">
        <f t="shared" si="72"/>
        <v>0</v>
      </c>
      <c r="P236" s="49">
        <v>0.050000000000000003</v>
      </c>
      <c r="Q236" s="50">
        <f t="shared" si="73"/>
        <v>0</v>
      </c>
      <c r="R236" s="51">
        <f t="shared" si="74"/>
        <v>0</v>
      </c>
      <c r="S236" s="52">
        <f t="shared" si="75"/>
        <v>0</v>
      </c>
      <c r="T236" s="53" t="e">
        <f t="shared" si="76"/>
        <v>#DIV/0!</v>
      </c>
    </row>
    <row r="237" ht="15.95" customHeight="1">
      <c r="A237" s="352" t="s">
        <v>502</v>
      </c>
      <c r="B237" s="56" t="s">
        <v>42</v>
      </c>
      <c r="C237" s="55" t="s">
        <v>43</v>
      </c>
      <c r="D237" s="41">
        <v>0</v>
      </c>
      <c r="E237" s="42">
        <v>198</v>
      </c>
      <c r="F237" s="43">
        <v>0</v>
      </c>
      <c r="G237" s="44">
        <f t="shared" si="66"/>
        <v>198</v>
      </c>
      <c r="H237" s="45">
        <f t="shared" si="67"/>
        <v>27.787319999999998</v>
      </c>
      <c r="I237" s="45">
        <f t="shared" si="68"/>
        <v>0</v>
      </c>
      <c r="J237" s="45">
        <f t="shared" si="69"/>
        <v>3.6123515999999998</v>
      </c>
      <c r="K237" s="46">
        <f t="shared" si="70"/>
        <v>0</v>
      </c>
      <c r="L237" s="47">
        <v>0.20000000000000001</v>
      </c>
      <c r="M237" s="48">
        <f t="shared" si="71"/>
        <v>0</v>
      </c>
      <c r="N237" s="49">
        <v>0.050000000000000003</v>
      </c>
      <c r="O237" s="50">
        <f t="shared" si="72"/>
        <v>0</v>
      </c>
      <c r="P237" s="49">
        <v>0.050000000000000003</v>
      </c>
      <c r="Q237" s="50">
        <f t="shared" si="73"/>
        <v>0</v>
      </c>
      <c r="R237" s="51">
        <f t="shared" si="74"/>
        <v>0</v>
      </c>
      <c r="S237" s="52">
        <f t="shared" si="75"/>
        <v>0</v>
      </c>
      <c r="T237" s="53" t="e">
        <f t="shared" si="76"/>
        <v>#DIV/0!</v>
      </c>
    </row>
    <row r="238" ht="15.95" customHeight="1">
      <c r="A238" s="352" t="s">
        <v>502</v>
      </c>
      <c r="B238" s="56" t="s">
        <v>44</v>
      </c>
      <c r="C238" s="40" t="s">
        <v>45</v>
      </c>
      <c r="D238" s="41">
        <f>VLOOKUP(B238,[1]銷售庫存統計總表!B:N,13,FALSE)</f>
        <v>0</v>
      </c>
      <c r="E238" s="42">
        <v>298</v>
      </c>
      <c r="F238" s="43">
        <v>0</v>
      </c>
      <c r="G238" s="44">
        <f t="shared" si="66"/>
        <v>298</v>
      </c>
      <c r="H238" s="45">
        <f t="shared" si="67"/>
        <v>41.82132</v>
      </c>
      <c r="I238" s="45">
        <f t="shared" si="68"/>
        <v>0</v>
      </c>
      <c r="J238" s="45">
        <f t="shared" si="69"/>
        <v>5.4367716000000001</v>
      </c>
      <c r="K238" s="46">
        <f t="shared" si="70"/>
        <v>0</v>
      </c>
      <c r="L238" s="47">
        <v>0.20000000000000001</v>
      </c>
      <c r="M238" s="48">
        <f t="shared" si="71"/>
        <v>0</v>
      </c>
      <c r="N238" s="49">
        <v>0.050000000000000003</v>
      </c>
      <c r="O238" s="50">
        <f t="shared" si="72"/>
        <v>0</v>
      </c>
      <c r="P238" s="49">
        <v>0.050000000000000003</v>
      </c>
      <c r="Q238" s="50">
        <f t="shared" si="73"/>
        <v>0</v>
      </c>
      <c r="R238" s="51">
        <f t="shared" si="74"/>
        <v>0</v>
      </c>
      <c r="S238" s="52">
        <f t="shared" si="75"/>
        <v>0</v>
      </c>
      <c r="T238" s="53" t="e">
        <f t="shared" si="76"/>
        <v>#DIV/0!</v>
      </c>
    </row>
    <row r="239" ht="15.95" customHeight="1">
      <c r="A239" s="352" t="s">
        <v>502</v>
      </c>
      <c r="B239" s="56" t="s">
        <v>46</v>
      </c>
      <c r="C239" s="40" t="s">
        <v>47</v>
      </c>
      <c r="D239" s="41">
        <v>0</v>
      </c>
      <c r="E239" s="42">
        <v>398</v>
      </c>
      <c r="F239" s="43">
        <v>0</v>
      </c>
      <c r="G239" s="44">
        <f t="shared" si="66"/>
        <v>398</v>
      </c>
      <c r="H239" s="45">
        <f t="shared" si="67"/>
        <v>55.855319999999999</v>
      </c>
      <c r="I239" s="45">
        <f t="shared" si="68"/>
        <v>0</v>
      </c>
      <c r="J239" s="45">
        <f t="shared" si="69"/>
        <v>7.2611916000000001</v>
      </c>
      <c r="K239" s="46">
        <f t="shared" si="70"/>
        <v>0</v>
      </c>
      <c r="L239" s="47">
        <v>0.20000000000000001</v>
      </c>
      <c r="M239" s="48">
        <f t="shared" si="71"/>
        <v>0</v>
      </c>
      <c r="N239" s="49">
        <v>0.050000000000000003</v>
      </c>
      <c r="O239" s="50">
        <f t="shared" si="72"/>
        <v>0</v>
      </c>
      <c r="P239" s="49">
        <v>0.050000000000000003</v>
      </c>
      <c r="Q239" s="50">
        <f t="shared" si="73"/>
        <v>0</v>
      </c>
      <c r="R239" s="51">
        <f t="shared" si="74"/>
        <v>0</v>
      </c>
      <c r="S239" s="52">
        <f t="shared" si="75"/>
        <v>0</v>
      </c>
      <c r="T239" s="53" t="e">
        <f t="shared" si="76"/>
        <v>#DIV/0!</v>
      </c>
    </row>
    <row r="240" ht="15.95" customHeight="1">
      <c r="A240" s="352" t="s">
        <v>502</v>
      </c>
      <c r="B240" s="39" t="s">
        <v>48</v>
      </c>
      <c r="C240" s="40" t="s">
        <v>49</v>
      </c>
      <c r="D240" s="41">
        <v>0</v>
      </c>
      <c r="E240" s="42">
        <v>268</v>
      </c>
      <c r="F240" s="43">
        <v>0</v>
      </c>
      <c r="G240" s="44">
        <f t="shared" si="66"/>
        <v>268</v>
      </c>
      <c r="H240" s="45">
        <f t="shared" si="67"/>
        <v>37.61112</v>
      </c>
      <c r="I240" s="45">
        <f t="shared" si="68"/>
        <v>0</v>
      </c>
      <c r="J240" s="45">
        <f t="shared" si="69"/>
        <v>4.8894456000000002</v>
      </c>
      <c r="K240" s="46">
        <f t="shared" si="70"/>
        <v>0</v>
      </c>
      <c r="L240" s="47">
        <v>0.20000000000000001</v>
      </c>
      <c r="M240" s="48">
        <f t="shared" si="71"/>
        <v>0</v>
      </c>
      <c r="N240" s="49">
        <v>0.050000000000000003</v>
      </c>
      <c r="O240" s="50">
        <f t="shared" si="72"/>
        <v>0</v>
      </c>
      <c r="P240" s="49">
        <v>0.050000000000000003</v>
      </c>
      <c r="Q240" s="50">
        <f t="shared" si="73"/>
        <v>0</v>
      </c>
      <c r="R240" s="51">
        <f t="shared" si="74"/>
        <v>0</v>
      </c>
      <c r="S240" s="52">
        <f t="shared" si="75"/>
        <v>0</v>
      </c>
      <c r="T240" s="53" t="e">
        <f t="shared" si="76"/>
        <v>#DIV/0!</v>
      </c>
    </row>
    <row r="241" ht="15.95" customHeight="1">
      <c r="A241" s="352" t="s">
        <v>502</v>
      </c>
      <c r="B241" s="39" t="s">
        <v>50</v>
      </c>
      <c r="C241" s="40" t="s">
        <v>51</v>
      </c>
      <c r="D241" s="41">
        <v>0</v>
      </c>
      <c r="E241" s="42">
        <v>368</v>
      </c>
      <c r="F241" s="43">
        <v>0</v>
      </c>
      <c r="G241" s="44">
        <f t="shared" si="66"/>
        <v>368</v>
      </c>
      <c r="H241" s="45">
        <f t="shared" si="67"/>
        <v>51.645119999999999</v>
      </c>
      <c r="I241" s="45">
        <f t="shared" si="68"/>
        <v>0</v>
      </c>
      <c r="J241" s="45">
        <f t="shared" si="69"/>
        <v>6.7138656000000001</v>
      </c>
      <c r="K241" s="46">
        <f t="shared" si="70"/>
        <v>0</v>
      </c>
      <c r="L241" s="47">
        <v>0.20000000000000001</v>
      </c>
      <c r="M241" s="48">
        <f t="shared" si="71"/>
        <v>0</v>
      </c>
      <c r="N241" s="49">
        <v>0.050000000000000003</v>
      </c>
      <c r="O241" s="50">
        <f t="shared" si="72"/>
        <v>0</v>
      </c>
      <c r="P241" s="49">
        <v>0.050000000000000003</v>
      </c>
      <c r="Q241" s="50">
        <f t="shared" si="73"/>
        <v>0</v>
      </c>
      <c r="R241" s="51">
        <f t="shared" si="74"/>
        <v>0</v>
      </c>
      <c r="S241" s="52">
        <f t="shared" si="75"/>
        <v>0</v>
      </c>
      <c r="T241" s="53" t="e">
        <f t="shared" si="76"/>
        <v>#DIV/0!</v>
      </c>
    </row>
    <row r="242" ht="15.95" customHeight="1">
      <c r="A242" s="352" t="s">
        <v>502</v>
      </c>
      <c r="B242" s="39" t="s">
        <v>52</v>
      </c>
      <c r="C242" s="40" t="s">
        <v>53</v>
      </c>
      <c r="D242" s="41">
        <v>0</v>
      </c>
      <c r="E242" s="42">
        <v>198</v>
      </c>
      <c r="F242" s="43">
        <v>0</v>
      </c>
      <c r="G242" s="44">
        <f t="shared" si="66"/>
        <v>198</v>
      </c>
      <c r="H242" s="45">
        <f t="shared" si="67"/>
        <v>27.787319999999998</v>
      </c>
      <c r="I242" s="45">
        <f t="shared" si="68"/>
        <v>0</v>
      </c>
      <c r="J242" s="45">
        <f t="shared" si="69"/>
        <v>3.6123515999999998</v>
      </c>
      <c r="K242" s="46">
        <f t="shared" si="70"/>
        <v>0</v>
      </c>
      <c r="L242" s="47">
        <v>0.20000000000000001</v>
      </c>
      <c r="M242" s="48">
        <f t="shared" si="71"/>
        <v>0</v>
      </c>
      <c r="N242" s="49">
        <v>0.050000000000000003</v>
      </c>
      <c r="O242" s="50">
        <f t="shared" si="72"/>
        <v>0</v>
      </c>
      <c r="P242" s="49">
        <v>0.050000000000000003</v>
      </c>
      <c r="Q242" s="50">
        <f t="shared" si="73"/>
        <v>0</v>
      </c>
      <c r="R242" s="51">
        <f t="shared" si="74"/>
        <v>0</v>
      </c>
      <c r="S242" s="52">
        <f t="shared" si="75"/>
        <v>0</v>
      </c>
      <c r="T242" s="53" t="e">
        <f t="shared" si="76"/>
        <v>#DIV/0!</v>
      </c>
    </row>
    <row r="243" ht="15.95" customHeight="1">
      <c r="A243" s="352" t="s">
        <v>502</v>
      </c>
      <c r="B243" s="39" t="s">
        <v>54</v>
      </c>
      <c r="C243" s="40" t="s">
        <v>55</v>
      </c>
      <c r="D243" s="41">
        <v>0</v>
      </c>
      <c r="E243" s="42">
        <v>198</v>
      </c>
      <c r="F243" s="43">
        <v>0</v>
      </c>
      <c r="G243" s="44">
        <f t="shared" si="66"/>
        <v>198</v>
      </c>
      <c r="H243" s="45">
        <f t="shared" si="67"/>
        <v>27.787319999999998</v>
      </c>
      <c r="I243" s="45">
        <f t="shared" si="68"/>
        <v>0</v>
      </c>
      <c r="J243" s="45">
        <f t="shared" si="69"/>
        <v>3.6123515999999998</v>
      </c>
      <c r="K243" s="46">
        <f t="shared" si="70"/>
        <v>0</v>
      </c>
      <c r="L243" s="47">
        <v>0.20000000000000001</v>
      </c>
      <c r="M243" s="48">
        <f t="shared" si="71"/>
        <v>0</v>
      </c>
      <c r="N243" s="49">
        <v>0.050000000000000003</v>
      </c>
      <c r="O243" s="50">
        <f t="shared" si="72"/>
        <v>0</v>
      </c>
      <c r="P243" s="49">
        <v>0.050000000000000003</v>
      </c>
      <c r="Q243" s="50">
        <f t="shared" si="73"/>
        <v>0</v>
      </c>
      <c r="R243" s="51">
        <f t="shared" si="74"/>
        <v>0</v>
      </c>
      <c r="S243" s="52">
        <f t="shared" si="75"/>
        <v>0</v>
      </c>
      <c r="T243" s="53" t="e">
        <f t="shared" si="76"/>
        <v>#DIV/0!</v>
      </c>
    </row>
    <row r="244" ht="15.95" customHeight="1">
      <c r="A244" s="352" t="s">
        <v>502</v>
      </c>
      <c r="B244" s="39" t="s">
        <v>56</v>
      </c>
      <c r="C244" s="40" t="s">
        <v>57</v>
      </c>
      <c r="D244" s="41">
        <v>0</v>
      </c>
      <c r="E244" s="42">
        <v>268</v>
      </c>
      <c r="F244" s="43">
        <v>0</v>
      </c>
      <c r="G244" s="44">
        <f t="shared" si="66"/>
        <v>268</v>
      </c>
      <c r="H244" s="45">
        <f t="shared" si="67"/>
        <v>37.61112</v>
      </c>
      <c r="I244" s="45">
        <f t="shared" si="68"/>
        <v>0</v>
      </c>
      <c r="J244" s="45">
        <f t="shared" si="69"/>
        <v>4.8894456000000002</v>
      </c>
      <c r="K244" s="46">
        <f t="shared" si="70"/>
        <v>0</v>
      </c>
      <c r="L244" s="47">
        <v>0.20000000000000001</v>
      </c>
      <c r="M244" s="48">
        <f t="shared" si="71"/>
        <v>0</v>
      </c>
      <c r="N244" s="49">
        <v>0.050000000000000003</v>
      </c>
      <c r="O244" s="50">
        <f t="shared" si="72"/>
        <v>0</v>
      </c>
      <c r="P244" s="49">
        <v>0.050000000000000003</v>
      </c>
      <c r="Q244" s="50">
        <f t="shared" si="73"/>
        <v>0</v>
      </c>
      <c r="R244" s="51">
        <f t="shared" si="74"/>
        <v>0</v>
      </c>
      <c r="S244" s="52">
        <f t="shared" si="75"/>
        <v>0</v>
      </c>
      <c r="T244" s="53" t="e">
        <f t="shared" si="76"/>
        <v>#DIV/0!</v>
      </c>
    </row>
    <row r="245" ht="15.95" customHeight="1">
      <c r="A245" s="352" t="s">
        <v>502</v>
      </c>
      <c r="B245" s="39" t="s">
        <v>58</v>
      </c>
      <c r="C245" s="40" t="s">
        <v>59</v>
      </c>
      <c r="D245" s="41">
        <v>0</v>
      </c>
      <c r="E245" s="42">
        <v>138</v>
      </c>
      <c r="F245" s="43">
        <v>0</v>
      </c>
      <c r="G245" s="44">
        <f t="shared" si="66"/>
        <v>138</v>
      </c>
      <c r="H245" s="45">
        <f t="shared" si="67"/>
        <v>19.36692</v>
      </c>
      <c r="I245" s="45">
        <f t="shared" si="68"/>
        <v>0</v>
      </c>
      <c r="J245" s="45">
        <f t="shared" si="69"/>
        <v>2.5176996000000003</v>
      </c>
      <c r="K245" s="46">
        <f t="shared" si="70"/>
        <v>0</v>
      </c>
      <c r="L245" s="47">
        <v>0.20000000000000001</v>
      </c>
      <c r="M245" s="48">
        <f t="shared" si="71"/>
        <v>0</v>
      </c>
      <c r="N245" s="49">
        <v>0.050000000000000003</v>
      </c>
      <c r="O245" s="50">
        <f t="shared" si="72"/>
        <v>0</v>
      </c>
      <c r="P245" s="49">
        <v>0.050000000000000003</v>
      </c>
      <c r="Q245" s="50">
        <f t="shared" si="73"/>
        <v>0</v>
      </c>
      <c r="R245" s="51">
        <f t="shared" si="74"/>
        <v>0</v>
      </c>
      <c r="S245" s="52">
        <f t="shared" si="75"/>
        <v>0</v>
      </c>
      <c r="T245" s="53" t="e">
        <f t="shared" si="76"/>
        <v>#DIV/0!</v>
      </c>
    </row>
    <row r="246" ht="15.95" customHeight="1">
      <c r="A246" s="352" t="s">
        <v>502</v>
      </c>
      <c r="B246" s="39" t="s">
        <v>60</v>
      </c>
      <c r="C246" s="40" t="s">
        <v>61</v>
      </c>
      <c r="D246" s="41">
        <v>0</v>
      </c>
      <c r="E246" s="42">
        <v>398</v>
      </c>
      <c r="F246" s="43">
        <v>0</v>
      </c>
      <c r="G246" s="44">
        <f t="shared" si="66"/>
        <v>398</v>
      </c>
      <c r="H246" s="45">
        <f t="shared" si="67"/>
        <v>55.855319999999999</v>
      </c>
      <c r="I246" s="45">
        <f t="shared" si="68"/>
        <v>0</v>
      </c>
      <c r="J246" s="45">
        <f t="shared" si="69"/>
        <v>7.2611916000000001</v>
      </c>
      <c r="K246" s="46">
        <f t="shared" si="70"/>
        <v>0</v>
      </c>
      <c r="L246" s="47">
        <v>0.20000000000000001</v>
      </c>
      <c r="M246" s="48">
        <f t="shared" si="71"/>
        <v>0</v>
      </c>
      <c r="N246" s="49">
        <v>0.050000000000000003</v>
      </c>
      <c r="O246" s="50">
        <f t="shared" si="72"/>
        <v>0</v>
      </c>
      <c r="P246" s="49">
        <v>0.050000000000000003</v>
      </c>
      <c r="Q246" s="50">
        <f t="shared" si="73"/>
        <v>0</v>
      </c>
      <c r="R246" s="51">
        <f t="shared" si="74"/>
        <v>0</v>
      </c>
      <c r="S246" s="52">
        <f t="shared" si="75"/>
        <v>0</v>
      </c>
      <c r="T246" s="53" t="e">
        <f t="shared" si="76"/>
        <v>#DIV/0!</v>
      </c>
    </row>
    <row r="247" ht="15.95" customHeight="1">
      <c r="A247" s="352" t="s">
        <v>502</v>
      </c>
      <c r="B247" s="54" t="s">
        <v>62</v>
      </c>
      <c r="C247" s="55" t="s">
        <v>63</v>
      </c>
      <c r="D247" s="41">
        <v>0</v>
      </c>
      <c r="E247" s="42">
        <v>48</v>
      </c>
      <c r="F247" s="43">
        <v>0</v>
      </c>
      <c r="G247" s="44">
        <f t="shared" si="66"/>
        <v>48</v>
      </c>
      <c r="H247" s="45">
        <f t="shared" si="67"/>
        <v>6.7363199999999992</v>
      </c>
      <c r="I247" s="45">
        <f t="shared" si="68"/>
        <v>0</v>
      </c>
      <c r="J247" s="45">
        <f t="shared" si="69"/>
        <v>0.87572159999999988</v>
      </c>
      <c r="K247" s="46">
        <f t="shared" si="70"/>
        <v>0</v>
      </c>
      <c r="L247" s="47">
        <v>0.20000000000000001</v>
      </c>
      <c r="M247" s="48">
        <f t="shared" si="71"/>
        <v>0</v>
      </c>
      <c r="N247" s="49">
        <v>0.050000000000000003</v>
      </c>
      <c r="O247" s="50">
        <f t="shared" si="72"/>
        <v>0</v>
      </c>
      <c r="P247" s="49">
        <v>0.050000000000000003</v>
      </c>
      <c r="Q247" s="50">
        <f t="shared" si="73"/>
        <v>0</v>
      </c>
      <c r="R247" s="51">
        <f t="shared" si="74"/>
        <v>0</v>
      </c>
      <c r="S247" s="52">
        <f t="shared" si="75"/>
        <v>0</v>
      </c>
      <c r="T247" s="53" t="e">
        <f t="shared" si="76"/>
        <v>#DIV/0!</v>
      </c>
    </row>
    <row r="248" ht="15.95" customHeight="1">
      <c r="A248" s="352" t="s">
        <v>502</v>
      </c>
      <c r="B248" s="54" t="s">
        <v>64</v>
      </c>
      <c r="C248" s="55" t="s">
        <v>65</v>
      </c>
      <c r="D248" s="41">
        <v>0</v>
      </c>
      <c r="E248" s="42">
        <v>98</v>
      </c>
      <c r="F248" s="43">
        <v>0</v>
      </c>
      <c r="G248" s="44">
        <f t="shared" si="66"/>
        <v>98</v>
      </c>
      <c r="H248" s="45">
        <f t="shared" si="67"/>
        <v>13.753319999999999</v>
      </c>
      <c r="I248" s="45">
        <f t="shared" si="68"/>
        <v>0</v>
      </c>
      <c r="J248" s="45">
        <f t="shared" si="69"/>
        <v>1.7879315999999998</v>
      </c>
      <c r="K248" s="46">
        <f t="shared" si="70"/>
        <v>0</v>
      </c>
      <c r="L248" s="47">
        <v>0.20000000000000001</v>
      </c>
      <c r="M248" s="48">
        <f t="shared" si="71"/>
        <v>0</v>
      </c>
      <c r="N248" s="49">
        <v>0.050000000000000003</v>
      </c>
      <c r="O248" s="50">
        <f t="shared" si="72"/>
        <v>0</v>
      </c>
      <c r="P248" s="49">
        <v>0.050000000000000003</v>
      </c>
      <c r="Q248" s="50">
        <f t="shared" si="73"/>
        <v>0</v>
      </c>
      <c r="R248" s="51">
        <f t="shared" si="74"/>
        <v>0</v>
      </c>
      <c r="S248" s="52">
        <f t="shared" si="75"/>
        <v>0</v>
      </c>
      <c r="T248" s="53" t="e">
        <f t="shared" si="76"/>
        <v>#DIV/0!</v>
      </c>
    </row>
    <row r="249" ht="15.95" customHeight="1">
      <c r="A249" s="352" t="s">
        <v>502</v>
      </c>
      <c r="B249" s="39" t="s">
        <v>66</v>
      </c>
      <c r="C249" s="40" t="s">
        <v>67</v>
      </c>
      <c r="D249" s="41">
        <v>0</v>
      </c>
      <c r="E249" s="42">
        <v>228</v>
      </c>
      <c r="F249" s="43">
        <v>0</v>
      </c>
      <c r="G249" s="44">
        <f t="shared" si="66"/>
        <v>228</v>
      </c>
      <c r="H249" s="45">
        <f t="shared" si="67"/>
        <v>31.997519999999998</v>
      </c>
      <c r="I249" s="45">
        <f t="shared" si="68"/>
        <v>0</v>
      </c>
      <c r="J249" s="45">
        <f t="shared" si="69"/>
        <v>4.1596776000000002</v>
      </c>
      <c r="K249" s="46">
        <f t="shared" si="70"/>
        <v>0</v>
      </c>
      <c r="L249" s="47">
        <v>0.20000000000000001</v>
      </c>
      <c r="M249" s="48">
        <f t="shared" si="71"/>
        <v>0</v>
      </c>
      <c r="N249" s="49">
        <v>0.050000000000000003</v>
      </c>
      <c r="O249" s="50">
        <f t="shared" si="72"/>
        <v>0</v>
      </c>
      <c r="P249" s="49">
        <v>0.050000000000000003</v>
      </c>
      <c r="Q249" s="50">
        <f t="shared" si="73"/>
        <v>0</v>
      </c>
      <c r="R249" s="51">
        <f t="shared" si="74"/>
        <v>0</v>
      </c>
      <c r="S249" s="52">
        <f t="shared" si="75"/>
        <v>0</v>
      </c>
      <c r="T249" s="53" t="e">
        <f t="shared" si="76"/>
        <v>#DIV/0!</v>
      </c>
    </row>
    <row r="250" ht="15.95" customHeight="1">
      <c r="A250" s="352" t="s">
        <v>502</v>
      </c>
      <c r="B250" s="39" t="s">
        <v>68</v>
      </c>
      <c r="C250" s="40" t="s">
        <v>69</v>
      </c>
      <c r="D250" s="41">
        <v>0</v>
      </c>
      <c r="E250" s="42">
        <v>298</v>
      </c>
      <c r="F250" s="43">
        <v>0</v>
      </c>
      <c r="G250" s="44">
        <f t="shared" si="66"/>
        <v>298</v>
      </c>
      <c r="H250" s="45">
        <f t="shared" si="67"/>
        <v>41.82132</v>
      </c>
      <c r="I250" s="45">
        <f t="shared" si="68"/>
        <v>0</v>
      </c>
      <c r="J250" s="45">
        <f t="shared" si="69"/>
        <v>5.4367716000000001</v>
      </c>
      <c r="K250" s="46">
        <f t="shared" si="70"/>
        <v>0</v>
      </c>
      <c r="L250" s="47">
        <v>0.20000000000000001</v>
      </c>
      <c r="M250" s="48">
        <f t="shared" si="71"/>
        <v>0</v>
      </c>
      <c r="N250" s="49">
        <v>0.050000000000000003</v>
      </c>
      <c r="O250" s="50">
        <f t="shared" si="72"/>
        <v>0</v>
      </c>
      <c r="P250" s="49">
        <v>0.050000000000000003</v>
      </c>
      <c r="Q250" s="50">
        <f t="shared" si="73"/>
        <v>0</v>
      </c>
      <c r="R250" s="51">
        <f t="shared" si="74"/>
        <v>0</v>
      </c>
      <c r="S250" s="52">
        <f t="shared" si="75"/>
        <v>0</v>
      </c>
      <c r="T250" s="53" t="e">
        <f t="shared" si="76"/>
        <v>#DIV/0!</v>
      </c>
    </row>
    <row r="251" ht="15.95" customHeight="1">
      <c r="A251" s="352" t="s">
        <v>502</v>
      </c>
      <c r="B251" s="56" t="s">
        <v>70</v>
      </c>
      <c r="C251" s="40" t="s">
        <v>71</v>
      </c>
      <c r="D251" s="41">
        <v>0</v>
      </c>
      <c r="E251" s="42">
        <v>248</v>
      </c>
      <c r="F251" s="43">
        <v>0</v>
      </c>
      <c r="G251" s="44">
        <f t="shared" si="66"/>
        <v>248</v>
      </c>
      <c r="H251" s="45">
        <f t="shared" si="67"/>
        <v>34.804319999999997</v>
      </c>
      <c r="I251" s="45">
        <f t="shared" si="68"/>
        <v>0</v>
      </c>
      <c r="J251" s="45">
        <f t="shared" si="69"/>
        <v>4.5245616000000002</v>
      </c>
      <c r="K251" s="46">
        <f t="shared" si="70"/>
        <v>0</v>
      </c>
      <c r="L251" s="47">
        <v>0.20000000000000001</v>
      </c>
      <c r="M251" s="48">
        <f t="shared" si="71"/>
        <v>0</v>
      </c>
      <c r="N251" s="49">
        <v>0.050000000000000003</v>
      </c>
      <c r="O251" s="50">
        <f t="shared" si="72"/>
        <v>0</v>
      </c>
      <c r="P251" s="49">
        <v>0.050000000000000003</v>
      </c>
      <c r="Q251" s="50">
        <f t="shared" si="73"/>
        <v>0</v>
      </c>
      <c r="R251" s="51">
        <f t="shared" si="74"/>
        <v>0</v>
      </c>
      <c r="S251" s="52">
        <f t="shared" si="75"/>
        <v>0</v>
      </c>
      <c r="T251" s="53" t="e">
        <f t="shared" si="76"/>
        <v>#DIV/0!</v>
      </c>
    </row>
    <row r="252" ht="15.95" customHeight="1">
      <c r="A252" s="352" t="s">
        <v>502</v>
      </c>
      <c r="B252" s="39" t="s">
        <v>72</v>
      </c>
      <c r="C252" s="40" t="s">
        <v>73</v>
      </c>
      <c r="D252" s="41">
        <v>0</v>
      </c>
      <c r="E252" s="42">
        <v>228</v>
      </c>
      <c r="F252" s="43">
        <v>0</v>
      </c>
      <c r="G252" s="44">
        <f t="shared" si="66"/>
        <v>228</v>
      </c>
      <c r="H252" s="45">
        <f t="shared" si="67"/>
        <v>31.997519999999998</v>
      </c>
      <c r="I252" s="45">
        <f t="shared" si="68"/>
        <v>0</v>
      </c>
      <c r="J252" s="45">
        <f t="shared" si="69"/>
        <v>4.1596776000000002</v>
      </c>
      <c r="K252" s="46">
        <f t="shared" si="70"/>
        <v>0</v>
      </c>
      <c r="L252" s="47">
        <v>0.20000000000000001</v>
      </c>
      <c r="M252" s="48">
        <f t="shared" si="71"/>
        <v>0</v>
      </c>
      <c r="N252" s="49">
        <v>0.050000000000000003</v>
      </c>
      <c r="O252" s="50">
        <f t="shared" si="72"/>
        <v>0</v>
      </c>
      <c r="P252" s="49">
        <v>0.050000000000000003</v>
      </c>
      <c r="Q252" s="50">
        <f t="shared" si="73"/>
        <v>0</v>
      </c>
      <c r="R252" s="51">
        <f t="shared" si="74"/>
        <v>0</v>
      </c>
      <c r="S252" s="52">
        <f t="shared" si="75"/>
        <v>0</v>
      </c>
      <c r="T252" s="53" t="e">
        <f t="shared" si="76"/>
        <v>#DIV/0!</v>
      </c>
    </row>
    <row r="253" ht="15.95" customHeight="1">
      <c r="A253" s="352" t="s">
        <v>502</v>
      </c>
      <c r="B253" s="39" t="s">
        <v>74</v>
      </c>
      <c r="C253" s="40" t="s">
        <v>75</v>
      </c>
      <c r="D253" s="41">
        <v>0</v>
      </c>
      <c r="E253" s="42">
        <v>248</v>
      </c>
      <c r="F253" s="43">
        <v>0</v>
      </c>
      <c r="G253" s="44">
        <f t="shared" si="66"/>
        <v>248</v>
      </c>
      <c r="H253" s="45">
        <f t="shared" si="67"/>
        <v>34.804319999999997</v>
      </c>
      <c r="I253" s="45">
        <f t="shared" si="68"/>
        <v>0</v>
      </c>
      <c r="J253" s="45">
        <f t="shared" si="69"/>
        <v>4.5245616000000002</v>
      </c>
      <c r="K253" s="46">
        <f t="shared" si="70"/>
        <v>0</v>
      </c>
      <c r="L253" s="47">
        <v>0.20000000000000001</v>
      </c>
      <c r="M253" s="48">
        <f t="shared" si="71"/>
        <v>0</v>
      </c>
      <c r="N253" s="49">
        <v>0.050000000000000003</v>
      </c>
      <c r="O253" s="50">
        <f t="shared" si="72"/>
        <v>0</v>
      </c>
      <c r="P253" s="49">
        <v>0.050000000000000003</v>
      </c>
      <c r="Q253" s="50">
        <f t="shared" si="73"/>
        <v>0</v>
      </c>
      <c r="R253" s="51">
        <f t="shared" si="74"/>
        <v>0</v>
      </c>
      <c r="S253" s="52">
        <f t="shared" si="75"/>
        <v>0</v>
      </c>
      <c r="T253" s="53" t="e">
        <f t="shared" si="76"/>
        <v>#DIV/0!</v>
      </c>
    </row>
    <row r="254" ht="15.95" customHeight="1">
      <c r="A254" s="352" t="s">
        <v>502</v>
      </c>
      <c r="B254" s="39" t="s">
        <v>76</v>
      </c>
      <c r="C254" s="40" t="s">
        <v>77</v>
      </c>
      <c r="D254" s="41">
        <v>0</v>
      </c>
      <c r="E254" s="42">
        <v>348</v>
      </c>
      <c r="F254" s="43">
        <v>0</v>
      </c>
      <c r="G254" s="44">
        <f t="shared" si="66"/>
        <v>348</v>
      </c>
      <c r="H254" s="45">
        <f t="shared" si="67"/>
        <v>48.838319999999996</v>
      </c>
      <c r="I254" s="45">
        <f t="shared" si="68"/>
        <v>0</v>
      </c>
      <c r="J254" s="45">
        <f t="shared" si="69"/>
        <v>6.3489816000000001</v>
      </c>
      <c r="K254" s="46">
        <f t="shared" si="70"/>
        <v>0</v>
      </c>
      <c r="L254" s="47">
        <v>0.20000000000000001</v>
      </c>
      <c r="M254" s="48">
        <f t="shared" si="71"/>
        <v>0</v>
      </c>
      <c r="N254" s="49">
        <v>0.050000000000000003</v>
      </c>
      <c r="O254" s="50">
        <f t="shared" si="72"/>
        <v>0</v>
      </c>
      <c r="P254" s="49">
        <v>0.050000000000000003</v>
      </c>
      <c r="Q254" s="50">
        <f t="shared" si="73"/>
        <v>0</v>
      </c>
      <c r="R254" s="51">
        <f t="shared" si="74"/>
        <v>0</v>
      </c>
      <c r="S254" s="52">
        <f t="shared" si="75"/>
        <v>0</v>
      </c>
      <c r="T254" s="53" t="e">
        <f t="shared" si="76"/>
        <v>#DIV/0!</v>
      </c>
    </row>
    <row r="255" ht="15.95" customHeight="1">
      <c r="A255" s="352" t="s">
        <v>502</v>
      </c>
      <c r="B255" s="39" t="s">
        <v>78</v>
      </c>
      <c r="C255" s="40" t="s">
        <v>79</v>
      </c>
      <c r="D255" s="41">
        <v>0</v>
      </c>
      <c r="E255" s="42">
        <v>198</v>
      </c>
      <c r="F255" s="43">
        <v>0</v>
      </c>
      <c r="G255" s="44">
        <f t="shared" si="66"/>
        <v>198</v>
      </c>
      <c r="H255" s="45">
        <f t="shared" si="67"/>
        <v>27.787319999999998</v>
      </c>
      <c r="I255" s="45">
        <f t="shared" si="68"/>
        <v>0</v>
      </c>
      <c r="J255" s="45">
        <f t="shared" si="69"/>
        <v>3.6123515999999998</v>
      </c>
      <c r="K255" s="46">
        <f t="shared" si="70"/>
        <v>0</v>
      </c>
      <c r="L255" s="47">
        <v>0.20000000000000001</v>
      </c>
      <c r="M255" s="48">
        <f t="shared" si="71"/>
        <v>0</v>
      </c>
      <c r="N255" s="49">
        <v>0.050000000000000003</v>
      </c>
      <c r="O255" s="50">
        <f t="shared" si="72"/>
        <v>0</v>
      </c>
      <c r="P255" s="49">
        <v>0.050000000000000003</v>
      </c>
      <c r="Q255" s="50">
        <f t="shared" si="73"/>
        <v>0</v>
      </c>
      <c r="R255" s="51">
        <f t="shared" si="74"/>
        <v>0</v>
      </c>
      <c r="S255" s="52">
        <f t="shared" si="75"/>
        <v>0</v>
      </c>
      <c r="T255" s="53" t="e">
        <f t="shared" si="76"/>
        <v>#DIV/0!</v>
      </c>
    </row>
    <row r="256" ht="15.95" customHeight="1">
      <c r="A256" s="352" t="s">
        <v>502</v>
      </c>
      <c r="B256" s="39" t="s">
        <v>80</v>
      </c>
      <c r="C256" s="40" t="s">
        <v>81</v>
      </c>
      <c r="D256" s="41">
        <v>0</v>
      </c>
      <c r="E256" s="42">
        <v>298</v>
      </c>
      <c r="F256" s="43">
        <v>0</v>
      </c>
      <c r="G256" s="44">
        <f t="shared" si="66"/>
        <v>298</v>
      </c>
      <c r="H256" s="45">
        <f t="shared" si="67"/>
        <v>41.82132</v>
      </c>
      <c r="I256" s="45">
        <f t="shared" si="68"/>
        <v>0</v>
      </c>
      <c r="J256" s="45">
        <f t="shared" si="69"/>
        <v>5.4367716000000001</v>
      </c>
      <c r="K256" s="46">
        <f t="shared" si="70"/>
        <v>0</v>
      </c>
      <c r="L256" s="47">
        <v>0.20000000000000001</v>
      </c>
      <c r="M256" s="48">
        <f t="shared" si="71"/>
        <v>0</v>
      </c>
      <c r="N256" s="49">
        <v>0.050000000000000003</v>
      </c>
      <c r="O256" s="50">
        <f t="shared" si="72"/>
        <v>0</v>
      </c>
      <c r="P256" s="49">
        <v>0.050000000000000003</v>
      </c>
      <c r="Q256" s="50">
        <f t="shared" si="73"/>
        <v>0</v>
      </c>
      <c r="R256" s="51">
        <f t="shared" si="74"/>
        <v>0</v>
      </c>
      <c r="S256" s="52">
        <f t="shared" si="75"/>
        <v>0</v>
      </c>
      <c r="T256" s="53" t="e">
        <f t="shared" si="76"/>
        <v>#DIV/0!</v>
      </c>
    </row>
    <row r="257" ht="15.95" customHeight="1">
      <c r="A257" s="352" t="s">
        <v>502</v>
      </c>
      <c r="B257" s="39" t="s">
        <v>82</v>
      </c>
      <c r="C257" s="40" t="s">
        <v>83</v>
      </c>
      <c r="D257" s="41">
        <v>0</v>
      </c>
      <c r="E257" s="42">
        <v>398</v>
      </c>
      <c r="F257" s="43">
        <v>0</v>
      </c>
      <c r="G257" s="44">
        <f t="shared" si="66"/>
        <v>398</v>
      </c>
      <c r="H257" s="45">
        <f t="shared" si="67"/>
        <v>55.855319999999999</v>
      </c>
      <c r="I257" s="45">
        <f t="shared" si="68"/>
        <v>0</v>
      </c>
      <c r="J257" s="45">
        <f t="shared" si="69"/>
        <v>7.2611916000000001</v>
      </c>
      <c r="K257" s="46">
        <f t="shared" si="70"/>
        <v>0</v>
      </c>
      <c r="L257" s="47">
        <v>0.20000000000000001</v>
      </c>
      <c r="M257" s="48">
        <f t="shared" si="71"/>
        <v>0</v>
      </c>
      <c r="N257" s="49">
        <v>0.050000000000000003</v>
      </c>
      <c r="O257" s="50">
        <f t="shared" si="72"/>
        <v>0</v>
      </c>
      <c r="P257" s="49">
        <v>0.050000000000000003</v>
      </c>
      <c r="Q257" s="50">
        <f t="shared" si="73"/>
        <v>0</v>
      </c>
      <c r="R257" s="51">
        <f t="shared" si="74"/>
        <v>0</v>
      </c>
      <c r="S257" s="52">
        <f t="shared" si="75"/>
        <v>0</v>
      </c>
      <c r="T257" s="53" t="e">
        <f t="shared" si="76"/>
        <v>#DIV/0!</v>
      </c>
    </row>
    <row r="258" ht="15.95" customHeight="1">
      <c r="A258" s="352" t="s">
        <v>502</v>
      </c>
      <c r="B258" s="56" t="s">
        <v>84</v>
      </c>
      <c r="C258" s="40" t="s">
        <v>85</v>
      </c>
      <c r="D258" s="41">
        <v>0</v>
      </c>
      <c r="E258" s="42">
        <v>98</v>
      </c>
      <c r="F258" s="43">
        <v>0</v>
      </c>
      <c r="G258" s="44">
        <f t="shared" si="66"/>
        <v>98</v>
      </c>
      <c r="H258" s="45">
        <f t="shared" si="67"/>
        <v>13.753319999999999</v>
      </c>
      <c r="I258" s="45">
        <f t="shared" si="68"/>
        <v>0</v>
      </c>
      <c r="J258" s="45">
        <f t="shared" si="69"/>
        <v>1.7879315999999998</v>
      </c>
      <c r="K258" s="46">
        <f t="shared" si="70"/>
        <v>0</v>
      </c>
      <c r="L258" s="47">
        <v>0.20000000000000001</v>
      </c>
      <c r="M258" s="48">
        <f t="shared" si="71"/>
        <v>0</v>
      </c>
      <c r="N258" s="49">
        <v>0.050000000000000003</v>
      </c>
      <c r="O258" s="50">
        <f t="shared" si="72"/>
        <v>0</v>
      </c>
      <c r="P258" s="49">
        <v>0.050000000000000003</v>
      </c>
      <c r="Q258" s="50">
        <f t="shared" si="73"/>
        <v>0</v>
      </c>
      <c r="R258" s="51">
        <f t="shared" si="74"/>
        <v>0</v>
      </c>
      <c r="S258" s="52">
        <f t="shared" si="75"/>
        <v>0</v>
      </c>
      <c r="T258" s="53" t="e">
        <f t="shared" si="76"/>
        <v>#DIV/0!</v>
      </c>
    </row>
    <row r="259" ht="15.95" customHeight="1">
      <c r="A259" s="352" t="s">
        <v>502</v>
      </c>
      <c r="B259" s="57" t="s">
        <v>86</v>
      </c>
      <c r="C259" s="40" t="s">
        <v>87</v>
      </c>
      <c r="D259" s="41">
        <v>0</v>
      </c>
      <c r="E259" s="42">
        <v>198</v>
      </c>
      <c r="F259" s="43">
        <v>0</v>
      </c>
      <c r="G259" s="44">
        <f t="shared" si="66"/>
        <v>198</v>
      </c>
      <c r="H259" s="45">
        <f t="shared" si="67"/>
        <v>27.787319999999998</v>
      </c>
      <c r="I259" s="45">
        <f t="shared" si="68"/>
        <v>0</v>
      </c>
      <c r="J259" s="45">
        <f t="shared" si="69"/>
        <v>3.6123515999999998</v>
      </c>
      <c r="K259" s="46">
        <f t="shared" si="70"/>
        <v>0</v>
      </c>
      <c r="L259" s="47">
        <v>0.20000000000000001</v>
      </c>
      <c r="M259" s="48">
        <f t="shared" si="71"/>
        <v>0</v>
      </c>
      <c r="N259" s="49">
        <v>0.050000000000000003</v>
      </c>
      <c r="O259" s="50">
        <f t="shared" si="72"/>
        <v>0</v>
      </c>
      <c r="P259" s="49">
        <v>0.050000000000000003</v>
      </c>
      <c r="Q259" s="50">
        <f t="shared" si="73"/>
        <v>0</v>
      </c>
      <c r="R259" s="51">
        <f t="shared" si="74"/>
        <v>0</v>
      </c>
      <c r="S259" s="52">
        <f t="shared" si="75"/>
        <v>0</v>
      </c>
      <c r="T259" s="53" t="e">
        <f t="shared" si="76"/>
        <v>#DIV/0!</v>
      </c>
    </row>
    <row r="260" ht="15.95" customHeight="1">
      <c r="A260" s="352" t="s">
        <v>502</v>
      </c>
      <c r="B260" s="56" t="s">
        <v>88</v>
      </c>
      <c r="C260" s="40" t="s">
        <v>89</v>
      </c>
      <c r="D260" s="41">
        <v>0</v>
      </c>
      <c r="E260" s="42">
        <v>248</v>
      </c>
      <c r="F260" s="43">
        <v>0</v>
      </c>
      <c r="G260" s="44">
        <f t="shared" si="66"/>
        <v>248</v>
      </c>
      <c r="H260" s="45">
        <f t="shared" si="67"/>
        <v>34.804319999999997</v>
      </c>
      <c r="I260" s="45">
        <f t="shared" si="68"/>
        <v>0</v>
      </c>
      <c r="J260" s="45">
        <f t="shared" si="69"/>
        <v>4.5245616000000002</v>
      </c>
      <c r="K260" s="46">
        <f t="shared" si="70"/>
        <v>0</v>
      </c>
      <c r="L260" s="47">
        <v>0.20000000000000001</v>
      </c>
      <c r="M260" s="48">
        <f t="shared" si="71"/>
        <v>0</v>
      </c>
      <c r="N260" s="49">
        <v>0.050000000000000003</v>
      </c>
      <c r="O260" s="50">
        <f t="shared" si="72"/>
        <v>0</v>
      </c>
      <c r="P260" s="49">
        <v>0.050000000000000003</v>
      </c>
      <c r="Q260" s="50">
        <f t="shared" si="73"/>
        <v>0</v>
      </c>
      <c r="R260" s="51">
        <f t="shared" si="74"/>
        <v>0</v>
      </c>
      <c r="S260" s="52">
        <f t="shared" si="75"/>
        <v>0</v>
      </c>
      <c r="T260" s="53" t="e">
        <f t="shared" si="76"/>
        <v>#DIV/0!</v>
      </c>
    </row>
    <row r="261" ht="15.95" customHeight="1">
      <c r="A261" s="352" t="s">
        <v>502</v>
      </c>
      <c r="B261" s="39" t="s">
        <v>90</v>
      </c>
      <c r="C261" s="40" t="s">
        <v>91</v>
      </c>
      <c r="D261" s="41">
        <v>0</v>
      </c>
      <c r="E261" s="42">
        <v>298</v>
      </c>
      <c r="F261" s="43">
        <v>0</v>
      </c>
      <c r="G261" s="44">
        <f t="shared" si="66"/>
        <v>298</v>
      </c>
      <c r="H261" s="45">
        <f t="shared" si="67"/>
        <v>41.82132</v>
      </c>
      <c r="I261" s="45">
        <f t="shared" si="68"/>
        <v>0</v>
      </c>
      <c r="J261" s="45">
        <f t="shared" si="69"/>
        <v>5.4367716000000001</v>
      </c>
      <c r="K261" s="46">
        <f t="shared" si="70"/>
        <v>0</v>
      </c>
      <c r="L261" s="47">
        <v>0.20000000000000001</v>
      </c>
      <c r="M261" s="48">
        <f t="shared" si="71"/>
        <v>0</v>
      </c>
      <c r="N261" s="49">
        <v>0.050000000000000003</v>
      </c>
      <c r="O261" s="50">
        <f t="shared" si="72"/>
        <v>0</v>
      </c>
      <c r="P261" s="49">
        <v>0.050000000000000003</v>
      </c>
      <c r="Q261" s="50">
        <f t="shared" si="73"/>
        <v>0</v>
      </c>
      <c r="R261" s="51">
        <f t="shared" si="74"/>
        <v>0</v>
      </c>
      <c r="S261" s="52">
        <f t="shared" si="75"/>
        <v>0</v>
      </c>
      <c r="T261" s="53" t="e">
        <f t="shared" si="76"/>
        <v>#DIV/0!</v>
      </c>
    </row>
    <row r="262" ht="15.95" customHeight="1">
      <c r="A262" s="352" t="s">
        <v>502</v>
      </c>
      <c r="B262" s="39" t="s">
        <v>92</v>
      </c>
      <c r="C262" s="40" t="s">
        <v>93</v>
      </c>
      <c r="D262" s="41">
        <v>0</v>
      </c>
      <c r="E262" s="42">
        <v>398</v>
      </c>
      <c r="F262" s="43">
        <v>0</v>
      </c>
      <c r="G262" s="44">
        <f t="shared" si="66"/>
        <v>398</v>
      </c>
      <c r="H262" s="45">
        <f t="shared" si="67"/>
        <v>55.855319999999999</v>
      </c>
      <c r="I262" s="45">
        <f t="shared" si="68"/>
        <v>0</v>
      </c>
      <c r="J262" s="45">
        <f t="shared" si="69"/>
        <v>7.2611916000000001</v>
      </c>
      <c r="K262" s="46">
        <f t="shared" si="70"/>
        <v>0</v>
      </c>
      <c r="L262" s="47">
        <v>0.20000000000000001</v>
      </c>
      <c r="M262" s="48">
        <f t="shared" si="71"/>
        <v>0</v>
      </c>
      <c r="N262" s="49">
        <v>0.050000000000000003</v>
      </c>
      <c r="O262" s="50">
        <f t="shared" si="72"/>
        <v>0</v>
      </c>
      <c r="P262" s="49">
        <v>0.050000000000000003</v>
      </c>
      <c r="Q262" s="50">
        <f t="shared" si="73"/>
        <v>0</v>
      </c>
      <c r="R262" s="51">
        <f t="shared" si="74"/>
        <v>0</v>
      </c>
      <c r="S262" s="52">
        <f t="shared" si="75"/>
        <v>0</v>
      </c>
      <c r="T262" s="53" t="e">
        <f t="shared" si="76"/>
        <v>#DIV/0!</v>
      </c>
    </row>
    <row r="263" ht="15.95" customHeight="1">
      <c r="A263" s="352" t="s">
        <v>502</v>
      </c>
      <c r="B263" s="56" t="s">
        <v>94</v>
      </c>
      <c r="C263" s="40" t="s">
        <v>95</v>
      </c>
      <c r="D263" s="41">
        <v>0</v>
      </c>
      <c r="E263" s="42">
        <v>498</v>
      </c>
      <c r="F263" s="43">
        <v>0</v>
      </c>
      <c r="G263" s="44">
        <f t="shared" si="66"/>
        <v>498</v>
      </c>
      <c r="H263" s="45">
        <f t="shared" si="67"/>
        <v>69.889319999999998</v>
      </c>
      <c r="I263" s="45">
        <f t="shared" si="68"/>
        <v>0</v>
      </c>
      <c r="J263" s="45">
        <f t="shared" si="69"/>
        <v>9.0856116</v>
      </c>
      <c r="K263" s="46">
        <f t="shared" si="70"/>
        <v>0</v>
      </c>
      <c r="L263" s="47">
        <v>0.20000000000000001</v>
      </c>
      <c r="M263" s="48">
        <f t="shared" si="71"/>
        <v>0</v>
      </c>
      <c r="N263" s="49">
        <v>0.050000000000000003</v>
      </c>
      <c r="O263" s="50">
        <f t="shared" si="72"/>
        <v>0</v>
      </c>
      <c r="P263" s="49">
        <v>0.050000000000000003</v>
      </c>
      <c r="Q263" s="50">
        <f t="shared" si="73"/>
        <v>0</v>
      </c>
      <c r="R263" s="51">
        <f t="shared" si="74"/>
        <v>0</v>
      </c>
      <c r="S263" s="52">
        <f t="shared" si="75"/>
        <v>0</v>
      </c>
      <c r="T263" s="53" t="e">
        <f t="shared" si="76"/>
        <v>#DIV/0!</v>
      </c>
    </row>
    <row r="264" ht="15.95" customHeight="1">
      <c r="A264" s="352" t="s">
        <v>502</v>
      </c>
      <c r="B264" s="56" t="s">
        <v>96</v>
      </c>
      <c r="C264" s="58" t="s">
        <v>97</v>
      </c>
      <c r="D264" s="41">
        <v>0</v>
      </c>
      <c r="E264" s="42">
        <v>298</v>
      </c>
      <c r="F264" s="43">
        <v>0</v>
      </c>
      <c r="G264" s="44">
        <f t="shared" si="66"/>
        <v>298</v>
      </c>
      <c r="H264" s="45">
        <f t="shared" si="67"/>
        <v>41.82132</v>
      </c>
      <c r="I264" s="45">
        <f t="shared" si="68"/>
        <v>0</v>
      </c>
      <c r="J264" s="45">
        <f t="shared" si="69"/>
        <v>5.4367716000000001</v>
      </c>
      <c r="K264" s="46">
        <f t="shared" si="70"/>
        <v>0</v>
      </c>
      <c r="L264" s="47">
        <v>0.20000000000000001</v>
      </c>
      <c r="M264" s="48">
        <f t="shared" si="71"/>
        <v>0</v>
      </c>
      <c r="N264" s="49">
        <v>0.050000000000000003</v>
      </c>
      <c r="O264" s="50">
        <f t="shared" si="72"/>
        <v>0</v>
      </c>
      <c r="P264" s="49">
        <v>0.050000000000000003</v>
      </c>
      <c r="Q264" s="50">
        <f t="shared" si="73"/>
        <v>0</v>
      </c>
      <c r="R264" s="51">
        <f t="shared" si="74"/>
        <v>0</v>
      </c>
      <c r="S264" s="52">
        <f t="shared" si="75"/>
        <v>0</v>
      </c>
      <c r="T264" s="53" t="e">
        <f t="shared" si="76"/>
        <v>#DIV/0!</v>
      </c>
    </row>
    <row r="265" ht="15.95" customHeight="1">
      <c r="A265" s="352" t="s">
        <v>502</v>
      </c>
      <c r="B265" s="56" t="s">
        <v>98</v>
      </c>
      <c r="C265" s="58" t="s">
        <v>99</v>
      </c>
      <c r="D265" s="41">
        <v>0</v>
      </c>
      <c r="E265" s="42">
        <v>478</v>
      </c>
      <c r="F265" s="43">
        <v>0</v>
      </c>
      <c r="G265" s="44">
        <f t="shared" si="66"/>
        <v>478</v>
      </c>
      <c r="H265" s="45">
        <f t="shared" si="67"/>
        <v>67.082520000000002</v>
      </c>
      <c r="I265" s="45">
        <f t="shared" si="68"/>
        <v>0</v>
      </c>
      <c r="J265" s="45">
        <f t="shared" si="69"/>
        <v>8.7207276</v>
      </c>
      <c r="K265" s="46">
        <f t="shared" si="70"/>
        <v>0</v>
      </c>
      <c r="L265" s="47">
        <v>0.20000000000000001</v>
      </c>
      <c r="M265" s="48">
        <f t="shared" si="71"/>
        <v>0</v>
      </c>
      <c r="N265" s="49">
        <v>0.050000000000000003</v>
      </c>
      <c r="O265" s="50">
        <f t="shared" si="72"/>
        <v>0</v>
      </c>
      <c r="P265" s="49">
        <v>0.050000000000000003</v>
      </c>
      <c r="Q265" s="50">
        <f t="shared" si="73"/>
        <v>0</v>
      </c>
      <c r="R265" s="51">
        <f t="shared" si="74"/>
        <v>0</v>
      </c>
      <c r="S265" s="52">
        <f t="shared" si="75"/>
        <v>0</v>
      </c>
      <c r="T265" s="53" t="e">
        <f t="shared" si="76"/>
        <v>#DIV/0!</v>
      </c>
    </row>
    <row r="266" ht="15.95" customHeight="1">
      <c r="A266" s="352" t="s">
        <v>502</v>
      </c>
      <c r="B266" s="56" t="s">
        <v>100</v>
      </c>
      <c r="C266" s="40" t="s">
        <v>101</v>
      </c>
      <c r="D266" s="41">
        <v>0</v>
      </c>
      <c r="E266" s="42">
        <v>538</v>
      </c>
      <c r="F266" s="43">
        <v>0</v>
      </c>
      <c r="G266" s="44">
        <f t="shared" si="66"/>
        <v>538</v>
      </c>
      <c r="H266" s="45">
        <f t="shared" si="67"/>
        <v>75.502919999999989</v>
      </c>
      <c r="I266" s="45">
        <f t="shared" si="68"/>
        <v>0</v>
      </c>
      <c r="J266" s="45">
        <f t="shared" si="69"/>
        <v>9.8153795999999982</v>
      </c>
      <c r="K266" s="46">
        <f t="shared" si="70"/>
        <v>0</v>
      </c>
      <c r="L266" s="47">
        <v>0.20000000000000001</v>
      </c>
      <c r="M266" s="48">
        <f t="shared" si="71"/>
        <v>0</v>
      </c>
      <c r="N266" s="49">
        <v>0.050000000000000003</v>
      </c>
      <c r="O266" s="50">
        <f t="shared" si="72"/>
        <v>0</v>
      </c>
      <c r="P266" s="49">
        <v>0.050000000000000003</v>
      </c>
      <c r="Q266" s="50">
        <f t="shared" si="73"/>
        <v>0</v>
      </c>
      <c r="R266" s="51">
        <f t="shared" si="74"/>
        <v>0</v>
      </c>
      <c r="S266" s="52">
        <f t="shared" si="75"/>
        <v>0</v>
      </c>
      <c r="T266" s="53" t="e">
        <f t="shared" si="76"/>
        <v>#DIV/0!</v>
      </c>
    </row>
    <row r="267" ht="15.95" customHeight="1">
      <c r="A267" s="352" t="s">
        <v>502</v>
      </c>
      <c r="B267" s="39" t="s">
        <v>102</v>
      </c>
      <c r="C267" s="40" t="s">
        <v>103</v>
      </c>
      <c r="D267" s="41">
        <v>0</v>
      </c>
      <c r="E267" s="42">
        <v>98</v>
      </c>
      <c r="F267" s="43">
        <v>0</v>
      </c>
      <c r="G267" s="44">
        <f t="shared" si="66"/>
        <v>98</v>
      </c>
      <c r="H267" s="45">
        <f t="shared" si="67"/>
        <v>13.753319999999999</v>
      </c>
      <c r="I267" s="45">
        <f t="shared" si="68"/>
        <v>0</v>
      </c>
      <c r="J267" s="45">
        <f t="shared" si="69"/>
        <v>1.7879315999999998</v>
      </c>
      <c r="K267" s="46">
        <f t="shared" si="70"/>
        <v>0</v>
      </c>
      <c r="L267" s="47">
        <v>0.20000000000000001</v>
      </c>
      <c r="M267" s="48">
        <f t="shared" si="71"/>
        <v>0</v>
      </c>
      <c r="N267" s="49">
        <v>0.050000000000000003</v>
      </c>
      <c r="O267" s="50">
        <f t="shared" si="72"/>
        <v>0</v>
      </c>
      <c r="P267" s="49">
        <v>0.050000000000000003</v>
      </c>
      <c r="Q267" s="50">
        <f t="shared" si="73"/>
        <v>0</v>
      </c>
      <c r="R267" s="51">
        <f t="shared" si="74"/>
        <v>0</v>
      </c>
      <c r="S267" s="52">
        <f t="shared" si="75"/>
        <v>0</v>
      </c>
      <c r="T267" s="53" t="e">
        <f t="shared" si="76"/>
        <v>#DIV/0!</v>
      </c>
    </row>
    <row r="268" ht="15.95" customHeight="1">
      <c r="A268" s="352" t="s">
        <v>502</v>
      </c>
      <c r="B268" s="39" t="s">
        <v>104</v>
      </c>
      <c r="C268" s="40" t="s">
        <v>105</v>
      </c>
      <c r="D268" s="41">
        <v>0</v>
      </c>
      <c r="E268" s="42">
        <v>148</v>
      </c>
      <c r="F268" s="43">
        <v>0</v>
      </c>
      <c r="G268" s="44">
        <f t="shared" si="66"/>
        <v>148</v>
      </c>
      <c r="H268" s="45">
        <f t="shared" si="67"/>
        <v>20.770319999999998</v>
      </c>
      <c r="I268" s="45">
        <f t="shared" si="68"/>
        <v>0</v>
      </c>
      <c r="J268" s="45">
        <f t="shared" si="69"/>
        <v>2.7001415999999998</v>
      </c>
      <c r="K268" s="46">
        <f t="shared" si="70"/>
        <v>0</v>
      </c>
      <c r="L268" s="47">
        <v>0.20000000000000001</v>
      </c>
      <c r="M268" s="48">
        <f t="shared" si="71"/>
        <v>0</v>
      </c>
      <c r="N268" s="49">
        <v>0.050000000000000003</v>
      </c>
      <c r="O268" s="50">
        <f t="shared" si="72"/>
        <v>0</v>
      </c>
      <c r="P268" s="49">
        <v>0.050000000000000003</v>
      </c>
      <c r="Q268" s="50">
        <f t="shared" si="73"/>
        <v>0</v>
      </c>
      <c r="R268" s="51">
        <f t="shared" si="74"/>
        <v>0</v>
      </c>
      <c r="S268" s="52">
        <f t="shared" si="75"/>
        <v>0</v>
      </c>
      <c r="T268" s="53" t="e">
        <f t="shared" si="76"/>
        <v>#DIV/0!</v>
      </c>
    </row>
    <row r="269" ht="15.95" customHeight="1">
      <c r="A269" s="352" t="s">
        <v>502</v>
      </c>
      <c r="B269" s="54" t="s">
        <v>106</v>
      </c>
      <c r="C269" s="55" t="s">
        <v>107</v>
      </c>
      <c r="D269" s="41">
        <v>0</v>
      </c>
      <c r="E269" s="42">
        <v>198</v>
      </c>
      <c r="F269" s="43">
        <v>0</v>
      </c>
      <c r="G269" s="44">
        <f t="shared" si="66"/>
        <v>198</v>
      </c>
      <c r="H269" s="45">
        <f t="shared" si="67"/>
        <v>27.787319999999998</v>
      </c>
      <c r="I269" s="45">
        <f t="shared" si="68"/>
        <v>0</v>
      </c>
      <c r="J269" s="45">
        <f t="shared" si="69"/>
        <v>3.6123515999999998</v>
      </c>
      <c r="K269" s="46">
        <f t="shared" si="70"/>
        <v>0</v>
      </c>
      <c r="L269" s="47">
        <v>0.20000000000000001</v>
      </c>
      <c r="M269" s="48">
        <f t="shared" si="71"/>
        <v>0</v>
      </c>
      <c r="N269" s="49">
        <v>0.050000000000000003</v>
      </c>
      <c r="O269" s="50">
        <f t="shared" si="72"/>
        <v>0</v>
      </c>
      <c r="P269" s="49">
        <v>0.050000000000000003</v>
      </c>
      <c r="Q269" s="50">
        <f t="shared" si="73"/>
        <v>0</v>
      </c>
      <c r="R269" s="51">
        <f t="shared" si="74"/>
        <v>0</v>
      </c>
      <c r="S269" s="52">
        <f t="shared" si="75"/>
        <v>0</v>
      </c>
      <c r="T269" s="53" t="e">
        <f t="shared" si="76"/>
        <v>#DIV/0!</v>
      </c>
    </row>
    <row r="270" ht="15.95" customHeight="1">
      <c r="A270" s="352" t="s">
        <v>502</v>
      </c>
      <c r="B270" s="39" t="s">
        <v>108</v>
      </c>
      <c r="C270" s="40" t="s">
        <v>109</v>
      </c>
      <c r="D270" s="41">
        <v>0</v>
      </c>
      <c r="E270" s="42">
        <v>268</v>
      </c>
      <c r="F270" s="43">
        <v>0</v>
      </c>
      <c r="G270" s="44">
        <f t="shared" si="66"/>
        <v>268</v>
      </c>
      <c r="H270" s="45">
        <f t="shared" si="67"/>
        <v>37.61112</v>
      </c>
      <c r="I270" s="45">
        <f t="shared" si="68"/>
        <v>0</v>
      </c>
      <c r="J270" s="45">
        <f t="shared" si="69"/>
        <v>4.8894456000000002</v>
      </c>
      <c r="K270" s="46">
        <f t="shared" si="70"/>
        <v>0</v>
      </c>
      <c r="L270" s="47">
        <v>0.20000000000000001</v>
      </c>
      <c r="M270" s="48">
        <f t="shared" si="71"/>
        <v>0</v>
      </c>
      <c r="N270" s="49">
        <v>0.050000000000000003</v>
      </c>
      <c r="O270" s="50">
        <f t="shared" si="72"/>
        <v>0</v>
      </c>
      <c r="P270" s="49">
        <v>0.050000000000000003</v>
      </c>
      <c r="Q270" s="50">
        <f t="shared" si="73"/>
        <v>0</v>
      </c>
      <c r="R270" s="51">
        <f t="shared" si="74"/>
        <v>0</v>
      </c>
      <c r="S270" s="52">
        <f t="shared" si="75"/>
        <v>0</v>
      </c>
      <c r="T270" s="53" t="e">
        <f t="shared" si="76"/>
        <v>#DIV/0!</v>
      </c>
    </row>
    <row r="271" ht="15.95" customHeight="1">
      <c r="A271" s="352" t="s">
        <v>502</v>
      </c>
      <c r="B271" s="56" t="s">
        <v>110</v>
      </c>
      <c r="C271" s="40" t="s">
        <v>111</v>
      </c>
      <c r="D271" s="41">
        <v>0</v>
      </c>
      <c r="E271" s="42">
        <v>268</v>
      </c>
      <c r="F271" s="43">
        <v>0</v>
      </c>
      <c r="G271" s="44">
        <f t="shared" si="66"/>
        <v>268</v>
      </c>
      <c r="H271" s="45">
        <f t="shared" si="67"/>
        <v>37.61112</v>
      </c>
      <c r="I271" s="45">
        <f t="shared" si="68"/>
        <v>0</v>
      </c>
      <c r="J271" s="45">
        <f t="shared" si="69"/>
        <v>4.8894456000000002</v>
      </c>
      <c r="K271" s="46">
        <f t="shared" si="70"/>
        <v>0</v>
      </c>
      <c r="L271" s="47">
        <v>0.20000000000000001</v>
      </c>
      <c r="M271" s="48">
        <f t="shared" si="71"/>
        <v>0</v>
      </c>
      <c r="N271" s="49">
        <v>0.050000000000000003</v>
      </c>
      <c r="O271" s="50">
        <f t="shared" si="72"/>
        <v>0</v>
      </c>
      <c r="P271" s="49">
        <v>0.050000000000000003</v>
      </c>
      <c r="Q271" s="50">
        <f t="shared" si="73"/>
        <v>0</v>
      </c>
      <c r="R271" s="51">
        <f t="shared" si="74"/>
        <v>0</v>
      </c>
      <c r="S271" s="52">
        <f t="shared" si="75"/>
        <v>0</v>
      </c>
      <c r="T271" s="53" t="e">
        <f t="shared" si="76"/>
        <v>#DIV/0!</v>
      </c>
    </row>
    <row r="272" ht="15.95" customHeight="1">
      <c r="A272" s="352" t="s">
        <v>502</v>
      </c>
      <c r="B272" s="39" t="s">
        <v>112</v>
      </c>
      <c r="C272" s="59" t="s">
        <v>113</v>
      </c>
      <c r="D272" s="41">
        <v>0</v>
      </c>
      <c r="E272" s="42">
        <v>298</v>
      </c>
      <c r="F272" s="43">
        <v>0</v>
      </c>
      <c r="G272" s="44">
        <f t="shared" si="66"/>
        <v>298</v>
      </c>
      <c r="H272" s="45">
        <f t="shared" si="67"/>
        <v>41.82132</v>
      </c>
      <c r="I272" s="45">
        <f t="shared" si="68"/>
        <v>0</v>
      </c>
      <c r="J272" s="45">
        <f t="shared" si="69"/>
        <v>5.4367716000000001</v>
      </c>
      <c r="K272" s="46">
        <f t="shared" si="70"/>
        <v>0</v>
      </c>
      <c r="L272" s="47">
        <v>0.20000000000000001</v>
      </c>
      <c r="M272" s="48">
        <f t="shared" si="71"/>
        <v>0</v>
      </c>
      <c r="N272" s="49">
        <v>0.050000000000000003</v>
      </c>
      <c r="O272" s="50">
        <f t="shared" si="72"/>
        <v>0</v>
      </c>
      <c r="P272" s="49">
        <v>0.050000000000000003</v>
      </c>
      <c r="Q272" s="50">
        <f t="shared" si="73"/>
        <v>0</v>
      </c>
      <c r="R272" s="51">
        <f t="shared" si="74"/>
        <v>0</v>
      </c>
      <c r="S272" s="52">
        <f t="shared" si="75"/>
        <v>0</v>
      </c>
      <c r="T272" s="53" t="e">
        <f t="shared" si="76"/>
        <v>#DIV/0!</v>
      </c>
    </row>
    <row r="273" ht="15.95" customHeight="1">
      <c r="A273" s="352" t="s">
        <v>502</v>
      </c>
      <c r="B273" s="39" t="s">
        <v>114</v>
      </c>
      <c r="C273" s="59" t="s">
        <v>115</v>
      </c>
      <c r="D273" s="41">
        <v>0</v>
      </c>
      <c r="E273" s="42">
        <v>448</v>
      </c>
      <c r="F273" s="43">
        <v>0</v>
      </c>
      <c r="G273" s="44">
        <f t="shared" si="66"/>
        <v>448</v>
      </c>
      <c r="H273" s="45">
        <f t="shared" si="67"/>
        <v>62.872319999999995</v>
      </c>
      <c r="I273" s="45">
        <f t="shared" si="68"/>
        <v>0</v>
      </c>
      <c r="J273" s="45">
        <f t="shared" si="69"/>
        <v>8.1734016</v>
      </c>
      <c r="K273" s="46">
        <f t="shared" si="70"/>
        <v>0</v>
      </c>
      <c r="L273" s="47">
        <v>0.20000000000000001</v>
      </c>
      <c r="M273" s="48">
        <f t="shared" si="71"/>
        <v>0</v>
      </c>
      <c r="N273" s="49">
        <v>0.050000000000000003</v>
      </c>
      <c r="O273" s="50">
        <f t="shared" si="72"/>
        <v>0</v>
      </c>
      <c r="P273" s="49">
        <v>0.050000000000000003</v>
      </c>
      <c r="Q273" s="50">
        <f t="shared" si="73"/>
        <v>0</v>
      </c>
      <c r="R273" s="51">
        <f t="shared" si="74"/>
        <v>0</v>
      </c>
      <c r="S273" s="52">
        <f t="shared" si="75"/>
        <v>0</v>
      </c>
      <c r="T273" s="53" t="e">
        <f t="shared" si="76"/>
        <v>#DIV/0!</v>
      </c>
    </row>
    <row r="274" ht="15.95" customHeight="1">
      <c r="A274" s="352" t="s">
        <v>502</v>
      </c>
      <c r="B274" s="39" t="s">
        <v>116</v>
      </c>
      <c r="C274" s="59" t="s">
        <v>117</v>
      </c>
      <c r="D274" s="41">
        <v>0</v>
      </c>
      <c r="E274" s="42">
        <v>498</v>
      </c>
      <c r="F274" s="43">
        <v>0</v>
      </c>
      <c r="G274" s="44">
        <f t="shared" si="66"/>
        <v>498</v>
      </c>
      <c r="H274" s="45">
        <f t="shared" si="67"/>
        <v>69.889319999999998</v>
      </c>
      <c r="I274" s="45">
        <f t="shared" si="68"/>
        <v>0</v>
      </c>
      <c r="J274" s="45">
        <f t="shared" si="69"/>
        <v>9.0856116</v>
      </c>
      <c r="K274" s="46">
        <f t="shared" si="70"/>
        <v>0</v>
      </c>
      <c r="L274" s="47">
        <v>0.20000000000000001</v>
      </c>
      <c r="M274" s="48">
        <f t="shared" si="71"/>
        <v>0</v>
      </c>
      <c r="N274" s="49">
        <v>0.050000000000000003</v>
      </c>
      <c r="O274" s="50">
        <f t="shared" si="72"/>
        <v>0</v>
      </c>
      <c r="P274" s="49">
        <v>0.050000000000000003</v>
      </c>
      <c r="Q274" s="50">
        <f t="shared" si="73"/>
        <v>0</v>
      </c>
      <c r="R274" s="51">
        <f t="shared" si="74"/>
        <v>0</v>
      </c>
      <c r="S274" s="52">
        <f t="shared" si="75"/>
        <v>0</v>
      </c>
      <c r="T274" s="53" t="e">
        <f t="shared" si="76"/>
        <v>#DIV/0!</v>
      </c>
    </row>
    <row r="275" ht="15.95" customHeight="1">
      <c r="A275" s="352" t="s">
        <v>502</v>
      </c>
      <c r="B275" s="39" t="s">
        <v>322</v>
      </c>
      <c r="C275" s="40" t="s">
        <v>119</v>
      </c>
      <c r="D275" s="41">
        <v>0</v>
      </c>
      <c r="E275" s="42">
        <v>248</v>
      </c>
      <c r="F275" s="43">
        <v>0</v>
      </c>
      <c r="G275" s="44">
        <f t="shared" si="66"/>
        <v>248</v>
      </c>
      <c r="H275" s="45">
        <f t="shared" si="67"/>
        <v>34.804319999999997</v>
      </c>
      <c r="I275" s="45">
        <f t="shared" si="68"/>
        <v>0</v>
      </c>
      <c r="J275" s="45">
        <f t="shared" si="69"/>
        <v>4.5245616000000002</v>
      </c>
      <c r="K275" s="46">
        <f t="shared" si="70"/>
        <v>0</v>
      </c>
      <c r="L275" s="47">
        <v>0.20000000000000001</v>
      </c>
      <c r="M275" s="48">
        <f t="shared" si="71"/>
        <v>0</v>
      </c>
      <c r="N275" s="49">
        <v>0.050000000000000003</v>
      </c>
      <c r="O275" s="50">
        <f t="shared" si="72"/>
        <v>0</v>
      </c>
      <c r="P275" s="49">
        <v>0.050000000000000003</v>
      </c>
      <c r="Q275" s="50">
        <f t="shared" si="73"/>
        <v>0</v>
      </c>
      <c r="R275" s="51">
        <f t="shared" si="74"/>
        <v>0</v>
      </c>
      <c r="S275" s="52">
        <f t="shared" si="75"/>
        <v>0</v>
      </c>
      <c r="T275" s="53" t="e">
        <f t="shared" si="76"/>
        <v>#DIV/0!</v>
      </c>
    </row>
    <row r="276" ht="15.95" customHeight="1">
      <c r="A276" s="352" t="s">
        <v>502</v>
      </c>
      <c r="B276" s="39" t="s">
        <v>120</v>
      </c>
      <c r="C276" s="40" t="s">
        <v>121</v>
      </c>
      <c r="D276" s="41">
        <v>0</v>
      </c>
      <c r="E276" s="42">
        <v>348</v>
      </c>
      <c r="F276" s="43">
        <v>0</v>
      </c>
      <c r="G276" s="44">
        <f t="shared" si="66"/>
        <v>348</v>
      </c>
      <c r="H276" s="45">
        <f t="shared" si="67"/>
        <v>48.838319999999996</v>
      </c>
      <c r="I276" s="45">
        <f t="shared" si="68"/>
        <v>0</v>
      </c>
      <c r="J276" s="45">
        <f t="shared" si="69"/>
        <v>6.3489816000000001</v>
      </c>
      <c r="K276" s="46">
        <f t="shared" si="70"/>
        <v>0</v>
      </c>
      <c r="L276" s="47">
        <v>0.20000000000000001</v>
      </c>
      <c r="M276" s="48">
        <f t="shared" si="71"/>
        <v>0</v>
      </c>
      <c r="N276" s="49">
        <v>0.050000000000000003</v>
      </c>
      <c r="O276" s="50">
        <f t="shared" si="72"/>
        <v>0</v>
      </c>
      <c r="P276" s="49">
        <v>0.050000000000000003</v>
      </c>
      <c r="Q276" s="50">
        <f t="shared" si="73"/>
        <v>0</v>
      </c>
      <c r="R276" s="51">
        <f t="shared" si="74"/>
        <v>0</v>
      </c>
      <c r="S276" s="52">
        <f t="shared" si="75"/>
        <v>0</v>
      </c>
      <c r="T276" s="53" t="e">
        <f t="shared" si="76"/>
        <v>#DIV/0!</v>
      </c>
    </row>
    <row r="277" ht="15.95" customHeight="1">
      <c r="A277" s="352" t="s">
        <v>502</v>
      </c>
      <c r="B277" s="56" t="s">
        <v>122</v>
      </c>
      <c r="C277" s="40" t="s">
        <v>123</v>
      </c>
      <c r="D277" s="41">
        <v>0</v>
      </c>
      <c r="E277" s="42">
        <v>428</v>
      </c>
      <c r="F277" s="43">
        <v>0</v>
      </c>
      <c r="G277" s="44">
        <f t="shared" si="66"/>
        <v>428</v>
      </c>
      <c r="H277" s="45">
        <f t="shared" si="67"/>
        <v>60.065519999999999</v>
      </c>
      <c r="I277" s="45">
        <f t="shared" si="68"/>
        <v>0</v>
      </c>
      <c r="J277" s="45">
        <f t="shared" si="69"/>
        <v>7.8085176000000001</v>
      </c>
      <c r="K277" s="46">
        <f t="shared" si="70"/>
        <v>0</v>
      </c>
      <c r="L277" s="47">
        <v>0.20000000000000001</v>
      </c>
      <c r="M277" s="48">
        <f t="shared" si="71"/>
        <v>0</v>
      </c>
      <c r="N277" s="49">
        <v>0.050000000000000003</v>
      </c>
      <c r="O277" s="50">
        <f t="shared" si="72"/>
        <v>0</v>
      </c>
      <c r="P277" s="49">
        <v>0.050000000000000003</v>
      </c>
      <c r="Q277" s="50">
        <f t="shared" si="73"/>
        <v>0</v>
      </c>
      <c r="R277" s="51">
        <f t="shared" si="74"/>
        <v>0</v>
      </c>
      <c r="S277" s="52">
        <f t="shared" si="75"/>
        <v>0</v>
      </c>
      <c r="T277" s="53" t="e">
        <f t="shared" si="76"/>
        <v>#DIV/0!</v>
      </c>
    </row>
    <row r="278" ht="15.95" customHeight="1">
      <c r="A278" s="352" t="s">
        <v>502</v>
      </c>
      <c r="B278" s="56" t="s">
        <v>124</v>
      </c>
      <c r="C278" s="60" t="s">
        <v>125</v>
      </c>
      <c r="D278" s="41">
        <v>0</v>
      </c>
      <c r="E278" s="42">
        <v>298</v>
      </c>
      <c r="F278" s="43">
        <v>0</v>
      </c>
      <c r="G278" s="44">
        <f t="shared" si="66"/>
        <v>298</v>
      </c>
      <c r="H278" s="45">
        <f t="shared" si="67"/>
        <v>41.82132</v>
      </c>
      <c r="I278" s="45">
        <f t="shared" si="68"/>
        <v>0</v>
      </c>
      <c r="J278" s="45">
        <f t="shared" si="69"/>
        <v>5.4367716000000001</v>
      </c>
      <c r="K278" s="46">
        <f t="shared" si="70"/>
        <v>0</v>
      </c>
      <c r="L278" s="47">
        <v>0.20000000000000001</v>
      </c>
      <c r="M278" s="48">
        <f t="shared" si="71"/>
        <v>0</v>
      </c>
      <c r="N278" s="49">
        <v>0.050000000000000003</v>
      </c>
      <c r="O278" s="50">
        <f t="shared" si="72"/>
        <v>0</v>
      </c>
      <c r="P278" s="49">
        <v>0.050000000000000003</v>
      </c>
      <c r="Q278" s="50">
        <f t="shared" si="73"/>
        <v>0</v>
      </c>
      <c r="R278" s="51">
        <f t="shared" si="74"/>
        <v>0</v>
      </c>
      <c r="S278" s="52">
        <f t="shared" si="75"/>
        <v>0</v>
      </c>
      <c r="T278" s="53" t="e">
        <f t="shared" si="76"/>
        <v>#DIV/0!</v>
      </c>
    </row>
    <row r="279" ht="15.95" customHeight="1">
      <c r="A279" s="352" t="s">
        <v>502</v>
      </c>
      <c r="B279" s="56" t="s">
        <v>126</v>
      </c>
      <c r="C279" s="60" t="s">
        <v>127</v>
      </c>
      <c r="D279" s="41">
        <v>0</v>
      </c>
      <c r="E279" s="42">
        <v>398</v>
      </c>
      <c r="F279" s="43">
        <v>0</v>
      </c>
      <c r="G279" s="44">
        <f t="shared" si="66"/>
        <v>398</v>
      </c>
      <c r="H279" s="45">
        <f t="shared" si="67"/>
        <v>55.855319999999999</v>
      </c>
      <c r="I279" s="45">
        <f t="shared" si="68"/>
        <v>0</v>
      </c>
      <c r="J279" s="45">
        <f t="shared" si="69"/>
        <v>7.2611916000000001</v>
      </c>
      <c r="K279" s="46">
        <f t="shared" si="70"/>
        <v>0</v>
      </c>
      <c r="L279" s="47">
        <v>0.20000000000000001</v>
      </c>
      <c r="M279" s="48">
        <f t="shared" si="71"/>
        <v>0</v>
      </c>
      <c r="N279" s="49">
        <v>0.050000000000000003</v>
      </c>
      <c r="O279" s="50">
        <f t="shared" si="72"/>
        <v>0</v>
      </c>
      <c r="P279" s="49">
        <v>0.050000000000000003</v>
      </c>
      <c r="Q279" s="50">
        <f t="shared" si="73"/>
        <v>0</v>
      </c>
      <c r="R279" s="51">
        <f t="shared" si="74"/>
        <v>0</v>
      </c>
      <c r="S279" s="52">
        <f t="shared" si="75"/>
        <v>0</v>
      </c>
      <c r="T279" s="53" t="e">
        <f t="shared" si="76"/>
        <v>#DIV/0!</v>
      </c>
    </row>
    <row r="280" ht="15.95" customHeight="1">
      <c r="A280" s="352" t="s">
        <v>502</v>
      </c>
      <c r="B280" s="56" t="s">
        <v>128</v>
      </c>
      <c r="C280" s="60" t="s">
        <v>129</v>
      </c>
      <c r="D280" s="41">
        <v>0</v>
      </c>
      <c r="E280" s="42">
        <v>498</v>
      </c>
      <c r="F280" s="43">
        <v>0</v>
      </c>
      <c r="G280" s="44">
        <f t="shared" si="66"/>
        <v>498</v>
      </c>
      <c r="H280" s="45">
        <f t="shared" si="67"/>
        <v>69.889319999999998</v>
      </c>
      <c r="I280" s="45">
        <f t="shared" si="68"/>
        <v>0</v>
      </c>
      <c r="J280" s="45">
        <f t="shared" si="69"/>
        <v>9.0856116</v>
      </c>
      <c r="K280" s="46">
        <f t="shared" si="70"/>
        <v>0</v>
      </c>
      <c r="L280" s="47">
        <v>0.20000000000000001</v>
      </c>
      <c r="M280" s="48">
        <f t="shared" si="71"/>
        <v>0</v>
      </c>
      <c r="N280" s="49">
        <v>0.050000000000000003</v>
      </c>
      <c r="O280" s="50">
        <f t="shared" si="72"/>
        <v>0</v>
      </c>
      <c r="P280" s="49">
        <v>0.050000000000000003</v>
      </c>
      <c r="Q280" s="50">
        <f t="shared" si="73"/>
        <v>0</v>
      </c>
      <c r="R280" s="51">
        <f t="shared" si="74"/>
        <v>0</v>
      </c>
      <c r="S280" s="52">
        <f t="shared" si="75"/>
        <v>0</v>
      </c>
      <c r="T280" s="53" t="e">
        <f t="shared" si="76"/>
        <v>#DIV/0!</v>
      </c>
    </row>
    <row r="281" ht="15.95" customHeight="1">
      <c r="A281" s="352" t="s">
        <v>502</v>
      </c>
      <c r="B281" s="56" t="s">
        <v>130</v>
      </c>
      <c r="C281" s="40" t="s">
        <v>131</v>
      </c>
      <c r="D281" s="41">
        <v>0</v>
      </c>
      <c r="E281" s="42">
        <v>198</v>
      </c>
      <c r="F281" s="43">
        <v>0</v>
      </c>
      <c r="G281" s="44">
        <f t="shared" si="66"/>
        <v>198</v>
      </c>
      <c r="H281" s="45">
        <f t="shared" si="67"/>
        <v>27.787319999999998</v>
      </c>
      <c r="I281" s="45">
        <f t="shared" si="68"/>
        <v>0</v>
      </c>
      <c r="J281" s="45">
        <f t="shared" si="69"/>
        <v>3.6123515999999998</v>
      </c>
      <c r="K281" s="46">
        <f t="shared" si="70"/>
        <v>0</v>
      </c>
      <c r="L281" s="47">
        <v>0.20000000000000001</v>
      </c>
      <c r="M281" s="48">
        <f t="shared" si="71"/>
        <v>0</v>
      </c>
      <c r="N281" s="49">
        <v>0.050000000000000003</v>
      </c>
      <c r="O281" s="50">
        <f t="shared" si="72"/>
        <v>0</v>
      </c>
      <c r="P281" s="49">
        <v>0.050000000000000003</v>
      </c>
      <c r="Q281" s="50">
        <f t="shared" si="73"/>
        <v>0</v>
      </c>
      <c r="R281" s="51">
        <f t="shared" si="74"/>
        <v>0</v>
      </c>
      <c r="S281" s="52">
        <f t="shared" si="75"/>
        <v>0</v>
      </c>
      <c r="T281" s="53" t="e">
        <f t="shared" si="76"/>
        <v>#DIV/0!</v>
      </c>
    </row>
    <row r="282" ht="15.95" customHeight="1">
      <c r="A282" s="352" t="s">
        <v>502</v>
      </c>
      <c r="B282" s="39" t="s">
        <v>132</v>
      </c>
      <c r="C282" s="40" t="s">
        <v>133</v>
      </c>
      <c r="D282" s="41">
        <v>0</v>
      </c>
      <c r="E282" s="42">
        <v>108</v>
      </c>
      <c r="F282" s="43">
        <v>0</v>
      </c>
      <c r="G282" s="44">
        <f t="shared" si="66"/>
        <v>108</v>
      </c>
      <c r="H282" s="45">
        <f t="shared" si="67"/>
        <v>15.15672</v>
      </c>
      <c r="I282" s="45">
        <f t="shared" si="68"/>
        <v>0</v>
      </c>
      <c r="J282" s="45">
        <f t="shared" si="69"/>
        <v>1.9703736000000001</v>
      </c>
      <c r="K282" s="46">
        <f t="shared" si="70"/>
        <v>0</v>
      </c>
      <c r="L282" s="47">
        <v>0.20000000000000001</v>
      </c>
      <c r="M282" s="48">
        <f t="shared" si="71"/>
        <v>0</v>
      </c>
      <c r="N282" s="49">
        <v>0.050000000000000003</v>
      </c>
      <c r="O282" s="50">
        <f t="shared" si="72"/>
        <v>0</v>
      </c>
      <c r="P282" s="49">
        <v>0.050000000000000003</v>
      </c>
      <c r="Q282" s="50">
        <f t="shared" si="73"/>
        <v>0</v>
      </c>
      <c r="R282" s="51">
        <f t="shared" si="74"/>
        <v>0</v>
      </c>
      <c r="S282" s="52">
        <f t="shared" si="75"/>
        <v>0</v>
      </c>
      <c r="T282" s="53" t="e">
        <f t="shared" si="76"/>
        <v>#DIV/0!</v>
      </c>
    </row>
    <row r="283" ht="15.95" customHeight="1">
      <c r="A283" s="352" t="s">
        <v>502</v>
      </c>
      <c r="B283" s="39" t="s">
        <v>134</v>
      </c>
      <c r="C283" s="40" t="s">
        <v>135</v>
      </c>
      <c r="D283" s="41">
        <v>0</v>
      </c>
      <c r="E283" s="42">
        <v>98</v>
      </c>
      <c r="F283" s="43">
        <v>0</v>
      </c>
      <c r="G283" s="44">
        <f t="shared" si="66"/>
        <v>98</v>
      </c>
      <c r="H283" s="45">
        <f t="shared" si="67"/>
        <v>13.753319999999999</v>
      </c>
      <c r="I283" s="45">
        <f t="shared" si="68"/>
        <v>0</v>
      </c>
      <c r="J283" s="45">
        <f t="shared" si="69"/>
        <v>1.7879315999999998</v>
      </c>
      <c r="K283" s="46">
        <f t="shared" si="70"/>
        <v>0</v>
      </c>
      <c r="L283" s="47">
        <v>0.20000000000000001</v>
      </c>
      <c r="M283" s="48">
        <f t="shared" si="71"/>
        <v>0</v>
      </c>
      <c r="N283" s="49">
        <v>0.050000000000000003</v>
      </c>
      <c r="O283" s="50">
        <f t="shared" si="72"/>
        <v>0</v>
      </c>
      <c r="P283" s="49">
        <v>0.050000000000000003</v>
      </c>
      <c r="Q283" s="50">
        <f t="shared" si="73"/>
        <v>0</v>
      </c>
      <c r="R283" s="51">
        <f t="shared" si="74"/>
        <v>0</v>
      </c>
      <c r="S283" s="52">
        <f t="shared" si="75"/>
        <v>0</v>
      </c>
      <c r="T283" s="53" t="e">
        <f t="shared" si="76"/>
        <v>#DIV/0!</v>
      </c>
    </row>
    <row r="284" ht="15.95" customHeight="1">
      <c r="A284" s="352" t="s">
        <v>502</v>
      </c>
      <c r="B284" s="39" t="s">
        <v>136</v>
      </c>
      <c r="C284" s="40" t="s">
        <v>137</v>
      </c>
      <c r="D284" s="41">
        <v>0</v>
      </c>
      <c r="E284" s="42">
        <v>266.39999999999998</v>
      </c>
      <c r="F284" s="43">
        <v>0</v>
      </c>
      <c r="G284" s="44">
        <f t="shared" si="66"/>
        <v>266</v>
      </c>
      <c r="H284" s="45">
        <f t="shared" si="67"/>
        <v>37.330439999999996</v>
      </c>
      <c r="I284" s="45">
        <f t="shared" si="68"/>
        <v>0</v>
      </c>
      <c r="J284" s="45">
        <f t="shared" si="69"/>
        <v>4.8529571999999996</v>
      </c>
      <c r="K284" s="46">
        <f t="shared" si="70"/>
        <v>0</v>
      </c>
      <c r="L284" s="47">
        <v>0.20000000000000001</v>
      </c>
      <c r="M284" s="48">
        <f t="shared" si="71"/>
        <v>0</v>
      </c>
      <c r="N284" s="49">
        <v>0.050000000000000003</v>
      </c>
      <c r="O284" s="50">
        <f t="shared" si="72"/>
        <v>0</v>
      </c>
      <c r="P284" s="49">
        <v>0.050000000000000003</v>
      </c>
      <c r="Q284" s="50">
        <f t="shared" si="73"/>
        <v>0</v>
      </c>
      <c r="R284" s="51">
        <f t="shared" si="74"/>
        <v>0</v>
      </c>
      <c r="S284" s="52">
        <f t="shared" si="75"/>
        <v>0</v>
      </c>
      <c r="T284" s="53" t="e">
        <f t="shared" si="76"/>
        <v>#DIV/0!</v>
      </c>
    </row>
    <row r="285" ht="15.95" customHeight="1">
      <c r="A285" s="352" t="s">
        <v>502</v>
      </c>
      <c r="B285" s="39" t="s">
        <v>138</v>
      </c>
      <c r="C285" s="40" t="s">
        <v>139</v>
      </c>
      <c r="D285" s="41">
        <v>0</v>
      </c>
      <c r="E285" s="42">
        <v>376.19999999999999</v>
      </c>
      <c r="F285" s="43">
        <v>0</v>
      </c>
      <c r="G285" s="44">
        <f t="shared" si="66"/>
        <v>376</v>
      </c>
      <c r="H285" s="45">
        <f t="shared" si="67"/>
        <v>52.76784</v>
      </c>
      <c r="I285" s="45">
        <f t="shared" si="68"/>
        <v>0</v>
      </c>
      <c r="J285" s="45">
        <f t="shared" si="69"/>
        <v>6.8598192000000004</v>
      </c>
      <c r="K285" s="46">
        <f t="shared" si="70"/>
        <v>0</v>
      </c>
      <c r="L285" s="47">
        <v>0.20000000000000001</v>
      </c>
      <c r="M285" s="48">
        <f t="shared" si="71"/>
        <v>0</v>
      </c>
      <c r="N285" s="49">
        <v>0.050000000000000003</v>
      </c>
      <c r="O285" s="50">
        <f t="shared" si="72"/>
        <v>0</v>
      </c>
      <c r="P285" s="49">
        <v>0.050000000000000003</v>
      </c>
      <c r="Q285" s="50">
        <f t="shared" si="73"/>
        <v>0</v>
      </c>
      <c r="R285" s="51">
        <f t="shared" si="74"/>
        <v>0</v>
      </c>
      <c r="S285" s="52">
        <f t="shared" si="75"/>
        <v>0</v>
      </c>
      <c r="T285" s="53" t="e">
        <f t="shared" si="76"/>
        <v>#DIV/0!</v>
      </c>
    </row>
    <row r="286" ht="15.95" customHeight="1">
      <c r="A286" s="352" t="s">
        <v>502</v>
      </c>
      <c r="B286" s="39" t="s">
        <v>140</v>
      </c>
      <c r="C286" s="40" t="s">
        <v>141</v>
      </c>
      <c r="D286" s="41">
        <v>0</v>
      </c>
      <c r="E286" s="42">
        <v>217.08000000000001</v>
      </c>
      <c r="F286" s="43">
        <v>0</v>
      </c>
      <c r="G286" s="44">
        <f t="shared" si="66"/>
        <v>217</v>
      </c>
      <c r="H286" s="45">
        <f t="shared" si="67"/>
        <v>30.453779999999998</v>
      </c>
      <c r="I286" s="45">
        <f t="shared" si="68"/>
        <v>0</v>
      </c>
      <c r="J286" s="45">
        <f t="shared" si="69"/>
        <v>3.9589913999999999</v>
      </c>
      <c r="K286" s="46">
        <f t="shared" si="70"/>
        <v>0</v>
      </c>
      <c r="L286" s="47">
        <v>0.20000000000000001</v>
      </c>
      <c r="M286" s="48">
        <f t="shared" si="71"/>
        <v>0</v>
      </c>
      <c r="N286" s="49">
        <v>0.050000000000000003</v>
      </c>
      <c r="O286" s="50">
        <f t="shared" si="72"/>
        <v>0</v>
      </c>
      <c r="P286" s="49">
        <v>0.050000000000000003</v>
      </c>
      <c r="Q286" s="50">
        <f t="shared" si="73"/>
        <v>0</v>
      </c>
      <c r="R286" s="51">
        <f t="shared" si="74"/>
        <v>0</v>
      </c>
      <c r="S286" s="52">
        <f t="shared" si="75"/>
        <v>0</v>
      </c>
      <c r="T286" s="53" t="e">
        <f t="shared" si="76"/>
        <v>#DIV/0!</v>
      </c>
    </row>
    <row r="287" ht="15.95" customHeight="1">
      <c r="A287" s="352" t="s">
        <v>502</v>
      </c>
      <c r="B287" s="39" t="s">
        <v>142</v>
      </c>
      <c r="C287" s="40" t="s">
        <v>143</v>
      </c>
      <c r="D287" s="41">
        <v>0</v>
      </c>
      <c r="E287" s="42">
        <v>98</v>
      </c>
      <c r="F287" s="43">
        <v>0</v>
      </c>
      <c r="G287" s="44">
        <f t="shared" si="66"/>
        <v>98</v>
      </c>
      <c r="H287" s="45">
        <f t="shared" si="67"/>
        <v>13.753319999999999</v>
      </c>
      <c r="I287" s="45">
        <f t="shared" si="68"/>
        <v>0</v>
      </c>
      <c r="J287" s="45">
        <f t="shared" si="69"/>
        <v>1.7879315999999998</v>
      </c>
      <c r="K287" s="46">
        <f t="shared" si="70"/>
        <v>0</v>
      </c>
      <c r="L287" s="47">
        <v>0.20000000000000001</v>
      </c>
      <c r="M287" s="48">
        <f t="shared" si="71"/>
        <v>0</v>
      </c>
      <c r="N287" s="49">
        <v>0.050000000000000003</v>
      </c>
      <c r="O287" s="50">
        <f t="shared" si="72"/>
        <v>0</v>
      </c>
      <c r="P287" s="49">
        <v>0.050000000000000003</v>
      </c>
      <c r="Q287" s="50">
        <f t="shared" si="73"/>
        <v>0</v>
      </c>
      <c r="R287" s="51">
        <f t="shared" si="74"/>
        <v>0</v>
      </c>
      <c r="S287" s="52">
        <f t="shared" si="75"/>
        <v>0</v>
      </c>
      <c r="T287" s="53" t="e">
        <f t="shared" si="76"/>
        <v>#DIV/0!</v>
      </c>
    </row>
    <row r="288" ht="15.95" customHeight="1">
      <c r="A288" s="352" t="s">
        <v>502</v>
      </c>
      <c r="B288" s="39" t="s">
        <v>144</v>
      </c>
      <c r="C288" s="40" t="s">
        <v>145</v>
      </c>
      <c r="D288" s="41">
        <v>0</v>
      </c>
      <c r="E288" s="42">
        <v>198</v>
      </c>
      <c r="F288" s="43">
        <v>0</v>
      </c>
      <c r="G288" s="44">
        <f t="shared" si="66"/>
        <v>198</v>
      </c>
      <c r="H288" s="45">
        <f t="shared" si="67"/>
        <v>27.787319999999998</v>
      </c>
      <c r="I288" s="45">
        <f t="shared" si="68"/>
        <v>0</v>
      </c>
      <c r="J288" s="45">
        <f t="shared" si="69"/>
        <v>3.6123515999999998</v>
      </c>
      <c r="K288" s="46">
        <f t="shared" si="70"/>
        <v>0</v>
      </c>
      <c r="L288" s="47">
        <v>0.20000000000000001</v>
      </c>
      <c r="M288" s="48">
        <f t="shared" si="71"/>
        <v>0</v>
      </c>
      <c r="N288" s="49">
        <v>0.050000000000000003</v>
      </c>
      <c r="O288" s="50">
        <f t="shared" si="72"/>
        <v>0</v>
      </c>
      <c r="P288" s="49">
        <v>0.050000000000000003</v>
      </c>
      <c r="Q288" s="50">
        <f t="shared" si="73"/>
        <v>0</v>
      </c>
      <c r="R288" s="51">
        <f t="shared" si="74"/>
        <v>0</v>
      </c>
      <c r="S288" s="52">
        <f t="shared" si="75"/>
        <v>0</v>
      </c>
      <c r="T288" s="53" t="e">
        <f t="shared" si="76"/>
        <v>#DIV/0!</v>
      </c>
    </row>
    <row r="289" ht="15.95" customHeight="1">
      <c r="A289" s="352" t="s">
        <v>502</v>
      </c>
      <c r="B289" s="39" t="s">
        <v>146</v>
      </c>
      <c r="C289" s="40" t="s">
        <v>147</v>
      </c>
      <c r="D289" s="41">
        <v>0</v>
      </c>
      <c r="E289" s="42">
        <v>398</v>
      </c>
      <c r="F289" s="43">
        <v>0</v>
      </c>
      <c r="G289" s="44">
        <f t="shared" si="66"/>
        <v>398</v>
      </c>
      <c r="H289" s="45">
        <f t="shared" si="67"/>
        <v>55.855319999999999</v>
      </c>
      <c r="I289" s="45">
        <f t="shared" si="68"/>
        <v>0</v>
      </c>
      <c r="J289" s="45">
        <f t="shared" si="69"/>
        <v>7.2611916000000001</v>
      </c>
      <c r="K289" s="46">
        <f t="shared" si="70"/>
        <v>0</v>
      </c>
      <c r="L289" s="47">
        <v>0.20000000000000001</v>
      </c>
      <c r="M289" s="48">
        <f t="shared" si="71"/>
        <v>0</v>
      </c>
      <c r="N289" s="49">
        <v>0.050000000000000003</v>
      </c>
      <c r="O289" s="50">
        <f t="shared" si="72"/>
        <v>0</v>
      </c>
      <c r="P289" s="49">
        <v>0.050000000000000003</v>
      </c>
      <c r="Q289" s="50">
        <f t="shared" si="73"/>
        <v>0</v>
      </c>
      <c r="R289" s="51">
        <f t="shared" si="74"/>
        <v>0</v>
      </c>
      <c r="S289" s="52">
        <f t="shared" si="75"/>
        <v>0</v>
      </c>
      <c r="T289" s="53" t="e">
        <f t="shared" si="76"/>
        <v>#DIV/0!</v>
      </c>
    </row>
    <row r="290" ht="15.95" customHeight="1">
      <c r="A290" s="352" t="s">
        <v>502</v>
      </c>
      <c r="B290" s="39" t="s">
        <v>148</v>
      </c>
      <c r="C290" s="40" t="s">
        <v>149</v>
      </c>
      <c r="D290" s="41">
        <v>0</v>
      </c>
      <c r="E290" s="42">
        <v>298</v>
      </c>
      <c r="F290" s="43">
        <v>0</v>
      </c>
      <c r="G290" s="44">
        <f t="shared" si="66"/>
        <v>298</v>
      </c>
      <c r="H290" s="45">
        <f t="shared" si="67"/>
        <v>41.82132</v>
      </c>
      <c r="I290" s="45">
        <f t="shared" si="68"/>
        <v>0</v>
      </c>
      <c r="J290" s="45">
        <f t="shared" si="69"/>
        <v>5.4367716000000001</v>
      </c>
      <c r="K290" s="46">
        <f t="shared" si="70"/>
        <v>0</v>
      </c>
      <c r="L290" s="47">
        <v>0.20000000000000001</v>
      </c>
      <c r="M290" s="48">
        <f t="shared" si="71"/>
        <v>0</v>
      </c>
      <c r="N290" s="49">
        <v>0.050000000000000003</v>
      </c>
      <c r="O290" s="50">
        <f t="shared" si="72"/>
        <v>0</v>
      </c>
      <c r="P290" s="49">
        <v>0.050000000000000003</v>
      </c>
      <c r="Q290" s="50">
        <f t="shared" si="73"/>
        <v>0</v>
      </c>
      <c r="R290" s="51">
        <f t="shared" si="74"/>
        <v>0</v>
      </c>
      <c r="S290" s="52">
        <f t="shared" si="75"/>
        <v>0</v>
      </c>
      <c r="T290" s="53" t="e">
        <f t="shared" si="76"/>
        <v>#DIV/0!</v>
      </c>
    </row>
    <row r="291" ht="15.95" customHeight="1">
      <c r="A291" s="352" t="s">
        <v>502</v>
      </c>
      <c r="B291" s="39" t="s">
        <v>150</v>
      </c>
      <c r="C291" s="40" t="s">
        <v>151</v>
      </c>
      <c r="D291" s="41">
        <v>0</v>
      </c>
      <c r="E291" s="42">
        <v>428</v>
      </c>
      <c r="F291" s="43">
        <v>0</v>
      </c>
      <c r="G291" s="44">
        <f t="shared" ref="G291:G354" si="77">ROUNDDOWN(E291*(1-F291),0)</f>
        <v>428</v>
      </c>
      <c r="H291" s="45">
        <f t="shared" ref="H291:H354" si="78">G291*$C$6</f>
        <v>60.065519999999999</v>
      </c>
      <c r="I291" s="45">
        <f t="shared" ref="I291:I354" si="79">H291*D291</f>
        <v>0</v>
      </c>
      <c r="J291" s="45">
        <f t="shared" ref="J291:J354" si="80">H291*0.13</f>
        <v>7.8085176000000001</v>
      </c>
      <c r="K291" s="46">
        <f t="shared" ref="K291:K354" si="81">(H291-J291)*D291</f>
        <v>0</v>
      </c>
      <c r="L291" s="47">
        <v>0.20000000000000001</v>
      </c>
      <c r="M291" s="48">
        <f t="shared" ref="M291:M354" si="82">K291*L291</f>
        <v>0</v>
      </c>
      <c r="N291" s="49">
        <v>0.050000000000000003</v>
      </c>
      <c r="O291" s="50">
        <f t="shared" ref="O291:O354" si="83">K291*N291</f>
        <v>0</v>
      </c>
      <c r="P291" s="49">
        <v>0.050000000000000003</v>
      </c>
      <c r="Q291" s="50">
        <f t="shared" ref="Q291:Q354" si="84">K291*P291</f>
        <v>0</v>
      </c>
      <c r="R291" s="51">
        <f t="shared" ref="R291:R354" si="85">IFERROR(ROUND((K291-M291-O291-Q291)/D291,2),0)</f>
        <v>0</v>
      </c>
      <c r="S291" s="52">
        <f t="shared" ref="S291:S354" si="86">+D291*R291</f>
        <v>0</v>
      </c>
      <c r="T291" s="53" t="e">
        <f t="shared" ref="T291:T354" si="87">S291/I291</f>
        <v>#DIV/0!</v>
      </c>
    </row>
    <row r="292" ht="15.95" customHeight="1">
      <c r="A292" s="352" t="s">
        <v>502</v>
      </c>
      <c r="B292" s="39" t="s">
        <v>152</v>
      </c>
      <c r="C292" s="40" t="s">
        <v>153</v>
      </c>
      <c r="D292" s="41">
        <v>0</v>
      </c>
      <c r="E292" s="42">
        <v>468</v>
      </c>
      <c r="F292" s="43">
        <v>0</v>
      </c>
      <c r="G292" s="44">
        <f t="shared" si="77"/>
        <v>468</v>
      </c>
      <c r="H292" s="45">
        <f t="shared" si="78"/>
        <v>65.679119999999998</v>
      </c>
      <c r="I292" s="45">
        <f t="shared" si="79"/>
        <v>0</v>
      </c>
      <c r="J292" s="45">
        <f t="shared" si="80"/>
        <v>8.5382856</v>
      </c>
      <c r="K292" s="46">
        <f t="shared" si="81"/>
        <v>0</v>
      </c>
      <c r="L292" s="47">
        <v>0.20000000000000001</v>
      </c>
      <c r="M292" s="48">
        <f t="shared" si="82"/>
        <v>0</v>
      </c>
      <c r="N292" s="49">
        <v>0.050000000000000003</v>
      </c>
      <c r="O292" s="50">
        <f t="shared" si="83"/>
        <v>0</v>
      </c>
      <c r="P292" s="49">
        <v>0.050000000000000003</v>
      </c>
      <c r="Q292" s="50">
        <f t="shared" si="84"/>
        <v>0</v>
      </c>
      <c r="R292" s="51">
        <f t="shared" si="85"/>
        <v>0</v>
      </c>
      <c r="S292" s="52">
        <f t="shared" si="86"/>
        <v>0</v>
      </c>
      <c r="T292" s="53" t="e">
        <f t="shared" si="87"/>
        <v>#DIV/0!</v>
      </c>
    </row>
    <row r="293" ht="15.95" customHeight="1">
      <c r="A293" s="352" t="s">
        <v>502</v>
      </c>
      <c r="B293" s="39" t="s">
        <v>154</v>
      </c>
      <c r="C293" s="40" t="s">
        <v>155</v>
      </c>
      <c r="D293" s="41">
        <v>0</v>
      </c>
      <c r="E293" s="42">
        <v>108</v>
      </c>
      <c r="F293" s="43">
        <v>0</v>
      </c>
      <c r="G293" s="44">
        <f t="shared" si="77"/>
        <v>108</v>
      </c>
      <c r="H293" s="45">
        <f t="shared" si="78"/>
        <v>15.15672</v>
      </c>
      <c r="I293" s="45">
        <f t="shared" si="79"/>
        <v>0</v>
      </c>
      <c r="J293" s="45">
        <f t="shared" si="80"/>
        <v>1.9703736000000001</v>
      </c>
      <c r="K293" s="46">
        <f t="shared" si="81"/>
        <v>0</v>
      </c>
      <c r="L293" s="47">
        <v>0.20000000000000001</v>
      </c>
      <c r="M293" s="48">
        <f t="shared" si="82"/>
        <v>0</v>
      </c>
      <c r="N293" s="49">
        <v>0.050000000000000003</v>
      </c>
      <c r="O293" s="50">
        <f t="shared" si="83"/>
        <v>0</v>
      </c>
      <c r="P293" s="49">
        <v>0.050000000000000003</v>
      </c>
      <c r="Q293" s="50">
        <f t="shared" si="84"/>
        <v>0</v>
      </c>
      <c r="R293" s="51">
        <f t="shared" si="85"/>
        <v>0</v>
      </c>
      <c r="S293" s="52">
        <f t="shared" si="86"/>
        <v>0</v>
      </c>
      <c r="T293" s="53" t="e">
        <f t="shared" si="87"/>
        <v>#DIV/0!</v>
      </c>
    </row>
    <row r="294" ht="15.95" customHeight="1">
      <c r="A294" s="352" t="s">
        <v>502</v>
      </c>
      <c r="B294" s="39" t="s">
        <v>156</v>
      </c>
      <c r="C294" s="40" t="s">
        <v>157</v>
      </c>
      <c r="D294" s="41">
        <v>0</v>
      </c>
      <c r="E294" s="42">
        <v>268</v>
      </c>
      <c r="F294" s="43">
        <v>0</v>
      </c>
      <c r="G294" s="44">
        <f t="shared" si="77"/>
        <v>268</v>
      </c>
      <c r="H294" s="45">
        <f t="shared" si="78"/>
        <v>37.61112</v>
      </c>
      <c r="I294" s="45">
        <f t="shared" si="79"/>
        <v>0</v>
      </c>
      <c r="J294" s="45">
        <f t="shared" si="80"/>
        <v>4.8894456000000002</v>
      </c>
      <c r="K294" s="46">
        <f t="shared" si="81"/>
        <v>0</v>
      </c>
      <c r="L294" s="47">
        <v>0.20000000000000001</v>
      </c>
      <c r="M294" s="48">
        <f t="shared" si="82"/>
        <v>0</v>
      </c>
      <c r="N294" s="49">
        <v>0.050000000000000003</v>
      </c>
      <c r="O294" s="50">
        <f t="shared" si="83"/>
        <v>0</v>
      </c>
      <c r="P294" s="49">
        <v>0.050000000000000003</v>
      </c>
      <c r="Q294" s="50">
        <f t="shared" si="84"/>
        <v>0</v>
      </c>
      <c r="R294" s="51">
        <f t="shared" si="85"/>
        <v>0</v>
      </c>
      <c r="S294" s="52">
        <f t="shared" si="86"/>
        <v>0</v>
      </c>
      <c r="T294" s="53" t="e">
        <f t="shared" si="87"/>
        <v>#DIV/0!</v>
      </c>
    </row>
    <row r="295" ht="15.95" customHeight="1">
      <c r="A295" s="352" t="s">
        <v>502</v>
      </c>
      <c r="B295" s="39" t="s">
        <v>158</v>
      </c>
      <c r="C295" s="40" t="s">
        <v>159</v>
      </c>
      <c r="D295" s="41">
        <v>0</v>
      </c>
      <c r="E295" s="42">
        <v>268</v>
      </c>
      <c r="F295" s="43">
        <v>0</v>
      </c>
      <c r="G295" s="44">
        <f t="shared" si="77"/>
        <v>268</v>
      </c>
      <c r="H295" s="45">
        <f t="shared" si="78"/>
        <v>37.61112</v>
      </c>
      <c r="I295" s="45">
        <f t="shared" si="79"/>
        <v>0</v>
      </c>
      <c r="J295" s="45">
        <f t="shared" si="80"/>
        <v>4.8894456000000002</v>
      </c>
      <c r="K295" s="46">
        <f t="shared" si="81"/>
        <v>0</v>
      </c>
      <c r="L295" s="47">
        <v>0.20000000000000001</v>
      </c>
      <c r="M295" s="48">
        <f t="shared" si="82"/>
        <v>0</v>
      </c>
      <c r="N295" s="49">
        <v>0.050000000000000003</v>
      </c>
      <c r="O295" s="50">
        <f t="shared" si="83"/>
        <v>0</v>
      </c>
      <c r="P295" s="49">
        <v>0.050000000000000003</v>
      </c>
      <c r="Q295" s="50">
        <f t="shared" si="84"/>
        <v>0</v>
      </c>
      <c r="R295" s="51">
        <f t="shared" si="85"/>
        <v>0</v>
      </c>
      <c r="S295" s="52">
        <f t="shared" si="86"/>
        <v>0</v>
      </c>
      <c r="T295" s="53" t="e">
        <f t="shared" si="87"/>
        <v>#DIV/0!</v>
      </c>
    </row>
    <row r="296" ht="15.95" customHeight="1">
      <c r="A296" s="352" t="s">
        <v>502</v>
      </c>
      <c r="B296" s="39" t="s">
        <v>160</v>
      </c>
      <c r="C296" s="40" t="s">
        <v>161</v>
      </c>
      <c r="D296" s="41">
        <v>0</v>
      </c>
      <c r="E296" s="42">
        <v>402</v>
      </c>
      <c r="F296" s="43">
        <v>0</v>
      </c>
      <c r="G296" s="44">
        <f t="shared" si="77"/>
        <v>402</v>
      </c>
      <c r="H296" s="45">
        <f t="shared" si="78"/>
        <v>56.416679999999999</v>
      </c>
      <c r="I296" s="45">
        <f t="shared" si="79"/>
        <v>0</v>
      </c>
      <c r="J296" s="45">
        <f t="shared" si="80"/>
        <v>7.3341684000000003</v>
      </c>
      <c r="K296" s="46">
        <f t="shared" si="81"/>
        <v>0</v>
      </c>
      <c r="L296" s="47">
        <v>0.20000000000000001</v>
      </c>
      <c r="M296" s="48">
        <f t="shared" si="82"/>
        <v>0</v>
      </c>
      <c r="N296" s="49">
        <v>0.050000000000000003</v>
      </c>
      <c r="O296" s="50">
        <f t="shared" si="83"/>
        <v>0</v>
      </c>
      <c r="P296" s="49">
        <v>0.050000000000000003</v>
      </c>
      <c r="Q296" s="50">
        <f t="shared" si="84"/>
        <v>0</v>
      </c>
      <c r="R296" s="51">
        <f t="shared" si="85"/>
        <v>0</v>
      </c>
      <c r="S296" s="52">
        <f t="shared" si="86"/>
        <v>0</v>
      </c>
      <c r="T296" s="53" t="e">
        <f t="shared" si="87"/>
        <v>#DIV/0!</v>
      </c>
    </row>
    <row r="297" ht="15.95" customHeight="1">
      <c r="A297" s="352" t="s">
        <v>502</v>
      </c>
      <c r="B297" s="39" t="s">
        <v>162</v>
      </c>
      <c r="C297" s="40" t="s">
        <v>163</v>
      </c>
      <c r="D297" s="41">
        <v>0</v>
      </c>
      <c r="E297" s="42">
        <v>298</v>
      </c>
      <c r="F297" s="43">
        <v>0</v>
      </c>
      <c r="G297" s="44">
        <f t="shared" si="77"/>
        <v>298</v>
      </c>
      <c r="H297" s="45">
        <f t="shared" si="78"/>
        <v>41.82132</v>
      </c>
      <c r="I297" s="45">
        <f t="shared" si="79"/>
        <v>0</v>
      </c>
      <c r="J297" s="45">
        <f t="shared" si="80"/>
        <v>5.4367716000000001</v>
      </c>
      <c r="K297" s="46">
        <f t="shared" si="81"/>
        <v>0</v>
      </c>
      <c r="L297" s="47">
        <v>0.20000000000000001</v>
      </c>
      <c r="M297" s="48">
        <f t="shared" si="82"/>
        <v>0</v>
      </c>
      <c r="N297" s="49">
        <v>0.050000000000000003</v>
      </c>
      <c r="O297" s="50">
        <f t="shared" si="83"/>
        <v>0</v>
      </c>
      <c r="P297" s="49">
        <v>0.050000000000000003</v>
      </c>
      <c r="Q297" s="50">
        <f t="shared" si="84"/>
        <v>0</v>
      </c>
      <c r="R297" s="51">
        <f t="shared" si="85"/>
        <v>0</v>
      </c>
      <c r="S297" s="52">
        <f t="shared" si="86"/>
        <v>0</v>
      </c>
      <c r="T297" s="53" t="e">
        <f t="shared" si="87"/>
        <v>#DIV/0!</v>
      </c>
    </row>
    <row r="298" ht="15.95" customHeight="1">
      <c r="A298" s="352" t="s">
        <v>502</v>
      </c>
      <c r="B298" s="39" t="s">
        <v>164</v>
      </c>
      <c r="C298" s="40" t="s">
        <v>165</v>
      </c>
      <c r="D298" s="41">
        <v>0</v>
      </c>
      <c r="E298" s="42">
        <v>428</v>
      </c>
      <c r="F298" s="43">
        <v>0</v>
      </c>
      <c r="G298" s="44">
        <f t="shared" si="77"/>
        <v>428</v>
      </c>
      <c r="H298" s="45">
        <f t="shared" si="78"/>
        <v>60.065519999999999</v>
      </c>
      <c r="I298" s="45">
        <f t="shared" si="79"/>
        <v>0</v>
      </c>
      <c r="J298" s="45">
        <f t="shared" si="80"/>
        <v>7.8085176000000001</v>
      </c>
      <c r="K298" s="46">
        <f t="shared" si="81"/>
        <v>0</v>
      </c>
      <c r="L298" s="47">
        <v>0.20000000000000001</v>
      </c>
      <c r="M298" s="48">
        <f t="shared" si="82"/>
        <v>0</v>
      </c>
      <c r="N298" s="49">
        <v>0.050000000000000003</v>
      </c>
      <c r="O298" s="50">
        <f t="shared" si="83"/>
        <v>0</v>
      </c>
      <c r="P298" s="49">
        <v>0.050000000000000003</v>
      </c>
      <c r="Q298" s="50">
        <f t="shared" si="84"/>
        <v>0</v>
      </c>
      <c r="R298" s="51">
        <f t="shared" si="85"/>
        <v>0</v>
      </c>
      <c r="S298" s="52">
        <f t="shared" si="86"/>
        <v>0</v>
      </c>
      <c r="T298" s="53" t="e">
        <f t="shared" si="87"/>
        <v>#DIV/0!</v>
      </c>
    </row>
    <row r="299" ht="15.95" customHeight="1">
      <c r="A299" s="352" t="s">
        <v>502</v>
      </c>
      <c r="B299" s="39" t="s">
        <v>166</v>
      </c>
      <c r="C299" s="40" t="s">
        <v>167</v>
      </c>
      <c r="D299" s="41">
        <v>0</v>
      </c>
      <c r="E299" s="42">
        <v>268</v>
      </c>
      <c r="F299" s="43">
        <v>0</v>
      </c>
      <c r="G299" s="44">
        <f t="shared" si="77"/>
        <v>268</v>
      </c>
      <c r="H299" s="45">
        <f t="shared" si="78"/>
        <v>37.61112</v>
      </c>
      <c r="I299" s="45">
        <f t="shared" si="79"/>
        <v>0</v>
      </c>
      <c r="J299" s="45">
        <f t="shared" si="80"/>
        <v>4.8894456000000002</v>
      </c>
      <c r="K299" s="46">
        <f t="shared" si="81"/>
        <v>0</v>
      </c>
      <c r="L299" s="47">
        <v>0.20000000000000001</v>
      </c>
      <c r="M299" s="48">
        <f t="shared" si="82"/>
        <v>0</v>
      </c>
      <c r="N299" s="49">
        <v>0.050000000000000003</v>
      </c>
      <c r="O299" s="50">
        <f t="shared" si="83"/>
        <v>0</v>
      </c>
      <c r="P299" s="49">
        <v>0.050000000000000003</v>
      </c>
      <c r="Q299" s="50">
        <f t="shared" si="84"/>
        <v>0</v>
      </c>
      <c r="R299" s="51">
        <f t="shared" si="85"/>
        <v>0</v>
      </c>
      <c r="S299" s="52">
        <f t="shared" si="86"/>
        <v>0</v>
      </c>
      <c r="T299" s="53" t="e">
        <f t="shared" si="87"/>
        <v>#DIV/0!</v>
      </c>
    </row>
    <row r="300" ht="15.95" customHeight="1">
      <c r="A300" s="352" t="s">
        <v>502</v>
      </c>
      <c r="B300" s="39" t="s">
        <v>168</v>
      </c>
      <c r="C300" s="40" t="s">
        <v>169</v>
      </c>
      <c r="D300" s="41">
        <v>0</v>
      </c>
      <c r="E300" s="42">
        <v>328</v>
      </c>
      <c r="F300" s="43">
        <v>0</v>
      </c>
      <c r="G300" s="44">
        <f t="shared" si="77"/>
        <v>328</v>
      </c>
      <c r="H300" s="45">
        <f t="shared" si="78"/>
        <v>46.03152</v>
      </c>
      <c r="I300" s="45">
        <f t="shared" si="79"/>
        <v>0</v>
      </c>
      <c r="J300" s="45">
        <f t="shared" si="80"/>
        <v>5.9840976000000001</v>
      </c>
      <c r="K300" s="46">
        <f t="shared" si="81"/>
        <v>0</v>
      </c>
      <c r="L300" s="47">
        <v>0.20000000000000001</v>
      </c>
      <c r="M300" s="48">
        <f t="shared" si="82"/>
        <v>0</v>
      </c>
      <c r="N300" s="49">
        <v>0.050000000000000003</v>
      </c>
      <c r="O300" s="50">
        <f t="shared" si="83"/>
        <v>0</v>
      </c>
      <c r="P300" s="49">
        <v>0.050000000000000003</v>
      </c>
      <c r="Q300" s="50">
        <f t="shared" si="84"/>
        <v>0</v>
      </c>
      <c r="R300" s="51">
        <f t="shared" si="85"/>
        <v>0</v>
      </c>
      <c r="S300" s="52">
        <f t="shared" si="86"/>
        <v>0</v>
      </c>
      <c r="T300" s="53" t="e">
        <f t="shared" si="87"/>
        <v>#DIV/0!</v>
      </c>
    </row>
    <row r="301" ht="15.95" customHeight="1">
      <c r="A301" s="352" t="s">
        <v>502</v>
      </c>
      <c r="B301" s="39" t="s">
        <v>170</v>
      </c>
      <c r="C301" s="40" t="s">
        <v>171</v>
      </c>
      <c r="D301" s="41">
        <v>0</v>
      </c>
      <c r="E301" s="42">
        <v>198</v>
      </c>
      <c r="F301" s="43">
        <v>0</v>
      </c>
      <c r="G301" s="44">
        <f t="shared" si="77"/>
        <v>198</v>
      </c>
      <c r="H301" s="45">
        <f t="shared" si="78"/>
        <v>27.787319999999998</v>
      </c>
      <c r="I301" s="45">
        <f t="shared" si="79"/>
        <v>0</v>
      </c>
      <c r="J301" s="45">
        <f t="shared" si="80"/>
        <v>3.6123515999999998</v>
      </c>
      <c r="K301" s="46">
        <f t="shared" si="81"/>
        <v>0</v>
      </c>
      <c r="L301" s="47">
        <v>0.20000000000000001</v>
      </c>
      <c r="M301" s="48">
        <f t="shared" si="82"/>
        <v>0</v>
      </c>
      <c r="N301" s="49">
        <v>0.050000000000000003</v>
      </c>
      <c r="O301" s="50">
        <f t="shared" si="83"/>
        <v>0</v>
      </c>
      <c r="P301" s="49">
        <v>0.050000000000000003</v>
      </c>
      <c r="Q301" s="50">
        <f t="shared" si="84"/>
        <v>0</v>
      </c>
      <c r="R301" s="51">
        <f t="shared" si="85"/>
        <v>0</v>
      </c>
      <c r="S301" s="52">
        <f t="shared" si="86"/>
        <v>0</v>
      </c>
      <c r="T301" s="53" t="e">
        <f t="shared" si="87"/>
        <v>#DIV/0!</v>
      </c>
    </row>
    <row r="302" ht="15.95" customHeight="1">
      <c r="A302" s="352" t="s">
        <v>502</v>
      </c>
      <c r="B302" s="39" t="s">
        <v>172</v>
      </c>
      <c r="C302" s="40" t="s">
        <v>173</v>
      </c>
      <c r="D302" s="41">
        <v>0</v>
      </c>
      <c r="E302" s="42">
        <v>348</v>
      </c>
      <c r="F302" s="43">
        <v>0</v>
      </c>
      <c r="G302" s="44">
        <f t="shared" si="77"/>
        <v>348</v>
      </c>
      <c r="H302" s="45">
        <f t="shared" si="78"/>
        <v>48.838319999999996</v>
      </c>
      <c r="I302" s="45">
        <f t="shared" si="79"/>
        <v>0</v>
      </c>
      <c r="J302" s="45">
        <f t="shared" si="80"/>
        <v>6.3489816000000001</v>
      </c>
      <c r="K302" s="46">
        <f t="shared" si="81"/>
        <v>0</v>
      </c>
      <c r="L302" s="47">
        <v>0.20000000000000001</v>
      </c>
      <c r="M302" s="48">
        <f t="shared" si="82"/>
        <v>0</v>
      </c>
      <c r="N302" s="49">
        <v>0.050000000000000003</v>
      </c>
      <c r="O302" s="50">
        <f t="shared" si="83"/>
        <v>0</v>
      </c>
      <c r="P302" s="49">
        <v>0.050000000000000003</v>
      </c>
      <c r="Q302" s="50">
        <f t="shared" si="84"/>
        <v>0</v>
      </c>
      <c r="R302" s="51">
        <f t="shared" si="85"/>
        <v>0</v>
      </c>
      <c r="S302" s="52">
        <f t="shared" si="86"/>
        <v>0</v>
      </c>
      <c r="T302" s="53" t="e">
        <f t="shared" si="87"/>
        <v>#DIV/0!</v>
      </c>
    </row>
    <row r="303" ht="15.95" customHeight="1">
      <c r="A303" s="352" t="s">
        <v>502</v>
      </c>
      <c r="B303" s="56" t="s">
        <v>174</v>
      </c>
      <c r="C303" s="40" t="s">
        <v>175</v>
      </c>
      <c r="D303" s="41">
        <v>0</v>
      </c>
      <c r="E303" s="42">
        <v>448</v>
      </c>
      <c r="F303" s="43">
        <v>0</v>
      </c>
      <c r="G303" s="44">
        <f t="shared" si="77"/>
        <v>448</v>
      </c>
      <c r="H303" s="45">
        <f t="shared" si="78"/>
        <v>62.872319999999995</v>
      </c>
      <c r="I303" s="45">
        <f t="shared" si="79"/>
        <v>0</v>
      </c>
      <c r="J303" s="45">
        <f t="shared" si="80"/>
        <v>8.1734016</v>
      </c>
      <c r="K303" s="46">
        <f t="shared" si="81"/>
        <v>0</v>
      </c>
      <c r="L303" s="47">
        <v>0.20000000000000001</v>
      </c>
      <c r="M303" s="48">
        <f t="shared" si="82"/>
        <v>0</v>
      </c>
      <c r="N303" s="49">
        <v>0.050000000000000003</v>
      </c>
      <c r="O303" s="50">
        <f t="shared" si="83"/>
        <v>0</v>
      </c>
      <c r="P303" s="49">
        <v>0.050000000000000003</v>
      </c>
      <c r="Q303" s="50">
        <f t="shared" si="84"/>
        <v>0</v>
      </c>
      <c r="R303" s="51">
        <f t="shared" si="85"/>
        <v>0</v>
      </c>
      <c r="S303" s="52">
        <f t="shared" si="86"/>
        <v>0</v>
      </c>
      <c r="T303" s="53" t="e">
        <f t="shared" si="87"/>
        <v>#DIV/0!</v>
      </c>
    </row>
    <row r="304" ht="15.95" customHeight="1">
      <c r="A304" s="352" t="s">
        <v>502</v>
      </c>
      <c r="B304" s="39" t="s">
        <v>176</v>
      </c>
      <c r="C304" s="40" t="s">
        <v>177</v>
      </c>
      <c r="D304" s="41">
        <v>0</v>
      </c>
      <c r="E304" s="42">
        <v>268</v>
      </c>
      <c r="F304" s="43">
        <v>0</v>
      </c>
      <c r="G304" s="44">
        <f t="shared" si="77"/>
        <v>268</v>
      </c>
      <c r="H304" s="45">
        <f t="shared" si="78"/>
        <v>37.61112</v>
      </c>
      <c r="I304" s="45">
        <f t="shared" si="79"/>
        <v>0</v>
      </c>
      <c r="J304" s="45">
        <f t="shared" si="80"/>
        <v>4.8894456000000002</v>
      </c>
      <c r="K304" s="46">
        <f t="shared" si="81"/>
        <v>0</v>
      </c>
      <c r="L304" s="47">
        <v>0.20000000000000001</v>
      </c>
      <c r="M304" s="48">
        <f t="shared" si="82"/>
        <v>0</v>
      </c>
      <c r="N304" s="49">
        <v>0.050000000000000003</v>
      </c>
      <c r="O304" s="50">
        <f t="shared" si="83"/>
        <v>0</v>
      </c>
      <c r="P304" s="49">
        <v>0.050000000000000003</v>
      </c>
      <c r="Q304" s="50">
        <f t="shared" si="84"/>
        <v>0</v>
      </c>
      <c r="R304" s="51">
        <f t="shared" si="85"/>
        <v>0</v>
      </c>
      <c r="S304" s="52">
        <f t="shared" si="86"/>
        <v>0</v>
      </c>
      <c r="T304" s="53" t="e">
        <f t="shared" si="87"/>
        <v>#DIV/0!</v>
      </c>
    </row>
    <row r="305" ht="15.95" customHeight="1">
      <c r="A305" s="352" t="s">
        <v>502</v>
      </c>
      <c r="B305" s="54" t="s">
        <v>178</v>
      </c>
      <c r="C305" s="55" t="s">
        <v>179</v>
      </c>
      <c r="D305" s="41">
        <v>0</v>
      </c>
      <c r="E305" s="42">
        <v>98</v>
      </c>
      <c r="F305" s="43">
        <v>0</v>
      </c>
      <c r="G305" s="44">
        <f t="shared" si="77"/>
        <v>98</v>
      </c>
      <c r="H305" s="45">
        <f t="shared" si="78"/>
        <v>13.753319999999999</v>
      </c>
      <c r="I305" s="45">
        <f t="shared" si="79"/>
        <v>0</v>
      </c>
      <c r="J305" s="45">
        <f t="shared" si="80"/>
        <v>1.7879315999999998</v>
      </c>
      <c r="K305" s="46">
        <f t="shared" si="81"/>
        <v>0</v>
      </c>
      <c r="L305" s="47">
        <v>0.20000000000000001</v>
      </c>
      <c r="M305" s="48">
        <f t="shared" si="82"/>
        <v>0</v>
      </c>
      <c r="N305" s="49">
        <v>0.050000000000000003</v>
      </c>
      <c r="O305" s="50">
        <f t="shared" si="83"/>
        <v>0</v>
      </c>
      <c r="P305" s="49">
        <v>0.050000000000000003</v>
      </c>
      <c r="Q305" s="50">
        <f t="shared" si="84"/>
        <v>0</v>
      </c>
      <c r="R305" s="51">
        <f t="shared" si="85"/>
        <v>0</v>
      </c>
      <c r="S305" s="52">
        <f t="shared" si="86"/>
        <v>0</v>
      </c>
      <c r="T305" s="53" t="e">
        <f t="shared" si="87"/>
        <v>#DIV/0!</v>
      </c>
    </row>
    <row r="306" ht="15.95" customHeight="1">
      <c r="A306" s="352" t="s">
        <v>502</v>
      </c>
      <c r="B306" s="54" t="s">
        <v>180</v>
      </c>
      <c r="C306" s="55" t="s">
        <v>181</v>
      </c>
      <c r="D306" s="41">
        <v>0</v>
      </c>
      <c r="E306" s="42">
        <v>148</v>
      </c>
      <c r="F306" s="43">
        <v>0</v>
      </c>
      <c r="G306" s="44">
        <f t="shared" si="77"/>
        <v>148</v>
      </c>
      <c r="H306" s="45">
        <f t="shared" si="78"/>
        <v>20.770319999999998</v>
      </c>
      <c r="I306" s="45">
        <f t="shared" si="79"/>
        <v>0</v>
      </c>
      <c r="J306" s="45">
        <f t="shared" si="80"/>
        <v>2.7001415999999998</v>
      </c>
      <c r="K306" s="46">
        <f t="shared" si="81"/>
        <v>0</v>
      </c>
      <c r="L306" s="47">
        <v>0.20000000000000001</v>
      </c>
      <c r="M306" s="48">
        <f t="shared" si="82"/>
        <v>0</v>
      </c>
      <c r="N306" s="49">
        <v>0.050000000000000003</v>
      </c>
      <c r="O306" s="50">
        <f t="shared" si="83"/>
        <v>0</v>
      </c>
      <c r="P306" s="49">
        <v>0.050000000000000003</v>
      </c>
      <c r="Q306" s="50">
        <f t="shared" si="84"/>
        <v>0</v>
      </c>
      <c r="R306" s="51">
        <f t="shared" si="85"/>
        <v>0</v>
      </c>
      <c r="S306" s="52">
        <f t="shared" si="86"/>
        <v>0</v>
      </c>
      <c r="T306" s="53" t="e">
        <f t="shared" si="87"/>
        <v>#DIV/0!</v>
      </c>
    </row>
    <row r="307" ht="15.95" customHeight="1">
      <c r="A307" s="352" t="s">
        <v>502</v>
      </c>
      <c r="B307" s="39" t="s">
        <v>182</v>
      </c>
      <c r="C307" s="40" t="s">
        <v>183</v>
      </c>
      <c r="D307" s="41">
        <v>0</v>
      </c>
      <c r="E307" s="42">
        <v>128</v>
      </c>
      <c r="F307" s="43">
        <v>0</v>
      </c>
      <c r="G307" s="44">
        <f t="shared" si="77"/>
        <v>128</v>
      </c>
      <c r="H307" s="45">
        <f t="shared" si="78"/>
        <v>17.963519999999999</v>
      </c>
      <c r="I307" s="45">
        <f t="shared" si="79"/>
        <v>0</v>
      </c>
      <c r="J307" s="45">
        <f t="shared" si="80"/>
        <v>2.3352575999999998</v>
      </c>
      <c r="K307" s="46">
        <f t="shared" si="81"/>
        <v>0</v>
      </c>
      <c r="L307" s="47">
        <v>0.20000000000000001</v>
      </c>
      <c r="M307" s="48">
        <f t="shared" si="82"/>
        <v>0</v>
      </c>
      <c r="N307" s="49">
        <v>0.050000000000000003</v>
      </c>
      <c r="O307" s="50">
        <f t="shared" si="83"/>
        <v>0</v>
      </c>
      <c r="P307" s="49">
        <v>0.050000000000000003</v>
      </c>
      <c r="Q307" s="50">
        <f t="shared" si="84"/>
        <v>0</v>
      </c>
      <c r="R307" s="51">
        <f t="shared" si="85"/>
        <v>0</v>
      </c>
      <c r="S307" s="52">
        <f t="shared" si="86"/>
        <v>0</v>
      </c>
      <c r="T307" s="53" t="e">
        <f t="shared" si="87"/>
        <v>#DIV/0!</v>
      </c>
    </row>
    <row r="308" ht="15.95" customHeight="1">
      <c r="A308" s="352" t="s">
        <v>502</v>
      </c>
      <c r="B308" s="39" t="s">
        <v>184</v>
      </c>
      <c r="C308" s="40" t="s">
        <v>185</v>
      </c>
      <c r="D308" s="41">
        <v>0</v>
      </c>
      <c r="E308" s="42">
        <v>298</v>
      </c>
      <c r="F308" s="43">
        <v>0</v>
      </c>
      <c r="G308" s="44">
        <f t="shared" si="77"/>
        <v>298</v>
      </c>
      <c r="H308" s="45">
        <f t="shared" si="78"/>
        <v>41.82132</v>
      </c>
      <c r="I308" s="45">
        <f t="shared" si="79"/>
        <v>0</v>
      </c>
      <c r="J308" s="45">
        <f t="shared" si="80"/>
        <v>5.4367716000000001</v>
      </c>
      <c r="K308" s="46">
        <f t="shared" si="81"/>
        <v>0</v>
      </c>
      <c r="L308" s="47">
        <v>0.20000000000000001</v>
      </c>
      <c r="M308" s="48">
        <f t="shared" si="82"/>
        <v>0</v>
      </c>
      <c r="N308" s="49">
        <v>0.050000000000000003</v>
      </c>
      <c r="O308" s="50">
        <f t="shared" si="83"/>
        <v>0</v>
      </c>
      <c r="P308" s="49">
        <v>0.050000000000000003</v>
      </c>
      <c r="Q308" s="50">
        <f t="shared" si="84"/>
        <v>0</v>
      </c>
      <c r="R308" s="51">
        <f t="shared" si="85"/>
        <v>0</v>
      </c>
      <c r="S308" s="52">
        <f t="shared" si="86"/>
        <v>0</v>
      </c>
      <c r="T308" s="53" t="e">
        <f t="shared" si="87"/>
        <v>#DIV/0!</v>
      </c>
    </row>
    <row r="309" ht="15.95" customHeight="1">
      <c r="A309" s="352" t="s">
        <v>502</v>
      </c>
      <c r="B309" s="39" t="s">
        <v>186</v>
      </c>
      <c r="C309" s="40" t="s">
        <v>187</v>
      </c>
      <c r="D309" s="41">
        <v>0</v>
      </c>
      <c r="E309" s="42">
        <v>348</v>
      </c>
      <c r="F309" s="43">
        <v>0</v>
      </c>
      <c r="G309" s="44">
        <f t="shared" si="77"/>
        <v>348</v>
      </c>
      <c r="H309" s="45">
        <f t="shared" si="78"/>
        <v>48.838319999999996</v>
      </c>
      <c r="I309" s="45">
        <f t="shared" si="79"/>
        <v>0</v>
      </c>
      <c r="J309" s="45">
        <f t="shared" si="80"/>
        <v>6.3489816000000001</v>
      </c>
      <c r="K309" s="46">
        <f t="shared" si="81"/>
        <v>0</v>
      </c>
      <c r="L309" s="47">
        <v>0.20000000000000001</v>
      </c>
      <c r="M309" s="48">
        <f t="shared" si="82"/>
        <v>0</v>
      </c>
      <c r="N309" s="49">
        <v>0.050000000000000003</v>
      </c>
      <c r="O309" s="50">
        <f t="shared" si="83"/>
        <v>0</v>
      </c>
      <c r="P309" s="49">
        <v>0.050000000000000003</v>
      </c>
      <c r="Q309" s="50">
        <f t="shared" si="84"/>
        <v>0</v>
      </c>
      <c r="R309" s="51">
        <f t="shared" si="85"/>
        <v>0</v>
      </c>
      <c r="S309" s="52">
        <f t="shared" si="86"/>
        <v>0</v>
      </c>
      <c r="T309" s="53" t="e">
        <f t="shared" si="87"/>
        <v>#DIV/0!</v>
      </c>
    </row>
    <row r="310" ht="15.95" customHeight="1">
      <c r="A310" s="352" t="s">
        <v>502</v>
      </c>
      <c r="B310" s="39" t="s">
        <v>188</v>
      </c>
      <c r="C310" s="40" t="s">
        <v>189</v>
      </c>
      <c r="D310" s="41">
        <v>0</v>
      </c>
      <c r="E310" s="42">
        <v>328</v>
      </c>
      <c r="F310" s="43">
        <v>0</v>
      </c>
      <c r="G310" s="44">
        <f t="shared" si="77"/>
        <v>328</v>
      </c>
      <c r="H310" s="45">
        <f t="shared" si="78"/>
        <v>46.03152</v>
      </c>
      <c r="I310" s="45">
        <f t="shared" si="79"/>
        <v>0</v>
      </c>
      <c r="J310" s="45">
        <f t="shared" si="80"/>
        <v>5.9840976000000001</v>
      </c>
      <c r="K310" s="46">
        <f t="shared" si="81"/>
        <v>0</v>
      </c>
      <c r="L310" s="47">
        <v>0.20000000000000001</v>
      </c>
      <c r="M310" s="48">
        <f t="shared" si="82"/>
        <v>0</v>
      </c>
      <c r="N310" s="49">
        <v>0.050000000000000003</v>
      </c>
      <c r="O310" s="50">
        <f t="shared" si="83"/>
        <v>0</v>
      </c>
      <c r="P310" s="49">
        <v>0.050000000000000003</v>
      </c>
      <c r="Q310" s="50">
        <f t="shared" si="84"/>
        <v>0</v>
      </c>
      <c r="R310" s="51">
        <f t="shared" si="85"/>
        <v>0</v>
      </c>
      <c r="S310" s="52">
        <f t="shared" si="86"/>
        <v>0</v>
      </c>
      <c r="T310" s="53" t="e">
        <f t="shared" si="87"/>
        <v>#DIV/0!</v>
      </c>
    </row>
    <row r="311" ht="15.95" customHeight="1">
      <c r="A311" s="352" t="s">
        <v>502</v>
      </c>
      <c r="B311" s="39" t="s">
        <v>190</v>
      </c>
      <c r="C311" s="40" t="s">
        <v>191</v>
      </c>
      <c r="D311" s="41">
        <v>0</v>
      </c>
      <c r="E311" s="42">
        <v>398</v>
      </c>
      <c r="F311" s="43">
        <v>0</v>
      </c>
      <c r="G311" s="44">
        <f t="shared" si="77"/>
        <v>398</v>
      </c>
      <c r="H311" s="45">
        <f t="shared" si="78"/>
        <v>55.855319999999999</v>
      </c>
      <c r="I311" s="45">
        <f t="shared" si="79"/>
        <v>0</v>
      </c>
      <c r="J311" s="45">
        <f t="shared" si="80"/>
        <v>7.2611916000000001</v>
      </c>
      <c r="K311" s="46">
        <f t="shared" si="81"/>
        <v>0</v>
      </c>
      <c r="L311" s="47">
        <v>0.20000000000000001</v>
      </c>
      <c r="M311" s="48">
        <f t="shared" si="82"/>
        <v>0</v>
      </c>
      <c r="N311" s="49">
        <v>0.050000000000000003</v>
      </c>
      <c r="O311" s="50">
        <f t="shared" si="83"/>
        <v>0</v>
      </c>
      <c r="P311" s="49">
        <v>0.050000000000000003</v>
      </c>
      <c r="Q311" s="50">
        <f t="shared" si="84"/>
        <v>0</v>
      </c>
      <c r="R311" s="51">
        <f t="shared" si="85"/>
        <v>0</v>
      </c>
      <c r="S311" s="52">
        <f t="shared" si="86"/>
        <v>0</v>
      </c>
      <c r="T311" s="53" t="e">
        <f t="shared" si="87"/>
        <v>#DIV/0!</v>
      </c>
    </row>
    <row r="312" ht="15.95" customHeight="1">
      <c r="A312" s="352" t="s">
        <v>502</v>
      </c>
      <c r="B312" s="39" t="s">
        <v>192</v>
      </c>
      <c r="C312" s="40" t="s">
        <v>193</v>
      </c>
      <c r="D312" s="41">
        <v>0</v>
      </c>
      <c r="E312" s="42">
        <v>518</v>
      </c>
      <c r="F312" s="43">
        <v>0</v>
      </c>
      <c r="G312" s="44">
        <f t="shared" si="77"/>
        <v>518</v>
      </c>
      <c r="H312" s="45">
        <f t="shared" si="78"/>
        <v>72.696119999999993</v>
      </c>
      <c r="I312" s="45">
        <f t="shared" si="79"/>
        <v>0</v>
      </c>
      <c r="J312" s="45">
        <f t="shared" si="80"/>
        <v>9.4504956</v>
      </c>
      <c r="K312" s="46">
        <f t="shared" si="81"/>
        <v>0</v>
      </c>
      <c r="L312" s="47">
        <v>0.20000000000000001</v>
      </c>
      <c r="M312" s="48">
        <f t="shared" si="82"/>
        <v>0</v>
      </c>
      <c r="N312" s="49">
        <v>0.050000000000000003</v>
      </c>
      <c r="O312" s="50">
        <f t="shared" si="83"/>
        <v>0</v>
      </c>
      <c r="P312" s="49">
        <v>0.050000000000000003</v>
      </c>
      <c r="Q312" s="50">
        <f t="shared" si="84"/>
        <v>0</v>
      </c>
      <c r="R312" s="51">
        <f t="shared" si="85"/>
        <v>0</v>
      </c>
      <c r="S312" s="52">
        <f t="shared" si="86"/>
        <v>0</v>
      </c>
      <c r="T312" s="53" t="e">
        <f t="shared" si="87"/>
        <v>#DIV/0!</v>
      </c>
    </row>
    <row r="313" ht="15.95" customHeight="1">
      <c r="A313" s="352" t="s">
        <v>502</v>
      </c>
      <c r="B313" s="39" t="s">
        <v>194</v>
      </c>
      <c r="C313" s="40" t="s">
        <v>195</v>
      </c>
      <c r="D313" s="41">
        <v>0</v>
      </c>
      <c r="E313" s="42">
        <v>348</v>
      </c>
      <c r="F313" s="43">
        <v>0</v>
      </c>
      <c r="G313" s="44">
        <f t="shared" si="77"/>
        <v>348</v>
      </c>
      <c r="H313" s="45">
        <f t="shared" si="78"/>
        <v>48.838319999999996</v>
      </c>
      <c r="I313" s="45">
        <f t="shared" si="79"/>
        <v>0</v>
      </c>
      <c r="J313" s="45">
        <f t="shared" si="80"/>
        <v>6.3489816000000001</v>
      </c>
      <c r="K313" s="46">
        <f t="shared" si="81"/>
        <v>0</v>
      </c>
      <c r="L313" s="47">
        <v>0.20000000000000001</v>
      </c>
      <c r="M313" s="48">
        <f t="shared" si="82"/>
        <v>0</v>
      </c>
      <c r="N313" s="49">
        <v>0.050000000000000003</v>
      </c>
      <c r="O313" s="50">
        <f t="shared" si="83"/>
        <v>0</v>
      </c>
      <c r="P313" s="49">
        <v>0.050000000000000003</v>
      </c>
      <c r="Q313" s="50">
        <f t="shared" si="84"/>
        <v>0</v>
      </c>
      <c r="R313" s="51">
        <f t="shared" si="85"/>
        <v>0</v>
      </c>
      <c r="S313" s="52">
        <f t="shared" si="86"/>
        <v>0</v>
      </c>
      <c r="T313" s="53" t="e">
        <f t="shared" si="87"/>
        <v>#DIV/0!</v>
      </c>
    </row>
    <row r="314" ht="15.95" customHeight="1">
      <c r="A314" s="352" t="s">
        <v>502</v>
      </c>
      <c r="B314" s="39" t="s">
        <v>196</v>
      </c>
      <c r="C314" s="40" t="s">
        <v>197</v>
      </c>
      <c r="D314" s="41">
        <v>0</v>
      </c>
      <c r="E314" s="42">
        <v>498</v>
      </c>
      <c r="F314" s="43">
        <v>0</v>
      </c>
      <c r="G314" s="44">
        <f t="shared" si="77"/>
        <v>498</v>
      </c>
      <c r="H314" s="45">
        <f t="shared" si="78"/>
        <v>69.889319999999998</v>
      </c>
      <c r="I314" s="45">
        <f t="shared" si="79"/>
        <v>0</v>
      </c>
      <c r="J314" s="45">
        <f t="shared" si="80"/>
        <v>9.0856116</v>
      </c>
      <c r="K314" s="46">
        <f t="shared" si="81"/>
        <v>0</v>
      </c>
      <c r="L314" s="47">
        <v>0.20000000000000001</v>
      </c>
      <c r="M314" s="48">
        <f t="shared" si="82"/>
        <v>0</v>
      </c>
      <c r="N314" s="49">
        <v>0.050000000000000003</v>
      </c>
      <c r="O314" s="50">
        <f t="shared" si="83"/>
        <v>0</v>
      </c>
      <c r="P314" s="49">
        <v>0.050000000000000003</v>
      </c>
      <c r="Q314" s="50">
        <f t="shared" si="84"/>
        <v>0</v>
      </c>
      <c r="R314" s="51">
        <f t="shared" si="85"/>
        <v>0</v>
      </c>
      <c r="S314" s="52">
        <f t="shared" si="86"/>
        <v>0</v>
      </c>
      <c r="T314" s="53" t="e">
        <f t="shared" si="87"/>
        <v>#DIV/0!</v>
      </c>
    </row>
    <row r="315" ht="15.95" customHeight="1">
      <c r="A315" s="352" t="s">
        <v>502</v>
      </c>
      <c r="B315" s="39" t="s">
        <v>198</v>
      </c>
      <c r="C315" s="40" t="s">
        <v>199</v>
      </c>
      <c r="D315" s="41">
        <v>0</v>
      </c>
      <c r="E315" s="42">
        <v>198</v>
      </c>
      <c r="F315" s="43">
        <v>0</v>
      </c>
      <c r="G315" s="44">
        <f t="shared" si="77"/>
        <v>198</v>
      </c>
      <c r="H315" s="45">
        <f t="shared" si="78"/>
        <v>27.787319999999998</v>
      </c>
      <c r="I315" s="45">
        <f t="shared" si="79"/>
        <v>0</v>
      </c>
      <c r="J315" s="45">
        <f t="shared" si="80"/>
        <v>3.6123515999999998</v>
      </c>
      <c r="K315" s="46">
        <f t="shared" si="81"/>
        <v>0</v>
      </c>
      <c r="L315" s="47">
        <v>0.20000000000000001</v>
      </c>
      <c r="M315" s="48">
        <f t="shared" si="82"/>
        <v>0</v>
      </c>
      <c r="N315" s="49">
        <v>0.050000000000000003</v>
      </c>
      <c r="O315" s="50">
        <f t="shared" si="83"/>
        <v>0</v>
      </c>
      <c r="P315" s="49">
        <v>0.050000000000000003</v>
      </c>
      <c r="Q315" s="50">
        <f t="shared" si="84"/>
        <v>0</v>
      </c>
      <c r="R315" s="51">
        <f t="shared" si="85"/>
        <v>0</v>
      </c>
      <c r="S315" s="52">
        <f t="shared" si="86"/>
        <v>0</v>
      </c>
      <c r="T315" s="53" t="e">
        <f t="shared" si="87"/>
        <v>#DIV/0!</v>
      </c>
    </row>
    <row r="316" ht="15.95" customHeight="1">
      <c r="A316" s="352" t="s">
        <v>502</v>
      </c>
      <c r="B316" s="56" t="s">
        <v>200</v>
      </c>
      <c r="C316" s="40" t="s">
        <v>201</v>
      </c>
      <c r="D316" s="41">
        <v>0</v>
      </c>
      <c r="E316" s="42">
        <v>298</v>
      </c>
      <c r="F316" s="43">
        <v>0</v>
      </c>
      <c r="G316" s="44">
        <f t="shared" si="77"/>
        <v>298</v>
      </c>
      <c r="H316" s="45">
        <f t="shared" si="78"/>
        <v>41.82132</v>
      </c>
      <c r="I316" s="45">
        <f t="shared" si="79"/>
        <v>0</v>
      </c>
      <c r="J316" s="45">
        <f t="shared" si="80"/>
        <v>5.4367716000000001</v>
      </c>
      <c r="K316" s="46">
        <f t="shared" si="81"/>
        <v>0</v>
      </c>
      <c r="L316" s="47">
        <v>0.20000000000000001</v>
      </c>
      <c r="M316" s="48">
        <f t="shared" si="82"/>
        <v>0</v>
      </c>
      <c r="N316" s="49">
        <v>0.050000000000000003</v>
      </c>
      <c r="O316" s="50">
        <f t="shared" si="83"/>
        <v>0</v>
      </c>
      <c r="P316" s="49">
        <v>0.050000000000000003</v>
      </c>
      <c r="Q316" s="50">
        <f t="shared" si="84"/>
        <v>0</v>
      </c>
      <c r="R316" s="51">
        <f t="shared" si="85"/>
        <v>0</v>
      </c>
      <c r="S316" s="52">
        <f t="shared" si="86"/>
        <v>0</v>
      </c>
      <c r="T316" s="53" t="e">
        <f t="shared" si="87"/>
        <v>#DIV/0!</v>
      </c>
    </row>
    <row r="317" ht="15.95" customHeight="1">
      <c r="A317" s="352" t="s">
        <v>502</v>
      </c>
      <c r="B317" s="39" t="s">
        <v>202</v>
      </c>
      <c r="C317" s="40" t="s">
        <v>203</v>
      </c>
      <c r="D317" s="41">
        <v>0</v>
      </c>
      <c r="E317" s="42">
        <v>298</v>
      </c>
      <c r="F317" s="43">
        <v>0</v>
      </c>
      <c r="G317" s="44">
        <f t="shared" si="77"/>
        <v>298</v>
      </c>
      <c r="H317" s="45">
        <f t="shared" si="78"/>
        <v>41.82132</v>
      </c>
      <c r="I317" s="45">
        <f t="shared" si="79"/>
        <v>0</v>
      </c>
      <c r="J317" s="45">
        <f t="shared" si="80"/>
        <v>5.4367716000000001</v>
      </c>
      <c r="K317" s="46">
        <f t="shared" si="81"/>
        <v>0</v>
      </c>
      <c r="L317" s="47">
        <v>0.20000000000000001</v>
      </c>
      <c r="M317" s="48">
        <f t="shared" si="82"/>
        <v>0</v>
      </c>
      <c r="N317" s="49">
        <v>0.050000000000000003</v>
      </c>
      <c r="O317" s="50">
        <f t="shared" si="83"/>
        <v>0</v>
      </c>
      <c r="P317" s="49">
        <v>0.050000000000000003</v>
      </c>
      <c r="Q317" s="50">
        <f t="shared" si="84"/>
        <v>0</v>
      </c>
      <c r="R317" s="51">
        <f t="shared" si="85"/>
        <v>0</v>
      </c>
      <c r="S317" s="52">
        <f t="shared" si="86"/>
        <v>0</v>
      </c>
      <c r="T317" s="53" t="e">
        <f t="shared" si="87"/>
        <v>#DIV/0!</v>
      </c>
    </row>
    <row r="318" ht="15.95" customHeight="1">
      <c r="A318" s="352" t="s">
        <v>502</v>
      </c>
      <c r="B318" s="39" t="s">
        <v>204</v>
      </c>
      <c r="C318" s="40" t="s">
        <v>205</v>
      </c>
      <c r="D318" s="41">
        <v>0</v>
      </c>
      <c r="E318" s="42">
        <v>448</v>
      </c>
      <c r="F318" s="43">
        <v>0</v>
      </c>
      <c r="G318" s="44">
        <f t="shared" si="77"/>
        <v>448</v>
      </c>
      <c r="H318" s="45">
        <f t="shared" si="78"/>
        <v>62.872319999999995</v>
      </c>
      <c r="I318" s="45">
        <f t="shared" si="79"/>
        <v>0</v>
      </c>
      <c r="J318" s="45">
        <f t="shared" si="80"/>
        <v>8.1734016</v>
      </c>
      <c r="K318" s="46">
        <f t="shared" si="81"/>
        <v>0</v>
      </c>
      <c r="L318" s="47">
        <v>0.20000000000000001</v>
      </c>
      <c r="M318" s="48">
        <f t="shared" si="82"/>
        <v>0</v>
      </c>
      <c r="N318" s="49">
        <v>0.050000000000000003</v>
      </c>
      <c r="O318" s="50">
        <f t="shared" si="83"/>
        <v>0</v>
      </c>
      <c r="P318" s="49">
        <v>0.050000000000000003</v>
      </c>
      <c r="Q318" s="50">
        <f t="shared" si="84"/>
        <v>0</v>
      </c>
      <c r="R318" s="51">
        <f t="shared" si="85"/>
        <v>0</v>
      </c>
      <c r="S318" s="52">
        <f t="shared" si="86"/>
        <v>0</v>
      </c>
      <c r="T318" s="53" t="e">
        <f t="shared" si="87"/>
        <v>#DIV/0!</v>
      </c>
    </row>
    <row r="319" ht="15.95" customHeight="1">
      <c r="A319" s="352" t="s">
        <v>502</v>
      </c>
      <c r="B319" s="39" t="s">
        <v>206</v>
      </c>
      <c r="C319" s="61" t="s">
        <v>207</v>
      </c>
      <c r="D319" s="41">
        <v>0</v>
      </c>
      <c r="E319" s="42">
        <v>248</v>
      </c>
      <c r="F319" s="43">
        <v>0</v>
      </c>
      <c r="G319" s="44">
        <f t="shared" si="77"/>
        <v>248</v>
      </c>
      <c r="H319" s="45">
        <f t="shared" si="78"/>
        <v>34.804319999999997</v>
      </c>
      <c r="I319" s="45">
        <f t="shared" si="79"/>
        <v>0</v>
      </c>
      <c r="J319" s="45">
        <f t="shared" si="80"/>
        <v>4.5245616000000002</v>
      </c>
      <c r="K319" s="46">
        <f t="shared" si="81"/>
        <v>0</v>
      </c>
      <c r="L319" s="47">
        <v>0.20000000000000001</v>
      </c>
      <c r="M319" s="48">
        <f t="shared" si="82"/>
        <v>0</v>
      </c>
      <c r="N319" s="49">
        <v>0.050000000000000003</v>
      </c>
      <c r="O319" s="50">
        <f t="shared" si="83"/>
        <v>0</v>
      </c>
      <c r="P319" s="49">
        <v>0.050000000000000003</v>
      </c>
      <c r="Q319" s="50">
        <f t="shared" si="84"/>
        <v>0</v>
      </c>
      <c r="R319" s="51">
        <f t="shared" si="85"/>
        <v>0</v>
      </c>
      <c r="S319" s="52">
        <f t="shared" si="86"/>
        <v>0</v>
      </c>
      <c r="T319" s="53" t="e">
        <f t="shared" si="87"/>
        <v>#DIV/0!</v>
      </c>
    </row>
    <row r="320" ht="15.95" customHeight="1">
      <c r="A320" s="352" t="s">
        <v>502</v>
      </c>
      <c r="B320" s="39" t="s">
        <v>208</v>
      </c>
      <c r="C320" s="61" t="s">
        <v>209</v>
      </c>
      <c r="D320" s="41">
        <v>0</v>
      </c>
      <c r="E320" s="42">
        <v>348</v>
      </c>
      <c r="F320" s="43">
        <v>0</v>
      </c>
      <c r="G320" s="44">
        <f t="shared" si="77"/>
        <v>348</v>
      </c>
      <c r="H320" s="45">
        <f t="shared" si="78"/>
        <v>48.838319999999996</v>
      </c>
      <c r="I320" s="45">
        <f t="shared" si="79"/>
        <v>0</v>
      </c>
      <c r="J320" s="45">
        <f t="shared" si="80"/>
        <v>6.3489816000000001</v>
      </c>
      <c r="K320" s="46">
        <f t="shared" si="81"/>
        <v>0</v>
      </c>
      <c r="L320" s="47">
        <v>0.20000000000000001</v>
      </c>
      <c r="M320" s="48">
        <f t="shared" si="82"/>
        <v>0</v>
      </c>
      <c r="N320" s="49">
        <v>0.050000000000000003</v>
      </c>
      <c r="O320" s="50">
        <f t="shared" si="83"/>
        <v>0</v>
      </c>
      <c r="P320" s="49">
        <v>0.050000000000000003</v>
      </c>
      <c r="Q320" s="50">
        <f t="shared" si="84"/>
        <v>0</v>
      </c>
      <c r="R320" s="51">
        <f t="shared" si="85"/>
        <v>0</v>
      </c>
      <c r="S320" s="52">
        <f t="shared" si="86"/>
        <v>0</v>
      </c>
      <c r="T320" s="53" t="e">
        <f t="shared" si="87"/>
        <v>#DIV/0!</v>
      </c>
    </row>
    <row r="321" ht="15.95" customHeight="1">
      <c r="A321" s="352" t="s">
        <v>502</v>
      </c>
      <c r="B321" s="56" t="s">
        <v>210</v>
      </c>
      <c r="C321" s="40" t="s">
        <v>211</v>
      </c>
      <c r="D321" s="41">
        <v>0</v>
      </c>
      <c r="E321" s="42">
        <v>368</v>
      </c>
      <c r="F321" s="43">
        <v>0</v>
      </c>
      <c r="G321" s="44">
        <f t="shared" si="77"/>
        <v>368</v>
      </c>
      <c r="H321" s="45">
        <f t="shared" si="78"/>
        <v>51.645119999999999</v>
      </c>
      <c r="I321" s="45">
        <f t="shared" si="79"/>
        <v>0</v>
      </c>
      <c r="J321" s="45">
        <f t="shared" si="80"/>
        <v>6.7138656000000001</v>
      </c>
      <c r="K321" s="46">
        <f t="shared" si="81"/>
        <v>0</v>
      </c>
      <c r="L321" s="47">
        <v>0.20000000000000001</v>
      </c>
      <c r="M321" s="48">
        <f t="shared" si="82"/>
        <v>0</v>
      </c>
      <c r="N321" s="49">
        <v>0.050000000000000003</v>
      </c>
      <c r="O321" s="50">
        <f t="shared" si="83"/>
        <v>0</v>
      </c>
      <c r="P321" s="49">
        <v>0.050000000000000003</v>
      </c>
      <c r="Q321" s="50">
        <f t="shared" si="84"/>
        <v>0</v>
      </c>
      <c r="R321" s="51">
        <f t="shared" si="85"/>
        <v>0</v>
      </c>
      <c r="S321" s="52">
        <f t="shared" si="86"/>
        <v>0</v>
      </c>
      <c r="T321" s="53" t="e">
        <f t="shared" si="87"/>
        <v>#DIV/0!</v>
      </c>
    </row>
    <row r="322" ht="15.95" customHeight="1">
      <c r="A322" s="352" t="s">
        <v>502</v>
      </c>
      <c r="B322" s="56" t="s">
        <v>212</v>
      </c>
      <c r="C322" s="40" t="s">
        <v>213</v>
      </c>
      <c r="D322" s="41">
        <v>0</v>
      </c>
      <c r="E322" s="42">
        <v>528</v>
      </c>
      <c r="F322" s="43">
        <v>0</v>
      </c>
      <c r="G322" s="44">
        <f t="shared" si="77"/>
        <v>528</v>
      </c>
      <c r="H322" s="45">
        <f t="shared" si="78"/>
        <v>74.099519999999998</v>
      </c>
      <c r="I322" s="45">
        <f t="shared" si="79"/>
        <v>0</v>
      </c>
      <c r="J322" s="45">
        <f t="shared" si="80"/>
        <v>9.6329376</v>
      </c>
      <c r="K322" s="46">
        <f t="shared" si="81"/>
        <v>0</v>
      </c>
      <c r="L322" s="47">
        <v>0.20000000000000001</v>
      </c>
      <c r="M322" s="48">
        <f t="shared" si="82"/>
        <v>0</v>
      </c>
      <c r="N322" s="49">
        <v>0.050000000000000003</v>
      </c>
      <c r="O322" s="50">
        <f t="shared" si="83"/>
        <v>0</v>
      </c>
      <c r="P322" s="49">
        <v>0.050000000000000003</v>
      </c>
      <c r="Q322" s="50">
        <f t="shared" si="84"/>
        <v>0</v>
      </c>
      <c r="R322" s="51">
        <f t="shared" si="85"/>
        <v>0</v>
      </c>
      <c r="S322" s="52">
        <f t="shared" si="86"/>
        <v>0</v>
      </c>
      <c r="T322" s="53" t="e">
        <f t="shared" si="87"/>
        <v>#DIV/0!</v>
      </c>
    </row>
    <row r="323" ht="15.95" customHeight="1">
      <c r="A323" s="352" t="s">
        <v>502</v>
      </c>
      <c r="B323" s="56" t="s">
        <v>214</v>
      </c>
      <c r="C323" s="40" t="s">
        <v>215</v>
      </c>
      <c r="D323" s="41">
        <v>0</v>
      </c>
      <c r="E323" s="42">
        <v>678</v>
      </c>
      <c r="F323" s="43">
        <v>0</v>
      </c>
      <c r="G323" s="44">
        <f t="shared" si="77"/>
        <v>678</v>
      </c>
      <c r="H323" s="45">
        <f t="shared" si="78"/>
        <v>95.15052</v>
      </c>
      <c r="I323" s="45">
        <f t="shared" si="79"/>
        <v>0</v>
      </c>
      <c r="J323" s="45">
        <f t="shared" si="80"/>
        <v>12.3695676</v>
      </c>
      <c r="K323" s="46">
        <f t="shared" si="81"/>
        <v>0</v>
      </c>
      <c r="L323" s="47">
        <v>0.20000000000000001</v>
      </c>
      <c r="M323" s="48">
        <f t="shared" si="82"/>
        <v>0</v>
      </c>
      <c r="N323" s="49">
        <v>0.050000000000000003</v>
      </c>
      <c r="O323" s="50">
        <f t="shared" si="83"/>
        <v>0</v>
      </c>
      <c r="P323" s="49">
        <v>0.050000000000000003</v>
      </c>
      <c r="Q323" s="50">
        <f t="shared" si="84"/>
        <v>0</v>
      </c>
      <c r="R323" s="51">
        <f t="shared" si="85"/>
        <v>0</v>
      </c>
      <c r="S323" s="52">
        <f t="shared" si="86"/>
        <v>0</v>
      </c>
      <c r="T323" s="53" t="e">
        <f t="shared" si="87"/>
        <v>#DIV/0!</v>
      </c>
    </row>
    <row r="324" ht="15.95" customHeight="1">
      <c r="A324" s="352" t="s">
        <v>502</v>
      </c>
      <c r="B324" s="56" t="s">
        <v>216</v>
      </c>
      <c r="C324" s="40" t="s">
        <v>217</v>
      </c>
      <c r="D324" s="41">
        <v>0</v>
      </c>
      <c r="E324" s="42">
        <v>248</v>
      </c>
      <c r="F324" s="43">
        <v>0</v>
      </c>
      <c r="G324" s="44">
        <f t="shared" si="77"/>
        <v>248</v>
      </c>
      <c r="H324" s="45">
        <f t="shared" si="78"/>
        <v>34.804319999999997</v>
      </c>
      <c r="I324" s="45">
        <f t="shared" si="79"/>
        <v>0</v>
      </c>
      <c r="J324" s="45">
        <f t="shared" si="80"/>
        <v>4.5245616000000002</v>
      </c>
      <c r="K324" s="46">
        <f t="shared" si="81"/>
        <v>0</v>
      </c>
      <c r="L324" s="47">
        <v>0.20000000000000001</v>
      </c>
      <c r="M324" s="48">
        <f t="shared" si="82"/>
        <v>0</v>
      </c>
      <c r="N324" s="49">
        <v>0.050000000000000003</v>
      </c>
      <c r="O324" s="50">
        <f t="shared" si="83"/>
        <v>0</v>
      </c>
      <c r="P324" s="49">
        <v>0.050000000000000003</v>
      </c>
      <c r="Q324" s="50">
        <f t="shared" si="84"/>
        <v>0</v>
      </c>
      <c r="R324" s="51">
        <f t="shared" si="85"/>
        <v>0</v>
      </c>
      <c r="S324" s="52">
        <f t="shared" si="86"/>
        <v>0</v>
      </c>
      <c r="T324" s="53" t="e">
        <f t="shared" si="87"/>
        <v>#DIV/0!</v>
      </c>
    </row>
    <row r="325" ht="15.95" customHeight="1">
      <c r="A325" s="352" t="s">
        <v>502</v>
      </c>
      <c r="B325" s="56" t="s">
        <v>218</v>
      </c>
      <c r="C325" s="40" t="s">
        <v>219</v>
      </c>
      <c r="D325" s="41">
        <v>0</v>
      </c>
      <c r="E325" s="42">
        <v>298</v>
      </c>
      <c r="F325" s="43">
        <v>0</v>
      </c>
      <c r="G325" s="44">
        <f t="shared" si="77"/>
        <v>298</v>
      </c>
      <c r="H325" s="45">
        <f t="shared" si="78"/>
        <v>41.82132</v>
      </c>
      <c r="I325" s="45">
        <f t="shared" si="79"/>
        <v>0</v>
      </c>
      <c r="J325" s="45">
        <f t="shared" si="80"/>
        <v>5.4367716000000001</v>
      </c>
      <c r="K325" s="46">
        <f t="shared" si="81"/>
        <v>0</v>
      </c>
      <c r="L325" s="47">
        <v>0.20000000000000001</v>
      </c>
      <c r="M325" s="48">
        <f t="shared" si="82"/>
        <v>0</v>
      </c>
      <c r="N325" s="49">
        <v>0.050000000000000003</v>
      </c>
      <c r="O325" s="50">
        <f t="shared" si="83"/>
        <v>0</v>
      </c>
      <c r="P325" s="49">
        <v>0.050000000000000003</v>
      </c>
      <c r="Q325" s="50">
        <f t="shared" si="84"/>
        <v>0</v>
      </c>
      <c r="R325" s="51">
        <f t="shared" si="85"/>
        <v>0</v>
      </c>
      <c r="S325" s="52">
        <f t="shared" si="86"/>
        <v>0</v>
      </c>
      <c r="T325" s="53" t="e">
        <f t="shared" si="87"/>
        <v>#DIV/0!</v>
      </c>
    </row>
    <row r="326" ht="15.95" customHeight="1">
      <c r="A326" s="352" t="s">
        <v>502</v>
      </c>
      <c r="B326" s="56" t="s">
        <v>220</v>
      </c>
      <c r="C326" s="40" t="s">
        <v>221</v>
      </c>
      <c r="D326" s="41">
        <v>0</v>
      </c>
      <c r="E326" s="42">
        <v>498</v>
      </c>
      <c r="F326" s="43">
        <v>0</v>
      </c>
      <c r="G326" s="44">
        <f t="shared" si="77"/>
        <v>498</v>
      </c>
      <c r="H326" s="45">
        <f t="shared" si="78"/>
        <v>69.889319999999998</v>
      </c>
      <c r="I326" s="45">
        <f t="shared" si="79"/>
        <v>0</v>
      </c>
      <c r="J326" s="45">
        <f t="shared" si="80"/>
        <v>9.0856116</v>
      </c>
      <c r="K326" s="46">
        <f t="shared" si="81"/>
        <v>0</v>
      </c>
      <c r="L326" s="47">
        <v>0.20000000000000001</v>
      </c>
      <c r="M326" s="48">
        <f t="shared" si="82"/>
        <v>0</v>
      </c>
      <c r="N326" s="49">
        <v>0.050000000000000003</v>
      </c>
      <c r="O326" s="50">
        <f t="shared" si="83"/>
        <v>0</v>
      </c>
      <c r="P326" s="49">
        <v>0.050000000000000003</v>
      </c>
      <c r="Q326" s="50">
        <f t="shared" si="84"/>
        <v>0</v>
      </c>
      <c r="R326" s="51">
        <f t="shared" si="85"/>
        <v>0</v>
      </c>
      <c r="S326" s="52">
        <f t="shared" si="86"/>
        <v>0</v>
      </c>
      <c r="T326" s="53" t="e">
        <f t="shared" si="87"/>
        <v>#DIV/0!</v>
      </c>
    </row>
    <row r="327" ht="15.95" customHeight="1">
      <c r="A327" s="352" t="s">
        <v>502</v>
      </c>
      <c r="B327" s="39" t="s">
        <v>222</v>
      </c>
      <c r="C327" s="61" t="s">
        <v>223</v>
      </c>
      <c r="D327" s="41">
        <v>0</v>
      </c>
      <c r="E327" s="42">
        <v>298</v>
      </c>
      <c r="F327" s="43">
        <v>0</v>
      </c>
      <c r="G327" s="44">
        <f t="shared" si="77"/>
        <v>298</v>
      </c>
      <c r="H327" s="45">
        <f t="shared" si="78"/>
        <v>41.82132</v>
      </c>
      <c r="I327" s="45">
        <f t="shared" si="79"/>
        <v>0</v>
      </c>
      <c r="J327" s="45">
        <f t="shared" si="80"/>
        <v>5.4367716000000001</v>
      </c>
      <c r="K327" s="46">
        <f t="shared" si="81"/>
        <v>0</v>
      </c>
      <c r="L327" s="47">
        <v>0.20000000000000001</v>
      </c>
      <c r="M327" s="48">
        <f t="shared" si="82"/>
        <v>0</v>
      </c>
      <c r="N327" s="49">
        <v>0.050000000000000003</v>
      </c>
      <c r="O327" s="50">
        <f t="shared" si="83"/>
        <v>0</v>
      </c>
      <c r="P327" s="49">
        <v>0.050000000000000003</v>
      </c>
      <c r="Q327" s="50">
        <f t="shared" si="84"/>
        <v>0</v>
      </c>
      <c r="R327" s="51">
        <f t="shared" si="85"/>
        <v>0</v>
      </c>
      <c r="S327" s="52">
        <f t="shared" si="86"/>
        <v>0</v>
      </c>
      <c r="T327" s="53" t="e">
        <f t="shared" si="87"/>
        <v>#DIV/0!</v>
      </c>
    </row>
    <row r="328" ht="15.95" customHeight="1">
      <c r="A328" s="352" t="s">
        <v>502</v>
      </c>
      <c r="B328" s="39" t="s">
        <v>224</v>
      </c>
      <c r="C328" s="61" t="s">
        <v>225</v>
      </c>
      <c r="D328" s="41">
        <v>0</v>
      </c>
      <c r="E328" s="42">
        <v>428</v>
      </c>
      <c r="F328" s="43">
        <v>0</v>
      </c>
      <c r="G328" s="44">
        <f t="shared" si="77"/>
        <v>428</v>
      </c>
      <c r="H328" s="45">
        <f t="shared" si="78"/>
        <v>60.065519999999999</v>
      </c>
      <c r="I328" s="45">
        <f t="shared" si="79"/>
        <v>0</v>
      </c>
      <c r="J328" s="45">
        <f t="shared" si="80"/>
        <v>7.8085176000000001</v>
      </c>
      <c r="K328" s="46">
        <f t="shared" si="81"/>
        <v>0</v>
      </c>
      <c r="L328" s="47">
        <v>0.20000000000000001</v>
      </c>
      <c r="M328" s="48">
        <f t="shared" si="82"/>
        <v>0</v>
      </c>
      <c r="N328" s="49">
        <v>0.050000000000000003</v>
      </c>
      <c r="O328" s="50">
        <f t="shared" si="83"/>
        <v>0</v>
      </c>
      <c r="P328" s="49">
        <v>0.050000000000000003</v>
      </c>
      <c r="Q328" s="50">
        <f t="shared" si="84"/>
        <v>0</v>
      </c>
      <c r="R328" s="51">
        <f t="shared" si="85"/>
        <v>0</v>
      </c>
      <c r="S328" s="52">
        <f t="shared" si="86"/>
        <v>0</v>
      </c>
      <c r="T328" s="53" t="e">
        <f t="shared" si="87"/>
        <v>#DIV/0!</v>
      </c>
    </row>
    <row r="329" ht="15.95" customHeight="1">
      <c r="A329" s="352" t="s">
        <v>502</v>
      </c>
      <c r="B329" s="39" t="s">
        <v>226</v>
      </c>
      <c r="C329" s="61" t="s">
        <v>227</v>
      </c>
      <c r="D329" s="41">
        <v>0</v>
      </c>
      <c r="E329" s="42">
        <v>498</v>
      </c>
      <c r="F329" s="43">
        <v>0</v>
      </c>
      <c r="G329" s="44">
        <f t="shared" si="77"/>
        <v>498</v>
      </c>
      <c r="H329" s="45">
        <f t="shared" si="78"/>
        <v>69.889319999999998</v>
      </c>
      <c r="I329" s="45">
        <f t="shared" si="79"/>
        <v>0</v>
      </c>
      <c r="J329" s="45">
        <f t="shared" si="80"/>
        <v>9.0856116</v>
      </c>
      <c r="K329" s="46">
        <f t="shared" si="81"/>
        <v>0</v>
      </c>
      <c r="L329" s="47">
        <v>0.20000000000000001</v>
      </c>
      <c r="M329" s="48">
        <f t="shared" si="82"/>
        <v>0</v>
      </c>
      <c r="N329" s="49">
        <v>0.050000000000000003</v>
      </c>
      <c r="O329" s="50">
        <f t="shared" si="83"/>
        <v>0</v>
      </c>
      <c r="P329" s="49">
        <v>0.050000000000000003</v>
      </c>
      <c r="Q329" s="50">
        <f t="shared" si="84"/>
        <v>0</v>
      </c>
      <c r="R329" s="51">
        <f t="shared" si="85"/>
        <v>0</v>
      </c>
      <c r="S329" s="52">
        <f t="shared" si="86"/>
        <v>0</v>
      </c>
      <c r="T329" s="53" t="e">
        <f t="shared" si="87"/>
        <v>#DIV/0!</v>
      </c>
    </row>
    <row r="330" ht="15.95" customHeight="1">
      <c r="A330" s="352" t="s">
        <v>502</v>
      </c>
      <c r="B330" s="56" t="s">
        <v>228</v>
      </c>
      <c r="C330" s="40" t="s">
        <v>229</v>
      </c>
      <c r="D330" s="41">
        <v>0</v>
      </c>
      <c r="E330" s="42">
        <v>298</v>
      </c>
      <c r="F330" s="43">
        <v>0</v>
      </c>
      <c r="G330" s="44">
        <f t="shared" si="77"/>
        <v>298</v>
      </c>
      <c r="H330" s="45">
        <f t="shared" si="78"/>
        <v>41.82132</v>
      </c>
      <c r="I330" s="45">
        <f t="shared" si="79"/>
        <v>0</v>
      </c>
      <c r="J330" s="45">
        <f t="shared" si="80"/>
        <v>5.4367716000000001</v>
      </c>
      <c r="K330" s="46">
        <f t="shared" si="81"/>
        <v>0</v>
      </c>
      <c r="L330" s="47">
        <v>0.20000000000000001</v>
      </c>
      <c r="M330" s="48">
        <f t="shared" si="82"/>
        <v>0</v>
      </c>
      <c r="N330" s="49">
        <v>0.050000000000000003</v>
      </c>
      <c r="O330" s="50">
        <f t="shared" si="83"/>
        <v>0</v>
      </c>
      <c r="P330" s="49">
        <v>0.050000000000000003</v>
      </c>
      <c r="Q330" s="50">
        <f t="shared" si="84"/>
        <v>0</v>
      </c>
      <c r="R330" s="51">
        <f t="shared" si="85"/>
        <v>0</v>
      </c>
      <c r="S330" s="52">
        <f t="shared" si="86"/>
        <v>0</v>
      </c>
      <c r="T330" s="53" t="e">
        <f t="shared" si="87"/>
        <v>#DIV/0!</v>
      </c>
    </row>
    <row r="331" ht="15.95" customHeight="1">
      <c r="A331" s="352" t="s">
        <v>502</v>
      </c>
      <c r="B331" s="56" t="s">
        <v>230</v>
      </c>
      <c r="C331" s="40" t="s">
        <v>231</v>
      </c>
      <c r="D331" s="41">
        <v>0</v>
      </c>
      <c r="E331" s="42">
        <v>428</v>
      </c>
      <c r="F331" s="43">
        <v>0</v>
      </c>
      <c r="G331" s="44">
        <f t="shared" si="77"/>
        <v>428</v>
      </c>
      <c r="H331" s="45">
        <f t="shared" si="78"/>
        <v>60.065519999999999</v>
      </c>
      <c r="I331" s="45">
        <f t="shared" si="79"/>
        <v>0</v>
      </c>
      <c r="J331" s="45">
        <f t="shared" si="80"/>
        <v>7.8085176000000001</v>
      </c>
      <c r="K331" s="46">
        <f t="shared" si="81"/>
        <v>0</v>
      </c>
      <c r="L331" s="47">
        <v>0.20000000000000001</v>
      </c>
      <c r="M331" s="48">
        <f t="shared" si="82"/>
        <v>0</v>
      </c>
      <c r="N331" s="49">
        <v>0.050000000000000003</v>
      </c>
      <c r="O331" s="50">
        <f t="shared" si="83"/>
        <v>0</v>
      </c>
      <c r="P331" s="49">
        <v>0.050000000000000003</v>
      </c>
      <c r="Q331" s="50">
        <f t="shared" si="84"/>
        <v>0</v>
      </c>
      <c r="R331" s="51">
        <f t="shared" si="85"/>
        <v>0</v>
      </c>
      <c r="S331" s="52">
        <f t="shared" si="86"/>
        <v>0</v>
      </c>
      <c r="T331" s="53" t="e">
        <f t="shared" si="87"/>
        <v>#DIV/0!</v>
      </c>
    </row>
    <row r="332" ht="15.95" customHeight="1">
      <c r="A332" s="352" t="s">
        <v>502</v>
      </c>
      <c r="B332" s="39" t="s">
        <v>232</v>
      </c>
      <c r="C332" s="40" t="s">
        <v>233</v>
      </c>
      <c r="D332" s="41">
        <v>0</v>
      </c>
      <c r="E332" s="42">
        <v>158</v>
      </c>
      <c r="F332" s="43">
        <v>0</v>
      </c>
      <c r="G332" s="44">
        <f t="shared" si="77"/>
        <v>158</v>
      </c>
      <c r="H332" s="45">
        <f t="shared" si="78"/>
        <v>22.173719999999999</v>
      </c>
      <c r="I332" s="45">
        <f t="shared" si="79"/>
        <v>0</v>
      </c>
      <c r="J332" s="45">
        <f t="shared" si="80"/>
        <v>2.8825836000000002</v>
      </c>
      <c r="K332" s="46">
        <f t="shared" si="81"/>
        <v>0</v>
      </c>
      <c r="L332" s="47">
        <v>0.20000000000000001</v>
      </c>
      <c r="M332" s="48">
        <f t="shared" si="82"/>
        <v>0</v>
      </c>
      <c r="N332" s="49">
        <v>0.050000000000000003</v>
      </c>
      <c r="O332" s="50">
        <f t="shared" si="83"/>
        <v>0</v>
      </c>
      <c r="P332" s="49">
        <v>0.050000000000000003</v>
      </c>
      <c r="Q332" s="50">
        <f t="shared" si="84"/>
        <v>0</v>
      </c>
      <c r="R332" s="51">
        <f t="shared" si="85"/>
        <v>0</v>
      </c>
      <c r="S332" s="52">
        <f t="shared" si="86"/>
        <v>0</v>
      </c>
      <c r="T332" s="53" t="e">
        <f t="shared" si="87"/>
        <v>#DIV/0!</v>
      </c>
    </row>
    <row r="333" ht="15.95" customHeight="1">
      <c r="A333" s="352" t="s">
        <v>502</v>
      </c>
      <c r="B333" s="39" t="s">
        <v>234</v>
      </c>
      <c r="C333" s="40" t="s">
        <v>235</v>
      </c>
      <c r="D333" s="41">
        <v>0</v>
      </c>
      <c r="E333" s="42">
        <v>301.5</v>
      </c>
      <c r="F333" s="43">
        <v>0</v>
      </c>
      <c r="G333" s="44">
        <f t="shared" si="77"/>
        <v>301</v>
      </c>
      <c r="H333" s="45">
        <f t="shared" si="78"/>
        <v>42.242339999999999</v>
      </c>
      <c r="I333" s="45">
        <f t="shared" si="79"/>
        <v>0</v>
      </c>
      <c r="J333" s="45">
        <f t="shared" si="80"/>
        <v>5.4915041999999996</v>
      </c>
      <c r="K333" s="46">
        <f t="shared" si="81"/>
        <v>0</v>
      </c>
      <c r="L333" s="47">
        <v>0.20000000000000001</v>
      </c>
      <c r="M333" s="48">
        <f t="shared" si="82"/>
        <v>0</v>
      </c>
      <c r="N333" s="49">
        <v>0.050000000000000003</v>
      </c>
      <c r="O333" s="50">
        <f t="shared" si="83"/>
        <v>0</v>
      </c>
      <c r="P333" s="49">
        <v>0.050000000000000003</v>
      </c>
      <c r="Q333" s="50">
        <f t="shared" si="84"/>
        <v>0</v>
      </c>
      <c r="R333" s="51">
        <f t="shared" si="85"/>
        <v>0</v>
      </c>
      <c r="S333" s="52">
        <f t="shared" si="86"/>
        <v>0</v>
      </c>
      <c r="T333" s="53" t="e">
        <f t="shared" si="87"/>
        <v>#DIV/0!</v>
      </c>
    </row>
    <row r="334" ht="15.95" customHeight="1">
      <c r="A334" s="352" t="s">
        <v>502</v>
      </c>
      <c r="B334" s="39" t="s">
        <v>236</v>
      </c>
      <c r="C334" s="40" t="s">
        <v>237</v>
      </c>
      <c r="D334" s="41">
        <v>0</v>
      </c>
      <c r="E334" s="42">
        <v>278</v>
      </c>
      <c r="F334" s="43">
        <v>0</v>
      </c>
      <c r="G334" s="44">
        <f t="shared" si="77"/>
        <v>278</v>
      </c>
      <c r="H334" s="45">
        <f t="shared" si="78"/>
        <v>39.014519999999997</v>
      </c>
      <c r="I334" s="45">
        <f t="shared" si="79"/>
        <v>0</v>
      </c>
      <c r="J334" s="45">
        <f t="shared" si="80"/>
        <v>5.0718876000000002</v>
      </c>
      <c r="K334" s="46">
        <f t="shared" si="81"/>
        <v>0</v>
      </c>
      <c r="L334" s="47">
        <v>0.20000000000000001</v>
      </c>
      <c r="M334" s="48">
        <f t="shared" si="82"/>
        <v>0</v>
      </c>
      <c r="N334" s="49">
        <v>0.050000000000000003</v>
      </c>
      <c r="O334" s="50">
        <f t="shared" si="83"/>
        <v>0</v>
      </c>
      <c r="P334" s="49">
        <v>0.050000000000000003</v>
      </c>
      <c r="Q334" s="50">
        <f t="shared" si="84"/>
        <v>0</v>
      </c>
      <c r="R334" s="51">
        <f t="shared" si="85"/>
        <v>0</v>
      </c>
      <c r="S334" s="52">
        <f t="shared" si="86"/>
        <v>0</v>
      </c>
      <c r="T334" s="53" t="e">
        <f t="shared" si="87"/>
        <v>#DIV/0!</v>
      </c>
    </row>
    <row r="335" ht="15.95" customHeight="1">
      <c r="A335" s="352" t="s">
        <v>502</v>
      </c>
      <c r="B335" s="39" t="s">
        <v>238</v>
      </c>
      <c r="C335" s="40" t="s">
        <v>239</v>
      </c>
      <c r="D335" s="41">
        <v>0</v>
      </c>
      <c r="E335" s="42">
        <v>88</v>
      </c>
      <c r="F335" s="43">
        <v>0</v>
      </c>
      <c r="G335" s="44">
        <f t="shared" si="77"/>
        <v>88</v>
      </c>
      <c r="H335" s="45">
        <f t="shared" si="78"/>
        <v>12.349919999999999</v>
      </c>
      <c r="I335" s="45">
        <f t="shared" si="79"/>
        <v>0</v>
      </c>
      <c r="J335" s="45">
        <f t="shared" si="80"/>
        <v>1.6054895999999999</v>
      </c>
      <c r="K335" s="46">
        <f t="shared" si="81"/>
        <v>0</v>
      </c>
      <c r="L335" s="47">
        <v>0.20000000000000001</v>
      </c>
      <c r="M335" s="48">
        <f t="shared" si="82"/>
        <v>0</v>
      </c>
      <c r="N335" s="49">
        <v>0.050000000000000003</v>
      </c>
      <c r="O335" s="50">
        <f t="shared" si="83"/>
        <v>0</v>
      </c>
      <c r="P335" s="49">
        <v>0.050000000000000003</v>
      </c>
      <c r="Q335" s="50">
        <f t="shared" si="84"/>
        <v>0</v>
      </c>
      <c r="R335" s="51">
        <f t="shared" si="85"/>
        <v>0</v>
      </c>
      <c r="S335" s="52">
        <f t="shared" si="86"/>
        <v>0</v>
      </c>
      <c r="T335" s="53" t="e">
        <f t="shared" si="87"/>
        <v>#DIV/0!</v>
      </c>
    </row>
    <row r="336" ht="15.95" customHeight="1">
      <c r="A336" s="352" t="s">
        <v>502</v>
      </c>
      <c r="B336" s="56" t="s">
        <v>240</v>
      </c>
      <c r="C336" s="55" t="s">
        <v>241</v>
      </c>
      <c r="D336" s="41">
        <v>0</v>
      </c>
      <c r="E336" s="42">
        <v>198</v>
      </c>
      <c r="F336" s="43">
        <v>0</v>
      </c>
      <c r="G336" s="44">
        <f t="shared" si="77"/>
        <v>198</v>
      </c>
      <c r="H336" s="45">
        <f t="shared" si="78"/>
        <v>27.787319999999998</v>
      </c>
      <c r="I336" s="45">
        <f t="shared" si="79"/>
        <v>0</v>
      </c>
      <c r="J336" s="45">
        <f t="shared" si="80"/>
        <v>3.6123515999999998</v>
      </c>
      <c r="K336" s="46">
        <f t="shared" si="81"/>
        <v>0</v>
      </c>
      <c r="L336" s="47">
        <v>0.20000000000000001</v>
      </c>
      <c r="M336" s="48">
        <f t="shared" si="82"/>
        <v>0</v>
      </c>
      <c r="N336" s="49">
        <v>0.050000000000000003</v>
      </c>
      <c r="O336" s="50">
        <f t="shared" si="83"/>
        <v>0</v>
      </c>
      <c r="P336" s="49">
        <v>0.050000000000000003</v>
      </c>
      <c r="Q336" s="50">
        <f t="shared" si="84"/>
        <v>0</v>
      </c>
      <c r="R336" s="51">
        <f t="shared" si="85"/>
        <v>0</v>
      </c>
      <c r="S336" s="52">
        <f t="shared" si="86"/>
        <v>0</v>
      </c>
      <c r="T336" s="53" t="e">
        <f t="shared" si="87"/>
        <v>#DIV/0!</v>
      </c>
    </row>
    <row r="337" ht="15.95" customHeight="1">
      <c r="A337" s="352" t="s">
        <v>502</v>
      </c>
      <c r="B337" s="56" t="s">
        <v>242</v>
      </c>
      <c r="C337" s="55" t="s">
        <v>243</v>
      </c>
      <c r="D337" s="41">
        <v>0</v>
      </c>
      <c r="E337" s="42">
        <v>348</v>
      </c>
      <c r="F337" s="43">
        <v>0</v>
      </c>
      <c r="G337" s="44">
        <f t="shared" si="77"/>
        <v>348</v>
      </c>
      <c r="H337" s="45">
        <f t="shared" si="78"/>
        <v>48.838319999999996</v>
      </c>
      <c r="I337" s="45">
        <f t="shared" si="79"/>
        <v>0</v>
      </c>
      <c r="J337" s="45">
        <f t="shared" si="80"/>
        <v>6.3489816000000001</v>
      </c>
      <c r="K337" s="46">
        <f t="shared" si="81"/>
        <v>0</v>
      </c>
      <c r="L337" s="47">
        <v>0.20000000000000001</v>
      </c>
      <c r="M337" s="48">
        <f t="shared" si="82"/>
        <v>0</v>
      </c>
      <c r="N337" s="49">
        <v>0.050000000000000003</v>
      </c>
      <c r="O337" s="50">
        <f t="shared" si="83"/>
        <v>0</v>
      </c>
      <c r="P337" s="49">
        <v>0.050000000000000003</v>
      </c>
      <c r="Q337" s="50">
        <f t="shared" si="84"/>
        <v>0</v>
      </c>
      <c r="R337" s="51">
        <f t="shared" si="85"/>
        <v>0</v>
      </c>
      <c r="S337" s="52">
        <f t="shared" si="86"/>
        <v>0</v>
      </c>
      <c r="T337" s="53" t="e">
        <f t="shared" si="87"/>
        <v>#DIV/0!</v>
      </c>
    </row>
    <row r="338" ht="15.95" customHeight="1">
      <c r="A338" s="352" t="s">
        <v>502</v>
      </c>
      <c r="B338" s="56" t="s">
        <v>244</v>
      </c>
      <c r="C338" s="55" t="s">
        <v>245</v>
      </c>
      <c r="D338" s="41">
        <v>0</v>
      </c>
      <c r="E338" s="42">
        <v>498</v>
      </c>
      <c r="F338" s="43">
        <v>0</v>
      </c>
      <c r="G338" s="44">
        <f t="shared" si="77"/>
        <v>498</v>
      </c>
      <c r="H338" s="45">
        <f t="shared" si="78"/>
        <v>69.889319999999998</v>
      </c>
      <c r="I338" s="45">
        <f t="shared" si="79"/>
        <v>0</v>
      </c>
      <c r="J338" s="45">
        <f t="shared" si="80"/>
        <v>9.0856116</v>
      </c>
      <c r="K338" s="46">
        <f t="shared" si="81"/>
        <v>0</v>
      </c>
      <c r="L338" s="47">
        <v>0.20000000000000001</v>
      </c>
      <c r="M338" s="48">
        <f t="shared" si="82"/>
        <v>0</v>
      </c>
      <c r="N338" s="49">
        <v>0.050000000000000003</v>
      </c>
      <c r="O338" s="50">
        <f t="shared" si="83"/>
        <v>0</v>
      </c>
      <c r="P338" s="49">
        <v>0.050000000000000003</v>
      </c>
      <c r="Q338" s="50">
        <f t="shared" si="84"/>
        <v>0</v>
      </c>
      <c r="R338" s="51">
        <f t="shared" si="85"/>
        <v>0</v>
      </c>
      <c r="S338" s="52">
        <f t="shared" si="86"/>
        <v>0</v>
      </c>
      <c r="T338" s="53" t="e">
        <f t="shared" si="87"/>
        <v>#DIV/0!</v>
      </c>
    </row>
    <row r="339" ht="15.95" customHeight="1">
      <c r="A339" s="352" t="s">
        <v>502</v>
      </c>
      <c r="B339" s="54" t="s">
        <v>246</v>
      </c>
      <c r="C339" s="55" t="s">
        <v>247</v>
      </c>
      <c r="D339" s="41">
        <v>0</v>
      </c>
      <c r="E339" s="42">
        <v>248</v>
      </c>
      <c r="F339" s="43">
        <v>0</v>
      </c>
      <c r="G339" s="44">
        <f t="shared" si="77"/>
        <v>248</v>
      </c>
      <c r="H339" s="45">
        <f t="shared" si="78"/>
        <v>34.804319999999997</v>
      </c>
      <c r="I339" s="45">
        <f t="shared" si="79"/>
        <v>0</v>
      </c>
      <c r="J339" s="45">
        <f t="shared" si="80"/>
        <v>4.5245616000000002</v>
      </c>
      <c r="K339" s="46">
        <f t="shared" si="81"/>
        <v>0</v>
      </c>
      <c r="L339" s="47">
        <v>0.20000000000000001</v>
      </c>
      <c r="M339" s="48">
        <f t="shared" si="82"/>
        <v>0</v>
      </c>
      <c r="N339" s="49">
        <v>0.050000000000000003</v>
      </c>
      <c r="O339" s="50">
        <f t="shared" si="83"/>
        <v>0</v>
      </c>
      <c r="P339" s="49">
        <v>0.050000000000000003</v>
      </c>
      <c r="Q339" s="50">
        <f t="shared" si="84"/>
        <v>0</v>
      </c>
      <c r="R339" s="51">
        <f t="shared" si="85"/>
        <v>0</v>
      </c>
      <c r="S339" s="52">
        <f t="shared" si="86"/>
        <v>0</v>
      </c>
      <c r="T339" s="53" t="e">
        <f t="shared" si="87"/>
        <v>#DIV/0!</v>
      </c>
    </row>
    <row r="340" ht="15.95" customHeight="1">
      <c r="A340" s="352" t="s">
        <v>502</v>
      </c>
      <c r="B340" s="54" t="s">
        <v>248</v>
      </c>
      <c r="C340" s="55" t="s">
        <v>249</v>
      </c>
      <c r="D340" s="41">
        <v>0</v>
      </c>
      <c r="E340" s="42">
        <v>348</v>
      </c>
      <c r="F340" s="43">
        <v>0</v>
      </c>
      <c r="G340" s="44">
        <f t="shared" si="77"/>
        <v>348</v>
      </c>
      <c r="H340" s="45">
        <f t="shared" si="78"/>
        <v>48.838319999999996</v>
      </c>
      <c r="I340" s="45">
        <f t="shared" si="79"/>
        <v>0</v>
      </c>
      <c r="J340" s="45">
        <f t="shared" si="80"/>
        <v>6.3489816000000001</v>
      </c>
      <c r="K340" s="46">
        <f t="shared" si="81"/>
        <v>0</v>
      </c>
      <c r="L340" s="47">
        <v>0.20000000000000001</v>
      </c>
      <c r="M340" s="48">
        <f t="shared" si="82"/>
        <v>0</v>
      </c>
      <c r="N340" s="49">
        <v>0.050000000000000003</v>
      </c>
      <c r="O340" s="50">
        <f t="shared" si="83"/>
        <v>0</v>
      </c>
      <c r="P340" s="49">
        <v>0.050000000000000003</v>
      </c>
      <c r="Q340" s="50">
        <f t="shared" si="84"/>
        <v>0</v>
      </c>
      <c r="R340" s="51">
        <f t="shared" si="85"/>
        <v>0</v>
      </c>
      <c r="S340" s="52">
        <f t="shared" si="86"/>
        <v>0</v>
      </c>
      <c r="T340" s="53" t="e">
        <f t="shared" si="87"/>
        <v>#DIV/0!</v>
      </c>
    </row>
    <row r="341" ht="15.95" customHeight="1">
      <c r="A341" s="352" t="s">
        <v>502</v>
      </c>
      <c r="B341" s="56" t="s">
        <v>250</v>
      </c>
      <c r="C341" s="40" t="s">
        <v>251</v>
      </c>
      <c r="D341" s="41">
        <v>0</v>
      </c>
      <c r="E341" s="42">
        <v>198</v>
      </c>
      <c r="F341" s="43">
        <v>0</v>
      </c>
      <c r="G341" s="44">
        <f t="shared" si="77"/>
        <v>198</v>
      </c>
      <c r="H341" s="45">
        <f t="shared" si="78"/>
        <v>27.787319999999998</v>
      </c>
      <c r="I341" s="45">
        <f t="shared" si="79"/>
        <v>0</v>
      </c>
      <c r="J341" s="45">
        <f t="shared" si="80"/>
        <v>3.6123515999999998</v>
      </c>
      <c r="K341" s="46">
        <f t="shared" si="81"/>
        <v>0</v>
      </c>
      <c r="L341" s="47">
        <v>0.20000000000000001</v>
      </c>
      <c r="M341" s="48">
        <f t="shared" si="82"/>
        <v>0</v>
      </c>
      <c r="N341" s="49">
        <v>0.050000000000000003</v>
      </c>
      <c r="O341" s="50">
        <f t="shared" si="83"/>
        <v>0</v>
      </c>
      <c r="P341" s="49">
        <v>0.050000000000000003</v>
      </c>
      <c r="Q341" s="50">
        <f t="shared" si="84"/>
        <v>0</v>
      </c>
      <c r="R341" s="51">
        <f t="shared" si="85"/>
        <v>0</v>
      </c>
      <c r="S341" s="52">
        <f t="shared" si="86"/>
        <v>0</v>
      </c>
      <c r="T341" s="53" t="e">
        <f t="shared" si="87"/>
        <v>#DIV/0!</v>
      </c>
    </row>
    <row r="342" ht="15.95" customHeight="1">
      <c r="A342" s="352" t="s">
        <v>502</v>
      </c>
      <c r="B342" s="56" t="s">
        <v>252</v>
      </c>
      <c r="C342" s="40" t="s">
        <v>253</v>
      </c>
      <c r="D342" s="41">
        <v>0</v>
      </c>
      <c r="E342" s="42">
        <v>398</v>
      </c>
      <c r="F342" s="43">
        <v>0</v>
      </c>
      <c r="G342" s="44">
        <f t="shared" si="77"/>
        <v>398</v>
      </c>
      <c r="H342" s="45">
        <f t="shared" si="78"/>
        <v>55.855319999999999</v>
      </c>
      <c r="I342" s="45">
        <f t="shared" si="79"/>
        <v>0</v>
      </c>
      <c r="J342" s="45">
        <f t="shared" si="80"/>
        <v>7.2611916000000001</v>
      </c>
      <c r="K342" s="46">
        <f t="shared" si="81"/>
        <v>0</v>
      </c>
      <c r="L342" s="47">
        <v>0.20000000000000001</v>
      </c>
      <c r="M342" s="48">
        <f t="shared" si="82"/>
        <v>0</v>
      </c>
      <c r="N342" s="49">
        <v>0.050000000000000003</v>
      </c>
      <c r="O342" s="50">
        <f t="shared" si="83"/>
        <v>0</v>
      </c>
      <c r="P342" s="49">
        <v>0.050000000000000003</v>
      </c>
      <c r="Q342" s="50">
        <f t="shared" si="84"/>
        <v>0</v>
      </c>
      <c r="R342" s="51">
        <f t="shared" si="85"/>
        <v>0</v>
      </c>
      <c r="S342" s="52">
        <f t="shared" si="86"/>
        <v>0</v>
      </c>
      <c r="T342" s="53" t="e">
        <f t="shared" si="87"/>
        <v>#DIV/0!</v>
      </c>
    </row>
    <row r="343" ht="15.95" customHeight="1">
      <c r="A343" s="352" t="s">
        <v>502</v>
      </c>
      <c r="B343" s="56" t="s">
        <v>254</v>
      </c>
      <c r="C343" s="40" t="s">
        <v>255</v>
      </c>
      <c r="D343" s="41">
        <v>0</v>
      </c>
      <c r="E343" s="42">
        <v>298</v>
      </c>
      <c r="F343" s="43">
        <v>0</v>
      </c>
      <c r="G343" s="44">
        <f t="shared" si="77"/>
        <v>298</v>
      </c>
      <c r="H343" s="45">
        <f t="shared" si="78"/>
        <v>41.82132</v>
      </c>
      <c r="I343" s="45">
        <f t="shared" si="79"/>
        <v>0</v>
      </c>
      <c r="J343" s="45">
        <f t="shared" si="80"/>
        <v>5.4367716000000001</v>
      </c>
      <c r="K343" s="46">
        <f t="shared" si="81"/>
        <v>0</v>
      </c>
      <c r="L343" s="47">
        <v>0.20000000000000001</v>
      </c>
      <c r="M343" s="48">
        <f t="shared" si="82"/>
        <v>0</v>
      </c>
      <c r="N343" s="49">
        <v>0.050000000000000003</v>
      </c>
      <c r="O343" s="50">
        <f t="shared" si="83"/>
        <v>0</v>
      </c>
      <c r="P343" s="49">
        <v>0.050000000000000003</v>
      </c>
      <c r="Q343" s="50">
        <f t="shared" si="84"/>
        <v>0</v>
      </c>
      <c r="R343" s="51">
        <f t="shared" si="85"/>
        <v>0</v>
      </c>
      <c r="S343" s="52">
        <f t="shared" si="86"/>
        <v>0</v>
      </c>
      <c r="T343" s="53" t="e">
        <f t="shared" si="87"/>
        <v>#DIV/0!</v>
      </c>
    </row>
    <row r="344" ht="15.95" customHeight="1">
      <c r="A344" s="352" t="s">
        <v>502</v>
      </c>
      <c r="B344" s="56" t="s">
        <v>256</v>
      </c>
      <c r="C344" s="40" t="s">
        <v>257</v>
      </c>
      <c r="D344" s="41">
        <v>0</v>
      </c>
      <c r="E344" s="42">
        <v>178</v>
      </c>
      <c r="F344" s="43">
        <v>0</v>
      </c>
      <c r="G344" s="44">
        <f t="shared" si="77"/>
        <v>178</v>
      </c>
      <c r="H344" s="45">
        <f t="shared" si="78"/>
        <v>24.980519999999999</v>
      </c>
      <c r="I344" s="45">
        <f t="shared" si="79"/>
        <v>0</v>
      </c>
      <c r="J344" s="45">
        <f t="shared" si="80"/>
        <v>3.2474675999999998</v>
      </c>
      <c r="K344" s="46">
        <f t="shared" si="81"/>
        <v>0</v>
      </c>
      <c r="L344" s="47">
        <v>0.20000000000000001</v>
      </c>
      <c r="M344" s="48">
        <f t="shared" si="82"/>
        <v>0</v>
      </c>
      <c r="N344" s="49">
        <v>0.050000000000000003</v>
      </c>
      <c r="O344" s="50">
        <f t="shared" si="83"/>
        <v>0</v>
      </c>
      <c r="P344" s="49">
        <v>0.050000000000000003</v>
      </c>
      <c r="Q344" s="50">
        <f t="shared" si="84"/>
        <v>0</v>
      </c>
      <c r="R344" s="51">
        <f t="shared" si="85"/>
        <v>0</v>
      </c>
      <c r="S344" s="52">
        <f t="shared" si="86"/>
        <v>0</v>
      </c>
      <c r="T344" s="53" t="e">
        <f t="shared" si="87"/>
        <v>#DIV/0!</v>
      </c>
    </row>
    <row r="345" ht="15.95" customHeight="1">
      <c r="A345" s="352" t="s">
        <v>502</v>
      </c>
      <c r="B345" s="56" t="s">
        <v>258</v>
      </c>
      <c r="C345" s="40" t="s">
        <v>259</v>
      </c>
      <c r="D345" s="41">
        <v>0</v>
      </c>
      <c r="E345" s="42">
        <v>498</v>
      </c>
      <c r="F345" s="43">
        <v>0</v>
      </c>
      <c r="G345" s="44">
        <f t="shared" si="77"/>
        <v>498</v>
      </c>
      <c r="H345" s="45">
        <f t="shared" si="78"/>
        <v>69.889319999999998</v>
      </c>
      <c r="I345" s="45">
        <f t="shared" si="79"/>
        <v>0</v>
      </c>
      <c r="J345" s="45">
        <f t="shared" si="80"/>
        <v>9.0856116</v>
      </c>
      <c r="K345" s="46">
        <f t="shared" si="81"/>
        <v>0</v>
      </c>
      <c r="L345" s="47">
        <v>0.20000000000000001</v>
      </c>
      <c r="M345" s="48">
        <f t="shared" si="82"/>
        <v>0</v>
      </c>
      <c r="N345" s="49">
        <v>0.050000000000000003</v>
      </c>
      <c r="O345" s="50">
        <f t="shared" si="83"/>
        <v>0</v>
      </c>
      <c r="P345" s="49">
        <v>0.050000000000000003</v>
      </c>
      <c r="Q345" s="50">
        <f t="shared" si="84"/>
        <v>0</v>
      </c>
      <c r="R345" s="51">
        <f t="shared" si="85"/>
        <v>0</v>
      </c>
      <c r="S345" s="52">
        <f t="shared" si="86"/>
        <v>0</v>
      </c>
      <c r="T345" s="53" t="e">
        <f t="shared" si="87"/>
        <v>#DIV/0!</v>
      </c>
    </row>
    <row r="346" ht="15.95" customHeight="1">
      <c r="A346" s="352" t="s">
        <v>502</v>
      </c>
      <c r="B346" s="39" t="s">
        <v>260</v>
      </c>
      <c r="C346" s="40" t="s">
        <v>261</v>
      </c>
      <c r="D346" s="41">
        <v>0</v>
      </c>
      <c r="E346" s="42">
        <v>268</v>
      </c>
      <c r="F346" s="43">
        <v>0</v>
      </c>
      <c r="G346" s="44">
        <f t="shared" si="77"/>
        <v>268</v>
      </c>
      <c r="H346" s="45">
        <f t="shared" si="78"/>
        <v>37.61112</v>
      </c>
      <c r="I346" s="45">
        <f t="shared" si="79"/>
        <v>0</v>
      </c>
      <c r="J346" s="45">
        <f t="shared" si="80"/>
        <v>4.8894456000000002</v>
      </c>
      <c r="K346" s="46">
        <f t="shared" si="81"/>
        <v>0</v>
      </c>
      <c r="L346" s="47">
        <v>0.20000000000000001</v>
      </c>
      <c r="M346" s="48">
        <f t="shared" si="82"/>
        <v>0</v>
      </c>
      <c r="N346" s="49">
        <v>0.050000000000000003</v>
      </c>
      <c r="O346" s="50">
        <f t="shared" si="83"/>
        <v>0</v>
      </c>
      <c r="P346" s="49">
        <v>0.050000000000000003</v>
      </c>
      <c r="Q346" s="50">
        <f t="shared" si="84"/>
        <v>0</v>
      </c>
      <c r="R346" s="51">
        <f t="shared" si="85"/>
        <v>0</v>
      </c>
      <c r="S346" s="52">
        <f t="shared" si="86"/>
        <v>0</v>
      </c>
      <c r="T346" s="53" t="e">
        <f t="shared" si="87"/>
        <v>#DIV/0!</v>
      </c>
    </row>
    <row r="347" ht="15.95" customHeight="1">
      <c r="A347" s="352" t="s">
        <v>502</v>
      </c>
      <c r="B347" s="39" t="s">
        <v>262</v>
      </c>
      <c r="C347" s="40" t="s">
        <v>263</v>
      </c>
      <c r="D347" s="41">
        <v>0</v>
      </c>
      <c r="E347" s="42">
        <v>258</v>
      </c>
      <c r="F347" s="43">
        <v>0</v>
      </c>
      <c r="G347" s="44">
        <f t="shared" si="77"/>
        <v>258</v>
      </c>
      <c r="H347" s="45">
        <f t="shared" si="78"/>
        <v>36.207719999999995</v>
      </c>
      <c r="I347" s="45">
        <f t="shared" si="79"/>
        <v>0</v>
      </c>
      <c r="J347" s="45">
        <f t="shared" si="80"/>
        <v>4.7070035999999993</v>
      </c>
      <c r="K347" s="46">
        <f t="shared" si="81"/>
        <v>0</v>
      </c>
      <c r="L347" s="47">
        <v>0.20000000000000001</v>
      </c>
      <c r="M347" s="48">
        <f t="shared" si="82"/>
        <v>0</v>
      </c>
      <c r="N347" s="49">
        <v>0.050000000000000003</v>
      </c>
      <c r="O347" s="50">
        <f t="shared" si="83"/>
        <v>0</v>
      </c>
      <c r="P347" s="49">
        <v>0.050000000000000003</v>
      </c>
      <c r="Q347" s="50">
        <f t="shared" si="84"/>
        <v>0</v>
      </c>
      <c r="R347" s="51">
        <f t="shared" si="85"/>
        <v>0</v>
      </c>
      <c r="S347" s="52">
        <f t="shared" si="86"/>
        <v>0</v>
      </c>
      <c r="T347" s="53" t="e">
        <f t="shared" si="87"/>
        <v>#DIV/0!</v>
      </c>
    </row>
    <row r="348" ht="15.95" customHeight="1">
      <c r="A348" s="352" t="s">
        <v>502</v>
      </c>
      <c r="B348" s="39" t="s">
        <v>264</v>
      </c>
      <c r="C348" s="40" t="s">
        <v>265</v>
      </c>
      <c r="D348" s="41">
        <v>0</v>
      </c>
      <c r="E348" s="42">
        <v>314</v>
      </c>
      <c r="F348" s="43">
        <v>0</v>
      </c>
      <c r="G348" s="44">
        <f t="shared" si="77"/>
        <v>314</v>
      </c>
      <c r="H348" s="45">
        <f t="shared" si="78"/>
        <v>44.066759999999995</v>
      </c>
      <c r="I348" s="45">
        <f t="shared" si="79"/>
        <v>0</v>
      </c>
      <c r="J348" s="45">
        <f t="shared" si="80"/>
        <v>5.7286788</v>
      </c>
      <c r="K348" s="46">
        <f t="shared" si="81"/>
        <v>0</v>
      </c>
      <c r="L348" s="47">
        <v>0.20000000000000001</v>
      </c>
      <c r="M348" s="48">
        <f t="shared" si="82"/>
        <v>0</v>
      </c>
      <c r="N348" s="49">
        <v>0.050000000000000003</v>
      </c>
      <c r="O348" s="50">
        <f t="shared" si="83"/>
        <v>0</v>
      </c>
      <c r="P348" s="49">
        <v>0.050000000000000003</v>
      </c>
      <c r="Q348" s="50">
        <f t="shared" si="84"/>
        <v>0</v>
      </c>
      <c r="R348" s="51">
        <f t="shared" si="85"/>
        <v>0</v>
      </c>
      <c r="S348" s="52">
        <f t="shared" si="86"/>
        <v>0</v>
      </c>
      <c r="T348" s="53" t="e">
        <f t="shared" si="87"/>
        <v>#DIV/0!</v>
      </c>
    </row>
    <row r="349" ht="15.95" customHeight="1">
      <c r="A349" s="352" t="s">
        <v>502</v>
      </c>
      <c r="B349" s="39" t="s">
        <v>266</v>
      </c>
      <c r="C349" s="40" t="s">
        <v>267</v>
      </c>
      <c r="D349" s="41">
        <v>0</v>
      </c>
      <c r="E349" s="42">
        <v>198</v>
      </c>
      <c r="F349" s="43">
        <v>0</v>
      </c>
      <c r="G349" s="44">
        <f t="shared" si="77"/>
        <v>198</v>
      </c>
      <c r="H349" s="45">
        <f t="shared" si="78"/>
        <v>27.787319999999998</v>
      </c>
      <c r="I349" s="45">
        <f t="shared" si="79"/>
        <v>0</v>
      </c>
      <c r="J349" s="45">
        <f t="shared" si="80"/>
        <v>3.6123515999999998</v>
      </c>
      <c r="K349" s="46">
        <f t="shared" si="81"/>
        <v>0</v>
      </c>
      <c r="L349" s="47">
        <v>0.20000000000000001</v>
      </c>
      <c r="M349" s="48">
        <f t="shared" si="82"/>
        <v>0</v>
      </c>
      <c r="N349" s="49">
        <v>0.050000000000000003</v>
      </c>
      <c r="O349" s="50">
        <f t="shared" si="83"/>
        <v>0</v>
      </c>
      <c r="P349" s="49">
        <v>0.050000000000000003</v>
      </c>
      <c r="Q349" s="50">
        <f t="shared" si="84"/>
        <v>0</v>
      </c>
      <c r="R349" s="51">
        <f t="shared" si="85"/>
        <v>0</v>
      </c>
      <c r="S349" s="52">
        <f t="shared" si="86"/>
        <v>0</v>
      </c>
      <c r="T349" s="53" t="e">
        <f t="shared" si="87"/>
        <v>#DIV/0!</v>
      </c>
    </row>
    <row r="350" ht="15.95" customHeight="1">
      <c r="A350" s="352" t="s">
        <v>502</v>
      </c>
      <c r="B350" s="39" t="s">
        <v>268</v>
      </c>
      <c r="C350" s="40" t="s">
        <v>269</v>
      </c>
      <c r="D350" s="41">
        <v>0</v>
      </c>
      <c r="E350" s="42">
        <v>398</v>
      </c>
      <c r="F350" s="43">
        <v>0</v>
      </c>
      <c r="G350" s="44">
        <f t="shared" si="77"/>
        <v>398</v>
      </c>
      <c r="H350" s="45">
        <f t="shared" si="78"/>
        <v>55.855319999999999</v>
      </c>
      <c r="I350" s="45">
        <f t="shared" si="79"/>
        <v>0</v>
      </c>
      <c r="J350" s="45">
        <f t="shared" si="80"/>
        <v>7.2611916000000001</v>
      </c>
      <c r="K350" s="46">
        <f t="shared" si="81"/>
        <v>0</v>
      </c>
      <c r="L350" s="47">
        <v>0.20000000000000001</v>
      </c>
      <c r="M350" s="48">
        <f t="shared" si="82"/>
        <v>0</v>
      </c>
      <c r="N350" s="49">
        <v>0.050000000000000003</v>
      </c>
      <c r="O350" s="50">
        <f t="shared" si="83"/>
        <v>0</v>
      </c>
      <c r="P350" s="49">
        <v>0.050000000000000003</v>
      </c>
      <c r="Q350" s="50">
        <f t="shared" si="84"/>
        <v>0</v>
      </c>
      <c r="R350" s="51">
        <f t="shared" si="85"/>
        <v>0</v>
      </c>
      <c r="S350" s="52">
        <f t="shared" si="86"/>
        <v>0</v>
      </c>
      <c r="T350" s="53" t="e">
        <f t="shared" si="87"/>
        <v>#DIV/0!</v>
      </c>
    </row>
    <row r="351" ht="15.95" customHeight="1">
      <c r="A351" s="352" t="s">
        <v>502</v>
      </c>
      <c r="B351" s="56" t="s">
        <v>270</v>
      </c>
      <c r="C351" s="62" t="s">
        <v>271</v>
      </c>
      <c r="D351" s="41">
        <v>0</v>
      </c>
      <c r="E351" s="42">
        <v>348</v>
      </c>
      <c r="F351" s="43">
        <v>0</v>
      </c>
      <c r="G351" s="44">
        <f t="shared" si="77"/>
        <v>348</v>
      </c>
      <c r="H351" s="45">
        <f t="shared" si="78"/>
        <v>48.838319999999996</v>
      </c>
      <c r="I351" s="45">
        <f t="shared" si="79"/>
        <v>0</v>
      </c>
      <c r="J351" s="45">
        <f t="shared" si="80"/>
        <v>6.3489816000000001</v>
      </c>
      <c r="K351" s="46">
        <f t="shared" si="81"/>
        <v>0</v>
      </c>
      <c r="L351" s="47">
        <v>0.20000000000000001</v>
      </c>
      <c r="M351" s="48">
        <f t="shared" si="82"/>
        <v>0</v>
      </c>
      <c r="N351" s="49">
        <v>0.050000000000000003</v>
      </c>
      <c r="O351" s="50">
        <f t="shared" si="83"/>
        <v>0</v>
      </c>
      <c r="P351" s="49">
        <v>0.050000000000000003</v>
      </c>
      <c r="Q351" s="50">
        <f t="shared" si="84"/>
        <v>0</v>
      </c>
      <c r="R351" s="51">
        <f t="shared" si="85"/>
        <v>0</v>
      </c>
      <c r="S351" s="52">
        <f t="shared" si="86"/>
        <v>0</v>
      </c>
      <c r="T351" s="53" t="e">
        <f t="shared" si="87"/>
        <v>#DIV/0!</v>
      </c>
    </row>
    <row r="352" ht="15.95" customHeight="1">
      <c r="A352" s="352" t="s">
        <v>502</v>
      </c>
      <c r="B352" s="56" t="s">
        <v>272</v>
      </c>
      <c r="C352" s="62" t="s">
        <v>273</v>
      </c>
      <c r="D352" s="41">
        <v>0</v>
      </c>
      <c r="E352" s="42">
        <v>498</v>
      </c>
      <c r="F352" s="43">
        <v>0</v>
      </c>
      <c r="G352" s="44">
        <f t="shared" si="77"/>
        <v>498</v>
      </c>
      <c r="H352" s="45">
        <f t="shared" si="78"/>
        <v>69.889319999999998</v>
      </c>
      <c r="I352" s="45">
        <f t="shared" si="79"/>
        <v>0</v>
      </c>
      <c r="J352" s="45">
        <f t="shared" si="80"/>
        <v>9.0856116</v>
      </c>
      <c r="K352" s="46">
        <f t="shared" si="81"/>
        <v>0</v>
      </c>
      <c r="L352" s="47">
        <v>0.20000000000000001</v>
      </c>
      <c r="M352" s="48">
        <f t="shared" si="82"/>
        <v>0</v>
      </c>
      <c r="N352" s="49">
        <v>0.050000000000000003</v>
      </c>
      <c r="O352" s="50">
        <f t="shared" si="83"/>
        <v>0</v>
      </c>
      <c r="P352" s="49">
        <v>0.050000000000000003</v>
      </c>
      <c r="Q352" s="50">
        <f t="shared" si="84"/>
        <v>0</v>
      </c>
      <c r="R352" s="51">
        <f t="shared" si="85"/>
        <v>0</v>
      </c>
      <c r="S352" s="52">
        <f t="shared" si="86"/>
        <v>0</v>
      </c>
      <c r="T352" s="53" t="e">
        <f t="shared" si="87"/>
        <v>#DIV/0!</v>
      </c>
    </row>
    <row r="353" ht="15.95" customHeight="1">
      <c r="A353" s="352" t="s">
        <v>502</v>
      </c>
      <c r="B353" s="56" t="s">
        <v>274</v>
      </c>
      <c r="C353" s="62" t="s">
        <v>275</v>
      </c>
      <c r="D353" s="41">
        <v>0</v>
      </c>
      <c r="E353" s="42">
        <v>548</v>
      </c>
      <c r="F353" s="43">
        <v>0</v>
      </c>
      <c r="G353" s="44">
        <f t="shared" si="77"/>
        <v>548</v>
      </c>
      <c r="H353" s="45">
        <f t="shared" si="78"/>
        <v>76.906319999999994</v>
      </c>
      <c r="I353" s="45">
        <f t="shared" si="79"/>
        <v>0</v>
      </c>
      <c r="J353" s="45">
        <f t="shared" si="80"/>
        <v>9.9978216</v>
      </c>
      <c r="K353" s="46">
        <f t="shared" si="81"/>
        <v>0</v>
      </c>
      <c r="L353" s="47">
        <v>0.20000000000000001</v>
      </c>
      <c r="M353" s="48">
        <f t="shared" si="82"/>
        <v>0</v>
      </c>
      <c r="N353" s="49">
        <v>0.050000000000000003</v>
      </c>
      <c r="O353" s="50">
        <f t="shared" si="83"/>
        <v>0</v>
      </c>
      <c r="P353" s="49">
        <v>0.050000000000000003</v>
      </c>
      <c r="Q353" s="50">
        <f t="shared" si="84"/>
        <v>0</v>
      </c>
      <c r="R353" s="51">
        <f t="shared" si="85"/>
        <v>0</v>
      </c>
      <c r="S353" s="52">
        <f t="shared" si="86"/>
        <v>0</v>
      </c>
      <c r="T353" s="53" t="e">
        <f t="shared" si="87"/>
        <v>#DIV/0!</v>
      </c>
    </row>
    <row r="354" ht="15.95" customHeight="1">
      <c r="A354" s="352" t="s">
        <v>502</v>
      </c>
      <c r="B354" s="39" t="s">
        <v>276</v>
      </c>
      <c r="C354" s="59" t="s">
        <v>277</v>
      </c>
      <c r="D354" s="41">
        <v>0</v>
      </c>
      <c r="E354" s="42">
        <v>248</v>
      </c>
      <c r="F354" s="43">
        <v>0</v>
      </c>
      <c r="G354" s="44">
        <f t="shared" si="77"/>
        <v>248</v>
      </c>
      <c r="H354" s="45">
        <f t="shared" si="78"/>
        <v>34.804319999999997</v>
      </c>
      <c r="I354" s="45">
        <f t="shared" si="79"/>
        <v>0</v>
      </c>
      <c r="J354" s="45">
        <f t="shared" si="80"/>
        <v>4.5245616000000002</v>
      </c>
      <c r="K354" s="46">
        <f t="shared" si="81"/>
        <v>0</v>
      </c>
      <c r="L354" s="47">
        <v>0.20000000000000001</v>
      </c>
      <c r="M354" s="48">
        <f t="shared" si="82"/>
        <v>0</v>
      </c>
      <c r="N354" s="49">
        <v>0.050000000000000003</v>
      </c>
      <c r="O354" s="50">
        <f t="shared" si="83"/>
        <v>0</v>
      </c>
      <c r="P354" s="49">
        <v>0.050000000000000003</v>
      </c>
      <c r="Q354" s="50">
        <f t="shared" si="84"/>
        <v>0</v>
      </c>
      <c r="R354" s="51">
        <f t="shared" si="85"/>
        <v>0</v>
      </c>
      <c r="S354" s="52">
        <f t="shared" si="86"/>
        <v>0</v>
      </c>
      <c r="T354" s="53" t="e">
        <f t="shared" si="87"/>
        <v>#DIV/0!</v>
      </c>
    </row>
    <row r="355" ht="15.95" customHeight="1">
      <c r="A355" s="352" t="s">
        <v>502</v>
      </c>
      <c r="B355" s="39" t="s">
        <v>278</v>
      </c>
      <c r="C355" s="59" t="s">
        <v>279</v>
      </c>
      <c r="D355" s="41">
        <v>0</v>
      </c>
      <c r="E355" s="42">
        <v>348</v>
      </c>
      <c r="F355" s="43">
        <v>0</v>
      </c>
      <c r="G355" s="44">
        <f t="shared" ref="G355:G361" si="88">ROUNDDOWN(E355*(1-F355),0)</f>
        <v>348</v>
      </c>
      <c r="H355" s="45">
        <f t="shared" ref="H355:H379" si="89">G355*$C$6</f>
        <v>48.838319999999996</v>
      </c>
      <c r="I355" s="45">
        <f t="shared" ref="I355:I379" si="90">H355*D355</f>
        <v>0</v>
      </c>
      <c r="J355" s="45">
        <f t="shared" ref="J355:J379" si="91">H355*0.13</f>
        <v>6.3489816000000001</v>
      </c>
      <c r="K355" s="46">
        <f t="shared" ref="K355:K379" si="92">(H355-J355)*D355</f>
        <v>0</v>
      </c>
      <c r="L355" s="47">
        <v>0.20000000000000001</v>
      </c>
      <c r="M355" s="48">
        <f t="shared" ref="M355:M379" si="93">K355*L355</f>
        <v>0</v>
      </c>
      <c r="N355" s="49">
        <v>0.050000000000000003</v>
      </c>
      <c r="O355" s="50">
        <f t="shared" ref="O355:O379" si="94">K355*N355</f>
        <v>0</v>
      </c>
      <c r="P355" s="49">
        <v>0.050000000000000003</v>
      </c>
      <c r="Q355" s="50">
        <f t="shared" ref="Q355:Q379" si="95">K355*P355</f>
        <v>0</v>
      </c>
      <c r="R355" s="51">
        <f t="shared" ref="R355:R379" si="96">IFERROR(ROUND((K355-M355-O355-Q355)/D355,2),0)</f>
        <v>0</v>
      </c>
      <c r="S355" s="52">
        <f t="shared" ref="S355:S379" si="97">+D355*R355</f>
        <v>0</v>
      </c>
      <c r="T355" s="53" t="e">
        <f t="shared" ref="T355:T379" si="98">S355/I355</f>
        <v>#DIV/0!</v>
      </c>
    </row>
    <row r="356" ht="15.95" customHeight="1">
      <c r="A356" s="352" t="s">
        <v>502</v>
      </c>
      <c r="B356" s="39" t="s">
        <v>280</v>
      </c>
      <c r="C356" s="40" t="s">
        <v>281</v>
      </c>
      <c r="D356" s="41">
        <v>0</v>
      </c>
      <c r="E356" s="42">
        <v>348</v>
      </c>
      <c r="F356" s="43">
        <v>0</v>
      </c>
      <c r="G356" s="44">
        <f t="shared" si="88"/>
        <v>348</v>
      </c>
      <c r="H356" s="45">
        <f t="shared" si="89"/>
        <v>48.838319999999996</v>
      </c>
      <c r="I356" s="45">
        <f t="shared" si="90"/>
        <v>0</v>
      </c>
      <c r="J356" s="45">
        <f t="shared" si="91"/>
        <v>6.3489816000000001</v>
      </c>
      <c r="K356" s="46">
        <f t="shared" si="92"/>
        <v>0</v>
      </c>
      <c r="L356" s="47">
        <v>0.20000000000000001</v>
      </c>
      <c r="M356" s="48">
        <f t="shared" si="93"/>
        <v>0</v>
      </c>
      <c r="N356" s="49">
        <v>0.050000000000000003</v>
      </c>
      <c r="O356" s="50">
        <f t="shared" si="94"/>
        <v>0</v>
      </c>
      <c r="P356" s="49">
        <v>0.050000000000000003</v>
      </c>
      <c r="Q356" s="50">
        <f t="shared" si="95"/>
        <v>0</v>
      </c>
      <c r="R356" s="51">
        <f t="shared" si="96"/>
        <v>0</v>
      </c>
      <c r="S356" s="52">
        <f t="shared" si="97"/>
        <v>0</v>
      </c>
      <c r="T356" s="53" t="e">
        <f t="shared" si="98"/>
        <v>#DIV/0!</v>
      </c>
    </row>
    <row r="357" ht="15.95" customHeight="1">
      <c r="A357" s="352" t="s">
        <v>502</v>
      </c>
      <c r="B357" s="39" t="s">
        <v>282</v>
      </c>
      <c r="C357" s="40" t="s">
        <v>283</v>
      </c>
      <c r="D357" s="41">
        <v>0</v>
      </c>
      <c r="E357" s="42">
        <v>498</v>
      </c>
      <c r="F357" s="43">
        <v>0</v>
      </c>
      <c r="G357" s="44">
        <f t="shared" si="88"/>
        <v>498</v>
      </c>
      <c r="H357" s="45">
        <f t="shared" si="89"/>
        <v>69.889319999999998</v>
      </c>
      <c r="I357" s="45">
        <f t="shared" si="90"/>
        <v>0</v>
      </c>
      <c r="J357" s="45">
        <f t="shared" si="91"/>
        <v>9.0856116</v>
      </c>
      <c r="K357" s="46">
        <f t="shared" si="92"/>
        <v>0</v>
      </c>
      <c r="L357" s="47">
        <v>0.20000000000000001</v>
      </c>
      <c r="M357" s="48">
        <f t="shared" si="93"/>
        <v>0</v>
      </c>
      <c r="N357" s="49">
        <v>0.050000000000000003</v>
      </c>
      <c r="O357" s="50">
        <f t="shared" si="94"/>
        <v>0</v>
      </c>
      <c r="P357" s="49">
        <v>0.050000000000000003</v>
      </c>
      <c r="Q357" s="50">
        <f t="shared" si="95"/>
        <v>0</v>
      </c>
      <c r="R357" s="51">
        <f t="shared" si="96"/>
        <v>0</v>
      </c>
      <c r="S357" s="52">
        <f t="shared" si="97"/>
        <v>0</v>
      </c>
      <c r="T357" s="53" t="e">
        <f t="shared" si="98"/>
        <v>#DIV/0!</v>
      </c>
    </row>
    <row r="358" ht="15.95" customHeight="1">
      <c r="A358" s="352" t="s">
        <v>502</v>
      </c>
      <c r="B358" s="39" t="s">
        <v>284</v>
      </c>
      <c r="C358" s="40" t="s">
        <v>285</v>
      </c>
      <c r="D358" s="41">
        <v>0</v>
      </c>
      <c r="E358" s="42">
        <v>148</v>
      </c>
      <c r="F358" s="43">
        <v>0</v>
      </c>
      <c r="G358" s="44">
        <f t="shared" si="88"/>
        <v>148</v>
      </c>
      <c r="H358" s="45">
        <f t="shared" si="89"/>
        <v>20.770319999999998</v>
      </c>
      <c r="I358" s="45">
        <f t="shared" si="90"/>
        <v>0</v>
      </c>
      <c r="J358" s="45">
        <f t="shared" si="91"/>
        <v>2.7001415999999998</v>
      </c>
      <c r="K358" s="46">
        <f t="shared" si="92"/>
        <v>0</v>
      </c>
      <c r="L358" s="47">
        <v>0.20000000000000001</v>
      </c>
      <c r="M358" s="48">
        <f t="shared" si="93"/>
        <v>0</v>
      </c>
      <c r="N358" s="49">
        <v>0.050000000000000003</v>
      </c>
      <c r="O358" s="50">
        <f t="shared" si="94"/>
        <v>0</v>
      </c>
      <c r="P358" s="49">
        <v>0.050000000000000003</v>
      </c>
      <c r="Q358" s="50">
        <f t="shared" si="95"/>
        <v>0</v>
      </c>
      <c r="R358" s="51">
        <f t="shared" si="96"/>
        <v>0</v>
      </c>
      <c r="S358" s="52">
        <f t="shared" si="97"/>
        <v>0</v>
      </c>
      <c r="T358" s="53" t="e">
        <f t="shared" si="98"/>
        <v>#DIV/0!</v>
      </c>
    </row>
    <row r="359" ht="15.95" customHeight="1">
      <c r="A359" s="352" t="s">
        <v>502</v>
      </c>
      <c r="B359" s="56" t="s">
        <v>286</v>
      </c>
      <c r="C359" s="40" t="s">
        <v>287</v>
      </c>
      <c r="D359" s="41">
        <v>0</v>
      </c>
      <c r="E359" s="42">
        <v>198</v>
      </c>
      <c r="F359" s="43">
        <v>0</v>
      </c>
      <c r="G359" s="44">
        <f t="shared" si="88"/>
        <v>198</v>
      </c>
      <c r="H359" s="45">
        <f t="shared" si="89"/>
        <v>27.787319999999998</v>
      </c>
      <c r="I359" s="45">
        <f t="shared" si="90"/>
        <v>0</v>
      </c>
      <c r="J359" s="45">
        <f t="shared" si="91"/>
        <v>3.6123515999999998</v>
      </c>
      <c r="K359" s="46">
        <f t="shared" si="92"/>
        <v>0</v>
      </c>
      <c r="L359" s="47">
        <v>0.20000000000000001</v>
      </c>
      <c r="M359" s="48">
        <f t="shared" si="93"/>
        <v>0</v>
      </c>
      <c r="N359" s="49">
        <v>0.050000000000000003</v>
      </c>
      <c r="O359" s="50">
        <f t="shared" si="94"/>
        <v>0</v>
      </c>
      <c r="P359" s="49">
        <v>0.050000000000000003</v>
      </c>
      <c r="Q359" s="50">
        <f t="shared" si="95"/>
        <v>0</v>
      </c>
      <c r="R359" s="51">
        <f t="shared" si="96"/>
        <v>0</v>
      </c>
      <c r="S359" s="52">
        <f t="shared" si="97"/>
        <v>0</v>
      </c>
      <c r="T359" s="63" t="e">
        <f t="shared" si="98"/>
        <v>#DIV/0!</v>
      </c>
    </row>
    <row r="360" ht="15.95" customHeight="1">
      <c r="A360" s="352" t="s">
        <v>502</v>
      </c>
      <c r="B360" s="64" t="s">
        <v>288</v>
      </c>
      <c r="C360" s="65" t="s">
        <v>289</v>
      </c>
      <c r="D360" s="41">
        <v>0</v>
      </c>
      <c r="E360" s="42">
        <v>198</v>
      </c>
      <c r="F360" s="43">
        <v>0</v>
      </c>
      <c r="G360" s="44">
        <f t="shared" si="88"/>
        <v>198</v>
      </c>
      <c r="H360" s="45">
        <f t="shared" si="89"/>
        <v>27.787319999999998</v>
      </c>
      <c r="I360" s="45">
        <f t="shared" si="90"/>
        <v>0</v>
      </c>
      <c r="J360" s="45">
        <f t="shared" si="91"/>
        <v>3.6123515999999998</v>
      </c>
      <c r="K360" s="46">
        <f t="shared" si="92"/>
        <v>0</v>
      </c>
      <c r="L360" s="47">
        <v>0.20000000000000001</v>
      </c>
      <c r="M360" s="48">
        <f t="shared" si="93"/>
        <v>0</v>
      </c>
      <c r="N360" s="49">
        <v>0.050000000000000003</v>
      </c>
      <c r="O360" s="50">
        <f t="shared" si="94"/>
        <v>0</v>
      </c>
      <c r="P360" s="49">
        <v>0.050000000000000003</v>
      </c>
      <c r="Q360" s="50">
        <f t="shared" si="95"/>
        <v>0</v>
      </c>
      <c r="R360" s="51">
        <f t="shared" si="96"/>
        <v>0</v>
      </c>
      <c r="S360" s="52">
        <f t="shared" si="97"/>
        <v>0</v>
      </c>
      <c r="T360" s="63" t="e">
        <f t="shared" si="98"/>
        <v>#DIV/0!</v>
      </c>
    </row>
    <row r="361" ht="15.95" customHeight="1">
      <c r="A361" s="352" t="s">
        <v>502</v>
      </c>
      <c r="B361" s="64" t="s">
        <v>290</v>
      </c>
      <c r="C361" s="65" t="s">
        <v>291</v>
      </c>
      <c r="D361" s="41">
        <v>0</v>
      </c>
      <c r="E361" s="42">
        <v>298</v>
      </c>
      <c r="F361" s="43">
        <v>0</v>
      </c>
      <c r="G361" s="44">
        <f t="shared" si="88"/>
        <v>298</v>
      </c>
      <c r="H361" s="45">
        <f t="shared" si="89"/>
        <v>41.82132</v>
      </c>
      <c r="I361" s="45">
        <f t="shared" si="90"/>
        <v>0</v>
      </c>
      <c r="J361" s="45">
        <f t="shared" si="91"/>
        <v>5.4367716000000001</v>
      </c>
      <c r="K361" s="46">
        <f t="shared" si="92"/>
        <v>0</v>
      </c>
      <c r="L361" s="47">
        <v>0.20000000000000001</v>
      </c>
      <c r="M361" s="48">
        <f t="shared" si="93"/>
        <v>0</v>
      </c>
      <c r="N361" s="49">
        <v>0.050000000000000003</v>
      </c>
      <c r="O361" s="50">
        <f t="shared" si="94"/>
        <v>0</v>
      </c>
      <c r="P361" s="49">
        <v>0.050000000000000003</v>
      </c>
      <c r="Q361" s="50">
        <f t="shared" si="95"/>
        <v>0</v>
      </c>
      <c r="R361" s="51">
        <f t="shared" si="96"/>
        <v>0</v>
      </c>
      <c r="S361" s="52">
        <f t="shared" si="97"/>
        <v>0</v>
      </c>
      <c r="T361" s="63" t="e">
        <f t="shared" si="98"/>
        <v>#DIV/0!</v>
      </c>
    </row>
    <row r="362" ht="15.95" customHeight="1">
      <c r="A362" s="352" t="s">
        <v>502</v>
      </c>
      <c r="B362" s="71" t="s">
        <v>292</v>
      </c>
      <c r="C362" s="67" t="s">
        <v>293</v>
      </c>
      <c r="D362" s="68">
        <v>0</v>
      </c>
      <c r="E362" s="42">
        <v>298</v>
      </c>
      <c r="F362" s="43">
        <v>0</v>
      </c>
      <c r="G362" s="44">
        <f t="shared" ref="G362:G379" si="99">E362*(1-F362)</f>
        <v>298</v>
      </c>
      <c r="H362" s="45">
        <f t="shared" si="89"/>
        <v>41.82132</v>
      </c>
      <c r="I362" s="45">
        <f t="shared" si="90"/>
        <v>0</v>
      </c>
      <c r="J362" s="45">
        <f t="shared" si="91"/>
        <v>5.4367716000000001</v>
      </c>
      <c r="K362" s="46">
        <f t="shared" si="92"/>
        <v>0</v>
      </c>
      <c r="L362" s="47">
        <v>0.20000000000000001</v>
      </c>
      <c r="M362" s="48">
        <f t="shared" si="93"/>
        <v>0</v>
      </c>
      <c r="N362" s="49">
        <v>0.050000000000000003</v>
      </c>
      <c r="O362" s="50">
        <f t="shared" si="94"/>
        <v>0</v>
      </c>
      <c r="P362" s="49">
        <v>0.050000000000000003</v>
      </c>
      <c r="Q362" s="50">
        <f t="shared" si="95"/>
        <v>0</v>
      </c>
      <c r="R362" s="51">
        <f t="shared" si="96"/>
        <v>0</v>
      </c>
      <c r="S362" s="52">
        <f t="shared" si="97"/>
        <v>0</v>
      </c>
      <c r="T362" s="69" t="e">
        <f t="shared" si="98"/>
        <v>#DIV/0!</v>
      </c>
    </row>
    <row r="363" ht="15.95" customHeight="1">
      <c r="A363" s="352" t="s">
        <v>502</v>
      </c>
      <c r="B363" s="71" t="s">
        <v>294</v>
      </c>
      <c r="C363" s="67" t="s">
        <v>295</v>
      </c>
      <c r="D363" s="68">
        <v>0</v>
      </c>
      <c r="E363" s="42">
        <v>398</v>
      </c>
      <c r="F363" s="43">
        <v>0</v>
      </c>
      <c r="G363" s="44">
        <f t="shared" si="99"/>
        <v>398</v>
      </c>
      <c r="H363" s="45">
        <f t="shared" si="89"/>
        <v>55.855319999999999</v>
      </c>
      <c r="I363" s="45">
        <f t="shared" si="90"/>
        <v>0</v>
      </c>
      <c r="J363" s="45">
        <f t="shared" si="91"/>
        <v>7.2611916000000001</v>
      </c>
      <c r="K363" s="46">
        <f t="shared" si="92"/>
        <v>0</v>
      </c>
      <c r="L363" s="47">
        <v>0.20000000000000001</v>
      </c>
      <c r="M363" s="48">
        <f t="shared" si="93"/>
        <v>0</v>
      </c>
      <c r="N363" s="49">
        <v>0.050000000000000003</v>
      </c>
      <c r="O363" s="50">
        <f t="shared" si="94"/>
        <v>0</v>
      </c>
      <c r="P363" s="49">
        <v>0.050000000000000003</v>
      </c>
      <c r="Q363" s="50">
        <f t="shared" si="95"/>
        <v>0</v>
      </c>
      <c r="R363" s="51">
        <f t="shared" si="96"/>
        <v>0</v>
      </c>
      <c r="S363" s="52">
        <f t="shared" si="97"/>
        <v>0</v>
      </c>
      <c r="T363" s="69" t="e">
        <f t="shared" si="98"/>
        <v>#DIV/0!</v>
      </c>
    </row>
    <row r="364" ht="15.95" customHeight="1">
      <c r="A364" s="352" t="s">
        <v>502</v>
      </c>
      <c r="B364" s="71" t="s">
        <v>296</v>
      </c>
      <c r="C364" s="67" t="s">
        <v>297</v>
      </c>
      <c r="D364" s="68">
        <v>0</v>
      </c>
      <c r="E364" s="42">
        <v>498</v>
      </c>
      <c r="F364" s="43">
        <v>0</v>
      </c>
      <c r="G364" s="44">
        <f t="shared" si="99"/>
        <v>498</v>
      </c>
      <c r="H364" s="45">
        <f t="shared" si="89"/>
        <v>69.889319999999998</v>
      </c>
      <c r="I364" s="45">
        <f t="shared" si="90"/>
        <v>0</v>
      </c>
      <c r="J364" s="45">
        <f t="shared" si="91"/>
        <v>9.0856116</v>
      </c>
      <c r="K364" s="46">
        <f t="shared" si="92"/>
        <v>0</v>
      </c>
      <c r="L364" s="47">
        <v>0.20000000000000001</v>
      </c>
      <c r="M364" s="48">
        <f t="shared" si="93"/>
        <v>0</v>
      </c>
      <c r="N364" s="49">
        <v>0.050000000000000003</v>
      </c>
      <c r="O364" s="50">
        <f t="shared" si="94"/>
        <v>0</v>
      </c>
      <c r="P364" s="49">
        <v>0.050000000000000003</v>
      </c>
      <c r="Q364" s="50">
        <f t="shared" si="95"/>
        <v>0</v>
      </c>
      <c r="R364" s="51">
        <f t="shared" si="96"/>
        <v>0</v>
      </c>
      <c r="S364" s="52">
        <f t="shared" si="97"/>
        <v>0</v>
      </c>
      <c r="T364" s="69" t="e">
        <f t="shared" si="98"/>
        <v>#DIV/0!</v>
      </c>
    </row>
    <row r="365" ht="15.95" customHeight="1">
      <c r="A365" s="352" t="s">
        <v>502</v>
      </c>
      <c r="B365" s="72" t="s">
        <v>298</v>
      </c>
      <c r="C365" s="73" t="s">
        <v>299</v>
      </c>
      <c r="D365" s="68">
        <v>0</v>
      </c>
      <c r="E365" s="42">
        <v>198</v>
      </c>
      <c r="F365" s="43">
        <v>0</v>
      </c>
      <c r="G365" s="44">
        <f t="shared" si="99"/>
        <v>198</v>
      </c>
      <c r="H365" s="45">
        <f t="shared" si="89"/>
        <v>27.787319999999998</v>
      </c>
      <c r="I365" s="45">
        <f t="shared" si="90"/>
        <v>0</v>
      </c>
      <c r="J365" s="45">
        <f t="shared" si="91"/>
        <v>3.6123515999999998</v>
      </c>
      <c r="K365" s="46">
        <f t="shared" si="92"/>
        <v>0</v>
      </c>
      <c r="L365" s="47">
        <v>0.20000000000000001</v>
      </c>
      <c r="M365" s="48">
        <f t="shared" si="93"/>
        <v>0</v>
      </c>
      <c r="N365" s="49">
        <v>0.050000000000000003</v>
      </c>
      <c r="O365" s="50">
        <f t="shared" si="94"/>
        <v>0</v>
      </c>
      <c r="P365" s="49">
        <v>0.050000000000000003</v>
      </c>
      <c r="Q365" s="50">
        <f t="shared" si="95"/>
        <v>0</v>
      </c>
      <c r="R365" s="51">
        <f t="shared" si="96"/>
        <v>0</v>
      </c>
      <c r="S365" s="52">
        <f t="shared" si="97"/>
        <v>0</v>
      </c>
      <c r="T365" s="69" t="e">
        <f t="shared" si="98"/>
        <v>#DIV/0!</v>
      </c>
    </row>
    <row r="366" ht="15.95" customHeight="1">
      <c r="A366" s="352" t="s">
        <v>502</v>
      </c>
      <c r="B366" s="71" t="s">
        <v>300</v>
      </c>
      <c r="C366" s="67" t="s">
        <v>301</v>
      </c>
      <c r="D366" s="68">
        <v>0</v>
      </c>
      <c r="E366" s="42">
        <v>138</v>
      </c>
      <c r="F366" s="43">
        <v>0</v>
      </c>
      <c r="G366" s="44">
        <f t="shared" si="99"/>
        <v>138</v>
      </c>
      <c r="H366" s="45">
        <f t="shared" si="89"/>
        <v>19.36692</v>
      </c>
      <c r="I366" s="45">
        <f t="shared" si="90"/>
        <v>0</v>
      </c>
      <c r="J366" s="45">
        <f t="shared" si="91"/>
        <v>2.5176996000000003</v>
      </c>
      <c r="K366" s="46">
        <f t="shared" si="92"/>
        <v>0</v>
      </c>
      <c r="L366" s="47">
        <v>0.20000000000000001</v>
      </c>
      <c r="M366" s="48">
        <f t="shared" si="93"/>
        <v>0</v>
      </c>
      <c r="N366" s="49">
        <v>0.050000000000000003</v>
      </c>
      <c r="O366" s="50">
        <f t="shared" si="94"/>
        <v>0</v>
      </c>
      <c r="P366" s="49">
        <v>0.050000000000000003</v>
      </c>
      <c r="Q366" s="50">
        <f t="shared" si="95"/>
        <v>0</v>
      </c>
      <c r="R366" s="51">
        <f t="shared" si="96"/>
        <v>0</v>
      </c>
      <c r="S366" s="52">
        <f t="shared" si="97"/>
        <v>0</v>
      </c>
      <c r="T366" s="69" t="e">
        <f t="shared" si="98"/>
        <v>#DIV/0!</v>
      </c>
    </row>
    <row r="367" ht="15.95" customHeight="1">
      <c r="A367" s="352" t="s">
        <v>502</v>
      </c>
      <c r="B367" s="71" t="s">
        <v>323</v>
      </c>
      <c r="C367" s="67" t="s">
        <v>303</v>
      </c>
      <c r="D367" s="68">
        <v>0</v>
      </c>
      <c r="E367" s="42">
        <v>148</v>
      </c>
      <c r="F367" s="43">
        <v>0</v>
      </c>
      <c r="G367" s="44">
        <f t="shared" si="99"/>
        <v>148</v>
      </c>
      <c r="H367" s="45">
        <f t="shared" si="89"/>
        <v>20.770319999999998</v>
      </c>
      <c r="I367" s="45">
        <f t="shared" si="90"/>
        <v>0</v>
      </c>
      <c r="J367" s="45">
        <f t="shared" si="91"/>
        <v>2.7001415999999998</v>
      </c>
      <c r="K367" s="46">
        <f t="shared" si="92"/>
        <v>0</v>
      </c>
      <c r="L367" s="47">
        <v>0.20000000000000001</v>
      </c>
      <c r="M367" s="48">
        <f t="shared" si="93"/>
        <v>0</v>
      </c>
      <c r="N367" s="49">
        <v>0.050000000000000003</v>
      </c>
      <c r="O367" s="50">
        <f t="shared" si="94"/>
        <v>0</v>
      </c>
      <c r="P367" s="49">
        <v>0.050000000000000003</v>
      </c>
      <c r="Q367" s="50">
        <f t="shared" si="95"/>
        <v>0</v>
      </c>
      <c r="R367" s="51">
        <f t="shared" si="96"/>
        <v>0</v>
      </c>
      <c r="S367" s="52">
        <f t="shared" si="97"/>
        <v>0</v>
      </c>
      <c r="T367" s="69" t="e">
        <f t="shared" si="98"/>
        <v>#DIV/0!</v>
      </c>
    </row>
    <row r="368" ht="15.95" customHeight="1">
      <c r="A368" s="352" t="s">
        <v>502</v>
      </c>
      <c r="B368" s="71" t="s">
        <v>304</v>
      </c>
      <c r="C368" s="67" t="s">
        <v>305</v>
      </c>
      <c r="D368" s="68">
        <v>0</v>
      </c>
      <c r="E368" s="42">
        <v>198</v>
      </c>
      <c r="F368" s="43">
        <v>0</v>
      </c>
      <c r="G368" s="44">
        <f t="shared" si="99"/>
        <v>198</v>
      </c>
      <c r="H368" s="45">
        <f t="shared" si="89"/>
        <v>27.787319999999998</v>
      </c>
      <c r="I368" s="45">
        <f t="shared" si="90"/>
        <v>0</v>
      </c>
      <c r="J368" s="45">
        <f t="shared" si="91"/>
        <v>3.6123515999999998</v>
      </c>
      <c r="K368" s="46">
        <f t="shared" si="92"/>
        <v>0</v>
      </c>
      <c r="L368" s="47">
        <v>0.20000000000000001</v>
      </c>
      <c r="M368" s="48">
        <f t="shared" si="93"/>
        <v>0</v>
      </c>
      <c r="N368" s="49">
        <v>0.050000000000000003</v>
      </c>
      <c r="O368" s="50">
        <f t="shared" si="94"/>
        <v>0</v>
      </c>
      <c r="P368" s="49">
        <v>0.050000000000000003</v>
      </c>
      <c r="Q368" s="50">
        <f t="shared" si="95"/>
        <v>0</v>
      </c>
      <c r="R368" s="51">
        <f t="shared" si="96"/>
        <v>0</v>
      </c>
      <c r="S368" s="52">
        <f t="shared" si="97"/>
        <v>0</v>
      </c>
      <c r="T368" s="69" t="e">
        <f t="shared" si="98"/>
        <v>#DIV/0!</v>
      </c>
    </row>
    <row r="369" ht="15.95" customHeight="1">
      <c r="A369" s="352" t="s">
        <v>502</v>
      </c>
      <c r="B369" s="71" t="s">
        <v>306</v>
      </c>
      <c r="C369" s="67" t="s">
        <v>307</v>
      </c>
      <c r="D369" s="68">
        <v>0</v>
      </c>
      <c r="E369" s="42">
        <v>298</v>
      </c>
      <c r="F369" s="43">
        <v>0</v>
      </c>
      <c r="G369" s="44">
        <f t="shared" si="99"/>
        <v>298</v>
      </c>
      <c r="H369" s="45">
        <f t="shared" si="89"/>
        <v>41.82132</v>
      </c>
      <c r="I369" s="45">
        <f t="shared" si="90"/>
        <v>0</v>
      </c>
      <c r="J369" s="45">
        <f t="shared" si="91"/>
        <v>5.4367716000000001</v>
      </c>
      <c r="K369" s="46">
        <f t="shared" si="92"/>
        <v>0</v>
      </c>
      <c r="L369" s="47">
        <v>0.20000000000000001</v>
      </c>
      <c r="M369" s="48">
        <f t="shared" si="93"/>
        <v>0</v>
      </c>
      <c r="N369" s="49">
        <v>0.050000000000000003</v>
      </c>
      <c r="O369" s="50">
        <f t="shared" si="94"/>
        <v>0</v>
      </c>
      <c r="P369" s="49">
        <v>0.050000000000000003</v>
      </c>
      <c r="Q369" s="50">
        <f t="shared" si="95"/>
        <v>0</v>
      </c>
      <c r="R369" s="51">
        <f t="shared" si="96"/>
        <v>0</v>
      </c>
      <c r="S369" s="52">
        <f t="shared" si="97"/>
        <v>0</v>
      </c>
      <c r="T369" s="69" t="e">
        <f t="shared" si="98"/>
        <v>#DIV/0!</v>
      </c>
    </row>
    <row r="370" ht="15.95" customHeight="1">
      <c r="A370" s="352" t="s">
        <v>502</v>
      </c>
      <c r="B370" s="71" t="s">
        <v>308</v>
      </c>
      <c r="C370" s="67" t="s">
        <v>309</v>
      </c>
      <c r="D370" s="68">
        <v>0</v>
      </c>
      <c r="E370" s="42">
        <v>498</v>
      </c>
      <c r="F370" s="43">
        <v>0</v>
      </c>
      <c r="G370" s="44">
        <f t="shared" si="99"/>
        <v>498</v>
      </c>
      <c r="H370" s="45">
        <f t="shared" si="89"/>
        <v>69.889319999999998</v>
      </c>
      <c r="I370" s="45">
        <f t="shared" si="90"/>
        <v>0</v>
      </c>
      <c r="J370" s="45">
        <f t="shared" si="91"/>
        <v>9.0856116</v>
      </c>
      <c r="K370" s="46">
        <f t="shared" si="92"/>
        <v>0</v>
      </c>
      <c r="L370" s="47">
        <v>0.20000000000000001</v>
      </c>
      <c r="M370" s="48">
        <f t="shared" si="93"/>
        <v>0</v>
      </c>
      <c r="N370" s="49">
        <v>0.050000000000000003</v>
      </c>
      <c r="O370" s="50">
        <f t="shared" si="94"/>
        <v>0</v>
      </c>
      <c r="P370" s="49">
        <v>0.050000000000000003</v>
      </c>
      <c r="Q370" s="50">
        <f t="shared" si="95"/>
        <v>0</v>
      </c>
      <c r="R370" s="51">
        <f t="shared" si="96"/>
        <v>0</v>
      </c>
      <c r="S370" s="52">
        <f t="shared" si="97"/>
        <v>0</v>
      </c>
      <c r="T370" s="69" t="e">
        <f t="shared" si="98"/>
        <v>#DIV/0!</v>
      </c>
    </row>
    <row r="371" ht="15.95" customHeight="1">
      <c r="A371" s="352" t="s">
        <v>502</v>
      </c>
      <c r="B371" s="71" t="s">
        <v>310</v>
      </c>
      <c r="C371" s="67" t="s">
        <v>311</v>
      </c>
      <c r="D371" s="68">
        <v>0</v>
      </c>
      <c r="E371" s="42">
        <v>638</v>
      </c>
      <c r="F371" s="43">
        <v>0</v>
      </c>
      <c r="G371" s="44">
        <f t="shared" si="99"/>
        <v>638</v>
      </c>
      <c r="H371" s="45">
        <f t="shared" si="89"/>
        <v>89.536919999999995</v>
      </c>
      <c r="I371" s="45">
        <f t="shared" si="90"/>
        <v>0</v>
      </c>
      <c r="J371" s="45">
        <f t="shared" si="91"/>
        <v>11.6397996</v>
      </c>
      <c r="K371" s="46">
        <f t="shared" si="92"/>
        <v>0</v>
      </c>
      <c r="L371" s="47">
        <v>0.20000000000000001</v>
      </c>
      <c r="M371" s="48">
        <f t="shared" si="93"/>
        <v>0</v>
      </c>
      <c r="N371" s="49">
        <v>0.050000000000000003</v>
      </c>
      <c r="O371" s="50">
        <f t="shared" si="94"/>
        <v>0</v>
      </c>
      <c r="P371" s="49">
        <v>0.050000000000000003</v>
      </c>
      <c r="Q371" s="50">
        <f t="shared" si="95"/>
        <v>0</v>
      </c>
      <c r="R371" s="51">
        <f t="shared" si="96"/>
        <v>0</v>
      </c>
      <c r="S371" s="52">
        <f t="shared" si="97"/>
        <v>0</v>
      </c>
      <c r="T371" s="69" t="e">
        <f t="shared" si="98"/>
        <v>#DIV/0!</v>
      </c>
    </row>
    <row r="372" ht="15.95" customHeight="1">
      <c r="A372" s="352" t="s">
        <v>502</v>
      </c>
      <c r="B372" s="71" t="s">
        <v>312</v>
      </c>
      <c r="C372" s="67" t="s">
        <v>324</v>
      </c>
      <c r="D372" s="68">
        <v>0</v>
      </c>
      <c r="E372" s="42">
        <v>178</v>
      </c>
      <c r="F372" s="43">
        <v>0</v>
      </c>
      <c r="G372" s="44">
        <f t="shared" si="99"/>
        <v>178</v>
      </c>
      <c r="H372" s="45">
        <f t="shared" si="89"/>
        <v>24.980519999999999</v>
      </c>
      <c r="I372" s="45">
        <f t="shared" si="90"/>
        <v>0</v>
      </c>
      <c r="J372" s="45">
        <f t="shared" si="91"/>
        <v>3.2474675999999998</v>
      </c>
      <c r="K372" s="46">
        <f t="shared" si="92"/>
        <v>0</v>
      </c>
      <c r="L372" s="47">
        <v>0.20000000000000001</v>
      </c>
      <c r="M372" s="48">
        <f t="shared" si="93"/>
        <v>0</v>
      </c>
      <c r="N372" s="49">
        <v>0.050000000000000003</v>
      </c>
      <c r="O372" s="50">
        <f t="shared" si="94"/>
        <v>0</v>
      </c>
      <c r="P372" s="49">
        <v>0.050000000000000003</v>
      </c>
      <c r="Q372" s="50">
        <f t="shared" si="95"/>
        <v>0</v>
      </c>
      <c r="R372" s="51">
        <f t="shared" si="96"/>
        <v>0</v>
      </c>
      <c r="S372" s="52">
        <f t="shared" si="97"/>
        <v>0</v>
      </c>
      <c r="T372" s="69" t="e">
        <f t="shared" si="98"/>
        <v>#DIV/0!</v>
      </c>
    </row>
    <row r="373" ht="15.95" customHeight="1">
      <c r="A373" s="352" t="s">
        <v>502</v>
      </c>
      <c r="B373" s="71" t="s">
        <v>314</v>
      </c>
      <c r="C373" s="67"/>
      <c r="D373" s="68">
        <v>0</v>
      </c>
      <c r="E373" s="42">
        <v>148</v>
      </c>
      <c r="F373" s="43">
        <v>0</v>
      </c>
      <c r="G373" s="44">
        <f t="shared" si="99"/>
        <v>148</v>
      </c>
      <c r="H373" s="45">
        <f t="shared" si="89"/>
        <v>20.770319999999998</v>
      </c>
      <c r="I373" s="45">
        <f t="shared" si="90"/>
        <v>0</v>
      </c>
      <c r="J373" s="45">
        <f t="shared" si="91"/>
        <v>2.7001415999999998</v>
      </c>
      <c r="K373" s="46">
        <f t="shared" si="92"/>
        <v>0</v>
      </c>
      <c r="L373" s="47">
        <v>0.20000000000000001</v>
      </c>
      <c r="M373" s="48">
        <f t="shared" si="93"/>
        <v>0</v>
      </c>
      <c r="N373" s="49">
        <v>0.050000000000000003</v>
      </c>
      <c r="O373" s="50">
        <f t="shared" si="94"/>
        <v>0</v>
      </c>
      <c r="P373" s="49">
        <v>0.050000000000000003</v>
      </c>
      <c r="Q373" s="50">
        <f t="shared" si="95"/>
        <v>0</v>
      </c>
      <c r="R373" s="51">
        <f t="shared" si="96"/>
        <v>0</v>
      </c>
      <c r="S373" s="52">
        <f t="shared" si="97"/>
        <v>0</v>
      </c>
      <c r="T373" s="69" t="e">
        <f t="shared" si="98"/>
        <v>#DIV/0!</v>
      </c>
    </row>
    <row r="374" ht="15.95" customHeight="1">
      <c r="A374" s="352" t="s">
        <v>502</v>
      </c>
      <c r="B374" s="71" t="s">
        <v>315</v>
      </c>
      <c r="C374" s="67"/>
      <c r="D374" s="68">
        <v>0</v>
      </c>
      <c r="E374" s="42">
        <v>198</v>
      </c>
      <c r="F374" s="43">
        <v>0</v>
      </c>
      <c r="G374" s="44">
        <f t="shared" si="99"/>
        <v>198</v>
      </c>
      <c r="H374" s="45">
        <f t="shared" si="89"/>
        <v>27.787319999999998</v>
      </c>
      <c r="I374" s="45">
        <f t="shared" si="90"/>
        <v>0</v>
      </c>
      <c r="J374" s="45">
        <f t="shared" si="91"/>
        <v>3.6123515999999998</v>
      </c>
      <c r="K374" s="46">
        <f t="shared" si="92"/>
        <v>0</v>
      </c>
      <c r="L374" s="47">
        <v>0.20000000000000001</v>
      </c>
      <c r="M374" s="48">
        <f t="shared" si="93"/>
        <v>0</v>
      </c>
      <c r="N374" s="49">
        <v>0.050000000000000003</v>
      </c>
      <c r="O374" s="50">
        <f t="shared" si="94"/>
        <v>0</v>
      </c>
      <c r="P374" s="49">
        <v>0.050000000000000003</v>
      </c>
      <c r="Q374" s="50">
        <f t="shared" si="95"/>
        <v>0</v>
      </c>
      <c r="R374" s="51">
        <f t="shared" si="96"/>
        <v>0</v>
      </c>
      <c r="S374" s="52">
        <f t="shared" si="97"/>
        <v>0</v>
      </c>
      <c r="T374" s="69" t="e">
        <f t="shared" si="98"/>
        <v>#DIV/0!</v>
      </c>
    </row>
    <row r="375" ht="15.95" customHeight="1">
      <c r="A375" s="352" t="s">
        <v>502</v>
      </c>
      <c r="B375" s="71" t="s">
        <v>316</v>
      </c>
      <c r="C375" s="67" t="s">
        <v>317</v>
      </c>
      <c r="D375" s="68">
        <v>0</v>
      </c>
      <c r="E375" s="42">
        <v>298</v>
      </c>
      <c r="F375" s="43">
        <v>0</v>
      </c>
      <c r="G375" s="44">
        <f t="shared" si="99"/>
        <v>298</v>
      </c>
      <c r="H375" s="45">
        <f t="shared" si="89"/>
        <v>41.82132</v>
      </c>
      <c r="I375" s="45">
        <f t="shared" si="90"/>
        <v>0</v>
      </c>
      <c r="J375" s="45">
        <f t="shared" si="91"/>
        <v>5.4367716000000001</v>
      </c>
      <c r="K375" s="46">
        <f t="shared" si="92"/>
        <v>0</v>
      </c>
      <c r="L375" s="47">
        <v>0.20000000000000001</v>
      </c>
      <c r="M375" s="48">
        <f t="shared" si="93"/>
        <v>0</v>
      </c>
      <c r="N375" s="49">
        <v>0.050000000000000003</v>
      </c>
      <c r="O375" s="50">
        <f t="shared" si="94"/>
        <v>0</v>
      </c>
      <c r="P375" s="49">
        <v>0.050000000000000003</v>
      </c>
      <c r="Q375" s="50">
        <f t="shared" si="95"/>
        <v>0</v>
      </c>
      <c r="R375" s="51">
        <f t="shared" si="96"/>
        <v>0</v>
      </c>
      <c r="S375" s="52">
        <f t="shared" si="97"/>
        <v>0</v>
      </c>
      <c r="T375" s="69" t="e">
        <f t="shared" si="98"/>
        <v>#DIV/0!</v>
      </c>
    </row>
    <row r="376" ht="15.95" customHeight="1">
      <c r="A376" s="352" t="s">
        <v>502</v>
      </c>
      <c r="B376" s="71" t="s">
        <v>318</v>
      </c>
      <c r="C376" s="67"/>
      <c r="D376" s="68">
        <v>0</v>
      </c>
      <c r="E376" s="42">
        <v>448</v>
      </c>
      <c r="F376" s="43">
        <v>0</v>
      </c>
      <c r="G376" s="44">
        <f t="shared" si="99"/>
        <v>448</v>
      </c>
      <c r="H376" s="45">
        <f t="shared" si="89"/>
        <v>62.872319999999995</v>
      </c>
      <c r="I376" s="45">
        <f t="shared" si="90"/>
        <v>0</v>
      </c>
      <c r="J376" s="45">
        <f t="shared" si="91"/>
        <v>8.1734016</v>
      </c>
      <c r="K376" s="46">
        <f t="shared" si="92"/>
        <v>0</v>
      </c>
      <c r="L376" s="47">
        <v>0.20000000000000001</v>
      </c>
      <c r="M376" s="48">
        <f t="shared" si="93"/>
        <v>0</v>
      </c>
      <c r="N376" s="49">
        <v>0.050000000000000003</v>
      </c>
      <c r="O376" s="50">
        <f t="shared" si="94"/>
        <v>0</v>
      </c>
      <c r="P376" s="49">
        <v>0.050000000000000003</v>
      </c>
      <c r="Q376" s="50">
        <f t="shared" si="95"/>
        <v>0</v>
      </c>
      <c r="R376" s="51">
        <f t="shared" si="96"/>
        <v>0</v>
      </c>
      <c r="S376" s="52">
        <f t="shared" si="97"/>
        <v>0</v>
      </c>
      <c r="T376" s="69" t="e">
        <f t="shared" si="98"/>
        <v>#DIV/0!</v>
      </c>
    </row>
    <row r="377" ht="15.95" customHeight="1">
      <c r="A377" s="352" t="s">
        <v>502</v>
      </c>
      <c r="B377" s="71" t="s">
        <v>319</v>
      </c>
      <c r="C377" s="67"/>
      <c r="D377" s="68">
        <v>0</v>
      </c>
      <c r="E377" s="42">
        <v>548</v>
      </c>
      <c r="F377" s="43">
        <v>0</v>
      </c>
      <c r="G377" s="44">
        <f t="shared" si="99"/>
        <v>548</v>
      </c>
      <c r="H377" s="45">
        <f t="shared" si="89"/>
        <v>76.906319999999994</v>
      </c>
      <c r="I377" s="45">
        <f t="shared" si="90"/>
        <v>0</v>
      </c>
      <c r="J377" s="45">
        <f t="shared" si="91"/>
        <v>9.9978216</v>
      </c>
      <c r="K377" s="46">
        <f t="shared" si="92"/>
        <v>0</v>
      </c>
      <c r="L377" s="47">
        <v>0.20000000000000001</v>
      </c>
      <c r="M377" s="48">
        <f t="shared" si="93"/>
        <v>0</v>
      </c>
      <c r="N377" s="49">
        <v>0.050000000000000003</v>
      </c>
      <c r="O377" s="50">
        <f t="shared" si="94"/>
        <v>0</v>
      </c>
      <c r="P377" s="49">
        <v>0.050000000000000003</v>
      </c>
      <c r="Q377" s="50">
        <f t="shared" si="95"/>
        <v>0</v>
      </c>
      <c r="R377" s="51">
        <f t="shared" si="96"/>
        <v>0</v>
      </c>
      <c r="S377" s="52">
        <f t="shared" si="97"/>
        <v>0</v>
      </c>
      <c r="T377" s="69" t="e">
        <f t="shared" si="98"/>
        <v>#DIV/0!</v>
      </c>
    </row>
    <row r="378" ht="15.95" customHeight="1">
      <c r="A378" s="352" t="s">
        <v>502</v>
      </c>
      <c r="B378" s="71" t="s">
        <v>320</v>
      </c>
      <c r="C378" s="67"/>
      <c r="D378" s="68">
        <v>0</v>
      </c>
      <c r="E378" s="42">
        <v>182.28</v>
      </c>
      <c r="F378" s="43">
        <v>0</v>
      </c>
      <c r="G378" s="44">
        <f t="shared" si="99"/>
        <v>182.28</v>
      </c>
      <c r="H378" s="45">
        <f t="shared" si="89"/>
        <v>25.581175200000001</v>
      </c>
      <c r="I378" s="45">
        <f t="shared" si="90"/>
        <v>0</v>
      </c>
      <c r="J378" s="45">
        <f t="shared" si="91"/>
        <v>3.3255527760000003</v>
      </c>
      <c r="K378" s="46">
        <f t="shared" si="92"/>
        <v>0</v>
      </c>
      <c r="L378" s="47">
        <v>0.20000000000000001</v>
      </c>
      <c r="M378" s="48">
        <f t="shared" si="93"/>
        <v>0</v>
      </c>
      <c r="N378" s="49">
        <v>0.050000000000000003</v>
      </c>
      <c r="O378" s="50">
        <f t="shared" si="94"/>
        <v>0</v>
      </c>
      <c r="P378" s="49">
        <v>0.050000000000000003</v>
      </c>
      <c r="Q378" s="50">
        <f t="shared" si="95"/>
        <v>0</v>
      </c>
      <c r="R378" s="51">
        <f t="shared" si="96"/>
        <v>0</v>
      </c>
      <c r="S378" s="52">
        <f t="shared" si="97"/>
        <v>0</v>
      </c>
      <c r="T378" s="69" t="e">
        <f t="shared" si="98"/>
        <v>#DIV/0!</v>
      </c>
    </row>
    <row r="379" ht="15.95" customHeight="1">
      <c r="A379" s="352" t="s">
        <v>502</v>
      </c>
      <c r="B379" s="71" t="s">
        <v>321</v>
      </c>
      <c r="C379" s="67"/>
      <c r="D379" s="68">
        <v>0</v>
      </c>
      <c r="E379" s="42">
        <v>300.95999999999998</v>
      </c>
      <c r="F379" s="43">
        <v>0</v>
      </c>
      <c r="G379" s="44">
        <f t="shared" si="99"/>
        <v>300.95999999999998</v>
      </c>
      <c r="H379" s="45">
        <f t="shared" si="89"/>
        <v>42.236726399999995</v>
      </c>
      <c r="I379" s="45">
        <f t="shared" si="90"/>
        <v>0</v>
      </c>
      <c r="J379" s="45">
        <f t="shared" si="91"/>
        <v>5.4907744319999994</v>
      </c>
      <c r="K379" s="46">
        <f t="shared" si="92"/>
        <v>0</v>
      </c>
      <c r="L379" s="47">
        <v>0.20000000000000001</v>
      </c>
      <c r="M379" s="48">
        <f t="shared" si="93"/>
        <v>0</v>
      </c>
      <c r="N379" s="49">
        <v>0.050000000000000003</v>
      </c>
      <c r="O379" s="50">
        <f t="shared" si="94"/>
        <v>0</v>
      </c>
      <c r="P379" s="49">
        <v>0.050000000000000003</v>
      </c>
      <c r="Q379" s="50">
        <f t="shared" si="95"/>
        <v>0</v>
      </c>
      <c r="R379" s="51">
        <f t="shared" si="96"/>
        <v>0</v>
      </c>
      <c r="S379" s="52">
        <f t="shared" si="97"/>
        <v>0</v>
      </c>
      <c r="T379" s="69" t="e">
        <f t="shared" si="98"/>
        <v>#DIV/0!</v>
      </c>
    </row>
    <row r="380" ht="15.95" customHeight="1">
      <c r="A380" s="349" t="s">
        <v>500</v>
      </c>
      <c r="B380" s="74"/>
      <c r="C380" s="75"/>
      <c r="D380" s="76">
        <f>SUM(D227:D379)</f>
        <v>0</v>
      </c>
      <c r="E380" s="77"/>
      <c r="F380" s="78"/>
      <c r="G380" s="79"/>
      <c r="H380" s="80"/>
      <c r="I380" s="80">
        <f>SUM(I232:I353)</f>
        <v>0</v>
      </c>
      <c r="J380" s="81">
        <v>0.13</v>
      </c>
      <c r="K380" s="80">
        <f>SUM(K232:K353)</f>
        <v>0</v>
      </c>
      <c r="L380" s="81">
        <v>0.20000000000000001</v>
      </c>
      <c r="M380" s="82">
        <f>SUM(M232:M353)</f>
        <v>0</v>
      </c>
      <c r="N380" s="81" t="e">
        <f>O380/K380</f>
        <v>#DIV/0!</v>
      </c>
      <c r="O380" s="80">
        <f>SUM(O232:O353)</f>
        <v>0</v>
      </c>
      <c r="P380" s="81" t="e">
        <f>Q380/K380</f>
        <v>#DIV/0!</v>
      </c>
      <c r="Q380" s="82">
        <f>SUM(Q232:Q353)</f>
        <v>0</v>
      </c>
      <c r="R380" s="82"/>
      <c r="S380" s="80">
        <f>SUM(S227:S359)</f>
        <v>0</v>
      </c>
      <c r="T380" s="81">
        <v>0.60999999999999999</v>
      </c>
    </row>
    <row r="381" thickBot="1" ht="15.95" customHeight="1">
      <c r="A381" s="100" t="s">
        <v>503</v>
      </c>
      <c r="B381" s="98"/>
      <c r="C381" s="98"/>
      <c r="D381" s="99">
        <f>D199+D226+D380</f>
        <v>57801</v>
      </c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1">
        <f>S199+S226+S380</f>
        <v>550590.56999999983</v>
      </c>
      <c r="T381" s="100"/>
    </row>
    <row r="382" ht="15.95" customHeight="1"/>
    <row r="383" ht="15.9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</sheetData>
  <autoFilter ref="B7:T199">
    <sortState ref="B8:T199">
      <sortCondition ref="B7:B199"/>
    </sortState>
  </autoFilter>
  <mergeCells count="3">
    <mergeCell ref="A2:M2"/>
    <mergeCell ref="N3:S3"/>
    <mergeCell ref="N4:S5"/>
  </mergeCells>
  <conditionalFormatting sqref="B351:B352">
    <cfRule priority="12" dxfId="0" type="duplicateValues"/>
  </conditionalFormatting>
  <conditionalFormatting sqref="B322">
    <cfRule priority="26" dxfId="0" type="duplicateValues"/>
  </conditionalFormatting>
  <conditionalFormatting sqref="B175">
    <cfRule priority="44" dxfId="0" type="duplicateValues"/>
  </conditionalFormatting>
  <pageMargins left="0.7" right="0.7" top="0.75" bottom="0.75" header="0" footer="0"/>
  <pageSetup r:id="rId1" paperSize="9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211" ySplit="7"/>
      <selection pane="bottomLeft" activeCell="A203" sqref="A203:A224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45931</v>
      </c>
      <c r="F4" s="15"/>
      <c r="I4" s="15"/>
      <c r="M4" s="15"/>
      <c r="N4" s="17">
        <f>S234+S338+S492</f>
        <v>698935.75000000047</v>
      </c>
      <c r="O4" s="18"/>
      <c r="P4" s="18"/>
      <c r="Q4" s="18"/>
      <c r="R4" s="18"/>
      <c r="S4" s="19"/>
    </row>
    <row r="5" thickBot="1" ht="27" customHeight="1">
      <c r="A5" s="341">
        <v>45961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0.14074999999999999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523</v>
      </c>
      <c r="C8" s="59" t="s">
        <v>119</v>
      </c>
      <c r="D8" s="41">
        <v>2165</v>
      </c>
      <c r="E8" s="42">
        <v>248</v>
      </c>
      <c r="F8" s="43">
        <v>0.80000000000000004</v>
      </c>
      <c r="G8" s="44">
        <f t="shared" ref="G8:G74" si="0">ROUNDDOWN(E8*(1-F8),0)</f>
        <v>49</v>
      </c>
      <c r="H8" s="45">
        <f t="shared" ref="H8:H74" si="1">G8*$C$6</f>
        <v>6.896749999999999</v>
      </c>
      <c r="I8" s="45">
        <f t="shared" ref="I8:I74" si="2">H8*D8</f>
        <v>14931.463749999997</v>
      </c>
      <c r="J8" s="45">
        <f t="shared" ref="J8:J74" si="3">H8*0.13</f>
        <v>0.89657749999999992</v>
      </c>
      <c r="K8" s="46">
        <f t="shared" ref="K8:K74" si="4">(H8-J8)*D8</f>
        <v>12990.373462499998</v>
      </c>
      <c r="L8" s="47">
        <v>0.20000000000000001</v>
      </c>
      <c r="M8" s="48">
        <f t="shared" ref="M8:M74" si="5">K8*L8</f>
        <v>2598.0746924999999</v>
      </c>
      <c r="N8" s="49">
        <v>0.050000000000000003</v>
      </c>
      <c r="O8" s="50">
        <f t="shared" ref="O8:O74" si="6">K8*N8</f>
        <v>649.51867312499996</v>
      </c>
      <c r="P8" s="49">
        <v>0.050000000000000003</v>
      </c>
      <c r="Q8" s="50">
        <f t="shared" ref="Q8:Q74" si="7">K8*P8</f>
        <v>649.51867312499996</v>
      </c>
      <c r="R8" s="51">
        <f t="shared" ref="R8:R74" si="8">IFERROR(ROUND((K8-M8-O8-Q8)/D8,2),0)</f>
        <v>4.2000000000000002</v>
      </c>
      <c r="S8" s="52">
        <f t="shared" ref="S8:S74" si="9">+D8*R8</f>
        <v>9093</v>
      </c>
      <c r="T8" s="53">
        <f t="shared" ref="T8:T74" si="10">S8/I8</f>
        <v>0.60898249175336217</v>
      </c>
    </row>
    <row r="9" ht="15.95" customHeight="1">
      <c r="A9" s="342" t="s">
        <v>485</v>
      </c>
      <c r="B9" s="39" t="s">
        <v>481</v>
      </c>
      <c r="C9" s="59" t="s">
        <v>121</v>
      </c>
      <c r="D9" s="41">
        <v>192</v>
      </c>
      <c r="E9" s="42">
        <v>348</v>
      </c>
      <c r="F9" s="43">
        <v>0.71999999999999997</v>
      </c>
      <c r="G9" s="44">
        <f t="shared" si="0"/>
        <v>97</v>
      </c>
      <c r="H9" s="45">
        <f t="shared" si="1"/>
        <v>13.652749999999999</v>
      </c>
      <c r="I9" s="45">
        <f t="shared" si="2"/>
        <v>2621.328</v>
      </c>
      <c r="J9" s="45">
        <f t="shared" si="3"/>
        <v>1.7748575</v>
      </c>
      <c r="K9" s="46">
        <f t="shared" si="4"/>
        <v>2280.5553599999998</v>
      </c>
      <c r="L9" s="47">
        <v>0.20000000000000001</v>
      </c>
      <c r="M9" s="48">
        <f t="shared" si="5"/>
        <v>456.11107199999998</v>
      </c>
      <c r="N9" s="49">
        <v>0.050000000000000003</v>
      </c>
      <c r="O9" s="50">
        <f t="shared" si="6"/>
        <v>114.02776799999999</v>
      </c>
      <c r="P9" s="49">
        <v>0.050000000000000003</v>
      </c>
      <c r="Q9" s="50">
        <f t="shared" si="7"/>
        <v>114.02776799999999</v>
      </c>
      <c r="R9" s="51">
        <f t="shared" si="8"/>
        <v>8.3100000000000005</v>
      </c>
      <c r="S9" s="52">
        <f t="shared" si="9"/>
        <v>1595.52</v>
      </c>
      <c r="T9" s="53">
        <f t="shared" si="10"/>
        <v>0.60866858325245832</v>
      </c>
    </row>
    <row r="10" ht="15.95" customHeight="1">
      <c r="A10" s="342" t="s">
        <v>485</v>
      </c>
      <c r="B10" s="39" t="s">
        <v>22</v>
      </c>
      <c r="C10" s="59" t="str">
        <f>VLOOKUP(B10,'New template'!A:L,2,FALSE)</f>
        <v>E05367</v>
      </c>
      <c r="D10" s="41">
        <v>15</v>
      </c>
      <c r="E10" s="42">
        <v>278</v>
      </c>
      <c r="F10" s="43">
        <v>0.80000000000000004</v>
      </c>
      <c r="G10" s="44">
        <f t="shared" si="0"/>
        <v>55</v>
      </c>
      <c r="H10" s="45">
        <f t="shared" si="1"/>
        <v>7.7412499999999991</v>
      </c>
      <c r="I10" s="45">
        <f t="shared" si="2"/>
        <v>116.11874999999999</v>
      </c>
      <c r="J10" s="45">
        <f t="shared" si="3"/>
        <v>1.0063624999999998</v>
      </c>
      <c r="K10" s="46">
        <f t="shared" si="4"/>
        <v>101.02331249999999</v>
      </c>
      <c r="L10" s="47">
        <v>0.20000000000000001</v>
      </c>
      <c r="M10" s="48">
        <f t="shared" si="5"/>
        <v>20.204662499999998</v>
      </c>
      <c r="N10" s="49">
        <v>0.050000000000000003</v>
      </c>
      <c r="O10" s="50">
        <f t="shared" si="6"/>
        <v>5.0511656249999994</v>
      </c>
      <c r="P10" s="49">
        <v>0.050000000000000003</v>
      </c>
      <c r="Q10" s="50">
        <f t="shared" si="7"/>
        <v>5.0511656249999994</v>
      </c>
      <c r="R10" s="51">
        <f t="shared" si="8"/>
        <v>4.71</v>
      </c>
      <c r="S10" s="52">
        <f t="shared" si="9"/>
        <v>70.650000000000006</v>
      </c>
      <c r="T10" s="53">
        <f t="shared" si="10"/>
        <v>0.60842887130631362</v>
      </c>
    </row>
    <row r="11" ht="15.95" customHeight="1">
      <c r="A11" s="342" t="s">
        <v>485</v>
      </c>
      <c r="B11" s="39" t="s">
        <v>402</v>
      </c>
      <c r="C11" s="59" t="str">
        <f>VLOOKUP(B11,'New template'!A:L,2,FALSE)</f>
        <v>E03174</v>
      </c>
      <c r="D11" s="41">
        <v>2842</v>
      </c>
      <c r="E11" s="42">
        <v>268</v>
      </c>
      <c r="F11" s="43">
        <v>0.90000000000000002</v>
      </c>
      <c r="G11" s="44">
        <f t="shared" si="0"/>
        <v>26</v>
      </c>
      <c r="H11" s="45">
        <f t="shared" si="1"/>
        <v>3.6594999999999995</v>
      </c>
      <c r="I11" s="45">
        <f t="shared" si="2"/>
        <v>10400.298999999999</v>
      </c>
      <c r="J11" s="45">
        <f t="shared" si="3"/>
        <v>0.47573499999999996</v>
      </c>
      <c r="K11" s="46">
        <f t="shared" si="4"/>
        <v>9048.2601299999988</v>
      </c>
      <c r="L11" s="47">
        <v>0.20000000000000001</v>
      </c>
      <c r="M11" s="48">
        <f t="shared" si="5"/>
        <v>1809.6520259999998</v>
      </c>
      <c r="N11" s="49">
        <v>0.050000000000000003</v>
      </c>
      <c r="O11" s="50">
        <f t="shared" si="6"/>
        <v>452.41300649999994</v>
      </c>
      <c r="P11" s="49">
        <v>0.050000000000000003</v>
      </c>
      <c r="Q11" s="50">
        <f t="shared" si="7"/>
        <v>452.41300649999994</v>
      </c>
      <c r="R11" s="51">
        <f t="shared" si="8"/>
        <v>2.23</v>
      </c>
      <c r="S11" s="52">
        <f t="shared" si="9"/>
        <v>6337.6599999999999</v>
      </c>
      <c r="T11" s="53">
        <f t="shared" si="10"/>
        <v>0.6093728651455117</v>
      </c>
    </row>
    <row r="12" ht="15.95" customHeight="1">
      <c r="A12" s="342" t="s">
        <v>485</v>
      </c>
      <c r="B12" s="39" t="s">
        <v>402</v>
      </c>
      <c r="C12" s="59" t="str">
        <f>VLOOKUP(B12,'New template'!A:L,2,FALSE)</f>
        <v>E03174</v>
      </c>
      <c r="D12" s="41">
        <v>77</v>
      </c>
      <c r="E12" s="42">
        <v>268</v>
      </c>
      <c r="F12" s="43">
        <v>0.83999999999999997</v>
      </c>
      <c r="G12" s="44">
        <f t="shared" si="0"/>
        <v>42</v>
      </c>
      <c r="H12" s="45">
        <f t="shared" si="1"/>
        <v>5.9114999999999993</v>
      </c>
      <c r="I12" s="45">
        <f t="shared" si="2"/>
        <v>455.18549999999993</v>
      </c>
      <c r="J12" s="45">
        <f t="shared" si="3"/>
        <v>0.76849499999999993</v>
      </c>
      <c r="K12" s="46">
        <f t="shared" si="4"/>
        <v>396.01138499999996</v>
      </c>
      <c r="L12" s="47">
        <v>0.20000000000000001</v>
      </c>
      <c r="M12" s="48">
        <f t="shared" si="5"/>
        <v>79.202276999999995</v>
      </c>
      <c r="N12" s="49">
        <v>0.050000000000000003</v>
      </c>
      <c r="O12" s="50">
        <f t="shared" si="6"/>
        <v>19.800569249999999</v>
      </c>
      <c r="P12" s="49">
        <v>0.050000000000000003</v>
      </c>
      <c r="Q12" s="50">
        <f t="shared" si="7"/>
        <v>19.800569249999999</v>
      </c>
      <c r="R12" s="51">
        <f t="shared" si="8"/>
        <v>3.6000000000000001</v>
      </c>
      <c r="S12" s="52">
        <f t="shared" si="9"/>
        <v>277.19999999999999</v>
      </c>
      <c r="T12" s="53">
        <f t="shared" si="10"/>
        <v>0.60898249175336217</v>
      </c>
    </row>
    <row r="13" ht="15.95" customHeight="1">
      <c r="A13" s="342" t="s">
        <v>485</v>
      </c>
      <c r="B13" s="39" t="s">
        <v>28</v>
      </c>
      <c r="C13" s="59" t="str">
        <f>VLOOKUP(B13,'New template'!A:L,2,FALSE)</f>
        <v>E05445</v>
      </c>
      <c r="D13" s="41">
        <v>148</v>
      </c>
      <c r="E13" s="42">
        <v>368</v>
      </c>
      <c r="F13" s="43">
        <v>0.80000000000000004</v>
      </c>
      <c r="G13" s="44">
        <f t="shared" si="0"/>
        <v>73</v>
      </c>
      <c r="H13" s="45">
        <f t="shared" si="1"/>
        <v>10.274749999999999</v>
      </c>
      <c r="I13" s="45">
        <f t="shared" si="2"/>
        <v>1520.6629999999998</v>
      </c>
      <c r="J13" s="45">
        <f t="shared" si="3"/>
        <v>1.3357174999999999</v>
      </c>
      <c r="K13" s="46">
        <f t="shared" si="4"/>
        <v>1322.9768099999999</v>
      </c>
      <c r="L13" s="47">
        <v>0.20000000000000001</v>
      </c>
      <c r="M13" s="48">
        <f t="shared" si="5"/>
        <v>264.59536199999997</v>
      </c>
      <c r="N13" s="49">
        <v>0.050000000000000003</v>
      </c>
      <c r="O13" s="50">
        <f t="shared" si="6"/>
        <v>66.148840499999991</v>
      </c>
      <c r="P13" s="49">
        <v>0.050000000000000003</v>
      </c>
      <c r="Q13" s="50">
        <f t="shared" si="7"/>
        <v>66.148840499999991</v>
      </c>
      <c r="R13" s="51">
        <f t="shared" si="8"/>
        <v>6.2599999999999998</v>
      </c>
      <c r="S13" s="52">
        <f t="shared" si="9"/>
        <v>926.48000000000002</v>
      </c>
      <c r="T13" s="53">
        <f t="shared" si="10"/>
        <v>0.60926056595050981</v>
      </c>
    </row>
    <row r="14" ht="15.95" customHeight="1">
      <c r="A14" s="342" t="s">
        <v>485</v>
      </c>
      <c r="B14" s="39" t="s">
        <v>30</v>
      </c>
      <c r="C14" s="59" t="str">
        <f>VLOOKUP(B14,'New template'!A:L,2,FALSE)</f>
        <v>E05444</v>
      </c>
      <c r="D14" s="41">
        <v>831</v>
      </c>
      <c r="E14" s="42">
        <v>498</v>
      </c>
      <c r="F14" s="43">
        <v>0.80000000000000004</v>
      </c>
      <c r="G14" s="44">
        <f t="shared" si="0"/>
        <v>99</v>
      </c>
      <c r="H14" s="45">
        <f t="shared" si="1"/>
        <v>13.934249999999999</v>
      </c>
      <c r="I14" s="45">
        <f t="shared" si="2"/>
        <v>11579.361749999998</v>
      </c>
      <c r="J14" s="45">
        <f t="shared" si="3"/>
        <v>1.8114524999999999</v>
      </c>
      <c r="K14" s="46">
        <f t="shared" si="4"/>
        <v>10074.044722499999</v>
      </c>
      <c r="L14" s="47">
        <v>0.20000000000000001</v>
      </c>
      <c r="M14" s="48">
        <f t="shared" si="5"/>
        <v>2014.8089444999998</v>
      </c>
      <c r="N14" s="49">
        <v>0.050000000000000003</v>
      </c>
      <c r="O14" s="50">
        <f t="shared" si="6"/>
        <v>503.70223612499996</v>
      </c>
      <c r="P14" s="49">
        <v>0.050000000000000003</v>
      </c>
      <c r="Q14" s="50">
        <f t="shared" si="7"/>
        <v>503.70223612499996</v>
      </c>
      <c r="R14" s="51">
        <f t="shared" si="8"/>
        <v>8.4900000000000002</v>
      </c>
      <c r="S14" s="52">
        <f t="shared" si="9"/>
        <v>7055.1900000000005</v>
      </c>
      <c r="T14" s="53">
        <f t="shared" si="10"/>
        <v>0.60929005866838915</v>
      </c>
    </row>
    <row r="15" ht="15.95" customHeight="1">
      <c r="A15" s="342" t="s">
        <v>485</v>
      </c>
      <c r="B15" s="39" t="s">
        <v>359</v>
      </c>
      <c r="C15" s="59" t="str">
        <f>VLOOKUP(B15,'New template'!A:L,2,FALSE)</f>
        <v>E02452</v>
      </c>
      <c r="D15" s="41">
        <v>220</v>
      </c>
      <c r="E15" s="42">
        <v>278</v>
      </c>
      <c r="F15" s="43">
        <v>0.90000000000000002</v>
      </c>
      <c r="G15" s="44">
        <f t="shared" si="0"/>
        <v>27</v>
      </c>
      <c r="H15" s="45">
        <f t="shared" si="1"/>
        <v>3.8002499999999997</v>
      </c>
      <c r="I15" s="45">
        <f t="shared" si="2"/>
        <v>836.05499999999995</v>
      </c>
      <c r="J15" s="45">
        <f t="shared" si="3"/>
        <v>0.49403249999999999</v>
      </c>
      <c r="K15" s="46">
        <f t="shared" si="4"/>
        <v>727.36784999999998</v>
      </c>
      <c r="L15" s="47">
        <v>0.20000000000000001</v>
      </c>
      <c r="M15" s="48">
        <f t="shared" si="5"/>
        <v>145.47357</v>
      </c>
      <c r="N15" s="49">
        <v>0.050000000000000003</v>
      </c>
      <c r="O15" s="50">
        <f t="shared" si="6"/>
        <v>36.368392499999999</v>
      </c>
      <c r="P15" s="49">
        <v>0.050000000000000003</v>
      </c>
      <c r="Q15" s="50">
        <f t="shared" si="7"/>
        <v>36.368392499999999</v>
      </c>
      <c r="R15" s="51">
        <f t="shared" si="8"/>
        <v>2.3100000000000001</v>
      </c>
      <c r="S15" s="52">
        <f t="shared" si="9"/>
        <v>508.19999999999999</v>
      </c>
      <c r="T15" s="53">
        <f t="shared" si="10"/>
        <v>0.60785474639826331</v>
      </c>
    </row>
    <row r="16" ht="15.95" customHeight="1">
      <c r="A16" s="342" t="s">
        <v>485</v>
      </c>
      <c r="B16" s="39" t="s">
        <v>361</v>
      </c>
      <c r="C16" s="59" t="str">
        <f>VLOOKUP(B16,'New template'!A:L,2,FALSE)</f>
        <v>E02895</v>
      </c>
      <c r="D16" s="41">
        <v>102</v>
      </c>
      <c r="E16" s="42">
        <v>268</v>
      </c>
      <c r="F16" s="43">
        <v>0.90000000000000002</v>
      </c>
      <c r="G16" s="44">
        <f t="shared" si="0"/>
        <v>26</v>
      </c>
      <c r="H16" s="45">
        <f t="shared" si="1"/>
        <v>3.6594999999999995</v>
      </c>
      <c r="I16" s="45">
        <f t="shared" si="2"/>
        <v>373.26899999999995</v>
      </c>
      <c r="J16" s="45">
        <f t="shared" si="3"/>
        <v>0.47573499999999996</v>
      </c>
      <c r="K16" s="46">
        <f t="shared" si="4"/>
        <v>324.74402999999995</v>
      </c>
      <c r="L16" s="47">
        <v>0.20000000000000001</v>
      </c>
      <c r="M16" s="48">
        <f t="shared" si="5"/>
        <v>64.94880599999999</v>
      </c>
      <c r="N16" s="49">
        <v>0.050000000000000003</v>
      </c>
      <c r="O16" s="50">
        <f t="shared" si="6"/>
        <v>16.237201499999998</v>
      </c>
      <c r="P16" s="49">
        <v>0.050000000000000003</v>
      </c>
      <c r="Q16" s="50">
        <f t="shared" si="7"/>
        <v>16.237201499999998</v>
      </c>
      <c r="R16" s="51">
        <f t="shared" si="8"/>
        <v>2.23</v>
      </c>
      <c r="S16" s="52">
        <f t="shared" si="9"/>
        <v>227.46000000000001</v>
      </c>
      <c r="T16" s="53">
        <f t="shared" si="10"/>
        <v>0.60937286514551181</v>
      </c>
    </row>
    <row r="17" ht="15.95" customHeight="1">
      <c r="A17" s="342" t="s">
        <v>485</v>
      </c>
      <c r="B17" s="39" t="s">
        <v>362</v>
      </c>
      <c r="C17" s="59" t="str">
        <f>VLOOKUP(B17,'New template'!A:L,2,FALSE)</f>
        <v>E02950</v>
      </c>
      <c r="D17" s="41">
        <v>63</v>
      </c>
      <c r="E17" s="42">
        <v>288</v>
      </c>
      <c r="F17" s="43">
        <v>0.84999999999999998</v>
      </c>
      <c r="G17" s="44">
        <f t="shared" si="0"/>
        <v>43</v>
      </c>
      <c r="H17" s="45">
        <f t="shared" si="1"/>
        <v>6.052249999999999</v>
      </c>
      <c r="I17" s="45">
        <f t="shared" si="2"/>
        <v>381.29174999999992</v>
      </c>
      <c r="J17" s="45">
        <f t="shared" si="3"/>
        <v>0.78679249999999989</v>
      </c>
      <c r="K17" s="46">
        <f t="shared" si="4"/>
        <v>331.72382249999993</v>
      </c>
      <c r="L17" s="47">
        <v>0.20000000000000001</v>
      </c>
      <c r="M17" s="48">
        <f t="shared" si="5"/>
        <v>66.344764499999982</v>
      </c>
      <c r="N17" s="49">
        <v>0.050000000000000003</v>
      </c>
      <c r="O17" s="50">
        <f t="shared" si="6"/>
        <v>16.586191124999996</v>
      </c>
      <c r="P17" s="49">
        <v>0.050000000000000003</v>
      </c>
      <c r="Q17" s="50">
        <f t="shared" si="7"/>
        <v>16.586191124999996</v>
      </c>
      <c r="R17" s="51">
        <f t="shared" si="8"/>
        <v>3.6899999999999999</v>
      </c>
      <c r="S17" s="52">
        <f t="shared" si="9"/>
        <v>232.47</v>
      </c>
      <c r="T17" s="53">
        <f t="shared" si="10"/>
        <v>0.60969061092981958</v>
      </c>
    </row>
    <row r="18" ht="15.95" customHeight="1">
      <c r="A18" s="342" t="s">
        <v>485</v>
      </c>
      <c r="B18" s="39" t="s">
        <v>292</v>
      </c>
      <c r="C18" s="59" t="str">
        <f>VLOOKUP(B18,'New template'!A:L,2,FALSE)</f>
        <v>E06132</v>
      </c>
      <c r="D18" s="41">
        <v>7</v>
      </c>
      <c r="E18" s="42">
        <v>298</v>
      </c>
      <c r="F18" s="43">
        <v>0.29999999999999999</v>
      </c>
      <c r="G18" s="44">
        <f t="shared" si="0"/>
        <v>208</v>
      </c>
      <c r="H18" s="45">
        <f t="shared" si="1"/>
        <v>29.275999999999996</v>
      </c>
      <c r="I18" s="45">
        <f t="shared" si="2"/>
        <v>204.93199999999996</v>
      </c>
      <c r="J18" s="45">
        <f t="shared" si="3"/>
        <v>3.8058799999999997</v>
      </c>
      <c r="K18" s="46">
        <f t="shared" si="4"/>
        <v>178.29083999999997</v>
      </c>
      <c r="L18" s="47">
        <v>0.20000000000000001</v>
      </c>
      <c r="M18" s="48">
        <f t="shared" si="5"/>
        <v>35.658167999999996</v>
      </c>
      <c r="N18" s="49">
        <v>0.050000000000000003</v>
      </c>
      <c r="O18" s="50">
        <f t="shared" si="6"/>
        <v>8.9145419999999991</v>
      </c>
      <c r="P18" s="49">
        <v>0.050000000000000003</v>
      </c>
      <c r="Q18" s="50">
        <f t="shared" si="7"/>
        <v>8.9145419999999991</v>
      </c>
      <c r="R18" s="51">
        <f t="shared" si="8"/>
        <v>17.829999999999998</v>
      </c>
      <c r="S18" s="52">
        <f t="shared" si="9"/>
        <v>124.80999999999999</v>
      </c>
      <c r="T18" s="53">
        <f t="shared" si="10"/>
        <v>0.60903128842738086</v>
      </c>
    </row>
    <row r="19" ht="15.95" customHeight="1">
      <c r="A19" s="342" t="s">
        <v>485</v>
      </c>
      <c r="B19" s="39" t="s">
        <v>292</v>
      </c>
      <c r="C19" s="59" t="str">
        <f>VLOOKUP(B19,'New template'!A:L,2,FALSE)</f>
        <v>E06132</v>
      </c>
      <c r="D19" s="41">
        <v>6</v>
      </c>
      <c r="E19" s="42">
        <v>298</v>
      </c>
      <c r="F19" s="43">
        <v>0</v>
      </c>
      <c r="G19" s="44">
        <f t="shared" si="0"/>
        <v>298</v>
      </c>
      <c r="H19" s="45">
        <f t="shared" si="1"/>
        <v>41.943499999999993</v>
      </c>
      <c r="I19" s="45">
        <f t="shared" si="2"/>
        <v>251.66099999999994</v>
      </c>
      <c r="J19" s="45">
        <f t="shared" si="3"/>
        <v>5.4526549999999991</v>
      </c>
      <c r="K19" s="46">
        <f t="shared" si="4"/>
        <v>218.94506999999996</v>
      </c>
      <c r="L19" s="47">
        <v>0.20000000000000001</v>
      </c>
      <c r="M19" s="48">
        <f t="shared" si="5"/>
        <v>43.789013999999995</v>
      </c>
      <c r="N19" s="49">
        <v>0.050000000000000003</v>
      </c>
      <c r="O19" s="50">
        <f t="shared" si="6"/>
        <v>10.947253499999999</v>
      </c>
      <c r="P19" s="49">
        <v>0.050000000000000003</v>
      </c>
      <c r="Q19" s="50">
        <f t="shared" si="7"/>
        <v>10.947253499999999</v>
      </c>
      <c r="R19" s="51">
        <f t="shared" si="8"/>
        <v>25.539999999999999</v>
      </c>
      <c r="S19" s="52">
        <f t="shared" si="9"/>
        <v>153.24000000000001</v>
      </c>
      <c r="T19" s="53">
        <f t="shared" si="10"/>
        <v>0.60891437290640993</v>
      </c>
    </row>
    <row r="20" ht="15.95" customHeight="1">
      <c r="A20" s="342" t="s">
        <v>485</v>
      </c>
      <c r="B20" s="39" t="s">
        <v>294</v>
      </c>
      <c r="C20" s="59" t="str">
        <f>VLOOKUP(B20,'New template'!A:L,2,FALSE)</f>
        <v>E06690</v>
      </c>
      <c r="D20" s="41">
        <v>4</v>
      </c>
      <c r="E20" s="42">
        <v>398</v>
      </c>
      <c r="F20" s="43">
        <v>0</v>
      </c>
      <c r="G20" s="44">
        <f t="shared" si="0"/>
        <v>398</v>
      </c>
      <c r="H20" s="45">
        <f t="shared" si="1"/>
        <v>56.018499999999996</v>
      </c>
      <c r="I20" s="45">
        <f t="shared" si="2"/>
        <v>224.07399999999998</v>
      </c>
      <c r="J20" s="45">
        <f t="shared" si="3"/>
        <v>7.2824049999999998</v>
      </c>
      <c r="K20" s="46">
        <f t="shared" si="4"/>
        <v>194.94438</v>
      </c>
      <c r="L20" s="47">
        <v>0.20000000000000001</v>
      </c>
      <c r="M20" s="48">
        <f t="shared" si="5"/>
        <v>38.988876000000005</v>
      </c>
      <c r="N20" s="49">
        <v>0.050000000000000003</v>
      </c>
      <c r="O20" s="50">
        <f t="shared" si="6"/>
        <v>9.7472190000000012</v>
      </c>
      <c r="P20" s="49">
        <v>0.050000000000000003</v>
      </c>
      <c r="Q20" s="50">
        <f t="shared" si="7"/>
        <v>9.7472190000000012</v>
      </c>
      <c r="R20" s="51">
        <f t="shared" si="8"/>
        <v>34.119999999999997</v>
      </c>
      <c r="S20" s="52">
        <f t="shared" si="9"/>
        <v>136.47999999999999</v>
      </c>
      <c r="T20" s="53">
        <f t="shared" si="10"/>
        <v>0.60908449887090876</v>
      </c>
    </row>
    <row r="21" ht="15.95" customHeight="1">
      <c r="A21" s="342" t="s">
        <v>485</v>
      </c>
      <c r="B21" s="39" t="s">
        <v>294</v>
      </c>
      <c r="C21" s="59" t="str">
        <f>VLOOKUP(B21,'New template'!A:L,2,FALSE)</f>
        <v>E06690</v>
      </c>
      <c r="D21" s="41">
        <v>6</v>
      </c>
      <c r="E21" s="42">
        <v>398</v>
      </c>
      <c r="F21" s="43">
        <v>0.29999999999999999</v>
      </c>
      <c r="G21" s="44">
        <f t="shared" si="0"/>
        <v>278</v>
      </c>
      <c r="H21" s="45">
        <f t="shared" si="1"/>
        <v>39.128499999999995</v>
      </c>
      <c r="I21" s="45">
        <f t="shared" si="2"/>
        <v>234.77099999999996</v>
      </c>
      <c r="J21" s="45">
        <f t="shared" si="3"/>
        <v>5.0867049999999994</v>
      </c>
      <c r="K21" s="46">
        <f t="shared" si="4"/>
        <v>204.25076999999996</v>
      </c>
      <c r="L21" s="47">
        <v>0.20000000000000001</v>
      </c>
      <c r="M21" s="48">
        <f t="shared" si="5"/>
        <v>40.850153999999996</v>
      </c>
      <c r="N21" s="49">
        <v>0.050000000000000003</v>
      </c>
      <c r="O21" s="50">
        <f t="shared" si="6"/>
        <v>10.212538499999999</v>
      </c>
      <c r="P21" s="49">
        <v>0.050000000000000003</v>
      </c>
      <c r="Q21" s="50">
        <f t="shared" si="7"/>
        <v>10.212538499999999</v>
      </c>
      <c r="R21" s="51">
        <f t="shared" si="8"/>
        <v>23.829999999999998</v>
      </c>
      <c r="S21" s="52">
        <f t="shared" si="9"/>
        <v>142.97999999999999</v>
      </c>
      <c r="T21" s="53">
        <f t="shared" si="10"/>
        <v>0.60901900149507404</v>
      </c>
    </row>
    <row r="22" ht="15.95" customHeight="1">
      <c r="A22" s="342" t="s">
        <v>485</v>
      </c>
      <c r="B22" s="39" t="s">
        <v>296</v>
      </c>
      <c r="C22" s="59" t="str">
        <f>VLOOKUP(B22,'New template'!A:L,2,FALSE)</f>
        <v>E06691</v>
      </c>
      <c r="D22" s="41">
        <v>12</v>
      </c>
      <c r="E22" s="42">
        <v>498</v>
      </c>
      <c r="F22" s="43">
        <v>0.29999999999999999</v>
      </c>
      <c r="G22" s="44">
        <f t="shared" si="0"/>
        <v>348</v>
      </c>
      <c r="H22" s="45">
        <f t="shared" si="1"/>
        <v>48.980999999999995</v>
      </c>
      <c r="I22" s="45">
        <f t="shared" si="2"/>
        <v>587.77199999999993</v>
      </c>
      <c r="J22" s="45">
        <f t="shared" si="3"/>
        <v>6.3675299999999995</v>
      </c>
      <c r="K22" s="46">
        <f t="shared" si="4"/>
        <v>511.36163999999991</v>
      </c>
      <c r="L22" s="47">
        <v>0.20000000000000001</v>
      </c>
      <c r="M22" s="48">
        <f t="shared" si="5"/>
        <v>102.27232799999999</v>
      </c>
      <c r="N22" s="49">
        <v>0.050000000000000003</v>
      </c>
      <c r="O22" s="50">
        <f t="shared" si="6"/>
        <v>25.568081999999997</v>
      </c>
      <c r="P22" s="49">
        <v>0.050000000000000003</v>
      </c>
      <c r="Q22" s="50">
        <f t="shared" si="7"/>
        <v>25.568081999999997</v>
      </c>
      <c r="R22" s="51">
        <f t="shared" si="8"/>
        <v>29.829999999999998</v>
      </c>
      <c r="S22" s="52">
        <f t="shared" si="9"/>
        <v>357.95999999999998</v>
      </c>
      <c r="T22" s="53">
        <f t="shared" si="10"/>
        <v>0.60901165758151121</v>
      </c>
    </row>
    <row r="23" ht="15.95" customHeight="1">
      <c r="A23" s="342" t="s">
        <v>485</v>
      </c>
      <c r="B23" s="39" t="s">
        <v>296</v>
      </c>
      <c r="C23" s="59" t="str">
        <f>VLOOKUP(B23,'New template'!A:L,2,FALSE)</f>
        <v>E06691</v>
      </c>
      <c r="D23" s="41">
        <v>3</v>
      </c>
      <c r="E23" s="42">
        <v>498</v>
      </c>
      <c r="F23" s="43">
        <v>0</v>
      </c>
      <c r="G23" s="44">
        <f t="shared" si="0"/>
        <v>498</v>
      </c>
      <c r="H23" s="45">
        <f t="shared" si="1"/>
        <v>70.093499999999992</v>
      </c>
      <c r="I23" s="45">
        <f t="shared" si="2"/>
        <v>210.28049999999996</v>
      </c>
      <c r="J23" s="45">
        <f t="shared" si="3"/>
        <v>9.1121549999999996</v>
      </c>
      <c r="K23" s="46">
        <f t="shared" si="4"/>
        <v>182.94403499999999</v>
      </c>
      <c r="L23" s="47">
        <v>0.20000000000000001</v>
      </c>
      <c r="M23" s="48">
        <f t="shared" si="5"/>
        <v>36.588806999999996</v>
      </c>
      <c r="N23" s="49">
        <v>0.050000000000000003</v>
      </c>
      <c r="O23" s="50">
        <f t="shared" si="6"/>
        <v>9.1472017499999989</v>
      </c>
      <c r="P23" s="49">
        <v>0.050000000000000003</v>
      </c>
      <c r="Q23" s="50">
        <f t="shared" si="7"/>
        <v>9.1472017499999989</v>
      </c>
      <c r="R23" s="51">
        <f t="shared" si="8"/>
        <v>42.689999999999998</v>
      </c>
      <c r="S23" s="52">
        <f t="shared" si="9"/>
        <v>128.06999999999999</v>
      </c>
      <c r="T23" s="53">
        <f t="shared" si="10"/>
        <v>0.60904363457381938</v>
      </c>
    </row>
    <row r="24" ht="15.95" customHeight="1">
      <c r="A24" s="342" t="s">
        <v>485</v>
      </c>
      <c r="B24" s="39" t="s">
        <v>404</v>
      </c>
      <c r="C24" s="59" t="str">
        <f>VLOOKUP(B24,'New template'!A:L,2,FALSE)</f>
        <v>E06117</v>
      </c>
      <c r="D24" s="41">
        <v>12</v>
      </c>
      <c r="E24" s="42">
        <v>248</v>
      </c>
      <c r="F24" s="43">
        <v>0.5</v>
      </c>
      <c r="G24" s="44">
        <f t="shared" si="0"/>
        <v>124</v>
      </c>
      <c r="H24" s="45">
        <f t="shared" si="1"/>
        <v>17.452999999999999</v>
      </c>
      <c r="I24" s="45">
        <f t="shared" si="2"/>
        <v>209.43599999999998</v>
      </c>
      <c r="J24" s="45">
        <f t="shared" si="3"/>
        <v>2.2688899999999999</v>
      </c>
      <c r="K24" s="46">
        <f t="shared" si="4"/>
        <v>182.20931999999999</v>
      </c>
      <c r="L24" s="47">
        <v>0.20000000000000001</v>
      </c>
      <c r="M24" s="48">
        <f t="shared" si="5"/>
        <v>36.441864000000002</v>
      </c>
      <c r="N24" s="49">
        <v>0.050000000000000003</v>
      </c>
      <c r="O24" s="50">
        <f t="shared" si="6"/>
        <v>9.1104660000000006</v>
      </c>
      <c r="P24" s="49">
        <v>0.050000000000000003</v>
      </c>
      <c r="Q24" s="50">
        <f t="shared" si="7"/>
        <v>9.1104660000000006</v>
      </c>
      <c r="R24" s="51">
        <f t="shared" si="8"/>
        <v>10.630000000000001</v>
      </c>
      <c r="S24" s="52">
        <f t="shared" si="9"/>
        <v>127.56</v>
      </c>
      <c r="T24" s="53">
        <f t="shared" si="10"/>
        <v>0.60906434423881284</v>
      </c>
    </row>
    <row r="25" ht="15.95" customHeight="1">
      <c r="A25" s="342" t="s">
        <v>485</v>
      </c>
      <c r="B25" s="39" t="s">
        <v>48</v>
      </c>
      <c r="C25" s="59" t="str">
        <f>VLOOKUP(B25,'New template'!A:L,2,FALSE)</f>
        <v>E03009</v>
      </c>
      <c r="D25" s="41">
        <v>537</v>
      </c>
      <c r="E25" s="42">
        <v>268</v>
      </c>
      <c r="F25" s="43">
        <v>0.90000000000000002</v>
      </c>
      <c r="G25" s="44">
        <f t="shared" si="0"/>
        <v>26</v>
      </c>
      <c r="H25" s="45">
        <f t="shared" si="1"/>
        <v>3.6594999999999995</v>
      </c>
      <c r="I25" s="45">
        <f t="shared" si="2"/>
        <v>1965.1514999999997</v>
      </c>
      <c r="J25" s="45">
        <f t="shared" si="3"/>
        <v>0.47573499999999996</v>
      </c>
      <c r="K25" s="46">
        <f t="shared" si="4"/>
        <v>1709.6818049999999</v>
      </c>
      <c r="L25" s="47">
        <v>0.20000000000000001</v>
      </c>
      <c r="M25" s="48">
        <f t="shared" si="5"/>
        <v>341.93636100000003</v>
      </c>
      <c r="N25" s="49">
        <v>0.050000000000000003</v>
      </c>
      <c r="O25" s="50">
        <f t="shared" si="6"/>
        <v>85.484090250000008</v>
      </c>
      <c r="P25" s="49">
        <v>0.050000000000000003</v>
      </c>
      <c r="Q25" s="50">
        <f t="shared" si="7"/>
        <v>85.484090250000008</v>
      </c>
      <c r="R25" s="51">
        <f t="shared" si="8"/>
        <v>2.23</v>
      </c>
      <c r="S25" s="52">
        <f t="shared" si="9"/>
        <v>1197.51</v>
      </c>
      <c r="T25" s="53">
        <f t="shared" si="10"/>
        <v>0.60937286514551181</v>
      </c>
    </row>
    <row r="26" ht="15.95" customHeight="1">
      <c r="A26" s="342" t="s">
        <v>485</v>
      </c>
      <c r="B26" s="39" t="s">
        <v>48</v>
      </c>
      <c r="C26" s="59" t="str">
        <f>VLOOKUP(B26,'New template'!A:L,2,FALSE)</f>
        <v>E03009</v>
      </c>
      <c r="D26" s="41">
        <v>1851</v>
      </c>
      <c r="E26" s="42">
        <v>268</v>
      </c>
      <c r="F26" s="43">
        <v>0.84999999999999998</v>
      </c>
      <c r="G26" s="44">
        <f t="shared" si="0"/>
        <v>40</v>
      </c>
      <c r="H26" s="45">
        <f t="shared" si="1"/>
        <v>5.629999999999999</v>
      </c>
      <c r="I26" s="45">
        <f t="shared" si="2"/>
        <v>10421.129999999997</v>
      </c>
      <c r="J26" s="45">
        <f t="shared" si="3"/>
        <v>0.73189999999999988</v>
      </c>
      <c r="K26" s="46">
        <f t="shared" si="4"/>
        <v>9066.3830999999991</v>
      </c>
      <c r="L26" s="47">
        <v>0.20000000000000001</v>
      </c>
      <c r="M26" s="48">
        <f t="shared" si="5"/>
        <v>1813.2766199999999</v>
      </c>
      <c r="N26" s="49">
        <v>0.050000000000000003</v>
      </c>
      <c r="O26" s="50">
        <f t="shared" si="6"/>
        <v>453.31915499999997</v>
      </c>
      <c r="P26" s="49">
        <v>0.050000000000000003</v>
      </c>
      <c r="Q26" s="50">
        <f t="shared" si="7"/>
        <v>453.31915499999997</v>
      </c>
      <c r="R26" s="51">
        <f t="shared" si="8"/>
        <v>3.4300000000000002</v>
      </c>
      <c r="S26" s="52">
        <f t="shared" si="9"/>
        <v>6348.9300000000003</v>
      </c>
      <c r="T26" s="53">
        <f t="shared" si="10"/>
        <v>0.60923623445825947</v>
      </c>
    </row>
    <row r="27" ht="15.95" customHeight="1">
      <c r="A27" s="342" t="s">
        <v>485</v>
      </c>
      <c r="B27" s="39" t="s">
        <v>50</v>
      </c>
      <c r="C27" s="59" t="str">
        <f>VLOOKUP(B27,'New template'!A:L,2,FALSE)</f>
        <v xml:space="preserve">E03483 </v>
      </c>
      <c r="D27" s="41">
        <v>1423</v>
      </c>
      <c r="E27" s="42">
        <v>368</v>
      </c>
      <c r="F27" s="43">
        <v>0.84999999999999998</v>
      </c>
      <c r="G27" s="44">
        <f t="shared" si="0"/>
        <v>55</v>
      </c>
      <c r="H27" s="45">
        <f t="shared" si="1"/>
        <v>7.7412499999999991</v>
      </c>
      <c r="I27" s="45">
        <f t="shared" si="2"/>
        <v>11015.798749999998</v>
      </c>
      <c r="J27" s="45">
        <f t="shared" si="3"/>
        <v>1.0063624999999998</v>
      </c>
      <c r="K27" s="46">
        <f t="shared" si="4"/>
        <v>9583.7449124999985</v>
      </c>
      <c r="L27" s="47">
        <v>0.20000000000000001</v>
      </c>
      <c r="M27" s="48">
        <f t="shared" si="5"/>
        <v>1916.7489824999998</v>
      </c>
      <c r="N27" s="49">
        <v>0.050000000000000003</v>
      </c>
      <c r="O27" s="50">
        <f t="shared" si="6"/>
        <v>479.18724562499995</v>
      </c>
      <c r="P27" s="49">
        <v>0.050000000000000003</v>
      </c>
      <c r="Q27" s="50">
        <f t="shared" si="7"/>
        <v>479.18724562499995</v>
      </c>
      <c r="R27" s="51">
        <f t="shared" si="8"/>
        <v>4.71</v>
      </c>
      <c r="S27" s="52">
        <f t="shared" si="9"/>
        <v>6702.3299999999999</v>
      </c>
      <c r="T27" s="53">
        <f t="shared" si="10"/>
        <v>0.60842887130631362</v>
      </c>
    </row>
    <row r="28" ht="15.95" customHeight="1">
      <c r="A28" s="342" t="s">
        <v>485</v>
      </c>
      <c r="B28" s="39" t="s">
        <v>50</v>
      </c>
      <c r="C28" s="59" t="str">
        <f>VLOOKUP(B28,'New template'!A:L,2,FALSE)</f>
        <v xml:space="preserve">E03483 </v>
      </c>
      <c r="D28" s="41">
        <v>518</v>
      </c>
      <c r="E28" s="42">
        <v>368</v>
      </c>
      <c r="F28" s="43">
        <v>0.90000000000000002</v>
      </c>
      <c r="G28" s="44">
        <f t="shared" si="0"/>
        <v>36</v>
      </c>
      <c r="H28" s="45">
        <f t="shared" si="1"/>
        <v>5.0669999999999993</v>
      </c>
      <c r="I28" s="45">
        <f t="shared" si="2"/>
        <v>2624.7059999999997</v>
      </c>
      <c r="J28" s="45">
        <f t="shared" si="3"/>
        <v>0.65870999999999991</v>
      </c>
      <c r="K28" s="46">
        <f t="shared" si="4"/>
        <v>2283.4942199999996</v>
      </c>
      <c r="L28" s="47">
        <v>0.20000000000000001</v>
      </c>
      <c r="M28" s="48">
        <f t="shared" si="5"/>
        <v>456.69884399999995</v>
      </c>
      <c r="N28" s="49">
        <v>0.050000000000000003</v>
      </c>
      <c r="O28" s="50">
        <f t="shared" si="6"/>
        <v>114.17471099999999</v>
      </c>
      <c r="P28" s="49">
        <v>0.050000000000000003</v>
      </c>
      <c r="Q28" s="50">
        <f t="shared" si="7"/>
        <v>114.17471099999999</v>
      </c>
      <c r="R28" s="51">
        <f t="shared" si="8"/>
        <v>3.0899999999999999</v>
      </c>
      <c r="S28" s="52">
        <f t="shared" si="9"/>
        <v>1600.6199999999999</v>
      </c>
      <c r="T28" s="53">
        <f t="shared" si="10"/>
        <v>0.60982830076968619</v>
      </c>
    </row>
    <row r="29" ht="15.95" customHeight="1">
      <c r="A29" s="342" t="s">
        <v>485</v>
      </c>
      <c r="B29" s="39" t="s">
        <v>42</v>
      </c>
      <c r="C29" s="59" t="str">
        <f>VLOOKUP(B29,'New template'!A:L,2,FALSE)</f>
        <v>E03350</v>
      </c>
      <c r="D29" s="41">
        <v>2</v>
      </c>
      <c r="E29" s="42">
        <v>198</v>
      </c>
      <c r="F29" s="43">
        <v>0.80000000000000004</v>
      </c>
      <c r="G29" s="44">
        <f t="shared" si="0"/>
        <v>39</v>
      </c>
      <c r="H29" s="45">
        <f t="shared" si="1"/>
        <v>5.4892499999999993</v>
      </c>
      <c r="I29" s="45">
        <f t="shared" si="2"/>
        <v>10.978499999999999</v>
      </c>
      <c r="J29" s="45">
        <f t="shared" si="3"/>
        <v>0.71360249999999992</v>
      </c>
      <c r="K29" s="46">
        <f t="shared" si="4"/>
        <v>9.5512949999999996</v>
      </c>
      <c r="L29" s="47">
        <v>0.20000000000000001</v>
      </c>
      <c r="M29" s="48">
        <f t="shared" si="5"/>
        <v>1.9102589999999999</v>
      </c>
      <c r="N29" s="49">
        <v>0.050000000000000003</v>
      </c>
      <c r="O29" s="50">
        <f t="shared" si="6"/>
        <v>0.47756474999999998</v>
      </c>
      <c r="P29" s="49">
        <v>0.050000000000000003</v>
      </c>
      <c r="Q29" s="50">
        <f t="shared" si="7"/>
        <v>0.47756474999999998</v>
      </c>
      <c r="R29" s="51">
        <f t="shared" si="8"/>
        <v>3.3399999999999999</v>
      </c>
      <c r="S29" s="52">
        <f t="shared" si="9"/>
        <v>6.6799999999999997</v>
      </c>
      <c r="T29" s="53">
        <f t="shared" si="10"/>
        <v>0.60846199389716271</v>
      </c>
    </row>
    <row r="30" ht="15.95" customHeight="1">
      <c r="A30" s="342" t="s">
        <v>485</v>
      </c>
      <c r="B30" s="39" t="s">
        <v>42</v>
      </c>
      <c r="C30" s="59" t="str">
        <f>VLOOKUP(B30,'New template'!A:L,2,FALSE)</f>
        <v>E03350</v>
      </c>
      <c r="D30" s="41">
        <v>75</v>
      </c>
      <c r="E30" s="42">
        <v>198</v>
      </c>
      <c r="F30" s="43">
        <v>0.88</v>
      </c>
      <c r="G30" s="44">
        <f t="shared" si="0"/>
        <v>23</v>
      </c>
      <c r="H30" s="45">
        <f t="shared" si="1"/>
        <v>3.2372499999999995</v>
      </c>
      <c r="I30" s="45">
        <f t="shared" si="2"/>
        <v>242.79374999999996</v>
      </c>
      <c r="J30" s="45">
        <f t="shared" si="3"/>
        <v>0.42084249999999995</v>
      </c>
      <c r="K30" s="46">
        <f t="shared" si="4"/>
        <v>211.23056249999996</v>
      </c>
      <c r="L30" s="47">
        <v>0.20000000000000001</v>
      </c>
      <c r="M30" s="48">
        <f t="shared" si="5"/>
        <v>42.246112499999995</v>
      </c>
      <c r="N30" s="49">
        <v>0.050000000000000003</v>
      </c>
      <c r="O30" s="50">
        <f t="shared" si="6"/>
        <v>10.561528124999999</v>
      </c>
      <c r="P30" s="49">
        <v>0.050000000000000003</v>
      </c>
      <c r="Q30" s="50">
        <f t="shared" si="7"/>
        <v>10.561528124999999</v>
      </c>
      <c r="R30" s="51">
        <f t="shared" si="8"/>
        <v>1.97</v>
      </c>
      <c r="S30" s="52">
        <f t="shared" si="9"/>
        <v>147.75</v>
      </c>
      <c r="T30" s="53">
        <f t="shared" si="10"/>
        <v>0.60854120009267132</v>
      </c>
    </row>
    <row r="31" ht="15.95" customHeight="1">
      <c r="A31" s="342" t="s">
        <v>485</v>
      </c>
      <c r="B31" s="39" t="s">
        <v>42</v>
      </c>
      <c r="C31" s="59" t="str">
        <f>VLOOKUP(B31,'New template'!A:L,2,FALSE)</f>
        <v>E03350</v>
      </c>
      <c r="D31" s="41">
        <v>1</v>
      </c>
      <c r="E31" s="42">
        <v>198</v>
      </c>
      <c r="F31" s="43">
        <v>0.75</v>
      </c>
      <c r="G31" s="44">
        <f t="shared" si="0"/>
        <v>49</v>
      </c>
      <c r="H31" s="45">
        <f t="shared" si="1"/>
        <v>6.896749999999999</v>
      </c>
      <c r="I31" s="45">
        <f t="shared" si="2"/>
        <v>6.896749999999999</v>
      </c>
      <c r="J31" s="45">
        <f t="shared" si="3"/>
        <v>0.89657749999999992</v>
      </c>
      <c r="K31" s="46">
        <f t="shared" si="4"/>
        <v>6.0001724999999988</v>
      </c>
      <c r="L31" s="47">
        <v>0.20000000000000001</v>
      </c>
      <c r="M31" s="48">
        <f t="shared" si="5"/>
        <v>1.2000344999999999</v>
      </c>
      <c r="N31" s="49">
        <v>0.050000000000000003</v>
      </c>
      <c r="O31" s="50">
        <f t="shared" si="6"/>
        <v>0.30000862499999997</v>
      </c>
      <c r="P31" s="49">
        <v>0.050000000000000003</v>
      </c>
      <c r="Q31" s="50">
        <f t="shared" si="7"/>
        <v>0.30000862499999997</v>
      </c>
      <c r="R31" s="51">
        <f t="shared" si="8"/>
        <v>4.2000000000000002</v>
      </c>
      <c r="S31" s="52">
        <f t="shared" si="9"/>
        <v>4.2000000000000002</v>
      </c>
      <c r="T31" s="53">
        <f t="shared" si="10"/>
        <v>0.60898249175336217</v>
      </c>
    </row>
    <row r="32" ht="15.95" customHeight="1">
      <c r="A32" s="342" t="s">
        <v>485</v>
      </c>
      <c r="B32" s="39" t="s">
        <v>44</v>
      </c>
      <c r="C32" s="59" t="str">
        <f>VLOOKUP(B32,'New template'!A:L,2,FALSE)</f>
        <v>E04120</v>
      </c>
      <c r="D32" s="41">
        <v>29</v>
      </c>
      <c r="E32" s="42">
        <v>298</v>
      </c>
      <c r="F32" s="43">
        <v>0.83999999999999997</v>
      </c>
      <c r="G32" s="44">
        <f t="shared" si="0"/>
        <v>47</v>
      </c>
      <c r="H32" s="45">
        <f t="shared" si="1"/>
        <v>6.6152499999999996</v>
      </c>
      <c r="I32" s="45">
        <f t="shared" si="2"/>
        <v>191.84224999999998</v>
      </c>
      <c r="J32" s="45">
        <f t="shared" si="3"/>
        <v>0.85998249999999998</v>
      </c>
      <c r="K32" s="46">
        <f t="shared" si="4"/>
        <v>166.90275749999998</v>
      </c>
      <c r="L32" s="47">
        <v>0.20000000000000001</v>
      </c>
      <c r="M32" s="48">
        <f t="shared" si="5"/>
        <v>33.380551499999996</v>
      </c>
      <c r="N32" s="49">
        <v>0.050000000000000003</v>
      </c>
      <c r="O32" s="50">
        <f t="shared" si="6"/>
        <v>8.3451378749999989</v>
      </c>
      <c r="P32" s="49">
        <v>0.050000000000000003</v>
      </c>
      <c r="Q32" s="50">
        <f t="shared" si="7"/>
        <v>8.3451378749999989</v>
      </c>
      <c r="R32" s="51">
        <f t="shared" si="8"/>
        <v>4.0300000000000002</v>
      </c>
      <c r="S32" s="52">
        <f t="shared" si="9"/>
        <v>116.87</v>
      </c>
      <c r="T32" s="53">
        <f t="shared" si="10"/>
        <v>0.60919844299157255</v>
      </c>
    </row>
    <row r="33" ht="15.95" customHeight="1">
      <c r="A33" s="342" t="s">
        <v>485</v>
      </c>
      <c r="B33" s="39" t="s">
        <v>46</v>
      </c>
      <c r="C33" s="59" t="str">
        <f>VLOOKUP(B33,'New template'!A:L,2,FALSE)</f>
        <v>E06275</v>
      </c>
      <c r="D33" s="41">
        <v>1</v>
      </c>
      <c r="E33" s="42">
        <v>398</v>
      </c>
      <c r="F33" s="43">
        <v>0</v>
      </c>
      <c r="G33" s="44">
        <f t="shared" si="0"/>
        <v>398</v>
      </c>
      <c r="H33" s="45">
        <f t="shared" si="1"/>
        <v>56.018499999999996</v>
      </c>
      <c r="I33" s="45">
        <f t="shared" si="2"/>
        <v>56.018499999999996</v>
      </c>
      <c r="J33" s="45">
        <f t="shared" si="3"/>
        <v>7.2824049999999998</v>
      </c>
      <c r="K33" s="46">
        <f t="shared" si="4"/>
        <v>48.736094999999999</v>
      </c>
      <c r="L33" s="47">
        <v>0.20000000000000001</v>
      </c>
      <c r="M33" s="48">
        <f t="shared" si="5"/>
        <v>9.7472190000000012</v>
      </c>
      <c r="N33" s="49">
        <v>0.050000000000000003</v>
      </c>
      <c r="O33" s="50">
        <f t="shared" si="6"/>
        <v>2.4368047500000003</v>
      </c>
      <c r="P33" s="49">
        <v>0.050000000000000003</v>
      </c>
      <c r="Q33" s="50">
        <f t="shared" si="7"/>
        <v>2.4368047500000003</v>
      </c>
      <c r="R33" s="51">
        <f t="shared" si="8"/>
        <v>34.119999999999997</v>
      </c>
      <c r="S33" s="52">
        <f t="shared" si="9"/>
        <v>34.119999999999997</v>
      </c>
      <c r="T33" s="53">
        <f t="shared" si="10"/>
        <v>0.60908449887090876</v>
      </c>
    </row>
    <row r="34" ht="15.95" customHeight="1">
      <c r="A34" s="342" t="s">
        <v>485</v>
      </c>
      <c r="B34" s="39" t="s">
        <v>46</v>
      </c>
      <c r="C34" s="59" t="str">
        <f>VLOOKUP(B34,'New template'!A:L,2,FALSE)</f>
        <v>E06275</v>
      </c>
      <c r="D34" s="41">
        <v>73</v>
      </c>
      <c r="E34" s="42">
        <v>398</v>
      </c>
      <c r="F34" s="43">
        <v>0.81999999999999995</v>
      </c>
      <c r="G34" s="44">
        <f t="shared" si="0"/>
        <v>71</v>
      </c>
      <c r="H34" s="45">
        <f t="shared" si="1"/>
        <v>9.9932499999999997</v>
      </c>
      <c r="I34" s="45">
        <f t="shared" si="2"/>
        <v>729.50725</v>
      </c>
      <c r="J34" s="45">
        <f t="shared" si="3"/>
        <v>1.2991225</v>
      </c>
      <c r="K34" s="46">
        <f t="shared" si="4"/>
        <v>634.67130750000001</v>
      </c>
      <c r="L34" s="47">
        <v>0.20000000000000001</v>
      </c>
      <c r="M34" s="48">
        <f t="shared" si="5"/>
        <v>126.93426150000001</v>
      </c>
      <c r="N34" s="49">
        <v>0.050000000000000003</v>
      </c>
      <c r="O34" s="50">
        <f t="shared" si="6"/>
        <v>31.733565375000001</v>
      </c>
      <c r="P34" s="49">
        <v>0.050000000000000003</v>
      </c>
      <c r="Q34" s="50">
        <f t="shared" si="7"/>
        <v>31.733565375000001</v>
      </c>
      <c r="R34" s="51">
        <f t="shared" si="8"/>
        <v>6.0899999999999999</v>
      </c>
      <c r="S34" s="52">
        <f t="shared" si="9"/>
        <v>444.56999999999999</v>
      </c>
      <c r="T34" s="53">
        <f t="shared" si="10"/>
        <v>0.60941135266304758</v>
      </c>
    </row>
    <row r="35" ht="15.95" customHeight="1">
      <c r="A35" s="342" t="s">
        <v>485</v>
      </c>
      <c r="B35" s="39" t="s">
        <v>400</v>
      </c>
      <c r="C35" s="59" t="str">
        <f>VLOOKUP(B35,'New template'!A:L,2,FALSE)</f>
        <v>E06643</v>
      </c>
      <c r="D35" s="41">
        <v>1</v>
      </c>
      <c r="E35" s="42">
        <v>48</v>
      </c>
      <c r="F35" s="43">
        <v>0</v>
      </c>
      <c r="G35" s="44">
        <f t="shared" si="0"/>
        <v>48</v>
      </c>
      <c r="H35" s="45">
        <f t="shared" si="1"/>
        <v>6.7559999999999993</v>
      </c>
      <c r="I35" s="45">
        <f t="shared" si="2"/>
        <v>6.7559999999999993</v>
      </c>
      <c r="J35" s="45">
        <f t="shared" si="3"/>
        <v>0.87827999999999995</v>
      </c>
      <c r="K35" s="46">
        <f t="shared" si="4"/>
        <v>5.8777199999999992</v>
      </c>
      <c r="L35" s="47">
        <v>0.20000000000000001</v>
      </c>
      <c r="M35" s="48">
        <f t="shared" si="5"/>
        <v>1.1755439999999999</v>
      </c>
      <c r="N35" s="49">
        <v>0.050000000000000003</v>
      </c>
      <c r="O35" s="50">
        <f t="shared" si="6"/>
        <v>0.29388599999999998</v>
      </c>
      <c r="P35" s="49">
        <v>0.050000000000000003</v>
      </c>
      <c r="Q35" s="50">
        <f t="shared" si="7"/>
        <v>0.29388599999999998</v>
      </c>
      <c r="R35" s="51">
        <f t="shared" si="8"/>
        <v>4.1100000000000003</v>
      </c>
      <c r="S35" s="52">
        <f t="shared" si="9"/>
        <v>4.1100000000000003</v>
      </c>
      <c r="T35" s="53">
        <f t="shared" si="10"/>
        <v>0.60834813499111906</v>
      </c>
    </row>
    <row r="36" ht="15.95" customHeight="1">
      <c r="A36" s="342" t="s">
        <v>485</v>
      </c>
      <c r="B36" s="39" t="s">
        <v>400</v>
      </c>
      <c r="C36" s="59" t="str">
        <f>VLOOKUP(B36,'New template'!A:L,2,FALSE)</f>
        <v>E06643</v>
      </c>
      <c r="D36" s="41">
        <v>33</v>
      </c>
      <c r="E36" s="42">
        <v>48</v>
      </c>
      <c r="F36" s="43">
        <v>0.34999999999999998</v>
      </c>
      <c r="G36" s="44">
        <f t="shared" si="0"/>
        <v>31</v>
      </c>
      <c r="H36" s="45">
        <f t="shared" si="1"/>
        <v>4.3632499999999999</v>
      </c>
      <c r="I36" s="45">
        <f t="shared" si="2"/>
        <v>143.98724999999999</v>
      </c>
      <c r="J36" s="45">
        <f t="shared" si="3"/>
        <v>0.56722249999999996</v>
      </c>
      <c r="K36" s="46">
        <f t="shared" si="4"/>
        <v>125.2689075</v>
      </c>
      <c r="L36" s="47">
        <v>0.20000000000000001</v>
      </c>
      <c r="M36" s="48">
        <f t="shared" si="5"/>
        <v>25.053781499999999</v>
      </c>
      <c r="N36" s="49">
        <v>0.050000000000000003</v>
      </c>
      <c r="O36" s="50">
        <f t="shared" si="6"/>
        <v>6.2634453749999999</v>
      </c>
      <c r="P36" s="49">
        <v>0.050000000000000003</v>
      </c>
      <c r="Q36" s="50">
        <f t="shared" si="7"/>
        <v>6.2634453749999999</v>
      </c>
      <c r="R36" s="51">
        <f t="shared" si="8"/>
        <v>2.6600000000000001</v>
      </c>
      <c r="S36" s="52">
        <f t="shared" si="9"/>
        <v>87.780000000000001</v>
      </c>
      <c r="T36" s="53">
        <f t="shared" si="10"/>
        <v>0.60963731163696788</v>
      </c>
    </row>
    <row r="37" ht="15.95" customHeight="1">
      <c r="A37" s="342" t="s">
        <v>485</v>
      </c>
      <c r="B37" s="39" t="s">
        <v>64</v>
      </c>
      <c r="C37" s="59" t="str">
        <f>VLOOKUP(B37,'New template'!A:L,2,FALSE)</f>
        <v>E06646</v>
      </c>
      <c r="D37" s="41">
        <v>1</v>
      </c>
      <c r="E37" s="42">
        <v>98</v>
      </c>
      <c r="F37" s="43">
        <v>0.34999999999999998</v>
      </c>
      <c r="G37" s="44">
        <f t="shared" si="0"/>
        <v>63</v>
      </c>
      <c r="H37" s="45">
        <f t="shared" si="1"/>
        <v>8.8672499999999985</v>
      </c>
      <c r="I37" s="45">
        <f t="shared" si="2"/>
        <v>8.8672499999999985</v>
      </c>
      <c r="J37" s="45">
        <f t="shared" si="3"/>
        <v>1.1527424999999998</v>
      </c>
      <c r="K37" s="46">
        <f t="shared" si="4"/>
        <v>7.714507499999999</v>
      </c>
      <c r="L37" s="47">
        <v>0.20000000000000001</v>
      </c>
      <c r="M37" s="48">
        <f t="shared" si="5"/>
        <v>1.5429014999999999</v>
      </c>
      <c r="N37" s="49">
        <v>0.050000000000000003</v>
      </c>
      <c r="O37" s="50">
        <f t="shared" si="6"/>
        <v>0.38572537499999998</v>
      </c>
      <c r="P37" s="49">
        <v>0.050000000000000003</v>
      </c>
      <c r="Q37" s="50">
        <f t="shared" si="7"/>
        <v>0.38572537499999998</v>
      </c>
      <c r="R37" s="51">
        <f t="shared" si="8"/>
        <v>5.4000000000000004</v>
      </c>
      <c r="S37" s="52">
        <f t="shared" si="9"/>
        <v>5.4000000000000004</v>
      </c>
      <c r="T37" s="53">
        <f t="shared" si="10"/>
        <v>0.60898249175336228</v>
      </c>
    </row>
    <row r="38" ht="15.95" customHeight="1">
      <c r="A38" s="342" t="s">
        <v>485</v>
      </c>
      <c r="B38" s="39" t="s">
        <v>406</v>
      </c>
      <c r="C38" s="59" t="str">
        <f>VLOOKUP(B38,'New template'!A:L,2,FALSE)</f>
        <v>E03496</v>
      </c>
      <c r="D38" s="41">
        <v>23</v>
      </c>
      <c r="E38" s="42">
        <v>228</v>
      </c>
      <c r="F38" s="43">
        <v>0.59999999999999998</v>
      </c>
      <c r="G38" s="44">
        <f t="shared" si="0"/>
        <v>91</v>
      </c>
      <c r="H38" s="45">
        <f t="shared" si="1"/>
        <v>12.808249999999999</v>
      </c>
      <c r="I38" s="45">
        <f t="shared" si="2"/>
        <v>294.58974999999998</v>
      </c>
      <c r="J38" s="45">
        <f t="shared" si="3"/>
        <v>1.6650725</v>
      </c>
      <c r="K38" s="46">
        <f t="shared" si="4"/>
        <v>256.29308250000003</v>
      </c>
      <c r="L38" s="47">
        <v>0.20000000000000001</v>
      </c>
      <c r="M38" s="48">
        <f t="shared" si="5"/>
        <v>51.258616500000009</v>
      </c>
      <c r="N38" s="49">
        <v>0.050000000000000003</v>
      </c>
      <c r="O38" s="50">
        <f t="shared" si="6"/>
        <v>12.814654125000002</v>
      </c>
      <c r="P38" s="49">
        <v>0.050000000000000003</v>
      </c>
      <c r="Q38" s="50">
        <f t="shared" si="7"/>
        <v>12.814654125000002</v>
      </c>
      <c r="R38" s="51">
        <f t="shared" si="8"/>
        <v>7.7999999999999998</v>
      </c>
      <c r="S38" s="52">
        <f t="shared" si="9"/>
        <v>179.40000000000001</v>
      </c>
      <c r="T38" s="53">
        <f t="shared" si="10"/>
        <v>0.60898249175336217</v>
      </c>
    </row>
    <row r="39" ht="15.95" customHeight="1">
      <c r="A39" s="342" t="s">
        <v>485</v>
      </c>
      <c r="B39" s="39" t="s">
        <v>74</v>
      </c>
      <c r="C39" s="59" t="str">
        <f>VLOOKUP(B39,'New template'!A:L,2,FALSE)</f>
        <v>E05019</v>
      </c>
      <c r="D39" s="41">
        <v>60</v>
      </c>
      <c r="E39" s="42">
        <v>248</v>
      </c>
      <c r="F39" s="43">
        <v>0.5</v>
      </c>
      <c r="G39" s="44">
        <f t="shared" si="0"/>
        <v>124</v>
      </c>
      <c r="H39" s="45">
        <f t="shared" si="1"/>
        <v>17.452999999999999</v>
      </c>
      <c r="I39" s="45">
        <f t="shared" si="2"/>
        <v>1047.1800000000001</v>
      </c>
      <c r="J39" s="45">
        <f t="shared" si="3"/>
        <v>2.2688899999999999</v>
      </c>
      <c r="K39" s="46">
        <f t="shared" si="4"/>
        <v>911.04660000000001</v>
      </c>
      <c r="L39" s="47">
        <v>0.20000000000000001</v>
      </c>
      <c r="M39" s="48">
        <f t="shared" si="5"/>
        <v>182.20932000000002</v>
      </c>
      <c r="N39" s="49">
        <v>0.050000000000000003</v>
      </c>
      <c r="O39" s="50">
        <f t="shared" si="6"/>
        <v>45.552330000000005</v>
      </c>
      <c r="P39" s="49">
        <v>0.050000000000000003</v>
      </c>
      <c r="Q39" s="50">
        <f t="shared" si="7"/>
        <v>45.552330000000005</v>
      </c>
      <c r="R39" s="51">
        <f t="shared" si="8"/>
        <v>10.630000000000001</v>
      </c>
      <c r="S39" s="52">
        <f t="shared" si="9"/>
        <v>637.80000000000007</v>
      </c>
      <c r="T39" s="53">
        <f t="shared" si="10"/>
        <v>0.60906434423881284</v>
      </c>
    </row>
    <row r="40" ht="15.95" customHeight="1">
      <c r="A40" s="342" t="s">
        <v>485</v>
      </c>
      <c r="B40" s="39" t="s">
        <v>76</v>
      </c>
      <c r="C40" s="59" t="str">
        <f>VLOOKUP(B40,'New template'!A:L,2,FALSE)</f>
        <v>E05733</v>
      </c>
      <c r="D40" s="41">
        <v>1</v>
      </c>
      <c r="E40" s="42">
        <v>348</v>
      </c>
      <c r="F40" s="43">
        <v>0</v>
      </c>
      <c r="G40" s="44">
        <f t="shared" si="0"/>
        <v>348</v>
      </c>
      <c r="H40" s="45">
        <f t="shared" si="1"/>
        <v>48.980999999999995</v>
      </c>
      <c r="I40" s="45">
        <f t="shared" si="2"/>
        <v>48.980999999999995</v>
      </c>
      <c r="J40" s="45">
        <f t="shared" si="3"/>
        <v>6.3675299999999995</v>
      </c>
      <c r="K40" s="46">
        <f t="shared" si="4"/>
        <v>42.613469999999992</v>
      </c>
      <c r="L40" s="47">
        <v>0.20000000000000001</v>
      </c>
      <c r="M40" s="48">
        <f t="shared" si="5"/>
        <v>8.5226939999999995</v>
      </c>
      <c r="N40" s="49">
        <v>0.050000000000000003</v>
      </c>
      <c r="O40" s="50">
        <f t="shared" si="6"/>
        <v>2.1306734999999999</v>
      </c>
      <c r="P40" s="49">
        <v>0.050000000000000003</v>
      </c>
      <c r="Q40" s="50">
        <f t="shared" si="7"/>
        <v>2.1306734999999999</v>
      </c>
      <c r="R40" s="51">
        <f t="shared" si="8"/>
        <v>29.829999999999998</v>
      </c>
      <c r="S40" s="52">
        <f t="shared" si="9"/>
        <v>29.829999999999998</v>
      </c>
      <c r="T40" s="53">
        <f t="shared" si="10"/>
        <v>0.60901165758151121</v>
      </c>
    </row>
    <row r="41" ht="15.95" customHeight="1">
      <c r="A41" s="342" t="s">
        <v>485</v>
      </c>
      <c r="B41" s="39" t="s">
        <v>76</v>
      </c>
      <c r="C41" s="59" t="str">
        <f>VLOOKUP(B41,'New template'!A:L,2,FALSE)</f>
        <v>E05733</v>
      </c>
      <c r="D41" s="41">
        <v>27</v>
      </c>
      <c r="E41" s="42">
        <v>348</v>
      </c>
      <c r="F41" s="43">
        <v>0.5</v>
      </c>
      <c r="G41" s="44">
        <f t="shared" si="0"/>
        <v>174</v>
      </c>
      <c r="H41" s="45">
        <f t="shared" si="1"/>
        <v>24.490499999999997</v>
      </c>
      <c r="I41" s="45">
        <f t="shared" si="2"/>
        <v>661.24349999999993</v>
      </c>
      <c r="J41" s="45">
        <f t="shared" si="3"/>
        <v>3.1837649999999997</v>
      </c>
      <c r="K41" s="46">
        <f t="shared" si="4"/>
        <v>575.28184499999986</v>
      </c>
      <c r="L41" s="47">
        <v>0.20000000000000001</v>
      </c>
      <c r="M41" s="48">
        <f t="shared" si="5"/>
        <v>115.05636899999998</v>
      </c>
      <c r="N41" s="49">
        <v>0.050000000000000003</v>
      </c>
      <c r="O41" s="50">
        <f t="shared" si="6"/>
        <v>28.764092249999994</v>
      </c>
      <c r="P41" s="49">
        <v>0.050000000000000003</v>
      </c>
      <c r="Q41" s="50">
        <f t="shared" si="7"/>
        <v>28.764092249999994</v>
      </c>
      <c r="R41" s="51">
        <f t="shared" si="8"/>
        <v>14.91</v>
      </c>
      <c r="S41" s="52">
        <f t="shared" si="9"/>
        <v>402.56999999999999</v>
      </c>
      <c r="T41" s="53">
        <f t="shared" si="10"/>
        <v>0.60880749678446755</v>
      </c>
    </row>
    <row r="42" ht="15.95" customHeight="1">
      <c r="A42" s="342" t="s">
        <v>485</v>
      </c>
      <c r="B42" s="39" t="s">
        <v>76</v>
      </c>
      <c r="C42" s="59" t="str">
        <f>VLOOKUP(B42,'New template'!A:L,2,FALSE)</f>
        <v>E05733</v>
      </c>
      <c r="D42" s="41">
        <v>26</v>
      </c>
      <c r="E42" s="42">
        <v>348</v>
      </c>
      <c r="F42" s="43">
        <v>0.45000000000000001</v>
      </c>
      <c r="G42" s="44">
        <f t="shared" si="0"/>
        <v>191</v>
      </c>
      <c r="H42" s="45">
        <f t="shared" si="1"/>
        <v>26.883249999999997</v>
      </c>
      <c r="I42" s="45">
        <f t="shared" si="2"/>
        <v>698.96449999999993</v>
      </c>
      <c r="J42" s="45">
        <f t="shared" si="3"/>
        <v>3.4948224999999997</v>
      </c>
      <c r="K42" s="46">
        <f t="shared" si="4"/>
        <v>608.09911499999998</v>
      </c>
      <c r="L42" s="47">
        <v>0.20000000000000001</v>
      </c>
      <c r="M42" s="48">
        <f t="shared" si="5"/>
        <v>121.619823</v>
      </c>
      <c r="N42" s="49">
        <v>0.050000000000000003</v>
      </c>
      <c r="O42" s="50">
        <f t="shared" si="6"/>
        <v>30.404955749999999</v>
      </c>
      <c r="P42" s="49">
        <v>0.050000000000000003</v>
      </c>
      <c r="Q42" s="50">
        <f t="shared" si="7"/>
        <v>30.404955749999999</v>
      </c>
      <c r="R42" s="51">
        <f t="shared" si="8"/>
        <v>16.370000000000001</v>
      </c>
      <c r="S42" s="52">
        <f t="shared" si="9"/>
        <v>425.62</v>
      </c>
      <c r="T42" s="53">
        <f t="shared" si="10"/>
        <v>0.60892935191987585</v>
      </c>
    </row>
    <row r="43" ht="15.95" customHeight="1">
      <c r="A43" s="342" t="s">
        <v>485</v>
      </c>
      <c r="B43" s="39" t="s">
        <v>78</v>
      </c>
      <c r="C43" s="59" t="str">
        <f>VLOOKUP(B43,'New template'!A:L,2,FALSE)</f>
        <v>E02533</v>
      </c>
      <c r="D43" s="41">
        <v>1097</v>
      </c>
      <c r="E43" s="42">
        <v>198</v>
      </c>
      <c r="F43" s="43">
        <v>0.83999999999999997</v>
      </c>
      <c r="G43" s="44">
        <f t="shared" si="0"/>
        <v>31</v>
      </c>
      <c r="H43" s="45">
        <f t="shared" si="1"/>
        <v>4.3632499999999999</v>
      </c>
      <c r="I43" s="45">
        <f t="shared" si="2"/>
        <v>4786.4852499999997</v>
      </c>
      <c r="J43" s="45">
        <f t="shared" si="3"/>
        <v>0.56722249999999996</v>
      </c>
      <c r="K43" s="46">
        <f t="shared" si="4"/>
        <v>4164.2421675000005</v>
      </c>
      <c r="L43" s="47">
        <v>0.20000000000000001</v>
      </c>
      <c r="M43" s="48">
        <f t="shared" si="5"/>
        <v>832.84843350000017</v>
      </c>
      <c r="N43" s="49">
        <v>0.050000000000000003</v>
      </c>
      <c r="O43" s="50">
        <f t="shared" si="6"/>
        <v>208.21210837500004</v>
      </c>
      <c r="P43" s="49">
        <v>0.050000000000000003</v>
      </c>
      <c r="Q43" s="50">
        <f t="shared" si="7"/>
        <v>208.21210837500004</v>
      </c>
      <c r="R43" s="51">
        <f t="shared" si="8"/>
        <v>2.6600000000000001</v>
      </c>
      <c r="S43" s="52">
        <f t="shared" si="9"/>
        <v>2918.02</v>
      </c>
      <c r="T43" s="53">
        <f t="shared" si="10"/>
        <v>0.60963731163696788</v>
      </c>
    </row>
    <row r="44" ht="15.95" customHeight="1">
      <c r="A44" s="342" t="s">
        <v>485</v>
      </c>
      <c r="B44" s="39" t="s">
        <v>80</v>
      </c>
      <c r="C44" s="59" t="str">
        <f>VLOOKUP(B44,'New template'!A:L,2,FALSE)</f>
        <v>E02595</v>
      </c>
      <c r="D44" s="41">
        <v>223</v>
      </c>
      <c r="E44" s="42">
        <v>298</v>
      </c>
      <c r="F44" s="43">
        <v>0.83999999999999997</v>
      </c>
      <c r="G44" s="44">
        <f t="shared" si="0"/>
        <v>47</v>
      </c>
      <c r="H44" s="45">
        <f t="shared" si="1"/>
        <v>6.6152499999999996</v>
      </c>
      <c r="I44" s="45">
        <f t="shared" si="2"/>
        <v>1475.20075</v>
      </c>
      <c r="J44" s="45">
        <f t="shared" si="3"/>
        <v>0.85998249999999998</v>
      </c>
      <c r="K44" s="46">
        <f t="shared" si="4"/>
        <v>1283.4246524999999</v>
      </c>
      <c r="L44" s="47">
        <v>0.20000000000000001</v>
      </c>
      <c r="M44" s="48">
        <f t="shared" si="5"/>
        <v>256.68493050000001</v>
      </c>
      <c r="N44" s="49">
        <v>0.050000000000000003</v>
      </c>
      <c r="O44" s="50">
        <f t="shared" si="6"/>
        <v>64.171232625000002</v>
      </c>
      <c r="P44" s="49">
        <v>0.050000000000000003</v>
      </c>
      <c r="Q44" s="50">
        <f t="shared" si="7"/>
        <v>64.171232625000002</v>
      </c>
      <c r="R44" s="51">
        <f t="shared" si="8"/>
        <v>4.0300000000000002</v>
      </c>
      <c r="S44" s="52">
        <f t="shared" si="9"/>
        <v>898.69000000000005</v>
      </c>
      <c r="T44" s="53">
        <f t="shared" si="10"/>
        <v>0.60919844299157255</v>
      </c>
    </row>
    <row r="45" ht="15.95" customHeight="1">
      <c r="A45" s="342" t="s">
        <v>485</v>
      </c>
      <c r="B45" s="39" t="s">
        <v>82</v>
      </c>
      <c r="C45" s="59" t="str">
        <f>VLOOKUP(B45,'New template'!A:L,2,FALSE)</f>
        <v>E02596</v>
      </c>
      <c r="D45" s="41">
        <v>24</v>
      </c>
      <c r="E45" s="42">
        <v>398</v>
      </c>
      <c r="F45" s="43">
        <v>0.64000000000000001</v>
      </c>
      <c r="G45" s="44">
        <f t="shared" si="0"/>
        <v>143</v>
      </c>
      <c r="H45" s="45">
        <f t="shared" si="1"/>
        <v>20.127249999999997</v>
      </c>
      <c r="I45" s="45">
        <f t="shared" si="2"/>
        <v>483.05399999999992</v>
      </c>
      <c r="J45" s="45">
        <f t="shared" si="3"/>
        <v>2.6165424999999995</v>
      </c>
      <c r="K45" s="46">
        <f t="shared" si="4"/>
        <v>420.25697999999988</v>
      </c>
      <c r="L45" s="47">
        <v>0.20000000000000001</v>
      </c>
      <c r="M45" s="48">
        <f t="shared" si="5"/>
        <v>84.051395999999983</v>
      </c>
      <c r="N45" s="49">
        <v>0.050000000000000003</v>
      </c>
      <c r="O45" s="50">
        <f t="shared" si="6"/>
        <v>21.012848999999996</v>
      </c>
      <c r="P45" s="49">
        <v>0.050000000000000003</v>
      </c>
      <c r="Q45" s="50">
        <f t="shared" si="7"/>
        <v>21.012848999999996</v>
      </c>
      <c r="R45" s="51">
        <f t="shared" si="8"/>
        <v>12.26</v>
      </c>
      <c r="S45" s="52">
        <f t="shared" si="9"/>
        <v>294.24000000000001</v>
      </c>
      <c r="T45" s="53">
        <f t="shared" si="10"/>
        <v>0.60912444571414393</v>
      </c>
    </row>
    <row r="46" ht="15.95" customHeight="1">
      <c r="A46" s="342" t="s">
        <v>485</v>
      </c>
      <c r="B46" s="39" t="s">
        <v>82</v>
      </c>
      <c r="C46" s="59" t="str">
        <f>VLOOKUP(B46,'New template'!A:L,2,FALSE)</f>
        <v>E02596</v>
      </c>
      <c r="D46" s="41">
        <v>438</v>
      </c>
      <c r="E46" s="42">
        <v>398</v>
      </c>
      <c r="F46" s="43">
        <v>0.75</v>
      </c>
      <c r="G46" s="44">
        <f t="shared" si="0"/>
        <v>99</v>
      </c>
      <c r="H46" s="45">
        <f t="shared" si="1"/>
        <v>13.934249999999999</v>
      </c>
      <c r="I46" s="45">
        <f t="shared" si="2"/>
        <v>6103.2014999999992</v>
      </c>
      <c r="J46" s="45">
        <f t="shared" si="3"/>
        <v>1.8114524999999999</v>
      </c>
      <c r="K46" s="46">
        <f t="shared" si="4"/>
        <v>5309.7853049999994</v>
      </c>
      <c r="L46" s="47">
        <v>0.20000000000000001</v>
      </c>
      <c r="M46" s="48">
        <f t="shared" si="5"/>
        <v>1061.9570609999998</v>
      </c>
      <c r="N46" s="49">
        <v>0.050000000000000003</v>
      </c>
      <c r="O46" s="50">
        <f t="shared" si="6"/>
        <v>265.48926524999996</v>
      </c>
      <c r="P46" s="49">
        <v>0.050000000000000003</v>
      </c>
      <c r="Q46" s="50">
        <f t="shared" si="7"/>
        <v>265.48926524999996</v>
      </c>
      <c r="R46" s="51">
        <f t="shared" si="8"/>
        <v>8.4900000000000002</v>
      </c>
      <c r="S46" s="52">
        <f t="shared" si="9"/>
        <v>3718.6199999999999</v>
      </c>
      <c r="T46" s="53">
        <f t="shared" si="10"/>
        <v>0.60929005866838915</v>
      </c>
    </row>
    <row r="47" ht="15.95" customHeight="1">
      <c r="A47" s="342" t="s">
        <v>485</v>
      </c>
      <c r="B47" s="39" t="s">
        <v>365</v>
      </c>
      <c r="C47" s="59" t="str">
        <f>VLOOKUP(B47,'New template'!A:L,2,FALSE)</f>
        <v>E02035</v>
      </c>
      <c r="D47" s="41">
        <v>66</v>
      </c>
      <c r="E47" s="42">
        <v>98</v>
      </c>
      <c r="F47" s="43">
        <v>0.5</v>
      </c>
      <c r="G47" s="44">
        <f t="shared" si="0"/>
        <v>49</v>
      </c>
      <c r="H47" s="45">
        <f t="shared" si="1"/>
        <v>6.896749999999999</v>
      </c>
      <c r="I47" s="45">
        <f t="shared" si="2"/>
        <v>455.18549999999993</v>
      </c>
      <c r="J47" s="45">
        <f t="shared" si="3"/>
        <v>0.89657749999999992</v>
      </c>
      <c r="K47" s="46">
        <f t="shared" si="4"/>
        <v>396.0113849999999</v>
      </c>
      <c r="L47" s="47">
        <v>0.20000000000000001</v>
      </c>
      <c r="M47" s="48">
        <f t="shared" si="5"/>
        <v>79.202276999999981</v>
      </c>
      <c r="N47" s="49">
        <v>0.050000000000000003</v>
      </c>
      <c r="O47" s="50">
        <f t="shared" si="6"/>
        <v>19.800569249999995</v>
      </c>
      <c r="P47" s="49">
        <v>0.050000000000000003</v>
      </c>
      <c r="Q47" s="50">
        <f t="shared" si="7"/>
        <v>19.800569249999995</v>
      </c>
      <c r="R47" s="51">
        <f t="shared" si="8"/>
        <v>4.2000000000000002</v>
      </c>
      <c r="S47" s="52">
        <f t="shared" si="9"/>
        <v>277.19999999999999</v>
      </c>
      <c r="T47" s="53">
        <f t="shared" si="10"/>
        <v>0.60898249175336217</v>
      </c>
    </row>
    <row r="48" ht="15.95" customHeight="1">
      <c r="A48" s="342" t="s">
        <v>485</v>
      </c>
      <c r="B48" s="39" t="s">
        <v>365</v>
      </c>
      <c r="C48" s="59" t="str">
        <f>VLOOKUP(B48,'New template'!A:L,2,FALSE)</f>
        <v>E02035</v>
      </c>
      <c r="D48" s="41">
        <v>318</v>
      </c>
      <c r="E48" s="42">
        <v>98</v>
      </c>
      <c r="F48" s="43">
        <v>0.69999999999999996</v>
      </c>
      <c r="G48" s="44">
        <f t="shared" si="0"/>
        <v>29</v>
      </c>
      <c r="H48" s="45">
        <f t="shared" si="1"/>
        <v>4.0817499999999995</v>
      </c>
      <c r="I48" s="45">
        <f t="shared" si="2"/>
        <v>1297.9964999999997</v>
      </c>
      <c r="J48" s="45">
        <f t="shared" si="3"/>
        <v>0.53062749999999992</v>
      </c>
      <c r="K48" s="46">
        <f t="shared" si="4"/>
        <v>1129.2569549999998</v>
      </c>
      <c r="L48" s="47">
        <v>0.20000000000000001</v>
      </c>
      <c r="M48" s="48">
        <f t="shared" si="5"/>
        <v>225.85139099999998</v>
      </c>
      <c r="N48" s="49">
        <v>0.050000000000000003</v>
      </c>
      <c r="O48" s="50">
        <f t="shared" si="6"/>
        <v>56.462847749999995</v>
      </c>
      <c r="P48" s="49">
        <v>0.050000000000000003</v>
      </c>
      <c r="Q48" s="50">
        <f t="shared" si="7"/>
        <v>56.462847749999995</v>
      </c>
      <c r="R48" s="51">
        <f t="shared" si="8"/>
        <v>2.4900000000000002</v>
      </c>
      <c r="S48" s="52">
        <f t="shared" si="9"/>
        <v>791.82000000000005</v>
      </c>
      <c r="T48" s="53">
        <f t="shared" si="10"/>
        <v>0.61003246156673008</v>
      </c>
    </row>
    <row r="49" ht="15.95" customHeight="1">
      <c r="A49" s="342" t="s">
        <v>485</v>
      </c>
      <c r="B49" s="39" t="s">
        <v>365</v>
      </c>
      <c r="C49" s="59" t="str">
        <f>VLOOKUP(B49,'New template'!A:L,2,FALSE)</f>
        <v>E02035</v>
      </c>
      <c r="D49" s="41">
        <v>1</v>
      </c>
      <c r="E49" s="42">
        <v>98</v>
      </c>
      <c r="F49" s="43">
        <v>0</v>
      </c>
      <c r="G49" s="44">
        <f t="shared" si="0"/>
        <v>98</v>
      </c>
      <c r="H49" s="45">
        <f t="shared" si="1"/>
        <v>13.793499999999998</v>
      </c>
      <c r="I49" s="45">
        <f t="shared" si="2"/>
        <v>13.793499999999998</v>
      </c>
      <c r="J49" s="45">
        <f t="shared" si="3"/>
        <v>1.7931549999999998</v>
      </c>
      <c r="K49" s="46">
        <f t="shared" si="4"/>
        <v>12.000344999999998</v>
      </c>
      <c r="L49" s="47">
        <v>0.20000000000000001</v>
      </c>
      <c r="M49" s="48">
        <f t="shared" si="5"/>
        <v>2.4000689999999998</v>
      </c>
      <c r="N49" s="49">
        <v>0.050000000000000003</v>
      </c>
      <c r="O49" s="50">
        <f t="shared" si="6"/>
        <v>0.60001724999999995</v>
      </c>
      <c r="P49" s="49">
        <v>0.050000000000000003</v>
      </c>
      <c r="Q49" s="50">
        <f t="shared" si="7"/>
        <v>0.60001724999999995</v>
      </c>
      <c r="R49" s="51">
        <f t="shared" si="8"/>
        <v>8.4000000000000004</v>
      </c>
      <c r="S49" s="52">
        <f t="shared" si="9"/>
        <v>8.4000000000000004</v>
      </c>
      <c r="T49" s="53">
        <f t="shared" si="10"/>
        <v>0.60898249175336217</v>
      </c>
    </row>
    <row r="50" ht="15.95" customHeight="1">
      <c r="A50" s="342" t="s">
        <v>485</v>
      </c>
      <c r="B50" s="39" t="s">
        <v>366</v>
      </c>
      <c r="C50" s="59" t="str">
        <f>VLOOKUP(B50,'New template'!A:L,2,FALSE)</f>
        <v>E02036</v>
      </c>
      <c r="D50" s="41">
        <v>192</v>
      </c>
      <c r="E50" s="42">
        <v>198</v>
      </c>
      <c r="F50" s="43">
        <v>0.59999999999999998</v>
      </c>
      <c r="G50" s="44">
        <f t="shared" si="0"/>
        <v>79</v>
      </c>
      <c r="H50" s="45">
        <f t="shared" si="1"/>
        <v>11.119249999999999</v>
      </c>
      <c r="I50" s="45">
        <f t="shared" si="2"/>
        <v>2134.8959999999997</v>
      </c>
      <c r="J50" s="45">
        <f t="shared" si="3"/>
        <v>1.4455024999999999</v>
      </c>
      <c r="K50" s="46">
        <f t="shared" si="4"/>
        <v>1857.35952</v>
      </c>
      <c r="L50" s="47">
        <v>0.20000000000000001</v>
      </c>
      <c r="M50" s="48">
        <f t="shared" si="5"/>
        <v>371.47190399999999</v>
      </c>
      <c r="N50" s="49">
        <v>0.050000000000000003</v>
      </c>
      <c r="O50" s="50">
        <f t="shared" si="6"/>
        <v>92.867975999999999</v>
      </c>
      <c r="P50" s="49">
        <v>0.050000000000000003</v>
      </c>
      <c r="Q50" s="50">
        <f t="shared" si="7"/>
        <v>92.867975999999999</v>
      </c>
      <c r="R50" s="51">
        <f t="shared" si="8"/>
        <v>6.7699999999999996</v>
      </c>
      <c r="S50" s="52">
        <f t="shared" si="9"/>
        <v>1299.8399999999999</v>
      </c>
      <c r="T50" s="53">
        <f t="shared" si="10"/>
        <v>0.60885401443442677</v>
      </c>
    </row>
    <row r="51" ht="15.95" customHeight="1">
      <c r="A51" s="342" t="s">
        <v>485</v>
      </c>
      <c r="B51" s="39" t="s">
        <v>366</v>
      </c>
      <c r="C51" s="59" t="str">
        <f>VLOOKUP(B51,'New template'!A:L,2,FALSE)</f>
        <v>E02036</v>
      </c>
      <c r="D51" s="41">
        <v>2</v>
      </c>
      <c r="E51" s="42">
        <v>198</v>
      </c>
      <c r="F51" s="43">
        <v>0.5</v>
      </c>
      <c r="G51" s="44">
        <f t="shared" si="0"/>
        <v>99</v>
      </c>
      <c r="H51" s="45">
        <f t="shared" si="1"/>
        <v>13.934249999999999</v>
      </c>
      <c r="I51" s="45">
        <f t="shared" si="2"/>
        <v>27.868499999999997</v>
      </c>
      <c r="J51" s="45">
        <f t="shared" si="3"/>
        <v>1.8114524999999999</v>
      </c>
      <c r="K51" s="46">
        <f t="shared" si="4"/>
        <v>24.245594999999998</v>
      </c>
      <c r="L51" s="47">
        <v>0.20000000000000001</v>
      </c>
      <c r="M51" s="48">
        <f t="shared" si="5"/>
        <v>4.849119</v>
      </c>
      <c r="N51" s="49">
        <v>0.050000000000000003</v>
      </c>
      <c r="O51" s="50">
        <f t="shared" si="6"/>
        <v>1.21227975</v>
      </c>
      <c r="P51" s="49">
        <v>0.050000000000000003</v>
      </c>
      <c r="Q51" s="50">
        <f t="shared" si="7"/>
        <v>1.21227975</v>
      </c>
      <c r="R51" s="51">
        <f t="shared" si="8"/>
        <v>8.4900000000000002</v>
      </c>
      <c r="S51" s="52">
        <f t="shared" si="9"/>
        <v>16.98</v>
      </c>
      <c r="T51" s="53">
        <f t="shared" si="10"/>
        <v>0.60929005866838915</v>
      </c>
    </row>
    <row r="52" ht="15.95" customHeight="1">
      <c r="A52" s="342" t="s">
        <v>485</v>
      </c>
      <c r="B52" s="39" t="s">
        <v>367</v>
      </c>
      <c r="C52" s="59" t="str">
        <f>VLOOKUP(B52,'New template'!A:L,2,FALSE)</f>
        <v>E06308</v>
      </c>
      <c r="D52" s="41">
        <v>154</v>
      </c>
      <c r="E52" s="42">
        <v>248</v>
      </c>
      <c r="F52" s="43">
        <v>0.5</v>
      </c>
      <c r="G52" s="44">
        <f t="shared" si="0"/>
        <v>124</v>
      </c>
      <c r="H52" s="45">
        <f t="shared" si="1"/>
        <v>17.452999999999999</v>
      </c>
      <c r="I52" s="45">
        <f t="shared" si="2"/>
        <v>2687.7619999999997</v>
      </c>
      <c r="J52" s="45">
        <f t="shared" si="3"/>
        <v>2.2688899999999999</v>
      </c>
      <c r="K52" s="46">
        <f t="shared" si="4"/>
        <v>2338.3529400000002</v>
      </c>
      <c r="L52" s="47">
        <v>0.20000000000000001</v>
      </c>
      <c r="M52" s="48">
        <f t="shared" si="5"/>
        <v>467.67058800000007</v>
      </c>
      <c r="N52" s="49">
        <v>0.050000000000000003</v>
      </c>
      <c r="O52" s="50">
        <f t="shared" si="6"/>
        <v>116.91764700000002</v>
      </c>
      <c r="P52" s="49">
        <v>0.050000000000000003</v>
      </c>
      <c r="Q52" s="50">
        <f t="shared" si="7"/>
        <v>116.91764700000002</v>
      </c>
      <c r="R52" s="51">
        <f t="shared" si="8"/>
        <v>10.630000000000001</v>
      </c>
      <c r="S52" s="52">
        <f t="shared" si="9"/>
        <v>1637.0200000000002</v>
      </c>
      <c r="T52" s="53">
        <f t="shared" si="10"/>
        <v>0.60906434423881295</v>
      </c>
    </row>
    <row r="53" ht="15.95" customHeight="1">
      <c r="A53" s="342" t="s">
        <v>485</v>
      </c>
      <c r="B53" s="39" t="s">
        <v>513</v>
      </c>
      <c r="C53" s="353"/>
      <c r="D53" s="41">
        <v>31</v>
      </c>
      <c r="E53" s="42">
        <v>398</v>
      </c>
      <c r="F53" s="43">
        <v>0.20000000000000001</v>
      </c>
      <c r="G53" s="44">
        <f t="shared" si="0"/>
        <v>318</v>
      </c>
      <c r="H53" s="45">
        <f t="shared" si="1"/>
        <v>44.758499999999998</v>
      </c>
      <c r="I53" s="45">
        <f t="shared" si="2"/>
        <v>1387.5135</v>
      </c>
      <c r="J53" s="45">
        <f t="shared" si="3"/>
        <v>5.8186049999999998</v>
      </c>
      <c r="K53" s="46">
        <f t="shared" si="4"/>
        <v>1207.136745</v>
      </c>
      <c r="L53" s="47">
        <v>0.20000000000000001</v>
      </c>
      <c r="M53" s="48">
        <f t="shared" si="5"/>
        <v>241.42734900000002</v>
      </c>
      <c r="N53" s="49">
        <v>0.050000000000000003</v>
      </c>
      <c r="O53" s="50">
        <f t="shared" si="6"/>
        <v>60.356837250000005</v>
      </c>
      <c r="P53" s="49">
        <v>0.050000000000000003</v>
      </c>
      <c r="Q53" s="50">
        <f t="shared" si="7"/>
        <v>60.356837250000005</v>
      </c>
      <c r="R53" s="51">
        <f t="shared" si="8"/>
        <v>27.260000000000002</v>
      </c>
      <c r="S53" s="52">
        <f t="shared" si="9"/>
        <v>845.06000000000006</v>
      </c>
      <c r="T53" s="53">
        <f t="shared" si="10"/>
        <v>0.60904632639610357</v>
      </c>
    </row>
    <row r="54" ht="15.95" customHeight="1">
      <c r="A54" s="342" t="s">
        <v>485</v>
      </c>
      <c r="B54" s="39" t="s">
        <v>513</v>
      </c>
      <c r="C54" s="353"/>
      <c r="D54" s="41">
        <v>6</v>
      </c>
      <c r="E54" s="42">
        <v>398</v>
      </c>
      <c r="F54" s="43">
        <v>0</v>
      </c>
      <c r="G54" s="44">
        <f t="shared" si="0"/>
        <v>398</v>
      </c>
      <c r="H54" s="45">
        <f t="shared" si="1"/>
        <v>56.018499999999996</v>
      </c>
      <c r="I54" s="45">
        <f t="shared" si="2"/>
        <v>336.11099999999999</v>
      </c>
      <c r="J54" s="45">
        <f t="shared" si="3"/>
        <v>7.2824049999999998</v>
      </c>
      <c r="K54" s="46">
        <f t="shared" si="4"/>
        <v>292.41656999999998</v>
      </c>
      <c r="L54" s="47">
        <v>0.20000000000000001</v>
      </c>
      <c r="M54" s="48">
        <f t="shared" si="5"/>
        <v>58.483314</v>
      </c>
      <c r="N54" s="49">
        <v>0.050000000000000003</v>
      </c>
      <c r="O54" s="50">
        <f t="shared" si="6"/>
        <v>14.6208285</v>
      </c>
      <c r="P54" s="49">
        <v>0.050000000000000003</v>
      </c>
      <c r="Q54" s="50">
        <f t="shared" si="7"/>
        <v>14.6208285</v>
      </c>
      <c r="R54" s="51">
        <f t="shared" si="8"/>
        <v>34.119999999999997</v>
      </c>
      <c r="S54" s="52">
        <f t="shared" si="9"/>
        <v>204.71999999999997</v>
      </c>
      <c r="T54" s="53">
        <f t="shared" si="10"/>
        <v>0.60908449887090865</v>
      </c>
    </row>
    <row r="55" ht="15.95" customHeight="1">
      <c r="A55" s="342" t="s">
        <v>485</v>
      </c>
      <c r="B55" s="39" t="s">
        <v>90</v>
      </c>
      <c r="C55" s="59" t="str">
        <f>VLOOKUP(B55,'New template'!A:L,2,FALSE)</f>
        <v>E03005</v>
      </c>
      <c r="D55" s="41">
        <v>3</v>
      </c>
      <c r="E55" s="42">
        <v>88</v>
      </c>
      <c r="F55" s="43">
        <v>0.75</v>
      </c>
      <c r="G55" s="44">
        <f t="shared" si="0"/>
        <v>22</v>
      </c>
      <c r="H55" s="45">
        <f t="shared" si="1"/>
        <v>3.0964999999999998</v>
      </c>
      <c r="I55" s="45">
        <f t="shared" si="2"/>
        <v>9.2895000000000003</v>
      </c>
      <c r="J55" s="45">
        <f t="shared" si="3"/>
        <v>0.40254499999999999</v>
      </c>
      <c r="K55" s="46">
        <f t="shared" si="4"/>
        <v>8.0818650000000005</v>
      </c>
      <c r="L55" s="47">
        <v>0.20000000000000001</v>
      </c>
      <c r="M55" s="48">
        <f t="shared" si="5"/>
        <v>1.6163730000000003</v>
      </c>
      <c r="N55" s="49">
        <v>0.050000000000000003</v>
      </c>
      <c r="O55" s="50">
        <f t="shared" si="6"/>
        <v>0.40409325000000007</v>
      </c>
      <c r="P55" s="49">
        <v>0.050000000000000003</v>
      </c>
      <c r="Q55" s="50">
        <f t="shared" si="7"/>
        <v>0.40409325000000007</v>
      </c>
      <c r="R55" s="51">
        <f t="shared" si="8"/>
        <v>1.8899999999999999</v>
      </c>
      <c r="S55" s="52">
        <f t="shared" si="9"/>
        <v>5.6699999999999999</v>
      </c>
      <c r="T55" s="53">
        <f t="shared" si="10"/>
        <v>0.61036654287098335</v>
      </c>
    </row>
    <row r="56" ht="15.95" customHeight="1">
      <c r="A56" s="342" t="s">
        <v>485</v>
      </c>
      <c r="B56" s="39" t="s">
        <v>90</v>
      </c>
      <c r="C56" s="59" t="str">
        <f>VLOOKUP(B56,'New template'!A:L,2,FALSE)</f>
        <v>E03005</v>
      </c>
      <c r="D56" s="41">
        <v>219</v>
      </c>
      <c r="E56" s="42">
        <v>88</v>
      </c>
      <c r="F56" s="43">
        <v>0.25</v>
      </c>
      <c r="G56" s="44">
        <f t="shared" si="0"/>
        <v>66</v>
      </c>
      <c r="H56" s="45">
        <f t="shared" si="1"/>
        <v>9.2894999999999985</v>
      </c>
      <c r="I56" s="45">
        <f t="shared" si="2"/>
        <v>2034.4004999999997</v>
      </c>
      <c r="J56" s="45">
        <f t="shared" si="3"/>
        <v>1.2076349999999998</v>
      </c>
      <c r="K56" s="46">
        <f t="shared" si="4"/>
        <v>1769.9284349999998</v>
      </c>
      <c r="L56" s="47">
        <v>0.20000000000000001</v>
      </c>
      <c r="M56" s="48">
        <f t="shared" si="5"/>
        <v>353.98568699999998</v>
      </c>
      <c r="N56" s="49">
        <v>0.050000000000000003</v>
      </c>
      <c r="O56" s="50">
        <f t="shared" si="6"/>
        <v>88.496421749999996</v>
      </c>
      <c r="P56" s="49">
        <v>0.050000000000000003</v>
      </c>
      <c r="Q56" s="50">
        <f t="shared" si="7"/>
        <v>88.496421749999996</v>
      </c>
      <c r="R56" s="51">
        <f t="shared" si="8"/>
        <v>5.6600000000000001</v>
      </c>
      <c r="S56" s="52">
        <f t="shared" si="9"/>
        <v>1239.54</v>
      </c>
      <c r="T56" s="53">
        <f t="shared" si="10"/>
        <v>0.60929005866838915</v>
      </c>
    </row>
    <row r="57" ht="15.95" customHeight="1">
      <c r="A57" s="342" t="s">
        <v>485</v>
      </c>
      <c r="B57" s="39" t="s">
        <v>90</v>
      </c>
      <c r="C57" s="59" t="str">
        <f>VLOOKUP(B57,'New template'!A:L,2,FALSE)</f>
        <v>E03005</v>
      </c>
      <c r="D57" s="41">
        <v>84</v>
      </c>
      <c r="E57" s="42">
        <v>88</v>
      </c>
      <c r="F57" s="43">
        <v>0</v>
      </c>
      <c r="G57" s="44">
        <f t="shared" si="0"/>
        <v>88</v>
      </c>
      <c r="H57" s="45">
        <f t="shared" si="1"/>
        <v>12.385999999999999</v>
      </c>
      <c r="I57" s="45">
        <f t="shared" si="2"/>
        <v>1040.424</v>
      </c>
      <c r="J57" s="45">
        <f t="shared" si="3"/>
        <v>1.6101799999999999</v>
      </c>
      <c r="K57" s="46">
        <f t="shared" si="4"/>
        <v>905.16887999999994</v>
      </c>
      <c r="L57" s="47">
        <v>0.20000000000000001</v>
      </c>
      <c r="M57" s="48">
        <f t="shared" si="5"/>
        <v>181.03377599999999</v>
      </c>
      <c r="N57" s="49">
        <v>0.050000000000000003</v>
      </c>
      <c r="O57" s="50">
        <f t="shared" si="6"/>
        <v>45.258443999999997</v>
      </c>
      <c r="P57" s="49">
        <v>0.050000000000000003</v>
      </c>
      <c r="Q57" s="50">
        <f t="shared" si="7"/>
        <v>45.258443999999997</v>
      </c>
      <c r="R57" s="51">
        <f t="shared" si="8"/>
        <v>7.54</v>
      </c>
      <c r="S57" s="52">
        <f t="shared" si="9"/>
        <v>633.36000000000001</v>
      </c>
      <c r="T57" s="53">
        <f t="shared" si="10"/>
        <v>0.60875181656709187</v>
      </c>
    </row>
    <row r="58" ht="15.95" customHeight="1">
      <c r="A58" s="342" t="s">
        <v>485</v>
      </c>
      <c r="B58" s="39" t="s">
        <v>514</v>
      </c>
      <c r="C58" s="353"/>
      <c r="D58" s="41">
        <v>5</v>
      </c>
      <c r="E58" s="42">
        <v>198</v>
      </c>
      <c r="F58" s="43">
        <v>0.20000000000000001</v>
      </c>
      <c r="G58" s="44">
        <f t="shared" si="0"/>
        <v>158</v>
      </c>
      <c r="H58" s="45">
        <f t="shared" si="1"/>
        <v>22.238499999999998</v>
      </c>
      <c r="I58" s="45">
        <f t="shared" si="2"/>
        <v>111.1925</v>
      </c>
      <c r="J58" s="45">
        <f t="shared" si="3"/>
        <v>2.8910049999999998</v>
      </c>
      <c r="K58" s="46">
        <f t="shared" si="4"/>
        <v>96.737474999999989</v>
      </c>
      <c r="L58" s="47">
        <v>0.20000000000000001</v>
      </c>
      <c r="M58" s="48">
        <f t="shared" si="5"/>
        <v>19.347494999999999</v>
      </c>
      <c r="N58" s="49">
        <v>0.050000000000000003</v>
      </c>
      <c r="O58" s="50">
        <f t="shared" si="6"/>
        <v>4.8368737499999996</v>
      </c>
      <c r="P58" s="49">
        <v>0.050000000000000003</v>
      </c>
      <c r="Q58" s="50">
        <f t="shared" si="7"/>
        <v>4.8368737499999996</v>
      </c>
      <c r="R58" s="51">
        <f t="shared" si="8"/>
        <v>13.539999999999999</v>
      </c>
      <c r="S58" s="52">
        <f t="shared" si="9"/>
        <v>67.699999999999989</v>
      </c>
      <c r="T58" s="53">
        <f t="shared" si="10"/>
        <v>0.60885401443442666</v>
      </c>
    </row>
    <row r="59" ht="15.95" customHeight="1">
      <c r="A59" s="342" t="s">
        <v>485</v>
      </c>
      <c r="B59" s="39" t="s">
        <v>514</v>
      </c>
      <c r="C59" s="353"/>
      <c r="D59" s="41">
        <v>7</v>
      </c>
      <c r="E59" s="42">
        <v>198</v>
      </c>
      <c r="F59" s="43">
        <v>0</v>
      </c>
      <c r="G59" s="44">
        <f t="shared" si="0"/>
        <v>198</v>
      </c>
      <c r="H59" s="45">
        <f t="shared" si="1"/>
        <v>27.868499999999997</v>
      </c>
      <c r="I59" s="45">
        <f t="shared" si="2"/>
        <v>195.0795</v>
      </c>
      <c r="J59" s="45">
        <f t="shared" si="3"/>
        <v>3.6229049999999998</v>
      </c>
      <c r="K59" s="46">
        <f t="shared" si="4"/>
        <v>169.71916499999998</v>
      </c>
      <c r="L59" s="47">
        <v>0.20000000000000001</v>
      </c>
      <c r="M59" s="48">
        <f t="shared" si="5"/>
        <v>33.943832999999998</v>
      </c>
      <c r="N59" s="49">
        <v>0.050000000000000003</v>
      </c>
      <c r="O59" s="50">
        <f t="shared" si="6"/>
        <v>8.4859582499999995</v>
      </c>
      <c r="P59" s="49">
        <v>0.050000000000000003</v>
      </c>
      <c r="Q59" s="50">
        <f t="shared" si="7"/>
        <v>8.4859582499999995</v>
      </c>
      <c r="R59" s="51">
        <f t="shared" si="8"/>
        <v>16.969999999999999</v>
      </c>
      <c r="S59" s="52">
        <f t="shared" si="9"/>
        <v>118.78999999999999</v>
      </c>
      <c r="T59" s="53">
        <f t="shared" si="10"/>
        <v>0.60893123060085752</v>
      </c>
    </row>
    <row r="60" ht="15.95" customHeight="1">
      <c r="A60" s="342" t="s">
        <v>485</v>
      </c>
      <c r="B60" s="39" t="s">
        <v>96</v>
      </c>
      <c r="C60" s="59" t="str">
        <f>VLOOKUP(B60,'New template'!A:L,2,FALSE)</f>
        <v>E06127</v>
      </c>
      <c r="D60" s="41">
        <v>78</v>
      </c>
      <c r="E60" s="42">
        <v>298</v>
      </c>
      <c r="F60" s="43">
        <v>0.42999999999999999</v>
      </c>
      <c r="G60" s="44">
        <f t="shared" si="0"/>
        <v>169</v>
      </c>
      <c r="H60" s="45">
        <f t="shared" si="1"/>
        <v>23.786749999999998</v>
      </c>
      <c r="I60" s="45">
        <f t="shared" si="2"/>
        <v>1855.3664999999999</v>
      </c>
      <c r="J60" s="45">
        <f t="shared" si="3"/>
        <v>3.0922774999999998</v>
      </c>
      <c r="K60" s="46">
        <f t="shared" si="4"/>
        <v>1614.1688549999997</v>
      </c>
      <c r="L60" s="47">
        <v>0.20000000000000001</v>
      </c>
      <c r="M60" s="48">
        <f t="shared" si="5"/>
        <v>322.83377099999996</v>
      </c>
      <c r="N60" s="49">
        <v>0.050000000000000003</v>
      </c>
      <c r="O60" s="50">
        <f t="shared" si="6"/>
        <v>80.708442749999989</v>
      </c>
      <c r="P60" s="49">
        <v>0.050000000000000003</v>
      </c>
      <c r="Q60" s="50">
        <f t="shared" si="7"/>
        <v>80.708442749999989</v>
      </c>
      <c r="R60" s="51">
        <f t="shared" si="8"/>
        <v>14.49</v>
      </c>
      <c r="S60" s="52">
        <f t="shared" si="9"/>
        <v>1130.22</v>
      </c>
      <c r="T60" s="53">
        <f t="shared" si="10"/>
        <v>0.60916266408820041</v>
      </c>
    </row>
    <row r="61" ht="17.45" customHeight="1">
      <c r="A61" s="342" t="s">
        <v>485</v>
      </c>
      <c r="B61" s="39" t="s">
        <v>96</v>
      </c>
      <c r="C61" s="59" t="str">
        <f>VLOOKUP(B61,'New template'!A:L,2,FALSE)</f>
        <v>E06127</v>
      </c>
      <c r="D61" s="41">
        <v>2</v>
      </c>
      <c r="E61" s="42">
        <v>298</v>
      </c>
      <c r="F61" s="43">
        <v>0</v>
      </c>
      <c r="G61" s="44">
        <f t="shared" si="0"/>
        <v>298</v>
      </c>
      <c r="H61" s="45">
        <f t="shared" si="1"/>
        <v>41.943499999999993</v>
      </c>
      <c r="I61" s="45">
        <f t="shared" si="2"/>
        <v>83.886999999999986</v>
      </c>
      <c r="J61" s="45">
        <f t="shared" si="3"/>
        <v>5.4526549999999991</v>
      </c>
      <c r="K61" s="46">
        <f t="shared" si="4"/>
        <v>72.981689999999986</v>
      </c>
      <c r="L61" s="47">
        <v>0.20000000000000001</v>
      </c>
      <c r="M61" s="48">
        <f t="shared" si="5"/>
        <v>14.596337999999998</v>
      </c>
      <c r="N61" s="49">
        <v>0.050000000000000003</v>
      </c>
      <c r="O61" s="50">
        <f t="shared" si="6"/>
        <v>3.6490844999999994</v>
      </c>
      <c r="P61" s="49">
        <v>0.050000000000000003</v>
      </c>
      <c r="Q61" s="50">
        <f t="shared" si="7"/>
        <v>3.6490844999999994</v>
      </c>
      <c r="R61" s="51">
        <f t="shared" si="8"/>
        <v>25.539999999999999</v>
      </c>
      <c r="S61" s="52">
        <f t="shared" si="9"/>
        <v>51.079999999999998</v>
      </c>
      <c r="T61" s="53">
        <f t="shared" si="10"/>
        <v>0.60891437290640993</v>
      </c>
    </row>
    <row r="62" ht="15.95" customHeight="1">
      <c r="A62" s="342" t="s">
        <v>485</v>
      </c>
      <c r="B62" s="39" t="s">
        <v>96</v>
      </c>
      <c r="C62" s="59" t="str">
        <f>VLOOKUP(B62,'New template'!A:L,2,FALSE)</f>
        <v>E06127</v>
      </c>
      <c r="D62" s="41">
        <v>554</v>
      </c>
      <c r="E62" s="42">
        <v>298</v>
      </c>
      <c r="F62" s="43">
        <v>0.42999999999999999</v>
      </c>
      <c r="G62" s="44">
        <f t="shared" si="0"/>
        <v>169</v>
      </c>
      <c r="H62" s="45">
        <f t="shared" si="1"/>
        <v>23.786749999999998</v>
      </c>
      <c r="I62" s="45">
        <f t="shared" si="2"/>
        <v>13177.859499999999</v>
      </c>
      <c r="J62" s="45">
        <f t="shared" si="3"/>
        <v>3.0922774999999998</v>
      </c>
      <c r="K62" s="46">
        <f t="shared" si="4"/>
        <v>11464.737764999998</v>
      </c>
      <c r="L62" s="47">
        <v>0.20000000000000001</v>
      </c>
      <c r="M62" s="48">
        <f t="shared" si="5"/>
        <v>2292.9475529999995</v>
      </c>
      <c r="N62" s="49">
        <v>0.050000000000000003</v>
      </c>
      <c r="O62" s="50">
        <f t="shared" si="6"/>
        <v>573.23688824999988</v>
      </c>
      <c r="P62" s="49">
        <v>0.050000000000000003</v>
      </c>
      <c r="Q62" s="50">
        <f t="shared" si="7"/>
        <v>573.23688824999988</v>
      </c>
      <c r="R62" s="51">
        <f t="shared" si="8"/>
        <v>14.49</v>
      </c>
      <c r="S62" s="52">
        <f t="shared" si="9"/>
        <v>8027.46</v>
      </c>
      <c r="T62" s="53">
        <f t="shared" si="10"/>
        <v>0.60916266408820041</v>
      </c>
    </row>
    <row r="63" ht="15.95" customHeight="1">
      <c r="A63" s="342" t="s">
        <v>485</v>
      </c>
      <c r="B63" s="54" t="s">
        <v>98</v>
      </c>
      <c r="C63" s="59" t="str">
        <f>VLOOKUP(B63,'New template'!A:L,2,FALSE)</f>
        <v>E06634</v>
      </c>
      <c r="D63" s="41">
        <v>1</v>
      </c>
      <c r="E63" s="42">
        <v>478</v>
      </c>
      <c r="F63" s="43">
        <v>0</v>
      </c>
      <c r="G63" s="44">
        <f t="shared" si="0"/>
        <v>478</v>
      </c>
      <c r="H63" s="45">
        <f t="shared" si="1"/>
        <v>67.278499999999994</v>
      </c>
      <c r="I63" s="45">
        <f t="shared" si="2"/>
        <v>67.278499999999994</v>
      </c>
      <c r="J63" s="45">
        <f t="shared" si="3"/>
        <v>8.7462049999999998</v>
      </c>
      <c r="K63" s="46">
        <f t="shared" si="4"/>
        <v>58.532294999999991</v>
      </c>
      <c r="L63" s="47">
        <v>0.20000000000000001</v>
      </c>
      <c r="M63" s="48">
        <f t="shared" si="5"/>
        <v>11.706458999999999</v>
      </c>
      <c r="N63" s="49">
        <v>0.050000000000000003</v>
      </c>
      <c r="O63" s="50">
        <f t="shared" si="6"/>
        <v>2.9266147499999997</v>
      </c>
      <c r="P63" s="49">
        <v>0.050000000000000003</v>
      </c>
      <c r="Q63" s="50">
        <f t="shared" si="7"/>
        <v>2.9266147499999997</v>
      </c>
      <c r="R63" s="51">
        <f t="shared" si="8"/>
        <v>40.969999999999999</v>
      </c>
      <c r="S63" s="52">
        <f t="shared" si="9"/>
        <v>40.969999999999999</v>
      </c>
      <c r="T63" s="53">
        <f t="shared" si="10"/>
        <v>0.60896125805420753</v>
      </c>
    </row>
    <row r="64" ht="15.95" customHeight="1">
      <c r="A64" s="342" t="s">
        <v>485</v>
      </c>
      <c r="B64" s="56" t="s">
        <v>98</v>
      </c>
      <c r="C64" s="59" t="str">
        <f>VLOOKUP(B64,'New template'!A:L,2,FALSE)</f>
        <v>E06634</v>
      </c>
      <c r="D64" s="41">
        <v>191</v>
      </c>
      <c r="E64" s="42">
        <v>478</v>
      </c>
      <c r="F64" s="43">
        <v>0.40000000000000002</v>
      </c>
      <c r="G64" s="44">
        <f t="shared" si="0"/>
        <v>286</v>
      </c>
      <c r="H64" s="45">
        <f t="shared" si="1"/>
        <v>40.254499999999993</v>
      </c>
      <c r="I64" s="45">
        <f t="shared" si="2"/>
        <v>7688.6094999999987</v>
      </c>
      <c r="J64" s="45">
        <f t="shared" si="3"/>
        <v>5.2330849999999991</v>
      </c>
      <c r="K64" s="46">
        <f t="shared" si="4"/>
        <v>6689.090264999998</v>
      </c>
      <c r="L64" s="47">
        <v>0.20000000000000001</v>
      </c>
      <c r="M64" s="48">
        <f t="shared" si="5"/>
        <v>1337.8180529999997</v>
      </c>
      <c r="N64" s="49">
        <v>0.050000000000000003</v>
      </c>
      <c r="O64" s="50">
        <f t="shared" si="6"/>
        <v>334.45451324999993</v>
      </c>
      <c r="P64" s="49">
        <v>0.050000000000000003</v>
      </c>
      <c r="Q64" s="50">
        <f t="shared" si="7"/>
        <v>334.45451324999993</v>
      </c>
      <c r="R64" s="51">
        <f t="shared" si="8"/>
        <v>24.510000000000002</v>
      </c>
      <c r="S64" s="52">
        <f t="shared" si="9"/>
        <v>4681.4099999999999</v>
      </c>
      <c r="T64" s="53">
        <f t="shared" si="10"/>
        <v>0.60887602628277593</v>
      </c>
    </row>
    <row r="65" ht="15.95" customHeight="1">
      <c r="A65" s="342" t="s">
        <v>485</v>
      </c>
      <c r="B65" s="56" t="s">
        <v>100</v>
      </c>
      <c r="C65" s="59" t="str">
        <f>VLOOKUP(B65,'New template'!A:L,2,FALSE)</f>
        <v>E06655</v>
      </c>
      <c r="D65" s="41">
        <v>4</v>
      </c>
      <c r="E65" s="42">
        <v>538</v>
      </c>
      <c r="F65" s="43">
        <v>0</v>
      </c>
      <c r="G65" s="44">
        <f t="shared" si="0"/>
        <v>538</v>
      </c>
      <c r="H65" s="45">
        <f t="shared" si="1"/>
        <v>75.723499999999987</v>
      </c>
      <c r="I65" s="45">
        <f t="shared" si="2"/>
        <v>302.89399999999995</v>
      </c>
      <c r="J65" s="45">
        <f t="shared" si="3"/>
        <v>9.8440549999999991</v>
      </c>
      <c r="K65" s="46">
        <f t="shared" si="4"/>
        <v>263.51777999999996</v>
      </c>
      <c r="L65" s="47">
        <v>0.20000000000000001</v>
      </c>
      <c r="M65" s="48">
        <f t="shared" si="5"/>
        <v>52.703555999999992</v>
      </c>
      <c r="N65" s="49">
        <v>0.050000000000000003</v>
      </c>
      <c r="O65" s="50">
        <f t="shared" si="6"/>
        <v>13.175888999999998</v>
      </c>
      <c r="P65" s="49">
        <v>0.050000000000000003</v>
      </c>
      <c r="Q65" s="50">
        <f t="shared" si="7"/>
        <v>13.175888999999998</v>
      </c>
      <c r="R65" s="51">
        <f t="shared" si="8"/>
        <v>46.119999999999997</v>
      </c>
      <c r="S65" s="52">
        <f t="shared" si="9"/>
        <v>184.47999999999999</v>
      </c>
      <c r="T65" s="53">
        <f t="shared" si="10"/>
        <v>0.60905795426782972</v>
      </c>
    </row>
    <row r="66" ht="15.95" customHeight="1">
      <c r="A66" s="342" t="s">
        <v>485</v>
      </c>
      <c r="B66" s="56" t="s">
        <v>100</v>
      </c>
      <c r="C66" s="59" t="str">
        <f>VLOOKUP(B66,'New template'!A:L,2,FALSE)</f>
        <v>E06655</v>
      </c>
      <c r="D66" s="41">
        <v>167</v>
      </c>
      <c r="E66" s="42">
        <v>538</v>
      </c>
      <c r="F66" s="43">
        <v>0.40000000000000002</v>
      </c>
      <c r="G66" s="44">
        <f t="shared" si="0"/>
        <v>322</v>
      </c>
      <c r="H66" s="45">
        <f t="shared" si="1"/>
        <v>45.321499999999993</v>
      </c>
      <c r="I66" s="45">
        <f t="shared" si="2"/>
        <v>7568.6904999999988</v>
      </c>
      <c r="J66" s="45">
        <f t="shared" si="3"/>
        <v>5.8917949999999992</v>
      </c>
      <c r="K66" s="46">
        <f t="shared" si="4"/>
        <v>6584.7607349999989</v>
      </c>
      <c r="L66" s="47">
        <v>0.20000000000000001</v>
      </c>
      <c r="M66" s="48">
        <f t="shared" si="5"/>
        <v>1316.952147</v>
      </c>
      <c r="N66" s="49">
        <v>0.050000000000000003</v>
      </c>
      <c r="O66" s="50">
        <f t="shared" si="6"/>
        <v>329.23803674999999</v>
      </c>
      <c r="P66" s="49">
        <v>0.050000000000000003</v>
      </c>
      <c r="Q66" s="50">
        <f t="shared" si="7"/>
        <v>329.23803674999999</v>
      </c>
      <c r="R66" s="51">
        <f t="shared" si="8"/>
        <v>27.600000000000001</v>
      </c>
      <c r="S66" s="52">
        <f t="shared" si="9"/>
        <v>4609.1999999999998</v>
      </c>
      <c r="T66" s="53">
        <f t="shared" si="10"/>
        <v>0.60898249175336217</v>
      </c>
    </row>
    <row r="67" ht="15.95" customHeight="1">
      <c r="A67" s="342" t="s">
        <v>485</v>
      </c>
      <c r="B67" s="56" t="s">
        <v>102</v>
      </c>
      <c r="C67" s="59" t="str">
        <f>VLOOKUP(B67,'New template'!A:L,2,FALSE)</f>
        <v>E05011</v>
      </c>
      <c r="D67" s="41">
        <v>1</v>
      </c>
      <c r="E67" s="42">
        <v>98</v>
      </c>
      <c r="F67" s="43">
        <v>0</v>
      </c>
      <c r="G67" s="44">
        <f t="shared" si="0"/>
        <v>98</v>
      </c>
      <c r="H67" s="45">
        <f t="shared" si="1"/>
        <v>13.793499999999998</v>
      </c>
      <c r="I67" s="45">
        <f t="shared" si="2"/>
        <v>13.793499999999998</v>
      </c>
      <c r="J67" s="45">
        <f t="shared" si="3"/>
        <v>1.7931549999999998</v>
      </c>
      <c r="K67" s="46">
        <f t="shared" si="4"/>
        <v>12.000344999999998</v>
      </c>
      <c r="L67" s="47">
        <v>0.20000000000000001</v>
      </c>
      <c r="M67" s="48">
        <f t="shared" si="5"/>
        <v>2.4000689999999998</v>
      </c>
      <c r="N67" s="49">
        <v>0.050000000000000003</v>
      </c>
      <c r="O67" s="50">
        <f t="shared" si="6"/>
        <v>0.60001724999999995</v>
      </c>
      <c r="P67" s="49">
        <v>0.050000000000000003</v>
      </c>
      <c r="Q67" s="50">
        <f t="shared" si="7"/>
        <v>0.60001724999999995</v>
      </c>
      <c r="R67" s="51">
        <f t="shared" si="8"/>
        <v>8.4000000000000004</v>
      </c>
      <c r="S67" s="52">
        <f t="shared" si="9"/>
        <v>8.4000000000000004</v>
      </c>
      <c r="T67" s="53">
        <f t="shared" si="10"/>
        <v>0.60898249175336217</v>
      </c>
    </row>
    <row r="68" ht="15.95" customHeight="1">
      <c r="A68" s="342" t="s">
        <v>485</v>
      </c>
      <c r="B68" s="56" t="s">
        <v>102</v>
      </c>
      <c r="C68" s="59" t="str">
        <f>VLOOKUP(B68,'New template'!A:L,2,FALSE)</f>
        <v>E05011</v>
      </c>
      <c r="D68" s="41">
        <v>49</v>
      </c>
      <c r="E68" s="42">
        <v>98</v>
      </c>
      <c r="F68" s="43">
        <v>0.75</v>
      </c>
      <c r="G68" s="44">
        <f t="shared" si="0"/>
        <v>24</v>
      </c>
      <c r="H68" s="45">
        <f t="shared" si="1"/>
        <v>3.3779999999999997</v>
      </c>
      <c r="I68" s="45">
        <f t="shared" si="2"/>
        <v>165.52199999999999</v>
      </c>
      <c r="J68" s="45">
        <f t="shared" si="3"/>
        <v>0.43913999999999997</v>
      </c>
      <c r="K68" s="46">
        <f t="shared" si="4"/>
        <v>144.00413999999998</v>
      </c>
      <c r="L68" s="47">
        <v>0.20000000000000001</v>
      </c>
      <c r="M68" s="48">
        <f t="shared" si="5"/>
        <v>28.800827999999996</v>
      </c>
      <c r="N68" s="49">
        <v>0.050000000000000003</v>
      </c>
      <c r="O68" s="50">
        <f t="shared" si="6"/>
        <v>7.2002069999999989</v>
      </c>
      <c r="P68" s="49">
        <v>0.050000000000000003</v>
      </c>
      <c r="Q68" s="50">
        <f t="shared" si="7"/>
        <v>7.2002069999999989</v>
      </c>
      <c r="R68" s="51">
        <f t="shared" si="8"/>
        <v>2.0600000000000001</v>
      </c>
      <c r="S68" s="52">
        <f t="shared" si="9"/>
        <v>100.94</v>
      </c>
      <c r="T68" s="53">
        <f t="shared" si="10"/>
        <v>0.60982830076968619</v>
      </c>
    </row>
    <row r="69" ht="15.95" customHeight="1">
      <c r="A69" s="342" t="s">
        <v>485</v>
      </c>
      <c r="B69" s="39" t="s">
        <v>104</v>
      </c>
      <c r="C69" s="59" t="str">
        <f>VLOOKUP(B69,'New template'!A:L,2,FALSE)</f>
        <v>E05644</v>
      </c>
      <c r="D69" s="41">
        <v>20</v>
      </c>
      <c r="E69" s="42">
        <v>148</v>
      </c>
      <c r="F69" s="43">
        <v>0.75</v>
      </c>
      <c r="G69" s="44">
        <f t="shared" si="0"/>
        <v>37</v>
      </c>
      <c r="H69" s="45">
        <f t="shared" si="1"/>
        <v>5.2077499999999999</v>
      </c>
      <c r="I69" s="45">
        <f t="shared" si="2"/>
        <v>104.155</v>
      </c>
      <c r="J69" s="45">
        <f t="shared" si="3"/>
        <v>0.67700749999999998</v>
      </c>
      <c r="K69" s="46">
        <f t="shared" si="4"/>
        <v>90.61484999999999</v>
      </c>
      <c r="L69" s="47">
        <v>0.20000000000000001</v>
      </c>
      <c r="M69" s="48">
        <f t="shared" si="5"/>
        <v>18.122969999999999</v>
      </c>
      <c r="N69" s="49">
        <v>0.050000000000000003</v>
      </c>
      <c r="O69" s="50">
        <f t="shared" si="6"/>
        <v>4.5307424999999997</v>
      </c>
      <c r="P69" s="49">
        <v>0.050000000000000003</v>
      </c>
      <c r="Q69" s="50">
        <f t="shared" si="7"/>
        <v>4.5307424999999997</v>
      </c>
      <c r="R69" s="51">
        <f t="shared" si="8"/>
        <v>3.1699999999999999</v>
      </c>
      <c r="S69" s="52">
        <f t="shared" si="9"/>
        <v>63.399999999999999</v>
      </c>
      <c r="T69" s="53">
        <f t="shared" si="10"/>
        <v>0.60870817531563537</v>
      </c>
    </row>
    <row r="70" ht="15.95" customHeight="1">
      <c r="A70" s="342" t="s">
        <v>485</v>
      </c>
      <c r="B70" s="39" t="s">
        <v>66</v>
      </c>
      <c r="C70" s="59" t="str">
        <f>VLOOKUP(B70,'New template'!A:L,2,FALSE)</f>
        <v>E05368</v>
      </c>
      <c r="D70" s="41">
        <v>2</v>
      </c>
      <c r="E70" s="42">
        <v>228</v>
      </c>
      <c r="F70" s="43">
        <v>0</v>
      </c>
      <c r="G70" s="44">
        <f t="shared" si="0"/>
        <v>228</v>
      </c>
      <c r="H70" s="45">
        <f t="shared" si="1"/>
        <v>32.090999999999994</v>
      </c>
      <c r="I70" s="45">
        <f t="shared" si="2"/>
        <v>64.181999999999988</v>
      </c>
      <c r="J70" s="45">
        <f t="shared" si="3"/>
        <v>4.171829999999999</v>
      </c>
      <c r="K70" s="46">
        <f t="shared" si="4"/>
        <v>55.838339999999988</v>
      </c>
      <c r="L70" s="47">
        <v>0.20000000000000001</v>
      </c>
      <c r="M70" s="48">
        <f t="shared" si="5"/>
        <v>11.167667999999999</v>
      </c>
      <c r="N70" s="49">
        <v>0.050000000000000003</v>
      </c>
      <c r="O70" s="50">
        <f t="shared" si="6"/>
        <v>2.7919169999999998</v>
      </c>
      <c r="P70" s="49">
        <v>0.050000000000000003</v>
      </c>
      <c r="Q70" s="50">
        <f t="shared" si="7"/>
        <v>2.7919169999999998</v>
      </c>
      <c r="R70" s="51">
        <f t="shared" si="8"/>
        <v>19.539999999999999</v>
      </c>
      <c r="S70" s="52">
        <f t="shared" si="9"/>
        <v>39.079999999999998</v>
      </c>
      <c r="T70" s="53">
        <f t="shared" si="10"/>
        <v>0.60889345922532812</v>
      </c>
    </row>
    <row r="71" ht="15.95" customHeight="1">
      <c r="A71" s="342" t="s">
        <v>485</v>
      </c>
      <c r="B71" s="39" t="s">
        <v>510</v>
      </c>
      <c r="C71" s="59" t="str">
        <f>VLOOKUP(B71,'New template'!A:L,2,FALSE)</f>
        <v>E03053</v>
      </c>
      <c r="D71" s="41">
        <v>2883</v>
      </c>
      <c r="E71" s="42">
        <v>298</v>
      </c>
      <c r="F71" s="43">
        <v>0</v>
      </c>
      <c r="G71" s="44">
        <f t="shared" si="0"/>
        <v>298</v>
      </c>
      <c r="H71" s="45">
        <f t="shared" si="1"/>
        <v>41.943499999999993</v>
      </c>
      <c r="I71" s="45">
        <f t="shared" si="2"/>
        <v>120923.11049999998</v>
      </c>
      <c r="J71" s="45">
        <f t="shared" si="3"/>
        <v>5.4526549999999991</v>
      </c>
      <c r="K71" s="46">
        <f t="shared" si="4"/>
        <v>105203.10613499998</v>
      </c>
      <c r="L71" s="47">
        <v>0.20000000000000001</v>
      </c>
      <c r="M71" s="48">
        <f t="shared" si="5"/>
        <v>21040.621226999996</v>
      </c>
      <c r="N71" s="49">
        <v>0.050000000000000003</v>
      </c>
      <c r="O71" s="50">
        <f t="shared" si="6"/>
        <v>5260.155306749999</v>
      </c>
      <c r="P71" s="49">
        <v>0.050000000000000003</v>
      </c>
      <c r="Q71" s="50">
        <f t="shared" si="7"/>
        <v>5260.155306749999</v>
      </c>
      <c r="R71" s="51">
        <f t="shared" si="8"/>
        <v>25.539999999999999</v>
      </c>
      <c r="S71" s="52">
        <f t="shared" si="9"/>
        <v>73631.819999999992</v>
      </c>
      <c r="T71" s="53">
        <f t="shared" si="10"/>
        <v>0.60891437290640982</v>
      </c>
    </row>
    <row r="72" ht="15.95" customHeight="1">
      <c r="A72" s="342" t="s">
        <v>485</v>
      </c>
      <c r="B72" s="39" t="s">
        <v>510</v>
      </c>
      <c r="C72" s="59" t="str">
        <f>VLOOKUP(B72,'New template'!A:L,2,FALSE)</f>
        <v>E03053</v>
      </c>
      <c r="D72" s="41">
        <v>3090</v>
      </c>
      <c r="E72" s="42">
        <v>298</v>
      </c>
      <c r="F72" s="43">
        <v>0</v>
      </c>
      <c r="G72" s="44">
        <f t="shared" si="0"/>
        <v>298</v>
      </c>
      <c r="H72" s="45">
        <f t="shared" si="1"/>
        <v>41.943499999999993</v>
      </c>
      <c r="I72" s="45">
        <f t="shared" si="2"/>
        <v>129605.41499999998</v>
      </c>
      <c r="J72" s="45">
        <f t="shared" si="3"/>
        <v>5.4526549999999991</v>
      </c>
      <c r="K72" s="46">
        <f t="shared" si="4"/>
        <v>112756.71104999998</v>
      </c>
      <c r="L72" s="47">
        <v>0.20000000000000001</v>
      </c>
      <c r="M72" s="48">
        <f t="shared" si="5"/>
        <v>22551.342209999999</v>
      </c>
      <c r="N72" s="49">
        <v>0.050000000000000003</v>
      </c>
      <c r="O72" s="50">
        <f t="shared" si="6"/>
        <v>5637.8355524999997</v>
      </c>
      <c r="P72" s="49">
        <v>0.050000000000000003</v>
      </c>
      <c r="Q72" s="50">
        <f t="shared" si="7"/>
        <v>5637.8355524999997</v>
      </c>
      <c r="R72" s="51">
        <f t="shared" si="8"/>
        <v>25.539999999999999</v>
      </c>
      <c r="S72" s="52">
        <f t="shared" si="9"/>
        <v>78918.599999999991</v>
      </c>
      <c r="T72" s="53">
        <f t="shared" si="10"/>
        <v>0.60891437290640982</v>
      </c>
    </row>
    <row r="73" ht="15.95" customHeight="1">
      <c r="A73" s="342" t="s">
        <v>485</v>
      </c>
      <c r="B73" s="39" t="s">
        <v>511</v>
      </c>
      <c r="C73" s="353"/>
      <c r="D73" s="41">
        <v>832</v>
      </c>
      <c r="E73" s="42">
        <v>448</v>
      </c>
      <c r="F73" s="43">
        <v>0</v>
      </c>
      <c r="G73" s="44">
        <f t="shared" si="0"/>
        <v>448</v>
      </c>
      <c r="H73" s="45">
        <f t="shared" si="1"/>
        <v>63.055999999999997</v>
      </c>
      <c r="I73" s="45">
        <f t="shared" si="2"/>
        <v>52462.591999999997</v>
      </c>
      <c r="J73" s="45">
        <f t="shared" si="3"/>
        <v>8.1972799999999992</v>
      </c>
      <c r="K73" s="46">
        <f t="shared" si="4"/>
        <v>45642.455040000001</v>
      </c>
      <c r="L73" s="47">
        <v>0.20000000000000001</v>
      </c>
      <c r="M73" s="48">
        <f t="shared" si="5"/>
        <v>9128.4910080000009</v>
      </c>
      <c r="N73" s="49">
        <v>0.050000000000000003</v>
      </c>
      <c r="O73" s="50">
        <f t="shared" si="6"/>
        <v>2282.1227520000002</v>
      </c>
      <c r="P73" s="49">
        <v>0.050000000000000003</v>
      </c>
      <c r="Q73" s="50">
        <f t="shared" si="7"/>
        <v>2282.1227520000002</v>
      </c>
      <c r="R73" s="51">
        <f t="shared" si="8"/>
        <v>38.399999999999999</v>
      </c>
      <c r="S73" s="52">
        <f t="shared" si="9"/>
        <v>31948.799999999999</v>
      </c>
      <c r="T73" s="53">
        <f t="shared" si="10"/>
        <v>0.60898249175336217</v>
      </c>
    </row>
    <row r="74" ht="15.95" customHeight="1">
      <c r="A74" s="342" t="s">
        <v>485</v>
      </c>
      <c r="B74" s="39" t="s">
        <v>511</v>
      </c>
      <c r="C74" s="353"/>
      <c r="D74" s="41">
        <v>864</v>
      </c>
      <c r="E74" s="42">
        <v>448</v>
      </c>
      <c r="F74" s="43">
        <v>0</v>
      </c>
      <c r="G74" s="44">
        <f t="shared" si="0"/>
        <v>448</v>
      </c>
      <c r="H74" s="45">
        <f t="shared" si="1"/>
        <v>63.055999999999997</v>
      </c>
      <c r="I74" s="45">
        <f t="shared" si="2"/>
        <v>54480.383999999998</v>
      </c>
      <c r="J74" s="45">
        <f t="shared" si="3"/>
        <v>8.1972799999999992</v>
      </c>
      <c r="K74" s="46">
        <f t="shared" si="4"/>
        <v>47397.934079999999</v>
      </c>
      <c r="L74" s="47">
        <v>0.20000000000000001</v>
      </c>
      <c r="M74" s="48">
        <f t="shared" si="5"/>
        <v>9479.5868160000009</v>
      </c>
      <c r="N74" s="49">
        <v>0.050000000000000003</v>
      </c>
      <c r="O74" s="50">
        <f t="shared" si="6"/>
        <v>2369.8967040000002</v>
      </c>
      <c r="P74" s="49">
        <v>0.050000000000000003</v>
      </c>
      <c r="Q74" s="50">
        <f t="shared" si="7"/>
        <v>2369.8967040000002</v>
      </c>
      <c r="R74" s="51">
        <f t="shared" si="8"/>
        <v>38.399999999999999</v>
      </c>
      <c r="S74" s="52">
        <f t="shared" si="9"/>
        <v>33177.599999999999</v>
      </c>
      <c r="T74" s="53">
        <f t="shared" si="10"/>
        <v>0.60898249175336205</v>
      </c>
    </row>
    <row r="75" ht="15.95" customHeight="1">
      <c r="A75" s="342" t="s">
        <v>485</v>
      </c>
      <c r="B75" s="39" t="s">
        <v>512</v>
      </c>
      <c r="C75" s="353"/>
      <c r="D75" s="41">
        <v>1105</v>
      </c>
      <c r="E75" s="42">
        <v>548</v>
      </c>
      <c r="F75" s="43">
        <v>0</v>
      </c>
      <c r="G75" s="44">
        <f t="shared" ref="G75:G76" si="11">ROUNDDOWN(E75*(1-F75),0)</f>
        <v>548</v>
      </c>
      <c r="H75" s="45">
        <f t="shared" ref="H75:H76" si="12">G75*$C$6</f>
        <v>77.130999999999986</v>
      </c>
      <c r="I75" s="45">
        <f t="shared" ref="I75:I76" si="13">H75*D75</f>
        <v>85229.75499999999</v>
      </c>
      <c r="J75" s="45">
        <f t="shared" ref="J75:J76" si="14">H75*0.13</f>
        <v>10.027029999999998</v>
      </c>
      <c r="K75" s="46">
        <f t="shared" ref="K75:K76" si="15">(H75-J75)*D75</f>
        <v>74149.886849999995</v>
      </c>
      <c r="L75" s="47">
        <v>0.20000000000000001</v>
      </c>
      <c r="M75" s="48">
        <f t="shared" ref="M75:M76" si="16">K75*L75</f>
        <v>14829.977370000001</v>
      </c>
      <c r="N75" s="49">
        <v>0.050000000000000003</v>
      </c>
      <c r="O75" s="50">
        <f t="shared" ref="O75:O76" si="17">K75*N75</f>
        <v>3707.4943425000001</v>
      </c>
      <c r="P75" s="49">
        <v>0.050000000000000003</v>
      </c>
      <c r="Q75" s="50">
        <f t="shared" ref="Q75:Q76" si="18">K75*P75</f>
        <v>3707.4943425000001</v>
      </c>
      <c r="R75" s="51">
        <f t="shared" ref="R75:R76" si="19">IFERROR(ROUND((K75-M75-O75-Q75)/D75,2),0)</f>
        <v>46.969999999999999</v>
      </c>
      <c r="S75" s="52">
        <f t="shared" ref="S75:S76" si="20">+D75*R75</f>
        <v>51901.849999999999</v>
      </c>
      <c r="T75" s="53">
        <f t="shared" ref="T75:T76" si="21">S75/I75</f>
        <v>0.60896397038804118</v>
      </c>
    </row>
    <row r="76" ht="15.95" customHeight="1">
      <c r="A76" s="342" t="s">
        <v>485</v>
      </c>
      <c r="B76" s="39" t="s">
        <v>512</v>
      </c>
      <c r="C76" s="353"/>
      <c r="D76" s="41">
        <v>1180</v>
      </c>
      <c r="E76" s="42">
        <v>548</v>
      </c>
      <c r="F76" s="43">
        <v>0</v>
      </c>
      <c r="G76" s="44">
        <f t="shared" si="11"/>
        <v>548</v>
      </c>
      <c r="H76" s="45">
        <f t="shared" si="12"/>
        <v>77.130999999999986</v>
      </c>
      <c r="I76" s="45">
        <f t="shared" si="13"/>
        <v>91014.579999999987</v>
      </c>
      <c r="J76" s="45">
        <f t="shared" si="14"/>
        <v>10.027029999999998</v>
      </c>
      <c r="K76" s="46">
        <f t="shared" si="15"/>
        <v>79182.684599999993</v>
      </c>
      <c r="L76" s="47">
        <v>0.20000000000000001</v>
      </c>
      <c r="M76" s="48">
        <f t="shared" si="16"/>
        <v>15836.536919999999</v>
      </c>
      <c r="N76" s="49">
        <v>0.050000000000000003</v>
      </c>
      <c r="O76" s="50">
        <f t="shared" si="17"/>
        <v>3959.1342299999997</v>
      </c>
      <c r="P76" s="49">
        <v>0.050000000000000003</v>
      </c>
      <c r="Q76" s="50">
        <f t="shared" si="18"/>
        <v>3959.1342299999997</v>
      </c>
      <c r="R76" s="51">
        <f t="shared" si="19"/>
        <v>46.969999999999999</v>
      </c>
      <c r="S76" s="52">
        <f t="shared" si="20"/>
        <v>55424.599999999999</v>
      </c>
      <c r="T76" s="53">
        <f t="shared" si="21"/>
        <v>0.60896397038804118</v>
      </c>
    </row>
    <row r="77" ht="15.95" customHeight="1">
      <c r="A77" s="342" t="s">
        <v>485</v>
      </c>
      <c r="B77" s="39" t="s">
        <v>364</v>
      </c>
      <c r="C77" s="59" t="str">
        <f>VLOOKUP(B77,'New template'!A:L,2,FALSE)</f>
        <v>E05471</v>
      </c>
      <c r="D77" s="41">
        <v>3</v>
      </c>
      <c r="E77" s="42">
        <v>298</v>
      </c>
      <c r="F77" s="43">
        <v>0</v>
      </c>
      <c r="G77" s="44">
        <f t="shared" ref="G77:G140" si="22">ROUNDDOWN(E77*(1-F77),0)</f>
        <v>298</v>
      </c>
      <c r="H77" s="45">
        <f t="shared" ref="H77:H140" si="23">G77*$C$6</f>
        <v>41.943499999999993</v>
      </c>
      <c r="I77" s="45">
        <f t="shared" ref="I77:I140" si="24">H77*D77</f>
        <v>125.83049999999997</v>
      </c>
      <c r="J77" s="45">
        <f t="shared" ref="J77:J140" si="25">H77*0.13</f>
        <v>5.4526549999999991</v>
      </c>
      <c r="K77" s="46">
        <f t="shared" ref="K77:K140" si="26">(H77-J77)*D77</f>
        <v>109.47253499999998</v>
      </c>
      <c r="L77" s="47">
        <v>0.20000000000000001</v>
      </c>
      <c r="M77" s="48">
        <f t="shared" ref="M77:M140" si="27">K77*L77</f>
        <v>21.894506999999997</v>
      </c>
      <c r="N77" s="49">
        <v>0.050000000000000003</v>
      </c>
      <c r="O77" s="50">
        <f t="shared" ref="O77:O140" si="28">K77*N77</f>
        <v>5.4736267499999993</v>
      </c>
      <c r="P77" s="49">
        <v>0.050000000000000003</v>
      </c>
      <c r="Q77" s="50">
        <f t="shared" ref="Q77:Q140" si="29">K77*P77</f>
        <v>5.4736267499999993</v>
      </c>
      <c r="R77" s="51">
        <f t="shared" ref="R77:R140" si="30">IFERROR(ROUND((K77-M77-O77-Q77)/D77,2),0)</f>
        <v>25.539999999999999</v>
      </c>
      <c r="S77" s="52">
        <f t="shared" ref="S77:S140" si="31">+D77*R77</f>
        <v>76.620000000000005</v>
      </c>
      <c r="T77" s="53">
        <f t="shared" ref="T77:T140" si="32">S77/I77</f>
        <v>0.60891437290640993</v>
      </c>
    </row>
    <row r="78" ht="15.95" customHeight="1">
      <c r="A78" s="342" t="s">
        <v>485</v>
      </c>
      <c r="B78" s="39" t="s">
        <v>364</v>
      </c>
      <c r="C78" s="59" t="str">
        <f>VLOOKUP(B78,'New template'!A:L,2,FALSE)</f>
        <v>E05471</v>
      </c>
      <c r="D78" s="41">
        <v>115</v>
      </c>
      <c r="E78" s="42">
        <v>298</v>
      </c>
      <c r="F78" s="43">
        <v>0.83999999999999997</v>
      </c>
      <c r="G78" s="44">
        <f t="shared" si="22"/>
        <v>47</v>
      </c>
      <c r="H78" s="45">
        <f t="shared" si="23"/>
        <v>6.6152499999999996</v>
      </c>
      <c r="I78" s="45">
        <f t="shared" si="24"/>
        <v>760.75374999999997</v>
      </c>
      <c r="J78" s="45">
        <f t="shared" si="25"/>
        <v>0.85998249999999998</v>
      </c>
      <c r="K78" s="46">
        <f t="shared" si="26"/>
        <v>661.85576249999997</v>
      </c>
      <c r="L78" s="47">
        <v>0.20000000000000001</v>
      </c>
      <c r="M78" s="48">
        <f t="shared" si="27"/>
        <v>132.37115249999999</v>
      </c>
      <c r="N78" s="49">
        <v>0.050000000000000003</v>
      </c>
      <c r="O78" s="50">
        <f t="shared" si="28"/>
        <v>33.092788124999998</v>
      </c>
      <c r="P78" s="49">
        <v>0.050000000000000003</v>
      </c>
      <c r="Q78" s="50">
        <f t="shared" si="29"/>
        <v>33.092788124999998</v>
      </c>
      <c r="R78" s="51">
        <f t="shared" si="30"/>
        <v>4.0300000000000002</v>
      </c>
      <c r="S78" s="52">
        <f t="shared" si="31"/>
        <v>463.45000000000005</v>
      </c>
      <c r="T78" s="53">
        <f t="shared" si="32"/>
        <v>0.60919844299157255</v>
      </c>
    </row>
    <row r="79" ht="15.95" customHeight="1">
      <c r="A79" s="342" t="s">
        <v>485</v>
      </c>
      <c r="B79" s="39" t="s">
        <v>363</v>
      </c>
      <c r="C79" s="59" t="str">
        <f>VLOOKUP(B79,'New template'!A:L,2,FALSE)</f>
        <v>E04521</v>
      </c>
      <c r="D79" s="41">
        <v>414</v>
      </c>
      <c r="E79" s="42">
        <v>248</v>
      </c>
      <c r="F79" s="43">
        <v>0.83999999999999997</v>
      </c>
      <c r="G79" s="44">
        <f t="shared" si="22"/>
        <v>39</v>
      </c>
      <c r="H79" s="45">
        <f t="shared" si="23"/>
        <v>5.4892499999999993</v>
      </c>
      <c r="I79" s="45">
        <f t="shared" si="24"/>
        <v>2272.5494999999996</v>
      </c>
      <c r="J79" s="45">
        <f t="shared" si="25"/>
        <v>0.71360249999999992</v>
      </c>
      <c r="K79" s="46">
        <f t="shared" si="26"/>
        <v>1977.1180649999999</v>
      </c>
      <c r="L79" s="47">
        <v>0.20000000000000001</v>
      </c>
      <c r="M79" s="48">
        <f t="shared" si="27"/>
        <v>395.42361299999999</v>
      </c>
      <c r="N79" s="49">
        <v>0.050000000000000003</v>
      </c>
      <c r="O79" s="50">
        <f t="shared" si="28"/>
        <v>98.855903249999997</v>
      </c>
      <c r="P79" s="49">
        <v>0.050000000000000003</v>
      </c>
      <c r="Q79" s="50">
        <f t="shared" si="29"/>
        <v>98.855903249999997</v>
      </c>
      <c r="R79" s="51">
        <f t="shared" si="30"/>
        <v>3.3399999999999999</v>
      </c>
      <c r="S79" s="52">
        <f t="shared" si="31"/>
        <v>1382.76</v>
      </c>
      <c r="T79" s="53">
        <f t="shared" si="32"/>
        <v>0.60846199389716271</v>
      </c>
    </row>
    <row r="80" ht="15.95" customHeight="1">
      <c r="A80" s="342" t="s">
        <v>485</v>
      </c>
      <c r="B80" s="39" t="s">
        <v>363</v>
      </c>
      <c r="C80" s="59" t="str">
        <f>VLOOKUP(B80,'New template'!A:L,2,FALSE)</f>
        <v>E04521</v>
      </c>
      <c r="D80" s="41">
        <v>20</v>
      </c>
      <c r="E80" s="42">
        <v>248</v>
      </c>
      <c r="F80" s="43">
        <v>0</v>
      </c>
      <c r="G80" s="44">
        <f t="shared" si="22"/>
        <v>248</v>
      </c>
      <c r="H80" s="45">
        <f t="shared" si="23"/>
        <v>34.905999999999999</v>
      </c>
      <c r="I80" s="45">
        <f t="shared" si="24"/>
        <v>698.12</v>
      </c>
      <c r="J80" s="45">
        <f t="shared" si="25"/>
        <v>4.5377799999999997</v>
      </c>
      <c r="K80" s="46">
        <f t="shared" si="26"/>
        <v>607.36440000000005</v>
      </c>
      <c r="L80" s="47">
        <v>0.20000000000000001</v>
      </c>
      <c r="M80" s="48">
        <f t="shared" si="27"/>
        <v>121.47288000000002</v>
      </c>
      <c r="N80" s="49">
        <v>0.050000000000000003</v>
      </c>
      <c r="O80" s="50">
        <f t="shared" si="28"/>
        <v>30.368220000000004</v>
      </c>
      <c r="P80" s="49">
        <v>0.050000000000000003</v>
      </c>
      <c r="Q80" s="50">
        <f t="shared" si="29"/>
        <v>30.368220000000004</v>
      </c>
      <c r="R80" s="51">
        <f t="shared" si="30"/>
        <v>21.260000000000002</v>
      </c>
      <c r="S80" s="52">
        <f t="shared" si="31"/>
        <v>425.20000000000005</v>
      </c>
      <c r="T80" s="53">
        <f t="shared" si="32"/>
        <v>0.60906434423881284</v>
      </c>
    </row>
    <row r="81" ht="15.95" customHeight="1">
      <c r="A81" s="342" t="s">
        <v>485</v>
      </c>
      <c r="B81" s="39" t="s">
        <v>515</v>
      </c>
      <c r="C81" s="59" t="s">
        <v>313</v>
      </c>
      <c r="D81" s="41">
        <v>7</v>
      </c>
      <c r="E81" s="42">
        <v>178</v>
      </c>
      <c r="F81" s="43">
        <v>0</v>
      </c>
      <c r="G81" s="44">
        <f t="shared" si="22"/>
        <v>178</v>
      </c>
      <c r="H81" s="45">
        <f t="shared" si="23"/>
        <v>25.053499999999996</v>
      </c>
      <c r="I81" s="45">
        <f t="shared" si="24"/>
        <v>175.37449999999998</v>
      </c>
      <c r="J81" s="45">
        <f t="shared" si="25"/>
        <v>3.2569549999999996</v>
      </c>
      <c r="K81" s="46">
        <f t="shared" si="26"/>
        <v>152.57581499999998</v>
      </c>
      <c r="L81" s="47">
        <v>0.20000000000000001</v>
      </c>
      <c r="M81" s="48">
        <f t="shared" si="27"/>
        <v>30.515162999999998</v>
      </c>
      <c r="N81" s="49">
        <v>0.050000000000000003</v>
      </c>
      <c r="O81" s="50">
        <f t="shared" si="28"/>
        <v>7.6287907499999994</v>
      </c>
      <c r="P81" s="49">
        <v>0.050000000000000003</v>
      </c>
      <c r="Q81" s="50">
        <f t="shared" si="29"/>
        <v>7.6287907499999994</v>
      </c>
      <c r="R81" s="51">
        <f t="shared" si="30"/>
        <v>15.26</v>
      </c>
      <c r="S81" s="52">
        <f t="shared" si="31"/>
        <v>106.81999999999999</v>
      </c>
      <c r="T81" s="53">
        <f t="shared" si="32"/>
        <v>0.60909653341848446</v>
      </c>
    </row>
    <row r="82" ht="15.95" customHeight="1">
      <c r="A82" s="342" t="s">
        <v>485</v>
      </c>
      <c r="B82" s="39" t="s">
        <v>108</v>
      </c>
      <c r="C82" s="59" t="str">
        <f>VLOOKUP(B82,'New template'!A:L,2,FALSE)</f>
        <v>E05369</v>
      </c>
      <c r="D82" s="41">
        <v>935</v>
      </c>
      <c r="E82" s="42">
        <v>268</v>
      </c>
      <c r="F82" s="43">
        <v>0.90000000000000002</v>
      </c>
      <c r="G82" s="44">
        <f t="shared" si="22"/>
        <v>26</v>
      </c>
      <c r="H82" s="45">
        <f t="shared" si="23"/>
        <v>3.6594999999999995</v>
      </c>
      <c r="I82" s="45">
        <f t="shared" si="24"/>
        <v>3421.6324999999997</v>
      </c>
      <c r="J82" s="45">
        <f t="shared" si="25"/>
        <v>0.47573499999999996</v>
      </c>
      <c r="K82" s="46">
        <f t="shared" si="26"/>
        <v>2976.8202749999996</v>
      </c>
      <c r="L82" s="47">
        <v>0.20000000000000001</v>
      </c>
      <c r="M82" s="48">
        <f t="shared" si="27"/>
        <v>595.36405499999989</v>
      </c>
      <c r="N82" s="49">
        <v>0.050000000000000003</v>
      </c>
      <c r="O82" s="50">
        <f t="shared" si="28"/>
        <v>148.84101374999997</v>
      </c>
      <c r="P82" s="49">
        <v>0.050000000000000003</v>
      </c>
      <c r="Q82" s="50">
        <f t="shared" si="29"/>
        <v>148.84101374999997</v>
      </c>
      <c r="R82" s="51">
        <f t="shared" si="30"/>
        <v>2.23</v>
      </c>
      <c r="S82" s="52">
        <f t="shared" si="31"/>
        <v>2085.0500000000002</v>
      </c>
      <c r="T82" s="53">
        <f t="shared" si="32"/>
        <v>0.60937286514551181</v>
      </c>
    </row>
    <row r="83" ht="15.95" customHeight="1">
      <c r="A83" s="342" t="s">
        <v>485</v>
      </c>
      <c r="B83" s="39" t="s">
        <v>110</v>
      </c>
      <c r="C83" s="59" t="str">
        <f>VLOOKUP(B83,'New template'!A:L,2,FALSE)</f>
        <v>E03177</v>
      </c>
      <c r="D83" s="41">
        <v>1051</v>
      </c>
      <c r="E83" s="42">
        <v>268</v>
      </c>
      <c r="F83" s="43">
        <v>0.90000000000000002</v>
      </c>
      <c r="G83" s="44">
        <f t="shared" si="22"/>
        <v>26</v>
      </c>
      <c r="H83" s="45">
        <f t="shared" si="23"/>
        <v>3.6594999999999995</v>
      </c>
      <c r="I83" s="45">
        <f t="shared" si="24"/>
        <v>3846.1344999999997</v>
      </c>
      <c r="J83" s="45">
        <f t="shared" si="25"/>
        <v>0.47573499999999996</v>
      </c>
      <c r="K83" s="46">
        <f t="shared" si="26"/>
        <v>3346.1370149999998</v>
      </c>
      <c r="L83" s="47">
        <v>0.20000000000000001</v>
      </c>
      <c r="M83" s="48">
        <f t="shared" si="27"/>
        <v>669.22740299999998</v>
      </c>
      <c r="N83" s="49">
        <v>0.050000000000000003</v>
      </c>
      <c r="O83" s="50">
        <f t="shared" si="28"/>
        <v>167.30685075</v>
      </c>
      <c r="P83" s="49">
        <v>0.050000000000000003</v>
      </c>
      <c r="Q83" s="50">
        <f t="shared" si="29"/>
        <v>167.30685075</v>
      </c>
      <c r="R83" s="51">
        <f t="shared" si="30"/>
        <v>2.23</v>
      </c>
      <c r="S83" s="52">
        <f t="shared" si="31"/>
        <v>2343.73</v>
      </c>
      <c r="T83" s="53">
        <f t="shared" si="32"/>
        <v>0.6093728651455117</v>
      </c>
    </row>
    <row r="84" ht="15.95" customHeight="1">
      <c r="A84" s="342" t="s">
        <v>485</v>
      </c>
      <c r="B84" s="39" t="s">
        <v>112</v>
      </c>
      <c r="C84" s="59" t="str">
        <f>VLOOKUP(B84,'New template'!A:L,2,FALSE)</f>
        <v>E04524</v>
      </c>
      <c r="D84" s="41">
        <v>3</v>
      </c>
      <c r="E84" s="42">
        <v>298</v>
      </c>
      <c r="F84" s="43">
        <v>0.40000000000000002</v>
      </c>
      <c r="G84" s="44">
        <f t="shared" si="22"/>
        <v>178</v>
      </c>
      <c r="H84" s="45">
        <f t="shared" si="23"/>
        <v>25.053499999999996</v>
      </c>
      <c r="I84" s="45">
        <f t="shared" si="24"/>
        <v>75.160499999999985</v>
      </c>
      <c r="J84" s="45">
        <f t="shared" si="25"/>
        <v>3.2569549999999996</v>
      </c>
      <c r="K84" s="46">
        <f t="shared" si="26"/>
        <v>65.389634999999984</v>
      </c>
      <c r="L84" s="47">
        <v>0.20000000000000001</v>
      </c>
      <c r="M84" s="48">
        <f t="shared" si="27"/>
        <v>13.077926999999997</v>
      </c>
      <c r="N84" s="49">
        <v>0.050000000000000003</v>
      </c>
      <c r="O84" s="50">
        <f t="shared" si="28"/>
        <v>3.2694817499999993</v>
      </c>
      <c r="P84" s="49">
        <v>0.050000000000000003</v>
      </c>
      <c r="Q84" s="50">
        <f t="shared" si="29"/>
        <v>3.2694817499999993</v>
      </c>
      <c r="R84" s="51">
        <f t="shared" si="30"/>
        <v>15.26</v>
      </c>
      <c r="S84" s="52">
        <f t="shared" si="31"/>
        <v>45.780000000000001</v>
      </c>
      <c r="T84" s="53">
        <f t="shared" si="32"/>
        <v>0.60909653341848458</v>
      </c>
    </row>
    <row r="85" ht="15.95" customHeight="1">
      <c r="A85" s="342" t="s">
        <v>485</v>
      </c>
      <c r="B85" s="39" t="s">
        <v>112</v>
      </c>
      <c r="C85" s="59" t="str">
        <f>VLOOKUP(B85,'New template'!A:L,2,FALSE)</f>
        <v>E04524</v>
      </c>
      <c r="D85" s="41">
        <v>4</v>
      </c>
      <c r="E85" s="42">
        <v>298</v>
      </c>
      <c r="F85" s="43">
        <v>0.34000000000000002</v>
      </c>
      <c r="G85" s="44">
        <f t="shared" si="22"/>
        <v>196</v>
      </c>
      <c r="H85" s="45">
        <f t="shared" si="23"/>
        <v>27.586999999999996</v>
      </c>
      <c r="I85" s="45">
        <f t="shared" si="24"/>
        <v>110.34799999999998</v>
      </c>
      <c r="J85" s="45">
        <f t="shared" si="25"/>
        <v>3.5863099999999997</v>
      </c>
      <c r="K85" s="46">
        <f t="shared" si="26"/>
        <v>96.002759999999981</v>
      </c>
      <c r="L85" s="47">
        <v>0.20000000000000001</v>
      </c>
      <c r="M85" s="48">
        <f t="shared" si="27"/>
        <v>19.200551999999998</v>
      </c>
      <c r="N85" s="49">
        <v>0.050000000000000003</v>
      </c>
      <c r="O85" s="50">
        <f t="shared" si="28"/>
        <v>4.8001379999999996</v>
      </c>
      <c r="P85" s="49">
        <v>0.050000000000000003</v>
      </c>
      <c r="Q85" s="50">
        <f t="shared" si="29"/>
        <v>4.8001379999999996</v>
      </c>
      <c r="R85" s="51">
        <f t="shared" si="30"/>
        <v>16.800000000000001</v>
      </c>
      <c r="S85" s="52">
        <f t="shared" si="31"/>
        <v>67.200000000000003</v>
      </c>
      <c r="T85" s="53">
        <f t="shared" si="32"/>
        <v>0.60898249175336217</v>
      </c>
    </row>
    <row r="86" ht="15.95" customHeight="1">
      <c r="A86" s="342" t="s">
        <v>485</v>
      </c>
      <c r="B86" s="39" t="s">
        <v>114</v>
      </c>
      <c r="C86" s="59" t="str">
        <f>VLOOKUP(B86,'New template'!A:L,2,FALSE)</f>
        <v>E06529</v>
      </c>
      <c r="D86" s="41">
        <v>1</v>
      </c>
      <c r="E86" s="42">
        <v>448</v>
      </c>
      <c r="F86" s="43">
        <v>0.34000000000000002</v>
      </c>
      <c r="G86" s="44">
        <f t="shared" si="22"/>
        <v>295</v>
      </c>
      <c r="H86" s="45">
        <f t="shared" si="23"/>
        <v>41.521249999999995</v>
      </c>
      <c r="I86" s="45">
        <f t="shared" si="24"/>
        <v>41.521249999999995</v>
      </c>
      <c r="J86" s="45">
        <f t="shared" si="25"/>
        <v>5.3977624999999998</v>
      </c>
      <c r="K86" s="46">
        <f t="shared" si="26"/>
        <v>36.123487499999996</v>
      </c>
      <c r="L86" s="47">
        <v>0.20000000000000001</v>
      </c>
      <c r="M86" s="48">
        <f t="shared" si="27"/>
        <v>7.2246974999999996</v>
      </c>
      <c r="N86" s="49">
        <v>0.050000000000000003</v>
      </c>
      <c r="O86" s="50">
        <f t="shared" si="28"/>
        <v>1.8061743749999999</v>
      </c>
      <c r="P86" s="49">
        <v>0.050000000000000003</v>
      </c>
      <c r="Q86" s="50">
        <f t="shared" si="29"/>
        <v>1.8061743749999999</v>
      </c>
      <c r="R86" s="51">
        <f t="shared" si="30"/>
        <v>25.289999999999999</v>
      </c>
      <c r="S86" s="52">
        <f t="shared" si="31"/>
        <v>25.289999999999999</v>
      </c>
      <c r="T86" s="53">
        <f t="shared" si="32"/>
        <v>0.60908570912484572</v>
      </c>
    </row>
    <row r="87" ht="15.95" customHeight="1">
      <c r="A87" s="342" t="s">
        <v>485</v>
      </c>
      <c r="B87" s="39" t="s">
        <v>114</v>
      </c>
      <c r="C87" s="59" t="str">
        <f>VLOOKUP(B87,'New template'!A:L,2,FALSE)</f>
        <v>E06529</v>
      </c>
      <c r="D87" s="41">
        <v>6</v>
      </c>
      <c r="E87" s="42">
        <v>448</v>
      </c>
      <c r="F87" s="43">
        <v>0.40000000000000002</v>
      </c>
      <c r="G87" s="44">
        <f t="shared" si="22"/>
        <v>268</v>
      </c>
      <c r="H87" s="45">
        <f t="shared" si="23"/>
        <v>37.720999999999997</v>
      </c>
      <c r="I87" s="45">
        <f t="shared" si="24"/>
        <v>226.32599999999996</v>
      </c>
      <c r="J87" s="45">
        <f t="shared" si="25"/>
        <v>4.9037299999999995</v>
      </c>
      <c r="K87" s="46">
        <f t="shared" si="26"/>
        <v>196.90361999999996</v>
      </c>
      <c r="L87" s="47">
        <v>0.20000000000000001</v>
      </c>
      <c r="M87" s="48">
        <f t="shared" si="27"/>
        <v>39.380723999999994</v>
      </c>
      <c r="N87" s="49">
        <v>0.050000000000000003</v>
      </c>
      <c r="O87" s="50">
        <f t="shared" si="28"/>
        <v>9.8451809999999984</v>
      </c>
      <c r="P87" s="49">
        <v>0.050000000000000003</v>
      </c>
      <c r="Q87" s="50">
        <f t="shared" si="29"/>
        <v>9.8451809999999984</v>
      </c>
      <c r="R87" s="51">
        <f t="shared" si="30"/>
        <v>22.969999999999999</v>
      </c>
      <c r="S87" s="52">
        <f t="shared" si="31"/>
        <v>137.81999999999999</v>
      </c>
      <c r="T87" s="53">
        <f t="shared" si="32"/>
        <v>0.60894461970785507</v>
      </c>
    </row>
    <row r="88" ht="15.95" customHeight="1">
      <c r="A88" s="342" t="s">
        <v>485</v>
      </c>
      <c r="B88" s="39" t="s">
        <v>116</v>
      </c>
      <c r="C88" s="59" t="str">
        <f>VLOOKUP(B88,'New template'!A:L,2,FALSE)</f>
        <v>E06530</v>
      </c>
      <c r="D88" s="41">
        <v>7</v>
      </c>
      <c r="E88" s="42">
        <v>498</v>
      </c>
      <c r="F88" s="43">
        <v>0.35999999999999999</v>
      </c>
      <c r="G88" s="44">
        <f t="shared" si="22"/>
        <v>318</v>
      </c>
      <c r="H88" s="45">
        <f t="shared" si="23"/>
        <v>44.758499999999998</v>
      </c>
      <c r="I88" s="45">
        <f t="shared" si="24"/>
        <v>313.30949999999996</v>
      </c>
      <c r="J88" s="45">
        <f t="shared" si="25"/>
        <v>5.8186049999999998</v>
      </c>
      <c r="K88" s="46">
        <f t="shared" si="26"/>
        <v>272.57926500000002</v>
      </c>
      <c r="L88" s="47">
        <v>0.20000000000000001</v>
      </c>
      <c r="M88" s="48">
        <f t="shared" si="27"/>
        <v>54.515853000000007</v>
      </c>
      <c r="N88" s="49">
        <v>0.050000000000000003</v>
      </c>
      <c r="O88" s="50">
        <f t="shared" si="28"/>
        <v>13.628963250000002</v>
      </c>
      <c r="P88" s="49">
        <v>0.050000000000000003</v>
      </c>
      <c r="Q88" s="50">
        <f t="shared" si="29"/>
        <v>13.628963250000002</v>
      </c>
      <c r="R88" s="51">
        <f t="shared" si="30"/>
        <v>27.260000000000002</v>
      </c>
      <c r="S88" s="52">
        <f t="shared" si="31"/>
        <v>190.82000000000002</v>
      </c>
      <c r="T88" s="53">
        <f t="shared" si="32"/>
        <v>0.60904632639610368</v>
      </c>
    </row>
    <row r="89" ht="15.95" customHeight="1">
      <c r="A89" s="342" t="s">
        <v>485</v>
      </c>
      <c r="B89" s="39" t="s">
        <v>340</v>
      </c>
      <c r="C89" s="59" t="str">
        <f>VLOOKUP(B89,'New template'!A:L,2,FALSE)</f>
        <v>E03528</v>
      </c>
      <c r="D89" s="41">
        <v>192</v>
      </c>
      <c r="E89" s="42">
        <v>248</v>
      </c>
      <c r="F89" s="43">
        <v>0.80000000000000004</v>
      </c>
      <c r="G89" s="44">
        <f t="shared" si="22"/>
        <v>49</v>
      </c>
      <c r="H89" s="45">
        <f t="shared" si="23"/>
        <v>6.896749999999999</v>
      </c>
      <c r="I89" s="45">
        <f t="shared" si="24"/>
        <v>1324.1759999999999</v>
      </c>
      <c r="J89" s="45">
        <f t="shared" si="25"/>
        <v>0.89657749999999992</v>
      </c>
      <c r="K89" s="46">
        <f t="shared" si="26"/>
        <v>1152.0331199999998</v>
      </c>
      <c r="L89" s="47">
        <v>0.20000000000000001</v>
      </c>
      <c r="M89" s="48">
        <f t="shared" si="27"/>
        <v>230.40662399999997</v>
      </c>
      <c r="N89" s="49">
        <v>0.050000000000000003</v>
      </c>
      <c r="O89" s="50">
        <f t="shared" si="28"/>
        <v>57.601655999999991</v>
      </c>
      <c r="P89" s="49">
        <v>0.050000000000000003</v>
      </c>
      <c r="Q89" s="50">
        <f t="shared" si="29"/>
        <v>57.601655999999991</v>
      </c>
      <c r="R89" s="51">
        <f t="shared" si="30"/>
        <v>4.2000000000000002</v>
      </c>
      <c r="S89" s="52">
        <f t="shared" si="31"/>
        <v>806.40000000000009</v>
      </c>
      <c r="T89" s="53">
        <f t="shared" si="32"/>
        <v>0.60898249175336217</v>
      </c>
    </row>
    <row r="90" ht="15.95" customHeight="1">
      <c r="A90" s="342" t="s">
        <v>485</v>
      </c>
      <c r="B90" s="39" t="s">
        <v>368</v>
      </c>
      <c r="C90" s="59" t="str">
        <f>VLOOKUP(B90,'New template'!A:L,2,FALSE)</f>
        <v>E06307</v>
      </c>
      <c r="D90" s="41">
        <v>465</v>
      </c>
      <c r="E90" s="42">
        <v>428</v>
      </c>
      <c r="F90" s="43">
        <v>0.65000000000000002</v>
      </c>
      <c r="G90" s="44">
        <f t="shared" si="22"/>
        <v>149</v>
      </c>
      <c r="H90" s="45">
        <f t="shared" si="23"/>
        <v>20.971749999999997</v>
      </c>
      <c r="I90" s="45">
        <f t="shared" si="24"/>
        <v>9751.8637499999986</v>
      </c>
      <c r="J90" s="45">
        <f t="shared" si="25"/>
        <v>2.7263274999999996</v>
      </c>
      <c r="K90" s="46">
        <f t="shared" si="26"/>
        <v>8484.1214624999975</v>
      </c>
      <c r="L90" s="47">
        <v>0.20000000000000001</v>
      </c>
      <c r="M90" s="48">
        <f t="shared" si="27"/>
        <v>1696.8242924999995</v>
      </c>
      <c r="N90" s="49">
        <v>0.050000000000000003</v>
      </c>
      <c r="O90" s="50">
        <f t="shared" si="28"/>
        <v>424.20607312499988</v>
      </c>
      <c r="P90" s="49">
        <v>0.050000000000000003</v>
      </c>
      <c r="Q90" s="50">
        <f t="shared" si="29"/>
        <v>424.20607312499988</v>
      </c>
      <c r="R90" s="51">
        <f t="shared" si="30"/>
        <v>12.77</v>
      </c>
      <c r="S90" s="52">
        <f t="shared" si="31"/>
        <v>5938.0500000000002</v>
      </c>
      <c r="T90" s="53">
        <f t="shared" si="32"/>
        <v>0.60891437290640993</v>
      </c>
    </row>
    <row r="91" ht="15.95" customHeight="1">
      <c r="A91" s="342" t="s">
        <v>485</v>
      </c>
      <c r="B91" s="39" t="s">
        <v>369</v>
      </c>
      <c r="C91" s="59" t="str">
        <f>VLOOKUP(B91,'New template'!A:L,2,FALSE)</f>
        <v>E05703</v>
      </c>
      <c r="D91" s="41">
        <v>1</v>
      </c>
      <c r="E91" s="42">
        <v>298</v>
      </c>
      <c r="F91" s="43">
        <v>0.5</v>
      </c>
      <c r="G91" s="44">
        <f t="shared" si="22"/>
        <v>149</v>
      </c>
      <c r="H91" s="45">
        <f t="shared" si="23"/>
        <v>20.971749999999997</v>
      </c>
      <c r="I91" s="45">
        <f t="shared" si="24"/>
        <v>20.971749999999997</v>
      </c>
      <c r="J91" s="45">
        <f t="shared" si="25"/>
        <v>2.7263274999999996</v>
      </c>
      <c r="K91" s="46">
        <f t="shared" si="26"/>
        <v>18.245422499999997</v>
      </c>
      <c r="L91" s="47">
        <v>0.20000000000000001</v>
      </c>
      <c r="M91" s="48">
        <f t="shared" si="27"/>
        <v>3.6490844999999994</v>
      </c>
      <c r="N91" s="49">
        <v>0.050000000000000003</v>
      </c>
      <c r="O91" s="50">
        <f t="shared" si="28"/>
        <v>0.91227112499999985</v>
      </c>
      <c r="P91" s="49">
        <v>0.050000000000000003</v>
      </c>
      <c r="Q91" s="50">
        <f t="shared" si="29"/>
        <v>0.91227112499999985</v>
      </c>
      <c r="R91" s="51">
        <f t="shared" si="30"/>
        <v>12.77</v>
      </c>
      <c r="S91" s="52">
        <f t="shared" si="31"/>
        <v>12.77</v>
      </c>
      <c r="T91" s="53">
        <f t="shared" si="32"/>
        <v>0.60891437290640993</v>
      </c>
    </row>
    <row r="92" ht="15.95" customHeight="1">
      <c r="A92" s="342" t="s">
        <v>485</v>
      </c>
      <c r="B92" s="39" t="s">
        <v>370</v>
      </c>
      <c r="C92" s="59" t="str">
        <f>VLOOKUP(B92,'New template'!A:L,2,FALSE)</f>
        <v>E06213</v>
      </c>
      <c r="D92" s="41">
        <v>1</v>
      </c>
      <c r="E92" s="42">
        <v>398</v>
      </c>
      <c r="F92" s="43">
        <v>0.5</v>
      </c>
      <c r="G92" s="44">
        <f t="shared" si="22"/>
        <v>199</v>
      </c>
      <c r="H92" s="45">
        <f t="shared" si="23"/>
        <v>28.009249999999998</v>
      </c>
      <c r="I92" s="45">
        <f t="shared" si="24"/>
        <v>28.009249999999998</v>
      </c>
      <c r="J92" s="45">
        <f t="shared" si="25"/>
        <v>3.6412024999999999</v>
      </c>
      <c r="K92" s="46">
        <f t="shared" si="26"/>
        <v>24.368047499999999</v>
      </c>
      <c r="L92" s="47">
        <v>0.20000000000000001</v>
      </c>
      <c r="M92" s="48">
        <f t="shared" si="27"/>
        <v>4.8736095000000006</v>
      </c>
      <c r="N92" s="49">
        <v>0.050000000000000003</v>
      </c>
      <c r="O92" s="50">
        <f t="shared" si="28"/>
        <v>1.2184023750000001</v>
      </c>
      <c r="P92" s="49">
        <v>0.050000000000000003</v>
      </c>
      <c r="Q92" s="50">
        <f t="shared" si="29"/>
        <v>1.2184023750000001</v>
      </c>
      <c r="R92" s="51">
        <f t="shared" si="30"/>
        <v>17.059999999999999</v>
      </c>
      <c r="S92" s="52">
        <f t="shared" si="31"/>
        <v>17.059999999999999</v>
      </c>
      <c r="T92" s="53">
        <f t="shared" si="32"/>
        <v>0.60908449887090876</v>
      </c>
    </row>
    <row r="93" ht="15.95" customHeight="1">
      <c r="A93" s="342" t="s">
        <v>485</v>
      </c>
      <c r="B93" s="39" t="s">
        <v>372</v>
      </c>
      <c r="C93" s="59" t="str">
        <f>VLOOKUP(B93,'New template'!A:L,2,FALSE)</f>
        <v>E04522</v>
      </c>
      <c r="D93" s="41">
        <v>4</v>
      </c>
      <c r="E93" s="42">
        <v>198</v>
      </c>
      <c r="F93" s="43">
        <v>0.75</v>
      </c>
      <c r="G93" s="44">
        <f t="shared" si="22"/>
        <v>49</v>
      </c>
      <c r="H93" s="45">
        <f t="shared" si="23"/>
        <v>6.896749999999999</v>
      </c>
      <c r="I93" s="45">
        <f t="shared" si="24"/>
        <v>27.586999999999996</v>
      </c>
      <c r="J93" s="45">
        <f t="shared" si="25"/>
        <v>0.89657749999999992</v>
      </c>
      <c r="K93" s="46">
        <f t="shared" si="26"/>
        <v>24.000689999999995</v>
      </c>
      <c r="L93" s="47">
        <v>0.20000000000000001</v>
      </c>
      <c r="M93" s="48">
        <f t="shared" si="27"/>
        <v>4.8001379999999996</v>
      </c>
      <c r="N93" s="49">
        <v>0.050000000000000003</v>
      </c>
      <c r="O93" s="50">
        <f t="shared" si="28"/>
        <v>1.2000344999999999</v>
      </c>
      <c r="P93" s="49">
        <v>0.050000000000000003</v>
      </c>
      <c r="Q93" s="50">
        <f t="shared" si="29"/>
        <v>1.2000344999999999</v>
      </c>
      <c r="R93" s="51">
        <f t="shared" si="30"/>
        <v>4.2000000000000002</v>
      </c>
      <c r="S93" s="52">
        <f t="shared" si="31"/>
        <v>16.800000000000001</v>
      </c>
      <c r="T93" s="53">
        <f t="shared" si="32"/>
        <v>0.60898249175336217</v>
      </c>
    </row>
    <row r="94" ht="15.95" customHeight="1">
      <c r="A94" s="342" t="s">
        <v>485</v>
      </c>
      <c r="B94" s="39" t="s">
        <v>524</v>
      </c>
      <c r="C94" s="353"/>
      <c r="D94" s="41">
        <v>989</v>
      </c>
      <c r="E94" s="42">
        <v>178</v>
      </c>
      <c r="F94" s="43">
        <v>0</v>
      </c>
      <c r="G94" s="44">
        <f t="shared" si="22"/>
        <v>178</v>
      </c>
      <c r="H94" s="45">
        <f t="shared" si="23"/>
        <v>25.053499999999996</v>
      </c>
      <c r="I94" s="45">
        <f t="shared" si="24"/>
        <v>24777.911499999995</v>
      </c>
      <c r="J94" s="45">
        <f t="shared" si="25"/>
        <v>3.2569549999999996</v>
      </c>
      <c r="K94" s="46">
        <f t="shared" si="26"/>
        <v>21556.783004999994</v>
      </c>
      <c r="L94" s="47">
        <v>0.20000000000000001</v>
      </c>
      <c r="M94" s="48">
        <f t="shared" si="27"/>
        <v>4311.3566009999986</v>
      </c>
      <c r="N94" s="49">
        <v>0.050000000000000003</v>
      </c>
      <c r="O94" s="50">
        <f t="shared" si="28"/>
        <v>1077.8391502499996</v>
      </c>
      <c r="P94" s="49">
        <v>0.050000000000000003</v>
      </c>
      <c r="Q94" s="50">
        <f t="shared" si="29"/>
        <v>1077.8391502499996</v>
      </c>
      <c r="R94" s="51">
        <f t="shared" si="30"/>
        <v>15.26</v>
      </c>
      <c r="S94" s="52">
        <f t="shared" si="31"/>
        <v>15092.139999999999</v>
      </c>
      <c r="T94" s="53">
        <f t="shared" si="32"/>
        <v>0.60909653341848458</v>
      </c>
    </row>
    <row r="95" ht="15.95" customHeight="1">
      <c r="A95" s="342" t="s">
        <v>485</v>
      </c>
      <c r="B95" s="39" t="s">
        <v>525</v>
      </c>
      <c r="C95" s="353"/>
      <c r="D95" s="41">
        <v>146</v>
      </c>
      <c r="E95" s="42">
        <v>268</v>
      </c>
      <c r="F95" s="43">
        <v>0</v>
      </c>
      <c r="G95" s="44">
        <f t="shared" si="22"/>
        <v>268</v>
      </c>
      <c r="H95" s="45">
        <f t="shared" si="23"/>
        <v>37.720999999999997</v>
      </c>
      <c r="I95" s="45">
        <f t="shared" si="24"/>
        <v>5507.2659999999996</v>
      </c>
      <c r="J95" s="45">
        <f t="shared" si="25"/>
        <v>4.9037299999999995</v>
      </c>
      <c r="K95" s="46">
        <f t="shared" si="26"/>
        <v>4791.3214199999993</v>
      </c>
      <c r="L95" s="47">
        <v>0.20000000000000001</v>
      </c>
      <c r="M95" s="48">
        <f t="shared" si="27"/>
        <v>958.26428399999986</v>
      </c>
      <c r="N95" s="49">
        <v>0.050000000000000003</v>
      </c>
      <c r="O95" s="50">
        <f t="shared" si="28"/>
        <v>239.56607099999997</v>
      </c>
      <c r="P95" s="49">
        <v>0.050000000000000003</v>
      </c>
      <c r="Q95" s="50">
        <f t="shared" si="29"/>
        <v>239.56607099999997</v>
      </c>
      <c r="R95" s="51">
        <f t="shared" si="30"/>
        <v>22.969999999999999</v>
      </c>
      <c r="S95" s="52">
        <f t="shared" si="31"/>
        <v>3353.6199999999999</v>
      </c>
      <c r="T95" s="53">
        <f t="shared" si="32"/>
        <v>0.60894461970785507</v>
      </c>
    </row>
    <row r="96" ht="15.95" customHeight="1">
      <c r="A96" s="342" t="s">
        <v>485</v>
      </c>
      <c r="B96" s="39" t="s">
        <v>298</v>
      </c>
      <c r="C96" s="59" t="str">
        <f>VLOOKUP(B96,'New template'!A:L,2,FALSE)</f>
        <v>E06942</v>
      </c>
      <c r="D96" s="41">
        <v>1</v>
      </c>
      <c r="E96" s="42">
        <v>198</v>
      </c>
      <c r="F96" s="43">
        <v>0</v>
      </c>
      <c r="G96" s="44">
        <f t="shared" si="22"/>
        <v>198</v>
      </c>
      <c r="H96" s="45">
        <f t="shared" si="23"/>
        <v>27.868499999999997</v>
      </c>
      <c r="I96" s="45">
        <f t="shared" si="24"/>
        <v>27.868499999999997</v>
      </c>
      <c r="J96" s="45">
        <f t="shared" si="25"/>
        <v>3.6229049999999998</v>
      </c>
      <c r="K96" s="46">
        <f t="shared" si="26"/>
        <v>24.245594999999998</v>
      </c>
      <c r="L96" s="47">
        <v>0.20000000000000001</v>
      </c>
      <c r="M96" s="48">
        <f t="shared" si="27"/>
        <v>4.849119</v>
      </c>
      <c r="N96" s="49">
        <v>0.050000000000000003</v>
      </c>
      <c r="O96" s="50">
        <f t="shared" si="28"/>
        <v>1.21227975</v>
      </c>
      <c r="P96" s="49">
        <v>0.050000000000000003</v>
      </c>
      <c r="Q96" s="50">
        <f t="shared" si="29"/>
        <v>1.21227975</v>
      </c>
      <c r="R96" s="51">
        <f t="shared" si="30"/>
        <v>16.969999999999999</v>
      </c>
      <c r="S96" s="52">
        <f t="shared" si="31"/>
        <v>16.969999999999999</v>
      </c>
      <c r="T96" s="53">
        <f t="shared" si="32"/>
        <v>0.60893123060085763</v>
      </c>
    </row>
    <row r="97" ht="15.95" customHeight="1">
      <c r="A97" s="342" t="s">
        <v>485</v>
      </c>
      <c r="B97" s="39" t="s">
        <v>298</v>
      </c>
      <c r="C97" s="59" t="str">
        <f>VLOOKUP(B97,'New template'!A:L,2,FALSE)</f>
        <v>E06942</v>
      </c>
      <c r="D97" s="41">
        <v>43</v>
      </c>
      <c r="E97" s="42">
        <v>198</v>
      </c>
      <c r="F97" s="43">
        <v>0.20000000000000001</v>
      </c>
      <c r="G97" s="44">
        <f t="shared" si="22"/>
        <v>158</v>
      </c>
      <c r="H97" s="45">
        <f t="shared" si="23"/>
        <v>22.238499999999998</v>
      </c>
      <c r="I97" s="45">
        <f t="shared" si="24"/>
        <v>956.25549999999998</v>
      </c>
      <c r="J97" s="45">
        <f t="shared" si="25"/>
        <v>2.8910049999999998</v>
      </c>
      <c r="K97" s="46">
        <f t="shared" si="26"/>
        <v>831.94228499999997</v>
      </c>
      <c r="L97" s="47">
        <v>0.20000000000000001</v>
      </c>
      <c r="M97" s="48">
        <f t="shared" si="27"/>
        <v>166.38845700000002</v>
      </c>
      <c r="N97" s="49">
        <v>0.050000000000000003</v>
      </c>
      <c r="O97" s="50">
        <f t="shared" si="28"/>
        <v>41.597114250000004</v>
      </c>
      <c r="P97" s="49">
        <v>0.050000000000000003</v>
      </c>
      <c r="Q97" s="50">
        <f t="shared" si="29"/>
        <v>41.597114250000004</v>
      </c>
      <c r="R97" s="51">
        <f t="shared" si="30"/>
        <v>13.539999999999999</v>
      </c>
      <c r="S97" s="52">
        <f t="shared" si="31"/>
        <v>582.21999999999991</v>
      </c>
      <c r="T97" s="53">
        <f t="shared" si="32"/>
        <v>0.60885401443442666</v>
      </c>
    </row>
    <row r="98" ht="15.95" customHeight="1">
      <c r="A98" s="342" t="s">
        <v>485</v>
      </c>
      <c r="B98" s="39" t="s">
        <v>132</v>
      </c>
      <c r="C98" s="59" t="str">
        <f>VLOOKUP(B98,'New template'!A:L,2,FALSE)</f>
        <v>E05373</v>
      </c>
      <c r="D98" s="41">
        <v>4</v>
      </c>
      <c r="E98" s="42">
        <v>108</v>
      </c>
      <c r="F98" s="43">
        <v>0.5</v>
      </c>
      <c r="G98" s="44">
        <f t="shared" si="22"/>
        <v>54</v>
      </c>
      <c r="H98" s="45">
        <f t="shared" si="23"/>
        <v>7.6004999999999994</v>
      </c>
      <c r="I98" s="45">
        <f t="shared" si="24"/>
        <v>30.401999999999997</v>
      </c>
      <c r="J98" s="45">
        <f t="shared" si="25"/>
        <v>0.98806499999999997</v>
      </c>
      <c r="K98" s="46">
        <f t="shared" si="26"/>
        <v>26.449739999999998</v>
      </c>
      <c r="L98" s="47">
        <v>0.20000000000000001</v>
      </c>
      <c r="M98" s="48">
        <f t="shared" si="27"/>
        <v>5.2899479999999999</v>
      </c>
      <c r="N98" s="49">
        <v>0.050000000000000003</v>
      </c>
      <c r="O98" s="50">
        <f t="shared" si="28"/>
        <v>1.322487</v>
      </c>
      <c r="P98" s="49">
        <v>0.050000000000000003</v>
      </c>
      <c r="Q98" s="50">
        <f t="shared" si="29"/>
        <v>1.322487</v>
      </c>
      <c r="R98" s="51">
        <f t="shared" si="30"/>
        <v>4.6299999999999999</v>
      </c>
      <c r="S98" s="52">
        <f t="shared" si="31"/>
        <v>18.52</v>
      </c>
      <c r="T98" s="53">
        <f t="shared" si="32"/>
        <v>0.60917044931254527</v>
      </c>
    </row>
    <row r="99" ht="15.95" customHeight="1">
      <c r="A99" s="342" t="s">
        <v>485</v>
      </c>
      <c r="B99" s="39" t="s">
        <v>132</v>
      </c>
      <c r="C99" s="59" t="str">
        <f>VLOOKUP(B99,'New template'!A:L,2,FALSE)</f>
        <v>E05373</v>
      </c>
      <c r="D99" s="41">
        <v>103</v>
      </c>
      <c r="E99" s="42">
        <v>108</v>
      </c>
      <c r="F99" s="43">
        <v>0.75</v>
      </c>
      <c r="G99" s="44">
        <f t="shared" si="22"/>
        <v>27</v>
      </c>
      <c r="H99" s="45">
        <f t="shared" si="23"/>
        <v>3.8002499999999997</v>
      </c>
      <c r="I99" s="45">
        <f t="shared" si="24"/>
        <v>391.42574999999999</v>
      </c>
      <c r="J99" s="45">
        <f t="shared" si="25"/>
        <v>0.49403249999999999</v>
      </c>
      <c r="K99" s="46">
        <f t="shared" si="26"/>
        <v>340.54040249999997</v>
      </c>
      <c r="L99" s="47">
        <v>0.20000000000000001</v>
      </c>
      <c r="M99" s="48">
        <f t="shared" si="27"/>
        <v>68.1080805</v>
      </c>
      <c r="N99" s="49">
        <v>0.050000000000000003</v>
      </c>
      <c r="O99" s="50">
        <f t="shared" si="28"/>
        <v>17.027020125</v>
      </c>
      <c r="P99" s="49">
        <v>0.050000000000000003</v>
      </c>
      <c r="Q99" s="50">
        <f t="shared" si="29"/>
        <v>17.027020125</v>
      </c>
      <c r="R99" s="51">
        <f t="shared" si="30"/>
        <v>2.3100000000000001</v>
      </c>
      <c r="S99" s="52">
        <f t="shared" si="31"/>
        <v>237.93000000000001</v>
      </c>
      <c r="T99" s="53">
        <f t="shared" si="32"/>
        <v>0.60785474639826331</v>
      </c>
    </row>
    <row r="100" ht="15.95" customHeight="1">
      <c r="A100" s="342" t="s">
        <v>485</v>
      </c>
      <c r="B100" s="39" t="s">
        <v>373</v>
      </c>
      <c r="C100" s="59" t="str">
        <f>VLOOKUP(B100,'New template'!A:L,2,FALSE)</f>
        <v>E01592</v>
      </c>
      <c r="D100" s="41">
        <v>171</v>
      </c>
      <c r="E100" s="42">
        <v>98</v>
      </c>
      <c r="F100" s="43">
        <v>0.25</v>
      </c>
      <c r="G100" s="44">
        <f t="shared" si="22"/>
        <v>73</v>
      </c>
      <c r="H100" s="45">
        <f t="shared" si="23"/>
        <v>10.274749999999999</v>
      </c>
      <c r="I100" s="45">
        <f t="shared" si="24"/>
        <v>1756.9822499999998</v>
      </c>
      <c r="J100" s="45">
        <f t="shared" si="25"/>
        <v>1.3357174999999999</v>
      </c>
      <c r="K100" s="46">
        <f t="shared" si="26"/>
        <v>1528.5745574999999</v>
      </c>
      <c r="L100" s="47">
        <v>0.20000000000000001</v>
      </c>
      <c r="M100" s="48">
        <f t="shared" si="27"/>
        <v>305.71491149999997</v>
      </c>
      <c r="N100" s="49">
        <v>0.050000000000000003</v>
      </c>
      <c r="O100" s="50">
        <f t="shared" si="28"/>
        <v>76.428727874999993</v>
      </c>
      <c r="P100" s="49">
        <v>0.050000000000000003</v>
      </c>
      <c r="Q100" s="50">
        <f t="shared" si="29"/>
        <v>76.428727874999993</v>
      </c>
      <c r="R100" s="51">
        <f t="shared" si="30"/>
        <v>6.2599999999999998</v>
      </c>
      <c r="S100" s="52">
        <f t="shared" si="31"/>
        <v>1070.46</v>
      </c>
      <c r="T100" s="53">
        <f t="shared" si="32"/>
        <v>0.60926056595050981</v>
      </c>
    </row>
    <row r="101" ht="15.95" customHeight="1">
      <c r="A101" s="342" t="s">
        <v>485</v>
      </c>
      <c r="B101" s="39" t="s">
        <v>373</v>
      </c>
      <c r="C101" s="59" t="str">
        <f>VLOOKUP(B101,'New template'!A:L,2,FALSE)</f>
        <v>E01592</v>
      </c>
      <c r="D101" s="41">
        <v>15</v>
      </c>
      <c r="E101" s="42">
        <v>98</v>
      </c>
      <c r="F101" s="43">
        <v>0</v>
      </c>
      <c r="G101" s="44">
        <f t="shared" si="22"/>
        <v>98</v>
      </c>
      <c r="H101" s="45">
        <f t="shared" si="23"/>
        <v>13.793499999999998</v>
      </c>
      <c r="I101" s="45">
        <f t="shared" si="24"/>
        <v>206.90249999999997</v>
      </c>
      <c r="J101" s="45">
        <f t="shared" si="25"/>
        <v>1.7931549999999998</v>
      </c>
      <c r="K101" s="46">
        <f t="shared" si="26"/>
        <v>180.00517499999995</v>
      </c>
      <c r="L101" s="47">
        <v>0.20000000000000001</v>
      </c>
      <c r="M101" s="48">
        <f t="shared" si="27"/>
        <v>36.001034999999995</v>
      </c>
      <c r="N101" s="49">
        <v>0.050000000000000003</v>
      </c>
      <c r="O101" s="50">
        <f t="shared" si="28"/>
        <v>9.0002587499999986</v>
      </c>
      <c r="P101" s="49">
        <v>0.050000000000000003</v>
      </c>
      <c r="Q101" s="50">
        <f t="shared" si="29"/>
        <v>9.0002587499999986</v>
      </c>
      <c r="R101" s="51">
        <f t="shared" si="30"/>
        <v>8.4000000000000004</v>
      </c>
      <c r="S101" s="52">
        <f t="shared" si="31"/>
        <v>126</v>
      </c>
      <c r="T101" s="53">
        <f t="shared" si="32"/>
        <v>0.60898249175336217</v>
      </c>
    </row>
    <row r="102" ht="15.95" customHeight="1">
      <c r="A102" s="342" t="s">
        <v>485</v>
      </c>
      <c r="B102" s="39" t="s">
        <v>373</v>
      </c>
      <c r="C102" s="59" t="str">
        <f>VLOOKUP(B102,'New template'!A:L,2,FALSE)</f>
        <v>E01592</v>
      </c>
      <c r="D102" s="41">
        <v>3346</v>
      </c>
      <c r="E102" s="42">
        <v>98</v>
      </c>
      <c r="F102" s="43">
        <v>0.59999999999999998</v>
      </c>
      <c r="G102" s="44">
        <f t="shared" si="22"/>
        <v>39</v>
      </c>
      <c r="H102" s="45">
        <f t="shared" si="23"/>
        <v>5.4892499999999993</v>
      </c>
      <c r="I102" s="45">
        <f t="shared" si="24"/>
        <v>18367.030499999997</v>
      </c>
      <c r="J102" s="45">
        <f t="shared" si="25"/>
        <v>0.71360249999999992</v>
      </c>
      <c r="K102" s="46">
        <f t="shared" si="26"/>
        <v>15979.316535</v>
      </c>
      <c r="L102" s="47">
        <v>0.20000000000000001</v>
      </c>
      <c r="M102" s="48">
        <f t="shared" si="27"/>
        <v>3195.8633070000001</v>
      </c>
      <c r="N102" s="49">
        <v>0.050000000000000003</v>
      </c>
      <c r="O102" s="50">
        <f t="shared" si="28"/>
        <v>798.96582675000002</v>
      </c>
      <c r="P102" s="49">
        <v>0.050000000000000003</v>
      </c>
      <c r="Q102" s="50">
        <f t="shared" si="29"/>
        <v>798.96582675000002</v>
      </c>
      <c r="R102" s="51">
        <f t="shared" si="30"/>
        <v>3.3399999999999999</v>
      </c>
      <c r="S102" s="52">
        <f t="shared" si="31"/>
        <v>11175.639999999999</v>
      </c>
      <c r="T102" s="53">
        <f t="shared" si="32"/>
        <v>0.60846199389716271</v>
      </c>
    </row>
    <row r="103" ht="15.95" customHeight="1">
      <c r="A103" s="342" t="s">
        <v>485</v>
      </c>
      <c r="B103" s="39" t="s">
        <v>136</v>
      </c>
      <c r="C103" s="59" t="str">
        <f>VLOOKUP(B103,'New template'!A:L,2,FALSE)</f>
        <v>E04555</v>
      </c>
      <c r="D103" s="41">
        <v>77</v>
      </c>
      <c r="E103" s="42">
        <v>360</v>
      </c>
      <c r="F103" s="43">
        <v>0.59999999999999998</v>
      </c>
      <c r="G103" s="44">
        <f t="shared" si="22"/>
        <v>144</v>
      </c>
      <c r="H103" s="45">
        <f t="shared" si="23"/>
        <v>20.267999999999997</v>
      </c>
      <c r="I103" s="45">
        <f t="shared" si="24"/>
        <v>1560.6359999999997</v>
      </c>
      <c r="J103" s="45">
        <f t="shared" si="25"/>
        <v>2.6348399999999996</v>
      </c>
      <c r="K103" s="46">
        <f t="shared" si="26"/>
        <v>1357.7533199999998</v>
      </c>
      <c r="L103" s="47">
        <v>0.20000000000000001</v>
      </c>
      <c r="M103" s="48">
        <f t="shared" si="27"/>
        <v>271.55066399999998</v>
      </c>
      <c r="N103" s="49">
        <v>0.050000000000000003</v>
      </c>
      <c r="O103" s="50">
        <f t="shared" si="28"/>
        <v>67.887665999999996</v>
      </c>
      <c r="P103" s="49">
        <v>0.050000000000000003</v>
      </c>
      <c r="Q103" s="50">
        <f t="shared" si="29"/>
        <v>67.887665999999996</v>
      </c>
      <c r="R103" s="51">
        <f t="shared" si="30"/>
        <v>12.34</v>
      </c>
      <c r="S103" s="52">
        <f t="shared" si="31"/>
        <v>950.17999999999995</v>
      </c>
      <c r="T103" s="53">
        <f t="shared" si="32"/>
        <v>0.60884152358397481</v>
      </c>
    </row>
    <row r="104" ht="15.95" customHeight="1">
      <c r="A104" s="342" t="s">
        <v>485</v>
      </c>
      <c r="B104" s="39" t="s">
        <v>136</v>
      </c>
      <c r="C104" s="59" t="str">
        <f>VLOOKUP(B104,'New template'!A:L,2,FALSE)</f>
        <v>E04555</v>
      </c>
      <c r="D104" s="41">
        <v>6</v>
      </c>
      <c r="E104" s="42">
        <v>360</v>
      </c>
      <c r="F104" s="43">
        <v>0.57999999999999996</v>
      </c>
      <c r="G104" s="44">
        <f t="shared" si="22"/>
        <v>151</v>
      </c>
      <c r="H104" s="45">
        <f t="shared" si="23"/>
        <v>21.253249999999998</v>
      </c>
      <c r="I104" s="45">
        <f t="shared" si="24"/>
        <v>127.51949999999999</v>
      </c>
      <c r="J104" s="45">
        <f t="shared" si="25"/>
        <v>2.7629224999999997</v>
      </c>
      <c r="K104" s="46">
        <f t="shared" si="26"/>
        <v>110.941965</v>
      </c>
      <c r="L104" s="47">
        <v>0.20000000000000001</v>
      </c>
      <c r="M104" s="48">
        <f t="shared" si="27"/>
        <v>22.188393000000001</v>
      </c>
      <c r="N104" s="49">
        <v>0.050000000000000003</v>
      </c>
      <c r="O104" s="50">
        <f t="shared" si="28"/>
        <v>5.5470982500000003</v>
      </c>
      <c r="P104" s="49">
        <v>0.050000000000000003</v>
      </c>
      <c r="Q104" s="50">
        <f t="shared" si="29"/>
        <v>5.5470982500000003</v>
      </c>
      <c r="R104" s="51">
        <f t="shared" si="30"/>
        <v>12.94</v>
      </c>
      <c r="S104" s="52">
        <f t="shared" si="31"/>
        <v>77.640000000000001</v>
      </c>
      <c r="T104" s="53">
        <f t="shared" si="32"/>
        <v>0.60884805853222457</v>
      </c>
    </row>
    <row r="105" ht="15.95" customHeight="1">
      <c r="A105" s="342" t="s">
        <v>485</v>
      </c>
      <c r="B105" s="39" t="s">
        <v>138</v>
      </c>
      <c r="C105" s="59" t="str">
        <f>VLOOKUP(B105,'New template'!A:L,2,FALSE)</f>
        <v>E05371</v>
      </c>
      <c r="D105" s="41">
        <v>30</v>
      </c>
      <c r="E105" s="42">
        <v>684</v>
      </c>
      <c r="F105" s="43">
        <v>0.63</v>
      </c>
      <c r="G105" s="44">
        <f t="shared" si="22"/>
        <v>253</v>
      </c>
      <c r="H105" s="45">
        <f t="shared" si="23"/>
        <v>35.609749999999998</v>
      </c>
      <c r="I105" s="45">
        <f t="shared" si="24"/>
        <v>1068.2925</v>
      </c>
      <c r="J105" s="45">
        <f t="shared" si="25"/>
        <v>4.6292675000000001</v>
      </c>
      <c r="K105" s="46">
        <f t="shared" si="26"/>
        <v>929.41447499999992</v>
      </c>
      <c r="L105" s="47">
        <v>0.20000000000000001</v>
      </c>
      <c r="M105" s="48">
        <f t="shared" si="27"/>
        <v>185.88289499999999</v>
      </c>
      <c r="N105" s="49">
        <v>0.050000000000000003</v>
      </c>
      <c r="O105" s="50">
        <f t="shared" si="28"/>
        <v>46.470723749999998</v>
      </c>
      <c r="P105" s="49">
        <v>0.050000000000000003</v>
      </c>
      <c r="Q105" s="50">
        <f t="shared" si="29"/>
        <v>46.470723749999998</v>
      </c>
      <c r="R105" s="51">
        <f t="shared" si="30"/>
        <v>21.690000000000001</v>
      </c>
      <c r="S105" s="52">
        <f t="shared" si="31"/>
        <v>650.70000000000005</v>
      </c>
      <c r="T105" s="53">
        <f t="shared" si="32"/>
        <v>0.60910284402445958</v>
      </c>
    </row>
    <row r="106" ht="15.95" customHeight="1">
      <c r="A106" s="342" t="s">
        <v>485</v>
      </c>
      <c r="B106" s="39" t="s">
        <v>138</v>
      </c>
      <c r="C106" s="59" t="str">
        <f>VLOOKUP(B106,'New template'!A:L,2,FALSE)</f>
        <v>E05371</v>
      </c>
      <c r="D106" s="41">
        <v>11</v>
      </c>
      <c r="E106" s="42">
        <v>684</v>
      </c>
      <c r="F106" s="43">
        <v>0.70999999999999996</v>
      </c>
      <c r="G106" s="44">
        <f t="shared" si="22"/>
        <v>198</v>
      </c>
      <c r="H106" s="45">
        <f t="shared" si="23"/>
        <v>27.868499999999997</v>
      </c>
      <c r="I106" s="45">
        <f t="shared" si="24"/>
        <v>306.55349999999999</v>
      </c>
      <c r="J106" s="45">
        <f t="shared" si="25"/>
        <v>3.6229049999999998</v>
      </c>
      <c r="K106" s="46">
        <f t="shared" si="26"/>
        <v>266.70154499999995</v>
      </c>
      <c r="L106" s="47">
        <v>0.20000000000000001</v>
      </c>
      <c r="M106" s="48">
        <f t="shared" si="27"/>
        <v>53.340308999999991</v>
      </c>
      <c r="N106" s="49">
        <v>0.050000000000000003</v>
      </c>
      <c r="O106" s="50">
        <f t="shared" si="28"/>
        <v>13.335077249999998</v>
      </c>
      <c r="P106" s="49">
        <v>0.050000000000000003</v>
      </c>
      <c r="Q106" s="50">
        <f t="shared" si="29"/>
        <v>13.335077249999998</v>
      </c>
      <c r="R106" s="51">
        <f t="shared" si="30"/>
        <v>16.969999999999999</v>
      </c>
      <c r="S106" s="52">
        <f t="shared" si="31"/>
        <v>186.66999999999999</v>
      </c>
      <c r="T106" s="53">
        <f t="shared" si="32"/>
        <v>0.60893123060085763</v>
      </c>
    </row>
    <row r="107" ht="15.95" customHeight="1">
      <c r="A107" s="342" t="s">
        <v>485</v>
      </c>
      <c r="B107" s="39" t="s">
        <v>138</v>
      </c>
      <c r="C107" s="59" t="str">
        <f>VLOOKUP(B107,'New template'!A:L,2,FALSE)</f>
        <v>E05371</v>
      </c>
      <c r="D107" s="41">
        <v>1</v>
      </c>
      <c r="E107" s="42">
        <v>684</v>
      </c>
      <c r="F107" s="43">
        <v>0.45000000000000001</v>
      </c>
      <c r="G107" s="44">
        <f t="shared" si="22"/>
        <v>376</v>
      </c>
      <c r="H107" s="45">
        <f t="shared" si="23"/>
        <v>52.921999999999997</v>
      </c>
      <c r="I107" s="45">
        <f t="shared" si="24"/>
        <v>52.921999999999997</v>
      </c>
      <c r="J107" s="45">
        <f t="shared" si="25"/>
        <v>6.8798599999999999</v>
      </c>
      <c r="K107" s="46">
        <f t="shared" si="26"/>
        <v>46.042139999999996</v>
      </c>
      <c r="L107" s="47">
        <v>0.20000000000000001</v>
      </c>
      <c r="M107" s="48">
        <f t="shared" si="27"/>
        <v>9.2084279999999996</v>
      </c>
      <c r="N107" s="49">
        <v>0.050000000000000003</v>
      </c>
      <c r="O107" s="50">
        <f t="shared" si="28"/>
        <v>2.3021069999999999</v>
      </c>
      <c r="P107" s="49">
        <v>0.050000000000000003</v>
      </c>
      <c r="Q107" s="50">
        <f t="shared" si="29"/>
        <v>2.3021069999999999</v>
      </c>
      <c r="R107" s="51">
        <f t="shared" si="30"/>
        <v>32.229999999999997</v>
      </c>
      <c r="S107" s="52">
        <f t="shared" si="31"/>
        <v>32.229999999999997</v>
      </c>
      <c r="T107" s="53">
        <f t="shared" si="32"/>
        <v>0.60900948565813839</v>
      </c>
    </row>
    <row r="108" ht="15.95" customHeight="1">
      <c r="A108" s="342" t="s">
        <v>485</v>
      </c>
      <c r="B108" s="54" t="s">
        <v>140</v>
      </c>
      <c r="C108" s="59" t="str">
        <f>VLOOKUP(B108,'New template'!A:L,2,FALSE)</f>
        <v>E05387</v>
      </c>
      <c r="D108" s="41">
        <v>12</v>
      </c>
      <c r="E108" s="42">
        <v>324</v>
      </c>
      <c r="F108" s="43">
        <v>0.65000000000000002</v>
      </c>
      <c r="G108" s="44">
        <f t="shared" si="22"/>
        <v>113</v>
      </c>
      <c r="H108" s="45">
        <f t="shared" si="23"/>
        <v>15.904749999999998</v>
      </c>
      <c r="I108" s="45">
        <f t="shared" si="24"/>
        <v>190.85699999999997</v>
      </c>
      <c r="J108" s="45">
        <f t="shared" si="25"/>
        <v>2.0676174999999999</v>
      </c>
      <c r="K108" s="46">
        <f t="shared" si="26"/>
        <v>166.04559</v>
      </c>
      <c r="L108" s="47">
        <v>0.20000000000000001</v>
      </c>
      <c r="M108" s="48">
        <f t="shared" si="27"/>
        <v>33.209118000000004</v>
      </c>
      <c r="N108" s="49">
        <v>0.050000000000000003</v>
      </c>
      <c r="O108" s="50">
        <f t="shared" si="28"/>
        <v>8.3022795000000009</v>
      </c>
      <c r="P108" s="49">
        <v>0.050000000000000003</v>
      </c>
      <c r="Q108" s="50">
        <f t="shared" si="29"/>
        <v>8.3022795000000009</v>
      </c>
      <c r="R108" s="51">
        <f t="shared" si="30"/>
        <v>9.6899999999999995</v>
      </c>
      <c r="S108" s="52">
        <f t="shared" si="31"/>
        <v>116.28</v>
      </c>
      <c r="T108" s="53">
        <f t="shared" si="32"/>
        <v>0.60925195303289903</v>
      </c>
    </row>
    <row r="109" ht="15.95" customHeight="1">
      <c r="A109" s="342" t="s">
        <v>485</v>
      </c>
      <c r="B109" s="54" t="s">
        <v>140</v>
      </c>
      <c r="C109" s="59" t="str">
        <f>VLOOKUP(B109,'New template'!A:L,2,FALSE)</f>
        <v>E05387</v>
      </c>
      <c r="D109" s="41">
        <v>2</v>
      </c>
      <c r="E109" s="42">
        <v>324</v>
      </c>
      <c r="F109" s="43">
        <v>0.67000000000000004</v>
      </c>
      <c r="G109" s="44">
        <f t="shared" si="22"/>
        <v>106</v>
      </c>
      <c r="H109" s="45">
        <f t="shared" si="23"/>
        <v>14.919499999999999</v>
      </c>
      <c r="I109" s="45">
        <f t="shared" si="24"/>
        <v>29.838999999999999</v>
      </c>
      <c r="J109" s="45">
        <f t="shared" si="25"/>
        <v>1.939535</v>
      </c>
      <c r="K109" s="46">
        <f t="shared" si="26"/>
        <v>25.95993</v>
      </c>
      <c r="L109" s="47">
        <v>0.20000000000000001</v>
      </c>
      <c r="M109" s="48">
        <f t="shared" si="27"/>
        <v>5.191986</v>
      </c>
      <c r="N109" s="49">
        <v>0.050000000000000003</v>
      </c>
      <c r="O109" s="50">
        <f t="shared" si="28"/>
        <v>1.2979965</v>
      </c>
      <c r="P109" s="49">
        <v>0.050000000000000003</v>
      </c>
      <c r="Q109" s="50">
        <f t="shared" si="29"/>
        <v>1.2979965</v>
      </c>
      <c r="R109" s="51">
        <f t="shared" si="30"/>
        <v>9.0899999999999999</v>
      </c>
      <c r="S109" s="52">
        <f t="shared" si="31"/>
        <v>18.18</v>
      </c>
      <c r="T109" s="53">
        <f t="shared" si="32"/>
        <v>0.60926974764569863</v>
      </c>
    </row>
    <row r="110" ht="15.95" customHeight="1">
      <c r="A110" s="342" t="s">
        <v>485</v>
      </c>
      <c r="B110" s="39" t="s">
        <v>374</v>
      </c>
      <c r="C110" s="59" t="str">
        <f>VLOOKUP(B110,'New template'!A:L,2,FALSE)</f>
        <v>E02855</v>
      </c>
      <c r="D110" s="41">
        <v>50</v>
      </c>
      <c r="E110" s="42">
        <v>98</v>
      </c>
      <c r="F110" s="43">
        <v>0.75</v>
      </c>
      <c r="G110" s="44">
        <f t="shared" si="22"/>
        <v>24</v>
      </c>
      <c r="H110" s="45">
        <f t="shared" si="23"/>
        <v>3.3779999999999997</v>
      </c>
      <c r="I110" s="45">
        <f t="shared" si="24"/>
        <v>168.89999999999998</v>
      </c>
      <c r="J110" s="45">
        <f t="shared" si="25"/>
        <v>0.43913999999999997</v>
      </c>
      <c r="K110" s="46">
        <f t="shared" si="26"/>
        <v>146.94299999999998</v>
      </c>
      <c r="L110" s="47">
        <v>0.20000000000000001</v>
      </c>
      <c r="M110" s="48">
        <f t="shared" si="27"/>
        <v>29.388599999999997</v>
      </c>
      <c r="N110" s="49">
        <v>0.050000000000000003</v>
      </c>
      <c r="O110" s="50">
        <f t="shared" si="28"/>
        <v>7.3471499999999992</v>
      </c>
      <c r="P110" s="49">
        <v>0.050000000000000003</v>
      </c>
      <c r="Q110" s="50">
        <f t="shared" si="29"/>
        <v>7.3471499999999992</v>
      </c>
      <c r="R110" s="51">
        <f t="shared" si="30"/>
        <v>2.0600000000000001</v>
      </c>
      <c r="S110" s="52">
        <f t="shared" si="31"/>
        <v>103</v>
      </c>
      <c r="T110" s="53">
        <f t="shared" si="32"/>
        <v>0.6098283007696863</v>
      </c>
    </row>
    <row r="111" ht="15.95" customHeight="1">
      <c r="A111" s="342" t="s">
        <v>485</v>
      </c>
      <c r="B111" s="39" t="s">
        <v>375</v>
      </c>
      <c r="C111" s="59" t="str">
        <f>VLOOKUP(B111,'New template'!A:L,2,FALSE)</f>
        <v>E02942</v>
      </c>
      <c r="D111" s="41">
        <v>2</v>
      </c>
      <c r="E111" s="42">
        <v>198</v>
      </c>
      <c r="F111" s="43">
        <v>0.75</v>
      </c>
      <c r="G111" s="44">
        <f t="shared" si="22"/>
        <v>49</v>
      </c>
      <c r="H111" s="45">
        <f t="shared" si="23"/>
        <v>6.896749999999999</v>
      </c>
      <c r="I111" s="45">
        <f t="shared" si="24"/>
        <v>13.793499999999998</v>
      </c>
      <c r="J111" s="45">
        <f t="shared" si="25"/>
        <v>0.89657749999999992</v>
      </c>
      <c r="K111" s="46">
        <f t="shared" si="26"/>
        <v>12.000344999999998</v>
      </c>
      <c r="L111" s="47">
        <v>0.20000000000000001</v>
      </c>
      <c r="M111" s="48">
        <f t="shared" si="27"/>
        <v>2.4000689999999998</v>
      </c>
      <c r="N111" s="49">
        <v>0.050000000000000003</v>
      </c>
      <c r="O111" s="50">
        <f t="shared" si="28"/>
        <v>0.60001724999999995</v>
      </c>
      <c r="P111" s="49">
        <v>0.050000000000000003</v>
      </c>
      <c r="Q111" s="50">
        <f t="shared" si="29"/>
        <v>0.60001724999999995</v>
      </c>
      <c r="R111" s="51">
        <f t="shared" si="30"/>
        <v>4.2000000000000002</v>
      </c>
      <c r="S111" s="52">
        <f t="shared" si="31"/>
        <v>8.4000000000000004</v>
      </c>
      <c r="T111" s="53">
        <f t="shared" si="32"/>
        <v>0.60898249175336217</v>
      </c>
    </row>
    <row r="112" ht="15.95" customHeight="1">
      <c r="A112" s="342" t="s">
        <v>485</v>
      </c>
      <c r="B112" s="56" t="s">
        <v>376</v>
      </c>
      <c r="C112" s="59" t="str">
        <f>VLOOKUP(B112,'New template'!A:L,2,FALSE)</f>
        <v>E06292</v>
      </c>
      <c r="D112" s="41">
        <v>16</v>
      </c>
      <c r="E112" s="42">
        <v>398</v>
      </c>
      <c r="F112" s="43">
        <v>0.75</v>
      </c>
      <c r="G112" s="44">
        <f t="shared" si="22"/>
        <v>99</v>
      </c>
      <c r="H112" s="45">
        <f t="shared" si="23"/>
        <v>13.934249999999999</v>
      </c>
      <c r="I112" s="45">
        <f t="shared" si="24"/>
        <v>222.94799999999998</v>
      </c>
      <c r="J112" s="45">
        <f t="shared" si="25"/>
        <v>1.8114524999999999</v>
      </c>
      <c r="K112" s="46">
        <f t="shared" si="26"/>
        <v>193.96475999999998</v>
      </c>
      <c r="L112" s="47">
        <v>0.20000000000000001</v>
      </c>
      <c r="M112" s="48">
        <f t="shared" si="27"/>
        <v>38.792952</v>
      </c>
      <c r="N112" s="49">
        <v>0.050000000000000003</v>
      </c>
      <c r="O112" s="50">
        <f t="shared" si="28"/>
        <v>9.6982379999999999</v>
      </c>
      <c r="P112" s="49">
        <v>0.050000000000000003</v>
      </c>
      <c r="Q112" s="50">
        <f t="shared" si="29"/>
        <v>9.6982379999999999</v>
      </c>
      <c r="R112" s="51">
        <f t="shared" si="30"/>
        <v>8.4900000000000002</v>
      </c>
      <c r="S112" s="52">
        <f t="shared" si="31"/>
        <v>135.84</v>
      </c>
      <c r="T112" s="53">
        <f t="shared" si="32"/>
        <v>0.60929005866838915</v>
      </c>
    </row>
    <row r="113" ht="15.95" customHeight="1">
      <c r="A113" s="342" t="s">
        <v>485</v>
      </c>
      <c r="B113" s="39" t="s">
        <v>377</v>
      </c>
      <c r="C113" s="59" t="str">
        <f>VLOOKUP(B113,'New template'!A:L,2,FALSE)</f>
        <v>E03049</v>
      </c>
      <c r="D113" s="41">
        <v>18</v>
      </c>
      <c r="E113" s="42">
        <v>298</v>
      </c>
      <c r="F113" s="43">
        <v>0.59999999999999998</v>
      </c>
      <c r="G113" s="44">
        <f t="shared" si="22"/>
        <v>119</v>
      </c>
      <c r="H113" s="45">
        <f t="shared" si="23"/>
        <v>16.74925</v>
      </c>
      <c r="I113" s="45">
        <f t="shared" si="24"/>
        <v>301.48649999999998</v>
      </c>
      <c r="J113" s="45">
        <f t="shared" si="25"/>
        <v>2.1774024999999999</v>
      </c>
      <c r="K113" s="46">
        <f t="shared" si="26"/>
        <v>262.29325499999999</v>
      </c>
      <c r="L113" s="47">
        <v>0.20000000000000001</v>
      </c>
      <c r="M113" s="48">
        <f t="shared" si="27"/>
        <v>52.458651000000003</v>
      </c>
      <c r="N113" s="49">
        <v>0.050000000000000003</v>
      </c>
      <c r="O113" s="50">
        <f t="shared" si="28"/>
        <v>13.114662750000001</v>
      </c>
      <c r="P113" s="49">
        <v>0.050000000000000003</v>
      </c>
      <c r="Q113" s="50">
        <f t="shared" si="29"/>
        <v>13.114662750000001</v>
      </c>
      <c r="R113" s="51">
        <f t="shared" si="30"/>
        <v>10.199999999999999</v>
      </c>
      <c r="S113" s="52">
        <f t="shared" si="31"/>
        <v>183.59999999999999</v>
      </c>
      <c r="T113" s="53">
        <f t="shared" si="32"/>
        <v>0.60898249175336217</v>
      </c>
    </row>
    <row r="114" ht="15.95" customHeight="1">
      <c r="A114" s="342" t="s">
        <v>485</v>
      </c>
      <c r="B114" s="39" t="s">
        <v>377</v>
      </c>
      <c r="C114" s="59" t="str">
        <f>VLOOKUP(B114,'New template'!A:L,2,FALSE)</f>
        <v>E03049</v>
      </c>
      <c r="D114" s="41">
        <v>31</v>
      </c>
      <c r="E114" s="42">
        <v>298</v>
      </c>
      <c r="F114" s="43">
        <v>0.5</v>
      </c>
      <c r="G114" s="44">
        <f t="shared" si="22"/>
        <v>149</v>
      </c>
      <c r="H114" s="45">
        <f t="shared" si="23"/>
        <v>20.971749999999997</v>
      </c>
      <c r="I114" s="45">
        <f t="shared" si="24"/>
        <v>650.12424999999985</v>
      </c>
      <c r="J114" s="45">
        <f t="shared" si="25"/>
        <v>2.7263274999999996</v>
      </c>
      <c r="K114" s="46">
        <f t="shared" si="26"/>
        <v>565.60809749999987</v>
      </c>
      <c r="L114" s="47">
        <v>0.20000000000000001</v>
      </c>
      <c r="M114" s="48">
        <f t="shared" si="27"/>
        <v>113.12161949999998</v>
      </c>
      <c r="N114" s="49">
        <v>0.050000000000000003</v>
      </c>
      <c r="O114" s="50">
        <f t="shared" si="28"/>
        <v>28.280404874999995</v>
      </c>
      <c r="P114" s="49">
        <v>0.050000000000000003</v>
      </c>
      <c r="Q114" s="50">
        <f t="shared" si="29"/>
        <v>28.280404874999995</v>
      </c>
      <c r="R114" s="51">
        <f t="shared" si="30"/>
        <v>12.77</v>
      </c>
      <c r="S114" s="52">
        <f t="shared" si="31"/>
        <v>395.87</v>
      </c>
      <c r="T114" s="53">
        <f t="shared" si="32"/>
        <v>0.60891437290640993</v>
      </c>
    </row>
    <row r="115" ht="15.95" customHeight="1">
      <c r="A115" s="342" t="s">
        <v>485</v>
      </c>
      <c r="B115" s="39" t="s">
        <v>150</v>
      </c>
      <c r="C115" s="59" t="str">
        <f>VLOOKUP(B115,'New template'!A:L,2,FALSE)</f>
        <v>E06164</v>
      </c>
      <c r="D115" s="41">
        <v>7</v>
      </c>
      <c r="E115" s="42">
        <v>428</v>
      </c>
      <c r="F115" s="43">
        <v>0.5</v>
      </c>
      <c r="G115" s="44">
        <f t="shared" si="22"/>
        <v>214</v>
      </c>
      <c r="H115" s="45">
        <f t="shared" si="23"/>
        <v>30.120499999999996</v>
      </c>
      <c r="I115" s="45">
        <f t="shared" si="24"/>
        <v>210.84349999999998</v>
      </c>
      <c r="J115" s="45">
        <f t="shared" si="25"/>
        <v>3.9156649999999997</v>
      </c>
      <c r="K115" s="46">
        <f t="shared" si="26"/>
        <v>183.43384499999996</v>
      </c>
      <c r="L115" s="47">
        <v>0.20000000000000001</v>
      </c>
      <c r="M115" s="48">
        <f t="shared" si="27"/>
        <v>36.686768999999991</v>
      </c>
      <c r="N115" s="49">
        <v>0.050000000000000003</v>
      </c>
      <c r="O115" s="50">
        <f t="shared" si="28"/>
        <v>9.1716922499999978</v>
      </c>
      <c r="P115" s="49">
        <v>0.050000000000000003</v>
      </c>
      <c r="Q115" s="50">
        <f t="shared" si="29"/>
        <v>9.1716922499999978</v>
      </c>
      <c r="R115" s="51">
        <f t="shared" si="30"/>
        <v>18.34</v>
      </c>
      <c r="S115" s="52">
        <f t="shared" si="31"/>
        <v>128.38</v>
      </c>
      <c r="T115" s="53">
        <f t="shared" si="32"/>
        <v>0.60888763466741924</v>
      </c>
    </row>
    <row r="116" ht="15.95" customHeight="1">
      <c r="A116" s="342" t="s">
        <v>485</v>
      </c>
      <c r="B116" s="39" t="s">
        <v>150</v>
      </c>
      <c r="C116" s="59" t="str">
        <f>VLOOKUP(B116,'New template'!A:L,2,FALSE)</f>
        <v>E06164</v>
      </c>
      <c r="D116" s="41">
        <v>2</v>
      </c>
      <c r="E116" s="42">
        <v>428</v>
      </c>
      <c r="F116" s="43">
        <v>0</v>
      </c>
      <c r="G116" s="44">
        <f t="shared" si="22"/>
        <v>428</v>
      </c>
      <c r="H116" s="45">
        <f t="shared" si="23"/>
        <v>60.240999999999993</v>
      </c>
      <c r="I116" s="45">
        <f t="shared" si="24"/>
        <v>120.48199999999999</v>
      </c>
      <c r="J116" s="45">
        <f t="shared" si="25"/>
        <v>7.8313299999999995</v>
      </c>
      <c r="K116" s="46">
        <f t="shared" si="26"/>
        <v>104.81933999999998</v>
      </c>
      <c r="L116" s="47">
        <v>0.20000000000000001</v>
      </c>
      <c r="M116" s="48">
        <f t="shared" si="27"/>
        <v>20.963867999999998</v>
      </c>
      <c r="N116" s="49">
        <v>0.050000000000000003</v>
      </c>
      <c r="O116" s="50">
        <f t="shared" si="28"/>
        <v>5.2409669999999995</v>
      </c>
      <c r="P116" s="49">
        <v>0.050000000000000003</v>
      </c>
      <c r="Q116" s="50">
        <f t="shared" si="29"/>
        <v>5.2409669999999995</v>
      </c>
      <c r="R116" s="51">
        <f t="shared" si="30"/>
        <v>36.689999999999998</v>
      </c>
      <c r="S116" s="52">
        <f t="shared" si="31"/>
        <v>73.379999999999995</v>
      </c>
      <c r="T116" s="53">
        <f t="shared" si="32"/>
        <v>0.60905363456781925</v>
      </c>
    </row>
    <row r="117" ht="15.95" customHeight="1">
      <c r="A117" s="342" t="s">
        <v>485</v>
      </c>
      <c r="B117" s="39" t="s">
        <v>150</v>
      </c>
      <c r="C117" s="59" t="str">
        <f>VLOOKUP(B117,'New template'!A:L,2,FALSE)</f>
        <v>E06164</v>
      </c>
      <c r="D117" s="41">
        <v>15</v>
      </c>
      <c r="E117" s="42">
        <v>428</v>
      </c>
      <c r="F117" s="43">
        <v>0.59999999999999998</v>
      </c>
      <c r="G117" s="44">
        <f t="shared" si="22"/>
        <v>171</v>
      </c>
      <c r="H117" s="45">
        <f t="shared" si="23"/>
        <v>24.068249999999999</v>
      </c>
      <c r="I117" s="45">
        <f t="shared" si="24"/>
        <v>361.02375000000001</v>
      </c>
      <c r="J117" s="45">
        <f t="shared" si="25"/>
        <v>3.1288724999999999</v>
      </c>
      <c r="K117" s="46">
        <f t="shared" si="26"/>
        <v>314.09066250000001</v>
      </c>
      <c r="L117" s="47">
        <v>0.20000000000000001</v>
      </c>
      <c r="M117" s="48">
        <f t="shared" si="27"/>
        <v>62.818132500000004</v>
      </c>
      <c r="N117" s="49">
        <v>0.050000000000000003</v>
      </c>
      <c r="O117" s="50">
        <f t="shared" si="28"/>
        <v>15.704533125000001</v>
      </c>
      <c r="P117" s="49">
        <v>0.050000000000000003</v>
      </c>
      <c r="Q117" s="50">
        <f t="shared" si="29"/>
        <v>15.704533125000001</v>
      </c>
      <c r="R117" s="51">
        <f t="shared" si="30"/>
        <v>14.66</v>
      </c>
      <c r="S117" s="52">
        <f t="shared" si="31"/>
        <v>219.90000000000001</v>
      </c>
      <c r="T117" s="53">
        <f t="shared" si="32"/>
        <v>0.6091012017907409</v>
      </c>
    </row>
    <row r="118" s="1" customFormat="1" ht="15.95" customHeight="1">
      <c r="A118" s="342" t="s">
        <v>485</v>
      </c>
      <c r="B118" s="39" t="s">
        <v>378</v>
      </c>
      <c r="C118" s="59" t="str">
        <f>VLOOKUP(B118,'New template'!A:L,2,FALSE)</f>
        <v>E06165</v>
      </c>
      <c r="D118" s="41">
        <v>63</v>
      </c>
      <c r="E118" s="42">
        <v>468</v>
      </c>
      <c r="F118" s="43">
        <v>0.59999999999999998</v>
      </c>
      <c r="G118" s="44">
        <f t="shared" si="22"/>
        <v>187</v>
      </c>
      <c r="H118" s="45">
        <f t="shared" si="23"/>
        <v>26.320249999999998</v>
      </c>
      <c r="I118" s="45">
        <f t="shared" si="24"/>
        <v>1658.1757499999999</v>
      </c>
      <c r="J118" s="45">
        <f t="shared" si="25"/>
        <v>3.4216324999999999</v>
      </c>
      <c r="K118" s="46">
        <f t="shared" si="26"/>
        <v>1442.6129024999998</v>
      </c>
      <c r="L118" s="47">
        <v>0.20000000000000001</v>
      </c>
      <c r="M118" s="48">
        <f t="shared" si="27"/>
        <v>288.52258049999995</v>
      </c>
      <c r="N118" s="49">
        <v>0.050000000000000003</v>
      </c>
      <c r="O118" s="50">
        <f t="shared" si="28"/>
        <v>72.130645124999987</v>
      </c>
      <c r="P118" s="49">
        <v>0.050000000000000003</v>
      </c>
      <c r="Q118" s="50">
        <f t="shared" si="29"/>
        <v>72.130645124999987</v>
      </c>
      <c r="R118" s="51">
        <f t="shared" si="30"/>
        <v>16.030000000000001</v>
      </c>
      <c r="S118" s="52">
        <f t="shared" si="31"/>
        <v>1009.8900000000001</v>
      </c>
      <c r="T118" s="53">
        <f t="shared" si="32"/>
        <v>0.60903676826777875</v>
      </c>
    </row>
    <row r="119" ht="15.95" customHeight="1">
      <c r="A119" s="342" t="s">
        <v>485</v>
      </c>
      <c r="B119" s="56" t="s">
        <v>378</v>
      </c>
      <c r="C119" s="59" t="str">
        <f>VLOOKUP(B119,'New template'!A:L,2,FALSE)</f>
        <v>E06165</v>
      </c>
      <c r="D119" s="41">
        <v>46</v>
      </c>
      <c r="E119" s="42">
        <v>468</v>
      </c>
      <c r="F119" s="43">
        <v>0.5</v>
      </c>
      <c r="G119" s="44">
        <f t="shared" si="22"/>
        <v>234</v>
      </c>
      <c r="H119" s="45">
        <f t="shared" si="23"/>
        <v>32.935499999999998</v>
      </c>
      <c r="I119" s="45">
        <f t="shared" si="24"/>
        <v>1515.0329999999999</v>
      </c>
      <c r="J119" s="45">
        <f t="shared" si="25"/>
        <v>4.2816149999999995</v>
      </c>
      <c r="K119" s="46">
        <f t="shared" si="26"/>
        <v>1318.07871</v>
      </c>
      <c r="L119" s="47">
        <v>0.20000000000000001</v>
      </c>
      <c r="M119" s="48">
        <f t="shared" si="27"/>
        <v>263.61574200000001</v>
      </c>
      <c r="N119" s="49">
        <v>0.050000000000000003</v>
      </c>
      <c r="O119" s="50">
        <f t="shared" si="28"/>
        <v>65.903935500000003</v>
      </c>
      <c r="P119" s="49">
        <v>0.050000000000000003</v>
      </c>
      <c r="Q119" s="50">
        <f t="shared" si="29"/>
        <v>65.903935500000003</v>
      </c>
      <c r="R119" s="51">
        <f t="shared" si="30"/>
        <v>20.059999999999999</v>
      </c>
      <c r="S119" s="52">
        <f t="shared" si="31"/>
        <v>922.75999999999999</v>
      </c>
      <c r="T119" s="53">
        <f t="shared" si="32"/>
        <v>0.609069241396062</v>
      </c>
    </row>
    <row r="120" ht="15.95" customHeight="1">
      <c r="A120" s="342" t="s">
        <v>485</v>
      </c>
      <c r="B120" s="57" t="s">
        <v>154</v>
      </c>
      <c r="C120" s="59" t="str">
        <f>VLOOKUP(B120,'New template'!A:L,2,FALSE)</f>
        <v>E05386</v>
      </c>
      <c r="D120" s="41">
        <v>2</v>
      </c>
      <c r="E120" s="42">
        <v>108</v>
      </c>
      <c r="F120" s="43">
        <v>0.5</v>
      </c>
      <c r="G120" s="44">
        <f t="shared" si="22"/>
        <v>54</v>
      </c>
      <c r="H120" s="45">
        <f t="shared" si="23"/>
        <v>7.6004999999999994</v>
      </c>
      <c r="I120" s="45">
        <f t="shared" si="24"/>
        <v>15.200999999999999</v>
      </c>
      <c r="J120" s="45">
        <f t="shared" si="25"/>
        <v>0.98806499999999997</v>
      </c>
      <c r="K120" s="46">
        <f t="shared" si="26"/>
        <v>13.224869999999999</v>
      </c>
      <c r="L120" s="47">
        <v>0.20000000000000001</v>
      </c>
      <c r="M120" s="48">
        <f t="shared" si="27"/>
        <v>2.6449739999999999</v>
      </c>
      <c r="N120" s="49">
        <v>0.050000000000000003</v>
      </c>
      <c r="O120" s="50">
        <f t="shared" si="28"/>
        <v>0.66124349999999998</v>
      </c>
      <c r="P120" s="49">
        <v>0.050000000000000003</v>
      </c>
      <c r="Q120" s="50">
        <f t="shared" si="29"/>
        <v>0.66124349999999998</v>
      </c>
      <c r="R120" s="51">
        <f t="shared" si="30"/>
        <v>4.6299999999999999</v>
      </c>
      <c r="S120" s="52">
        <f t="shared" si="31"/>
        <v>9.2599999999999998</v>
      </c>
      <c r="T120" s="53">
        <f t="shared" si="32"/>
        <v>0.60917044931254527</v>
      </c>
    </row>
    <row r="121" s="1" customFormat="1" ht="15.95" customHeight="1">
      <c r="A121" s="342" t="s">
        <v>485</v>
      </c>
      <c r="B121" s="56" t="s">
        <v>154</v>
      </c>
      <c r="C121" s="59" t="str">
        <f>VLOOKUP(B121,'New template'!A:L,2,FALSE)</f>
        <v>E05386</v>
      </c>
      <c r="D121" s="41">
        <v>64</v>
      </c>
      <c r="E121" s="42">
        <v>108</v>
      </c>
      <c r="F121" s="43">
        <v>0.75</v>
      </c>
      <c r="G121" s="44">
        <f t="shared" si="22"/>
        <v>27</v>
      </c>
      <c r="H121" s="45">
        <f t="shared" si="23"/>
        <v>3.8002499999999997</v>
      </c>
      <c r="I121" s="45">
        <f t="shared" si="24"/>
        <v>243.21599999999998</v>
      </c>
      <c r="J121" s="45">
        <f t="shared" si="25"/>
        <v>0.49403249999999999</v>
      </c>
      <c r="K121" s="46">
        <f t="shared" si="26"/>
        <v>211.59791999999999</v>
      </c>
      <c r="L121" s="47">
        <v>0.20000000000000001</v>
      </c>
      <c r="M121" s="48">
        <f t="shared" si="27"/>
        <v>42.319583999999999</v>
      </c>
      <c r="N121" s="49">
        <v>0.050000000000000003</v>
      </c>
      <c r="O121" s="50">
        <f t="shared" si="28"/>
        <v>10.579896</v>
      </c>
      <c r="P121" s="49">
        <v>0.050000000000000003</v>
      </c>
      <c r="Q121" s="50">
        <f t="shared" si="29"/>
        <v>10.579896</v>
      </c>
      <c r="R121" s="51">
        <f t="shared" si="30"/>
        <v>2.3100000000000001</v>
      </c>
      <c r="S121" s="52">
        <f t="shared" si="31"/>
        <v>147.84</v>
      </c>
      <c r="T121" s="53">
        <f t="shared" si="32"/>
        <v>0.60785474639826331</v>
      </c>
    </row>
    <row r="122" ht="15.95" customHeight="1">
      <c r="A122" s="342" t="s">
        <v>485</v>
      </c>
      <c r="B122" s="39" t="s">
        <v>156</v>
      </c>
      <c r="C122" s="59" t="str">
        <f>VLOOKUP(B122,'New template'!A:L,2,FALSE)</f>
        <v>E02758</v>
      </c>
      <c r="D122" s="41">
        <v>3</v>
      </c>
      <c r="E122" s="42">
        <v>268</v>
      </c>
      <c r="F122" s="43">
        <v>0.69999999999999996</v>
      </c>
      <c r="G122" s="44">
        <f t="shared" si="22"/>
        <v>80</v>
      </c>
      <c r="H122" s="45">
        <f t="shared" si="23"/>
        <v>11.259999999999998</v>
      </c>
      <c r="I122" s="45">
        <f t="shared" si="24"/>
        <v>33.779999999999994</v>
      </c>
      <c r="J122" s="45">
        <f t="shared" si="25"/>
        <v>1.4637999999999998</v>
      </c>
      <c r="K122" s="46">
        <f t="shared" si="26"/>
        <v>29.388599999999997</v>
      </c>
      <c r="L122" s="47">
        <v>0.20000000000000001</v>
      </c>
      <c r="M122" s="48">
        <f t="shared" si="27"/>
        <v>5.8777200000000001</v>
      </c>
      <c r="N122" s="49">
        <v>0.050000000000000003</v>
      </c>
      <c r="O122" s="50">
        <f t="shared" si="28"/>
        <v>1.46943</v>
      </c>
      <c r="P122" s="49">
        <v>0.050000000000000003</v>
      </c>
      <c r="Q122" s="50">
        <f t="shared" si="29"/>
        <v>1.46943</v>
      </c>
      <c r="R122" s="51">
        <f t="shared" si="30"/>
        <v>6.8600000000000003</v>
      </c>
      <c r="S122" s="52">
        <f t="shared" si="31"/>
        <v>20.580000000000002</v>
      </c>
      <c r="T122" s="53">
        <f t="shared" si="32"/>
        <v>0.60923623445825947</v>
      </c>
    </row>
    <row r="123" ht="15.95" customHeight="1">
      <c r="A123" s="342" t="s">
        <v>485</v>
      </c>
      <c r="B123" s="39" t="s">
        <v>459</v>
      </c>
      <c r="C123" s="59" t="str">
        <f>VLOOKUP(B123,'New template'!A:L,2,FALSE)</f>
        <v>E01970</v>
      </c>
      <c r="D123" s="41">
        <v>204</v>
      </c>
      <c r="E123" s="42">
        <v>268</v>
      </c>
      <c r="F123" s="43">
        <v>0.90000000000000002</v>
      </c>
      <c r="G123" s="44">
        <f t="shared" si="22"/>
        <v>26</v>
      </c>
      <c r="H123" s="45">
        <f t="shared" si="23"/>
        <v>3.6594999999999995</v>
      </c>
      <c r="I123" s="45">
        <f t="shared" si="24"/>
        <v>746.5379999999999</v>
      </c>
      <c r="J123" s="45">
        <f t="shared" si="25"/>
        <v>0.47573499999999996</v>
      </c>
      <c r="K123" s="46">
        <f t="shared" si="26"/>
        <v>649.4880599999999</v>
      </c>
      <c r="L123" s="47">
        <v>0.20000000000000001</v>
      </c>
      <c r="M123" s="48">
        <f t="shared" si="27"/>
        <v>129.89761199999998</v>
      </c>
      <c r="N123" s="49">
        <v>0.050000000000000003</v>
      </c>
      <c r="O123" s="50">
        <f t="shared" si="28"/>
        <v>32.474402999999995</v>
      </c>
      <c r="P123" s="49">
        <v>0.050000000000000003</v>
      </c>
      <c r="Q123" s="50">
        <f t="shared" si="29"/>
        <v>32.474402999999995</v>
      </c>
      <c r="R123" s="51">
        <f t="shared" si="30"/>
        <v>2.23</v>
      </c>
      <c r="S123" s="52">
        <f t="shared" si="31"/>
        <v>454.92000000000002</v>
      </c>
      <c r="T123" s="53">
        <f t="shared" si="32"/>
        <v>0.60937286514551181</v>
      </c>
    </row>
    <row r="124" s="1" customFormat="1" ht="15.95" customHeight="1">
      <c r="A124" s="342" t="s">
        <v>485</v>
      </c>
      <c r="B124" s="56" t="s">
        <v>408</v>
      </c>
      <c r="C124" s="59" t="str">
        <f>VLOOKUP(B124,'New template'!A:L,2,FALSE)</f>
        <v>E05642</v>
      </c>
      <c r="D124" s="41">
        <v>111</v>
      </c>
      <c r="E124" s="42">
        <v>402</v>
      </c>
      <c r="F124" s="43">
        <v>0.87</v>
      </c>
      <c r="G124" s="44">
        <f t="shared" si="22"/>
        <v>52</v>
      </c>
      <c r="H124" s="45">
        <f t="shared" si="23"/>
        <v>7.3189999999999991</v>
      </c>
      <c r="I124" s="45">
        <f t="shared" si="24"/>
        <v>812.40899999999988</v>
      </c>
      <c r="J124" s="45">
        <f t="shared" si="25"/>
        <v>0.95146999999999993</v>
      </c>
      <c r="K124" s="46">
        <f t="shared" si="26"/>
        <v>706.79582999999991</v>
      </c>
      <c r="L124" s="47">
        <v>0.20000000000000001</v>
      </c>
      <c r="M124" s="48">
        <f t="shared" si="27"/>
        <v>141.35916599999999</v>
      </c>
      <c r="N124" s="49">
        <v>0.050000000000000003</v>
      </c>
      <c r="O124" s="50">
        <f t="shared" si="28"/>
        <v>35.339791499999997</v>
      </c>
      <c r="P124" s="49">
        <v>0.050000000000000003</v>
      </c>
      <c r="Q124" s="50">
        <f t="shared" si="29"/>
        <v>35.339791499999997</v>
      </c>
      <c r="R124" s="51">
        <f t="shared" si="30"/>
        <v>4.46</v>
      </c>
      <c r="S124" s="52">
        <f t="shared" si="31"/>
        <v>495.06</v>
      </c>
      <c r="T124" s="53">
        <f t="shared" si="32"/>
        <v>0.60937286514551181</v>
      </c>
    </row>
    <row r="125" ht="15.95" customHeight="1">
      <c r="A125" s="342" t="s">
        <v>485</v>
      </c>
      <c r="B125" s="56" t="s">
        <v>162</v>
      </c>
      <c r="C125" s="59" t="str">
        <f>VLOOKUP(B125,'New template'!A:L,2,FALSE)</f>
        <v>E05083</v>
      </c>
      <c r="D125" s="41">
        <v>5</v>
      </c>
      <c r="E125" s="42">
        <v>198</v>
      </c>
      <c r="F125" s="43">
        <v>0.5</v>
      </c>
      <c r="G125" s="44">
        <f t="shared" si="22"/>
        <v>99</v>
      </c>
      <c r="H125" s="45">
        <f t="shared" si="23"/>
        <v>13.934249999999999</v>
      </c>
      <c r="I125" s="45">
        <f t="shared" si="24"/>
        <v>69.671249999999986</v>
      </c>
      <c r="J125" s="45">
        <f t="shared" si="25"/>
        <v>1.8114524999999999</v>
      </c>
      <c r="K125" s="46">
        <f t="shared" si="26"/>
        <v>60.613987499999993</v>
      </c>
      <c r="L125" s="47">
        <v>0.20000000000000001</v>
      </c>
      <c r="M125" s="48">
        <f t="shared" si="27"/>
        <v>12.122797499999999</v>
      </c>
      <c r="N125" s="49">
        <v>0.050000000000000003</v>
      </c>
      <c r="O125" s="50">
        <f t="shared" si="28"/>
        <v>3.0306993749999998</v>
      </c>
      <c r="P125" s="49">
        <v>0.050000000000000003</v>
      </c>
      <c r="Q125" s="50">
        <f t="shared" si="29"/>
        <v>3.0306993749999998</v>
      </c>
      <c r="R125" s="51">
        <f t="shared" si="30"/>
        <v>8.4900000000000002</v>
      </c>
      <c r="S125" s="52">
        <f t="shared" si="31"/>
        <v>42.450000000000003</v>
      </c>
      <c r="T125" s="53">
        <f t="shared" si="32"/>
        <v>0.60929005866838926</v>
      </c>
    </row>
    <row r="126" ht="15.95" customHeight="1">
      <c r="A126" s="342" t="s">
        <v>485</v>
      </c>
      <c r="B126" s="56" t="s">
        <v>380</v>
      </c>
      <c r="C126" s="59" t="str">
        <f>VLOOKUP(B126,'New template'!A:L,2,FALSE)</f>
        <v>E05788</v>
      </c>
      <c r="D126" s="41">
        <v>16</v>
      </c>
      <c r="E126" s="42">
        <v>248</v>
      </c>
      <c r="F126" s="43">
        <v>0.5</v>
      </c>
      <c r="G126" s="44">
        <f t="shared" si="22"/>
        <v>124</v>
      </c>
      <c r="H126" s="45">
        <f t="shared" si="23"/>
        <v>17.452999999999999</v>
      </c>
      <c r="I126" s="45">
        <f t="shared" si="24"/>
        <v>279.24799999999999</v>
      </c>
      <c r="J126" s="45">
        <f t="shared" si="25"/>
        <v>2.2688899999999999</v>
      </c>
      <c r="K126" s="46">
        <f t="shared" si="26"/>
        <v>242.94576000000001</v>
      </c>
      <c r="L126" s="47">
        <v>0.20000000000000001</v>
      </c>
      <c r="M126" s="48">
        <f t="shared" si="27"/>
        <v>48.589152000000006</v>
      </c>
      <c r="N126" s="49">
        <v>0.050000000000000003</v>
      </c>
      <c r="O126" s="50">
        <f t="shared" si="28"/>
        <v>12.147288000000001</v>
      </c>
      <c r="P126" s="49">
        <v>0.050000000000000003</v>
      </c>
      <c r="Q126" s="50">
        <f t="shared" si="29"/>
        <v>12.147288000000001</v>
      </c>
      <c r="R126" s="51">
        <f t="shared" si="30"/>
        <v>10.630000000000001</v>
      </c>
      <c r="S126" s="52">
        <f t="shared" si="31"/>
        <v>170.08000000000001</v>
      </c>
      <c r="T126" s="53">
        <f t="shared" si="32"/>
        <v>0.60906434423881284</v>
      </c>
    </row>
    <row r="127" ht="15.95" customHeight="1">
      <c r="A127" s="342" t="s">
        <v>485</v>
      </c>
      <c r="B127" s="56" t="s">
        <v>422</v>
      </c>
      <c r="C127" s="59" t="str">
        <f>VLOOKUP(B127,'New template'!A:L,2,FALSE)</f>
        <v>E03295</v>
      </c>
      <c r="D127" s="41">
        <v>24</v>
      </c>
      <c r="E127" s="42">
        <v>268</v>
      </c>
      <c r="F127" s="43">
        <v>0.90000000000000002</v>
      </c>
      <c r="G127" s="44">
        <f t="shared" si="22"/>
        <v>26</v>
      </c>
      <c r="H127" s="45">
        <f t="shared" si="23"/>
        <v>3.6594999999999995</v>
      </c>
      <c r="I127" s="45">
        <f t="shared" si="24"/>
        <v>87.827999999999989</v>
      </c>
      <c r="J127" s="45">
        <f t="shared" si="25"/>
        <v>0.47573499999999996</v>
      </c>
      <c r="K127" s="46">
        <f t="shared" si="26"/>
        <v>76.410359999999997</v>
      </c>
      <c r="L127" s="47">
        <v>0.20000000000000001</v>
      </c>
      <c r="M127" s="48">
        <f t="shared" si="27"/>
        <v>15.282071999999999</v>
      </c>
      <c r="N127" s="49">
        <v>0.050000000000000003</v>
      </c>
      <c r="O127" s="50">
        <f t="shared" si="28"/>
        <v>3.8205179999999999</v>
      </c>
      <c r="P127" s="49">
        <v>0.050000000000000003</v>
      </c>
      <c r="Q127" s="50">
        <f t="shared" si="29"/>
        <v>3.8205179999999999</v>
      </c>
      <c r="R127" s="51">
        <f t="shared" si="30"/>
        <v>2.23</v>
      </c>
      <c r="S127" s="52">
        <f t="shared" si="31"/>
        <v>53.519999999999996</v>
      </c>
      <c r="T127" s="53">
        <f t="shared" si="32"/>
        <v>0.6093728651455117</v>
      </c>
    </row>
    <row r="128" ht="15.95" customHeight="1">
      <c r="A128" s="342" t="s">
        <v>485</v>
      </c>
      <c r="B128" s="39" t="s">
        <v>423</v>
      </c>
      <c r="C128" s="59" t="str">
        <f>VLOOKUP(B128,'New template'!A:L,2,FALSE)</f>
        <v>E03367</v>
      </c>
      <c r="D128" s="41">
        <v>214</v>
      </c>
      <c r="E128" s="42">
        <v>328</v>
      </c>
      <c r="F128" s="43">
        <v>0.90000000000000002</v>
      </c>
      <c r="G128" s="44">
        <f t="shared" si="22"/>
        <v>32</v>
      </c>
      <c r="H128" s="45">
        <f t="shared" si="23"/>
        <v>4.5039999999999996</v>
      </c>
      <c r="I128" s="45">
        <f t="shared" si="24"/>
        <v>963.85599999999988</v>
      </c>
      <c r="J128" s="45">
        <f t="shared" si="25"/>
        <v>0.58551999999999993</v>
      </c>
      <c r="K128" s="46">
        <f t="shared" si="26"/>
        <v>838.55471999999997</v>
      </c>
      <c r="L128" s="47">
        <v>0.20000000000000001</v>
      </c>
      <c r="M128" s="48">
        <f t="shared" si="27"/>
        <v>167.71094400000001</v>
      </c>
      <c r="N128" s="49">
        <v>0.050000000000000003</v>
      </c>
      <c r="O128" s="50">
        <f t="shared" si="28"/>
        <v>41.927736000000003</v>
      </c>
      <c r="P128" s="49">
        <v>0.050000000000000003</v>
      </c>
      <c r="Q128" s="50">
        <f t="shared" si="29"/>
        <v>41.927736000000003</v>
      </c>
      <c r="R128" s="51">
        <f t="shared" si="30"/>
        <v>2.7400000000000002</v>
      </c>
      <c r="S128" s="52">
        <f t="shared" si="31"/>
        <v>586.36000000000001</v>
      </c>
      <c r="T128" s="53">
        <f t="shared" si="32"/>
        <v>0.60834813499111906</v>
      </c>
    </row>
    <row r="129" s="1" customFormat="1" ht="15.95" customHeight="1">
      <c r="A129" s="342" t="s">
        <v>485</v>
      </c>
      <c r="B129" s="39" t="s">
        <v>381</v>
      </c>
      <c r="C129" s="59" t="str">
        <f>VLOOKUP(B129,'New template'!A:L,2,FALSE)</f>
        <v>E02973</v>
      </c>
      <c r="D129" s="41">
        <v>119</v>
      </c>
      <c r="E129" s="42">
        <v>198</v>
      </c>
      <c r="F129" s="43">
        <v>0.75</v>
      </c>
      <c r="G129" s="44">
        <f t="shared" si="22"/>
        <v>49</v>
      </c>
      <c r="H129" s="45">
        <f t="shared" si="23"/>
        <v>6.896749999999999</v>
      </c>
      <c r="I129" s="45">
        <f t="shared" si="24"/>
        <v>820.7132499999999</v>
      </c>
      <c r="J129" s="45">
        <f t="shared" si="25"/>
        <v>0.89657749999999992</v>
      </c>
      <c r="K129" s="46">
        <f t="shared" si="26"/>
        <v>714.02052749999984</v>
      </c>
      <c r="L129" s="47">
        <v>0.20000000000000001</v>
      </c>
      <c r="M129" s="48">
        <f t="shared" si="27"/>
        <v>142.80410549999996</v>
      </c>
      <c r="N129" s="49">
        <v>0.050000000000000003</v>
      </c>
      <c r="O129" s="50">
        <f t="shared" si="28"/>
        <v>35.701026374999991</v>
      </c>
      <c r="P129" s="49">
        <v>0.050000000000000003</v>
      </c>
      <c r="Q129" s="50">
        <f t="shared" si="29"/>
        <v>35.701026374999991</v>
      </c>
      <c r="R129" s="51">
        <f t="shared" si="30"/>
        <v>4.2000000000000002</v>
      </c>
      <c r="S129" s="52">
        <f t="shared" si="31"/>
        <v>499.80000000000001</v>
      </c>
      <c r="T129" s="53">
        <f t="shared" si="32"/>
        <v>0.60898249175336217</v>
      </c>
    </row>
    <row r="130" s="1" customFormat="1" ht="15.95" customHeight="1">
      <c r="A130" s="342" t="s">
        <v>485</v>
      </c>
      <c r="B130" s="54" t="s">
        <v>172</v>
      </c>
      <c r="C130" s="59" t="str">
        <f>VLOOKUP(B130,'New template'!A:L,2,FALSE)</f>
        <v>E03825</v>
      </c>
      <c r="D130" s="41">
        <v>74</v>
      </c>
      <c r="E130" s="42">
        <v>348</v>
      </c>
      <c r="F130" s="43">
        <v>0.77000000000000002</v>
      </c>
      <c r="G130" s="44">
        <f t="shared" si="22"/>
        <v>80</v>
      </c>
      <c r="H130" s="45">
        <f t="shared" si="23"/>
        <v>11.259999999999998</v>
      </c>
      <c r="I130" s="45">
        <f t="shared" si="24"/>
        <v>833.2399999999999</v>
      </c>
      <c r="J130" s="45">
        <f t="shared" si="25"/>
        <v>1.4637999999999998</v>
      </c>
      <c r="K130" s="46">
        <f t="shared" si="26"/>
        <v>724.91879999999992</v>
      </c>
      <c r="L130" s="47">
        <v>0.20000000000000001</v>
      </c>
      <c r="M130" s="48">
        <f t="shared" si="27"/>
        <v>144.98375999999999</v>
      </c>
      <c r="N130" s="49">
        <v>0.050000000000000003</v>
      </c>
      <c r="O130" s="50">
        <f t="shared" si="28"/>
        <v>36.245939999999997</v>
      </c>
      <c r="P130" s="49">
        <v>0.050000000000000003</v>
      </c>
      <c r="Q130" s="50">
        <f t="shared" si="29"/>
        <v>36.245939999999997</v>
      </c>
      <c r="R130" s="51">
        <f t="shared" si="30"/>
        <v>6.8600000000000003</v>
      </c>
      <c r="S130" s="52">
        <f t="shared" si="31"/>
        <v>507.64000000000004</v>
      </c>
      <c r="T130" s="53">
        <f t="shared" si="32"/>
        <v>0.60923623445825947</v>
      </c>
    </row>
    <row r="131" ht="15.95" customHeight="1">
      <c r="A131" s="342" t="s">
        <v>485</v>
      </c>
      <c r="B131" s="39" t="s">
        <v>382</v>
      </c>
      <c r="C131" s="59" t="str">
        <f>VLOOKUP(B131,'New template'!A:L,2,FALSE)</f>
        <v>E06098</v>
      </c>
      <c r="D131" s="41">
        <v>2</v>
      </c>
      <c r="E131" s="42">
        <v>448</v>
      </c>
      <c r="F131" s="43">
        <v>0</v>
      </c>
      <c r="G131" s="44">
        <f t="shared" si="22"/>
        <v>448</v>
      </c>
      <c r="H131" s="45">
        <f t="shared" si="23"/>
        <v>63.055999999999997</v>
      </c>
      <c r="I131" s="45">
        <f t="shared" si="24"/>
        <v>126.11199999999999</v>
      </c>
      <c r="J131" s="45">
        <f t="shared" si="25"/>
        <v>8.1972799999999992</v>
      </c>
      <c r="K131" s="46">
        <f t="shared" si="26"/>
        <v>109.71744</v>
      </c>
      <c r="L131" s="47">
        <v>0.20000000000000001</v>
      </c>
      <c r="M131" s="48">
        <f t="shared" si="27"/>
        <v>21.943488000000002</v>
      </c>
      <c r="N131" s="49">
        <v>0.050000000000000003</v>
      </c>
      <c r="O131" s="50">
        <f t="shared" si="28"/>
        <v>5.4858720000000005</v>
      </c>
      <c r="P131" s="49">
        <v>0.050000000000000003</v>
      </c>
      <c r="Q131" s="50">
        <f t="shared" si="29"/>
        <v>5.4858720000000005</v>
      </c>
      <c r="R131" s="51">
        <f t="shared" si="30"/>
        <v>38.399999999999999</v>
      </c>
      <c r="S131" s="52">
        <f t="shared" si="31"/>
        <v>76.799999999999997</v>
      </c>
      <c r="T131" s="53">
        <f t="shared" si="32"/>
        <v>0.60898249175336205</v>
      </c>
    </row>
    <row r="132" ht="15.95" customHeight="1">
      <c r="A132" s="342" t="s">
        <v>485</v>
      </c>
      <c r="B132" s="56" t="s">
        <v>382</v>
      </c>
      <c r="C132" s="59" t="str">
        <f>VLOOKUP(B132,'New template'!A:L,2,FALSE)</f>
        <v>E06098</v>
      </c>
      <c r="D132" s="41">
        <v>1270</v>
      </c>
      <c r="E132" s="42">
        <v>448</v>
      </c>
      <c r="F132" s="43">
        <v>0.79000000000000004</v>
      </c>
      <c r="G132" s="44">
        <f t="shared" si="22"/>
        <v>94</v>
      </c>
      <c r="H132" s="45">
        <f t="shared" si="23"/>
        <v>13.230499999999999</v>
      </c>
      <c r="I132" s="45">
        <f t="shared" si="24"/>
        <v>16802.735000000001</v>
      </c>
      <c r="J132" s="45">
        <f t="shared" si="25"/>
        <v>1.719965</v>
      </c>
      <c r="K132" s="46">
        <f t="shared" si="26"/>
        <v>14618.379449999999</v>
      </c>
      <c r="L132" s="47">
        <v>0.20000000000000001</v>
      </c>
      <c r="M132" s="48">
        <f t="shared" si="27"/>
        <v>2923.67589</v>
      </c>
      <c r="N132" s="49">
        <v>0.050000000000000003</v>
      </c>
      <c r="O132" s="50">
        <f t="shared" si="28"/>
        <v>730.9189725</v>
      </c>
      <c r="P132" s="49">
        <v>0.050000000000000003</v>
      </c>
      <c r="Q132" s="50">
        <f t="shared" si="29"/>
        <v>730.9189725</v>
      </c>
      <c r="R132" s="51">
        <f t="shared" si="30"/>
        <v>8.0600000000000005</v>
      </c>
      <c r="S132" s="52">
        <f t="shared" si="31"/>
        <v>10236.200000000001</v>
      </c>
      <c r="T132" s="53">
        <f t="shared" si="32"/>
        <v>0.60919844299157255</v>
      </c>
    </row>
    <row r="133" ht="15.95" customHeight="1">
      <c r="A133" s="342" t="s">
        <v>485</v>
      </c>
      <c r="B133" s="39" t="s">
        <v>176</v>
      </c>
      <c r="C133" s="59" t="str">
        <f>VLOOKUP(B133,'New template'!A:L,2,FALSE)</f>
        <v>E02997</v>
      </c>
      <c r="D133" s="41">
        <v>191</v>
      </c>
      <c r="E133" s="42">
        <v>268</v>
      </c>
      <c r="F133" s="43">
        <v>0.90000000000000002</v>
      </c>
      <c r="G133" s="44">
        <f t="shared" si="22"/>
        <v>26</v>
      </c>
      <c r="H133" s="45">
        <f t="shared" si="23"/>
        <v>3.6594999999999995</v>
      </c>
      <c r="I133" s="45">
        <f t="shared" si="24"/>
        <v>698.96449999999993</v>
      </c>
      <c r="J133" s="45">
        <f t="shared" si="25"/>
        <v>0.47573499999999996</v>
      </c>
      <c r="K133" s="46">
        <f t="shared" si="26"/>
        <v>608.09911499999998</v>
      </c>
      <c r="L133" s="47">
        <v>0.20000000000000001</v>
      </c>
      <c r="M133" s="48">
        <f t="shared" si="27"/>
        <v>121.619823</v>
      </c>
      <c r="N133" s="49">
        <v>0.050000000000000003</v>
      </c>
      <c r="O133" s="50">
        <f t="shared" si="28"/>
        <v>30.404955749999999</v>
      </c>
      <c r="P133" s="49">
        <v>0.050000000000000003</v>
      </c>
      <c r="Q133" s="50">
        <f t="shared" si="29"/>
        <v>30.404955749999999</v>
      </c>
      <c r="R133" s="51">
        <f t="shared" si="30"/>
        <v>2.23</v>
      </c>
      <c r="S133" s="52">
        <f t="shared" si="31"/>
        <v>425.93000000000001</v>
      </c>
      <c r="T133" s="53">
        <f t="shared" si="32"/>
        <v>0.6093728651455117</v>
      </c>
    </row>
    <row r="134" ht="15.95" customHeight="1">
      <c r="A134" s="342" t="s">
        <v>485</v>
      </c>
      <c r="B134" s="39" t="s">
        <v>463</v>
      </c>
      <c r="C134" s="59" t="str">
        <f>VLOOKUP(B134,'New template'!A:L,2,FALSE)</f>
        <v>E06649</v>
      </c>
      <c r="D134" s="41">
        <v>748</v>
      </c>
      <c r="E134" s="42">
        <v>98</v>
      </c>
      <c r="F134" s="43">
        <v>0.90000000000000002</v>
      </c>
      <c r="G134" s="44">
        <f t="shared" si="22"/>
        <v>9</v>
      </c>
      <c r="H134" s="45">
        <f t="shared" si="23"/>
        <v>1.2667499999999998</v>
      </c>
      <c r="I134" s="45">
        <f t="shared" si="24"/>
        <v>947.52899999999988</v>
      </c>
      <c r="J134" s="45">
        <f t="shared" si="25"/>
        <v>0.16467749999999998</v>
      </c>
      <c r="K134" s="46">
        <f t="shared" si="26"/>
        <v>824.3502299999999</v>
      </c>
      <c r="L134" s="47">
        <v>0.20000000000000001</v>
      </c>
      <c r="M134" s="48">
        <f t="shared" si="27"/>
        <v>164.870046</v>
      </c>
      <c r="N134" s="49">
        <v>0.050000000000000003</v>
      </c>
      <c r="O134" s="50">
        <f t="shared" si="28"/>
        <v>41.217511500000001</v>
      </c>
      <c r="P134" s="49">
        <v>0.050000000000000003</v>
      </c>
      <c r="Q134" s="50">
        <f t="shared" si="29"/>
        <v>41.217511500000001</v>
      </c>
      <c r="R134" s="51">
        <f t="shared" si="30"/>
        <v>0.77000000000000002</v>
      </c>
      <c r="S134" s="52">
        <f t="shared" si="31"/>
        <v>575.96000000000004</v>
      </c>
      <c r="T134" s="53">
        <f t="shared" si="32"/>
        <v>0.60785474639826342</v>
      </c>
    </row>
    <row r="135" ht="15.95" customHeight="1">
      <c r="A135" s="342" t="s">
        <v>485</v>
      </c>
      <c r="B135" s="39" t="s">
        <v>424</v>
      </c>
      <c r="C135" s="59" t="str">
        <f>VLOOKUP(B135,'New template'!A:L,2,FALSE)</f>
        <v>E06652</v>
      </c>
      <c r="D135" s="41">
        <v>634</v>
      </c>
      <c r="E135" s="42">
        <v>148</v>
      </c>
      <c r="F135" s="43">
        <v>0.90000000000000002</v>
      </c>
      <c r="G135" s="44">
        <f t="shared" si="22"/>
        <v>14</v>
      </c>
      <c r="H135" s="45">
        <f t="shared" si="23"/>
        <v>1.9704999999999999</v>
      </c>
      <c r="I135" s="45">
        <f t="shared" si="24"/>
        <v>1249.297</v>
      </c>
      <c r="J135" s="45">
        <f t="shared" si="25"/>
        <v>0.25616499999999998</v>
      </c>
      <c r="K135" s="46">
        <f t="shared" si="26"/>
        <v>1086.8883900000001</v>
      </c>
      <c r="L135" s="47">
        <v>0.20000000000000001</v>
      </c>
      <c r="M135" s="48">
        <f t="shared" si="27"/>
        <v>217.37767800000003</v>
      </c>
      <c r="N135" s="49">
        <v>0.050000000000000003</v>
      </c>
      <c r="O135" s="50">
        <f t="shared" si="28"/>
        <v>54.344419500000008</v>
      </c>
      <c r="P135" s="49">
        <v>0.050000000000000003</v>
      </c>
      <c r="Q135" s="50">
        <f t="shared" si="29"/>
        <v>54.344419500000008</v>
      </c>
      <c r="R135" s="51">
        <f t="shared" si="30"/>
        <v>1.2</v>
      </c>
      <c r="S135" s="52">
        <f t="shared" si="31"/>
        <v>760.79999999999995</v>
      </c>
      <c r="T135" s="53">
        <f t="shared" si="32"/>
        <v>0.60898249175336205</v>
      </c>
    </row>
    <row r="136" ht="15.95" customHeight="1">
      <c r="A136" s="342" t="s">
        <v>485</v>
      </c>
      <c r="B136" s="39" t="s">
        <v>517</v>
      </c>
      <c r="C136" s="353"/>
      <c r="D136" s="41">
        <v>1</v>
      </c>
      <c r="E136" s="42">
        <v>178</v>
      </c>
      <c r="F136" s="43">
        <v>0</v>
      </c>
      <c r="G136" s="44">
        <f t="shared" si="22"/>
        <v>178</v>
      </c>
      <c r="H136" s="45">
        <f t="shared" si="23"/>
        <v>25.053499999999996</v>
      </c>
      <c r="I136" s="45">
        <f t="shared" si="24"/>
        <v>25.053499999999996</v>
      </c>
      <c r="J136" s="45">
        <f t="shared" si="25"/>
        <v>3.2569549999999996</v>
      </c>
      <c r="K136" s="46">
        <f t="shared" si="26"/>
        <v>21.796544999999995</v>
      </c>
      <c r="L136" s="47">
        <v>0.20000000000000001</v>
      </c>
      <c r="M136" s="48">
        <f t="shared" si="27"/>
        <v>4.3593089999999988</v>
      </c>
      <c r="N136" s="49">
        <v>0.050000000000000003</v>
      </c>
      <c r="O136" s="50">
        <f t="shared" si="28"/>
        <v>1.0898272499999997</v>
      </c>
      <c r="P136" s="49">
        <v>0.050000000000000003</v>
      </c>
      <c r="Q136" s="50">
        <f t="shared" si="29"/>
        <v>1.0898272499999997</v>
      </c>
      <c r="R136" s="51">
        <f t="shared" si="30"/>
        <v>15.26</v>
      </c>
      <c r="S136" s="52">
        <f t="shared" si="31"/>
        <v>15.26</v>
      </c>
      <c r="T136" s="53">
        <f t="shared" si="32"/>
        <v>0.60909653341848458</v>
      </c>
    </row>
    <row r="137" ht="15.95" customHeight="1">
      <c r="A137" s="342" t="s">
        <v>485</v>
      </c>
      <c r="B137" s="39" t="s">
        <v>493</v>
      </c>
      <c r="C137" s="59" t="str">
        <f>VLOOKUP(B137,'New template'!A:L,2,FALSE)</f>
        <v>E06134</v>
      </c>
      <c r="D137" s="41">
        <v>195</v>
      </c>
      <c r="E137" s="42">
        <v>138</v>
      </c>
      <c r="F137" s="43">
        <v>0.20000000000000001</v>
      </c>
      <c r="G137" s="44">
        <f t="shared" si="22"/>
        <v>110</v>
      </c>
      <c r="H137" s="45">
        <f t="shared" si="23"/>
        <v>15.482499999999998</v>
      </c>
      <c r="I137" s="45">
        <f t="shared" si="24"/>
        <v>3019.0874999999996</v>
      </c>
      <c r="J137" s="45">
        <f t="shared" si="25"/>
        <v>2.0127249999999997</v>
      </c>
      <c r="K137" s="46">
        <f t="shared" si="26"/>
        <v>2626.6061249999998</v>
      </c>
      <c r="L137" s="47">
        <v>0.20000000000000001</v>
      </c>
      <c r="M137" s="48">
        <f t="shared" si="27"/>
        <v>525.32122500000003</v>
      </c>
      <c r="N137" s="49">
        <v>0.050000000000000003</v>
      </c>
      <c r="O137" s="50">
        <f t="shared" si="28"/>
        <v>131.33030625000001</v>
      </c>
      <c r="P137" s="49">
        <v>0.050000000000000003</v>
      </c>
      <c r="Q137" s="50">
        <f t="shared" si="29"/>
        <v>131.33030625000001</v>
      </c>
      <c r="R137" s="51">
        <f t="shared" si="30"/>
        <v>9.4299999999999997</v>
      </c>
      <c r="S137" s="52">
        <f t="shared" si="31"/>
        <v>1838.8499999999999</v>
      </c>
      <c r="T137" s="53">
        <f t="shared" si="32"/>
        <v>0.60907476182787024</v>
      </c>
    </row>
    <row r="138" ht="15.95" customHeight="1">
      <c r="A138" s="342" t="s">
        <v>485</v>
      </c>
      <c r="B138" s="56" t="s">
        <v>493</v>
      </c>
      <c r="C138" s="59" t="str">
        <f>VLOOKUP(B138,'New template'!A:L,2,FALSE)</f>
        <v>E06134</v>
      </c>
      <c r="D138" s="41">
        <v>20</v>
      </c>
      <c r="E138" s="42">
        <v>138</v>
      </c>
      <c r="F138" s="43">
        <v>0</v>
      </c>
      <c r="G138" s="44">
        <f t="shared" si="22"/>
        <v>138</v>
      </c>
      <c r="H138" s="45">
        <f t="shared" si="23"/>
        <v>19.423499999999997</v>
      </c>
      <c r="I138" s="45">
        <f t="shared" si="24"/>
        <v>388.46999999999991</v>
      </c>
      <c r="J138" s="45">
        <f t="shared" si="25"/>
        <v>2.5250549999999996</v>
      </c>
      <c r="K138" s="46">
        <f t="shared" si="26"/>
        <v>337.96889999999996</v>
      </c>
      <c r="L138" s="47">
        <v>0.20000000000000001</v>
      </c>
      <c r="M138" s="48">
        <f t="shared" si="27"/>
        <v>67.593779999999995</v>
      </c>
      <c r="N138" s="49">
        <v>0.050000000000000003</v>
      </c>
      <c r="O138" s="50">
        <f t="shared" si="28"/>
        <v>16.898444999999999</v>
      </c>
      <c r="P138" s="49">
        <v>0.050000000000000003</v>
      </c>
      <c r="Q138" s="50">
        <f t="shared" si="29"/>
        <v>16.898444999999999</v>
      </c>
      <c r="R138" s="51">
        <f t="shared" si="30"/>
        <v>11.83</v>
      </c>
      <c r="S138" s="52">
        <f t="shared" si="31"/>
        <v>236.59999999999999</v>
      </c>
      <c r="T138" s="53">
        <f t="shared" si="32"/>
        <v>0.60905604036347738</v>
      </c>
    </row>
    <row r="139" ht="15.95" customHeight="1">
      <c r="A139" s="342" t="s">
        <v>485</v>
      </c>
      <c r="B139" s="56" t="s">
        <v>182</v>
      </c>
      <c r="C139" s="59" t="str">
        <f>VLOOKUP(B139,'New template'!A:L,2,FALSE)</f>
        <v>E04538</v>
      </c>
      <c r="D139" s="41">
        <v>3</v>
      </c>
      <c r="E139" s="42">
        <v>128</v>
      </c>
      <c r="F139" s="43">
        <v>0.67000000000000004</v>
      </c>
      <c r="G139" s="44">
        <f t="shared" si="22"/>
        <v>42</v>
      </c>
      <c r="H139" s="45">
        <f t="shared" si="23"/>
        <v>5.9114999999999993</v>
      </c>
      <c r="I139" s="45">
        <f t="shared" si="24"/>
        <v>17.734499999999997</v>
      </c>
      <c r="J139" s="45">
        <f t="shared" si="25"/>
        <v>0.76849499999999993</v>
      </c>
      <c r="K139" s="46">
        <f t="shared" si="26"/>
        <v>15.429015</v>
      </c>
      <c r="L139" s="47">
        <v>0.20000000000000001</v>
      </c>
      <c r="M139" s="48">
        <f t="shared" si="27"/>
        <v>3.0858030000000003</v>
      </c>
      <c r="N139" s="49">
        <v>0.050000000000000003</v>
      </c>
      <c r="O139" s="50">
        <f t="shared" si="28"/>
        <v>0.77145075000000007</v>
      </c>
      <c r="P139" s="49">
        <v>0.050000000000000003</v>
      </c>
      <c r="Q139" s="50">
        <f t="shared" si="29"/>
        <v>0.77145075000000007</v>
      </c>
      <c r="R139" s="51">
        <f t="shared" si="30"/>
        <v>3.6000000000000001</v>
      </c>
      <c r="S139" s="52">
        <f t="shared" si="31"/>
        <v>10.800000000000001</v>
      </c>
      <c r="T139" s="53">
        <f t="shared" si="32"/>
        <v>0.60898249175336228</v>
      </c>
    </row>
    <row r="140" ht="15.95" customHeight="1">
      <c r="A140" s="342" t="s">
        <v>485</v>
      </c>
      <c r="B140" s="56" t="s">
        <v>526</v>
      </c>
      <c r="C140" s="353"/>
      <c r="D140" s="41">
        <v>1149</v>
      </c>
      <c r="E140" s="42">
        <v>342</v>
      </c>
      <c r="F140" s="43">
        <v>0.12</v>
      </c>
      <c r="G140" s="44">
        <f t="shared" si="22"/>
        <v>300</v>
      </c>
      <c r="H140" s="45">
        <f t="shared" si="23"/>
        <v>42.224999999999994</v>
      </c>
      <c r="I140" s="45">
        <f t="shared" si="24"/>
        <v>48516.524999999994</v>
      </c>
      <c r="J140" s="45">
        <f t="shared" si="25"/>
        <v>5.4892499999999993</v>
      </c>
      <c r="K140" s="46">
        <f t="shared" si="26"/>
        <v>42209.376749999996</v>
      </c>
      <c r="L140" s="47">
        <v>0.20000000000000001</v>
      </c>
      <c r="M140" s="48">
        <f t="shared" si="27"/>
        <v>8441.8753500000003</v>
      </c>
      <c r="N140" s="49">
        <v>0.050000000000000003</v>
      </c>
      <c r="O140" s="50">
        <f t="shared" si="28"/>
        <v>2110.4688375000001</v>
      </c>
      <c r="P140" s="49">
        <v>0.050000000000000003</v>
      </c>
      <c r="Q140" s="50">
        <f t="shared" si="29"/>
        <v>2110.4688375000001</v>
      </c>
      <c r="R140" s="51">
        <f t="shared" si="30"/>
        <v>25.719999999999999</v>
      </c>
      <c r="S140" s="52">
        <f t="shared" si="31"/>
        <v>29552.279999999999</v>
      </c>
      <c r="T140" s="53">
        <f t="shared" si="32"/>
        <v>0.60911782119597402</v>
      </c>
    </row>
    <row r="141" ht="15.95" customHeight="1">
      <c r="A141" s="342" t="s">
        <v>485</v>
      </c>
      <c r="B141" s="56" t="s">
        <v>527</v>
      </c>
      <c r="C141" s="353"/>
      <c r="D141" s="41">
        <v>3397</v>
      </c>
      <c r="E141" s="42">
        <v>196</v>
      </c>
      <c r="F141" s="43">
        <v>0.070000000000000007</v>
      </c>
      <c r="G141" s="44">
        <f t="shared" ref="G141:G204" si="33">ROUNDDOWN(E141*(1-F141),0)</f>
        <v>182</v>
      </c>
      <c r="H141" s="45">
        <f t="shared" ref="H141:H204" si="34">G141*$C$6</f>
        <v>25.616499999999998</v>
      </c>
      <c r="I141" s="45">
        <f t="shared" ref="I141:I204" si="35">H141*D141</f>
        <v>87019.250499999995</v>
      </c>
      <c r="J141" s="45">
        <f t="shared" ref="J141:J204" si="36">H141*0.13</f>
        <v>3.3301449999999999</v>
      </c>
      <c r="K141" s="46">
        <f t="shared" ref="K141:K204" si="37">(H141-J141)*D141</f>
        <v>75706.747935000007</v>
      </c>
      <c r="L141" s="47">
        <v>0.20000000000000001</v>
      </c>
      <c r="M141" s="48">
        <f t="shared" ref="M141:M204" si="38">K141*L141</f>
        <v>15141.349587000002</v>
      </c>
      <c r="N141" s="49">
        <v>0.050000000000000003</v>
      </c>
      <c r="O141" s="50">
        <f t="shared" ref="O141:O204" si="39">K141*N141</f>
        <v>3785.3373967500006</v>
      </c>
      <c r="P141" s="49">
        <v>0.050000000000000003</v>
      </c>
      <c r="Q141" s="50">
        <f t="shared" ref="Q141:Q204" si="40">K141*P141</f>
        <v>3785.3373967500006</v>
      </c>
      <c r="R141" s="51">
        <f t="shared" ref="R141:R204" si="41">IFERROR(ROUND((K141-M141-O141-Q141)/D141,2),0)</f>
        <v>15.6</v>
      </c>
      <c r="S141" s="52">
        <f t="shared" ref="S141:S204" si="42">+D141*R141</f>
        <v>52993.199999999997</v>
      </c>
      <c r="T141" s="53">
        <f t="shared" ref="T141:T204" si="43">S141/I141</f>
        <v>0.60898249175336205</v>
      </c>
    </row>
    <row r="142" ht="15.95" customHeight="1">
      <c r="A142" s="342" t="s">
        <v>485</v>
      </c>
      <c r="B142" s="56" t="s">
        <v>184</v>
      </c>
      <c r="C142" s="59" t="str">
        <f>VLOOKUP(B142,'New template'!A:L,2,FALSE)</f>
        <v>E06114</v>
      </c>
      <c r="D142" s="41">
        <v>5</v>
      </c>
      <c r="E142" s="42">
        <v>298</v>
      </c>
      <c r="F142" s="43">
        <v>0.5</v>
      </c>
      <c r="G142" s="44">
        <f t="shared" si="33"/>
        <v>149</v>
      </c>
      <c r="H142" s="45">
        <f t="shared" si="34"/>
        <v>20.971749999999997</v>
      </c>
      <c r="I142" s="45">
        <f t="shared" si="35"/>
        <v>104.85874999999999</v>
      </c>
      <c r="J142" s="45">
        <f t="shared" si="36"/>
        <v>2.7263274999999996</v>
      </c>
      <c r="K142" s="46">
        <f t="shared" si="37"/>
        <v>91.227112499999976</v>
      </c>
      <c r="L142" s="47">
        <v>0.20000000000000001</v>
      </c>
      <c r="M142" s="48">
        <f t="shared" si="38"/>
        <v>18.245422499999997</v>
      </c>
      <c r="N142" s="49">
        <v>0.050000000000000003</v>
      </c>
      <c r="O142" s="50">
        <f t="shared" si="39"/>
        <v>4.5613556249999991</v>
      </c>
      <c r="P142" s="49">
        <v>0.050000000000000003</v>
      </c>
      <c r="Q142" s="50">
        <f t="shared" si="40"/>
        <v>4.5613556249999991</v>
      </c>
      <c r="R142" s="51">
        <f t="shared" si="41"/>
        <v>12.77</v>
      </c>
      <c r="S142" s="52">
        <f t="shared" si="42"/>
        <v>63.849999999999994</v>
      </c>
      <c r="T142" s="53">
        <f t="shared" si="43"/>
        <v>0.60891437290640982</v>
      </c>
    </row>
    <row r="143" ht="15.95" customHeight="1">
      <c r="A143" s="342" t="s">
        <v>485</v>
      </c>
      <c r="B143" s="39" t="s">
        <v>184</v>
      </c>
      <c r="C143" s="59" t="str">
        <f>VLOOKUP(B143,'New template'!A:L,2,FALSE)</f>
        <v>E06114</v>
      </c>
      <c r="D143" s="41">
        <v>19</v>
      </c>
      <c r="E143" s="42">
        <v>298</v>
      </c>
      <c r="F143" s="43">
        <v>0.59999999999999998</v>
      </c>
      <c r="G143" s="44">
        <f t="shared" si="33"/>
        <v>119</v>
      </c>
      <c r="H143" s="45">
        <f t="shared" si="34"/>
        <v>16.74925</v>
      </c>
      <c r="I143" s="45">
        <f t="shared" si="35"/>
        <v>318.23575</v>
      </c>
      <c r="J143" s="45">
        <f t="shared" si="36"/>
        <v>2.1774024999999999</v>
      </c>
      <c r="K143" s="46">
        <f t="shared" si="37"/>
        <v>276.86510250000003</v>
      </c>
      <c r="L143" s="47">
        <v>0.20000000000000001</v>
      </c>
      <c r="M143" s="48">
        <f t="shared" si="38"/>
        <v>55.37302050000001</v>
      </c>
      <c r="N143" s="49">
        <v>0.050000000000000003</v>
      </c>
      <c r="O143" s="50">
        <f t="shared" si="39"/>
        <v>13.843255125000002</v>
      </c>
      <c r="P143" s="49">
        <v>0.050000000000000003</v>
      </c>
      <c r="Q143" s="50">
        <f t="shared" si="40"/>
        <v>13.843255125000002</v>
      </c>
      <c r="R143" s="51">
        <f t="shared" si="41"/>
        <v>10.199999999999999</v>
      </c>
      <c r="S143" s="52">
        <f t="shared" si="42"/>
        <v>193.79999999999998</v>
      </c>
      <c r="T143" s="53">
        <f t="shared" si="43"/>
        <v>0.60898249175336205</v>
      </c>
    </row>
    <row r="144" ht="15.95" customHeight="1">
      <c r="A144" s="342" t="s">
        <v>485</v>
      </c>
      <c r="B144" s="39" t="s">
        <v>186</v>
      </c>
      <c r="C144" s="59" t="str">
        <f>VLOOKUP(B144,'New template'!A:L,2,FALSE)</f>
        <v>E06272</v>
      </c>
      <c r="D144" s="41">
        <v>1</v>
      </c>
      <c r="E144" s="42">
        <v>348</v>
      </c>
      <c r="F144" s="43">
        <v>0.42999999999999999</v>
      </c>
      <c r="G144" s="44">
        <f t="shared" si="33"/>
        <v>198</v>
      </c>
      <c r="H144" s="45">
        <f t="shared" si="34"/>
        <v>27.868499999999997</v>
      </c>
      <c r="I144" s="45">
        <f t="shared" si="35"/>
        <v>27.868499999999997</v>
      </c>
      <c r="J144" s="45">
        <f t="shared" si="36"/>
        <v>3.6229049999999998</v>
      </c>
      <c r="K144" s="46">
        <f t="shared" si="37"/>
        <v>24.245594999999998</v>
      </c>
      <c r="L144" s="47">
        <v>0.20000000000000001</v>
      </c>
      <c r="M144" s="48">
        <f t="shared" si="38"/>
        <v>4.849119</v>
      </c>
      <c r="N144" s="49">
        <v>0.050000000000000003</v>
      </c>
      <c r="O144" s="50">
        <f t="shared" si="39"/>
        <v>1.21227975</v>
      </c>
      <c r="P144" s="49">
        <v>0.050000000000000003</v>
      </c>
      <c r="Q144" s="50">
        <f t="shared" si="40"/>
        <v>1.21227975</v>
      </c>
      <c r="R144" s="51">
        <f t="shared" si="41"/>
        <v>16.969999999999999</v>
      </c>
      <c r="S144" s="52">
        <f t="shared" si="42"/>
        <v>16.969999999999999</v>
      </c>
      <c r="T144" s="53">
        <f t="shared" si="43"/>
        <v>0.60893123060085763</v>
      </c>
    </row>
    <row r="145" ht="15.95" customHeight="1">
      <c r="A145" s="342" t="s">
        <v>485</v>
      </c>
      <c r="B145" s="39" t="s">
        <v>186</v>
      </c>
      <c r="C145" s="59" t="str">
        <f>VLOOKUP(B145,'New template'!A:L,2,FALSE)</f>
        <v>E06272</v>
      </c>
      <c r="D145" s="41">
        <v>9</v>
      </c>
      <c r="E145" s="42">
        <v>348</v>
      </c>
      <c r="F145" s="43">
        <v>0.5</v>
      </c>
      <c r="G145" s="44">
        <f t="shared" si="33"/>
        <v>174</v>
      </c>
      <c r="H145" s="45">
        <f t="shared" si="34"/>
        <v>24.490499999999997</v>
      </c>
      <c r="I145" s="45">
        <f t="shared" si="35"/>
        <v>220.41449999999998</v>
      </c>
      <c r="J145" s="45">
        <f t="shared" si="36"/>
        <v>3.1837649999999997</v>
      </c>
      <c r="K145" s="46">
        <f t="shared" si="37"/>
        <v>191.76061499999997</v>
      </c>
      <c r="L145" s="47">
        <v>0.20000000000000001</v>
      </c>
      <c r="M145" s="48">
        <f t="shared" si="38"/>
        <v>38.352122999999999</v>
      </c>
      <c r="N145" s="49">
        <v>0.050000000000000003</v>
      </c>
      <c r="O145" s="50">
        <f t="shared" si="39"/>
        <v>9.5880307499999997</v>
      </c>
      <c r="P145" s="49">
        <v>0.050000000000000003</v>
      </c>
      <c r="Q145" s="50">
        <f t="shared" si="40"/>
        <v>9.5880307499999997</v>
      </c>
      <c r="R145" s="51">
        <f t="shared" si="41"/>
        <v>14.91</v>
      </c>
      <c r="S145" s="52">
        <f t="shared" si="42"/>
        <v>134.19</v>
      </c>
      <c r="T145" s="53">
        <f t="shared" si="43"/>
        <v>0.60880749678446755</v>
      </c>
    </row>
    <row r="146" ht="15.95" customHeight="1">
      <c r="A146" s="342" t="s">
        <v>485</v>
      </c>
      <c r="B146" s="39" t="s">
        <v>188</v>
      </c>
      <c r="C146" s="59" t="str">
        <f>VLOOKUP(B146,'New template'!A:L,2,FALSE)</f>
        <v>E03557</v>
      </c>
      <c r="D146" s="41">
        <v>225</v>
      </c>
      <c r="E146" s="42">
        <v>328</v>
      </c>
      <c r="F146" s="43">
        <v>0.84999999999999998</v>
      </c>
      <c r="G146" s="44">
        <f t="shared" si="33"/>
        <v>49</v>
      </c>
      <c r="H146" s="45">
        <f t="shared" si="34"/>
        <v>6.896749999999999</v>
      </c>
      <c r="I146" s="45">
        <f t="shared" si="35"/>
        <v>1551.7687499999997</v>
      </c>
      <c r="J146" s="45">
        <f t="shared" si="36"/>
        <v>0.89657749999999992</v>
      </c>
      <c r="K146" s="46">
        <f t="shared" si="37"/>
        <v>1350.0388124999997</v>
      </c>
      <c r="L146" s="47">
        <v>0.20000000000000001</v>
      </c>
      <c r="M146" s="48">
        <f t="shared" si="38"/>
        <v>270.00776249999996</v>
      </c>
      <c r="N146" s="49">
        <v>0.050000000000000003</v>
      </c>
      <c r="O146" s="50">
        <f t="shared" si="39"/>
        <v>67.501940624999989</v>
      </c>
      <c r="P146" s="49">
        <v>0.050000000000000003</v>
      </c>
      <c r="Q146" s="50">
        <f t="shared" si="40"/>
        <v>67.501940624999989</v>
      </c>
      <c r="R146" s="51">
        <f t="shared" si="41"/>
        <v>4.2000000000000002</v>
      </c>
      <c r="S146" s="52">
        <f t="shared" si="42"/>
        <v>945</v>
      </c>
      <c r="T146" s="53">
        <f t="shared" si="43"/>
        <v>0.60898249175336217</v>
      </c>
    </row>
    <row r="147" ht="15.95" customHeight="1">
      <c r="A147" s="342" t="s">
        <v>485</v>
      </c>
      <c r="B147" s="39" t="s">
        <v>188</v>
      </c>
      <c r="C147" s="59" t="str">
        <f>VLOOKUP(B147,'New template'!A:L,2,FALSE)</f>
        <v>E03557</v>
      </c>
      <c r="D147" s="41">
        <v>80</v>
      </c>
      <c r="E147" s="42">
        <v>328</v>
      </c>
      <c r="F147" s="43">
        <v>0.83999999999999997</v>
      </c>
      <c r="G147" s="44">
        <f t="shared" si="33"/>
        <v>52</v>
      </c>
      <c r="H147" s="45">
        <f t="shared" si="34"/>
        <v>7.3189999999999991</v>
      </c>
      <c r="I147" s="45">
        <f t="shared" si="35"/>
        <v>585.51999999999998</v>
      </c>
      <c r="J147" s="45">
        <f t="shared" si="36"/>
        <v>0.95146999999999993</v>
      </c>
      <c r="K147" s="46">
        <f t="shared" si="37"/>
        <v>509.40239999999994</v>
      </c>
      <c r="L147" s="47">
        <v>0.20000000000000001</v>
      </c>
      <c r="M147" s="48">
        <f t="shared" si="38"/>
        <v>101.88047999999999</v>
      </c>
      <c r="N147" s="49">
        <v>0.050000000000000003</v>
      </c>
      <c r="O147" s="50">
        <f t="shared" si="39"/>
        <v>25.470119999999998</v>
      </c>
      <c r="P147" s="49">
        <v>0.050000000000000003</v>
      </c>
      <c r="Q147" s="50">
        <f t="shared" si="40"/>
        <v>25.470119999999998</v>
      </c>
      <c r="R147" s="51">
        <f t="shared" si="41"/>
        <v>4.46</v>
      </c>
      <c r="S147" s="52">
        <f t="shared" si="42"/>
        <v>356.80000000000001</v>
      </c>
      <c r="T147" s="53">
        <f t="shared" si="43"/>
        <v>0.6093728651455117</v>
      </c>
    </row>
    <row r="148" s="1" customFormat="1" ht="15.95" customHeight="1">
      <c r="A148" s="342" t="s">
        <v>485</v>
      </c>
      <c r="B148" s="56" t="s">
        <v>190</v>
      </c>
      <c r="C148" s="59" t="str">
        <f>VLOOKUP(B148,'New template'!A:L,2,FALSE)</f>
        <v>E04727</v>
      </c>
      <c r="D148" s="41">
        <v>5</v>
      </c>
      <c r="E148" s="42">
        <v>398</v>
      </c>
      <c r="F148" s="43">
        <v>0.81999999999999995</v>
      </c>
      <c r="G148" s="44">
        <f t="shared" si="33"/>
        <v>71</v>
      </c>
      <c r="H148" s="45">
        <f t="shared" si="34"/>
        <v>9.9932499999999997</v>
      </c>
      <c r="I148" s="45">
        <f t="shared" si="35"/>
        <v>49.966250000000002</v>
      </c>
      <c r="J148" s="45">
        <f t="shared" si="36"/>
        <v>1.2991225</v>
      </c>
      <c r="K148" s="46">
        <f t="shared" si="37"/>
        <v>43.470637500000002</v>
      </c>
      <c r="L148" s="47">
        <v>0.20000000000000001</v>
      </c>
      <c r="M148" s="48">
        <f t="shared" si="38"/>
        <v>8.6941275000000005</v>
      </c>
      <c r="N148" s="49">
        <v>0.050000000000000003</v>
      </c>
      <c r="O148" s="50">
        <f t="shared" si="39"/>
        <v>2.1735318750000001</v>
      </c>
      <c r="P148" s="49">
        <v>0.050000000000000003</v>
      </c>
      <c r="Q148" s="50">
        <f t="shared" si="40"/>
        <v>2.1735318750000001</v>
      </c>
      <c r="R148" s="51">
        <f t="shared" si="41"/>
        <v>6.0899999999999999</v>
      </c>
      <c r="S148" s="52">
        <f t="shared" si="42"/>
        <v>30.449999999999999</v>
      </c>
      <c r="T148" s="53">
        <f t="shared" si="43"/>
        <v>0.60941135266304747</v>
      </c>
    </row>
    <row r="149" ht="15.95" customHeight="1">
      <c r="A149" s="342" t="s">
        <v>485</v>
      </c>
      <c r="B149" s="56" t="s">
        <v>190</v>
      </c>
      <c r="C149" s="59" t="str">
        <f>VLOOKUP(B149,'New template'!A:L,2,FALSE)</f>
        <v>E04727</v>
      </c>
      <c r="D149" s="41">
        <v>69</v>
      </c>
      <c r="E149" s="42">
        <v>398</v>
      </c>
      <c r="F149" s="43">
        <v>0.84999999999999998</v>
      </c>
      <c r="G149" s="44">
        <f t="shared" si="33"/>
        <v>59</v>
      </c>
      <c r="H149" s="45">
        <f t="shared" si="34"/>
        <v>8.3042499999999997</v>
      </c>
      <c r="I149" s="45">
        <f t="shared" si="35"/>
        <v>572.99324999999999</v>
      </c>
      <c r="J149" s="45">
        <f t="shared" si="36"/>
        <v>1.0795524999999999</v>
      </c>
      <c r="K149" s="46">
        <f t="shared" si="37"/>
        <v>498.50412749999998</v>
      </c>
      <c r="L149" s="47">
        <v>0.20000000000000001</v>
      </c>
      <c r="M149" s="48">
        <f t="shared" si="38"/>
        <v>99.700825500000008</v>
      </c>
      <c r="N149" s="49">
        <v>0.050000000000000003</v>
      </c>
      <c r="O149" s="50">
        <f t="shared" si="39"/>
        <v>24.925206375000002</v>
      </c>
      <c r="P149" s="49">
        <v>0.050000000000000003</v>
      </c>
      <c r="Q149" s="50">
        <f t="shared" si="40"/>
        <v>24.925206375000002</v>
      </c>
      <c r="R149" s="51">
        <f t="shared" si="41"/>
        <v>5.0599999999999996</v>
      </c>
      <c r="S149" s="52">
        <f t="shared" si="42"/>
        <v>349.13999999999999</v>
      </c>
      <c r="T149" s="53">
        <f t="shared" si="43"/>
        <v>0.60932654965830746</v>
      </c>
    </row>
    <row r="150" ht="15.95" customHeight="1">
      <c r="A150" s="342" t="s">
        <v>485</v>
      </c>
      <c r="B150" s="56" t="s">
        <v>192</v>
      </c>
      <c r="C150" s="59" t="str">
        <f>VLOOKUP(B150,'New template'!A:L,2,FALSE)</f>
        <v>E05643</v>
      </c>
      <c r="D150" s="41">
        <v>35</v>
      </c>
      <c r="E150" s="42">
        <v>518</v>
      </c>
      <c r="F150" s="43">
        <v>0.80000000000000004</v>
      </c>
      <c r="G150" s="44">
        <f t="shared" si="33"/>
        <v>103</v>
      </c>
      <c r="H150" s="45">
        <f t="shared" si="34"/>
        <v>14.497249999999999</v>
      </c>
      <c r="I150" s="45">
        <f t="shared" si="35"/>
        <v>507.40375</v>
      </c>
      <c r="J150" s="45">
        <f t="shared" si="36"/>
        <v>1.8846425</v>
      </c>
      <c r="K150" s="46">
        <f t="shared" si="37"/>
        <v>441.44126249999999</v>
      </c>
      <c r="L150" s="47">
        <v>0.20000000000000001</v>
      </c>
      <c r="M150" s="48">
        <f t="shared" si="38"/>
        <v>88.288252499999999</v>
      </c>
      <c r="N150" s="49">
        <v>0.050000000000000003</v>
      </c>
      <c r="O150" s="50">
        <f t="shared" si="39"/>
        <v>22.072063125</v>
      </c>
      <c r="P150" s="49">
        <v>0.050000000000000003</v>
      </c>
      <c r="Q150" s="50">
        <f t="shared" si="40"/>
        <v>22.072063125</v>
      </c>
      <c r="R150" s="51">
        <f t="shared" si="41"/>
        <v>8.8300000000000001</v>
      </c>
      <c r="S150" s="52">
        <f t="shared" si="42"/>
        <v>309.05000000000001</v>
      </c>
      <c r="T150" s="53">
        <f t="shared" si="43"/>
        <v>0.60908103260963287</v>
      </c>
    </row>
    <row r="151" ht="15.95" customHeight="1">
      <c r="A151" s="342" t="s">
        <v>485</v>
      </c>
      <c r="B151" s="56" t="s">
        <v>192</v>
      </c>
      <c r="C151" s="59" t="str">
        <f>VLOOKUP(B151,'New template'!A:L,2,FALSE)</f>
        <v>E05643</v>
      </c>
      <c r="D151" s="41">
        <v>438</v>
      </c>
      <c r="E151" s="42">
        <v>518</v>
      </c>
      <c r="F151" s="43">
        <v>0.84999999999999998</v>
      </c>
      <c r="G151" s="44">
        <f t="shared" si="33"/>
        <v>77</v>
      </c>
      <c r="H151" s="45">
        <f t="shared" si="34"/>
        <v>10.83775</v>
      </c>
      <c r="I151" s="45">
        <f t="shared" si="35"/>
        <v>4746.9345000000003</v>
      </c>
      <c r="J151" s="45">
        <f t="shared" si="36"/>
        <v>1.4089075</v>
      </c>
      <c r="K151" s="46">
        <f t="shared" si="37"/>
        <v>4129.8330150000002</v>
      </c>
      <c r="L151" s="47">
        <v>0.20000000000000001</v>
      </c>
      <c r="M151" s="48">
        <f t="shared" si="38"/>
        <v>825.96660300000008</v>
      </c>
      <c r="N151" s="49">
        <v>0.050000000000000003</v>
      </c>
      <c r="O151" s="50">
        <f t="shared" si="39"/>
        <v>206.49165075000002</v>
      </c>
      <c r="P151" s="49">
        <v>0.050000000000000003</v>
      </c>
      <c r="Q151" s="50">
        <f t="shared" si="40"/>
        <v>206.49165075000002</v>
      </c>
      <c r="R151" s="51">
        <f t="shared" si="41"/>
        <v>6.5999999999999996</v>
      </c>
      <c r="S151" s="52">
        <f t="shared" si="42"/>
        <v>2890.7999999999997</v>
      </c>
      <c r="T151" s="53">
        <f t="shared" si="43"/>
        <v>0.60898249175336194</v>
      </c>
    </row>
    <row r="152" ht="15.95" customHeight="1">
      <c r="A152" s="342" t="s">
        <v>485</v>
      </c>
      <c r="B152" s="39" t="s">
        <v>194</v>
      </c>
      <c r="C152" s="59" t="str">
        <f>VLOOKUP(B152,'New template'!A:L,2,FALSE)</f>
        <v>E03559</v>
      </c>
      <c r="D152" s="41">
        <v>2</v>
      </c>
      <c r="E152" s="42">
        <v>348</v>
      </c>
      <c r="F152" s="43">
        <v>0.67000000000000004</v>
      </c>
      <c r="G152" s="44">
        <f t="shared" si="33"/>
        <v>114</v>
      </c>
      <c r="H152" s="45">
        <f t="shared" si="34"/>
        <v>16.045499999999997</v>
      </c>
      <c r="I152" s="45">
        <f t="shared" si="35"/>
        <v>32.090999999999994</v>
      </c>
      <c r="J152" s="45">
        <f t="shared" si="36"/>
        <v>2.0859149999999995</v>
      </c>
      <c r="K152" s="46">
        <f t="shared" si="37"/>
        <v>27.919169999999994</v>
      </c>
      <c r="L152" s="47">
        <v>0.20000000000000001</v>
      </c>
      <c r="M152" s="48">
        <f t="shared" si="38"/>
        <v>5.5838339999999995</v>
      </c>
      <c r="N152" s="49">
        <v>0.050000000000000003</v>
      </c>
      <c r="O152" s="50">
        <f t="shared" si="39"/>
        <v>1.3959584999999999</v>
      </c>
      <c r="P152" s="49">
        <v>0.050000000000000003</v>
      </c>
      <c r="Q152" s="50">
        <f t="shared" si="40"/>
        <v>1.3959584999999999</v>
      </c>
      <c r="R152" s="51">
        <f t="shared" si="41"/>
        <v>9.7699999999999996</v>
      </c>
      <c r="S152" s="52">
        <f t="shared" si="42"/>
        <v>19.539999999999999</v>
      </c>
      <c r="T152" s="53">
        <f t="shared" si="43"/>
        <v>0.60889345922532812</v>
      </c>
    </row>
    <row r="153" s="1" customFormat="1" ht="15.95" customHeight="1">
      <c r="A153" s="342" t="s">
        <v>485</v>
      </c>
      <c r="B153" s="39" t="s">
        <v>194</v>
      </c>
      <c r="C153" s="59" t="str">
        <f>VLOOKUP(B153,'New template'!A:L,2,FALSE)</f>
        <v>E03559</v>
      </c>
      <c r="D153" s="41">
        <v>30</v>
      </c>
      <c r="E153" s="42">
        <v>348</v>
      </c>
      <c r="F153" s="43">
        <v>0.75</v>
      </c>
      <c r="G153" s="44">
        <f t="shared" si="33"/>
        <v>87</v>
      </c>
      <c r="H153" s="45">
        <f t="shared" si="34"/>
        <v>12.245249999999999</v>
      </c>
      <c r="I153" s="45">
        <f t="shared" si="35"/>
        <v>367.35749999999996</v>
      </c>
      <c r="J153" s="45">
        <f t="shared" si="36"/>
        <v>1.5918824999999999</v>
      </c>
      <c r="K153" s="46">
        <f t="shared" si="37"/>
        <v>319.60102499999994</v>
      </c>
      <c r="L153" s="47">
        <v>0.20000000000000001</v>
      </c>
      <c r="M153" s="48">
        <f t="shared" si="38"/>
        <v>63.920204999999989</v>
      </c>
      <c r="N153" s="49">
        <v>0.050000000000000003</v>
      </c>
      <c r="O153" s="50">
        <f t="shared" si="39"/>
        <v>15.980051249999997</v>
      </c>
      <c r="P153" s="49">
        <v>0.050000000000000003</v>
      </c>
      <c r="Q153" s="50">
        <f t="shared" si="40"/>
        <v>15.980051249999997</v>
      </c>
      <c r="R153" s="51">
        <f t="shared" si="41"/>
        <v>7.46</v>
      </c>
      <c r="S153" s="52">
        <f t="shared" si="42"/>
        <v>223.80000000000001</v>
      </c>
      <c r="T153" s="53">
        <f t="shared" si="43"/>
        <v>0.6092158183785551</v>
      </c>
    </row>
    <row r="154" s="1" customFormat="1" ht="15.95" customHeight="1">
      <c r="A154" s="342" t="s">
        <v>485</v>
      </c>
      <c r="B154" s="54" t="s">
        <v>196</v>
      </c>
      <c r="C154" s="59" t="str">
        <f>VLOOKUP(B154,'New template'!A:L,2,FALSE)</f>
        <v>E05472</v>
      </c>
      <c r="D154" s="41">
        <v>166</v>
      </c>
      <c r="E154" s="42">
        <v>498</v>
      </c>
      <c r="F154" s="43">
        <v>0.75</v>
      </c>
      <c r="G154" s="44">
        <f t="shared" si="33"/>
        <v>124</v>
      </c>
      <c r="H154" s="45">
        <f t="shared" si="34"/>
        <v>17.452999999999999</v>
      </c>
      <c r="I154" s="45">
        <f t="shared" si="35"/>
        <v>2897.1979999999999</v>
      </c>
      <c r="J154" s="45">
        <f t="shared" si="36"/>
        <v>2.2688899999999999</v>
      </c>
      <c r="K154" s="46">
        <f t="shared" si="37"/>
        <v>2520.5622600000002</v>
      </c>
      <c r="L154" s="47">
        <v>0.20000000000000001</v>
      </c>
      <c r="M154" s="48">
        <f t="shared" si="38"/>
        <v>504.11245200000008</v>
      </c>
      <c r="N154" s="49">
        <v>0.050000000000000003</v>
      </c>
      <c r="O154" s="50">
        <f t="shared" si="39"/>
        <v>126.02811300000002</v>
      </c>
      <c r="P154" s="49">
        <v>0.050000000000000003</v>
      </c>
      <c r="Q154" s="50">
        <f t="shared" si="40"/>
        <v>126.02811300000002</v>
      </c>
      <c r="R154" s="51">
        <f t="shared" si="41"/>
        <v>10.630000000000001</v>
      </c>
      <c r="S154" s="52">
        <f t="shared" si="42"/>
        <v>1764.5800000000002</v>
      </c>
      <c r="T154" s="53">
        <f t="shared" si="43"/>
        <v>0.60906434423881284</v>
      </c>
    </row>
    <row r="155" ht="15.95" customHeight="1">
      <c r="A155" s="342" t="s">
        <v>485</v>
      </c>
      <c r="B155" s="39" t="s">
        <v>196</v>
      </c>
      <c r="C155" s="59" t="str">
        <f>VLOOKUP(B155,'New template'!A:L,2,FALSE)</f>
        <v>E05472</v>
      </c>
      <c r="D155" s="41">
        <v>14</v>
      </c>
      <c r="E155" s="42">
        <v>498</v>
      </c>
      <c r="F155" s="43">
        <v>0.67000000000000004</v>
      </c>
      <c r="G155" s="44">
        <f t="shared" si="33"/>
        <v>164</v>
      </c>
      <c r="H155" s="45">
        <f t="shared" si="34"/>
        <v>23.082999999999998</v>
      </c>
      <c r="I155" s="45">
        <f t="shared" si="35"/>
        <v>323.16199999999998</v>
      </c>
      <c r="J155" s="45">
        <f t="shared" si="36"/>
        <v>3.0007899999999998</v>
      </c>
      <c r="K155" s="46">
        <f t="shared" si="37"/>
        <v>281.15093999999999</v>
      </c>
      <c r="L155" s="47">
        <v>0.20000000000000001</v>
      </c>
      <c r="M155" s="48">
        <f t="shared" si="38"/>
        <v>56.230187999999998</v>
      </c>
      <c r="N155" s="49">
        <v>0.050000000000000003</v>
      </c>
      <c r="O155" s="50">
        <f t="shared" si="39"/>
        <v>14.057547</v>
      </c>
      <c r="P155" s="49">
        <v>0.050000000000000003</v>
      </c>
      <c r="Q155" s="50">
        <f t="shared" si="40"/>
        <v>14.057547</v>
      </c>
      <c r="R155" s="51">
        <f t="shared" si="41"/>
        <v>14.06</v>
      </c>
      <c r="S155" s="52">
        <f t="shared" si="42"/>
        <v>196.84</v>
      </c>
      <c r="T155" s="53">
        <f t="shared" si="43"/>
        <v>0.60910626868258033</v>
      </c>
    </row>
    <row r="156" ht="15.95" customHeight="1">
      <c r="A156" s="342" t="s">
        <v>485</v>
      </c>
      <c r="B156" s="56" t="s">
        <v>198</v>
      </c>
      <c r="C156" s="59" t="str">
        <f>VLOOKUP(B156,'New template'!A:L,2,FALSE)</f>
        <v>E02985</v>
      </c>
      <c r="D156" s="41">
        <v>6</v>
      </c>
      <c r="E156" s="42">
        <v>198</v>
      </c>
      <c r="F156" s="43">
        <v>0.5</v>
      </c>
      <c r="G156" s="44">
        <f t="shared" si="33"/>
        <v>99</v>
      </c>
      <c r="H156" s="45">
        <f t="shared" si="34"/>
        <v>13.934249999999999</v>
      </c>
      <c r="I156" s="45">
        <f t="shared" si="35"/>
        <v>83.605499999999992</v>
      </c>
      <c r="J156" s="45">
        <f t="shared" si="36"/>
        <v>1.8114524999999999</v>
      </c>
      <c r="K156" s="46">
        <f t="shared" si="37"/>
        <v>72.736784999999998</v>
      </c>
      <c r="L156" s="47">
        <v>0.20000000000000001</v>
      </c>
      <c r="M156" s="48">
        <f t="shared" si="38"/>
        <v>14.547357</v>
      </c>
      <c r="N156" s="49">
        <v>0.050000000000000003</v>
      </c>
      <c r="O156" s="50">
        <f t="shared" si="39"/>
        <v>3.63683925</v>
      </c>
      <c r="P156" s="49">
        <v>0.050000000000000003</v>
      </c>
      <c r="Q156" s="50">
        <f t="shared" si="40"/>
        <v>3.63683925</v>
      </c>
      <c r="R156" s="51">
        <f t="shared" si="41"/>
        <v>8.4900000000000002</v>
      </c>
      <c r="S156" s="52">
        <f t="shared" si="42"/>
        <v>50.939999999999998</v>
      </c>
      <c r="T156" s="53">
        <f t="shared" si="43"/>
        <v>0.60929005866838903</v>
      </c>
    </row>
    <row r="157" ht="15.95" customHeight="1">
      <c r="A157" s="342" t="s">
        <v>485</v>
      </c>
      <c r="B157" s="39" t="s">
        <v>200</v>
      </c>
      <c r="C157" s="59" t="str">
        <f>VLOOKUP(B157,'New template'!A:L,2,FALSE)</f>
        <v>E06306</v>
      </c>
      <c r="D157" s="41">
        <v>34</v>
      </c>
      <c r="E157" s="42">
        <v>298</v>
      </c>
      <c r="F157" s="43">
        <v>0.5</v>
      </c>
      <c r="G157" s="44">
        <f t="shared" si="33"/>
        <v>149</v>
      </c>
      <c r="H157" s="45">
        <f t="shared" si="34"/>
        <v>20.971749999999997</v>
      </c>
      <c r="I157" s="45">
        <f t="shared" si="35"/>
        <v>713.03949999999986</v>
      </c>
      <c r="J157" s="45">
        <f t="shared" si="36"/>
        <v>2.7263274999999996</v>
      </c>
      <c r="K157" s="46">
        <f t="shared" si="37"/>
        <v>620.34436499999993</v>
      </c>
      <c r="L157" s="47">
        <v>0.20000000000000001</v>
      </c>
      <c r="M157" s="48">
        <f t="shared" si="38"/>
        <v>124.068873</v>
      </c>
      <c r="N157" s="49">
        <v>0.050000000000000003</v>
      </c>
      <c r="O157" s="50">
        <f t="shared" si="39"/>
        <v>31.017218249999999</v>
      </c>
      <c r="P157" s="49">
        <v>0.050000000000000003</v>
      </c>
      <c r="Q157" s="50">
        <f t="shared" si="40"/>
        <v>31.017218249999999</v>
      </c>
      <c r="R157" s="51">
        <f t="shared" si="41"/>
        <v>12.77</v>
      </c>
      <c r="S157" s="52">
        <f t="shared" si="42"/>
        <v>434.18000000000001</v>
      </c>
      <c r="T157" s="53">
        <f t="shared" si="43"/>
        <v>0.60891437290640993</v>
      </c>
    </row>
    <row r="158" ht="15.95" customHeight="1">
      <c r="A158" s="342" t="s">
        <v>485</v>
      </c>
      <c r="B158" s="39" t="s">
        <v>202</v>
      </c>
      <c r="C158" s="59" t="str">
        <f>VLOOKUP(B158,'New template'!A:L,2,FALSE)</f>
        <v>E02875</v>
      </c>
      <c r="D158" s="41">
        <v>302</v>
      </c>
      <c r="E158" s="42">
        <v>298</v>
      </c>
      <c r="F158" s="43">
        <v>0.90000000000000002</v>
      </c>
      <c r="G158" s="44">
        <f t="shared" si="33"/>
        <v>29</v>
      </c>
      <c r="H158" s="45">
        <f t="shared" si="34"/>
        <v>4.0817499999999995</v>
      </c>
      <c r="I158" s="45">
        <f t="shared" si="35"/>
        <v>1232.6884999999997</v>
      </c>
      <c r="J158" s="45">
        <f t="shared" si="36"/>
        <v>0.53062749999999992</v>
      </c>
      <c r="K158" s="46">
        <f t="shared" si="37"/>
        <v>1072.4389949999997</v>
      </c>
      <c r="L158" s="47">
        <v>0.20000000000000001</v>
      </c>
      <c r="M158" s="48">
        <f t="shared" si="38"/>
        <v>214.48779899999997</v>
      </c>
      <c r="N158" s="49">
        <v>0.050000000000000003</v>
      </c>
      <c r="O158" s="50">
        <f t="shared" si="39"/>
        <v>53.621949749999992</v>
      </c>
      <c r="P158" s="49">
        <v>0.050000000000000003</v>
      </c>
      <c r="Q158" s="50">
        <f t="shared" si="40"/>
        <v>53.621949749999992</v>
      </c>
      <c r="R158" s="51">
        <f t="shared" si="41"/>
        <v>2.4900000000000002</v>
      </c>
      <c r="S158" s="52">
        <f t="shared" si="42"/>
        <v>751.98000000000002</v>
      </c>
      <c r="T158" s="53">
        <f t="shared" si="43"/>
        <v>0.61003246156673008</v>
      </c>
    </row>
    <row r="159" ht="15.95" customHeight="1">
      <c r="A159" s="342" t="s">
        <v>485</v>
      </c>
      <c r="B159" s="39" t="s">
        <v>204</v>
      </c>
      <c r="C159" s="59" t="str">
        <f>VLOOKUP(B159,'New template'!A:L,2,FALSE)</f>
        <v>E03123</v>
      </c>
      <c r="D159" s="41">
        <v>86</v>
      </c>
      <c r="E159" s="42">
        <v>448</v>
      </c>
      <c r="F159" s="43">
        <v>0.83999999999999997</v>
      </c>
      <c r="G159" s="44">
        <f t="shared" si="33"/>
        <v>71</v>
      </c>
      <c r="H159" s="45">
        <f t="shared" si="34"/>
        <v>9.9932499999999997</v>
      </c>
      <c r="I159" s="45">
        <f t="shared" si="35"/>
        <v>859.41949999999997</v>
      </c>
      <c r="J159" s="45">
        <f t="shared" si="36"/>
        <v>1.2991225</v>
      </c>
      <c r="K159" s="46">
        <f t="shared" si="37"/>
        <v>747.69496500000002</v>
      </c>
      <c r="L159" s="47">
        <v>0.20000000000000001</v>
      </c>
      <c r="M159" s="48">
        <f t="shared" si="38"/>
        <v>149.538993</v>
      </c>
      <c r="N159" s="49">
        <v>0.050000000000000003</v>
      </c>
      <c r="O159" s="50">
        <f t="shared" si="39"/>
        <v>37.384748250000001</v>
      </c>
      <c r="P159" s="49">
        <v>0.050000000000000003</v>
      </c>
      <c r="Q159" s="50">
        <f t="shared" si="40"/>
        <v>37.384748250000001</v>
      </c>
      <c r="R159" s="51">
        <f t="shared" si="41"/>
        <v>6.0899999999999999</v>
      </c>
      <c r="S159" s="52">
        <f t="shared" si="42"/>
        <v>523.74000000000001</v>
      </c>
      <c r="T159" s="53">
        <f t="shared" si="43"/>
        <v>0.60941135266304758</v>
      </c>
    </row>
    <row r="160" ht="15.95" customHeight="1">
      <c r="A160" s="342" t="s">
        <v>485</v>
      </c>
      <c r="B160" s="39" t="s">
        <v>206</v>
      </c>
      <c r="C160" s="59" t="str">
        <f>VLOOKUP(B160,'New template'!A:L,2,FALSE)</f>
        <v>E05697</v>
      </c>
      <c r="D160" s="41">
        <v>6</v>
      </c>
      <c r="E160" s="42">
        <v>248</v>
      </c>
      <c r="F160" s="43">
        <v>0.29999999999999999</v>
      </c>
      <c r="G160" s="44">
        <f t="shared" si="33"/>
        <v>173</v>
      </c>
      <c r="H160" s="45">
        <f t="shared" si="34"/>
        <v>24.349749999999997</v>
      </c>
      <c r="I160" s="45">
        <f t="shared" si="35"/>
        <v>146.09849999999997</v>
      </c>
      <c r="J160" s="45">
        <f t="shared" si="36"/>
        <v>3.1654674999999997</v>
      </c>
      <c r="K160" s="46">
        <f t="shared" si="37"/>
        <v>127.105695</v>
      </c>
      <c r="L160" s="47">
        <v>0.20000000000000001</v>
      </c>
      <c r="M160" s="48">
        <f t="shared" si="38"/>
        <v>25.421139</v>
      </c>
      <c r="N160" s="49">
        <v>0.050000000000000003</v>
      </c>
      <c r="O160" s="50">
        <f t="shared" si="39"/>
        <v>6.35528475</v>
      </c>
      <c r="P160" s="49">
        <v>0.050000000000000003</v>
      </c>
      <c r="Q160" s="50">
        <f t="shared" si="40"/>
        <v>6.35528475</v>
      </c>
      <c r="R160" s="51">
        <f t="shared" si="41"/>
        <v>14.83</v>
      </c>
      <c r="S160" s="52">
        <f t="shared" si="42"/>
        <v>88.980000000000004</v>
      </c>
      <c r="T160" s="53">
        <f t="shared" si="43"/>
        <v>0.60904116058686453</v>
      </c>
    </row>
    <row r="161" ht="15.95" customHeight="1">
      <c r="A161" s="342" t="s">
        <v>485</v>
      </c>
      <c r="B161" s="39" t="s">
        <v>208</v>
      </c>
      <c r="C161" s="59" t="str">
        <f>VLOOKUP(B161,'New template'!A:L,2,FALSE)</f>
        <v>E06533</v>
      </c>
      <c r="D161" s="41">
        <v>18</v>
      </c>
      <c r="E161" s="42">
        <v>348</v>
      </c>
      <c r="F161" s="43">
        <v>0.34999999999999998</v>
      </c>
      <c r="G161" s="44">
        <f t="shared" si="33"/>
        <v>226</v>
      </c>
      <c r="H161" s="45">
        <f t="shared" si="34"/>
        <v>31.809499999999996</v>
      </c>
      <c r="I161" s="45">
        <f t="shared" si="35"/>
        <v>572.57099999999991</v>
      </c>
      <c r="J161" s="45">
        <f t="shared" si="36"/>
        <v>4.1352349999999998</v>
      </c>
      <c r="K161" s="46">
        <f t="shared" si="37"/>
        <v>498.13676999999996</v>
      </c>
      <c r="L161" s="47">
        <v>0.20000000000000001</v>
      </c>
      <c r="M161" s="48">
        <f t="shared" si="38"/>
        <v>99.627353999999997</v>
      </c>
      <c r="N161" s="49">
        <v>0.050000000000000003</v>
      </c>
      <c r="O161" s="50">
        <f t="shared" si="39"/>
        <v>24.906838499999999</v>
      </c>
      <c r="P161" s="49">
        <v>0.050000000000000003</v>
      </c>
      <c r="Q161" s="50">
        <f t="shared" si="40"/>
        <v>24.906838499999999</v>
      </c>
      <c r="R161" s="51">
        <f t="shared" si="41"/>
        <v>19.370000000000001</v>
      </c>
      <c r="S161" s="52">
        <f t="shared" si="42"/>
        <v>348.66000000000003</v>
      </c>
      <c r="T161" s="53">
        <f t="shared" si="43"/>
        <v>0.60893758154010613</v>
      </c>
    </row>
    <row r="162" ht="15.95" customHeight="1">
      <c r="A162" s="342" t="s">
        <v>485</v>
      </c>
      <c r="B162" s="56" t="s">
        <v>216</v>
      </c>
      <c r="C162" s="59" t="str">
        <f>VLOOKUP(B162,'New template'!A:L,2,FALSE)</f>
        <v>E03632</v>
      </c>
      <c r="D162" s="41">
        <v>166</v>
      </c>
      <c r="E162" s="42">
        <v>248</v>
      </c>
      <c r="F162" s="43">
        <v>0.75</v>
      </c>
      <c r="G162" s="44">
        <f t="shared" si="33"/>
        <v>62</v>
      </c>
      <c r="H162" s="45">
        <f t="shared" si="34"/>
        <v>8.7264999999999997</v>
      </c>
      <c r="I162" s="45">
        <f t="shared" si="35"/>
        <v>1448.5989999999999</v>
      </c>
      <c r="J162" s="45">
        <f t="shared" si="36"/>
        <v>1.1344449999999999</v>
      </c>
      <c r="K162" s="46">
        <f t="shared" si="37"/>
        <v>1260.2811300000001</v>
      </c>
      <c r="L162" s="47">
        <v>0.20000000000000001</v>
      </c>
      <c r="M162" s="48">
        <f t="shared" si="38"/>
        <v>252.05622600000004</v>
      </c>
      <c r="N162" s="49">
        <v>0.050000000000000003</v>
      </c>
      <c r="O162" s="50">
        <f t="shared" si="39"/>
        <v>63.014056500000009</v>
      </c>
      <c r="P162" s="49">
        <v>0.050000000000000003</v>
      </c>
      <c r="Q162" s="50">
        <f t="shared" si="40"/>
        <v>63.014056500000009</v>
      </c>
      <c r="R162" s="51">
        <f t="shared" si="41"/>
        <v>5.3099999999999996</v>
      </c>
      <c r="S162" s="52">
        <f t="shared" si="42"/>
        <v>881.45999999999992</v>
      </c>
      <c r="T162" s="53">
        <f t="shared" si="43"/>
        <v>0.60849137684065779</v>
      </c>
    </row>
    <row r="163" ht="15.95" customHeight="1">
      <c r="A163" s="342" t="s">
        <v>485</v>
      </c>
      <c r="B163" s="56" t="s">
        <v>504</v>
      </c>
      <c r="C163" s="59" t="str">
        <f>VLOOKUP(B163,'New template'!A:L,2,FALSE)</f>
        <v>L00033</v>
      </c>
      <c r="D163" s="41">
        <v>43</v>
      </c>
      <c r="E163" s="42">
        <v>298</v>
      </c>
      <c r="F163" s="43">
        <v>0</v>
      </c>
      <c r="G163" s="44">
        <f t="shared" si="33"/>
        <v>298</v>
      </c>
      <c r="H163" s="45">
        <f t="shared" si="34"/>
        <v>41.943499999999993</v>
      </c>
      <c r="I163" s="45">
        <f t="shared" si="35"/>
        <v>1803.5704999999998</v>
      </c>
      <c r="J163" s="45">
        <f t="shared" si="36"/>
        <v>5.4526549999999991</v>
      </c>
      <c r="K163" s="46">
        <f t="shared" si="37"/>
        <v>1569.1063349999997</v>
      </c>
      <c r="L163" s="47">
        <v>0.20000000000000001</v>
      </c>
      <c r="M163" s="48">
        <f t="shared" si="38"/>
        <v>313.82126699999998</v>
      </c>
      <c r="N163" s="49">
        <v>0.050000000000000003</v>
      </c>
      <c r="O163" s="50">
        <f t="shared" si="39"/>
        <v>78.455316749999994</v>
      </c>
      <c r="P163" s="49">
        <v>0.050000000000000003</v>
      </c>
      <c r="Q163" s="50">
        <f t="shared" si="40"/>
        <v>78.455316749999994</v>
      </c>
      <c r="R163" s="51">
        <f t="shared" si="41"/>
        <v>25.539999999999999</v>
      </c>
      <c r="S163" s="52">
        <f t="shared" si="42"/>
        <v>1098.22</v>
      </c>
      <c r="T163" s="53">
        <f t="shared" si="43"/>
        <v>0.60891437290640993</v>
      </c>
    </row>
    <row r="164" ht="15.95" customHeight="1">
      <c r="A164" s="342" t="s">
        <v>485</v>
      </c>
      <c r="B164" s="56" t="s">
        <v>506</v>
      </c>
      <c r="C164" s="59" t="str">
        <f>VLOOKUP(B164,'New template'!A:L,2,FALSE)</f>
        <v>L00034</v>
      </c>
      <c r="D164" s="41">
        <v>18</v>
      </c>
      <c r="E164" s="42">
        <v>498</v>
      </c>
      <c r="F164" s="43">
        <v>0</v>
      </c>
      <c r="G164" s="44">
        <f t="shared" si="33"/>
        <v>498</v>
      </c>
      <c r="H164" s="45">
        <f t="shared" si="34"/>
        <v>70.093499999999992</v>
      </c>
      <c r="I164" s="45">
        <f t="shared" si="35"/>
        <v>1261.6829999999998</v>
      </c>
      <c r="J164" s="45">
        <f t="shared" si="36"/>
        <v>9.1121549999999996</v>
      </c>
      <c r="K164" s="46">
        <f t="shared" si="37"/>
        <v>1097.6642099999999</v>
      </c>
      <c r="L164" s="47">
        <v>0.20000000000000001</v>
      </c>
      <c r="M164" s="48">
        <f t="shared" si="38"/>
        <v>219.53284199999999</v>
      </c>
      <c r="N164" s="49">
        <v>0.050000000000000003</v>
      </c>
      <c r="O164" s="50">
        <f t="shared" si="39"/>
        <v>54.883210499999997</v>
      </c>
      <c r="P164" s="49">
        <v>0.050000000000000003</v>
      </c>
      <c r="Q164" s="50">
        <f t="shared" si="40"/>
        <v>54.883210499999997</v>
      </c>
      <c r="R164" s="51">
        <f t="shared" si="41"/>
        <v>42.689999999999998</v>
      </c>
      <c r="S164" s="52">
        <f t="shared" si="42"/>
        <v>768.41999999999996</v>
      </c>
      <c r="T164" s="53">
        <f t="shared" si="43"/>
        <v>0.60904363457381938</v>
      </c>
    </row>
    <row r="165" ht="15.95" customHeight="1">
      <c r="A165" s="342" t="s">
        <v>485</v>
      </c>
      <c r="B165" s="56" t="s">
        <v>508</v>
      </c>
      <c r="C165" s="59" t="str">
        <f>VLOOKUP(B165,'New template'!A:L,2,FALSE)</f>
        <v>L00035</v>
      </c>
      <c r="D165" s="41">
        <v>22</v>
      </c>
      <c r="E165" s="42">
        <v>638</v>
      </c>
      <c r="F165" s="43">
        <v>0</v>
      </c>
      <c r="G165" s="44">
        <f t="shared" si="33"/>
        <v>638</v>
      </c>
      <c r="H165" s="45">
        <f t="shared" si="34"/>
        <v>89.79849999999999</v>
      </c>
      <c r="I165" s="45">
        <f t="shared" si="35"/>
        <v>1975.5669999999998</v>
      </c>
      <c r="J165" s="45">
        <f t="shared" si="36"/>
        <v>11.673805</v>
      </c>
      <c r="K165" s="46">
        <f t="shared" si="37"/>
        <v>1718.7432899999997</v>
      </c>
      <c r="L165" s="47">
        <v>0.20000000000000001</v>
      </c>
      <c r="M165" s="48">
        <f t="shared" si="38"/>
        <v>343.74865799999998</v>
      </c>
      <c r="N165" s="49">
        <v>0.050000000000000003</v>
      </c>
      <c r="O165" s="50">
        <f t="shared" si="39"/>
        <v>85.937164499999994</v>
      </c>
      <c r="P165" s="49">
        <v>0.050000000000000003</v>
      </c>
      <c r="Q165" s="50">
        <f t="shared" si="40"/>
        <v>85.937164499999994</v>
      </c>
      <c r="R165" s="51">
        <f t="shared" si="41"/>
        <v>54.689999999999998</v>
      </c>
      <c r="S165" s="52">
        <f t="shared" si="42"/>
        <v>1203.1799999999998</v>
      </c>
      <c r="T165" s="53">
        <f t="shared" si="43"/>
        <v>0.6090302176539697</v>
      </c>
    </row>
    <row r="166" ht="15.95" customHeight="1">
      <c r="A166" s="342" t="s">
        <v>485</v>
      </c>
      <c r="B166" s="56" t="s">
        <v>218</v>
      </c>
      <c r="C166" s="59" t="str">
        <f>VLOOKUP(B166,'New template'!A:L,2,FALSE)</f>
        <v>E03060</v>
      </c>
      <c r="D166" s="41">
        <v>23</v>
      </c>
      <c r="E166" s="42">
        <v>298</v>
      </c>
      <c r="F166" s="43">
        <v>0.83999999999999997</v>
      </c>
      <c r="G166" s="44">
        <f t="shared" si="33"/>
        <v>47</v>
      </c>
      <c r="H166" s="45">
        <f t="shared" si="34"/>
        <v>6.6152499999999996</v>
      </c>
      <c r="I166" s="45">
        <f t="shared" si="35"/>
        <v>152.15074999999999</v>
      </c>
      <c r="J166" s="45">
        <f t="shared" si="36"/>
        <v>0.85998249999999998</v>
      </c>
      <c r="K166" s="46">
        <f t="shared" si="37"/>
        <v>132.37115249999999</v>
      </c>
      <c r="L166" s="47">
        <v>0.20000000000000001</v>
      </c>
      <c r="M166" s="48">
        <f t="shared" si="38"/>
        <v>26.474230500000001</v>
      </c>
      <c r="N166" s="49">
        <v>0.050000000000000003</v>
      </c>
      <c r="O166" s="50">
        <f t="shared" si="39"/>
        <v>6.6185576250000002</v>
      </c>
      <c r="P166" s="49">
        <v>0.050000000000000003</v>
      </c>
      <c r="Q166" s="50">
        <f t="shared" si="40"/>
        <v>6.6185576250000002</v>
      </c>
      <c r="R166" s="51">
        <f t="shared" si="41"/>
        <v>4.0300000000000002</v>
      </c>
      <c r="S166" s="52">
        <f t="shared" si="42"/>
        <v>92.690000000000012</v>
      </c>
      <c r="T166" s="53">
        <f t="shared" si="43"/>
        <v>0.60919844299157266</v>
      </c>
    </row>
    <row r="167" ht="15.95" customHeight="1">
      <c r="A167" s="342" t="s">
        <v>485</v>
      </c>
      <c r="B167" s="39" t="s">
        <v>220</v>
      </c>
      <c r="C167" s="59" t="str">
        <f>VLOOKUP(B167,'New template'!A:L,2,FALSE)</f>
        <v>E03954</v>
      </c>
      <c r="D167" s="41">
        <v>23</v>
      </c>
      <c r="E167" s="42">
        <v>498</v>
      </c>
      <c r="F167" s="43">
        <v>0.81000000000000005</v>
      </c>
      <c r="G167" s="44">
        <f t="shared" si="33"/>
        <v>94</v>
      </c>
      <c r="H167" s="45">
        <f t="shared" si="34"/>
        <v>13.230499999999999</v>
      </c>
      <c r="I167" s="45">
        <f t="shared" si="35"/>
        <v>304.30149999999998</v>
      </c>
      <c r="J167" s="45">
        <f t="shared" si="36"/>
        <v>1.719965</v>
      </c>
      <c r="K167" s="46">
        <f t="shared" si="37"/>
        <v>264.74230499999999</v>
      </c>
      <c r="L167" s="47">
        <v>0.20000000000000001</v>
      </c>
      <c r="M167" s="48">
        <f t="shared" si="38"/>
        <v>52.948461000000002</v>
      </c>
      <c r="N167" s="49">
        <v>0.050000000000000003</v>
      </c>
      <c r="O167" s="50">
        <f t="shared" si="39"/>
        <v>13.23711525</v>
      </c>
      <c r="P167" s="49">
        <v>0.050000000000000003</v>
      </c>
      <c r="Q167" s="50">
        <f t="shared" si="40"/>
        <v>13.23711525</v>
      </c>
      <c r="R167" s="51">
        <f t="shared" si="41"/>
        <v>8.0600000000000005</v>
      </c>
      <c r="S167" s="52">
        <f t="shared" si="42"/>
        <v>185.38000000000002</v>
      </c>
      <c r="T167" s="53">
        <f t="shared" si="43"/>
        <v>0.60919844299157266</v>
      </c>
    </row>
    <row r="168" ht="15.95" customHeight="1">
      <c r="A168" s="342" t="s">
        <v>485</v>
      </c>
      <c r="B168" s="39" t="s">
        <v>222</v>
      </c>
      <c r="C168" s="59" t="str">
        <f>VLOOKUP(B168,'New template'!A:L,2,FALSE)</f>
        <v>E06120</v>
      </c>
      <c r="D168" s="41">
        <v>1</v>
      </c>
      <c r="E168" s="42">
        <v>298</v>
      </c>
      <c r="F168" s="43">
        <v>0</v>
      </c>
      <c r="G168" s="44">
        <f t="shared" si="33"/>
        <v>298</v>
      </c>
      <c r="H168" s="45">
        <f t="shared" si="34"/>
        <v>41.943499999999993</v>
      </c>
      <c r="I168" s="45">
        <f t="shared" si="35"/>
        <v>41.943499999999993</v>
      </c>
      <c r="J168" s="45">
        <f t="shared" si="36"/>
        <v>5.4526549999999991</v>
      </c>
      <c r="K168" s="46">
        <f t="shared" si="37"/>
        <v>36.490844999999993</v>
      </c>
      <c r="L168" s="47">
        <v>0.20000000000000001</v>
      </c>
      <c r="M168" s="48">
        <f t="shared" si="38"/>
        <v>7.2981689999999988</v>
      </c>
      <c r="N168" s="49">
        <v>0.050000000000000003</v>
      </c>
      <c r="O168" s="50">
        <f t="shared" si="39"/>
        <v>1.8245422499999997</v>
      </c>
      <c r="P168" s="49">
        <v>0.050000000000000003</v>
      </c>
      <c r="Q168" s="50">
        <f t="shared" si="40"/>
        <v>1.8245422499999997</v>
      </c>
      <c r="R168" s="51">
        <f t="shared" si="41"/>
        <v>25.539999999999999</v>
      </c>
      <c r="S168" s="52">
        <f t="shared" si="42"/>
        <v>25.539999999999999</v>
      </c>
      <c r="T168" s="53">
        <f t="shared" si="43"/>
        <v>0.60891437290640993</v>
      </c>
    </row>
    <row r="169" ht="15.95" customHeight="1">
      <c r="A169" s="342" t="s">
        <v>485</v>
      </c>
      <c r="B169" s="39" t="s">
        <v>222</v>
      </c>
      <c r="C169" s="59" t="str">
        <f>VLOOKUP(B169,'New template'!A:L,2,FALSE)</f>
        <v>E06120</v>
      </c>
      <c r="D169" s="41">
        <v>6</v>
      </c>
      <c r="E169" s="42">
        <v>298</v>
      </c>
      <c r="F169" s="43">
        <v>0.34000000000000002</v>
      </c>
      <c r="G169" s="44">
        <f t="shared" si="33"/>
        <v>196</v>
      </c>
      <c r="H169" s="45">
        <f t="shared" si="34"/>
        <v>27.586999999999996</v>
      </c>
      <c r="I169" s="45">
        <f t="shared" si="35"/>
        <v>165.52199999999999</v>
      </c>
      <c r="J169" s="45">
        <f t="shared" si="36"/>
        <v>3.5863099999999997</v>
      </c>
      <c r="K169" s="46">
        <f t="shared" si="37"/>
        <v>144.00413999999998</v>
      </c>
      <c r="L169" s="47">
        <v>0.20000000000000001</v>
      </c>
      <c r="M169" s="48">
        <f t="shared" si="38"/>
        <v>28.800827999999996</v>
      </c>
      <c r="N169" s="49">
        <v>0.050000000000000003</v>
      </c>
      <c r="O169" s="50">
        <f t="shared" si="39"/>
        <v>7.2002069999999989</v>
      </c>
      <c r="P169" s="49">
        <v>0.050000000000000003</v>
      </c>
      <c r="Q169" s="50">
        <f t="shared" si="40"/>
        <v>7.2002069999999989</v>
      </c>
      <c r="R169" s="51">
        <f t="shared" si="41"/>
        <v>16.800000000000001</v>
      </c>
      <c r="S169" s="52">
        <f t="shared" si="42"/>
        <v>100.80000000000001</v>
      </c>
      <c r="T169" s="53">
        <f t="shared" si="43"/>
        <v>0.60898249175336217</v>
      </c>
    </row>
    <row r="170" ht="15.95" customHeight="1">
      <c r="A170" s="342" t="s">
        <v>485</v>
      </c>
      <c r="B170" s="39" t="s">
        <v>222</v>
      </c>
      <c r="C170" s="59" t="str">
        <f>VLOOKUP(B170,'New template'!A:L,2,FALSE)</f>
        <v>E06120</v>
      </c>
      <c r="D170" s="41">
        <v>19</v>
      </c>
      <c r="E170" s="42">
        <v>298</v>
      </c>
      <c r="F170" s="43">
        <v>0.40999999999999998</v>
      </c>
      <c r="G170" s="44">
        <f t="shared" si="33"/>
        <v>175</v>
      </c>
      <c r="H170" s="45">
        <f t="shared" si="34"/>
        <v>24.631249999999998</v>
      </c>
      <c r="I170" s="45">
        <f t="shared" si="35"/>
        <v>467.99374999999998</v>
      </c>
      <c r="J170" s="45">
        <f t="shared" si="36"/>
        <v>3.2020624999999998</v>
      </c>
      <c r="K170" s="46">
        <f t="shared" si="37"/>
        <v>407.15456249999994</v>
      </c>
      <c r="L170" s="47">
        <v>0.20000000000000001</v>
      </c>
      <c r="M170" s="48">
        <f t="shared" si="38"/>
        <v>81.430912499999991</v>
      </c>
      <c r="N170" s="49">
        <v>0.050000000000000003</v>
      </c>
      <c r="O170" s="50">
        <f t="shared" si="39"/>
        <v>20.357728124999998</v>
      </c>
      <c r="P170" s="49">
        <v>0.050000000000000003</v>
      </c>
      <c r="Q170" s="50">
        <f t="shared" si="40"/>
        <v>20.357728124999998</v>
      </c>
      <c r="R170" s="51">
        <f t="shared" si="41"/>
        <v>15</v>
      </c>
      <c r="S170" s="52">
        <f t="shared" si="42"/>
        <v>285</v>
      </c>
      <c r="T170" s="53">
        <f t="shared" si="43"/>
        <v>0.60898249175336217</v>
      </c>
    </row>
    <row r="171" ht="15.95" customHeight="1">
      <c r="A171" s="342" t="s">
        <v>485</v>
      </c>
      <c r="B171" s="39" t="s">
        <v>224</v>
      </c>
      <c r="C171" s="59" t="str">
        <f>VLOOKUP(B171,'New template'!A:L,2,FALSE)</f>
        <v>E06531</v>
      </c>
      <c r="D171" s="41">
        <v>55</v>
      </c>
      <c r="E171" s="42">
        <v>428</v>
      </c>
      <c r="F171" s="43">
        <v>0.42999999999999999</v>
      </c>
      <c r="G171" s="44">
        <f t="shared" si="33"/>
        <v>243</v>
      </c>
      <c r="H171" s="45">
        <f t="shared" si="34"/>
        <v>34.202249999999999</v>
      </c>
      <c r="I171" s="45">
        <f t="shared" si="35"/>
        <v>1881.12375</v>
      </c>
      <c r="J171" s="45">
        <f t="shared" si="36"/>
        <v>4.4462925000000002</v>
      </c>
      <c r="K171" s="46">
        <f t="shared" si="37"/>
        <v>1636.5776625000001</v>
      </c>
      <c r="L171" s="47">
        <v>0.20000000000000001</v>
      </c>
      <c r="M171" s="48">
        <f t="shared" si="38"/>
        <v>327.31553250000002</v>
      </c>
      <c r="N171" s="49">
        <v>0.050000000000000003</v>
      </c>
      <c r="O171" s="50">
        <f t="shared" si="39"/>
        <v>81.828883125000004</v>
      </c>
      <c r="P171" s="49">
        <v>0.050000000000000003</v>
      </c>
      <c r="Q171" s="50">
        <f t="shared" si="40"/>
        <v>81.828883125000004</v>
      </c>
      <c r="R171" s="51">
        <f t="shared" si="41"/>
        <v>20.829999999999998</v>
      </c>
      <c r="S171" s="52">
        <f t="shared" si="42"/>
        <v>1145.6499999999999</v>
      </c>
      <c r="T171" s="53">
        <f t="shared" si="43"/>
        <v>0.60902426009984711</v>
      </c>
    </row>
    <row r="172" ht="15.95" customHeight="1">
      <c r="A172" s="342" t="s">
        <v>485</v>
      </c>
      <c r="B172" s="39" t="s">
        <v>226</v>
      </c>
      <c r="C172" s="59" t="str">
        <f>VLOOKUP(B172,'New template'!A:L,2,FALSE)</f>
        <v>E06532</v>
      </c>
      <c r="D172" s="41">
        <v>9</v>
      </c>
      <c r="E172" s="42">
        <v>498</v>
      </c>
      <c r="F172" s="43">
        <v>0.38</v>
      </c>
      <c r="G172" s="44">
        <f t="shared" si="33"/>
        <v>308</v>
      </c>
      <c r="H172" s="45">
        <f t="shared" si="34"/>
        <v>43.350999999999999</v>
      </c>
      <c r="I172" s="45">
        <f t="shared" si="35"/>
        <v>390.15899999999999</v>
      </c>
      <c r="J172" s="45">
        <f t="shared" si="36"/>
        <v>5.6356299999999999</v>
      </c>
      <c r="K172" s="46">
        <f t="shared" si="37"/>
        <v>339.43833000000001</v>
      </c>
      <c r="L172" s="47">
        <v>0.20000000000000001</v>
      </c>
      <c r="M172" s="48">
        <f t="shared" si="38"/>
        <v>67.88766600000001</v>
      </c>
      <c r="N172" s="49">
        <v>0.050000000000000003</v>
      </c>
      <c r="O172" s="50">
        <f t="shared" si="39"/>
        <v>16.971916500000003</v>
      </c>
      <c r="P172" s="49">
        <v>0.050000000000000003</v>
      </c>
      <c r="Q172" s="50">
        <f t="shared" si="40"/>
        <v>16.971916500000003</v>
      </c>
      <c r="R172" s="51">
        <f t="shared" si="41"/>
        <v>26.399999999999999</v>
      </c>
      <c r="S172" s="52">
        <f t="shared" si="42"/>
        <v>237.59999999999999</v>
      </c>
      <c r="T172" s="53">
        <f t="shared" si="43"/>
        <v>0.60898249175336205</v>
      </c>
    </row>
    <row r="173" ht="15.95" customHeight="1">
      <c r="A173" s="342" t="s">
        <v>485</v>
      </c>
      <c r="B173" s="39" t="s">
        <v>226</v>
      </c>
      <c r="C173" s="59" t="str">
        <f>VLOOKUP(B173,'New template'!A:L,2,FALSE)</f>
        <v>E06532</v>
      </c>
      <c r="D173" s="41">
        <v>13</v>
      </c>
      <c r="E173" s="42">
        <v>498</v>
      </c>
      <c r="F173" s="43">
        <v>0.29999999999999999</v>
      </c>
      <c r="G173" s="44">
        <f t="shared" si="33"/>
        <v>348</v>
      </c>
      <c r="H173" s="45">
        <f t="shared" si="34"/>
        <v>48.980999999999995</v>
      </c>
      <c r="I173" s="45">
        <f t="shared" si="35"/>
        <v>636.75299999999993</v>
      </c>
      <c r="J173" s="45">
        <f t="shared" si="36"/>
        <v>6.3675299999999995</v>
      </c>
      <c r="K173" s="46">
        <f t="shared" si="37"/>
        <v>553.97510999999986</v>
      </c>
      <c r="L173" s="47">
        <v>0.20000000000000001</v>
      </c>
      <c r="M173" s="48">
        <f t="shared" si="38"/>
        <v>110.79502199999997</v>
      </c>
      <c r="N173" s="49">
        <v>0.050000000000000003</v>
      </c>
      <c r="O173" s="50">
        <f t="shared" si="39"/>
        <v>27.698755499999994</v>
      </c>
      <c r="P173" s="49">
        <v>0.050000000000000003</v>
      </c>
      <c r="Q173" s="50">
        <f t="shared" si="40"/>
        <v>27.698755499999994</v>
      </c>
      <c r="R173" s="51">
        <f t="shared" si="41"/>
        <v>29.829999999999998</v>
      </c>
      <c r="S173" s="52">
        <f t="shared" si="42"/>
        <v>387.78999999999996</v>
      </c>
      <c r="T173" s="53">
        <f t="shared" si="43"/>
        <v>0.60901165758151121</v>
      </c>
    </row>
    <row r="174" ht="15.95" customHeight="1">
      <c r="A174" s="342" t="s">
        <v>485</v>
      </c>
      <c r="B174" s="39" t="s">
        <v>228</v>
      </c>
      <c r="C174" s="59" t="str">
        <f>VLOOKUP(B174,'New template'!A:L,2,FALSE)</f>
        <v>E05687</v>
      </c>
      <c r="D174" s="41">
        <v>1</v>
      </c>
      <c r="E174" s="42">
        <v>298</v>
      </c>
      <c r="F174" s="43">
        <v>0.70999999999999996</v>
      </c>
      <c r="G174" s="44">
        <f t="shared" si="33"/>
        <v>86</v>
      </c>
      <c r="H174" s="45">
        <f t="shared" si="34"/>
        <v>12.104499999999998</v>
      </c>
      <c r="I174" s="45">
        <f t="shared" si="35"/>
        <v>12.104499999999998</v>
      </c>
      <c r="J174" s="45">
        <f t="shared" si="36"/>
        <v>1.5735849999999998</v>
      </c>
      <c r="K174" s="46">
        <f t="shared" si="37"/>
        <v>10.530914999999998</v>
      </c>
      <c r="L174" s="47">
        <v>0.20000000000000001</v>
      </c>
      <c r="M174" s="48">
        <f t="shared" si="38"/>
        <v>2.1061829999999997</v>
      </c>
      <c r="N174" s="49">
        <v>0.050000000000000003</v>
      </c>
      <c r="O174" s="50">
        <f t="shared" si="39"/>
        <v>0.52654574999999992</v>
      </c>
      <c r="P174" s="49">
        <v>0.050000000000000003</v>
      </c>
      <c r="Q174" s="50">
        <f t="shared" si="40"/>
        <v>0.52654574999999992</v>
      </c>
      <c r="R174" s="51">
        <f t="shared" si="41"/>
        <v>7.3700000000000001</v>
      </c>
      <c r="S174" s="52">
        <f t="shared" si="42"/>
        <v>7.3700000000000001</v>
      </c>
      <c r="T174" s="53">
        <f t="shared" si="43"/>
        <v>0.60886447189061932</v>
      </c>
    </row>
    <row r="175" ht="15.6" customHeight="1">
      <c r="A175" s="342" t="s">
        <v>485</v>
      </c>
      <c r="B175" s="39" t="s">
        <v>228</v>
      </c>
      <c r="C175" s="59" t="str">
        <f>VLOOKUP(B175,'New template'!A:L,2,FALSE)</f>
        <v>E05687</v>
      </c>
      <c r="D175" s="41">
        <v>20</v>
      </c>
      <c r="E175" s="42">
        <v>298</v>
      </c>
      <c r="F175" s="43">
        <v>0.75</v>
      </c>
      <c r="G175" s="44">
        <f t="shared" si="33"/>
        <v>74</v>
      </c>
      <c r="H175" s="45">
        <f t="shared" si="34"/>
        <v>10.4155</v>
      </c>
      <c r="I175" s="45">
        <f t="shared" si="35"/>
        <v>208.31</v>
      </c>
      <c r="J175" s="45">
        <f t="shared" si="36"/>
        <v>1.354015</v>
      </c>
      <c r="K175" s="46">
        <f t="shared" si="37"/>
        <v>181.22969999999998</v>
      </c>
      <c r="L175" s="47">
        <v>0.20000000000000001</v>
      </c>
      <c r="M175" s="48">
        <f t="shared" si="38"/>
        <v>36.245939999999997</v>
      </c>
      <c r="N175" s="49">
        <v>0.050000000000000003</v>
      </c>
      <c r="O175" s="50">
        <f t="shared" si="39"/>
        <v>9.0614849999999993</v>
      </c>
      <c r="P175" s="49">
        <v>0.050000000000000003</v>
      </c>
      <c r="Q175" s="50">
        <f t="shared" si="40"/>
        <v>9.0614849999999993</v>
      </c>
      <c r="R175" s="51">
        <f t="shared" si="41"/>
        <v>6.3399999999999999</v>
      </c>
      <c r="S175" s="52">
        <f t="shared" si="42"/>
        <v>126.8</v>
      </c>
      <c r="T175" s="53">
        <f t="shared" si="43"/>
        <v>0.60870817531563537</v>
      </c>
    </row>
    <row r="176" ht="15.95" customHeight="1">
      <c r="A176" s="342" t="s">
        <v>485</v>
      </c>
      <c r="B176" s="39" t="s">
        <v>387</v>
      </c>
      <c r="C176" s="59" t="str">
        <f>VLOOKUP(B176,'New template'!A:L,2,FALSE)</f>
        <v>E06096</v>
      </c>
      <c r="D176" s="41">
        <v>46</v>
      </c>
      <c r="E176" s="42">
        <v>428</v>
      </c>
      <c r="F176" s="43">
        <v>0.75</v>
      </c>
      <c r="G176" s="44">
        <f t="shared" si="33"/>
        <v>107</v>
      </c>
      <c r="H176" s="45">
        <f t="shared" si="34"/>
        <v>15.060249999999998</v>
      </c>
      <c r="I176" s="45">
        <f t="shared" si="35"/>
        <v>692.77149999999995</v>
      </c>
      <c r="J176" s="45">
        <f t="shared" si="36"/>
        <v>1.9578324999999999</v>
      </c>
      <c r="K176" s="46">
        <f t="shared" si="37"/>
        <v>602.71120499999995</v>
      </c>
      <c r="L176" s="47">
        <v>0.20000000000000001</v>
      </c>
      <c r="M176" s="48">
        <f t="shared" si="38"/>
        <v>120.54224099999999</v>
      </c>
      <c r="N176" s="49">
        <v>0.050000000000000003</v>
      </c>
      <c r="O176" s="50">
        <f t="shared" si="39"/>
        <v>30.135560249999997</v>
      </c>
      <c r="P176" s="49">
        <v>0.050000000000000003</v>
      </c>
      <c r="Q176" s="50">
        <f t="shared" si="40"/>
        <v>30.135560249999997</v>
      </c>
      <c r="R176" s="51">
        <f t="shared" si="41"/>
        <v>9.1699999999999999</v>
      </c>
      <c r="S176" s="52">
        <f t="shared" si="42"/>
        <v>421.81999999999999</v>
      </c>
      <c r="T176" s="53">
        <f t="shared" si="43"/>
        <v>0.60888763466741924</v>
      </c>
    </row>
    <row r="177" ht="15.95" customHeight="1">
      <c r="A177" s="342" t="s">
        <v>485</v>
      </c>
      <c r="B177" s="39" t="s">
        <v>430</v>
      </c>
      <c r="C177" s="59" t="str">
        <f>VLOOKUP(B177,'New template'!A:L,2,FALSE)</f>
        <v>E05693</v>
      </c>
      <c r="D177" s="41">
        <v>20</v>
      </c>
      <c r="E177" s="42">
        <v>198</v>
      </c>
      <c r="F177" s="43">
        <v>0.5</v>
      </c>
      <c r="G177" s="44">
        <f t="shared" si="33"/>
        <v>99</v>
      </c>
      <c r="H177" s="45">
        <f t="shared" si="34"/>
        <v>13.934249999999999</v>
      </c>
      <c r="I177" s="45">
        <f t="shared" si="35"/>
        <v>278.68499999999995</v>
      </c>
      <c r="J177" s="45">
        <f t="shared" si="36"/>
        <v>1.8114524999999999</v>
      </c>
      <c r="K177" s="46">
        <f t="shared" si="37"/>
        <v>242.45594999999997</v>
      </c>
      <c r="L177" s="47">
        <v>0.20000000000000001</v>
      </c>
      <c r="M177" s="48">
        <f t="shared" si="38"/>
        <v>48.491189999999996</v>
      </c>
      <c r="N177" s="49">
        <v>0.050000000000000003</v>
      </c>
      <c r="O177" s="50">
        <f t="shared" si="39"/>
        <v>12.122797499999999</v>
      </c>
      <c r="P177" s="49">
        <v>0.050000000000000003</v>
      </c>
      <c r="Q177" s="50">
        <f t="shared" si="40"/>
        <v>12.122797499999999</v>
      </c>
      <c r="R177" s="51">
        <f t="shared" si="41"/>
        <v>8.4900000000000002</v>
      </c>
      <c r="S177" s="52">
        <f t="shared" si="42"/>
        <v>169.80000000000001</v>
      </c>
      <c r="T177" s="53">
        <f t="shared" si="43"/>
        <v>0.60929005866838926</v>
      </c>
    </row>
    <row r="178" ht="15.95" customHeight="1">
      <c r="A178" s="342" t="s">
        <v>485</v>
      </c>
      <c r="B178" s="39" t="s">
        <v>433</v>
      </c>
      <c r="C178" s="59" t="str">
        <f>VLOOKUP(B178,'New template'!A:L,2,FALSE)</f>
        <v>E06637</v>
      </c>
      <c r="D178" s="41">
        <v>3</v>
      </c>
      <c r="E178" s="42">
        <v>498</v>
      </c>
      <c r="F178" s="43">
        <v>0.5</v>
      </c>
      <c r="G178" s="44">
        <f t="shared" si="33"/>
        <v>249</v>
      </c>
      <c r="H178" s="45">
        <f t="shared" si="34"/>
        <v>35.046749999999996</v>
      </c>
      <c r="I178" s="45">
        <f t="shared" si="35"/>
        <v>105.14024999999998</v>
      </c>
      <c r="J178" s="45">
        <f t="shared" si="36"/>
        <v>4.5560774999999998</v>
      </c>
      <c r="K178" s="46">
        <f t="shared" si="37"/>
        <v>91.472017499999993</v>
      </c>
      <c r="L178" s="47">
        <v>0.20000000000000001</v>
      </c>
      <c r="M178" s="48">
        <f t="shared" si="38"/>
        <v>18.294403499999998</v>
      </c>
      <c r="N178" s="49">
        <v>0.050000000000000003</v>
      </c>
      <c r="O178" s="50">
        <f t="shared" si="39"/>
        <v>4.5736008749999995</v>
      </c>
      <c r="P178" s="49">
        <v>0.050000000000000003</v>
      </c>
      <c r="Q178" s="50">
        <f t="shared" si="40"/>
        <v>4.5736008749999995</v>
      </c>
      <c r="R178" s="51">
        <f t="shared" si="41"/>
        <v>21.34</v>
      </c>
      <c r="S178" s="52">
        <f t="shared" si="42"/>
        <v>64.019999999999996</v>
      </c>
      <c r="T178" s="53">
        <f t="shared" si="43"/>
        <v>0.60890096799275262</v>
      </c>
    </row>
    <row r="179" ht="15.95" customHeight="1">
      <c r="A179" s="342" t="s">
        <v>485</v>
      </c>
      <c r="B179" s="39" t="s">
        <v>384</v>
      </c>
      <c r="C179" s="59" t="str">
        <f>VLOOKUP(B179,'New template'!A:L,2,FALSE)</f>
        <v>E04508</v>
      </c>
      <c r="D179" s="41">
        <v>54</v>
      </c>
      <c r="E179" s="42">
        <v>368</v>
      </c>
      <c r="F179" s="43">
        <v>0.72999999999999998</v>
      </c>
      <c r="G179" s="44">
        <f t="shared" si="33"/>
        <v>99</v>
      </c>
      <c r="H179" s="45">
        <f t="shared" si="34"/>
        <v>13.934249999999999</v>
      </c>
      <c r="I179" s="45">
        <f t="shared" si="35"/>
        <v>752.44949999999994</v>
      </c>
      <c r="J179" s="45">
        <f t="shared" si="36"/>
        <v>1.8114524999999999</v>
      </c>
      <c r="K179" s="46">
        <f t="shared" si="37"/>
        <v>654.63106499999992</v>
      </c>
      <c r="L179" s="47">
        <v>0.20000000000000001</v>
      </c>
      <c r="M179" s="48">
        <f t="shared" si="38"/>
        <v>130.92621299999999</v>
      </c>
      <c r="N179" s="49">
        <v>0.050000000000000003</v>
      </c>
      <c r="O179" s="50">
        <f t="shared" si="39"/>
        <v>32.731553249999997</v>
      </c>
      <c r="P179" s="49">
        <v>0.050000000000000003</v>
      </c>
      <c r="Q179" s="50">
        <f t="shared" si="40"/>
        <v>32.731553249999997</v>
      </c>
      <c r="R179" s="51">
        <f t="shared" si="41"/>
        <v>8.4900000000000002</v>
      </c>
      <c r="S179" s="52">
        <f t="shared" si="42"/>
        <v>458.46000000000004</v>
      </c>
      <c r="T179" s="53">
        <f t="shared" si="43"/>
        <v>0.60929005866838915</v>
      </c>
    </row>
    <row r="180" ht="15.95" customHeight="1">
      <c r="A180" s="342" t="s">
        <v>485</v>
      </c>
      <c r="B180" s="39" t="s">
        <v>385</v>
      </c>
      <c r="C180" s="59" t="str">
        <f>VLOOKUP(B180,'New template'!A:L,2,FALSE)</f>
        <v>E05097</v>
      </c>
      <c r="D180" s="41">
        <v>69</v>
      </c>
      <c r="E180" s="42">
        <v>528</v>
      </c>
      <c r="F180" s="43">
        <v>0.69999999999999996</v>
      </c>
      <c r="G180" s="44">
        <f t="shared" si="33"/>
        <v>158</v>
      </c>
      <c r="H180" s="45">
        <f t="shared" si="34"/>
        <v>22.238499999999998</v>
      </c>
      <c r="I180" s="45">
        <f t="shared" si="35"/>
        <v>1534.4564999999998</v>
      </c>
      <c r="J180" s="45">
        <f t="shared" si="36"/>
        <v>2.8910049999999998</v>
      </c>
      <c r="K180" s="46">
        <f t="shared" si="37"/>
        <v>1334.9771549999998</v>
      </c>
      <c r="L180" s="47">
        <v>0.20000000000000001</v>
      </c>
      <c r="M180" s="48">
        <f t="shared" si="38"/>
        <v>266.995431</v>
      </c>
      <c r="N180" s="49">
        <v>0.050000000000000003</v>
      </c>
      <c r="O180" s="50">
        <f t="shared" si="39"/>
        <v>66.748857749999999</v>
      </c>
      <c r="P180" s="49">
        <v>0.050000000000000003</v>
      </c>
      <c r="Q180" s="50">
        <f t="shared" si="40"/>
        <v>66.748857749999999</v>
      </c>
      <c r="R180" s="51">
        <f t="shared" si="41"/>
        <v>13.539999999999999</v>
      </c>
      <c r="S180" s="52">
        <f t="shared" si="42"/>
        <v>934.25999999999999</v>
      </c>
      <c r="T180" s="53">
        <f t="shared" si="43"/>
        <v>0.60885401443442688</v>
      </c>
    </row>
    <row r="181" ht="15.95" customHeight="1">
      <c r="A181" s="342" t="s">
        <v>485</v>
      </c>
      <c r="B181" s="39" t="s">
        <v>386</v>
      </c>
      <c r="C181" s="59" t="str">
        <f>VLOOKUP(B181,'New template'!A:L,2,FALSE)</f>
        <v>E05098</v>
      </c>
      <c r="D181" s="41">
        <v>12</v>
      </c>
      <c r="E181" s="42">
        <v>678</v>
      </c>
      <c r="F181" s="43">
        <v>0.59999999999999998</v>
      </c>
      <c r="G181" s="44">
        <f t="shared" si="33"/>
        <v>271</v>
      </c>
      <c r="H181" s="45">
        <f t="shared" si="34"/>
        <v>38.143249999999995</v>
      </c>
      <c r="I181" s="45">
        <f t="shared" si="35"/>
        <v>457.71899999999994</v>
      </c>
      <c r="J181" s="45">
        <f t="shared" si="36"/>
        <v>4.9586224999999997</v>
      </c>
      <c r="K181" s="46">
        <f t="shared" si="37"/>
        <v>398.21552999999994</v>
      </c>
      <c r="L181" s="47">
        <v>0.20000000000000001</v>
      </c>
      <c r="M181" s="48">
        <f t="shared" si="38"/>
        <v>79.643105999999989</v>
      </c>
      <c r="N181" s="49">
        <v>0.050000000000000003</v>
      </c>
      <c r="O181" s="50">
        <f t="shared" si="39"/>
        <v>19.910776499999997</v>
      </c>
      <c r="P181" s="49">
        <v>0.050000000000000003</v>
      </c>
      <c r="Q181" s="50">
        <f t="shared" si="40"/>
        <v>19.910776499999997</v>
      </c>
      <c r="R181" s="51">
        <f t="shared" si="41"/>
        <v>23.23</v>
      </c>
      <c r="S181" s="52">
        <f t="shared" si="42"/>
        <v>278.75999999999999</v>
      </c>
      <c r="T181" s="53">
        <f t="shared" si="43"/>
        <v>0.60901994455113295</v>
      </c>
    </row>
    <row r="182" ht="15.95" customHeight="1">
      <c r="A182" s="342" t="s">
        <v>485</v>
      </c>
      <c r="B182" s="39" t="s">
        <v>386</v>
      </c>
      <c r="C182" s="59" t="str">
        <f>VLOOKUP(B182,'New template'!A:L,2,FALSE)</f>
        <v>E05098</v>
      </c>
      <c r="D182" s="41">
        <v>1</v>
      </c>
      <c r="E182" s="42">
        <v>678</v>
      </c>
      <c r="F182" s="43">
        <v>0</v>
      </c>
      <c r="G182" s="44">
        <f t="shared" si="33"/>
        <v>678</v>
      </c>
      <c r="H182" s="45">
        <f t="shared" si="34"/>
        <v>95.428499999999985</v>
      </c>
      <c r="I182" s="45">
        <f t="shared" si="35"/>
        <v>95.428499999999985</v>
      </c>
      <c r="J182" s="45">
        <f t="shared" si="36"/>
        <v>12.405704999999999</v>
      </c>
      <c r="K182" s="46">
        <f t="shared" si="37"/>
        <v>83.022794999999988</v>
      </c>
      <c r="L182" s="47">
        <v>0.20000000000000001</v>
      </c>
      <c r="M182" s="48">
        <f t="shared" si="38"/>
        <v>16.604558999999998</v>
      </c>
      <c r="N182" s="49">
        <v>0.050000000000000003</v>
      </c>
      <c r="O182" s="50">
        <f t="shared" si="39"/>
        <v>4.1511397499999996</v>
      </c>
      <c r="P182" s="49">
        <v>0.050000000000000003</v>
      </c>
      <c r="Q182" s="50">
        <f t="shared" si="40"/>
        <v>4.1511397499999996</v>
      </c>
      <c r="R182" s="51">
        <f t="shared" si="41"/>
        <v>58.119999999999997</v>
      </c>
      <c r="S182" s="52">
        <f t="shared" si="42"/>
        <v>58.119999999999997</v>
      </c>
      <c r="T182" s="53">
        <f t="shared" si="43"/>
        <v>0.60904237203770373</v>
      </c>
    </row>
    <row r="183" ht="15.95" customHeight="1">
      <c r="A183" s="342" t="s">
        <v>485</v>
      </c>
      <c r="B183" s="39" t="s">
        <v>232</v>
      </c>
      <c r="C183" s="59" t="str">
        <f>VLOOKUP(B183,'New template'!A:L,2,FALSE)</f>
        <v>E02540</v>
      </c>
      <c r="D183" s="41">
        <v>138</v>
      </c>
      <c r="E183" s="42">
        <v>158</v>
      </c>
      <c r="F183" s="43">
        <v>0.84999999999999998</v>
      </c>
      <c r="G183" s="44">
        <f t="shared" si="33"/>
        <v>23</v>
      </c>
      <c r="H183" s="45">
        <f t="shared" si="34"/>
        <v>3.2372499999999995</v>
      </c>
      <c r="I183" s="45">
        <f t="shared" si="35"/>
        <v>446.74049999999994</v>
      </c>
      <c r="J183" s="45">
        <f t="shared" si="36"/>
        <v>0.42084249999999995</v>
      </c>
      <c r="K183" s="46">
        <f t="shared" si="37"/>
        <v>388.66423499999991</v>
      </c>
      <c r="L183" s="47">
        <v>0.20000000000000001</v>
      </c>
      <c r="M183" s="48">
        <f t="shared" si="38"/>
        <v>77.732846999999992</v>
      </c>
      <c r="N183" s="49">
        <v>0.050000000000000003</v>
      </c>
      <c r="O183" s="50">
        <f t="shared" si="39"/>
        <v>19.433211749999998</v>
      </c>
      <c r="P183" s="49">
        <v>0.050000000000000003</v>
      </c>
      <c r="Q183" s="50">
        <f t="shared" si="40"/>
        <v>19.433211749999998</v>
      </c>
      <c r="R183" s="51">
        <f t="shared" si="41"/>
        <v>1.97</v>
      </c>
      <c r="S183" s="52">
        <f t="shared" si="42"/>
        <v>271.86000000000001</v>
      </c>
      <c r="T183" s="53">
        <f t="shared" si="43"/>
        <v>0.60854120009267132</v>
      </c>
    </row>
    <row r="184" ht="15.95" customHeight="1">
      <c r="A184" s="342" t="s">
        <v>485</v>
      </c>
      <c r="B184" s="39" t="s">
        <v>234</v>
      </c>
      <c r="C184" s="59" t="str">
        <f>VLOOKUP(B184,'New template'!A:L,2,FALSE)</f>
        <v>E03322</v>
      </c>
      <c r="D184" s="41">
        <v>18</v>
      </c>
      <c r="E184" s="42">
        <v>450</v>
      </c>
      <c r="F184" s="43">
        <v>0.75</v>
      </c>
      <c r="G184" s="44">
        <f t="shared" si="33"/>
        <v>112</v>
      </c>
      <c r="H184" s="45">
        <f t="shared" si="34"/>
        <v>15.763999999999999</v>
      </c>
      <c r="I184" s="45">
        <f t="shared" si="35"/>
        <v>283.75200000000001</v>
      </c>
      <c r="J184" s="45">
        <f t="shared" si="36"/>
        <v>2.0493199999999998</v>
      </c>
      <c r="K184" s="46">
        <f t="shared" si="37"/>
        <v>246.86424</v>
      </c>
      <c r="L184" s="47">
        <v>0.20000000000000001</v>
      </c>
      <c r="M184" s="48">
        <f t="shared" si="38"/>
        <v>49.372848000000005</v>
      </c>
      <c r="N184" s="49">
        <v>0.050000000000000003</v>
      </c>
      <c r="O184" s="50">
        <f t="shared" si="39"/>
        <v>12.343212000000001</v>
      </c>
      <c r="P184" s="49">
        <v>0.050000000000000003</v>
      </c>
      <c r="Q184" s="50">
        <f t="shared" si="40"/>
        <v>12.343212000000001</v>
      </c>
      <c r="R184" s="51">
        <f t="shared" si="41"/>
        <v>9.5999999999999996</v>
      </c>
      <c r="S184" s="52">
        <f t="shared" si="42"/>
        <v>172.79999999999998</v>
      </c>
      <c r="T184" s="53">
        <f t="shared" si="43"/>
        <v>0.60898249175336205</v>
      </c>
    </row>
    <row r="185" ht="15.95" customHeight="1">
      <c r="A185" s="342" t="s">
        <v>485</v>
      </c>
      <c r="B185" s="39" t="s">
        <v>236</v>
      </c>
      <c r="C185" s="59" t="str">
        <f>VLOOKUP(B185,'New template'!A:L,2,FALSE)</f>
        <v>E02310</v>
      </c>
      <c r="D185" s="41">
        <v>1160</v>
      </c>
      <c r="E185" s="42">
        <v>278</v>
      </c>
      <c r="F185" s="43">
        <v>0.84999999999999998</v>
      </c>
      <c r="G185" s="44">
        <f t="shared" si="33"/>
        <v>41</v>
      </c>
      <c r="H185" s="45">
        <f t="shared" si="34"/>
        <v>5.7707499999999996</v>
      </c>
      <c r="I185" s="45">
        <f t="shared" si="35"/>
        <v>6694.0699999999997</v>
      </c>
      <c r="J185" s="45">
        <f t="shared" si="36"/>
        <v>0.75019749999999996</v>
      </c>
      <c r="K185" s="46">
        <f t="shared" si="37"/>
        <v>5823.8409000000001</v>
      </c>
      <c r="L185" s="47">
        <v>0.20000000000000001</v>
      </c>
      <c r="M185" s="48">
        <f t="shared" si="38"/>
        <v>1164.76818</v>
      </c>
      <c r="N185" s="49">
        <v>0.050000000000000003</v>
      </c>
      <c r="O185" s="50">
        <f t="shared" si="39"/>
        <v>291.19204500000001</v>
      </c>
      <c r="P185" s="49">
        <v>0.050000000000000003</v>
      </c>
      <c r="Q185" s="50">
        <f t="shared" si="40"/>
        <v>291.19204500000001</v>
      </c>
      <c r="R185" s="51">
        <f t="shared" si="41"/>
        <v>3.5099999999999998</v>
      </c>
      <c r="S185" s="52">
        <f t="shared" si="42"/>
        <v>4071.5999999999999</v>
      </c>
      <c r="T185" s="53">
        <f t="shared" si="43"/>
        <v>0.60823983017805316</v>
      </c>
    </row>
    <row r="186" ht="15.95" customHeight="1">
      <c r="A186" s="342" t="s">
        <v>485</v>
      </c>
      <c r="B186" s="39" t="s">
        <v>238</v>
      </c>
      <c r="C186" s="59" t="str">
        <f>VLOOKUP(B186,'New template'!A:L,2,FALSE)</f>
        <v>E05372</v>
      </c>
      <c r="D186" s="41">
        <v>180</v>
      </c>
      <c r="E186" s="42">
        <v>88</v>
      </c>
      <c r="F186" s="43">
        <v>0.75</v>
      </c>
      <c r="G186" s="44">
        <f t="shared" si="33"/>
        <v>22</v>
      </c>
      <c r="H186" s="45">
        <f t="shared" si="34"/>
        <v>3.0964999999999998</v>
      </c>
      <c r="I186" s="45">
        <f t="shared" si="35"/>
        <v>557.37</v>
      </c>
      <c r="J186" s="45">
        <f t="shared" si="36"/>
        <v>0.40254499999999999</v>
      </c>
      <c r="K186" s="46">
        <f t="shared" si="37"/>
        <v>484.9119</v>
      </c>
      <c r="L186" s="47">
        <v>0.20000000000000001</v>
      </c>
      <c r="M186" s="48">
        <f t="shared" si="38"/>
        <v>96.982380000000006</v>
      </c>
      <c r="N186" s="49">
        <v>0.050000000000000003</v>
      </c>
      <c r="O186" s="50">
        <f t="shared" si="39"/>
        <v>24.245595000000002</v>
      </c>
      <c r="P186" s="49">
        <v>0.050000000000000003</v>
      </c>
      <c r="Q186" s="50">
        <f t="shared" si="40"/>
        <v>24.245595000000002</v>
      </c>
      <c r="R186" s="51">
        <f t="shared" si="41"/>
        <v>1.8899999999999999</v>
      </c>
      <c r="S186" s="52">
        <f t="shared" si="42"/>
        <v>340.19999999999999</v>
      </c>
      <c r="T186" s="53">
        <f t="shared" si="43"/>
        <v>0.61036654287098335</v>
      </c>
    </row>
    <row r="187" ht="15.95" customHeight="1">
      <c r="A187" s="342" t="s">
        <v>485</v>
      </c>
      <c r="B187" s="39" t="s">
        <v>266</v>
      </c>
      <c r="C187" s="59" t="str">
        <f>VLOOKUP(B187,'New template'!A:L,2,FALSE)</f>
        <v>E02278</v>
      </c>
      <c r="D187" s="41">
        <v>17</v>
      </c>
      <c r="E187" s="42">
        <v>198</v>
      </c>
      <c r="F187" s="43">
        <v>0.75</v>
      </c>
      <c r="G187" s="44">
        <f t="shared" si="33"/>
        <v>49</v>
      </c>
      <c r="H187" s="45">
        <f t="shared" si="34"/>
        <v>6.896749999999999</v>
      </c>
      <c r="I187" s="45">
        <f t="shared" si="35"/>
        <v>117.24474999999998</v>
      </c>
      <c r="J187" s="45">
        <f t="shared" si="36"/>
        <v>0.89657749999999992</v>
      </c>
      <c r="K187" s="46">
        <f t="shared" si="37"/>
        <v>102.00293249999999</v>
      </c>
      <c r="L187" s="47">
        <v>0.20000000000000001</v>
      </c>
      <c r="M187" s="48">
        <f t="shared" si="38"/>
        <v>20.400586499999999</v>
      </c>
      <c r="N187" s="49">
        <v>0.050000000000000003</v>
      </c>
      <c r="O187" s="50">
        <f t="shared" si="39"/>
        <v>5.1001466249999998</v>
      </c>
      <c r="P187" s="49">
        <v>0.050000000000000003</v>
      </c>
      <c r="Q187" s="50">
        <f t="shared" si="40"/>
        <v>5.1001466249999998</v>
      </c>
      <c r="R187" s="51">
        <f t="shared" si="41"/>
        <v>4.2000000000000002</v>
      </c>
      <c r="S187" s="52">
        <f t="shared" si="42"/>
        <v>71.400000000000006</v>
      </c>
      <c r="T187" s="53">
        <f t="shared" si="43"/>
        <v>0.60898249175336228</v>
      </c>
    </row>
    <row r="188" ht="15.95" customHeight="1">
      <c r="A188" s="342" t="s">
        <v>485</v>
      </c>
      <c r="B188" s="56" t="s">
        <v>268</v>
      </c>
      <c r="C188" s="59" t="str">
        <f>VLOOKUP(B188,'New template'!A:L,2,FALSE)</f>
        <v>E05647</v>
      </c>
      <c r="D188" s="41">
        <v>83</v>
      </c>
      <c r="E188" s="42">
        <v>398</v>
      </c>
      <c r="F188" s="43">
        <v>0.84999999999999998</v>
      </c>
      <c r="G188" s="44">
        <f t="shared" si="33"/>
        <v>59</v>
      </c>
      <c r="H188" s="45">
        <f t="shared" si="34"/>
        <v>8.3042499999999997</v>
      </c>
      <c r="I188" s="45">
        <f t="shared" si="35"/>
        <v>689.25274999999999</v>
      </c>
      <c r="J188" s="45">
        <f t="shared" si="36"/>
        <v>1.0795524999999999</v>
      </c>
      <c r="K188" s="46">
        <f t="shared" si="37"/>
        <v>599.64989249999996</v>
      </c>
      <c r="L188" s="47">
        <v>0.20000000000000001</v>
      </c>
      <c r="M188" s="48">
        <f t="shared" si="38"/>
        <v>119.9299785</v>
      </c>
      <c r="N188" s="49">
        <v>0.050000000000000003</v>
      </c>
      <c r="O188" s="50">
        <f t="shared" si="39"/>
        <v>29.982494625000001</v>
      </c>
      <c r="P188" s="49">
        <v>0.050000000000000003</v>
      </c>
      <c r="Q188" s="50">
        <f t="shared" si="40"/>
        <v>29.982494625000001</v>
      </c>
      <c r="R188" s="51">
        <f t="shared" si="41"/>
        <v>5.0599999999999996</v>
      </c>
      <c r="S188" s="52">
        <f t="shared" si="42"/>
        <v>419.97999999999996</v>
      </c>
      <c r="T188" s="53">
        <f t="shared" si="43"/>
        <v>0.60932654965830746</v>
      </c>
    </row>
    <row r="189" ht="15.95" customHeight="1">
      <c r="A189" s="342" t="s">
        <v>485</v>
      </c>
      <c r="B189" s="39" t="s">
        <v>396</v>
      </c>
      <c r="C189" s="59" t="str">
        <f>VLOOKUP(B189,'New template'!A:L,2,FALSE)</f>
        <v>E05700</v>
      </c>
      <c r="D189" s="41">
        <v>123</v>
      </c>
      <c r="E189" s="42">
        <v>248</v>
      </c>
      <c r="F189" s="43">
        <v>0.5</v>
      </c>
      <c r="G189" s="44">
        <f t="shared" si="33"/>
        <v>124</v>
      </c>
      <c r="H189" s="45">
        <f t="shared" si="34"/>
        <v>17.452999999999999</v>
      </c>
      <c r="I189" s="45">
        <f t="shared" si="35"/>
        <v>2146.7190000000001</v>
      </c>
      <c r="J189" s="45">
        <f t="shared" si="36"/>
        <v>2.2688899999999999</v>
      </c>
      <c r="K189" s="46">
        <f t="shared" si="37"/>
        <v>1867.64553</v>
      </c>
      <c r="L189" s="47">
        <v>0.20000000000000001</v>
      </c>
      <c r="M189" s="48">
        <f t="shared" si="38"/>
        <v>373.52910600000001</v>
      </c>
      <c r="N189" s="49">
        <v>0.050000000000000003</v>
      </c>
      <c r="O189" s="50">
        <f t="shared" si="39"/>
        <v>93.382276500000003</v>
      </c>
      <c r="P189" s="49">
        <v>0.050000000000000003</v>
      </c>
      <c r="Q189" s="50">
        <f t="shared" si="40"/>
        <v>93.382276500000003</v>
      </c>
      <c r="R189" s="51">
        <f t="shared" si="41"/>
        <v>10.630000000000001</v>
      </c>
      <c r="S189" s="52">
        <f t="shared" si="42"/>
        <v>1307.49</v>
      </c>
      <c r="T189" s="53">
        <f t="shared" si="43"/>
        <v>0.60906434423881284</v>
      </c>
    </row>
    <row r="190" ht="15.95" customHeight="1">
      <c r="A190" s="342" t="s">
        <v>485</v>
      </c>
      <c r="B190" s="54" t="s">
        <v>518</v>
      </c>
      <c r="C190" s="353"/>
      <c r="D190" s="41">
        <v>35</v>
      </c>
      <c r="E190" s="42">
        <v>298</v>
      </c>
      <c r="F190" s="43">
        <v>0.5</v>
      </c>
      <c r="G190" s="44">
        <f t="shared" si="33"/>
        <v>149</v>
      </c>
      <c r="H190" s="45">
        <f t="shared" si="34"/>
        <v>20.971749999999997</v>
      </c>
      <c r="I190" s="45">
        <f t="shared" si="35"/>
        <v>734.0112499999999</v>
      </c>
      <c r="J190" s="45">
        <f t="shared" si="36"/>
        <v>2.7263274999999996</v>
      </c>
      <c r="K190" s="46">
        <f t="shared" si="37"/>
        <v>638.58978749999983</v>
      </c>
      <c r="L190" s="47">
        <v>0.20000000000000001</v>
      </c>
      <c r="M190" s="48">
        <f t="shared" si="38"/>
        <v>127.71795749999997</v>
      </c>
      <c r="N190" s="49">
        <v>0.050000000000000003</v>
      </c>
      <c r="O190" s="50">
        <f t="shared" si="39"/>
        <v>31.929489374999992</v>
      </c>
      <c r="P190" s="49">
        <v>0.050000000000000003</v>
      </c>
      <c r="Q190" s="50">
        <f t="shared" si="40"/>
        <v>31.929489374999992</v>
      </c>
      <c r="R190" s="51">
        <f t="shared" si="41"/>
        <v>12.77</v>
      </c>
      <c r="S190" s="52">
        <f t="shared" si="42"/>
        <v>446.94999999999999</v>
      </c>
      <c r="T190" s="53">
        <f t="shared" si="43"/>
        <v>0.60891437290640993</v>
      </c>
    </row>
    <row r="191" ht="15.95" customHeight="1">
      <c r="A191" s="342" t="s">
        <v>485</v>
      </c>
      <c r="B191" s="54" t="s">
        <v>518</v>
      </c>
      <c r="C191" s="353"/>
      <c r="D191" s="41">
        <v>1</v>
      </c>
      <c r="E191" s="42">
        <v>298</v>
      </c>
      <c r="F191" s="43">
        <v>0</v>
      </c>
      <c r="G191" s="44">
        <f t="shared" si="33"/>
        <v>298</v>
      </c>
      <c r="H191" s="45">
        <f t="shared" si="34"/>
        <v>41.943499999999993</v>
      </c>
      <c r="I191" s="45">
        <f t="shared" si="35"/>
        <v>41.943499999999993</v>
      </c>
      <c r="J191" s="45">
        <f t="shared" si="36"/>
        <v>5.4526549999999991</v>
      </c>
      <c r="K191" s="46">
        <f t="shared" si="37"/>
        <v>36.490844999999993</v>
      </c>
      <c r="L191" s="47">
        <v>0.20000000000000001</v>
      </c>
      <c r="M191" s="48">
        <f t="shared" si="38"/>
        <v>7.2981689999999988</v>
      </c>
      <c r="N191" s="49">
        <v>0.050000000000000003</v>
      </c>
      <c r="O191" s="50">
        <f t="shared" si="39"/>
        <v>1.8245422499999997</v>
      </c>
      <c r="P191" s="49">
        <v>0.050000000000000003</v>
      </c>
      <c r="Q191" s="50">
        <f t="shared" si="40"/>
        <v>1.8245422499999997</v>
      </c>
      <c r="R191" s="51">
        <f t="shared" si="41"/>
        <v>25.539999999999999</v>
      </c>
      <c r="S191" s="52">
        <f t="shared" si="42"/>
        <v>25.539999999999999</v>
      </c>
      <c r="T191" s="53">
        <f t="shared" si="43"/>
        <v>0.60891437290640993</v>
      </c>
    </row>
    <row r="192" ht="15.95" customHeight="1">
      <c r="A192" s="342" t="s">
        <v>485</v>
      </c>
      <c r="B192" s="39" t="s">
        <v>498</v>
      </c>
      <c r="C192" s="353"/>
      <c r="D192" s="41">
        <v>11</v>
      </c>
      <c r="E192" s="42">
        <v>398</v>
      </c>
      <c r="F192" s="43">
        <v>0.29999999999999999</v>
      </c>
      <c r="G192" s="44">
        <f t="shared" si="33"/>
        <v>278</v>
      </c>
      <c r="H192" s="45">
        <f t="shared" si="34"/>
        <v>39.128499999999995</v>
      </c>
      <c r="I192" s="45">
        <f t="shared" si="35"/>
        <v>430.41349999999994</v>
      </c>
      <c r="J192" s="45">
        <f t="shared" si="36"/>
        <v>5.0867049999999994</v>
      </c>
      <c r="K192" s="46">
        <f t="shared" si="37"/>
        <v>374.45974499999994</v>
      </c>
      <c r="L192" s="47">
        <v>0.20000000000000001</v>
      </c>
      <c r="M192" s="48">
        <f t="shared" si="38"/>
        <v>74.891948999999997</v>
      </c>
      <c r="N192" s="49">
        <v>0.050000000000000003</v>
      </c>
      <c r="O192" s="50">
        <f t="shared" si="39"/>
        <v>18.722987249999999</v>
      </c>
      <c r="P192" s="49">
        <v>0.050000000000000003</v>
      </c>
      <c r="Q192" s="50">
        <f t="shared" si="40"/>
        <v>18.722987249999999</v>
      </c>
      <c r="R192" s="51">
        <f t="shared" si="41"/>
        <v>23.829999999999998</v>
      </c>
      <c r="S192" s="52">
        <f t="shared" si="42"/>
        <v>262.13</v>
      </c>
      <c r="T192" s="53">
        <f t="shared" si="43"/>
        <v>0.60901900149507404</v>
      </c>
    </row>
    <row r="193" ht="15.95" customHeight="1">
      <c r="A193" s="342" t="s">
        <v>485</v>
      </c>
      <c r="B193" s="39" t="s">
        <v>499</v>
      </c>
      <c r="C193" s="353"/>
      <c r="D193" s="41">
        <v>41</v>
      </c>
      <c r="E193" s="42">
        <v>448</v>
      </c>
      <c r="F193" s="43">
        <v>0.29999999999999999</v>
      </c>
      <c r="G193" s="44">
        <f t="shared" si="33"/>
        <v>313</v>
      </c>
      <c r="H193" s="45">
        <f t="shared" si="34"/>
        <v>44.054749999999999</v>
      </c>
      <c r="I193" s="45">
        <f t="shared" si="35"/>
        <v>1806.2447499999998</v>
      </c>
      <c r="J193" s="45">
        <f t="shared" si="36"/>
        <v>5.7271175000000003</v>
      </c>
      <c r="K193" s="46">
        <f t="shared" si="37"/>
        <v>1571.4329325000001</v>
      </c>
      <c r="L193" s="47">
        <v>0.20000000000000001</v>
      </c>
      <c r="M193" s="48">
        <f t="shared" si="38"/>
        <v>314.28658650000006</v>
      </c>
      <c r="N193" s="49">
        <v>0.050000000000000003</v>
      </c>
      <c r="O193" s="50">
        <f t="shared" si="39"/>
        <v>78.571646625000014</v>
      </c>
      <c r="P193" s="49">
        <v>0.050000000000000003</v>
      </c>
      <c r="Q193" s="50">
        <f t="shared" si="40"/>
        <v>78.571646625000014</v>
      </c>
      <c r="R193" s="51">
        <f t="shared" si="41"/>
        <v>26.829999999999998</v>
      </c>
      <c r="S193" s="52">
        <f t="shared" si="42"/>
        <v>1100.03</v>
      </c>
      <c r="T193" s="53">
        <f t="shared" si="43"/>
        <v>0.60901491893609661</v>
      </c>
    </row>
    <row r="194" ht="15.95" customHeight="1">
      <c r="A194" s="342" t="s">
        <v>485</v>
      </c>
      <c r="B194" s="39" t="s">
        <v>280</v>
      </c>
      <c r="C194" s="59" t="str">
        <f>VLOOKUP(B194,'New template'!A:L,2,FALSE)</f>
        <v>E03045</v>
      </c>
      <c r="D194" s="41">
        <v>178</v>
      </c>
      <c r="E194" s="42">
        <v>348</v>
      </c>
      <c r="F194" s="43">
        <v>0.59999999999999998</v>
      </c>
      <c r="G194" s="44">
        <f t="shared" si="33"/>
        <v>139</v>
      </c>
      <c r="H194" s="45">
        <f t="shared" si="34"/>
        <v>19.564249999999998</v>
      </c>
      <c r="I194" s="45">
        <f t="shared" si="35"/>
        <v>3482.4364999999998</v>
      </c>
      <c r="J194" s="45">
        <f t="shared" si="36"/>
        <v>2.5433524999999997</v>
      </c>
      <c r="K194" s="46">
        <f t="shared" si="37"/>
        <v>3029.7197549999996</v>
      </c>
      <c r="L194" s="47">
        <v>0.20000000000000001</v>
      </c>
      <c r="M194" s="48">
        <f t="shared" si="38"/>
        <v>605.94395099999997</v>
      </c>
      <c r="N194" s="49">
        <v>0.050000000000000003</v>
      </c>
      <c r="O194" s="50">
        <f t="shared" si="39"/>
        <v>151.48598774999999</v>
      </c>
      <c r="P194" s="49">
        <v>0.050000000000000003</v>
      </c>
      <c r="Q194" s="50">
        <f t="shared" si="40"/>
        <v>151.48598774999999</v>
      </c>
      <c r="R194" s="51">
        <f t="shared" si="41"/>
        <v>11.91</v>
      </c>
      <c r="S194" s="52">
        <f t="shared" si="42"/>
        <v>2119.98</v>
      </c>
      <c r="T194" s="53">
        <f t="shared" si="43"/>
        <v>0.60876343330309113</v>
      </c>
    </row>
    <row r="195" ht="15.95" customHeight="1">
      <c r="A195" s="342" t="s">
        <v>485</v>
      </c>
      <c r="B195" s="39" t="s">
        <v>282</v>
      </c>
      <c r="C195" s="59" t="str">
        <f>VLOOKUP(B195,'New template'!A:L,2,FALSE)</f>
        <v>E05096</v>
      </c>
      <c r="D195" s="41">
        <v>131</v>
      </c>
      <c r="E195" s="42">
        <v>498</v>
      </c>
      <c r="F195" s="43">
        <v>0.59999999999999998</v>
      </c>
      <c r="G195" s="44">
        <f t="shared" si="33"/>
        <v>199</v>
      </c>
      <c r="H195" s="45">
        <f t="shared" si="34"/>
        <v>28.009249999999998</v>
      </c>
      <c r="I195" s="45">
        <f t="shared" si="35"/>
        <v>3669.2117499999999</v>
      </c>
      <c r="J195" s="45">
        <f t="shared" si="36"/>
        <v>3.6412024999999999</v>
      </c>
      <c r="K195" s="46">
        <f t="shared" si="37"/>
        <v>3192.2142224999998</v>
      </c>
      <c r="L195" s="47">
        <v>0.20000000000000001</v>
      </c>
      <c r="M195" s="48">
        <f t="shared" si="38"/>
        <v>638.44284449999998</v>
      </c>
      <c r="N195" s="49">
        <v>0.050000000000000003</v>
      </c>
      <c r="O195" s="50">
        <f t="shared" si="39"/>
        <v>159.61071112499999</v>
      </c>
      <c r="P195" s="49">
        <v>0.050000000000000003</v>
      </c>
      <c r="Q195" s="50">
        <f t="shared" si="40"/>
        <v>159.61071112499999</v>
      </c>
      <c r="R195" s="51">
        <f t="shared" si="41"/>
        <v>17.059999999999999</v>
      </c>
      <c r="S195" s="52">
        <f t="shared" si="42"/>
        <v>2234.8599999999997</v>
      </c>
      <c r="T195" s="53">
        <f t="shared" si="43"/>
        <v>0.60908449887090865</v>
      </c>
    </row>
    <row r="196" ht="15.95" customHeight="1">
      <c r="A196" s="342" t="s">
        <v>485</v>
      </c>
      <c r="B196" s="39" t="s">
        <v>398</v>
      </c>
      <c r="C196" s="59" t="str">
        <f>VLOOKUP(B196,'New template'!A:L,2,FALSE)</f>
        <v>E06129</v>
      </c>
      <c r="D196" s="41">
        <v>1</v>
      </c>
      <c r="E196" s="42">
        <v>248</v>
      </c>
      <c r="F196" s="43">
        <v>0</v>
      </c>
      <c r="G196" s="44">
        <f t="shared" si="33"/>
        <v>248</v>
      </c>
      <c r="H196" s="45">
        <f t="shared" si="34"/>
        <v>34.905999999999999</v>
      </c>
      <c r="I196" s="45">
        <f t="shared" si="35"/>
        <v>34.905999999999999</v>
      </c>
      <c r="J196" s="45">
        <f t="shared" si="36"/>
        <v>4.5377799999999997</v>
      </c>
      <c r="K196" s="46">
        <f t="shared" si="37"/>
        <v>30.368220000000001</v>
      </c>
      <c r="L196" s="47">
        <v>0.20000000000000001</v>
      </c>
      <c r="M196" s="48">
        <f t="shared" si="38"/>
        <v>6.0736440000000007</v>
      </c>
      <c r="N196" s="49">
        <v>0.050000000000000003</v>
      </c>
      <c r="O196" s="50">
        <f t="shared" si="39"/>
        <v>1.5184110000000002</v>
      </c>
      <c r="P196" s="49">
        <v>0.050000000000000003</v>
      </c>
      <c r="Q196" s="50">
        <f t="shared" si="40"/>
        <v>1.5184110000000002</v>
      </c>
      <c r="R196" s="51">
        <f t="shared" si="41"/>
        <v>21.260000000000002</v>
      </c>
      <c r="S196" s="52">
        <f t="shared" si="42"/>
        <v>21.260000000000002</v>
      </c>
      <c r="T196" s="53">
        <f t="shared" si="43"/>
        <v>0.60906434423881284</v>
      </c>
    </row>
    <row r="197" ht="15.95" customHeight="1">
      <c r="A197" s="342" t="s">
        <v>485</v>
      </c>
      <c r="B197" s="39" t="s">
        <v>398</v>
      </c>
      <c r="C197" s="59" t="str">
        <f>VLOOKUP(B197,'New template'!A:L,2,FALSE)</f>
        <v>E06129</v>
      </c>
      <c r="D197" s="41">
        <v>122</v>
      </c>
      <c r="E197" s="42">
        <v>248</v>
      </c>
      <c r="F197" s="43">
        <v>0.40000000000000002</v>
      </c>
      <c r="G197" s="44">
        <f t="shared" si="33"/>
        <v>148</v>
      </c>
      <c r="H197" s="45">
        <f t="shared" si="34"/>
        <v>20.831</v>
      </c>
      <c r="I197" s="45">
        <f t="shared" si="35"/>
        <v>2541.3820000000001</v>
      </c>
      <c r="J197" s="45">
        <f t="shared" si="36"/>
        <v>2.7080299999999999</v>
      </c>
      <c r="K197" s="46">
        <f t="shared" si="37"/>
        <v>2211.00234</v>
      </c>
      <c r="L197" s="47">
        <v>0.20000000000000001</v>
      </c>
      <c r="M197" s="48">
        <f t="shared" si="38"/>
        <v>442.200468</v>
      </c>
      <c r="N197" s="49">
        <v>0.050000000000000003</v>
      </c>
      <c r="O197" s="50">
        <f t="shared" si="39"/>
        <v>110.550117</v>
      </c>
      <c r="P197" s="49">
        <v>0.050000000000000003</v>
      </c>
      <c r="Q197" s="50">
        <f t="shared" si="40"/>
        <v>110.550117</v>
      </c>
      <c r="R197" s="51">
        <f t="shared" si="41"/>
        <v>12.69</v>
      </c>
      <c r="S197" s="52">
        <f t="shared" si="42"/>
        <v>1548.1799999999998</v>
      </c>
      <c r="T197" s="53">
        <f t="shared" si="43"/>
        <v>0.60918822908165704</v>
      </c>
    </row>
    <row r="198" ht="15.95" customHeight="1">
      <c r="A198" s="342" t="s">
        <v>485</v>
      </c>
      <c r="B198" s="39" t="s">
        <v>399</v>
      </c>
      <c r="C198" s="59" t="str">
        <f>VLOOKUP(B198,'New template'!A:L,2,FALSE)</f>
        <v>E06635</v>
      </c>
      <c r="D198" s="41">
        <v>95</v>
      </c>
      <c r="E198" s="42">
        <v>348</v>
      </c>
      <c r="F198" s="43">
        <v>0.40000000000000002</v>
      </c>
      <c r="G198" s="44">
        <f t="shared" si="33"/>
        <v>208</v>
      </c>
      <c r="H198" s="45">
        <f t="shared" si="34"/>
        <v>29.275999999999996</v>
      </c>
      <c r="I198" s="45">
        <f t="shared" si="35"/>
        <v>2781.2199999999998</v>
      </c>
      <c r="J198" s="45">
        <f t="shared" si="36"/>
        <v>3.8058799999999997</v>
      </c>
      <c r="K198" s="46">
        <f t="shared" si="37"/>
        <v>2419.6614</v>
      </c>
      <c r="L198" s="47">
        <v>0.20000000000000001</v>
      </c>
      <c r="M198" s="48">
        <f t="shared" si="38"/>
        <v>483.93227999999999</v>
      </c>
      <c r="N198" s="49">
        <v>0.050000000000000003</v>
      </c>
      <c r="O198" s="50">
        <f t="shared" si="39"/>
        <v>120.98307</v>
      </c>
      <c r="P198" s="49">
        <v>0.050000000000000003</v>
      </c>
      <c r="Q198" s="50">
        <f t="shared" si="40"/>
        <v>120.98307</v>
      </c>
      <c r="R198" s="51">
        <f t="shared" si="41"/>
        <v>17.829999999999998</v>
      </c>
      <c r="S198" s="52">
        <f t="shared" si="42"/>
        <v>1693.8499999999999</v>
      </c>
      <c r="T198" s="53">
        <f t="shared" si="43"/>
        <v>0.60903128842738075</v>
      </c>
    </row>
    <row r="199" ht="15.95" customHeight="1">
      <c r="A199" s="342" t="s">
        <v>485</v>
      </c>
      <c r="B199" s="39" t="s">
        <v>250</v>
      </c>
      <c r="C199" s="59" t="str">
        <f>VLOOKUP(B199,'New template'!A:L,2,FALSE)</f>
        <v>E03024</v>
      </c>
      <c r="D199" s="41">
        <v>268</v>
      </c>
      <c r="E199" s="42">
        <v>198</v>
      </c>
      <c r="F199" s="43">
        <v>0.75</v>
      </c>
      <c r="G199" s="44">
        <f t="shared" si="33"/>
        <v>49</v>
      </c>
      <c r="H199" s="45">
        <f t="shared" si="34"/>
        <v>6.896749999999999</v>
      </c>
      <c r="I199" s="45">
        <f t="shared" si="35"/>
        <v>1848.3289999999997</v>
      </c>
      <c r="J199" s="45">
        <f t="shared" si="36"/>
        <v>0.89657749999999992</v>
      </c>
      <c r="K199" s="46">
        <f t="shared" si="37"/>
        <v>1608.0462299999997</v>
      </c>
      <c r="L199" s="47">
        <v>0.20000000000000001</v>
      </c>
      <c r="M199" s="48">
        <f t="shared" si="38"/>
        <v>321.60924599999998</v>
      </c>
      <c r="N199" s="49">
        <v>0.050000000000000003</v>
      </c>
      <c r="O199" s="50">
        <f t="shared" si="39"/>
        <v>80.402311499999996</v>
      </c>
      <c r="P199" s="49">
        <v>0.050000000000000003</v>
      </c>
      <c r="Q199" s="50">
        <f t="shared" si="40"/>
        <v>80.402311499999996</v>
      </c>
      <c r="R199" s="51">
        <f t="shared" si="41"/>
        <v>4.2000000000000002</v>
      </c>
      <c r="S199" s="52">
        <f t="shared" si="42"/>
        <v>1125.6000000000001</v>
      </c>
      <c r="T199" s="53">
        <f t="shared" si="43"/>
        <v>0.60898249175336228</v>
      </c>
    </row>
    <row r="200" ht="15.95" customHeight="1">
      <c r="A200" s="342" t="s">
        <v>485</v>
      </c>
      <c r="B200" s="39" t="s">
        <v>388</v>
      </c>
      <c r="C200" s="59" t="str">
        <f>VLOOKUP(B200,'New template'!A:L,2,FALSE)</f>
        <v>E06161</v>
      </c>
      <c r="D200" s="41">
        <v>1</v>
      </c>
      <c r="E200" s="42">
        <v>398</v>
      </c>
      <c r="F200" s="43">
        <v>0.5</v>
      </c>
      <c r="G200" s="44">
        <f t="shared" si="33"/>
        <v>199</v>
      </c>
      <c r="H200" s="45">
        <f t="shared" si="34"/>
        <v>28.009249999999998</v>
      </c>
      <c r="I200" s="45">
        <f t="shared" si="35"/>
        <v>28.009249999999998</v>
      </c>
      <c r="J200" s="45">
        <f t="shared" si="36"/>
        <v>3.6412024999999999</v>
      </c>
      <c r="K200" s="46">
        <f t="shared" si="37"/>
        <v>24.368047499999999</v>
      </c>
      <c r="L200" s="47">
        <v>0.20000000000000001</v>
      </c>
      <c r="M200" s="48">
        <f t="shared" si="38"/>
        <v>4.8736095000000006</v>
      </c>
      <c r="N200" s="49">
        <v>0.050000000000000003</v>
      </c>
      <c r="O200" s="50">
        <f t="shared" si="39"/>
        <v>1.2184023750000001</v>
      </c>
      <c r="P200" s="49">
        <v>0.050000000000000003</v>
      </c>
      <c r="Q200" s="50">
        <f t="shared" si="40"/>
        <v>1.2184023750000001</v>
      </c>
      <c r="R200" s="51">
        <f t="shared" si="41"/>
        <v>17.059999999999999</v>
      </c>
      <c r="S200" s="52">
        <f t="shared" si="42"/>
        <v>17.059999999999999</v>
      </c>
      <c r="T200" s="53">
        <f t="shared" si="43"/>
        <v>0.60908449887090876</v>
      </c>
    </row>
    <row r="201" ht="15.95" customHeight="1">
      <c r="A201" s="342" t="s">
        <v>485</v>
      </c>
      <c r="B201" s="56" t="s">
        <v>388</v>
      </c>
      <c r="C201" s="59" t="str">
        <f>VLOOKUP(B201,'New template'!A:L,2,FALSE)</f>
        <v>E06161</v>
      </c>
      <c r="D201" s="41">
        <v>7</v>
      </c>
      <c r="E201" s="42">
        <v>398</v>
      </c>
      <c r="F201" s="43">
        <v>0.63</v>
      </c>
      <c r="G201" s="44">
        <f t="shared" si="33"/>
        <v>147</v>
      </c>
      <c r="H201" s="45">
        <f t="shared" si="34"/>
        <v>20.690249999999999</v>
      </c>
      <c r="I201" s="45">
        <f t="shared" si="35"/>
        <v>144.83175</v>
      </c>
      <c r="J201" s="45">
        <f t="shared" si="36"/>
        <v>2.6897324999999999</v>
      </c>
      <c r="K201" s="46">
        <f t="shared" si="37"/>
        <v>126.00362250000001</v>
      </c>
      <c r="L201" s="47">
        <v>0.20000000000000001</v>
      </c>
      <c r="M201" s="48">
        <f t="shared" si="38"/>
        <v>25.200724500000003</v>
      </c>
      <c r="N201" s="49">
        <v>0.050000000000000003</v>
      </c>
      <c r="O201" s="50">
        <f t="shared" si="39"/>
        <v>6.3001811250000008</v>
      </c>
      <c r="P201" s="49">
        <v>0.050000000000000003</v>
      </c>
      <c r="Q201" s="50">
        <f t="shared" si="40"/>
        <v>6.3001811250000008</v>
      </c>
      <c r="R201" s="51">
        <f t="shared" si="41"/>
        <v>12.6</v>
      </c>
      <c r="S201" s="52">
        <f t="shared" si="42"/>
        <v>88.200000000000003</v>
      </c>
      <c r="T201" s="53">
        <f t="shared" si="43"/>
        <v>0.60898249175336217</v>
      </c>
    </row>
    <row r="202" ht="15.95" customHeight="1">
      <c r="A202" s="342" t="s">
        <v>485</v>
      </c>
      <c r="B202" s="39" t="s">
        <v>389</v>
      </c>
      <c r="C202" s="59" t="str">
        <f>VLOOKUP(B202,'New template'!A:L,2,FALSE)</f>
        <v>E06160</v>
      </c>
      <c r="D202" s="41">
        <v>5</v>
      </c>
      <c r="E202" s="42">
        <v>298</v>
      </c>
      <c r="F202" s="43">
        <v>0.5</v>
      </c>
      <c r="G202" s="44">
        <f t="shared" si="33"/>
        <v>149</v>
      </c>
      <c r="H202" s="45">
        <f t="shared" si="34"/>
        <v>20.971749999999997</v>
      </c>
      <c r="I202" s="45">
        <f t="shared" si="35"/>
        <v>104.85874999999999</v>
      </c>
      <c r="J202" s="45">
        <f t="shared" si="36"/>
        <v>2.7263274999999996</v>
      </c>
      <c r="K202" s="46">
        <f t="shared" si="37"/>
        <v>91.227112499999976</v>
      </c>
      <c r="L202" s="47">
        <v>0.20000000000000001</v>
      </c>
      <c r="M202" s="48">
        <f t="shared" si="38"/>
        <v>18.245422499999997</v>
      </c>
      <c r="N202" s="49">
        <v>0.050000000000000003</v>
      </c>
      <c r="O202" s="50">
        <f t="shared" si="39"/>
        <v>4.5613556249999991</v>
      </c>
      <c r="P202" s="49">
        <v>0.050000000000000003</v>
      </c>
      <c r="Q202" s="50">
        <f t="shared" si="40"/>
        <v>4.5613556249999991</v>
      </c>
      <c r="R202" s="51">
        <f t="shared" si="41"/>
        <v>12.77</v>
      </c>
      <c r="S202" s="52">
        <f t="shared" si="42"/>
        <v>63.849999999999994</v>
      </c>
      <c r="T202" s="53">
        <f t="shared" si="43"/>
        <v>0.60891437290640982</v>
      </c>
    </row>
    <row r="203" ht="15.95" customHeight="1">
      <c r="A203" s="342" t="s">
        <v>485</v>
      </c>
      <c r="B203" s="39" t="s">
        <v>389</v>
      </c>
      <c r="C203" s="59" t="str">
        <f>VLOOKUP(B203,'New template'!A:L,2,FALSE)</f>
        <v>E06160</v>
      </c>
      <c r="D203" s="41">
        <v>71</v>
      </c>
      <c r="E203" s="42">
        <v>298</v>
      </c>
      <c r="F203" s="43">
        <v>0.67000000000000004</v>
      </c>
      <c r="G203" s="44">
        <f t="shared" si="33"/>
        <v>98</v>
      </c>
      <c r="H203" s="45">
        <f t="shared" si="34"/>
        <v>13.793499999999998</v>
      </c>
      <c r="I203" s="45">
        <f t="shared" si="35"/>
        <v>979.33849999999984</v>
      </c>
      <c r="J203" s="45">
        <f t="shared" si="36"/>
        <v>1.7931549999999998</v>
      </c>
      <c r="K203" s="46">
        <f t="shared" si="37"/>
        <v>852.02449499999977</v>
      </c>
      <c r="L203" s="47">
        <v>0.20000000000000001</v>
      </c>
      <c r="M203" s="48">
        <f t="shared" si="38"/>
        <v>170.40489899999997</v>
      </c>
      <c r="N203" s="49">
        <v>0.050000000000000003</v>
      </c>
      <c r="O203" s="50">
        <f t="shared" si="39"/>
        <v>42.601224749999993</v>
      </c>
      <c r="P203" s="49">
        <v>0.050000000000000003</v>
      </c>
      <c r="Q203" s="50">
        <f t="shared" si="40"/>
        <v>42.601224749999993</v>
      </c>
      <c r="R203" s="51">
        <f t="shared" si="41"/>
        <v>8.4000000000000004</v>
      </c>
      <c r="S203" s="52">
        <f t="shared" si="42"/>
        <v>596.39999999999998</v>
      </c>
      <c r="T203" s="53">
        <f t="shared" si="43"/>
        <v>0.60898249175336217</v>
      </c>
    </row>
    <row r="204" ht="15.95" customHeight="1">
      <c r="A204" s="342" t="s">
        <v>485</v>
      </c>
      <c r="B204" s="39" t="s">
        <v>390</v>
      </c>
      <c r="C204" s="59" t="str">
        <f>VLOOKUP(B204,'New template'!A:L,2,FALSE)</f>
        <v>E06168</v>
      </c>
      <c r="D204" s="41">
        <v>6</v>
      </c>
      <c r="E204" s="42">
        <v>178</v>
      </c>
      <c r="F204" s="43">
        <v>0.34000000000000002</v>
      </c>
      <c r="G204" s="44">
        <f t="shared" si="33"/>
        <v>117</v>
      </c>
      <c r="H204" s="45">
        <f t="shared" si="34"/>
        <v>16.467749999999999</v>
      </c>
      <c r="I204" s="45">
        <f t="shared" si="35"/>
        <v>98.8065</v>
      </c>
      <c r="J204" s="45">
        <f t="shared" si="36"/>
        <v>2.1408074999999998</v>
      </c>
      <c r="K204" s="46">
        <f t="shared" si="37"/>
        <v>85.961654999999993</v>
      </c>
      <c r="L204" s="47">
        <v>0.20000000000000001</v>
      </c>
      <c r="M204" s="48">
        <f t="shared" si="38"/>
        <v>17.192330999999999</v>
      </c>
      <c r="N204" s="49">
        <v>0.050000000000000003</v>
      </c>
      <c r="O204" s="50">
        <f t="shared" si="39"/>
        <v>4.2980827499999998</v>
      </c>
      <c r="P204" s="49">
        <v>0.050000000000000003</v>
      </c>
      <c r="Q204" s="50">
        <f t="shared" si="40"/>
        <v>4.2980827499999998</v>
      </c>
      <c r="R204" s="51">
        <f t="shared" si="41"/>
        <v>10.029999999999999</v>
      </c>
      <c r="S204" s="52">
        <f t="shared" si="42"/>
        <v>60.179999999999993</v>
      </c>
      <c r="T204" s="53">
        <f t="shared" si="43"/>
        <v>0.60906924139606189</v>
      </c>
    </row>
    <row r="205" ht="15.95" customHeight="1">
      <c r="A205" s="342" t="s">
        <v>485</v>
      </c>
      <c r="B205" s="39" t="s">
        <v>391</v>
      </c>
      <c r="C205" s="59" t="str">
        <f>VLOOKUP(B205,'New template'!A:L,2,FALSE)</f>
        <v>E06162</v>
      </c>
      <c r="D205" s="41">
        <v>51</v>
      </c>
      <c r="E205" s="42">
        <v>498</v>
      </c>
      <c r="F205" s="43">
        <v>0.59999999999999998</v>
      </c>
      <c r="G205" s="44">
        <f t="shared" ref="G205:G233" si="44">ROUNDDOWN(E205*(1-F205),0)</f>
        <v>199</v>
      </c>
      <c r="H205" s="45">
        <f t="shared" ref="H205:H233" si="45">G205*$C$6</f>
        <v>28.009249999999998</v>
      </c>
      <c r="I205" s="45">
        <f t="shared" ref="I205:I233" si="46">H205*D205</f>
        <v>1428.4717499999999</v>
      </c>
      <c r="J205" s="45">
        <f t="shared" ref="J205:J233" si="47">H205*0.13</f>
        <v>3.6412024999999999</v>
      </c>
      <c r="K205" s="46">
        <f t="shared" ref="K205:K233" si="48">(H205-J205)*D205</f>
        <v>1242.7704225</v>
      </c>
      <c r="L205" s="47">
        <v>0.20000000000000001</v>
      </c>
      <c r="M205" s="48">
        <f t="shared" ref="M205:M233" si="49">K205*L205</f>
        <v>248.55408450000002</v>
      </c>
      <c r="N205" s="49">
        <v>0.050000000000000003</v>
      </c>
      <c r="O205" s="50">
        <f t="shared" ref="O205:O233" si="50">K205*N205</f>
        <v>62.138521125000004</v>
      </c>
      <c r="P205" s="49">
        <v>0.050000000000000003</v>
      </c>
      <c r="Q205" s="50">
        <f t="shared" ref="Q205:Q233" si="51">K205*P205</f>
        <v>62.138521125000004</v>
      </c>
      <c r="R205" s="51">
        <f t="shared" ref="R205:R233" si="52">IFERROR(ROUND((K205-M205-O205-Q205)/D205,2),0)</f>
        <v>17.059999999999999</v>
      </c>
      <c r="S205" s="52">
        <f t="shared" ref="S205:S233" si="53">+D205*R205</f>
        <v>870.05999999999995</v>
      </c>
      <c r="T205" s="53">
        <f t="shared" ref="T205:T233" si="54">S205/I205</f>
        <v>0.60908449887090876</v>
      </c>
    </row>
    <row r="206" ht="15.95" customHeight="1">
      <c r="A206" s="342" t="s">
        <v>485</v>
      </c>
      <c r="B206" s="56" t="s">
        <v>391</v>
      </c>
      <c r="C206" s="59" t="str">
        <f>VLOOKUP(B206,'New template'!A:L,2,FALSE)</f>
        <v>E06162</v>
      </c>
      <c r="D206" s="41">
        <v>6</v>
      </c>
      <c r="E206" s="42">
        <v>498</v>
      </c>
      <c r="F206" s="43">
        <v>0.5</v>
      </c>
      <c r="G206" s="44">
        <f t="shared" si="44"/>
        <v>249</v>
      </c>
      <c r="H206" s="45">
        <f t="shared" si="45"/>
        <v>35.046749999999996</v>
      </c>
      <c r="I206" s="45">
        <f t="shared" si="46"/>
        <v>210.28049999999996</v>
      </c>
      <c r="J206" s="45">
        <f t="shared" si="47"/>
        <v>4.5560774999999998</v>
      </c>
      <c r="K206" s="46">
        <f t="shared" si="48"/>
        <v>182.94403499999999</v>
      </c>
      <c r="L206" s="47">
        <v>0.20000000000000001</v>
      </c>
      <c r="M206" s="48">
        <f t="shared" si="49"/>
        <v>36.588806999999996</v>
      </c>
      <c r="N206" s="49">
        <v>0.050000000000000003</v>
      </c>
      <c r="O206" s="50">
        <f t="shared" si="50"/>
        <v>9.1472017499999989</v>
      </c>
      <c r="P206" s="49">
        <v>0.050000000000000003</v>
      </c>
      <c r="Q206" s="50">
        <f t="shared" si="51"/>
        <v>9.1472017499999989</v>
      </c>
      <c r="R206" s="51">
        <f t="shared" si="52"/>
        <v>21.34</v>
      </c>
      <c r="S206" s="52">
        <f t="shared" si="53"/>
        <v>128.03999999999999</v>
      </c>
      <c r="T206" s="53">
        <f t="shared" si="54"/>
        <v>0.60890096799275262</v>
      </c>
    </row>
    <row r="207" ht="15.95" customHeight="1">
      <c r="A207" s="342" t="s">
        <v>485</v>
      </c>
      <c r="B207" s="56" t="s">
        <v>441</v>
      </c>
      <c r="C207" s="59" t="str">
        <f>VLOOKUP(B207,'New template'!A:L,2,FALSE)</f>
        <v>E06381</v>
      </c>
      <c r="D207" s="41">
        <v>28</v>
      </c>
      <c r="E207" s="42">
        <v>198</v>
      </c>
      <c r="F207" s="43">
        <v>0.34999999999999998</v>
      </c>
      <c r="G207" s="44">
        <f t="shared" si="44"/>
        <v>128</v>
      </c>
      <c r="H207" s="45">
        <f t="shared" si="45"/>
        <v>18.015999999999998</v>
      </c>
      <c r="I207" s="45">
        <f t="shared" si="46"/>
        <v>504.44799999999998</v>
      </c>
      <c r="J207" s="45">
        <f t="shared" si="47"/>
        <v>2.3420799999999997</v>
      </c>
      <c r="K207" s="46">
        <f t="shared" si="48"/>
        <v>438.86975999999999</v>
      </c>
      <c r="L207" s="47">
        <v>0.20000000000000001</v>
      </c>
      <c r="M207" s="48">
        <f t="shared" si="49"/>
        <v>87.773952000000008</v>
      </c>
      <c r="N207" s="49">
        <v>0.050000000000000003</v>
      </c>
      <c r="O207" s="50">
        <f t="shared" si="50"/>
        <v>21.943488000000002</v>
      </c>
      <c r="P207" s="49">
        <v>0.050000000000000003</v>
      </c>
      <c r="Q207" s="50">
        <f t="shared" si="51"/>
        <v>21.943488000000002</v>
      </c>
      <c r="R207" s="51">
        <f t="shared" si="52"/>
        <v>10.970000000000001</v>
      </c>
      <c r="S207" s="52">
        <f t="shared" si="53"/>
        <v>307.16000000000003</v>
      </c>
      <c r="T207" s="53">
        <f t="shared" si="54"/>
        <v>0.60890319715808183</v>
      </c>
    </row>
    <row r="208" ht="15.95" customHeight="1">
      <c r="A208" s="342" t="s">
        <v>485</v>
      </c>
      <c r="B208" s="56" t="s">
        <v>441</v>
      </c>
      <c r="C208" s="59" t="str">
        <f>VLOOKUP(B208,'New template'!A:L,2,FALSE)</f>
        <v>E06381</v>
      </c>
      <c r="D208" s="41">
        <v>1</v>
      </c>
      <c r="E208" s="42">
        <v>198</v>
      </c>
      <c r="F208" s="43">
        <v>0</v>
      </c>
      <c r="G208" s="44">
        <f t="shared" si="44"/>
        <v>198</v>
      </c>
      <c r="H208" s="45">
        <f t="shared" si="45"/>
        <v>27.868499999999997</v>
      </c>
      <c r="I208" s="45">
        <f t="shared" si="46"/>
        <v>27.868499999999997</v>
      </c>
      <c r="J208" s="45">
        <f t="shared" si="47"/>
        <v>3.6229049999999998</v>
      </c>
      <c r="K208" s="46">
        <f t="shared" si="48"/>
        <v>24.245594999999998</v>
      </c>
      <c r="L208" s="47">
        <v>0.20000000000000001</v>
      </c>
      <c r="M208" s="48">
        <f t="shared" si="49"/>
        <v>4.849119</v>
      </c>
      <c r="N208" s="49">
        <v>0.050000000000000003</v>
      </c>
      <c r="O208" s="50">
        <f t="shared" si="50"/>
        <v>1.21227975</v>
      </c>
      <c r="P208" s="49">
        <v>0.050000000000000003</v>
      </c>
      <c r="Q208" s="50">
        <f t="shared" si="51"/>
        <v>1.21227975</v>
      </c>
      <c r="R208" s="51">
        <f t="shared" si="52"/>
        <v>16.969999999999999</v>
      </c>
      <c r="S208" s="52">
        <f t="shared" si="53"/>
        <v>16.969999999999999</v>
      </c>
      <c r="T208" s="53">
        <f t="shared" si="54"/>
        <v>0.60893123060085763</v>
      </c>
    </row>
    <row r="209" ht="15.95" customHeight="1">
      <c r="A209" s="342" t="s">
        <v>485</v>
      </c>
      <c r="B209" s="56" t="s">
        <v>443</v>
      </c>
      <c r="C209" s="59" t="str">
        <f>VLOOKUP(B209,'New template'!A:L,2,FALSE)</f>
        <v>E06689</v>
      </c>
      <c r="D209" s="41">
        <v>3</v>
      </c>
      <c r="E209" s="42">
        <v>298</v>
      </c>
      <c r="F209" s="43">
        <v>0.34999999999999998</v>
      </c>
      <c r="G209" s="44">
        <f t="shared" si="44"/>
        <v>193</v>
      </c>
      <c r="H209" s="45">
        <f t="shared" si="45"/>
        <v>27.164749999999998</v>
      </c>
      <c r="I209" s="45">
        <f t="shared" si="46"/>
        <v>81.494249999999994</v>
      </c>
      <c r="J209" s="45">
        <f t="shared" si="47"/>
        <v>3.5314174999999999</v>
      </c>
      <c r="K209" s="46">
        <f t="shared" si="48"/>
        <v>70.899997499999998</v>
      </c>
      <c r="L209" s="47">
        <v>0.20000000000000001</v>
      </c>
      <c r="M209" s="48">
        <f t="shared" si="49"/>
        <v>14.179999500000001</v>
      </c>
      <c r="N209" s="49">
        <v>0.050000000000000003</v>
      </c>
      <c r="O209" s="50">
        <f t="shared" si="50"/>
        <v>3.5449998750000002</v>
      </c>
      <c r="P209" s="49">
        <v>0.050000000000000003</v>
      </c>
      <c r="Q209" s="50">
        <f t="shared" si="51"/>
        <v>3.5449998750000002</v>
      </c>
      <c r="R209" s="51">
        <f t="shared" si="52"/>
        <v>16.539999999999999</v>
      </c>
      <c r="S209" s="52">
        <f t="shared" si="53"/>
        <v>49.619999999999997</v>
      </c>
      <c r="T209" s="53">
        <f t="shared" si="54"/>
        <v>0.60887731343008866</v>
      </c>
    </row>
    <row r="210" ht="15.95" customHeight="1">
      <c r="A210" s="342" t="s">
        <v>485</v>
      </c>
      <c r="B210" s="56" t="s">
        <v>262</v>
      </c>
      <c r="C210" s="59" t="str">
        <f>VLOOKUP(B210,'New template'!A:L,2,FALSE)</f>
        <v>E03191</v>
      </c>
      <c r="D210" s="41">
        <v>63</v>
      </c>
      <c r="E210" s="42">
        <v>258</v>
      </c>
      <c r="F210" s="43">
        <v>0.80000000000000004</v>
      </c>
      <c r="G210" s="44">
        <f t="shared" si="44"/>
        <v>51</v>
      </c>
      <c r="H210" s="45">
        <f t="shared" si="45"/>
        <v>7.1782499999999994</v>
      </c>
      <c r="I210" s="45">
        <f t="shared" si="46"/>
        <v>452.22974999999997</v>
      </c>
      <c r="J210" s="45">
        <f t="shared" si="47"/>
        <v>0.93317249999999996</v>
      </c>
      <c r="K210" s="46">
        <f t="shared" si="48"/>
        <v>393.43988249999995</v>
      </c>
      <c r="L210" s="47">
        <v>0.20000000000000001</v>
      </c>
      <c r="M210" s="48">
        <f t="shared" si="49"/>
        <v>78.687976499999991</v>
      </c>
      <c r="N210" s="49">
        <v>0.050000000000000003</v>
      </c>
      <c r="O210" s="50">
        <f t="shared" si="50"/>
        <v>19.671994124999998</v>
      </c>
      <c r="P210" s="49">
        <v>0.050000000000000003</v>
      </c>
      <c r="Q210" s="50">
        <f t="shared" si="51"/>
        <v>19.671994124999998</v>
      </c>
      <c r="R210" s="51">
        <f t="shared" si="52"/>
        <v>4.3700000000000001</v>
      </c>
      <c r="S210" s="52">
        <f t="shared" si="53"/>
        <v>275.31</v>
      </c>
      <c r="T210" s="53">
        <f t="shared" si="54"/>
        <v>0.60878347786716824</v>
      </c>
    </row>
    <row r="211" ht="15.95" customHeight="1">
      <c r="A211" s="342" t="s">
        <v>485</v>
      </c>
      <c r="B211" s="56" t="s">
        <v>528</v>
      </c>
      <c r="C211" s="353"/>
      <c r="D211" s="41">
        <v>39</v>
      </c>
      <c r="E211" s="42">
        <v>198</v>
      </c>
      <c r="F211" s="43">
        <v>0</v>
      </c>
      <c r="G211" s="44">
        <f t="shared" si="44"/>
        <v>198</v>
      </c>
      <c r="H211" s="45">
        <f t="shared" si="45"/>
        <v>27.868499999999997</v>
      </c>
      <c r="I211" s="45">
        <f t="shared" si="46"/>
        <v>1086.8715</v>
      </c>
      <c r="J211" s="45">
        <f t="shared" si="47"/>
        <v>3.6229049999999998</v>
      </c>
      <c r="K211" s="46">
        <f t="shared" si="48"/>
        <v>945.57820499999991</v>
      </c>
      <c r="L211" s="47">
        <v>0.20000000000000001</v>
      </c>
      <c r="M211" s="48">
        <f t="shared" si="49"/>
        <v>189.11564099999998</v>
      </c>
      <c r="N211" s="49">
        <v>0.050000000000000003</v>
      </c>
      <c r="O211" s="50">
        <f t="shared" si="50"/>
        <v>47.278910249999996</v>
      </c>
      <c r="P211" s="49">
        <v>0.050000000000000003</v>
      </c>
      <c r="Q211" s="50">
        <f t="shared" si="51"/>
        <v>47.278910249999996</v>
      </c>
      <c r="R211" s="51">
        <f t="shared" si="52"/>
        <v>16.969999999999999</v>
      </c>
      <c r="S211" s="52">
        <f t="shared" si="53"/>
        <v>661.82999999999993</v>
      </c>
      <c r="T211" s="53">
        <f t="shared" si="54"/>
        <v>0.60893123060085752</v>
      </c>
    </row>
    <row r="212" ht="15.95" customHeight="1">
      <c r="A212" s="342" t="s">
        <v>485</v>
      </c>
      <c r="B212" s="56" t="s">
        <v>529</v>
      </c>
      <c r="C212" s="353"/>
      <c r="D212" s="41">
        <v>15</v>
      </c>
      <c r="E212" s="42">
        <v>298</v>
      </c>
      <c r="F212" s="43">
        <v>0</v>
      </c>
      <c r="G212" s="44">
        <f t="shared" si="44"/>
        <v>298</v>
      </c>
      <c r="H212" s="45">
        <f t="shared" si="45"/>
        <v>41.943499999999993</v>
      </c>
      <c r="I212" s="45">
        <f t="shared" si="46"/>
        <v>629.15249999999992</v>
      </c>
      <c r="J212" s="45">
        <f t="shared" si="47"/>
        <v>5.4526549999999991</v>
      </c>
      <c r="K212" s="46">
        <f t="shared" si="48"/>
        <v>547.36267499999985</v>
      </c>
      <c r="L212" s="47">
        <v>0.20000000000000001</v>
      </c>
      <c r="M212" s="48">
        <f t="shared" si="49"/>
        <v>109.47253499999998</v>
      </c>
      <c r="N212" s="49">
        <v>0.050000000000000003</v>
      </c>
      <c r="O212" s="50">
        <f t="shared" si="50"/>
        <v>27.368133749999995</v>
      </c>
      <c r="P212" s="49">
        <v>0.050000000000000003</v>
      </c>
      <c r="Q212" s="50">
        <f t="shared" si="51"/>
        <v>27.368133749999995</v>
      </c>
      <c r="R212" s="51">
        <f t="shared" si="52"/>
        <v>25.539999999999999</v>
      </c>
      <c r="S212" s="52">
        <f t="shared" si="53"/>
        <v>383.09999999999997</v>
      </c>
      <c r="T212" s="53">
        <f t="shared" si="54"/>
        <v>0.60891437290640982</v>
      </c>
    </row>
    <row r="213" ht="15.95" customHeight="1">
      <c r="A213" s="342" t="s">
        <v>485</v>
      </c>
      <c r="B213" s="56" t="s">
        <v>264</v>
      </c>
      <c r="C213" s="59" t="str">
        <f>VLOOKUP(B213,'New template'!A:L,2,FALSE)</f>
        <v>E01607</v>
      </c>
      <c r="D213" s="41">
        <v>1</v>
      </c>
      <c r="E213" s="42">
        <v>314</v>
      </c>
      <c r="F213" s="43">
        <v>0.59999999999999998</v>
      </c>
      <c r="G213" s="44">
        <f t="shared" si="44"/>
        <v>125</v>
      </c>
      <c r="H213" s="45">
        <f t="shared" si="45"/>
        <v>17.59375</v>
      </c>
      <c r="I213" s="45">
        <f t="shared" si="46"/>
        <v>17.59375</v>
      </c>
      <c r="J213" s="45">
        <f t="shared" si="47"/>
        <v>2.2871874999999999</v>
      </c>
      <c r="K213" s="46">
        <f t="shared" si="48"/>
        <v>15.3065625</v>
      </c>
      <c r="L213" s="47">
        <v>0.20000000000000001</v>
      </c>
      <c r="M213" s="48">
        <f t="shared" si="49"/>
        <v>3.0613125000000001</v>
      </c>
      <c r="N213" s="49">
        <v>0.050000000000000003</v>
      </c>
      <c r="O213" s="50">
        <f t="shared" si="50"/>
        <v>0.76532812500000003</v>
      </c>
      <c r="P213" s="49">
        <v>0.050000000000000003</v>
      </c>
      <c r="Q213" s="50">
        <f t="shared" si="51"/>
        <v>0.76532812500000003</v>
      </c>
      <c r="R213" s="51">
        <f t="shared" si="52"/>
        <v>10.710000000000001</v>
      </c>
      <c r="S213" s="52">
        <f t="shared" si="53"/>
        <v>10.710000000000001</v>
      </c>
      <c r="T213" s="53">
        <f t="shared" si="54"/>
        <v>0.60873889875666076</v>
      </c>
    </row>
    <row r="214" ht="15.95" customHeight="1">
      <c r="A214" s="342" t="s">
        <v>485</v>
      </c>
      <c r="B214" s="56" t="s">
        <v>264</v>
      </c>
      <c r="C214" s="59" t="str">
        <f>VLOOKUP(B214,'New template'!A:L,2,FALSE)</f>
        <v>E01607</v>
      </c>
      <c r="D214" s="41">
        <v>185</v>
      </c>
      <c r="E214" s="42">
        <v>314</v>
      </c>
      <c r="F214" s="43">
        <v>0.90000000000000002</v>
      </c>
      <c r="G214" s="44">
        <f t="shared" si="44"/>
        <v>31</v>
      </c>
      <c r="H214" s="45">
        <f t="shared" si="45"/>
        <v>4.3632499999999999</v>
      </c>
      <c r="I214" s="45">
        <f t="shared" si="46"/>
        <v>807.20124999999996</v>
      </c>
      <c r="J214" s="45">
        <f t="shared" si="47"/>
        <v>0.56722249999999996</v>
      </c>
      <c r="K214" s="46">
        <f t="shared" si="48"/>
        <v>702.26508750000005</v>
      </c>
      <c r="L214" s="47">
        <v>0.20000000000000001</v>
      </c>
      <c r="M214" s="48">
        <f t="shared" si="49"/>
        <v>140.45301750000002</v>
      </c>
      <c r="N214" s="49">
        <v>0.050000000000000003</v>
      </c>
      <c r="O214" s="50">
        <f t="shared" si="50"/>
        <v>35.113254375000004</v>
      </c>
      <c r="P214" s="49">
        <v>0.050000000000000003</v>
      </c>
      <c r="Q214" s="50">
        <f t="shared" si="51"/>
        <v>35.113254375000004</v>
      </c>
      <c r="R214" s="51">
        <f t="shared" si="52"/>
        <v>2.6600000000000001</v>
      </c>
      <c r="S214" s="52">
        <f t="shared" si="53"/>
        <v>492.10000000000002</v>
      </c>
      <c r="T214" s="53">
        <f t="shared" si="54"/>
        <v>0.60963731163696788</v>
      </c>
    </row>
    <row r="215" ht="15.95" customHeight="1">
      <c r="A215" s="342" t="s">
        <v>485</v>
      </c>
      <c r="B215" s="56" t="s">
        <v>276</v>
      </c>
      <c r="C215" s="59" t="str">
        <f>VLOOKUP(B215,'New template'!A:L,2,FALSE)</f>
        <v>E03566</v>
      </c>
      <c r="D215" s="41">
        <v>1</v>
      </c>
      <c r="E215" s="42">
        <v>248</v>
      </c>
      <c r="F215" s="43">
        <v>0.59999999999999998</v>
      </c>
      <c r="G215" s="44">
        <f t="shared" si="44"/>
        <v>99</v>
      </c>
      <c r="H215" s="45">
        <f t="shared" si="45"/>
        <v>13.934249999999999</v>
      </c>
      <c r="I215" s="45">
        <f t="shared" si="46"/>
        <v>13.934249999999999</v>
      </c>
      <c r="J215" s="45">
        <f t="shared" si="47"/>
        <v>1.8114524999999999</v>
      </c>
      <c r="K215" s="46">
        <f t="shared" si="48"/>
        <v>12.122797499999999</v>
      </c>
      <c r="L215" s="47">
        <v>0.20000000000000001</v>
      </c>
      <c r="M215" s="48">
        <f t="shared" si="49"/>
        <v>2.4245595</v>
      </c>
      <c r="N215" s="49">
        <v>0.050000000000000003</v>
      </c>
      <c r="O215" s="50">
        <f t="shared" si="50"/>
        <v>0.60613987499999999</v>
      </c>
      <c r="P215" s="49">
        <v>0.050000000000000003</v>
      </c>
      <c r="Q215" s="50">
        <f t="shared" si="51"/>
        <v>0.60613987499999999</v>
      </c>
      <c r="R215" s="51">
        <f t="shared" si="52"/>
        <v>8.4900000000000002</v>
      </c>
      <c r="S215" s="52">
        <f t="shared" si="53"/>
        <v>8.4900000000000002</v>
      </c>
      <c r="T215" s="53">
        <f t="shared" si="54"/>
        <v>0.60929005866838915</v>
      </c>
    </row>
    <row r="216" ht="15.95" customHeight="1">
      <c r="A216" s="342" t="s">
        <v>485</v>
      </c>
      <c r="B216" s="56" t="s">
        <v>278</v>
      </c>
      <c r="C216" s="59" t="str">
        <f>VLOOKUP(B216,'New template'!A:L,2,FALSE)</f>
        <v>E06534</v>
      </c>
      <c r="D216" s="41">
        <v>10</v>
      </c>
      <c r="E216" s="42">
        <v>348</v>
      </c>
      <c r="F216" s="43">
        <v>0.59999999999999998</v>
      </c>
      <c r="G216" s="44">
        <f t="shared" si="44"/>
        <v>139</v>
      </c>
      <c r="H216" s="45">
        <f t="shared" si="45"/>
        <v>19.564249999999998</v>
      </c>
      <c r="I216" s="45">
        <f t="shared" si="46"/>
        <v>195.64249999999998</v>
      </c>
      <c r="J216" s="45">
        <f t="shared" si="47"/>
        <v>2.5433524999999997</v>
      </c>
      <c r="K216" s="46">
        <f t="shared" si="48"/>
        <v>170.20897499999995</v>
      </c>
      <c r="L216" s="47">
        <v>0.20000000000000001</v>
      </c>
      <c r="M216" s="48">
        <f t="shared" si="49"/>
        <v>34.041794999999993</v>
      </c>
      <c r="N216" s="49">
        <v>0.050000000000000003</v>
      </c>
      <c r="O216" s="50">
        <f t="shared" si="50"/>
        <v>8.5104487499999983</v>
      </c>
      <c r="P216" s="49">
        <v>0.050000000000000003</v>
      </c>
      <c r="Q216" s="50">
        <f t="shared" si="51"/>
        <v>8.5104487499999983</v>
      </c>
      <c r="R216" s="51">
        <f t="shared" si="52"/>
        <v>11.91</v>
      </c>
      <c r="S216" s="52">
        <f t="shared" si="53"/>
        <v>119.09999999999999</v>
      </c>
      <c r="T216" s="53">
        <f t="shared" si="54"/>
        <v>0.60876343330309113</v>
      </c>
    </row>
    <row r="217" ht="15.95" customHeight="1">
      <c r="A217" s="342" t="s">
        <v>485</v>
      </c>
      <c r="B217" s="56" t="s">
        <v>519</v>
      </c>
      <c r="C217" s="353"/>
      <c r="D217" s="41">
        <v>8</v>
      </c>
      <c r="E217" s="42">
        <v>148</v>
      </c>
      <c r="F217" s="43">
        <v>0</v>
      </c>
      <c r="G217" s="44">
        <f t="shared" si="44"/>
        <v>148</v>
      </c>
      <c r="H217" s="45">
        <f t="shared" si="45"/>
        <v>20.831</v>
      </c>
      <c r="I217" s="45">
        <f t="shared" si="46"/>
        <v>166.648</v>
      </c>
      <c r="J217" s="45">
        <f t="shared" si="47"/>
        <v>2.7080299999999999</v>
      </c>
      <c r="K217" s="46">
        <f t="shared" si="48"/>
        <v>144.98375999999999</v>
      </c>
      <c r="L217" s="47">
        <v>0.20000000000000001</v>
      </c>
      <c r="M217" s="48">
        <f t="shared" si="49"/>
        <v>28.996752000000001</v>
      </c>
      <c r="N217" s="49">
        <v>0.050000000000000003</v>
      </c>
      <c r="O217" s="50">
        <f t="shared" si="50"/>
        <v>7.2491880000000002</v>
      </c>
      <c r="P217" s="49">
        <v>0.050000000000000003</v>
      </c>
      <c r="Q217" s="50">
        <f t="shared" si="51"/>
        <v>7.2491880000000002</v>
      </c>
      <c r="R217" s="51">
        <f t="shared" si="52"/>
        <v>12.69</v>
      </c>
      <c r="S217" s="52">
        <f t="shared" si="53"/>
        <v>101.52</v>
      </c>
      <c r="T217" s="53">
        <f t="shared" si="54"/>
        <v>0.60918822908165715</v>
      </c>
    </row>
    <row r="218" ht="15.95" customHeight="1">
      <c r="A218" s="342" t="s">
        <v>485</v>
      </c>
      <c r="B218" s="56" t="s">
        <v>520</v>
      </c>
      <c r="C218" s="353"/>
      <c r="D218" s="41">
        <v>3</v>
      </c>
      <c r="E218" s="42">
        <v>198</v>
      </c>
      <c r="F218" s="43">
        <v>0</v>
      </c>
      <c r="G218" s="44">
        <f t="shared" si="44"/>
        <v>198</v>
      </c>
      <c r="H218" s="45">
        <f t="shared" si="45"/>
        <v>27.868499999999997</v>
      </c>
      <c r="I218" s="45">
        <f t="shared" si="46"/>
        <v>83.605499999999992</v>
      </c>
      <c r="J218" s="45">
        <f t="shared" si="47"/>
        <v>3.6229049999999998</v>
      </c>
      <c r="K218" s="46">
        <f t="shared" si="48"/>
        <v>72.736784999999998</v>
      </c>
      <c r="L218" s="47">
        <v>0.20000000000000001</v>
      </c>
      <c r="M218" s="48">
        <f t="shared" si="49"/>
        <v>14.547357</v>
      </c>
      <c r="N218" s="49">
        <v>0.050000000000000003</v>
      </c>
      <c r="O218" s="50">
        <f t="shared" si="50"/>
        <v>3.63683925</v>
      </c>
      <c r="P218" s="49">
        <v>0.050000000000000003</v>
      </c>
      <c r="Q218" s="50">
        <f t="shared" si="51"/>
        <v>3.63683925</v>
      </c>
      <c r="R218" s="51">
        <f t="shared" si="52"/>
        <v>16.969999999999999</v>
      </c>
      <c r="S218" s="52">
        <f t="shared" si="53"/>
        <v>50.909999999999997</v>
      </c>
      <c r="T218" s="53">
        <f t="shared" si="54"/>
        <v>0.60893123060085763</v>
      </c>
    </row>
    <row r="219" ht="15.95" customHeight="1">
      <c r="A219" s="342" t="s">
        <v>485</v>
      </c>
      <c r="B219" s="56" t="s">
        <v>394</v>
      </c>
      <c r="C219" s="59" t="str">
        <f>VLOOKUP(B219,'New template'!A:L,2,FALSE)</f>
        <v>E05071</v>
      </c>
      <c r="D219" s="41">
        <v>6</v>
      </c>
      <c r="E219" s="42">
        <v>148</v>
      </c>
      <c r="F219" s="43">
        <v>0.75</v>
      </c>
      <c r="G219" s="44">
        <f t="shared" si="44"/>
        <v>37</v>
      </c>
      <c r="H219" s="45">
        <f t="shared" si="45"/>
        <v>5.2077499999999999</v>
      </c>
      <c r="I219" s="45">
        <f t="shared" si="46"/>
        <v>31.246499999999997</v>
      </c>
      <c r="J219" s="45">
        <f t="shared" si="47"/>
        <v>0.67700749999999998</v>
      </c>
      <c r="K219" s="46">
        <f t="shared" si="48"/>
        <v>27.184455</v>
      </c>
      <c r="L219" s="47">
        <v>0.20000000000000001</v>
      </c>
      <c r="M219" s="48">
        <f t="shared" si="49"/>
        <v>5.4368910000000001</v>
      </c>
      <c r="N219" s="49">
        <v>0.050000000000000003</v>
      </c>
      <c r="O219" s="50">
        <f t="shared" si="50"/>
        <v>1.35922275</v>
      </c>
      <c r="P219" s="49">
        <v>0.050000000000000003</v>
      </c>
      <c r="Q219" s="50">
        <f t="shared" si="51"/>
        <v>1.35922275</v>
      </c>
      <c r="R219" s="51">
        <f t="shared" si="52"/>
        <v>3.1699999999999999</v>
      </c>
      <c r="S219" s="52">
        <f t="shared" si="53"/>
        <v>19.02</v>
      </c>
      <c r="T219" s="53">
        <f t="shared" si="54"/>
        <v>0.60870817531563537</v>
      </c>
    </row>
    <row r="220" ht="15.95" customHeight="1">
      <c r="A220" s="342" t="s">
        <v>485</v>
      </c>
      <c r="B220" s="56" t="s">
        <v>395</v>
      </c>
      <c r="C220" s="59" t="str">
        <f>VLOOKUP(B220,'New template'!A:L,2,FALSE)</f>
        <v>E06305</v>
      </c>
      <c r="D220" s="41">
        <v>2</v>
      </c>
      <c r="E220" s="42">
        <v>198</v>
      </c>
      <c r="F220" s="43">
        <v>0.75</v>
      </c>
      <c r="G220" s="44">
        <f t="shared" si="44"/>
        <v>49</v>
      </c>
      <c r="H220" s="45">
        <f t="shared" si="45"/>
        <v>6.896749999999999</v>
      </c>
      <c r="I220" s="45">
        <f t="shared" si="46"/>
        <v>13.793499999999998</v>
      </c>
      <c r="J220" s="45">
        <f t="shared" si="47"/>
        <v>0.89657749999999992</v>
      </c>
      <c r="K220" s="46">
        <f t="shared" si="48"/>
        <v>12.000344999999998</v>
      </c>
      <c r="L220" s="47">
        <v>0.20000000000000001</v>
      </c>
      <c r="M220" s="48">
        <f t="shared" si="49"/>
        <v>2.4000689999999998</v>
      </c>
      <c r="N220" s="49">
        <v>0.050000000000000003</v>
      </c>
      <c r="O220" s="50">
        <f t="shared" si="50"/>
        <v>0.60001724999999995</v>
      </c>
      <c r="P220" s="49">
        <v>0.050000000000000003</v>
      </c>
      <c r="Q220" s="50">
        <f t="shared" si="51"/>
        <v>0.60001724999999995</v>
      </c>
      <c r="R220" s="51">
        <f t="shared" si="52"/>
        <v>4.2000000000000002</v>
      </c>
      <c r="S220" s="52">
        <f t="shared" si="53"/>
        <v>8.4000000000000004</v>
      </c>
      <c r="T220" s="53">
        <f t="shared" si="54"/>
        <v>0.60898249175336217</v>
      </c>
    </row>
    <row r="221" ht="15.95" customHeight="1">
      <c r="A221" s="342" t="s">
        <v>485</v>
      </c>
      <c r="B221" s="56" t="s">
        <v>331</v>
      </c>
      <c r="C221" s="59" t="str">
        <f>VLOOKUP(B221,'New template'!A:L,2,FALSE)</f>
        <v>E05838</v>
      </c>
      <c r="D221" s="41">
        <v>2</v>
      </c>
      <c r="E221" s="42">
        <v>348</v>
      </c>
      <c r="F221" s="43">
        <v>0</v>
      </c>
      <c r="G221" s="44">
        <f t="shared" si="44"/>
        <v>348</v>
      </c>
      <c r="H221" s="45">
        <f t="shared" si="45"/>
        <v>48.980999999999995</v>
      </c>
      <c r="I221" s="45">
        <f t="shared" si="46"/>
        <v>97.961999999999989</v>
      </c>
      <c r="J221" s="45">
        <f t="shared" si="47"/>
        <v>6.3675299999999995</v>
      </c>
      <c r="K221" s="46">
        <f t="shared" si="48"/>
        <v>85.226939999999985</v>
      </c>
      <c r="L221" s="47">
        <v>0.20000000000000001</v>
      </c>
      <c r="M221" s="48">
        <f t="shared" si="49"/>
        <v>17.045387999999999</v>
      </c>
      <c r="N221" s="49">
        <v>0.050000000000000003</v>
      </c>
      <c r="O221" s="50">
        <f t="shared" si="50"/>
        <v>4.2613469999999998</v>
      </c>
      <c r="P221" s="49">
        <v>0.050000000000000003</v>
      </c>
      <c r="Q221" s="50">
        <f t="shared" si="51"/>
        <v>4.2613469999999998</v>
      </c>
      <c r="R221" s="51">
        <f t="shared" si="52"/>
        <v>29.829999999999998</v>
      </c>
      <c r="S221" s="52">
        <f t="shared" si="53"/>
        <v>59.659999999999997</v>
      </c>
      <c r="T221" s="53">
        <f t="shared" si="54"/>
        <v>0.60901165758151121</v>
      </c>
    </row>
    <row r="222" ht="15.95" customHeight="1">
      <c r="A222" s="342" t="s">
        <v>485</v>
      </c>
      <c r="B222" s="56" t="s">
        <v>331</v>
      </c>
      <c r="C222" s="59" t="str">
        <f>VLOOKUP(B222,'New template'!A:L,2,FALSE)</f>
        <v>E05838</v>
      </c>
      <c r="D222" s="41">
        <v>107</v>
      </c>
      <c r="E222" s="42">
        <v>348</v>
      </c>
      <c r="F222" s="43">
        <v>0.40000000000000002</v>
      </c>
      <c r="G222" s="44">
        <f t="shared" si="44"/>
        <v>208</v>
      </c>
      <c r="H222" s="45">
        <f t="shared" si="45"/>
        <v>29.275999999999996</v>
      </c>
      <c r="I222" s="45">
        <f t="shared" si="46"/>
        <v>3132.5319999999997</v>
      </c>
      <c r="J222" s="45">
        <f t="shared" si="47"/>
        <v>3.8058799999999997</v>
      </c>
      <c r="K222" s="46">
        <f t="shared" si="48"/>
        <v>2725.3028399999998</v>
      </c>
      <c r="L222" s="47">
        <v>0.20000000000000001</v>
      </c>
      <c r="M222" s="48">
        <f t="shared" si="49"/>
        <v>545.06056799999999</v>
      </c>
      <c r="N222" s="49">
        <v>0.050000000000000003</v>
      </c>
      <c r="O222" s="50">
        <f t="shared" si="50"/>
        <v>136.265142</v>
      </c>
      <c r="P222" s="49">
        <v>0.050000000000000003</v>
      </c>
      <c r="Q222" s="50">
        <f t="shared" si="51"/>
        <v>136.265142</v>
      </c>
      <c r="R222" s="51">
        <f t="shared" si="52"/>
        <v>17.829999999999998</v>
      </c>
      <c r="S222" s="52">
        <f t="shared" si="53"/>
        <v>1907.8099999999997</v>
      </c>
      <c r="T222" s="53">
        <f t="shared" si="54"/>
        <v>0.60903128842738075</v>
      </c>
    </row>
    <row r="223" ht="15.95" customHeight="1">
      <c r="A223" s="342" t="s">
        <v>485</v>
      </c>
      <c r="B223" s="56" t="s">
        <v>32</v>
      </c>
      <c r="C223" s="59" t="str">
        <f>VLOOKUP(B223,'New template'!A:L,2,FALSE)</f>
        <v>E05837</v>
      </c>
      <c r="D223" s="41">
        <v>601</v>
      </c>
      <c r="E223" s="42">
        <v>298</v>
      </c>
      <c r="F223" s="43">
        <v>0.40000000000000002</v>
      </c>
      <c r="G223" s="44">
        <f t="shared" si="44"/>
        <v>178</v>
      </c>
      <c r="H223" s="45">
        <f t="shared" si="45"/>
        <v>25.053499999999996</v>
      </c>
      <c r="I223" s="45">
        <f t="shared" si="46"/>
        <v>15057.153499999999</v>
      </c>
      <c r="J223" s="45">
        <f t="shared" si="47"/>
        <v>3.2569549999999996</v>
      </c>
      <c r="K223" s="46">
        <f t="shared" si="48"/>
        <v>13099.723544999997</v>
      </c>
      <c r="L223" s="47">
        <v>0.20000000000000001</v>
      </c>
      <c r="M223" s="48">
        <f t="shared" si="49"/>
        <v>2619.9447089999994</v>
      </c>
      <c r="N223" s="49">
        <v>0.050000000000000003</v>
      </c>
      <c r="O223" s="50">
        <f t="shared" si="50"/>
        <v>654.98617724999986</v>
      </c>
      <c r="P223" s="49">
        <v>0.050000000000000003</v>
      </c>
      <c r="Q223" s="50">
        <f t="shared" si="51"/>
        <v>654.98617724999986</v>
      </c>
      <c r="R223" s="51">
        <f t="shared" si="52"/>
        <v>15.26</v>
      </c>
      <c r="S223" s="52">
        <f t="shared" si="53"/>
        <v>9171.2600000000002</v>
      </c>
      <c r="T223" s="53">
        <f t="shared" si="54"/>
        <v>0.60909653341848446</v>
      </c>
    </row>
    <row r="224" ht="15.95" customHeight="1">
      <c r="A224" s="342" t="s">
        <v>485</v>
      </c>
      <c r="B224" s="56" t="s">
        <v>32</v>
      </c>
      <c r="C224" s="59" t="str">
        <f>VLOOKUP(B224,'New template'!A:L,2,FALSE)</f>
        <v>E05837</v>
      </c>
      <c r="D224" s="41">
        <v>13</v>
      </c>
      <c r="E224" s="42">
        <v>298</v>
      </c>
      <c r="F224" s="43">
        <v>0</v>
      </c>
      <c r="G224" s="44">
        <f t="shared" si="44"/>
        <v>298</v>
      </c>
      <c r="H224" s="45">
        <f t="shared" si="45"/>
        <v>41.943499999999993</v>
      </c>
      <c r="I224" s="45">
        <f t="shared" si="46"/>
        <v>545.26549999999986</v>
      </c>
      <c r="J224" s="45">
        <f t="shared" si="47"/>
        <v>5.4526549999999991</v>
      </c>
      <c r="K224" s="46">
        <f t="shared" si="48"/>
        <v>474.3809849999999</v>
      </c>
      <c r="L224" s="47">
        <v>0.20000000000000001</v>
      </c>
      <c r="M224" s="48">
        <f t="shared" si="49"/>
        <v>94.876196999999991</v>
      </c>
      <c r="N224" s="49">
        <v>0.050000000000000003</v>
      </c>
      <c r="O224" s="50">
        <f t="shared" si="50"/>
        <v>23.719049249999998</v>
      </c>
      <c r="P224" s="49">
        <v>0.050000000000000003</v>
      </c>
      <c r="Q224" s="50">
        <f t="shared" si="51"/>
        <v>23.719049249999998</v>
      </c>
      <c r="R224" s="51">
        <f t="shared" si="52"/>
        <v>25.539999999999999</v>
      </c>
      <c r="S224" s="52">
        <f t="shared" si="53"/>
        <v>332.01999999999998</v>
      </c>
      <c r="T224" s="53">
        <f t="shared" si="54"/>
        <v>0.60891437290640993</v>
      </c>
    </row>
    <row r="225" ht="15.95" customHeight="1">
      <c r="A225" s="342" t="s">
        <v>485</v>
      </c>
      <c r="B225" s="56" t="s">
        <v>56</v>
      </c>
      <c r="C225" s="59" t="str">
        <f>VLOOKUP(B225,'New template'!A:L,2,FALSE)</f>
        <v>E01572</v>
      </c>
      <c r="D225" s="41">
        <v>42</v>
      </c>
      <c r="E225" s="42">
        <v>268</v>
      </c>
      <c r="F225" s="43">
        <v>0</v>
      </c>
      <c r="G225" s="44">
        <f t="shared" si="44"/>
        <v>268</v>
      </c>
      <c r="H225" s="45">
        <f t="shared" si="45"/>
        <v>37.720999999999997</v>
      </c>
      <c r="I225" s="45">
        <f t="shared" si="46"/>
        <v>1584.2819999999999</v>
      </c>
      <c r="J225" s="45">
        <f t="shared" si="47"/>
        <v>4.9037299999999995</v>
      </c>
      <c r="K225" s="46">
        <f t="shared" si="48"/>
        <v>1378.3253399999996</v>
      </c>
      <c r="L225" s="47">
        <v>0.20000000000000001</v>
      </c>
      <c r="M225" s="48">
        <f t="shared" si="49"/>
        <v>275.66506799999996</v>
      </c>
      <c r="N225" s="49">
        <v>0.050000000000000003</v>
      </c>
      <c r="O225" s="50">
        <f t="shared" si="50"/>
        <v>68.916266999999991</v>
      </c>
      <c r="P225" s="49">
        <v>0.050000000000000003</v>
      </c>
      <c r="Q225" s="50">
        <f t="shared" si="51"/>
        <v>68.916266999999991</v>
      </c>
      <c r="R225" s="51">
        <f t="shared" si="52"/>
        <v>22.969999999999999</v>
      </c>
      <c r="S225" s="52">
        <f t="shared" si="53"/>
        <v>964.74000000000001</v>
      </c>
      <c r="T225" s="53">
        <f t="shared" si="54"/>
        <v>0.60894461970785507</v>
      </c>
    </row>
    <row r="226" ht="15.95" customHeight="1">
      <c r="A226" s="342" t="s">
        <v>485</v>
      </c>
      <c r="B226" s="56" t="s">
        <v>56</v>
      </c>
      <c r="C226" s="59" t="str">
        <f>VLOOKUP(B226,'New template'!A:L,2,FALSE)</f>
        <v>E01572</v>
      </c>
      <c r="D226" s="41">
        <v>1526</v>
      </c>
      <c r="E226" s="42">
        <v>268</v>
      </c>
      <c r="F226" s="43">
        <v>0.5</v>
      </c>
      <c r="G226" s="44">
        <f t="shared" si="44"/>
        <v>134</v>
      </c>
      <c r="H226" s="45">
        <f t="shared" si="45"/>
        <v>18.860499999999998</v>
      </c>
      <c r="I226" s="45">
        <f t="shared" si="46"/>
        <v>28781.122999999996</v>
      </c>
      <c r="J226" s="45">
        <f t="shared" si="47"/>
        <v>2.4518649999999997</v>
      </c>
      <c r="K226" s="46">
        <f t="shared" si="48"/>
        <v>25039.577009999994</v>
      </c>
      <c r="L226" s="47">
        <v>0.20000000000000001</v>
      </c>
      <c r="M226" s="48">
        <f t="shared" si="49"/>
        <v>5007.9154019999987</v>
      </c>
      <c r="N226" s="49">
        <v>0.050000000000000003</v>
      </c>
      <c r="O226" s="50">
        <f t="shared" si="50"/>
        <v>1251.9788504999997</v>
      </c>
      <c r="P226" s="49">
        <v>0.050000000000000003</v>
      </c>
      <c r="Q226" s="50">
        <f t="shared" si="51"/>
        <v>1251.9788504999997</v>
      </c>
      <c r="R226" s="51">
        <f t="shared" si="52"/>
        <v>11.49</v>
      </c>
      <c r="S226" s="52">
        <f t="shared" si="53"/>
        <v>17533.740000000002</v>
      </c>
      <c r="T226" s="53">
        <f t="shared" si="54"/>
        <v>0.6092097240264045</v>
      </c>
    </row>
    <row r="227" ht="15.95" customHeight="1">
      <c r="A227" s="342" t="s">
        <v>485</v>
      </c>
      <c r="B227" s="56" t="s">
        <v>58</v>
      </c>
      <c r="C227" s="59" t="str">
        <f>VLOOKUP(B227,'New template'!A:L,2,FALSE)</f>
        <v>E01893</v>
      </c>
      <c r="D227" s="41">
        <v>458</v>
      </c>
      <c r="E227" s="42">
        <v>138</v>
      </c>
      <c r="F227" s="43">
        <v>0.5</v>
      </c>
      <c r="G227" s="44">
        <f t="shared" si="44"/>
        <v>69</v>
      </c>
      <c r="H227" s="45">
        <f t="shared" si="45"/>
        <v>9.7117499999999986</v>
      </c>
      <c r="I227" s="45">
        <f t="shared" si="46"/>
        <v>4447.981499999999</v>
      </c>
      <c r="J227" s="45">
        <f t="shared" si="47"/>
        <v>1.2625274999999998</v>
      </c>
      <c r="K227" s="46">
        <f t="shared" si="48"/>
        <v>3869.7439049999998</v>
      </c>
      <c r="L227" s="47">
        <v>0.20000000000000001</v>
      </c>
      <c r="M227" s="48">
        <f t="shared" si="49"/>
        <v>773.94878100000005</v>
      </c>
      <c r="N227" s="49">
        <v>0.050000000000000003</v>
      </c>
      <c r="O227" s="50">
        <f t="shared" si="50"/>
        <v>193.48719525000001</v>
      </c>
      <c r="P227" s="49">
        <v>0.050000000000000003</v>
      </c>
      <c r="Q227" s="50">
        <f t="shared" si="51"/>
        <v>193.48719525000001</v>
      </c>
      <c r="R227" s="51">
        <f t="shared" si="52"/>
        <v>5.9100000000000001</v>
      </c>
      <c r="S227" s="52">
        <f t="shared" si="53"/>
        <v>2706.7800000000002</v>
      </c>
      <c r="T227" s="53">
        <f t="shared" si="54"/>
        <v>0.60854120009267143</v>
      </c>
    </row>
    <row r="228" ht="15.95" customHeight="1">
      <c r="A228" s="342" t="s">
        <v>485</v>
      </c>
      <c r="B228" s="56" t="s">
        <v>58</v>
      </c>
      <c r="C228" s="59" t="str">
        <f>VLOOKUP(B228,'New template'!A:L,2,FALSE)</f>
        <v>E01893</v>
      </c>
      <c r="D228" s="41">
        <v>45</v>
      </c>
      <c r="E228" s="42">
        <v>138</v>
      </c>
      <c r="F228" s="43">
        <v>0</v>
      </c>
      <c r="G228" s="44">
        <f t="shared" si="44"/>
        <v>138</v>
      </c>
      <c r="H228" s="45">
        <f t="shared" si="45"/>
        <v>19.423499999999997</v>
      </c>
      <c r="I228" s="45">
        <f t="shared" si="46"/>
        <v>874.05749999999989</v>
      </c>
      <c r="J228" s="45">
        <f t="shared" si="47"/>
        <v>2.5250549999999996</v>
      </c>
      <c r="K228" s="46">
        <f t="shared" si="48"/>
        <v>760.430025</v>
      </c>
      <c r="L228" s="47">
        <v>0.20000000000000001</v>
      </c>
      <c r="M228" s="48">
        <f t="shared" si="49"/>
        <v>152.086005</v>
      </c>
      <c r="N228" s="49">
        <v>0.050000000000000003</v>
      </c>
      <c r="O228" s="50">
        <f t="shared" si="50"/>
        <v>38.02150125</v>
      </c>
      <c r="P228" s="49">
        <v>0.050000000000000003</v>
      </c>
      <c r="Q228" s="50">
        <f t="shared" si="51"/>
        <v>38.02150125</v>
      </c>
      <c r="R228" s="51">
        <f t="shared" si="52"/>
        <v>11.83</v>
      </c>
      <c r="S228" s="52">
        <f t="shared" si="53"/>
        <v>532.35000000000002</v>
      </c>
      <c r="T228" s="53">
        <f t="shared" si="54"/>
        <v>0.60905604036347738</v>
      </c>
    </row>
    <row r="229" ht="15.95" customHeight="1">
      <c r="A229" s="342" t="s">
        <v>485</v>
      </c>
      <c r="B229" s="56" t="s">
        <v>60</v>
      </c>
      <c r="C229" s="59" t="str">
        <f>VLOOKUP(B229,'New template'!A:L,2,FALSE)</f>
        <v>E02323</v>
      </c>
      <c r="D229" s="41">
        <v>304</v>
      </c>
      <c r="E229" s="42">
        <v>398</v>
      </c>
      <c r="F229" s="43">
        <v>0.5</v>
      </c>
      <c r="G229" s="44">
        <f t="shared" si="44"/>
        <v>199</v>
      </c>
      <c r="H229" s="45">
        <f t="shared" si="45"/>
        <v>28.009249999999998</v>
      </c>
      <c r="I229" s="45">
        <f t="shared" si="46"/>
        <v>8514.8119999999999</v>
      </c>
      <c r="J229" s="45">
        <f t="shared" si="47"/>
        <v>3.6412024999999999</v>
      </c>
      <c r="K229" s="46">
        <f t="shared" si="48"/>
        <v>7407.8864400000002</v>
      </c>
      <c r="L229" s="47">
        <v>0.20000000000000001</v>
      </c>
      <c r="M229" s="48">
        <f t="shared" si="49"/>
        <v>1481.5772880000002</v>
      </c>
      <c r="N229" s="49">
        <v>0.050000000000000003</v>
      </c>
      <c r="O229" s="50">
        <f t="shared" si="50"/>
        <v>370.39432200000005</v>
      </c>
      <c r="P229" s="49">
        <v>0.050000000000000003</v>
      </c>
      <c r="Q229" s="50">
        <f t="shared" si="51"/>
        <v>370.39432200000005</v>
      </c>
      <c r="R229" s="51">
        <f t="shared" si="52"/>
        <v>17.059999999999999</v>
      </c>
      <c r="S229" s="52">
        <f t="shared" si="53"/>
        <v>5186.2399999999998</v>
      </c>
      <c r="T229" s="53">
        <f t="shared" si="54"/>
        <v>0.60908449887090865</v>
      </c>
    </row>
    <row r="230" ht="15.95" customHeight="1">
      <c r="A230" s="342" t="s">
        <v>485</v>
      </c>
      <c r="B230" s="56" t="s">
        <v>60</v>
      </c>
      <c r="C230" s="59" t="str">
        <f>VLOOKUP(B230,'New template'!A:L,2,FALSE)</f>
        <v>E02323</v>
      </c>
      <c r="D230" s="41">
        <v>15</v>
      </c>
      <c r="E230" s="42">
        <v>398</v>
      </c>
      <c r="F230" s="43">
        <v>0</v>
      </c>
      <c r="G230" s="44">
        <f t="shared" si="44"/>
        <v>398</v>
      </c>
      <c r="H230" s="45">
        <f t="shared" si="45"/>
        <v>56.018499999999996</v>
      </c>
      <c r="I230" s="45">
        <f t="shared" si="46"/>
        <v>840.27749999999992</v>
      </c>
      <c r="J230" s="45">
        <f t="shared" si="47"/>
        <v>7.2824049999999998</v>
      </c>
      <c r="K230" s="46">
        <f t="shared" si="48"/>
        <v>731.041425</v>
      </c>
      <c r="L230" s="47">
        <v>0.20000000000000001</v>
      </c>
      <c r="M230" s="48">
        <f t="shared" si="49"/>
        <v>146.20828500000002</v>
      </c>
      <c r="N230" s="49">
        <v>0.050000000000000003</v>
      </c>
      <c r="O230" s="50">
        <f t="shared" si="50"/>
        <v>36.552071250000004</v>
      </c>
      <c r="P230" s="49">
        <v>0.050000000000000003</v>
      </c>
      <c r="Q230" s="50">
        <f t="shared" si="51"/>
        <v>36.552071250000004</v>
      </c>
      <c r="R230" s="51">
        <f t="shared" si="52"/>
        <v>34.119999999999997</v>
      </c>
      <c r="S230" s="52">
        <f t="shared" si="53"/>
        <v>511.79999999999995</v>
      </c>
      <c r="T230" s="53">
        <f t="shared" si="54"/>
        <v>0.60908449887090876</v>
      </c>
    </row>
    <row r="231" ht="15.95" customHeight="1">
      <c r="A231" s="342" t="s">
        <v>485</v>
      </c>
      <c r="B231" s="39" t="s">
        <v>52</v>
      </c>
      <c r="C231" s="59" t="str">
        <f>VLOOKUP(B231,'New template'!A:L,2,FALSE)</f>
        <v>E02716</v>
      </c>
      <c r="D231" s="41">
        <v>32</v>
      </c>
      <c r="E231" s="42">
        <v>198</v>
      </c>
      <c r="F231" s="43">
        <v>0</v>
      </c>
      <c r="G231" s="44">
        <f t="shared" si="44"/>
        <v>198</v>
      </c>
      <c r="H231" s="45">
        <f t="shared" si="45"/>
        <v>27.868499999999997</v>
      </c>
      <c r="I231" s="45">
        <f t="shared" si="46"/>
        <v>891.79199999999992</v>
      </c>
      <c r="J231" s="45">
        <f t="shared" si="47"/>
        <v>3.6229049999999998</v>
      </c>
      <c r="K231" s="46">
        <f t="shared" si="48"/>
        <v>775.85903999999994</v>
      </c>
      <c r="L231" s="47">
        <v>0.20000000000000001</v>
      </c>
      <c r="M231" s="48">
        <f t="shared" si="49"/>
        <v>155.171808</v>
      </c>
      <c r="N231" s="49">
        <v>0.050000000000000003</v>
      </c>
      <c r="O231" s="50">
        <f t="shared" si="50"/>
        <v>38.792952</v>
      </c>
      <c r="P231" s="49">
        <v>0.050000000000000003</v>
      </c>
      <c r="Q231" s="50">
        <f t="shared" si="51"/>
        <v>38.792952</v>
      </c>
      <c r="R231" s="51">
        <f t="shared" si="52"/>
        <v>16.969999999999999</v>
      </c>
      <c r="S231" s="52">
        <f t="shared" si="53"/>
        <v>543.03999999999996</v>
      </c>
      <c r="T231" s="53">
        <f t="shared" si="54"/>
        <v>0.60893123060085763</v>
      </c>
    </row>
    <row r="232" ht="15.95" customHeight="1">
      <c r="A232" s="342" t="s">
        <v>485</v>
      </c>
      <c r="B232" s="39" t="s">
        <v>54</v>
      </c>
      <c r="C232" s="59" t="str">
        <f>VLOOKUP(B232,'New template'!A:L,2,FALSE)</f>
        <v>E01927</v>
      </c>
      <c r="D232" s="41">
        <v>468</v>
      </c>
      <c r="E232" s="42">
        <v>198</v>
      </c>
      <c r="F232" s="43">
        <v>0.5</v>
      </c>
      <c r="G232" s="44">
        <f t="shared" si="44"/>
        <v>99</v>
      </c>
      <c r="H232" s="45">
        <f t="shared" si="45"/>
        <v>13.934249999999999</v>
      </c>
      <c r="I232" s="45">
        <f t="shared" si="46"/>
        <v>6521.2289999999994</v>
      </c>
      <c r="J232" s="45">
        <f t="shared" si="47"/>
        <v>1.8114524999999999</v>
      </c>
      <c r="K232" s="46">
        <f t="shared" si="48"/>
        <v>5673.4692299999997</v>
      </c>
      <c r="L232" s="47">
        <v>0.20000000000000001</v>
      </c>
      <c r="M232" s="48">
        <f t="shared" si="49"/>
        <v>1134.6938459999999</v>
      </c>
      <c r="N232" s="49">
        <v>0.050000000000000003</v>
      </c>
      <c r="O232" s="50">
        <f t="shared" si="50"/>
        <v>283.67346149999997</v>
      </c>
      <c r="P232" s="49">
        <v>0.050000000000000003</v>
      </c>
      <c r="Q232" s="50">
        <f t="shared" si="51"/>
        <v>283.67346149999997</v>
      </c>
      <c r="R232" s="51">
        <f t="shared" si="52"/>
        <v>8.4900000000000002</v>
      </c>
      <c r="S232" s="52">
        <f t="shared" si="53"/>
        <v>3973.3200000000002</v>
      </c>
      <c r="T232" s="53">
        <f t="shared" si="54"/>
        <v>0.60929005866838915</v>
      </c>
    </row>
    <row r="233" ht="15.95" customHeight="1">
      <c r="A233" s="342" t="s">
        <v>485</v>
      </c>
      <c r="B233" s="39" t="s">
        <v>54</v>
      </c>
      <c r="C233" s="59" t="str">
        <f>VLOOKUP(B233,'New template'!A:L,2,FALSE)</f>
        <v>E01927</v>
      </c>
      <c r="D233" s="41">
        <v>20</v>
      </c>
      <c r="E233" s="42">
        <v>198</v>
      </c>
      <c r="F233" s="43">
        <v>0</v>
      </c>
      <c r="G233" s="44">
        <f t="shared" si="44"/>
        <v>198</v>
      </c>
      <c r="H233" s="45">
        <f t="shared" si="45"/>
        <v>27.868499999999997</v>
      </c>
      <c r="I233" s="45">
        <f t="shared" si="46"/>
        <v>557.36999999999989</v>
      </c>
      <c r="J233" s="45">
        <f t="shared" si="47"/>
        <v>3.6229049999999998</v>
      </c>
      <c r="K233" s="46">
        <f t="shared" si="48"/>
        <v>484.91189999999995</v>
      </c>
      <c r="L233" s="47">
        <v>0.20000000000000001</v>
      </c>
      <c r="M233" s="48">
        <f t="shared" si="49"/>
        <v>96.982379999999992</v>
      </c>
      <c r="N233" s="49">
        <v>0.050000000000000003</v>
      </c>
      <c r="O233" s="50">
        <f t="shared" si="50"/>
        <v>24.245594999999998</v>
      </c>
      <c r="P233" s="49">
        <v>0.050000000000000003</v>
      </c>
      <c r="Q233" s="50">
        <f t="shared" si="51"/>
        <v>24.245594999999998</v>
      </c>
      <c r="R233" s="51">
        <f t="shared" si="52"/>
        <v>16.969999999999999</v>
      </c>
      <c r="S233" s="52">
        <f t="shared" si="53"/>
        <v>339.39999999999998</v>
      </c>
      <c r="T233" s="53">
        <f t="shared" si="54"/>
        <v>0.60893123060085763</v>
      </c>
    </row>
    <row r="234" ht="15.95" customHeight="1">
      <c r="A234" s="349" t="s">
        <v>500</v>
      </c>
      <c r="B234" s="74"/>
      <c r="C234" s="350"/>
      <c r="D234" s="76">
        <f>SUM(D8:D233)</f>
        <v>51083</v>
      </c>
      <c r="E234" s="77"/>
      <c r="F234" s="78"/>
      <c r="G234" s="79"/>
      <c r="H234" s="80"/>
      <c r="I234" s="80">
        <f>SUM(I8:I233)</f>
        <v>1050055.5225000007</v>
      </c>
      <c r="J234" s="81">
        <v>0.13</v>
      </c>
      <c r="K234" s="80">
        <f>SUM(K8:K233)</f>
        <v>913548.30457499926</v>
      </c>
      <c r="L234" s="81">
        <v>0.20000000000000001</v>
      </c>
      <c r="M234" s="82">
        <f>SUM(M8:M233)</f>
        <v>182709.66091499996</v>
      </c>
      <c r="N234" s="81">
        <f>O234/K234</f>
        <v>0.050000000000000031</v>
      </c>
      <c r="O234" s="80">
        <f>SUM(O8:O233)</f>
        <v>45677.415228749989</v>
      </c>
      <c r="P234" s="81">
        <f>Q234/K234</f>
        <v>0.050000000000000031</v>
      </c>
      <c r="Q234" s="82">
        <f>SUM(Q8:Q233)</f>
        <v>45677.415228749989</v>
      </c>
      <c r="R234" s="82"/>
      <c r="S234" s="80">
        <f>SUM(S8:S233)</f>
        <v>639473.14000000048</v>
      </c>
      <c r="T234" s="81">
        <v>0.60999999999999999</v>
      </c>
    </row>
    <row r="235" ht="15.95" customHeight="1">
      <c r="A235" s="351" t="s">
        <v>501</v>
      </c>
      <c r="B235" s="354" t="s">
        <v>359</v>
      </c>
      <c r="C235" s="59" t="str">
        <f>VLOOKUP(B235,'New template'!A:L,2,FALSE)</f>
        <v>E02452</v>
      </c>
      <c r="D235" s="85">
        <v>3</v>
      </c>
      <c r="E235" s="86">
        <v>278</v>
      </c>
      <c r="F235" s="87">
        <v>0.90000000000000002</v>
      </c>
      <c r="G235" s="88">
        <f t="shared" ref="G235" si="55">ROUNDDOWN(E235*(1-F235),0)</f>
        <v>27</v>
      </c>
      <c r="H235" s="89">
        <f t="shared" ref="H235" si="56">G235*$C$6</f>
        <v>3.8002499999999997</v>
      </c>
      <c r="I235" s="89">
        <f t="shared" ref="I235" si="57">H235*D235</f>
        <v>11.400749999999999</v>
      </c>
      <c r="J235" s="89">
        <f t="shared" ref="J235" si="58">H235*0.13</f>
        <v>0.49403249999999999</v>
      </c>
      <c r="K235" s="90">
        <f t="shared" ref="K235" si="59">(H235-J235)*D235</f>
        <v>9.9186525000000003</v>
      </c>
      <c r="L235" s="91">
        <v>0.20000000000000001</v>
      </c>
      <c r="M235" s="92">
        <f t="shared" ref="M235" si="60">K235*L235</f>
        <v>1.9837305000000001</v>
      </c>
      <c r="N235" s="93">
        <v>0.050000000000000003</v>
      </c>
      <c r="O235" s="94">
        <f t="shared" ref="O235" si="61">K235*N235</f>
        <v>0.49593262500000002</v>
      </c>
      <c r="P235" s="93">
        <v>0.050000000000000003</v>
      </c>
      <c r="Q235" s="94">
        <f t="shared" ref="Q235" si="62">K235*P235</f>
        <v>0.49593262500000002</v>
      </c>
      <c r="R235" s="95">
        <f t="shared" ref="R235" si="63">IFERROR(ROUND((K235-M235-O235-Q235)/D235,2),0)</f>
        <v>2.3100000000000001</v>
      </c>
      <c r="S235" s="96">
        <f t="shared" ref="S235" si="64">+D235*R235</f>
        <v>6.9299999999999997</v>
      </c>
      <c r="T235" s="97">
        <f t="shared" ref="T235" si="65">S235/I235</f>
        <v>0.60785474639826331</v>
      </c>
    </row>
    <row r="236" ht="15.95" customHeight="1">
      <c r="A236" s="351" t="s">
        <v>501</v>
      </c>
      <c r="B236" s="354" t="s">
        <v>402</v>
      </c>
      <c r="C236" s="59" t="str">
        <f>VLOOKUP(B236,'New template'!A:L,2,FALSE)</f>
        <v>E03174</v>
      </c>
      <c r="D236" s="85">
        <v>56</v>
      </c>
      <c r="E236" s="86">
        <v>268</v>
      </c>
      <c r="F236" s="87">
        <v>0.90000000000000002</v>
      </c>
      <c r="G236" s="88">
        <f t="shared" ref="G236:G299" si="66">ROUNDDOWN(E236*(1-F236),0)</f>
        <v>26</v>
      </c>
      <c r="H236" s="89">
        <f t="shared" ref="H236:H299" si="67">G236*$C$6</f>
        <v>3.6594999999999995</v>
      </c>
      <c r="I236" s="89">
        <f t="shared" ref="I236:I299" si="68">H236*D236</f>
        <v>204.93199999999996</v>
      </c>
      <c r="J236" s="89">
        <f t="shared" ref="J236:J299" si="69">H236*0.13</f>
        <v>0.47573499999999996</v>
      </c>
      <c r="K236" s="90">
        <f t="shared" ref="K236:K299" si="70">(H236-J236)*D236</f>
        <v>178.29083999999997</v>
      </c>
      <c r="L236" s="91">
        <v>0.20000000000000001</v>
      </c>
      <c r="M236" s="92">
        <f t="shared" ref="M236:M299" si="71">K236*L236</f>
        <v>35.658167999999996</v>
      </c>
      <c r="N236" s="93">
        <v>0.050000000000000003</v>
      </c>
      <c r="O236" s="94">
        <f t="shared" ref="O236:O299" si="72">K236*N236</f>
        <v>8.9145419999999991</v>
      </c>
      <c r="P236" s="93">
        <v>0.050000000000000003</v>
      </c>
      <c r="Q236" s="94">
        <f t="shared" ref="Q236:Q299" si="73">K236*P236</f>
        <v>8.9145419999999991</v>
      </c>
      <c r="R236" s="95">
        <f t="shared" ref="R236:R299" si="74">IFERROR(ROUND((K236-M236-O236-Q236)/D236,2),0)</f>
        <v>2.23</v>
      </c>
      <c r="S236" s="96">
        <f t="shared" ref="S236:S299" si="75">+D236*R236</f>
        <v>124.88</v>
      </c>
      <c r="T236" s="97">
        <f t="shared" ref="T236:T299" si="76">S236/I236</f>
        <v>0.60937286514551181</v>
      </c>
    </row>
    <row r="237" ht="15.95" customHeight="1">
      <c r="A237" s="351" t="s">
        <v>501</v>
      </c>
      <c r="B237" s="354" t="s">
        <v>328</v>
      </c>
      <c r="C237" s="59" t="s">
        <v>476</v>
      </c>
      <c r="D237" s="85">
        <v>2</v>
      </c>
      <c r="E237" s="86">
        <v>368</v>
      </c>
      <c r="F237" s="87">
        <v>0.80000000000000004</v>
      </c>
      <c r="G237" s="88">
        <f t="shared" si="66"/>
        <v>73</v>
      </c>
      <c r="H237" s="89">
        <f t="shared" si="67"/>
        <v>10.274749999999999</v>
      </c>
      <c r="I237" s="89">
        <f t="shared" si="68"/>
        <v>20.549499999999998</v>
      </c>
      <c r="J237" s="89">
        <f t="shared" si="69"/>
        <v>1.3357174999999999</v>
      </c>
      <c r="K237" s="90">
        <f t="shared" si="70"/>
        <v>17.878064999999999</v>
      </c>
      <c r="L237" s="91">
        <v>0.20000000000000001</v>
      </c>
      <c r="M237" s="92">
        <f t="shared" si="71"/>
        <v>3.5756130000000002</v>
      </c>
      <c r="N237" s="93">
        <v>0.050000000000000003</v>
      </c>
      <c r="O237" s="94">
        <f t="shared" si="72"/>
        <v>0.89390325000000004</v>
      </c>
      <c r="P237" s="93">
        <v>0.050000000000000003</v>
      </c>
      <c r="Q237" s="94">
        <f t="shared" si="73"/>
        <v>0.89390325000000004</v>
      </c>
      <c r="R237" s="95">
        <f t="shared" si="74"/>
        <v>6.2599999999999998</v>
      </c>
      <c r="S237" s="96">
        <f t="shared" si="75"/>
        <v>12.52</v>
      </c>
      <c r="T237" s="97">
        <f t="shared" si="76"/>
        <v>0.60926056595050981</v>
      </c>
    </row>
    <row r="238" ht="15.95" customHeight="1">
      <c r="A238" s="351" t="s">
        <v>501</v>
      </c>
      <c r="B238" s="354" t="s">
        <v>329</v>
      </c>
      <c r="C238" s="59" t="s">
        <v>486</v>
      </c>
      <c r="D238" s="85">
        <v>16</v>
      </c>
      <c r="E238" s="86">
        <v>498</v>
      </c>
      <c r="F238" s="87">
        <v>0.80000000000000004</v>
      </c>
      <c r="G238" s="88">
        <f t="shared" si="66"/>
        <v>99</v>
      </c>
      <c r="H238" s="89">
        <f t="shared" si="67"/>
        <v>13.934249999999999</v>
      </c>
      <c r="I238" s="89">
        <f t="shared" si="68"/>
        <v>222.94799999999998</v>
      </c>
      <c r="J238" s="89">
        <f t="shared" si="69"/>
        <v>1.8114524999999999</v>
      </c>
      <c r="K238" s="90">
        <f t="shared" si="70"/>
        <v>193.96475999999998</v>
      </c>
      <c r="L238" s="91">
        <v>0.20000000000000001</v>
      </c>
      <c r="M238" s="92">
        <f t="shared" si="71"/>
        <v>38.792952</v>
      </c>
      <c r="N238" s="93">
        <v>0.050000000000000003</v>
      </c>
      <c r="O238" s="94">
        <f t="shared" si="72"/>
        <v>9.6982379999999999</v>
      </c>
      <c r="P238" s="93">
        <v>0.050000000000000003</v>
      </c>
      <c r="Q238" s="94">
        <f t="shared" si="73"/>
        <v>9.6982379999999999</v>
      </c>
      <c r="R238" s="95">
        <f t="shared" si="74"/>
        <v>8.4900000000000002</v>
      </c>
      <c r="S238" s="96">
        <f t="shared" si="75"/>
        <v>135.84</v>
      </c>
      <c r="T238" s="97">
        <f t="shared" si="76"/>
        <v>0.60929005866838915</v>
      </c>
    </row>
    <row r="239" ht="15.95" customHeight="1">
      <c r="A239" s="351" t="s">
        <v>501</v>
      </c>
      <c r="B239" s="354" t="s">
        <v>331</v>
      </c>
      <c r="C239" s="59" t="str">
        <f>VLOOKUP(B239,'New template'!A:L,2,FALSE)</f>
        <v>E05838</v>
      </c>
      <c r="D239" s="85">
        <v>8</v>
      </c>
      <c r="E239" s="86">
        <v>348</v>
      </c>
      <c r="F239" s="87">
        <v>0.40000000000000002</v>
      </c>
      <c r="G239" s="88">
        <f t="shared" si="66"/>
        <v>208</v>
      </c>
      <c r="H239" s="89">
        <f t="shared" si="67"/>
        <v>29.275999999999996</v>
      </c>
      <c r="I239" s="89">
        <f t="shared" si="68"/>
        <v>234.20799999999997</v>
      </c>
      <c r="J239" s="89">
        <f t="shared" si="69"/>
        <v>3.8058799999999997</v>
      </c>
      <c r="K239" s="90">
        <f t="shared" si="70"/>
        <v>203.76095999999998</v>
      </c>
      <c r="L239" s="91">
        <v>0.20000000000000001</v>
      </c>
      <c r="M239" s="92">
        <f t="shared" si="71"/>
        <v>40.752192000000001</v>
      </c>
      <c r="N239" s="93">
        <v>0.050000000000000003</v>
      </c>
      <c r="O239" s="94">
        <f t="shared" si="72"/>
        <v>10.188048</v>
      </c>
      <c r="P239" s="93">
        <v>0.050000000000000003</v>
      </c>
      <c r="Q239" s="94">
        <f t="shared" si="73"/>
        <v>10.188048</v>
      </c>
      <c r="R239" s="95">
        <f t="shared" si="74"/>
        <v>17.829999999999998</v>
      </c>
      <c r="S239" s="96">
        <f t="shared" si="75"/>
        <v>142.63999999999999</v>
      </c>
      <c r="T239" s="97">
        <f t="shared" si="76"/>
        <v>0.60903128842738086</v>
      </c>
    </row>
    <row r="240" ht="15.95" customHeight="1">
      <c r="A240" s="351" t="s">
        <v>501</v>
      </c>
      <c r="B240" s="354" t="s">
        <v>32</v>
      </c>
      <c r="C240" s="59" t="str">
        <f>VLOOKUP(B240,'New template'!A:L,2,FALSE)</f>
        <v>E05837</v>
      </c>
      <c r="D240" s="85">
        <v>35</v>
      </c>
      <c r="E240" s="86">
        <v>298</v>
      </c>
      <c r="F240" s="87">
        <v>0.40000000000000002</v>
      </c>
      <c r="G240" s="88">
        <f t="shared" si="66"/>
        <v>178</v>
      </c>
      <c r="H240" s="89">
        <f t="shared" si="67"/>
        <v>25.053499999999996</v>
      </c>
      <c r="I240" s="89">
        <f t="shared" si="68"/>
        <v>876.87249999999983</v>
      </c>
      <c r="J240" s="89">
        <f t="shared" si="69"/>
        <v>3.2569549999999996</v>
      </c>
      <c r="K240" s="90">
        <f t="shared" si="70"/>
        <v>762.87907499999983</v>
      </c>
      <c r="L240" s="91">
        <v>0.20000000000000001</v>
      </c>
      <c r="M240" s="92">
        <f t="shared" si="71"/>
        <v>152.57581499999998</v>
      </c>
      <c r="N240" s="93">
        <v>0.050000000000000003</v>
      </c>
      <c r="O240" s="94">
        <f t="shared" si="72"/>
        <v>38.143953749999994</v>
      </c>
      <c r="P240" s="93">
        <v>0.050000000000000003</v>
      </c>
      <c r="Q240" s="94">
        <f t="shared" si="73"/>
        <v>38.143953749999994</v>
      </c>
      <c r="R240" s="95">
        <f t="shared" si="74"/>
        <v>15.26</v>
      </c>
      <c r="S240" s="96">
        <f t="shared" si="75"/>
        <v>534.10000000000002</v>
      </c>
      <c r="T240" s="97">
        <f t="shared" si="76"/>
        <v>0.60909653341848458</v>
      </c>
    </row>
    <row r="241" ht="15.95" customHeight="1">
      <c r="A241" s="351" t="s">
        <v>501</v>
      </c>
      <c r="B241" s="354" t="s">
        <v>32</v>
      </c>
      <c r="C241" s="59" t="str">
        <f>VLOOKUP(B241,'New template'!A:L,2,FALSE)</f>
        <v>E05837</v>
      </c>
      <c r="D241" s="85">
        <v>1</v>
      </c>
      <c r="E241" s="86">
        <v>298</v>
      </c>
      <c r="F241" s="87">
        <v>0</v>
      </c>
      <c r="G241" s="88">
        <f t="shared" si="66"/>
        <v>298</v>
      </c>
      <c r="H241" s="89">
        <f t="shared" si="67"/>
        <v>41.943499999999993</v>
      </c>
      <c r="I241" s="89">
        <f t="shared" si="68"/>
        <v>41.943499999999993</v>
      </c>
      <c r="J241" s="89">
        <f t="shared" si="69"/>
        <v>5.4526549999999991</v>
      </c>
      <c r="K241" s="90">
        <f t="shared" si="70"/>
        <v>36.490844999999993</v>
      </c>
      <c r="L241" s="91">
        <v>0.20000000000000001</v>
      </c>
      <c r="M241" s="92">
        <f t="shared" si="71"/>
        <v>7.2981689999999988</v>
      </c>
      <c r="N241" s="93">
        <v>0.050000000000000003</v>
      </c>
      <c r="O241" s="94">
        <f t="shared" si="72"/>
        <v>1.8245422499999997</v>
      </c>
      <c r="P241" s="93">
        <v>0.050000000000000003</v>
      </c>
      <c r="Q241" s="94">
        <f t="shared" si="73"/>
        <v>1.8245422499999997</v>
      </c>
      <c r="R241" s="95">
        <f t="shared" si="74"/>
        <v>25.539999999999999</v>
      </c>
      <c r="S241" s="96">
        <f t="shared" si="75"/>
        <v>25.539999999999999</v>
      </c>
      <c r="T241" s="97">
        <f t="shared" si="76"/>
        <v>0.60891437290640993</v>
      </c>
    </row>
    <row r="242" ht="15.95" customHeight="1">
      <c r="A242" s="351" t="s">
        <v>501</v>
      </c>
      <c r="B242" s="354" t="s">
        <v>404</v>
      </c>
      <c r="C242" s="59" t="str">
        <f>VLOOKUP(B242,'New template'!A:L,2,FALSE)</f>
        <v>E06117</v>
      </c>
      <c r="D242" s="85">
        <v>3</v>
      </c>
      <c r="E242" s="86">
        <v>248</v>
      </c>
      <c r="F242" s="87">
        <v>0.5</v>
      </c>
      <c r="G242" s="88">
        <f t="shared" si="66"/>
        <v>124</v>
      </c>
      <c r="H242" s="89">
        <f t="shared" si="67"/>
        <v>17.452999999999999</v>
      </c>
      <c r="I242" s="89">
        <f t="shared" si="68"/>
        <v>52.358999999999995</v>
      </c>
      <c r="J242" s="89">
        <f t="shared" si="69"/>
        <v>2.2688899999999999</v>
      </c>
      <c r="K242" s="90">
        <f t="shared" si="70"/>
        <v>45.552329999999998</v>
      </c>
      <c r="L242" s="91">
        <v>0.20000000000000001</v>
      </c>
      <c r="M242" s="92">
        <f t="shared" si="71"/>
        <v>9.1104660000000006</v>
      </c>
      <c r="N242" s="93">
        <v>0.050000000000000003</v>
      </c>
      <c r="O242" s="94">
        <f t="shared" si="72"/>
        <v>2.2776165000000002</v>
      </c>
      <c r="P242" s="93">
        <v>0.050000000000000003</v>
      </c>
      <c r="Q242" s="94">
        <f t="shared" si="73"/>
        <v>2.2776165000000002</v>
      </c>
      <c r="R242" s="95">
        <f t="shared" si="74"/>
        <v>10.630000000000001</v>
      </c>
      <c r="S242" s="96">
        <f t="shared" si="75"/>
        <v>31.890000000000001</v>
      </c>
      <c r="T242" s="97">
        <f t="shared" si="76"/>
        <v>0.60906434423881284</v>
      </c>
    </row>
    <row r="243" ht="15.95" customHeight="1">
      <c r="A243" s="351" t="s">
        <v>501</v>
      </c>
      <c r="B243" s="354" t="s">
        <v>296</v>
      </c>
      <c r="C243" s="59" t="str">
        <f>VLOOKUP(B243,'New template'!A:L,2,FALSE)</f>
        <v>E06691</v>
      </c>
      <c r="D243" s="85">
        <v>2</v>
      </c>
      <c r="E243" s="86">
        <v>498</v>
      </c>
      <c r="F243" s="87">
        <v>0.29999999999999999</v>
      </c>
      <c r="G243" s="88">
        <f t="shared" si="66"/>
        <v>348</v>
      </c>
      <c r="H243" s="89">
        <f t="shared" si="67"/>
        <v>48.980999999999995</v>
      </c>
      <c r="I243" s="89">
        <f t="shared" si="68"/>
        <v>97.961999999999989</v>
      </c>
      <c r="J243" s="89">
        <f t="shared" si="69"/>
        <v>6.3675299999999995</v>
      </c>
      <c r="K243" s="90">
        <f t="shared" si="70"/>
        <v>85.226939999999985</v>
      </c>
      <c r="L243" s="91">
        <v>0.20000000000000001</v>
      </c>
      <c r="M243" s="92">
        <f t="shared" si="71"/>
        <v>17.045387999999999</v>
      </c>
      <c r="N243" s="93">
        <v>0.050000000000000003</v>
      </c>
      <c r="O243" s="94">
        <f t="shared" si="72"/>
        <v>4.2613469999999998</v>
      </c>
      <c r="P243" s="93">
        <v>0.050000000000000003</v>
      </c>
      <c r="Q243" s="94">
        <f t="shared" si="73"/>
        <v>4.2613469999999998</v>
      </c>
      <c r="R243" s="95">
        <f t="shared" si="74"/>
        <v>29.829999999999998</v>
      </c>
      <c r="S243" s="96">
        <f t="shared" si="75"/>
        <v>59.659999999999997</v>
      </c>
      <c r="T243" s="97">
        <f t="shared" si="76"/>
        <v>0.60901165758151121</v>
      </c>
    </row>
    <row r="244" ht="15.95" customHeight="1">
      <c r="A244" s="351" t="s">
        <v>501</v>
      </c>
      <c r="B244" s="354" t="s">
        <v>42</v>
      </c>
      <c r="C244" s="59" t="str">
        <f>VLOOKUP(B244,'New template'!A:L,2,FALSE)</f>
        <v>E03350</v>
      </c>
      <c r="D244" s="85">
        <v>3</v>
      </c>
      <c r="E244" s="86">
        <v>198</v>
      </c>
      <c r="F244" s="87">
        <v>0.88</v>
      </c>
      <c r="G244" s="88">
        <f t="shared" si="66"/>
        <v>23</v>
      </c>
      <c r="H244" s="89">
        <f t="shared" si="67"/>
        <v>3.2372499999999995</v>
      </c>
      <c r="I244" s="89">
        <f t="shared" si="68"/>
        <v>9.7117499999999986</v>
      </c>
      <c r="J244" s="89">
        <f t="shared" si="69"/>
        <v>0.42084249999999995</v>
      </c>
      <c r="K244" s="90">
        <f t="shared" si="70"/>
        <v>8.4492224999999976</v>
      </c>
      <c r="L244" s="91">
        <v>0.20000000000000001</v>
      </c>
      <c r="M244" s="92">
        <f t="shared" si="71"/>
        <v>1.6898444999999995</v>
      </c>
      <c r="N244" s="93">
        <v>0.050000000000000003</v>
      </c>
      <c r="O244" s="94">
        <f t="shared" si="72"/>
        <v>0.42246112499999988</v>
      </c>
      <c r="P244" s="93">
        <v>0.050000000000000003</v>
      </c>
      <c r="Q244" s="94">
        <f t="shared" si="73"/>
        <v>0.42246112499999988</v>
      </c>
      <c r="R244" s="95">
        <f t="shared" si="74"/>
        <v>1.97</v>
      </c>
      <c r="S244" s="96">
        <f t="shared" si="75"/>
        <v>5.9100000000000001</v>
      </c>
      <c r="T244" s="97">
        <f t="shared" si="76"/>
        <v>0.60854120009267132</v>
      </c>
    </row>
    <row r="245" ht="15.95" customHeight="1">
      <c r="A245" s="351" t="s">
        <v>501</v>
      </c>
      <c r="B245" s="354" t="s">
        <v>44</v>
      </c>
      <c r="C245" s="59" t="str">
        <f>VLOOKUP(B245,'New template'!A:L,2,FALSE)</f>
        <v>E04120</v>
      </c>
      <c r="D245" s="85">
        <v>1</v>
      </c>
      <c r="E245" s="86">
        <v>298</v>
      </c>
      <c r="F245" s="87">
        <v>0.83999999999999997</v>
      </c>
      <c r="G245" s="88">
        <f t="shared" si="66"/>
        <v>47</v>
      </c>
      <c r="H245" s="89">
        <f t="shared" si="67"/>
        <v>6.6152499999999996</v>
      </c>
      <c r="I245" s="89">
        <f t="shared" si="68"/>
        <v>6.6152499999999996</v>
      </c>
      <c r="J245" s="89">
        <f t="shared" si="69"/>
        <v>0.85998249999999998</v>
      </c>
      <c r="K245" s="90">
        <f t="shared" si="70"/>
        <v>5.7552674999999995</v>
      </c>
      <c r="L245" s="91">
        <v>0.20000000000000001</v>
      </c>
      <c r="M245" s="92">
        <f t="shared" si="71"/>
        <v>1.1510535</v>
      </c>
      <c r="N245" s="93">
        <v>0.050000000000000003</v>
      </c>
      <c r="O245" s="94">
        <f t="shared" si="72"/>
        <v>0.28776337499999999</v>
      </c>
      <c r="P245" s="93">
        <v>0.050000000000000003</v>
      </c>
      <c r="Q245" s="94">
        <f t="shared" si="73"/>
        <v>0.28776337499999999</v>
      </c>
      <c r="R245" s="95">
        <f t="shared" si="74"/>
        <v>4.0300000000000002</v>
      </c>
      <c r="S245" s="96">
        <f t="shared" si="75"/>
        <v>4.0300000000000002</v>
      </c>
      <c r="T245" s="97">
        <f t="shared" si="76"/>
        <v>0.60919844299157255</v>
      </c>
    </row>
    <row r="246" ht="15.95" customHeight="1">
      <c r="A246" s="351" t="s">
        <v>501</v>
      </c>
      <c r="B246" s="354" t="s">
        <v>46</v>
      </c>
      <c r="C246" s="59" t="str">
        <f>VLOOKUP(B246,'New template'!A:L,2,FALSE)</f>
        <v>E06275</v>
      </c>
      <c r="D246" s="85">
        <v>5</v>
      </c>
      <c r="E246" s="86">
        <v>398</v>
      </c>
      <c r="F246" s="87">
        <v>0.81999999999999995</v>
      </c>
      <c r="G246" s="88">
        <f t="shared" si="66"/>
        <v>71</v>
      </c>
      <c r="H246" s="89">
        <f t="shared" si="67"/>
        <v>9.9932499999999997</v>
      </c>
      <c r="I246" s="89">
        <f t="shared" si="68"/>
        <v>49.966250000000002</v>
      </c>
      <c r="J246" s="89">
        <f t="shared" si="69"/>
        <v>1.2991225</v>
      </c>
      <c r="K246" s="90">
        <f t="shared" si="70"/>
        <v>43.470637500000002</v>
      </c>
      <c r="L246" s="91">
        <v>0.20000000000000001</v>
      </c>
      <c r="M246" s="92">
        <f t="shared" si="71"/>
        <v>8.6941275000000005</v>
      </c>
      <c r="N246" s="93">
        <v>0.050000000000000003</v>
      </c>
      <c r="O246" s="94">
        <f t="shared" si="72"/>
        <v>2.1735318750000001</v>
      </c>
      <c r="P246" s="93">
        <v>0.050000000000000003</v>
      </c>
      <c r="Q246" s="94">
        <f t="shared" si="73"/>
        <v>2.1735318750000001</v>
      </c>
      <c r="R246" s="95">
        <f t="shared" si="74"/>
        <v>6.0899999999999999</v>
      </c>
      <c r="S246" s="96">
        <f t="shared" si="75"/>
        <v>30.449999999999999</v>
      </c>
      <c r="T246" s="97">
        <f t="shared" si="76"/>
        <v>0.60941135266304747</v>
      </c>
    </row>
    <row r="247" ht="15.95" customHeight="1">
      <c r="A247" s="351" t="s">
        <v>501</v>
      </c>
      <c r="B247" s="354" t="s">
        <v>48</v>
      </c>
      <c r="C247" s="59" t="str">
        <f>VLOOKUP(B247,'New template'!A:L,2,FALSE)</f>
        <v>E03009</v>
      </c>
      <c r="D247" s="85">
        <v>7705</v>
      </c>
      <c r="E247" s="86">
        <v>268</v>
      </c>
      <c r="F247" s="87">
        <v>0.90000000000000002</v>
      </c>
      <c r="G247" s="88">
        <f t="shared" si="66"/>
        <v>26</v>
      </c>
      <c r="H247" s="89">
        <f t="shared" si="67"/>
        <v>3.6594999999999995</v>
      </c>
      <c r="I247" s="89">
        <f t="shared" si="68"/>
        <v>28196.447499999995</v>
      </c>
      <c r="J247" s="89">
        <f t="shared" si="69"/>
        <v>0.47573499999999996</v>
      </c>
      <c r="K247" s="90">
        <f t="shared" si="70"/>
        <v>24530.909324999997</v>
      </c>
      <c r="L247" s="91">
        <v>0.20000000000000001</v>
      </c>
      <c r="M247" s="92">
        <f t="shared" si="71"/>
        <v>4906.1818649999996</v>
      </c>
      <c r="N247" s="93">
        <v>0.050000000000000003</v>
      </c>
      <c r="O247" s="94">
        <f t="shared" si="72"/>
        <v>1226.5454662499999</v>
      </c>
      <c r="P247" s="93">
        <v>0.050000000000000003</v>
      </c>
      <c r="Q247" s="94">
        <f t="shared" si="73"/>
        <v>1226.5454662499999</v>
      </c>
      <c r="R247" s="95">
        <f t="shared" si="74"/>
        <v>2.23</v>
      </c>
      <c r="S247" s="96">
        <f t="shared" si="75"/>
        <v>17182.150000000001</v>
      </c>
      <c r="T247" s="97">
        <f t="shared" si="76"/>
        <v>0.60937286514551181</v>
      </c>
    </row>
    <row r="248" ht="15.95" customHeight="1">
      <c r="A248" s="351" t="s">
        <v>501</v>
      </c>
      <c r="B248" s="354" t="s">
        <v>48</v>
      </c>
      <c r="C248" s="59" t="str">
        <f>VLOOKUP(B248,'New template'!A:L,2,FALSE)</f>
        <v>E03009</v>
      </c>
      <c r="D248" s="85">
        <v>60</v>
      </c>
      <c r="E248" s="86">
        <v>268</v>
      </c>
      <c r="F248" s="87">
        <v>0.90000000000000002</v>
      </c>
      <c r="G248" s="88">
        <f t="shared" si="66"/>
        <v>26</v>
      </c>
      <c r="H248" s="89">
        <f t="shared" si="67"/>
        <v>3.6594999999999995</v>
      </c>
      <c r="I248" s="89">
        <f t="shared" si="68"/>
        <v>219.56999999999996</v>
      </c>
      <c r="J248" s="89">
        <f t="shared" si="69"/>
        <v>0.47573499999999996</v>
      </c>
      <c r="K248" s="90">
        <f t="shared" si="70"/>
        <v>191.02589999999998</v>
      </c>
      <c r="L248" s="91">
        <v>0.20000000000000001</v>
      </c>
      <c r="M248" s="92">
        <f t="shared" si="71"/>
        <v>38.205179999999999</v>
      </c>
      <c r="N248" s="93">
        <v>0.050000000000000003</v>
      </c>
      <c r="O248" s="94">
        <f t="shared" si="72"/>
        <v>9.5512949999999996</v>
      </c>
      <c r="P248" s="93">
        <v>0.050000000000000003</v>
      </c>
      <c r="Q248" s="94">
        <f t="shared" si="73"/>
        <v>9.5512949999999996</v>
      </c>
      <c r="R248" s="95">
        <f t="shared" si="74"/>
        <v>2.23</v>
      </c>
      <c r="S248" s="96">
        <f t="shared" si="75"/>
        <v>133.80000000000001</v>
      </c>
      <c r="T248" s="97">
        <f t="shared" si="76"/>
        <v>0.60937286514551181</v>
      </c>
    </row>
    <row r="249" ht="15.95" customHeight="1">
      <c r="A249" s="351" t="s">
        <v>501</v>
      </c>
      <c r="B249" s="354" t="s">
        <v>48</v>
      </c>
      <c r="C249" s="59" t="str">
        <f>VLOOKUP(B249,'New template'!A:L,2,FALSE)</f>
        <v>E03009</v>
      </c>
      <c r="D249" s="85">
        <v>1</v>
      </c>
      <c r="E249" s="86">
        <v>268</v>
      </c>
      <c r="F249" s="87">
        <v>0.84999999999999998</v>
      </c>
      <c r="G249" s="88">
        <f t="shared" si="66"/>
        <v>40</v>
      </c>
      <c r="H249" s="89">
        <f t="shared" si="67"/>
        <v>5.629999999999999</v>
      </c>
      <c r="I249" s="89">
        <f t="shared" si="68"/>
        <v>5.629999999999999</v>
      </c>
      <c r="J249" s="89">
        <f t="shared" si="69"/>
        <v>0.73189999999999988</v>
      </c>
      <c r="K249" s="90">
        <f t="shared" si="70"/>
        <v>4.8980999999999995</v>
      </c>
      <c r="L249" s="91">
        <v>0.20000000000000001</v>
      </c>
      <c r="M249" s="92">
        <f t="shared" si="71"/>
        <v>0.97961999999999994</v>
      </c>
      <c r="N249" s="93">
        <v>0.050000000000000003</v>
      </c>
      <c r="O249" s="94">
        <f t="shared" si="72"/>
        <v>0.24490499999999998</v>
      </c>
      <c r="P249" s="93">
        <v>0.050000000000000003</v>
      </c>
      <c r="Q249" s="94">
        <f t="shared" si="73"/>
        <v>0.24490499999999998</v>
      </c>
      <c r="R249" s="95">
        <f t="shared" si="74"/>
        <v>3.4300000000000002</v>
      </c>
      <c r="S249" s="96">
        <f t="shared" si="75"/>
        <v>3.4300000000000002</v>
      </c>
      <c r="T249" s="97">
        <f t="shared" si="76"/>
        <v>0.60923623445825947</v>
      </c>
    </row>
    <row r="250" ht="15.95" customHeight="1">
      <c r="A250" s="351" t="s">
        <v>501</v>
      </c>
      <c r="B250" s="354" t="s">
        <v>50</v>
      </c>
      <c r="C250" s="59" t="str">
        <f>VLOOKUP(B250,'New template'!A:L,2,FALSE)</f>
        <v xml:space="preserve">E03483 </v>
      </c>
      <c r="D250" s="85">
        <v>389</v>
      </c>
      <c r="E250" s="86">
        <v>368</v>
      </c>
      <c r="F250" s="87">
        <v>0.90000000000000002</v>
      </c>
      <c r="G250" s="88">
        <f t="shared" si="66"/>
        <v>36</v>
      </c>
      <c r="H250" s="89">
        <f t="shared" si="67"/>
        <v>5.0669999999999993</v>
      </c>
      <c r="I250" s="89">
        <f t="shared" si="68"/>
        <v>1971.0629999999996</v>
      </c>
      <c r="J250" s="89">
        <f t="shared" si="69"/>
        <v>0.65870999999999991</v>
      </c>
      <c r="K250" s="90">
        <f t="shared" si="70"/>
        <v>1714.8248099999996</v>
      </c>
      <c r="L250" s="91">
        <v>0.20000000000000001</v>
      </c>
      <c r="M250" s="92">
        <f t="shared" si="71"/>
        <v>342.96496199999996</v>
      </c>
      <c r="N250" s="93">
        <v>0.050000000000000003</v>
      </c>
      <c r="O250" s="94">
        <f t="shared" si="72"/>
        <v>85.741240499999989</v>
      </c>
      <c r="P250" s="93">
        <v>0.050000000000000003</v>
      </c>
      <c r="Q250" s="94">
        <f t="shared" si="73"/>
        <v>85.741240499999989</v>
      </c>
      <c r="R250" s="95">
        <f t="shared" si="74"/>
        <v>3.0899999999999999</v>
      </c>
      <c r="S250" s="96">
        <f t="shared" si="75"/>
        <v>1202.01</v>
      </c>
      <c r="T250" s="97">
        <f t="shared" si="76"/>
        <v>0.6098283007696863</v>
      </c>
    </row>
    <row r="251" ht="15.95" customHeight="1">
      <c r="A251" s="351" t="s">
        <v>501</v>
      </c>
      <c r="B251" s="354" t="s">
        <v>50</v>
      </c>
      <c r="C251" s="59" t="str">
        <f>VLOOKUP(B251,'New template'!A:L,2,FALSE)</f>
        <v xml:space="preserve">E03483 </v>
      </c>
      <c r="D251" s="85">
        <v>1</v>
      </c>
      <c r="E251" s="86">
        <v>368</v>
      </c>
      <c r="F251" s="87">
        <v>0.84999999999999998</v>
      </c>
      <c r="G251" s="88">
        <f t="shared" si="66"/>
        <v>55</v>
      </c>
      <c r="H251" s="89">
        <f t="shared" si="67"/>
        <v>7.7412499999999991</v>
      </c>
      <c r="I251" s="89">
        <f t="shared" si="68"/>
        <v>7.7412499999999991</v>
      </c>
      <c r="J251" s="89">
        <f t="shared" si="69"/>
        <v>1.0063624999999998</v>
      </c>
      <c r="K251" s="90">
        <f t="shared" si="70"/>
        <v>6.7348874999999992</v>
      </c>
      <c r="L251" s="91">
        <v>0.20000000000000001</v>
      </c>
      <c r="M251" s="92">
        <f t="shared" si="71"/>
        <v>1.3469774999999999</v>
      </c>
      <c r="N251" s="93">
        <v>0.050000000000000003</v>
      </c>
      <c r="O251" s="94">
        <f t="shared" si="72"/>
        <v>0.33674437499999998</v>
      </c>
      <c r="P251" s="93">
        <v>0.050000000000000003</v>
      </c>
      <c r="Q251" s="94">
        <f t="shared" si="73"/>
        <v>0.33674437499999998</v>
      </c>
      <c r="R251" s="95">
        <f t="shared" si="74"/>
        <v>4.71</v>
      </c>
      <c r="S251" s="96">
        <f t="shared" si="75"/>
        <v>4.71</v>
      </c>
      <c r="T251" s="97">
        <f t="shared" si="76"/>
        <v>0.60842887130631362</v>
      </c>
    </row>
    <row r="252" ht="15.95" customHeight="1">
      <c r="A252" s="351" t="s">
        <v>501</v>
      </c>
      <c r="B252" s="354" t="s">
        <v>60</v>
      </c>
      <c r="C252" s="59" t="str">
        <f>VLOOKUP(B252,'New template'!A:L,2,FALSE)</f>
        <v>E02323</v>
      </c>
      <c r="D252" s="85">
        <v>59</v>
      </c>
      <c r="E252" s="86">
        <v>398</v>
      </c>
      <c r="F252" s="87">
        <v>0.5</v>
      </c>
      <c r="G252" s="88">
        <f t="shared" si="66"/>
        <v>199</v>
      </c>
      <c r="H252" s="89">
        <f t="shared" si="67"/>
        <v>28.009249999999998</v>
      </c>
      <c r="I252" s="89">
        <f t="shared" si="68"/>
        <v>1652.5457499999998</v>
      </c>
      <c r="J252" s="89">
        <f t="shared" si="69"/>
        <v>3.6412024999999999</v>
      </c>
      <c r="K252" s="90">
        <f t="shared" si="70"/>
        <v>1437.7148024999999</v>
      </c>
      <c r="L252" s="91">
        <v>0.20000000000000001</v>
      </c>
      <c r="M252" s="92">
        <f t="shared" si="71"/>
        <v>287.54296049999999</v>
      </c>
      <c r="N252" s="93">
        <v>0.050000000000000003</v>
      </c>
      <c r="O252" s="94">
        <f t="shared" si="72"/>
        <v>71.885740124999998</v>
      </c>
      <c r="P252" s="93">
        <v>0.050000000000000003</v>
      </c>
      <c r="Q252" s="94">
        <f t="shared" si="73"/>
        <v>71.885740124999998</v>
      </c>
      <c r="R252" s="95">
        <f t="shared" si="74"/>
        <v>17.059999999999999</v>
      </c>
      <c r="S252" s="96">
        <f t="shared" si="75"/>
        <v>1006.54</v>
      </c>
      <c r="T252" s="97">
        <f t="shared" si="76"/>
        <v>0.60908449887090876</v>
      </c>
    </row>
    <row r="253" ht="15.95" customHeight="1">
      <c r="A253" s="351" t="s">
        <v>501</v>
      </c>
      <c r="B253" s="354" t="s">
        <v>54</v>
      </c>
      <c r="C253" s="59" t="str">
        <f>VLOOKUP(B253,'New template'!A:L,2,FALSE)</f>
        <v>E01927</v>
      </c>
      <c r="D253" s="85">
        <v>17</v>
      </c>
      <c r="E253" s="86">
        <v>198</v>
      </c>
      <c r="F253" s="87">
        <v>0.5</v>
      </c>
      <c r="G253" s="88">
        <f t="shared" si="66"/>
        <v>99</v>
      </c>
      <c r="H253" s="89">
        <f t="shared" si="67"/>
        <v>13.934249999999999</v>
      </c>
      <c r="I253" s="89">
        <f t="shared" si="68"/>
        <v>236.88224999999997</v>
      </c>
      <c r="J253" s="89">
        <f t="shared" si="69"/>
        <v>1.8114524999999999</v>
      </c>
      <c r="K253" s="90">
        <f t="shared" si="70"/>
        <v>206.08755749999997</v>
      </c>
      <c r="L253" s="91">
        <v>0.20000000000000001</v>
      </c>
      <c r="M253" s="92">
        <f t="shared" si="71"/>
        <v>41.217511500000001</v>
      </c>
      <c r="N253" s="93">
        <v>0.050000000000000003</v>
      </c>
      <c r="O253" s="94">
        <f t="shared" si="72"/>
        <v>10.304377875</v>
      </c>
      <c r="P253" s="93">
        <v>0.050000000000000003</v>
      </c>
      <c r="Q253" s="94">
        <f t="shared" si="73"/>
        <v>10.304377875</v>
      </c>
      <c r="R253" s="95">
        <f t="shared" si="74"/>
        <v>8.4900000000000002</v>
      </c>
      <c r="S253" s="96">
        <f t="shared" si="75"/>
        <v>144.33000000000001</v>
      </c>
      <c r="T253" s="97">
        <f t="shared" si="76"/>
        <v>0.60929005866838915</v>
      </c>
    </row>
    <row r="254" ht="15.95" customHeight="1">
      <c r="A254" s="351" t="s">
        <v>501</v>
      </c>
      <c r="B254" s="354" t="s">
        <v>334</v>
      </c>
      <c r="C254" s="59" t="s">
        <v>57</v>
      </c>
      <c r="D254" s="85">
        <v>12</v>
      </c>
      <c r="E254" s="86">
        <v>268</v>
      </c>
      <c r="F254" s="87">
        <v>0.5</v>
      </c>
      <c r="G254" s="88">
        <f t="shared" si="66"/>
        <v>134</v>
      </c>
      <c r="H254" s="89">
        <f t="shared" si="67"/>
        <v>18.860499999999998</v>
      </c>
      <c r="I254" s="89">
        <f t="shared" si="68"/>
        <v>226.32599999999996</v>
      </c>
      <c r="J254" s="89">
        <f t="shared" si="69"/>
        <v>2.4518649999999997</v>
      </c>
      <c r="K254" s="90">
        <f t="shared" si="70"/>
        <v>196.90361999999996</v>
      </c>
      <c r="L254" s="91">
        <v>0.20000000000000001</v>
      </c>
      <c r="M254" s="92">
        <f t="shared" si="71"/>
        <v>39.380723999999994</v>
      </c>
      <c r="N254" s="93">
        <v>0.050000000000000003</v>
      </c>
      <c r="O254" s="94">
        <f t="shared" si="72"/>
        <v>9.8451809999999984</v>
      </c>
      <c r="P254" s="93">
        <v>0.050000000000000003</v>
      </c>
      <c r="Q254" s="94">
        <f t="shared" si="73"/>
        <v>9.8451809999999984</v>
      </c>
      <c r="R254" s="95">
        <f t="shared" si="74"/>
        <v>11.49</v>
      </c>
      <c r="S254" s="96">
        <f t="shared" si="75"/>
        <v>137.88</v>
      </c>
      <c r="T254" s="97">
        <f t="shared" si="76"/>
        <v>0.6092097240264045</v>
      </c>
    </row>
    <row r="255" ht="15.95" customHeight="1">
      <c r="A255" s="351" t="s">
        <v>501</v>
      </c>
      <c r="B255" s="354" t="s">
        <v>521</v>
      </c>
      <c r="C255" s="59" t="s">
        <v>53</v>
      </c>
      <c r="D255" s="85">
        <v>59</v>
      </c>
      <c r="E255" s="86">
        <v>198</v>
      </c>
      <c r="F255" s="87">
        <v>0.5</v>
      </c>
      <c r="G255" s="88">
        <f t="shared" si="66"/>
        <v>99</v>
      </c>
      <c r="H255" s="89">
        <f t="shared" si="67"/>
        <v>13.934249999999999</v>
      </c>
      <c r="I255" s="89">
        <f t="shared" si="68"/>
        <v>822.12074999999993</v>
      </c>
      <c r="J255" s="89">
        <f t="shared" si="69"/>
        <v>1.8114524999999999</v>
      </c>
      <c r="K255" s="90">
        <f t="shared" si="70"/>
        <v>715.24505249999993</v>
      </c>
      <c r="L255" s="91">
        <v>0.20000000000000001</v>
      </c>
      <c r="M255" s="92">
        <f t="shared" si="71"/>
        <v>143.04901049999998</v>
      </c>
      <c r="N255" s="93">
        <v>0.050000000000000003</v>
      </c>
      <c r="O255" s="94">
        <f t="shared" si="72"/>
        <v>35.762252624999995</v>
      </c>
      <c r="P255" s="93">
        <v>0.050000000000000003</v>
      </c>
      <c r="Q255" s="94">
        <f t="shared" si="73"/>
        <v>35.762252624999995</v>
      </c>
      <c r="R255" s="95">
        <f t="shared" si="74"/>
        <v>8.4900000000000002</v>
      </c>
      <c r="S255" s="96">
        <f t="shared" si="75"/>
        <v>500.91000000000003</v>
      </c>
      <c r="T255" s="97">
        <f t="shared" si="76"/>
        <v>0.60929005866838915</v>
      </c>
    </row>
    <row r="256" ht="15.95" customHeight="1">
      <c r="A256" s="351" t="s">
        <v>501</v>
      </c>
      <c r="B256" s="354" t="s">
        <v>66</v>
      </c>
      <c r="C256" s="59" t="str">
        <f>VLOOKUP(B256,'New template'!A:L,2,FALSE)</f>
        <v>E05368</v>
      </c>
      <c r="D256" s="85">
        <v>1399</v>
      </c>
      <c r="E256" s="86">
        <v>228</v>
      </c>
      <c r="F256" s="87">
        <v>0.90000000000000002</v>
      </c>
      <c r="G256" s="88">
        <f t="shared" si="66"/>
        <v>22</v>
      </c>
      <c r="H256" s="89">
        <f t="shared" si="67"/>
        <v>3.0964999999999998</v>
      </c>
      <c r="I256" s="89">
        <f t="shared" si="68"/>
        <v>4332.0034999999998</v>
      </c>
      <c r="J256" s="89">
        <f t="shared" si="69"/>
        <v>0.40254499999999999</v>
      </c>
      <c r="K256" s="90">
        <f t="shared" si="70"/>
        <v>3768.8430449999996</v>
      </c>
      <c r="L256" s="91">
        <v>0.20000000000000001</v>
      </c>
      <c r="M256" s="92">
        <f t="shared" si="71"/>
        <v>753.76860899999997</v>
      </c>
      <c r="N256" s="93">
        <v>0.050000000000000003</v>
      </c>
      <c r="O256" s="94">
        <f t="shared" si="72"/>
        <v>188.44215224999999</v>
      </c>
      <c r="P256" s="93">
        <v>0.050000000000000003</v>
      </c>
      <c r="Q256" s="94">
        <f t="shared" si="73"/>
        <v>188.44215224999999</v>
      </c>
      <c r="R256" s="95">
        <f t="shared" si="74"/>
        <v>1.8899999999999999</v>
      </c>
      <c r="S256" s="96">
        <f t="shared" si="75"/>
        <v>2644.1099999999997</v>
      </c>
      <c r="T256" s="97">
        <f t="shared" si="76"/>
        <v>0.61036654287098335</v>
      </c>
    </row>
    <row r="257" ht="15.95" customHeight="1">
      <c r="A257" s="351" t="s">
        <v>501</v>
      </c>
      <c r="B257" s="354" t="s">
        <v>510</v>
      </c>
      <c r="C257" s="59" t="str">
        <f>VLOOKUP(B257,'New template'!A:L,2,FALSE)</f>
        <v>E03053</v>
      </c>
      <c r="D257" s="85">
        <v>201</v>
      </c>
      <c r="E257" s="86">
        <v>298</v>
      </c>
      <c r="F257" s="87">
        <v>0</v>
      </c>
      <c r="G257" s="88">
        <f t="shared" si="66"/>
        <v>298</v>
      </c>
      <c r="H257" s="89">
        <f t="shared" si="67"/>
        <v>41.943499999999993</v>
      </c>
      <c r="I257" s="89">
        <f t="shared" si="68"/>
        <v>8430.6434999999983</v>
      </c>
      <c r="J257" s="89">
        <f t="shared" si="69"/>
        <v>5.4526549999999991</v>
      </c>
      <c r="K257" s="90">
        <f t="shared" si="70"/>
        <v>7334.6598449999983</v>
      </c>
      <c r="L257" s="91">
        <v>0.20000000000000001</v>
      </c>
      <c r="M257" s="92">
        <f t="shared" si="71"/>
        <v>1466.9319689999998</v>
      </c>
      <c r="N257" s="93">
        <v>0.050000000000000003</v>
      </c>
      <c r="O257" s="94">
        <f t="shared" si="72"/>
        <v>366.73299224999994</v>
      </c>
      <c r="P257" s="93">
        <v>0.050000000000000003</v>
      </c>
      <c r="Q257" s="94">
        <f t="shared" si="73"/>
        <v>366.73299224999994</v>
      </c>
      <c r="R257" s="95">
        <f t="shared" si="74"/>
        <v>25.539999999999999</v>
      </c>
      <c r="S257" s="96">
        <f t="shared" si="75"/>
        <v>5133.54</v>
      </c>
      <c r="T257" s="97">
        <f t="shared" si="76"/>
        <v>0.60891437290640993</v>
      </c>
    </row>
    <row r="258" ht="15.95" customHeight="1">
      <c r="A258" s="351" t="s">
        <v>501</v>
      </c>
      <c r="B258" s="354" t="s">
        <v>511</v>
      </c>
      <c r="C258" s="353"/>
      <c r="D258" s="85">
        <v>66</v>
      </c>
      <c r="E258" s="86">
        <v>448</v>
      </c>
      <c r="F258" s="87">
        <v>0</v>
      </c>
      <c r="G258" s="88">
        <f t="shared" si="66"/>
        <v>448</v>
      </c>
      <c r="H258" s="89">
        <f t="shared" si="67"/>
        <v>63.055999999999997</v>
      </c>
      <c r="I258" s="89">
        <f t="shared" si="68"/>
        <v>4161.6959999999999</v>
      </c>
      <c r="J258" s="89">
        <f t="shared" si="69"/>
        <v>8.1972799999999992</v>
      </c>
      <c r="K258" s="90">
        <f t="shared" si="70"/>
        <v>3620.6755199999998</v>
      </c>
      <c r="L258" s="91">
        <v>0.20000000000000001</v>
      </c>
      <c r="M258" s="92">
        <f t="shared" si="71"/>
        <v>724.13510399999996</v>
      </c>
      <c r="N258" s="93">
        <v>0.050000000000000003</v>
      </c>
      <c r="O258" s="94">
        <f t="shared" si="72"/>
        <v>181.03377599999999</v>
      </c>
      <c r="P258" s="93">
        <v>0.050000000000000003</v>
      </c>
      <c r="Q258" s="94">
        <f t="shared" si="73"/>
        <v>181.03377599999999</v>
      </c>
      <c r="R258" s="95">
        <f t="shared" si="74"/>
        <v>38.399999999999999</v>
      </c>
      <c r="S258" s="96">
        <f t="shared" si="75"/>
        <v>2534.4000000000001</v>
      </c>
      <c r="T258" s="97">
        <f t="shared" si="76"/>
        <v>0.60898249175336217</v>
      </c>
    </row>
    <row r="259" ht="15.95" customHeight="1">
      <c r="A259" s="351" t="s">
        <v>501</v>
      </c>
      <c r="B259" s="354" t="s">
        <v>512</v>
      </c>
      <c r="C259" s="353"/>
      <c r="D259" s="85">
        <v>96</v>
      </c>
      <c r="E259" s="86">
        <v>548</v>
      </c>
      <c r="F259" s="87">
        <v>0</v>
      </c>
      <c r="G259" s="88">
        <f t="shared" si="66"/>
        <v>548</v>
      </c>
      <c r="H259" s="89">
        <f t="shared" si="67"/>
        <v>77.130999999999986</v>
      </c>
      <c r="I259" s="89">
        <f t="shared" si="68"/>
        <v>7404.5759999999991</v>
      </c>
      <c r="J259" s="89">
        <f t="shared" si="69"/>
        <v>10.027029999999998</v>
      </c>
      <c r="K259" s="90">
        <f t="shared" si="70"/>
        <v>6441.9811199999986</v>
      </c>
      <c r="L259" s="91">
        <v>0.20000000000000001</v>
      </c>
      <c r="M259" s="92">
        <f t="shared" si="71"/>
        <v>1288.3962239999998</v>
      </c>
      <c r="N259" s="93">
        <v>0.050000000000000003</v>
      </c>
      <c r="O259" s="94">
        <f t="shared" si="72"/>
        <v>322.09905599999996</v>
      </c>
      <c r="P259" s="93">
        <v>0.050000000000000003</v>
      </c>
      <c r="Q259" s="94">
        <f t="shared" si="73"/>
        <v>322.09905599999996</v>
      </c>
      <c r="R259" s="95">
        <f t="shared" si="74"/>
        <v>46.969999999999999</v>
      </c>
      <c r="S259" s="96">
        <f t="shared" si="75"/>
        <v>4509.1199999999999</v>
      </c>
      <c r="T259" s="97">
        <f t="shared" si="76"/>
        <v>0.60896397038804118</v>
      </c>
    </row>
    <row r="260" ht="15.95" customHeight="1">
      <c r="A260" s="351" t="s">
        <v>501</v>
      </c>
      <c r="B260" s="354" t="s">
        <v>364</v>
      </c>
      <c r="C260" s="59" t="str">
        <f>VLOOKUP(B260,'New template'!A:L,2,FALSE)</f>
        <v>E05471</v>
      </c>
      <c r="D260" s="85">
        <v>28</v>
      </c>
      <c r="E260" s="86">
        <v>298</v>
      </c>
      <c r="F260" s="87">
        <v>0.83999999999999997</v>
      </c>
      <c r="G260" s="88">
        <f t="shared" si="66"/>
        <v>47</v>
      </c>
      <c r="H260" s="89">
        <f t="shared" si="67"/>
        <v>6.6152499999999996</v>
      </c>
      <c r="I260" s="89">
        <f t="shared" si="68"/>
        <v>185.22699999999998</v>
      </c>
      <c r="J260" s="89">
        <f t="shared" si="69"/>
        <v>0.85998249999999998</v>
      </c>
      <c r="K260" s="90">
        <f t="shared" si="70"/>
        <v>161.14748999999998</v>
      </c>
      <c r="L260" s="91">
        <v>0.20000000000000001</v>
      </c>
      <c r="M260" s="92">
        <f t="shared" si="71"/>
        <v>32.229498</v>
      </c>
      <c r="N260" s="93">
        <v>0.050000000000000003</v>
      </c>
      <c r="O260" s="94">
        <f t="shared" si="72"/>
        <v>8.0573744999999999</v>
      </c>
      <c r="P260" s="93">
        <v>0.050000000000000003</v>
      </c>
      <c r="Q260" s="94">
        <f t="shared" si="73"/>
        <v>8.0573744999999999</v>
      </c>
      <c r="R260" s="95">
        <f t="shared" si="74"/>
        <v>4.0300000000000002</v>
      </c>
      <c r="S260" s="96">
        <f t="shared" si="75"/>
        <v>112.84</v>
      </c>
      <c r="T260" s="97">
        <f t="shared" si="76"/>
        <v>0.60919844299157255</v>
      </c>
    </row>
    <row r="261" ht="15.95" customHeight="1">
      <c r="A261" s="351" t="s">
        <v>501</v>
      </c>
      <c r="B261" s="354" t="s">
        <v>363</v>
      </c>
      <c r="C261" s="59" t="str">
        <f>VLOOKUP(B261,'New template'!A:L,2,FALSE)</f>
        <v>E04521</v>
      </c>
      <c r="D261" s="85">
        <v>28</v>
      </c>
      <c r="E261" s="86">
        <v>248</v>
      </c>
      <c r="F261" s="87">
        <v>0.83999999999999997</v>
      </c>
      <c r="G261" s="88">
        <f t="shared" si="66"/>
        <v>39</v>
      </c>
      <c r="H261" s="89">
        <f t="shared" si="67"/>
        <v>5.4892499999999993</v>
      </c>
      <c r="I261" s="89">
        <f t="shared" si="68"/>
        <v>153.69899999999998</v>
      </c>
      <c r="J261" s="89">
        <f t="shared" si="69"/>
        <v>0.71360249999999992</v>
      </c>
      <c r="K261" s="90">
        <f t="shared" si="70"/>
        <v>133.71813</v>
      </c>
      <c r="L261" s="91">
        <v>0.20000000000000001</v>
      </c>
      <c r="M261" s="92">
        <f t="shared" si="71"/>
        <v>26.743626000000003</v>
      </c>
      <c r="N261" s="93">
        <v>0.050000000000000003</v>
      </c>
      <c r="O261" s="94">
        <f t="shared" si="72"/>
        <v>6.6859065000000006</v>
      </c>
      <c r="P261" s="93">
        <v>0.050000000000000003</v>
      </c>
      <c r="Q261" s="94">
        <f t="shared" si="73"/>
        <v>6.6859065000000006</v>
      </c>
      <c r="R261" s="95">
        <f t="shared" si="74"/>
        <v>3.3399999999999999</v>
      </c>
      <c r="S261" s="96">
        <f t="shared" si="75"/>
        <v>93.519999999999996</v>
      </c>
      <c r="T261" s="97">
        <f t="shared" si="76"/>
        <v>0.60846199389716271</v>
      </c>
    </row>
    <row r="262" ht="15.95" customHeight="1">
      <c r="A262" s="351" t="s">
        <v>501</v>
      </c>
      <c r="B262" s="354" t="s">
        <v>363</v>
      </c>
      <c r="C262" s="59" t="str">
        <f>VLOOKUP(B262,'New template'!A:L,2,FALSE)</f>
        <v>E04521</v>
      </c>
      <c r="D262" s="85">
        <v>1</v>
      </c>
      <c r="E262" s="86">
        <v>248</v>
      </c>
      <c r="F262" s="87">
        <v>0</v>
      </c>
      <c r="G262" s="88">
        <f t="shared" si="66"/>
        <v>248</v>
      </c>
      <c r="H262" s="89">
        <f t="shared" si="67"/>
        <v>34.905999999999999</v>
      </c>
      <c r="I262" s="89">
        <f t="shared" si="68"/>
        <v>34.905999999999999</v>
      </c>
      <c r="J262" s="89">
        <f t="shared" si="69"/>
        <v>4.5377799999999997</v>
      </c>
      <c r="K262" s="90">
        <f t="shared" si="70"/>
        <v>30.368220000000001</v>
      </c>
      <c r="L262" s="91">
        <v>0.20000000000000001</v>
      </c>
      <c r="M262" s="92">
        <f t="shared" si="71"/>
        <v>6.0736440000000007</v>
      </c>
      <c r="N262" s="93">
        <v>0.050000000000000003</v>
      </c>
      <c r="O262" s="94">
        <f t="shared" si="72"/>
        <v>1.5184110000000002</v>
      </c>
      <c r="P262" s="93">
        <v>0.050000000000000003</v>
      </c>
      <c r="Q262" s="94">
        <f t="shared" si="73"/>
        <v>1.5184110000000002</v>
      </c>
      <c r="R262" s="95">
        <f t="shared" si="74"/>
        <v>21.260000000000002</v>
      </c>
      <c r="S262" s="96">
        <f t="shared" si="75"/>
        <v>21.260000000000002</v>
      </c>
      <c r="T262" s="97">
        <f t="shared" si="76"/>
        <v>0.60906434423881284</v>
      </c>
    </row>
    <row r="263" ht="15.95" customHeight="1">
      <c r="A263" s="351" t="s">
        <v>501</v>
      </c>
      <c r="B263" s="354" t="s">
        <v>76</v>
      </c>
      <c r="C263" s="59" t="str">
        <f>VLOOKUP(B263,'New template'!A:L,2,FALSE)</f>
        <v>E05733</v>
      </c>
      <c r="D263" s="85">
        <v>1</v>
      </c>
      <c r="E263" s="86">
        <v>348</v>
      </c>
      <c r="F263" s="87">
        <v>0.45000000000000001</v>
      </c>
      <c r="G263" s="88">
        <f t="shared" si="66"/>
        <v>191</v>
      </c>
      <c r="H263" s="89">
        <f t="shared" si="67"/>
        <v>26.883249999999997</v>
      </c>
      <c r="I263" s="89">
        <f t="shared" si="68"/>
        <v>26.883249999999997</v>
      </c>
      <c r="J263" s="89">
        <f t="shared" si="69"/>
        <v>3.4948224999999997</v>
      </c>
      <c r="K263" s="90">
        <f t="shared" si="70"/>
        <v>23.388427499999999</v>
      </c>
      <c r="L263" s="91">
        <v>0.20000000000000001</v>
      </c>
      <c r="M263" s="92">
        <f t="shared" si="71"/>
        <v>4.6776854999999999</v>
      </c>
      <c r="N263" s="93">
        <v>0.050000000000000003</v>
      </c>
      <c r="O263" s="94">
        <f t="shared" si="72"/>
        <v>1.169421375</v>
      </c>
      <c r="P263" s="93">
        <v>0.050000000000000003</v>
      </c>
      <c r="Q263" s="94">
        <f t="shared" si="73"/>
        <v>1.169421375</v>
      </c>
      <c r="R263" s="95">
        <f t="shared" si="74"/>
        <v>16.370000000000001</v>
      </c>
      <c r="S263" s="96">
        <f t="shared" si="75"/>
        <v>16.370000000000001</v>
      </c>
      <c r="T263" s="97">
        <f t="shared" si="76"/>
        <v>0.60892935191987585</v>
      </c>
    </row>
    <row r="264" ht="15.95" customHeight="1">
      <c r="A264" s="351" t="s">
        <v>501</v>
      </c>
      <c r="B264" s="354" t="s">
        <v>78</v>
      </c>
      <c r="C264" s="59" t="str">
        <f>VLOOKUP(B264,'New template'!A:L,2,FALSE)</f>
        <v>E02533</v>
      </c>
      <c r="D264" s="85">
        <v>3</v>
      </c>
      <c r="E264" s="86">
        <v>198</v>
      </c>
      <c r="F264" s="87">
        <v>0.83999999999999997</v>
      </c>
      <c r="G264" s="88">
        <f t="shared" si="66"/>
        <v>31</v>
      </c>
      <c r="H264" s="89">
        <f t="shared" si="67"/>
        <v>4.3632499999999999</v>
      </c>
      <c r="I264" s="89">
        <f t="shared" si="68"/>
        <v>13.089749999999999</v>
      </c>
      <c r="J264" s="89">
        <f t="shared" si="69"/>
        <v>0.56722249999999996</v>
      </c>
      <c r="K264" s="90">
        <f t="shared" si="70"/>
        <v>11.388082499999999</v>
      </c>
      <c r="L264" s="91">
        <v>0.20000000000000001</v>
      </c>
      <c r="M264" s="92">
        <f t="shared" si="71"/>
        <v>2.2776165000000002</v>
      </c>
      <c r="N264" s="93">
        <v>0.050000000000000003</v>
      </c>
      <c r="O264" s="94">
        <f t="shared" si="72"/>
        <v>0.56940412500000004</v>
      </c>
      <c r="P264" s="93">
        <v>0.050000000000000003</v>
      </c>
      <c r="Q264" s="94">
        <f t="shared" si="73"/>
        <v>0.56940412500000004</v>
      </c>
      <c r="R264" s="95">
        <f t="shared" si="74"/>
        <v>2.6600000000000001</v>
      </c>
      <c r="S264" s="96">
        <f t="shared" si="75"/>
        <v>7.9800000000000004</v>
      </c>
      <c r="T264" s="97">
        <f t="shared" si="76"/>
        <v>0.60963731163696799</v>
      </c>
    </row>
    <row r="265" ht="15.95" customHeight="1">
      <c r="A265" s="351" t="s">
        <v>501</v>
      </c>
      <c r="B265" s="354" t="s">
        <v>82</v>
      </c>
      <c r="C265" s="59" t="str">
        <f>VLOOKUP(B265,'New template'!A:L,2,FALSE)</f>
        <v>E02596</v>
      </c>
      <c r="D265" s="85">
        <v>32</v>
      </c>
      <c r="E265" s="86">
        <v>398</v>
      </c>
      <c r="F265" s="87">
        <v>0.75</v>
      </c>
      <c r="G265" s="88">
        <f t="shared" si="66"/>
        <v>99</v>
      </c>
      <c r="H265" s="89">
        <f t="shared" si="67"/>
        <v>13.934249999999999</v>
      </c>
      <c r="I265" s="89">
        <f t="shared" si="68"/>
        <v>445.89599999999996</v>
      </c>
      <c r="J265" s="89">
        <f t="shared" si="69"/>
        <v>1.8114524999999999</v>
      </c>
      <c r="K265" s="90">
        <f t="shared" si="70"/>
        <v>387.92951999999997</v>
      </c>
      <c r="L265" s="91">
        <v>0.20000000000000001</v>
      </c>
      <c r="M265" s="92">
        <f t="shared" si="71"/>
        <v>77.585903999999999</v>
      </c>
      <c r="N265" s="93">
        <v>0.050000000000000003</v>
      </c>
      <c r="O265" s="94">
        <f t="shared" si="72"/>
        <v>19.396476</v>
      </c>
      <c r="P265" s="93">
        <v>0.050000000000000003</v>
      </c>
      <c r="Q265" s="94">
        <f t="shared" si="73"/>
        <v>19.396476</v>
      </c>
      <c r="R265" s="95">
        <f t="shared" si="74"/>
        <v>8.4900000000000002</v>
      </c>
      <c r="S265" s="96">
        <f t="shared" si="75"/>
        <v>271.68000000000001</v>
      </c>
      <c r="T265" s="97">
        <f t="shared" si="76"/>
        <v>0.60929005866838915</v>
      </c>
    </row>
    <row r="266" ht="15.95" customHeight="1">
      <c r="A266" s="351" t="s">
        <v>501</v>
      </c>
      <c r="B266" s="354" t="s">
        <v>365</v>
      </c>
      <c r="C266" s="59" t="str">
        <f>VLOOKUP(B266,'New template'!A:L,2,FALSE)</f>
        <v>E02035</v>
      </c>
      <c r="D266" s="85">
        <v>37</v>
      </c>
      <c r="E266" s="86">
        <v>98</v>
      </c>
      <c r="F266" s="87">
        <v>0.69999999999999996</v>
      </c>
      <c r="G266" s="88">
        <f t="shared" si="66"/>
        <v>29</v>
      </c>
      <c r="H266" s="89">
        <f t="shared" si="67"/>
        <v>4.0817499999999995</v>
      </c>
      <c r="I266" s="89">
        <f t="shared" si="68"/>
        <v>151.02474999999998</v>
      </c>
      <c r="J266" s="89">
        <f t="shared" si="69"/>
        <v>0.53062749999999992</v>
      </c>
      <c r="K266" s="90">
        <f t="shared" si="70"/>
        <v>131.39153249999998</v>
      </c>
      <c r="L266" s="91">
        <v>0.20000000000000001</v>
      </c>
      <c r="M266" s="92">
        <f t="shared" si="71"/>
        <v>26.278306499999999</v>
      </c>
      <c r="N266" s="93">
        <v>0.050000000000000003</v>
      </c>
      <c r="O266" s="94">
        <f t="shared" si="72"/>
        <v>6.5695766249999998</v>
      </c>
      <c r="P266" s="93">
        <v>0.050000000000000003</v>
      </c>
      <c r="Q266" s="94">
        <f t="shared" si="73"/>
        <v>6.5695766249999998</v>
      </c>
      <c r="R266" s="95">
        <f t="shared" si="74"/>
        <v>2.4900000000000002</v>
      </c>
      <c r="S266" s="96">
        <f t="shared" si="75"/>
        <v>92.13000000000001</v>
      </c>
      <c r="T266" s="97">
        <f t="shared" si="76"/>
        <v>0.61003246156673008</v>
      </c>
    </row>
    <row r="267" ht="15.95" customHeight="1">
      <c r="A267" s="351" t="s">
        <v>501</v>
      </c>
      <c r="B267" s="354" t="s">
        <v>367</v>
      </c>
      <c r="C267" s="59" t="str">
        <f>VLOOKUP(B267,'New template'!A:L,2,FALSE)</f>
        <v>E06308</v>
      </c>
      <c r="D267" s="85">
        <v>5</v>
      </c>
      <c r="E267" s="86">
        <v>248</v>
      </c>
      <c r="F267" s="87">
        <v>0.5</v>
      </c>
      <c r="G267" s="88">
        <f t="shared" si="66"/>
        <v>124</v>
      </c>
      <c r="H267" s="89">
        <f t="shared" si="67"/>
        <v>17.452999999999999</v>
      </c>
      <c r="I267" s="89">
        <f t="shared" si="68"/>
        <v>87.265000000000001</v>
      </c>
      <c r="J267" s="89">
        <f t="shared" si="69"/>
        <v>2.2688899999999999</v>
      </c>
      <c r="K267" s="90">
        <f t="shared" si="70"/>
        <v>75.920550000000006</v>
      </c>
      <c r="L267" s="91">
        <v>0.20000000000000001</v>
      </c>
      <c r="M267" s="92">
        <f t="shared" si="71"/>
        <v>15.184110000000002</v>
      </c>
      <c r="N267" s="93">
        <v>0.050000000000000003</v>
      </c>
      <c r="O267" s="94">
        <f t="shared" si="72"/>
        <v>3.7960275000000006</v>
      </c>
      <c r="P267" s="93">
        <v>0.050000000000000003</v>
      </c>
      <c r="Q267" s="94">
        <f t="shared" si="73"/>
        <v>3.7960275000000006</v>
      </c>
      <c r="R267" s="95">
        <f t="shared" si="74"/>
        <v>10.630000000000001</v>
      </c>
      <c r="S267" s="96">
        <f t="shared" si="75"/>
        <v>53.150000000000006</v>
      </c>
      <c r="T267" s="97">
        <f t="shared" si="76"/>
        <v>0.60906434423881284</v>
      </c>
    </row>
    <row r="268" ht="15.95" customHeight="1">
      <c r="A268" s="351" t="s">
        <v>501</v>
      </c>
      <c r="B268" s="354" t="s">
        <v>90</v>
      </c>
      <c r="C268" s="59" t="str">
        <f>VLOOKUP(B268,'New template'!A:L,2,FALSE)</f>
        <v>E03005</v>
      </c>
      <c r="D268" s="85">
        <v>540</v>
      </c>
      <c r="E268" s="86">
        <v>298</v>
      </c>
      <c r="F268" s="87">
        <v>0.75</v>
      </c>
      <c r="G268" s="88">
        <f t="shared" si="66"/>
        <v>74</v>
      </c>
      <c r="H268" s="89">
        <f t="shared" si="67"/>
        <v>10.4155</v>
      </c>
      <c r="I268" s="89">
        <f t="shared" si="68"/>
        <v>5624.3699999999999</v>
      </c>
      <c r="J268" s="89">
        <f t="shared" si="69"/>
        <v>1.354015</v>
      </c>
      <c r="K268" s="90">
        <f t="shared" si="70"/>
        <v>4893.2019</v>
      </c>
      <c r="L268" s="91">
        <v>0.20000000000000001</v>
      </c>
      <c r="M268" s="92">
        <f t="shared" si="71"/>
        <v>978.64038000000005</v>
      </c>
      <c r="N268" s="93">
        <v>0.050000000000000003</v>
      </c>
      <c r="O268" s="94">
        <f t="shared" si="72"/>
        <v>244.66009500000001</v>
      </c>
      <c r="P268" s="93">
        <v>0.050000000000000003</v>
      </c>
      <c r="Q268" s="94">
        <f t="shared" si="73"/>
        <v>244.66009500000001</v>
      </c>
      <c r="R268" s="95">
        <f t="shared" si="74"/>
        <v>6.3399999999999999</v>
      </c>
      <c r="S268" s="96">
        <f t="shared" si="75"/>
        <v>3423.5999999999999</v>
      </c>
      <c r="T268" s="97">
        <f t="shared" si="76"/>
        <v>0.60870817531563537</v>
      </c>
    </row>
    <row r="269" ht="15.95" customHeight="1">
      <c r="A269" s="351" t="s">
        <v>501</v>
      </c>
      <c r="B269" s="355" t="s">
        <v>514</v>
      </c>
      <c r="C269" s="353"/>
      <c r="D269" s="85">
        <v>219</v>
      </c>
      <c r="E269" s="86">
        <v>398</v>
      </c>
      <c r="F269" s="87">
        <v>0.77000000000000002</v>
      </c>
      <c r="G269" s="88">
        <f t="shared" si="66"/>
        <v>91</v>
      </c>
      <c r="H269" s="89">
        <f t="shared" si="67"/>
        <v>12.808249999999999</v>
      </c>
      <c r="I269" s="89">
        <f t="shared" si="68"/>
        <v>2805.00675</v>
      </c>
      <c r="J269" s="89">
        <f t="shared" si="69"/>
        <v>1.6650725</v>
      </c>
      <c r="K269" s="90">
        <f t="shared" si="70"/>
        <v>2440.3558725000003</v>
      </c>
      <c r="L269" s="91">
        <v>0.20000000000000001</v>
      </c>
      <c r="M269" s="92">
        <f t="shared" si="71"/>
        <v>488.0711745000001</v>
      </c>
      <c r="N269" s="93">
        <v>0.050000000000000003</v>
      </c>
      <c r="O269" s="94">
        <f t="shared" si="72"/>
        <v>122.01779362500002</v>
      </c>
      <c r="P269" s="93">
        <v>0.050000000000000003</v>
      </c>
      <c r="Q269" s="94">
        <f t="shared" si="73"/>
        <v>122.01779362500002</v>
      </c>
      <c r="R269" s="95">
        <f t="shared" si="74"/>
        <v>7.7999999999999998</v>
      </c>
      <c r="S269" s="96">
        <f t="shared" si="75"/>
        <v>1708.2</v>
      </c>
      <c r="T269" s="97">
        <f t="shared" si="76"/>
        <v>0.60898249175336205</v>
      </c>
    </row>
    <row r="270" ht="15.95" customHeight="1">
      <c r="A270" s="351" t="s">
        <v>501</v>
      </c>
      <c r="B270" s="355" t="s">
        <v>513</v>
      </c>
      <c r="C270" s="353"/>
      <c r="D270" s="85">
        <v>1361</v>
      </c>
      <c r="E270" s="86">
        <v>498</v>
      </c>
      <c r="F270" s="87">
        <v>0.75</v>
      </c>
      <c r="G270" s="88">
        <f t="shared" si="66"/>
        <v>124</v>
      </c>
      <c r="H270" s="89">
        <f t="shared" si="67"/>
        <v>17.452999999999999</v>
      </c>
      <c r="I270" s="89">
        <f t="shared" si="68"/>
        <v>23753.532999999999</v>
      </c>
      <c r="J270" s="89">
        <f t="shared" si="69"/>
        <v>2.2688899999999999</v>
      </c>
      <c r="K270" s="90">
        <f t="shared" si="70"/>
        <v>20665.573710000001</v>
      </c>
      <c r="L270" s="91">
        <v>0.20000000000000001</v>
      </c>
      <c r="M270" s="92">
        <f t="shared" si="71"/>
        <v>4133.1147420000007</v>
      </c>
      <c r="N270" s="93">
        <v>0.050000000000000003</v>
      </c>
      <c r="O270" s="94">
        <f t="shared" si="72"/>
        <v>1033.2786855000002</v>
      </c>
      <c r="P270" s="93">
        <v>0.050000000000000003</v>
      </c>
      <c r="Q270" s="94">
        <f t="shared" si="73"/>
        <v>1033.2786855000002</v>
      </c>
      <c r="R270" s="95">
        <f t="shared" si="74"/>
        <v>10.630000000000001</v>
      </c>
      <c r="S270" s="96">
        <f t="shared" si="75"/>
        <v>14467.43</v>
      </c>
      <c r="T270" s="97">
        <f t="shared" si="76"/>
        <v>0.60906434423881284</v>
      </c>
    </row>
    <row r="271" ht="15.95" customHeight="1">
      <c r="A271" s="351" t="s">
        <v>501</v>
      </c>
      <c r="B271" s="354" t="s">
        <v>515</v>
      </c>
      <c r="C271" s="59" t="s">
        <v>313</v>
      </c>
      <c r="D271" s="85">
        <v>1</v>
      </c>
      <c r="E271" s="86">
        <v>178</v>
      </c>
      <c r="F271" s="87">
        <v>0</v>
      </c>
      <c r="G271" s="88">
        <f t="shared" si="66"/>
        <v>178</v>
      </c>
      <c r="H271" s="89">
        <f t="shared" si="67"/>
        <v>25.053499999999996</v>
      </c>
      <c r="I271" s="89">
        <f t="shared" si="68"/>
        <v>25.053499999999996</v>
      </c>
      <c r="J271" s="89">
        <f t="shared" si="69"/>
        <v>3.2569549999999996</v>
      </c>
      <c r="K271" s="90">
        <f t="shared" si="70"/>
        <v>21.796544999999995</v>
      </c>
      <c r="L271" s="91">
        <v>0.20000000000000001</v>
      </c>
      <c r="M271" s="92">
        <f t="shared" si="71"/>
        <v>4.3593089999999988</v>
      </c>
      <c r="N271" s="93">
        <v>0.050000000000000003</v>
      </c>
      <c r="O271" s="94">
        <f t="shared" si="72"/>
        <v>1.0898272499999997</v>
      </c>
      <c r="P271" s="93">
        <v>0.050000000000000003</v>
      </c>
      <c r="Q271" s="94">
        <f t="shared" si="73"/>
        <v>1.0898272499999997</v>
      </c>
      <c r="R271" s="95">
        <f t="shared" si="74"/>
        <v>15.26</v>
      </c>
      <c r="S271" s="96">
        <f t="shared" si="75"/>
        <v>15.26</v>
      </c>
      <c r="T271" s="97">
        <f t="shared" si="76"/>
        <v>0.60909653341848458</v>
      </c>
    </row>
    <row r="272" ht="15.95" customHeight="1">
      <c r="A272" s="351" t="s">
        <v>501</v>
      </c>
      <c r="B272" s="354" t="s">
        <v>108</v>
      </c>
      <c r="C272" s="59" t="str">
        <f>VLOOKUP(B272,'New template'!A:L,2,FALSE)</f>
        <v>E05369</v>
      </c>
      <c r="D272" s="85">
        <v>7</v>
      </c>
      <c r="E272" s="86">
        <v>268</v>
      </c>
      <c r="F272" s="87">
        <v>0.90000000000000002</v>
      </c>
      <c r="G272" s="88">
        <f t="shared" si="66"/>
        <v>26</v>
      </c>
      <c r="H272" s="89">
        <f t="shared" si="67"/>
        <v>3.6594999999999995</v>
      </c>
      <c r="I272" s="89">
        <f t="shared" si="68"/>
        <v>25.616499999999995</v>
      </c>
      <c r="J272" s="89">
        <f t="shared" si="69"/>
        <v>0.47573499999999996</v>
      </c>
      <c r="K272" s="90">
        <f t="shared" si="70"/>
        <v>22.286354999999997</v>
      </c>
      <c r="L272" s="91">
        <v>0.20000000000000001</v>
      </c>
      <c r="M272" s="92">
        <f t="shared" si="71"/>
        <v>4.4572709999999995</v>
      </c>
      <c r="N272" s="93">
        <v>0.050000000000000003</v>
      </c>
      <c r="O272" s="94">
        <f t="shared" si="72"/>
        <v>1.1143177499999999</v>
      </c>
      <c r="P272" s="93">
        <v>0.050000000000000003</v>
      </c>
      <c r="Q272" s="94">
        <f t="shared" si="73"/>
        <v>1.1143177499999999</v>
      </c>
      <c r="R272" s="95">
        <f t="shared" si="74"/>
        <v>2.23</v>
      </c>
      <c r="S272" s="96">
        <f t="shared" si="75"/>
        <v>15.609999999999999</v>
      </c>
      <c r="T272" s="97">
        <f t="shared" si="76"/>
        <v>0.60937286514551181</v>
      </c>
    </row>
    <row r="273" ht="15.95" customHeight="1">
      <c r="A273" s="351" t="s">
        <v>501</v>
      </c>
      <c r="B273" s="354" t="s">
        <v>110</v>
      </c>
      <c r="C273" s="59" t="str">
        <f>VLOOKUP(B273,'New template'!A:L,2,FALSE)</f>
        <v>E03177</v>
      </c>
      <c r="D273" s="85">
        <v>9</v>
      </c>
      <c r="E273" s="86">
        <v>268</v>
      </c>
      <c r="F273" s="87">
        <v>0.90000000000000002</v>
      </c>
      <c r="G273" s="88">
        <f t="shared" si="66"/>
        <v>26</v>
      </c>
      <c r="H273" s="89">
        <f t="shared" si="67"/>
        <v>3.6594999999999995</v>
      </c>
      <c r="I273" s="89">
        <f t="shared" si="68"/>
        <v>32.935499999999998</v>
      </c>
      <c r="J273" s="89">
        <f t="shared" si="69"/>
        <v>0.47573499999999996</v>
      </c>
      <c r="K273" s="90">
        <f t="shared" si="70"/>
        <v>28.653884999999999</v>
      </c>
      <c r="L273" s="91">
        <v>0.20000000000000001</v>
      </c>
      <c r="M273" s="92">
        <f t="shared" si="71"/>
        <v>5.7307769999999998</v>
      </c>
      <c r="N273" s="93">
        <v>0.050000000000000003</v>
      </c>
      <c r="O273" s="94">
        <f t="shared" si="72"/>
        <v>1.4326942499999999</v>
      </c>
      <c r="P273" s="93">
        <v>0.050000000000000003</v>
      </c>
      <c r="Q273" s="94">
        <f t="shared" si="73"/>
        <v>1.4326942499999999</v>
      </c>
      <c r="R273" s="95">
        <f t="shared" si="74"/>
        <v>2.23</v>
      </c>
      <c r="S273" s="96">
        <f t="shared" si="75"/>
        <v>20.07</v>
      </c>
      <c r="T273" s="97">
        <f t="shared" si="76"/>
        <v>0.6093728651455117</v>
      </c>
    </row>
    <row r="274" ht="15.95" customHeight="1">
      <c r="A274" s="351" t="s">
        <v>501</v>
      </c>
      <c r="B274" s="354" t="s">
        <v>340</v>
      </c>
      <c r="C274" s="59" t="str">
        <f>VLOOKUP(B274,'New template'!A:L,2,FALSE)</f>
        <v>E03528</v>
      </c>
      <c r="D274" s="85">
        <v>19</v>
      </c>
      <c r="E274" s="86">
        <v>248</v>
      </c>
      <c r="F274" s="87">
        <v>0.80000000000000004</v>
      </c>
      <c r="G274" s="88">
        <f t="shared" si="66"/>
        <v>49</v>
      </c>
      <c r="H274" s="89">
        <f t="shared" si="67"/>
        <v>6.896749999999999</v>
      </c>
      <c r="I274" s="89">
        <f t="shared" si="68"/>
        <v>131.03824999999998</v>
      </c>
      <c r="J274" s="89">
        <f t="shared" si="69"/>
        <v>0.89657749999999992</v>
      </c>
      <c r="K274" s="90">
        <f t="shared" si="70"/>
        <v>114.00327749999998</v>
      </c>
      <c r="L274" s="91">
        <v>0.20000000000000001</v>
      </c>
      <c r="M274" s="92">
        <f t="shared" si="71"/>
        <v>22.800655499999998</v>
      </c>
      <c r="N274" s="93">
        <v>0.050000000000000003</v>
      </c>
      <c r="O274" s="94">
        <f t="shared" si="72"/>
        <v>5.7001638749999994</v>
      </c>
      <c r="P274" s="93">
        <v>0.050000000000000003</v>
      </c>
      <c r="Q274" s="94">
        <f t="shared" si="73"/>
        <v>5.7001638749999994</v>
      </c>
      <c r="R274" s="95">
        <f t="shared" si="74"/>
        <v>4.2000000000000002</v>
      </c>
      <c r="S274" s="96">
        <f t="shared" si="75"/>
        <v>79.799999999999997</v>
      </c>
      <c r="T274" s="97">
        <f t="shared" si="76"/>
        <v>0.60898249175336217</v>
      </c>
    </row>
    <row r="275" ht="15.95" customHeight="1">
      <c r="A275" s="351" t="s">
        <v>501</v>
      </c>
      <c r="B275" s="354" t="s">
        <v>120</v>
      </c>
      <c r="C275" s="59" t="str">
        <f>VLOOKUP(B275,'New template'!A:L,2,FALSE)</f>
        <v>E05524</v>
      </c>
      <c r="D275" s="85">
        <v>8</v>
      </c>
      <c r="E275" s="86">
        <v>348</v>
      </c>
      <c r="F275" s="87">
        <v>0.71999999999999997</v>
      </c>
      <c r="G275" s="88">
        <f t="shared" si="66"/>
        <v>97</v>
      </c>
      <c r="H275" s="89">
        <f t="shared" si="67"/>
        <v>13.652749999999999</v>
      </c>
      <c r="I275" s="89">
        <f t="shared" si="68"/>
        <v>109.22199999999999</v>
      </c>
      <c r="J275" s="89">
        <f t="shared" si="69"/>
        <v>1.7748575</v>
      </c>
      <c r="K275" s="90">
        <f t="shared" si="70"/>
        <v>95.023139999999998</v>
      </c>
      <c r="L275" s="91">
        <v>0.20000000000000001</v>
      </c>
      <c r="M275" s="92">
        <f t="shared" si="71"/>
        <v>19.004628</v>
      </c>
      <c r="N275" s="93">
        <v>0.050000000000000003</v>
      </c>
      <c r="O275" s="94">
        <f t="shared" si="72"/>
        <v>4.7511570000000001</v>
      </c>
      <c r="P275" s="93">
        <v>0.050000000000000003</v>
      </c>
      <c r="Q275" s="94">
        <f t="shared" si="73"/>
        <v>4.7511570000000001</v>
      </c>
      <c r="R275" s="95">
        <f t="shared" si="74"/>
        <v>8.3100000000000005</v>
      </c>
      <c r="S275" s="96">
        <f t="shared" si="75"/>
        <v>66.480000000000004</v>
      </c>
      <c r="T275" s="97">
        <f t="shared" si="76"/>
        <v>0.60866858325245832</v>
      </c>
    </row>
    <row r="276" ht="15.95" customHeight="1">
      <c r="A276" s="351" t="s">
        <v>501</v>
      </c>
      <c r="B276" s="354" t="s">
        <v>370</v>
      </c>
      <c r="C276" s="59" t="str">
        <f>VLOOKUP(B276,'New template'!A:L,2,FALSE)</f>
        <v>E06213</v>
      </c>
      <c r="D276" s="85">
        <v>1</v>
      </c>
      <c r="E276" s="86">
        <v>398</v>
      </c>
      <c r="F276" s="87">
        <v>0.5</v>
      </c>
      <c r="G276" s="88">
        <f t="shared" si="66"/>
        <v>199</v>
      </c>
      <c r="H276" s="89">
        <f t="shared" si="67"/>
        <v>28.009249999999998</v>
      </c>
      <c r="I276" s="89">
        <f t="shared" si="68"/>
        <v>28.009249999999998</v>
      </c>
      <c r="J276" s="89">
        <f t="shared" si="69"/>
        <v>3.6412024999999999</v>
      </c>
      <c r="K276" s="90">
        <f t="shared" si="70"/>
        <v>24.368047499999999</v>
      </c>
      <c r="L276" s="91">
        <v>0.20000000000000001</v>
      </c>
      <c r="M276" s="92">
        <f t="shared" si="71"/>
        <v>4.8736095000000006</v>
      </c>
      <c r="N276" s="93">
        <v>0.050000000000000003</v>
      </c>
      <c r="O276" s="94">
        <f t="shared" si="72"/>
        <v>1.2184023750000001</v>
      </c>
      <c r="P276" s="93">
        <v>0.050000000000000003</v>
      </c>
      <c r="Q276" s="94">
        <f t="shared" si="73"/>
        <v>1.2184023750000001</v>
      </c>
      <c r="R276" s="95">
        <f t="shared" si="74"/>
        <v>17.059999999999999</v>
      </c>
      <c r="S276" s="96">
        <f t="shared" si="75"/>
        <v>17.059999999999999</v>
      </c>
      <c r="T276" s="97">
        <f t="shared" si="76"/>
        <v>0.60908449887090876</v>
      </c>
    </row>
    <row r="277" ht="15.95" customHeight="1">
      <c r="A277" s="351" t="s">
        <v>501</v>
      </c>
      <c r="B277" s="354" t="s">
        <v>372</v>
      </c>
      <c r="C277" s="59" t="str">
        <f>VLOOKUP(B277,'New template'!A:L,2,FALSE)</f>
        <v>E04522</v>
      </c>
      <c r="D277" s="85">
        <v>2</v>
      </c>
      <c r="E277" s="86">
        <v>198</v>
      </c>
      <c r="F277" s="87">
        <v>0.75</v>
      </c>
      <c r="G277" s="88">
        <f t="shared" si="66"/>
        <v>49</v>
      </c>
      <c r="H277" s="89">
        <f t="shared" si="67"/>
        <v>6.896749999999999</v>
      </c>
      <c r="I277" s="89">
        <f t="shared" si="68"/>
        <v>13.793499999999998</v>
      </c>
      <c r="J277" s="89">
        <f t="shared" si="69"/>
        <v>0.89657749999999992</v>
      </c>
      <c r="K277" s="90">
        <f t="shared" si="70"/>
        <v>12.000344999999998</v>
      </c>
      <c r="L277" s="91">
        <v>0.20000000000000001</v>
      </c>
      <c r="M277" s="92">
        <f t="shared" si="71"/>
        <v>2.4000689999999998</v>
      </c>
      <c r="N277" s="93">
        <v>0.050000000000000003</v>
      </c>
      <c r="O277" s="94">
        <f t="shared" si="72"/>
        <v>0.60001724999999995</v>
      </c>
      <c r="P277" s="93">
        <v>0.050000000000000003</v>
      </c>
      <c r="Q277" s="94">
        <f t="shared" si="73"/>
        <v>0.60001724999999995</v>
      </c>
      <c r="R277" s="95">
        <f t="shared" si="74"/>
        <v>4.2000000000000002</v>
      </c>
      <c r="S277" s="96">
        <f t="shared" si="75"/>
        <v>8.4000000000000004</v>
      </c>
      <c r="T277" s="97">
        <f t="shared" si="76"/>
        <v>0.60898249175336217</v>
      </c>
    </row>
    <row r="278" ht="15.95" customHeight="1">
      <c r="A278" s="351" t="s">
        <v>501</v>
      </c>
      <c r="B278" s="354" t="s">
        <v>524</v>
      </c>
      <c r="C278" s="353"/>
      <c r="D278" s="85">
        <v>10</v>
      </c>
      <c r="E278" s="86">
        <v>178</v>
      </c>
      <c r="F278" s="87">
        <v>0</v>
      </c>
      <c r="G278" s="88">
        <f t="shared" si="66"/>
        <v>178</v>
      </c>
      <c r="H278" s="89">
        <f t="shared" si="67"/>
        <v>25.053499999999996</v>
      </c>
      <c r="I278" s="89">
        <f t="shared" si="68"/>
        <v>250.53499999999997</v>
      </c>
      <c r="J278" s="89">
        <f t="shared" si="69"/>
        <v>3.2569549999999996</v>
      </c>
      <c r="K278" s="90">
        <f t="shared" si="70"/>
        <v>217.96544999999995</v>
      </c>
      <c r="L278" s="91">
        <v>0.20000000000000001</v>
      </c>
      <c r="M278" s="92">
        <f t="shared" si="71"/>
        <v>43.593089999999989</v>
      </c>
      <c r="N278" s="93">
        <v>0.050000000000000003</v>
      </c>
      <c r="O278" s="94">
        <f t="shared" si="72"/>
        <v>10.898272499999997</v>
      </c>
      <c r="P278" s="93">
        <v>0.050000000000000003</v>
      </c>
      <c r="Q278" s="94">
        <f t="shared" si="73"/>
        <v>10.898272499999997</v>
      </c>
      <c r="R278" s="95">
        <f t="shared" si="74"/>
        <v>15.26</v>
      </c>
      <c r="S278" s="96">
        <f t="shared" si="75"/>
        <v>152.59999999999999</v>
      </c>
      <c r="T278" s="97">
        <f t="shared" si="76"/>
        <v>0.60909653341848446</v>
      </c>
    </row>
    <row r="279" ht="15.95" customHeight="1">
      <c r="A279" s="351" t="s">
        <v>501</v>
      </c>
      <c r="B279" s="354" t="s">
        <v>524</v>
      </c>
      <c r="C279" s="353"/>
      <c r="D279" s="85">
        <v>3</v>
      </c>
      <c r="E279" s="86">
        <v>196</v>
      </c>
      <c r="F279" s="87">
        <v>0</v>
      </c>
      <c r="G279" s="88">
        <f t="shared" si="66"/>
        <v>196</v>
      </c>
      <c r="H279" s="89">
        <f t="shared" si="67"/>
        <v>27.586999999999996</v>
      </c>
      <c r="I279" s="89">
        <f t="shared" si="68"/>
        <v>82.760999999999996</v>
      </c>
      <c r="J279" s="89">
        <f t="shared" si="69"/>
        <v>3.5863099999999997</v>
      </c>
      <c r="K279" s="90">
        <f t="shared" si="70"/>
        <v>72.002069999999989</v>
      </c>
      <c r="L279" s="91">
        <v>0.20000000000000001</v>
      </c>
      <c r="M279" s="92">
        <f t="shared" si="71"/>
        <v>14.400413999999998</v>
      </c>
      <c r="N279" s="93">
        <v>0.050000000000000003</v>
      </c>
      <c r="O279" s="94">
        <f t="shared" si="72"/>
        <v>3.6001034999999995</v>
      </c>
      <c r="P279" s="93">
        <v>0.050000000000000003</v>
      </c>
      <c r="Q279" s="94">
        <f t="shared" si="73"/>
        <v>3.6001034999999995</v>
      </c>
      <c r="R279" s="95">
        <f t="shared" si="74"/>
        <v>16.800000000000001</v>
      </c>
      <c r="S279" s="96">
        <f t="shared" si="75"/>
        <v>50.400000000000006</v>
      </c>
      <c r="T279" s="97">
        <f t="shared" si="76"/>
        <v>0.60898249175336217</v>
      </c>
    </row>
    <row r="280" ht="15.95" customHeight="1">
      <c r="A280" s="351" t="s">
        <v>501</v>
      </c>
      <c r="B280" s="354" t="s">
        <v>530</v>
      </c>
      <c r="C280" s="353"/>
      <c r="D280" s="85">
        <v>8</v>
      </c>
      <c r="E280" s="86">
        <v>268</v>
      </c>
      <c r="F280" s="87">
        <v>0</v>
      </c>
      <c r="G280" s="88">
        <f t="shared" si="66"/>
        <v>268</v>
      </c>
      <c r="H280" s="89">
        <f t="shared" si="67"/>
        <v>37.720999999999997</v>
      </c>
      <c r="I280" s="89">
        <f t="shared" si="68"/>
        <v>301.76799999999997</v>
      </c>
      <c r="J280" s="89">
        <f t="shared" si="69"/>
        <v>4.9037299999999995</v>
      </c>
      <c r="K280" s="90">
        <f t="shared" si="70"/>
        <v>262.53815999999995</v>
      </c>
      <c r="L280" s="91">
        <v>0.20000000000000001</v>
      </c>
      <c r="M280" s="92">
        <f t="shared" si="71"/>
        <v>52.507631999999994</v>
      </c>
      <c r="N280" s="93">
        <v>0.050000000000000003</v>
      </c>
      <c r="O280" s="94">
        <f t="shared" si="72"/>
        <v>13.126907999999998</v>
      </c>
      <c r="P280" s="93">
        <v>0.050000000000000003</v>
      </c>
      <c r="Q280" s="94">
        <f t="shared" si="73"/>
        <v>13.126907999999998</v>
      </c>
      <c r="R280" s="95">
        <f t="shared" si="74"/>
        <v>22.969999999999999</v>
      </c>
      <c r="S280" s="96">
        <f t="shared" si="75"/>
        <v>183.75999999999999</v>
      </c>
      <c r="T280" s="97">
        <f t="shared" si="76"/>
        <v>0.60894461970785507</v>
      </c>
    </row>
    <row r="281" ht="15.95" customHeight="1">
      <c r="A281" s="351" t="s">
        <v>501</v>
      </c>
      <c r="B281" s="354" t="s">
        <v>530</v>
      </c>
      <c r="C281" s="353"/>
      <c r="D281" s="85">
        <v>2</v>
      </c>
      <c r="E281" s="86">
        <v>342</v>
      </c>
      <c r="F281" s="87">
        <v>0</v>
      </c>
      <c r="G281" s="88">
        <f t="shared" si="66"/>
        <v>342</v>
      </c>
      <c r="H281" s="89">
        <f t="shared" si="67"/>
        <v>48.136499999999998</v>
      </c>
      <c r="I281" s="89">
        <f t="shared" si="68"/>
        <v>96.272999999999996</v>
      </c>
      <c r="J281" s="89">
        <f t="shared" si="69"/>
        <v>6.2577449999999999</v>
      </c>
      <c r="K281" s="90">
        <f t="shared" si="70"/>
        <v>83.757509999999996</v>
      </c>
      <c r="L281" s="91">
        <v>0.20000000000000001</v>
      </c>
      <c r="M281" s="92">
        <f t="shared" si="71"/>
        <v>16.751501999999999</v>
      </c>
      <c r="N281" s="93">
        <v>0.050000000000000003</v>
      </c>
      <c r="O281" s="94">
        <f t="shared" si="72"/>
        <v>4.1878754999999996</v>
      </c>
      <c r="P281" s="93">
        <v>0.050000000000000003</v>
      </c>
      <c r="Q281" s="94">
        <f t="shared" si="73"/>
        <v>4.1878754999999996</v>
      </c>
      <c r="R281" s="95">
        <f t="shared" si="74"/>
        <v>29.32</v>
      </c>
      <c r="S281" s="96">
        <f t="shared" si="75"/>
        <v>58.640000000000001</v>
      </c>
      <c r="T281" s="97">
        <f t="shared" si="76"/>
        <v>0.6091012017907409</v>
      </c>
    </row>
    <row r="282" ht="15.95" customHeight="1">
      <c r="A282" s="351" t="s">
        <v>501</v>
      </c>
      <c r="B282" s="354" t="s">
        <v>132</v>
      </c>
      <c r="C282" s="59" t="str">
        <f>VLOOKUP(B282,'New template'!A:L,2,FALSE)</f>
        <v>E05373</v>
      </c>
      <c r="D282" s="85">
        <v>3</v>
      </c>
      <c r="E282" s="86">
        <v>108</v>
      </c>
      <c r="F282" s="87">
        <v>0.75</v>
      </c>
      <c r="G282" s="88">
        <f t="shared" si="66"/>
        <v>27</v>
      </c>
      <c r="H282" s="89">
        <f t="shared" si="67"/>
        <v>3.8002499999999997</v>
      </c>
      <c r="I282" s="89">
        <f t="shared" si="68"/>
        <v>11.400749999999999</v>
      </c>
      <c r="J282" s="89">
        <f t="shared" si="69"/>
        <v>0.49403249999999999</v>
      </c>
      <c r="K282" s="90">
        <f t="shared" si="70"/>
        <v>9.9186525000000003</v>
      </c>
      <c r="L282" s="91">
        <v>0.20000000000000001</v>
      </c>
      <c r="M282" s="92">
        <f t="shared" si="71"/>
        <v>1.9837305000000001</v>
      </c>
      <c r="N282" s="93">
        <v>0.050000000000000003</v>
      </c>
      <c r="O282" s="94">
        <f t="shared" si="72"/>
        <v>0.49593262500000002</v>
      </c>
      <c r="P282" s="93">
        <v>0.050000000000000003</v>
      </c>
      <c r="Q282" s="94">
        <f t="shared" si="73"/>
        <v>0.49593262500000002</v>
      </c>
      <c r="R282" s="95">
        <f t="shared" si="74"/>
        <v>2.3100000000000001</v>
      </c>
      <c r="S282" s="96">
        <f t="shared" si="75"/>
        <v>6.9299999999999997</v>
      </c>
      <c r="T282" s="97">
        <f t="shared" si="76"/>
        <v>0.60785474639826331</v>
      </c>
    </row>
    <row r="283" ht="15.95" customHeight="1">
      <c r="A283" s="351" t="s">
        <v>501</v>
      </c>
      <c r="B283" s="354" t="s">
        <v>373</v>
      </c>
      <c r="C283" s="59" t="str">
        <f>VLOOKUP(B283,'New template'!A:L,2,FALSE)</f>
        <v>E01592</v>
      </c>
      <c r="D283" s="85">
        <v>54</v>
      </c>
      <c r="E283" s="86">
        <v>98</v>
      </c>
      <c r="F283" s="87">
        <v>0.59999999999999998</v>
      </c>
      <c r="G283" s="88">
        <f t="shared" si="66"/>
        <v>39</v>
      </c>
      <c r="H283" s="89">
        <f t="shared" si="67"/>
        <v>5.4892499999999993</v>
      </c>
      <c r="I283" s="89">
        <f t="shared" si="68"/>
        <v>296.41949999999997</v>
      </c>
      <c r="J283" s="89">
        <f t="shared" si="69"/>
        <v>0.71360249999999992</v>
      </c>
      <c r="K283" s="90">
        <f t="shared" si="70"/>
        <v>257.88496499999997</v>
      </c>
      <c r="L283" s="91">
        <v>0.20000000000000001</v>
      </c>
      <c r="M283" s="92">
        <f t="shared" si="71"/>
        <v>51.576992999999995</v>
      </c>
      <c r="N283" s="93">
        <v>0.050000000000000003</v>
      </c>
      <c r="O283" s="94">
        <f t="shared" si="72"/>
        <v>12.894248249999999</v>
      </c>
      <c r="P283" s="93">
        <v>0.050000000000000003</v>
      </c>
      <c r="Q283" s="94">
        <f t="shared" si="73"/>
        <v>12.894248249999999</v>
      </c>
      <c r="R283" s="95">
        <f t="shared" si="74"/>
        <v>3.3399999999999999</v>
      </c>
      <c r="S283" s="96">
        <f t="shared" si="75"/>
        <v>180.35999999999999</v>
      </c>
      <c r="T283" s="97">
        <f t="shared" si="76"/>
        <v>0.6084619938971626</v>
      </c>
    </row>
    <row r="284" ht="15.95" customHeight="1">
      <c r="A284" s="351" t="s">
        <v>501</v>
      </c>
      <c r="B284" s="354" t="s">
        <v>138</v>
      </c>
      <c r="C284" s="59" t="str">
        <f>VLOOKUP(B284,'New template'!A:L,2,FALSE)</f>
        <v>E05371</v>
      </c>
      <c r="D284" s="85">
        <v>2</v>
      </c>
      <c r="E284" s="86">
        <v>376</v>
      </c>
      <c r="F284" s="87">
        <v>0.63</v>
      </c>
      <c r="G284" s="88">
        <f t="shared" si="66"/>
        <v>139</v>
      </c>
      <c r="H284" s="89">
        <f t="shared" si="67"/>
        <v>19.564249999999998</v>
      </c>
      <c r="I284" s="89">
        <f t="shared" si="68"/>
        <v>39.128499999999995</v>
      </c>
      <c r="J284" s="89">
        <f t="shared" si="69"/>
        <v>2.5433524999999997</v>
      </c>
      <c r="K284" s="90">
        <f t="shared" si="70"/>
        <v>34.041794999999993</v>
      </c>
      <c r="L284" s="91">
        <v>0.20000000000000001</v>
      </c>
      <c r="M284" s="92">
        <f t="shared" si="71"/>
        <v>6.8083589999999994</v>
      </c>
      <c r="N284" s="93">
        <v>0.050000000000000003</v>
      </c>
      <c r="O284" s="94">
        <f t="shared" si="72"/>
        <v>1.7020897499999998</v>
      </c>
      <c r="P284" s="93">
        <v>0.050000000000000003</v>
      </c>
      <c r="Q284" s="94">
        <f t="shared" si="73"/>
        <v>1.7020897499999998</v>
      </c>
      <c r="R284" s="95">
        <f t="shared" si="74"/>
        <v>11.91</v>
      </c>
      <c r="S284" s="96">
        <f t="shared" si="75"/>
        <v>23.82</v>
      </c>
      <c r="T284" s="97">
        <f t="shared" si="76"/>
        <v>0.60876343330309113</v>
      </c>
    </row>
    <row r="285" ht="15.95" customHeight="1">
      <c r="A285" s="351" t="s">
        <v>501</v>
      </c>
      <c r="B285" s="354" t="s">
        <v>373</v>
      </c>
      <c r="C285" s="59" t="str">
        <f>VLOOKUP(B285,'New template'!A:L,2,FALSE)</f>
        <v>E01592</v>
      </c>
      <c r="D285" s="85">
        <v>1</v>
      </c>
      <c r="E285" s="86">
        <v>98</v>
      </c>
      <c r="F285" s="87">
        <v>0</v>
      </c>
      <c r="G285" s="88">
        <f t="shared" si="66"/>
        <v>98</v>
      </c>
      <c r="H285" s="89">
        <f t="shared" si="67"/>
        <v>13.793499999999998</v>
      </c>
      <c r="I285" s="89">
        <f t="shared" si="68"/>
        <v>13.793499999999998</v>
      </c>
      <c r="J285" s="89">
        <f t="shared" si="69"/>
        <v>1.7931549999999998</v>
      </c>
      <c r="K285" s="90">
        <f t="shared" si="70"/>
        <v>12.000344999999998</v>
      </c>
      <c r="L285" s="91">
        <v>0.20000000000000001</v>
      </c>
      <c r="M285" s="92">
        <f t="shared" si="71"/>
        <v>2.4000689999999998</v>
      </c>
      <c r="N285" s="93">
        <v>0.050000000000000003</v>
      </c>
      <c r="O285" s="94">
        <f t="shared" si="72"/>
        <v>0.60001724999999995</v>
      </c>
      <c r="P285" s="93">
        <v>0.050000000000000003</v>
      </c>
      <c r="Q285" s="94">
        <f t="shared" si="73"/>
        <v>0.60001724999999995</v>
      </c>
      <c r="R285" s="95">
        <f t="shared" si="74"/>
        <v>8.4000000000000004</v>
      </c>
      <c r="S285" s="96">
        <f t="shared" si="75"/>
        <v>8.4000000000000004</v>
      </c>
      <c r="T285" s="97">
        <f t="shared" si="76"/>
        <v>0.60898249175336217</v>
      </c>
    </row>
    <row r="286" ht="15.95" customHeight="1">
      <c r="A286" s="351" t="s">
        <v>501</v>
      </c>
      <c r="B286" s="354" t="s">
        <v>136</v>
      </c>
      <c r="C286" s="59" t="str">
        <f>VLOOKUP(B286,'New template'!A:L,2,FALSE)</f>
        <v>E04555</v>
      </c>
      <c r="D286" s="85">
        <v>2</v>
      </c>
      <c r="E286" s="86">
        <v>266</v>
      </c>
      <c r="F286" s="87">
        <v>0.59999999999999998</v>
      </c>
      <c r="G286" s="88">
        <f t="shared" si="66"/>
        <v>106</v>
      </c>
      <c r="H286" s="89">
        <f t="shared" si="67"/>
        <v>14.919499999999999</v>
      </c>
      <c r="I286" s="89">
        <f t="shared" si="68"/>
        <v>29.838999999999999</v>
      </c>
      <c r="J286" s="89">
        <f t="shared" si="69"/>
        <v>1.939535</v>
      </c>
      <c r="K286" s="90">
        <f t="shared" si="70"/>
        <v>25.95993</v>
      </c>
      <c r="L286" s="91">
        <v>0.20000000000000001</v>
      </c>
      <c r="M286" s="92">
        <f t="shared" si="71"/>
        <v>5.191986</v>
      </c>
      <c r="N286" s="93">
        <v>0.050000000000000003</v>
      </c>
      <c r="O286" s="94">
        <f t="shared" si="72"/>
        <v>1.2979965</v>
      </c>
      <c r="P286" s="93">
        <v>0.050000000000000003</v>
      </c>
      <c r="Q286" s="94">
        <f t="shared" si="73"/>
        <v>1.2979965</v>
      </c>
      <c r="R286" s="95">
        <f t="shared" si="74"/>
        <v>9.0899999999999999</v>
      </c>
      <c r="S286" s="96">
        <f t="shared" si="75"/>
        <v>18.18</v>
      </c>
      <c r="T286" s="97">
        <f t="shared" si="76"/>
        <v>0.60926974764569863</v>
      </c>
    </row>
    <row r="287" ht="15.95" customHeight="1">
      <c r="A287" s="351" t="s">
        <v>501</v>
      </c>
      <c r="B287" s="354" t="s">
        <v>140</v>
      </c>
      <c r="C287" s="59" t="str">
        <f>VLOOKUP(B287,'New template'!A:L,2,FALSE)</f>
        <v>E05387</v>
      </c>
      <c r="D287" s="85">
        <v>3</v>
      </c>
      <c r="E287" s="86">
        <v>217</v>
      </c>
      <c r="F287" s="87">
        <v>0.65000000000000002</v>
      </c>
      <c r="G287" s="88">
        <f t="shared" si="66"/>
        <v>75</v>
      </c>
      <c r="H287" s="89">
        <f t="shared" si="67"/>
        <v>10.556249999999999</v>
      </c>
      <c r="I287" s="89">
        <f t="shared" si="68"/>
        <v>31.668749999999996</v>
      </c>
      <c r="J287" s="89">
        <f t="shared" si="69"/>
        <v>1.3723124999999998</v>
      </c>
      <c r="K287" s="90">
        <f t="shared" si="70"/>
        <v>27.551812499999997</v>
      </c>
      <c r="L287" s="91">
        <v>0.20000000000000001</v>
      </c>
      <c r="M287" s="92">
        <f t="shared" si="71"/>
        <v>5.5103624999999994</v>
      </c>
      <c r="N287" s="93">
        <v>0.050000000000000003</v>
      </c>
      <c r="O287" s="94">
        <f t="shared" si="72"/>
        <v>1.3775906249999998</v>
      </c>
      <c r="P287" s="93">
        <v>0.050000000000000003</v>
      </c>
      <c r="Q287" s="94">
        <f t="shared" si="73"/>
        <v>1.3775906249999998</v>
      </c>
      <c r="R287" s="95">
        <f t="shared" si="74"/>
        <v>6.4299999999999997</v>
      </c>
      <c r="S287" s="96">
        <f t="shared" si="75"/>
        <v>19.289999999999999</v>
      </c>
      <c r="T287" s="97">
        <f t="shared" si="76"/>
        <v>0.60911782119597402</v>
      </c>
    </row>
    <row r="288" ht="15.95" customHeight="1">
      <c r="A288" s="351" t="s">
        <v>501</v>
      </c>
      <c r="B288" s="354" t="s">
        <v>378</v>
      </c>
      <c r="C288" s="59" t="str">
        <f>VLOOKUP(B288,'New template'!A:L,2,FALSE)</f>
        <v>E06165</v>
      </c>
      <c r="D288" s="85">
        <v>2</v>
      </c>
      <c r="E288" s="86">
        <v>468</v>
      </c>
      <c r="F288" s="87">
        <v>0.5</v>
      </c>
      <c r="G288" s="88">
        <f t="shared" si="66"/>
        <v>234</v>
      </c>
      <c r="H288" s="89">
        <f t="shared" si="67"/>
        <v>32.935499999999998</v>
      </c>
      <c r="I288" s="89">
        <f t="shared" si="68"/>
        <v>65.870999999999995</v>
      </c>
      <c r="J288" s="89">
        <f t="shared" si="69"/>
        <v>4.2816149999999995</v>
      </c>
      <c r="K288" s="90">
        <f t="shared" si="70"/>
        <v>57.307769999999998</v>
      </c>
      <c r="L288" s="91">
        <v>0.20000000000000001</v>
      </c>
      <c r="M288" s="92">
        <f t="shared" si="71"/>
        <v>11.461554</v>
      </c>
      <c r="N288" s="93">
        <v>0.050000000000000003</v>
      </c>
      <c r="O288" s="94">
        <f t="shared" si="72"/>
        <v>2.8653884999999999</v>
      </c>
      <c r="P288" s="93">
        <v>0.050000000000000003</v>
      </c>
      <c r="Q288" s="94">
        <f t="shared" si="73"/>
        <v>2.8653884999999999</v>
      </c>
      <c r="R288" s="95">
        <f t="shared" si="74"/>
        <v>20.059999999999999</v>
      </c>
      <c r="S288" s="96">
        <f t="shared" si="75"/>
        <v>40.119999999999997</v>
      </c>
      <c r="T288" s="97">
        <f t="shared" si="76"/>
        <v>0.609069241396062</v>
      </c>
    </row>
    <row r="289" ht="15.95" customHeight="1">
      <c r="A289" s="351" t="s">
        <v>501</v>
      </c>
      <c r="B289" s="354" t="s">
        <v>154</v>
      </c>
      <c r="C289" s="59" t="str">
        <f>VLOOKUP(B289,'New template'!A:L,2,FALSE)</f>
        <v>E05386</v>
      </c>
      <c r="D289" s="85">
        <v>2</v>
      </c>
      <c r="E289" s="86">
        <v>108</v>
      </c>
      <c r="F289" s="87">
        <v>0.75</v>
      </c>
      <c r="G289" s="88">
        <f t="shared" si="66"/>
        <v>27</v>
      </c>
      <c r="H289" s="89">
        <f t="shared" si="67"/>
        <v>3.8002499999999997</v>
      </c>
      <c r="I289" s="89">
        <f t="shared" si="68"/>
        <v>7.6004999999999994</v>
      </c>
      <c r="J289" s="89">
        <f t="shared" si="69"/>
        <v>0.49403249999999999</v>
      </c>
      <c r="K289" s="90">
        <f t="shared" si="70"/>
        <v>6.6124349999999996</v>
      </c>
      <c r="L289" s="91">
        <v>0.20000000000000001</v>
      </c>
      <c r="M289" s="92">
        <f t="shared" si="71"/>
        <v>1.322487</v>
      </c>
      <c r="N289" s="93">
        <v>0.050000000000000003</v>
      </c>
      <c r="O289" s="94">
        <f t="shared" si="72"/>
        <v>0.33062174999999999</v>
      </c>
      <c r="P289" s="93">
        <v>0.050000000000000003</v>
      </c>
      <c r="Q289" s="94">
        <f t="shared" si="73"/>
        <v>0.33062174999999999</v>
      </c>
      <c r="R289" s="95">
        <f t="shared" si="74"/>
        <v>2.3100000000000001</v>
      </c>
      <c r="S289" s="96">
        <f t="shared" si="75"/>
        <v>4.6200000000000001</v>
      </c>
      <c r="T289" s="97">
        <f t="shared" si="76"/>
        <v>0.60785474639826331</v>
      </c>
    </row>
    <row r="290" ht="15.95" customHeight="1">
      <c r="A290" s="351" t="s">
        <v>501</v>
      </c>
      <c r="B290" s="354" t="s">
        <v>168</v>
      </c>
      <c r="C290" s="59" t="str">
        <f>VLOOKUP(B290,'New template'!A:L,2,FALSE)</f>
        <v>E03367</v>
      </c>
      <c r="D290" s="85">
        <v>1</v>
      </c>
      <c r="E290" s="86">
        <v>328</v>
      </c>
      <c r="F290" s="87">
        <v>0.90000000000000002</v>
      </c>
      <c r="G290" s="88">
        <f t="shared" si="66"/>
        <v>32</v>
      </c>
      <c r="H290" s="89">
        <f t="shared" si="67"/>
        <v>4.5039999999999996</v>
      </c>
      <c r="I290" s="89">
        <f t="shared" si="68"/>
        <v>4.5039999999999996</v>
      </c>
      <c r="J290" s="89">
        <f t="shared" si="69"/>
        <v>0.58551999999999993</v>
      </c>
      <c r="K290" s="90">
        <f t="shared" si="70"/>
        <v>3.9184799999999997</v>
      </c>
      <c r="L290" s="91">
        <v>0.20000000000000001</v>
      </c>
      <c r="M290" s="92">
        <f t="shared" si="71"/>
        <v>0.78369599999999995</v>
      </c>
      <c r="N290" s="93">
        <v>0.050000000000000003</v>
      </c>
      <c r="O290" s="94">
        <f t="shared" si="72"/>
        <v>0.19592399999999999</v>
      </c>
      <c r="P290" s="93">
        <v>0.050000000000000003</v>
      </c>
      <c r="Q290" s="94">
        <f t="shared" si="73"/>
        <v>0.19592399999999999</v>
      </c>
      <c r="R290" s="95">
        <f t="shared" si="74"/>
        <v>2.7400000000000002</v>
      </c>
      <c r="S290" s="96">
        <f t="shared" si="75"/>
        <v>2.7400000000000002</v>
      </c>
      <c r="T290" s="97">
        <f t="shared" si="76"/>
        <v>0.60834813499111906</v>
      </c>
    </row>
    <row r="291" ht="15.95" customHeight="1">
      <c r="A291" s="351" t="s">
        <v>501</v>
      </c>
      <c r="B291" s="354" t="s">
        <v>382</v>
      </c>
      <c r="C291" s="59" t="str">
        <f>VLOOKUP(B291,'New template'!A:L,2,FALSE)</f>
        <v>E06098</v>
      </c>
      <c r="D291" s="85">
        <v>13</v>
      </c>
      <c r="E291" s="86">
        <v>448</v>
      </c>
      <c r="F291" s="87">
        <v>0.79000000000000004</v>
      </c>
      <c r="G291" s="88">
        <f t="shared" si="66"/>
        <v>94</v>
      </c>
      <c r="H291" s="89">
        <f t="shared" si="67"/>
        <v>13.230499999999999</v>
      </c>
      <c r="I291" s="89">
        <f t="shared" si="68"/>
        <v>171.9965</v>
      </c>
      <c r="J291" s="89">
        <f t="shared" si="69"/>
        <v>1.719965</v>
      </c>
      <c r="K291" s="90">
        <f t="shared" si="70"/>
        <v>149.636955</v>
      </c>
      <c r="L291" s="91">
        <v>0.20000000000000001</v>
      </c>
      <c r="M291" s="92">
        <f t="shared" si="71"/>
        <v>29.927391</v>
      </c>
      <c r="N291" s="93">
        <v>0.050000000000000003</v>
      </c>
      <c r="O291" s="94">
        <f t="shared" si="72"/>
        <v>7.48184775</v>
      </c>
      <c r="P291" s="93">
        <v>0.050000000000000003</v>
      </c>
      <c r="Q291" s="94">
        <f t="shared" si="73"/>
        <v>7.48184775</v>
      </c>
      <c r="R291" s="95">
        <f t="shared" si="74"/>
        <v>8.0600000000000005</v>
      </c>
      <c r="S291" s="96">
        <f t="shared" si="75"/>
        <v>104.78</v>
      </c>
      <c r="T291" s="97">
        <f t="shared" si="76"/>
        <v>0.60919844299157255</v>
      </c>
    </row>
    <row r="292" ht="15.95" customHeight="1">
      <c r="A292" s="351" t="s">
        <v>501</v>
      </c>
      <c r="B292" s="354" t="s">
        <v>463</v>
      </c>
      <c r="C292" s="59" t="str">
        <f>VLOOKUP(B292,'New template'!A:L,2,FALSE)</f>
        <v>E06649</v>
      </c>
      <c r="D292" s="85">
        <v>23</v>
      </c>
      <c r="E292" s="86">
        <v>98</v>
      </c>
      <c r="F292" s="87">
        <v>0.90000000000000002</v>
      </c>
      <c r="G292" s="88">
        <f t="shared" si="66"/>
        <v>9</v>
      </c>
      <c r="H292" s="89">
        <f t="shared" si="67"/>
        <v>1.2667499999999998</v>
      </c>
      <c r="I292" s="89">
        <f t="shared" si="68"/>
        <v>29.135249999999996</v>
      </c>
      <c r="J292" s="89">
        <f t="shared" si="69"/>
        <v>0.16467749999999998</v>
      </c>
      <c r="K292" s="90">
        <f t="shared" si="70"/>
        <v>25.347667499999996</v>
      </c>
      <c r="L292" s="91">
        <v>0.20000000000000001</v>
      </c>
      <c r="M292" s="92">
        <f t="shared" si="71"/>
        <v>5.0695334999999995</v>
      </c>
      <c r="N292" s="93">
        <v>0.050000000000000003</v>
      </c>
      <c r="O292" s="94">
        <f t="shared" si="72"/>
        <v>1.2673833749999999</v>
      </c>
      <c r="P292" s="93">
        <v>0.050000000000000003</v>
      </c>
      <c r="Q292" s="94">
        <f t="shared" si="73"/>
        <v>1.2673833749999999</v>
      </c>
      <c r="R292" s="95">
        <f t="shared" si="74"/>
        <v>0.77000000000000002</v>
      </c>
      <c r="S292" s="96">
        <f t="shared" si="75"/>
        <v>17.710000000000001</v>
      </c>
      <c r="T292" s="97">
        <f t="shared" si="76"/>
        <v>0.60785474639826342</v>
      </c>
    </row>
    <row r="293" ht="15.95" customHeight="1">
      <c r="A293" s="351" t="s">
        <v>501</v>
      </c>
      <c r="B293" s="354" t="s">
        <v>424</v>
      </c>
      <c r="C293" s="59" t="str">
        <f>VLOOKUP(B293,'New template'!A:L,2,FALSE)</f>
        <v>E06652</v>
      </c>
      <c r="D293" s="85">
        <v>59</v>
      </c>
      <c r="E293" s="86">
        <v>148</v>
      </c>
      <c r="F293" s="87">
        <v>0.90000000000000002</v>
      </c>
      <c r="G293" s="88">
        <f t="shared" si="66"/>
        <v>14</v>
      </c>
      <c r="H293" s="89">
        <f t="shared" si="67"/>
        <v>1.9704999999999999</v>
      </c>
      <c r="I293" s="89">
        <f t="shared" si="68"/>
        <v>116.25949999999999</v>
      </c>
      <c r="J293" s="89">
        <f t="shared" si="69"/>
        <v>0.25616499999999998</v>
      </c>
      <c r="K293" s="90">
        <f t="shared" si="70"/>
        <v>101.145765</v>
      </c>
      <c r="L293" s="91">
        <v>0.20000000000000001</v>
      </c>
      <c r="M293" s="92">
        <f t="shared" si="71"/>
        <v>20.229153</v>
      </c>
      <c r="N293" s="93">
        <v>0.050000000000000003</v>
      </c>
      <c r="O293" s="94">
        <f t="shared" si="72"/>
        <v>5.05728825</v>
      </c>
      <c r="P293" s="93">
        <v>0.050000000000000003</v>
      </c>
      <c r="Q293" s="94">
        <f t="shared" si="73"/>
        <v>5.05728825</v>
      </c>
      <c r="R293" s="95">
        <f t="shared" si="74"/>
        <v>1.2</v>
      </c>
      <c r="S293" s="96">
        <f t="shared" si="75"/>
        <v>70.799999999999997</v>
      </c>
      <c r="T293" s="97">
        <f t="shared" si="76"/>
        <v>0.60898249175336217</v>
      </c>
    </row>
    <row r="294" ht="15.95" customHeight="1">
      <c r="A294" s="351" t="s">
        <v>501</v>
      </c>
      <c r="B294" s="354" t="s">
        <v>516</v>
      </c>
      <c r="C294" s="353"/>
      <c r="D294" s="85">
        <v>1</v>
      </c>
      <c r="E294" s="86">
        <v>138</v>
      </c>
      <c r="F294" s="87">
        <v>0</v>
      </c>
      <c r="G294" s="88">
        <f t="shared" si="66"/>
        <v>138</v>
      </c>
      <c r="H294" s="89">
        <f t="shared" si="67"/>
        <v>19.423499999999997</v>
      </c>
      <c r="I294" s="89">
        <f t="shared" si="68"/>
        <v>19.423499999999997</v>
      </c>
      <c r="J294" s="89">
        <f t="shared" si="69"/>
        <v>2.5250549999999996</v>
      </c>
      <c r="K294" s="90">
        <f t="shared" si="70"/>
        <v>16.898444999999999</v>
      </c>
      <c r="L294" s="91">
        <v>0.20000000000000001</v>
      </c>
      <c r="M294" s="92">
        <f t="shared" si="71"/>
        <v>3.3796889999999999</v>
      </c>
      <c r="N294" s="93">
        <v>0.050000000000000003</v>
      </c>
      <c r="O294" s="94">
        <f t="shared" si="72"/>
        <v>0.84492224999999999</v>
      </c>
      <c r="P294" s="93">
        <v>0.050000000000000003</v>
      </c>
      <c r="Q294" s="94">
        <f t="shared" si="73"/>
        <v>0.84492224999999999</v>
      </c>
      <c r="R294" s="95">
        <f t="shared" si="74"/>
        <v>11.83</v>
      </c>
      <c r="S294" s="96">
        <f t="shared" si="75"/>
        <v>11.83</v>
      </c>
      <c r="T294" s="97">
        <f t="shared" si="76"/>
        <v>0.60905604036347738</v>
      </c>
    </row>
    <row r="295" ht="15.95" customHeight="1">
      <c r="A295" s="351" t="s">
        <v>501</v>
      </c>
      <c r="B295" s="354" t="s">
        <v>184</v>
      </c>
      <c r="C295" s="59" t="str">
        <f>VLOOKUP(B295,'New template'!A:L,2,FALSE)</f>
        <v>E06114</v>
      </c>
      <c r="D295" s="85">
        <v>2</v>
      </c>
      <c r="E295" s="86">
        <v>298</v>
      </c>
      <c r="F295" s="87">
        <v>0.59999999999999998</v>
      </c>
      <c r="G295" s="88">
        <f t="shared" si="66"/>
        <v>119</v>
      </c>
      <c r="H295" s="89">
        <f t="shared" si="67"/>
        <v>16.74925</v>
      </c>
      <c r="I295" s="89">
        <f t="shared" si="68"/>
        <v>33.4985</v>
      </c>
      <c r="J295" s="89">
        <f t="shared" si="69"/>
        <v>2.1774024999999999</v>
      </c>
      <c r="K295" s="90">
        <f t="shared" si="70"/>
        <v>29.143695000000001</v>
      </c>
      <c r="L295" s="91">
        <v>0.20000000000000001</v>
      </c>
      <c r="M295" s="92">
        <f t="shared" si="71"/>
        <v>5.8287390000000006</v>
      </c>
      <c r="N295" s="93">
        <v>0.050000000000000003</v>
      </c>
      <c r="O295" s="94">
        <f t="shared" si="72"/>
        <v>1.4571847500000001</v>
      </c>
      <c r="P295" s="93">
        <v>0.050000000000000003</v>
      </c>
      <c r="Q295" s="94">
        <f t="shared" si="73"/>
        <v>1.4571847500000001</v>
      </c>
      <c r="R295" s="95">
        <f t="shared" si="74"/>
        <v>10.199999999999999</v>
      </c>
      <c r="S295" s="96">
        <f t="shared" si="75"/>
        <v>20.399999999999999</v>
      </c>
      <c r="T295" s="97">
        <f t="shared" si="76"/>
        <v>0.60898249175336205</v>
      </c>
    </row>
    <row r="296" ht="15.95" customHeight="1">
      <c r="A296" s="351" t="s">
        <v>501</v>
      </c>
      <c r="B296" s="354" t="s">
        <v>186</v>
      </c>
      <c r="C296" s="59" t="str">
        <f>VLOOKUP(B296,'New template'!A:L,2,FALSE)</f>
        <v>E06272</v>
      </c>
      <c r="D296" s="85">
        <v>5</v>
      </c>
      <c r="E296" s="86">
        <v>348</v>
      </c>
      <c r="F296" s="87">
        <v>0.5</v>
      </c>
      <c r="G296" s="88">
        <f t="shared" si="66"/>
        <v>174</v>
      </c>
      <c r="H296" s="89">
        <f t="shared" si="67"/>
        <v>24.490499999999997</v>
      </c>
      <c r="I296" s="89">
        <f t="shared" si="68"/>
        <v>122.45249999999999</v>
      </c>
      <c r="J296" s="89">
        <f t="shared" si="69"/>
        <v>3.1837649999999997</v>
      </c>
      <c r="K296" s="90">
        <f t="shared" si="70"/>
        <v>106.53367499999999</v>
      </c>
      <c r="L296" s="91">
        <v>0.20000000000000001</v>
      </c>
      <c r="M296" s="92">
        <f t="shared" si="71"/>
        <v>21.306735</v>
      </c>
      <c r="N296" s="93">
        <v>0.050000000000000003</v>
      </c>
      <c r="O296" s="94">
        <f t="shared" si="72"/>
        <v>5.3266837499999999</v>
      </c>
      <c r="P296" s="93">
        <v>0.050000000000000003</v>
      </c>
      <c r="Q296" s="94">
        <f t="shared" si="73"/>
        <v>5.3266837499999999</v>
      </c>
      <c r="R296" s="95">
        <f t="shared" si="74"/>
        <v>14.91</v>
      </c>
      <c r="S296" s="96">
        <f t="shared" si="75"/>
        <v>74.549999999999997</v>
      </c>
      <c r="T296" s="97">
        <f t="shared" si="76"/>
        <v>0.60880749678446744</v>
      </c>
    </row>
    <row r="297" ht="15.95" customHeight="1">
      <c r="A297" s="351" t="s">
        <v>501</v>
      </c>
      <c r="B297" s="354" t="s">
        <v>188</v>
      </c>
      <c r="C297" s="59" t="str">
        <f>VLOOKUP(B297,'New template'!A:L,2,FALSE)</f>
        <v>E03557</v>
      </c>
      <c r="D297" s="85">
        <v>2</v>
      </c>
      <c r="E297" s="86">
        <v>328</v>
      </c>
      <c r="F297" s="87">
        <v>0.84999999999999998</v>
      </c>
      <c r="G297" s="88">
        <f t="shared" si="66"/>
        <v>49</v>
      </c>
      <c r="H297" s="89">
        <f t="shared" si="67"/>
        <v>6.896749999999999</v>
      </c>
      <c r="I297" s="89">
        <f t="shared" si="68"/>
        <v>13.793499999999998</v>
      </c>
      <c r="J297" s="89">
        <f t="shared" si="69"/>
        <v>0.89657749999999992</v>
      </c>
      <c r="K297" s="90">
        <f t="shared" si="70"/>
        <v>12.000344999999998</v>
      </c>
      <c r="L297" s="91">
        <v>0.20000000000000001</v>
      </c>
      <c r="M297" s="92">
        <f t="shared" si="71"/>
        <v>2.4000689999999998</v>
      </c>
      <c r="N297" s="93">
        <v>0.050000000000000003</v>
      </c>
      <c r="O297" s="94">
        <f t="shared" si="72"/>
        <v>0.60001724999999995</v>
      </c>
      <c r="P297" s="93">
        <v>0.050000000000000003</v>
      </c>
      <c r="Q297" s="94">
        <f t="shared" si="73"/>
        <v>0.60001724999999995</v>
      </c>
      <c r="R297" s="95">
        <f t="shared" si="74"/>
        <v>4.2000000000000002</v>
      </c>
      <c r="S297" s="96">
        <f t="shared" si="75"/>
        <v>8.4000000000000004</v>
      </c>
      <c r="T297" s="97">
        <f t="shared" si="76"/>
        <v>0.60898249175336217</v>
      </c>
    </row>
    <row r="298" ht="15.95" customHeight="1">
      <c r="A298" s="351" t="s">
        <v>501</v>
      </c>
      <c r="B298" s="354" t="s">
        <v>190</v>
      </c>
      <c r="C298" s="59" t="str">
        <f>VLOOKUP(B298,'New template'!A:L,2,FALSE)</f>
        <v>E04727</v>
      </c>
      <c r="D298" s="85">
        <v>2</v>
      </c>
      <c r="E298" s="86">
        <v>398</v>
      </c>
      <c r="F298" s="87">
        <v>0.84999999999999998</v>
      </c>
      <c r="G298" s="88">
        <f t="shared" si="66"/>
        <v>59</v>
      </c>
      <c r="H298" s="89">
        <f t="shared" si="67"/>
        <v>8.3042499999999997</v>
      </c>
      <c r="I298" s="89">
        <f t="shared" si="68"/>
        <v>16.608499999999999</v>
      </c>
      <c r="J298" s="89">
        <f t="shared" si="69"/>
        <v>1.0795524999999999</v>
      </c>
      <c r="K298" s="90">
        <f t="shared" si="70"/>
        <v>14.449394999999999</v>
      </c>
      <c r="L298" s="91">
        <v>0.20000000000000001</v>
      </c>
      <c r="M298" s="92">
        <f t="shared" si="71"/>
        <v>2.8898790000000001</v>
      </c>
      <c r="N298" s="93">
        <v>0.050000000000000003</v>
      </c>
      <c r="O298" s="94">
        <f t="shared" si="72"/>
        <v>0.72246975000000002</v>
      </c>
      <c r="P298" s="93">
        <v>0.050000000000000003</v>
      </c>
      <c r="Q298" s="94">
        <f t="shared" si="73"/>
        <v>0.72246975000000002</v>
      </c>
      <c r="R298" s="95">
        <f t="shared" si="74"/>
        <v>5.0599999999999996</v>
      </c>
      <c r="S298" s="96">
        <f t="shared" si="75"/>
        <v>10.119999999999999</v>
      </c>
      <c r="T298" s="97">
        <f t="shared" si="76"/>
        <v>0.60932654965830746</v>
      </c>
    </row>
    <row r="299" ht="15.95" customHeight="1">
      <c r="A299" s="351" t="s">
        <v>501</v>
      </c>
      <c r="B299" s="354" t="s">
        <v>192</v>
      </c>
      <c r="C299" s="59" t="str">
        <f>VLOOKUP(B299,'New template'!A:L,2,FALSE)</f>
        <v>E05643</v>
      </c>
      <c r="D299" s="85">
        <v>46</v>
      </c>
      <c r="E299" s="86">
        <v>518</v>
      </c>
      <c r="F299" s="87">
        <v>0.84999999999999998</v>
      </c>
      <c r="G299" s="88">
        <f t="shared" si="66"/>
        <v>77</v>
      </c>
      <c r="H299" s="89">
        <f t="shared" si="67"/>
        <v>10.83775</v>
      </c>
      <c r="I299" s="89">
        <f t="shared" si="68"/>
        <v>498.53649999999999</v>
      </c>
      <c r="J299" s="89">
        <f t="shared" si="69"/>
        <v>1.4089075</v>
      </c>
      <c r="K299" s="90">
        <f t="shared" si="70"/>
        <v>433.72675500000003</v>
      </c>
      <c r="L299" s="91">
        <v>0.20000000000000001</v>
      </c>
      <c r="M299" s="92">
        <f t="shared" si="71"/>
        <v>86.745351000000014</v>
      </c>
      <c r="N299" s="93">
        <v>0.050000000000000003</v>
      </c>
      <c r="O299" s="94">
        <f t="shared" si="72"/>
        <v>21.686337750000003</v>
      </c>
      <c r="P299" s="93">
        <v>0.050000000000000003</v>
      </c>
      <c r="Q299" s="94">
        <f t="shared" si="73"/>
        <v>21.686337750000003</v>
      </c>
      <c r="R299" s="95">
        <f t="shared" si="74"/>
        <v>6.5999999999999996</v>
      </c>
      <c r="S299" s="96">
        <f t="shared" si="75"/>
        <v>303.59999999999997</v>
      </c>
      <c r="T299" s="97">
        <f t="shared" si="76"/>
        <v>0.60898249175336205</v>
      </c>
    </row>
    <row r="300" ht="15.95" customHeight="1">
      <c r="A300" s="351" t="s">
        <v>501</v>
      </c>
      <c r="B300" s="354" t="s">
        <v>194</v>
      </c>
      <c r="C300" s="59" t="str">
        <f>VLOOKUP(B300,'New template'!A:L,2,FALSE)</f>
        <v>E03559</v>
      </c>
      <c r="D300" s="85">
        <v>1</v>
      </c>
      <c r="E300" s="86">
        <v>348</v>
      </c>
      <c r="F300" s="87">
        <v>0.75</v>
      </c>
      <c r="G300" s="88">
        <f t="shared" ref="G300:G337" si="77">ROUNDDOWN(E300*(1-F300),0)</f>
        <v>87</v>
      </c>
      <c r="H300" s="89">
        <f t="shared" ref="H300:H337" si="78">G300*$C$6</f>
        <v>12.245249999999999</v>
      </c>
      <c r="I300" s="89">
        <f t="shared" ref="I300:I337" si="79">H300*D300</f>
        <v>12.245249999999999</v>
      </c>
      <c r="J300" s="89">
        <f t="shared" ref="J300:J337" si="80">H300*0.13</f>
        <v>1.5918824999999999</v>
      </c>
      <c r="K300" s="90">
        <f t="shared" ref="K300:K337" si="81">(H300-J300)*D300</f>
        <v>10.653367499999998</v>
      </c>
      <c r="L300" s="91">
        <v>0.20000000000000001</v>
      </c>
      <c r="M300" s="92">
        <f t="shared" ref="M300:M337" si="82">K300*L300</f>
        <v>2.1306734999999999</v>
      </c>
      <c r="N300" s="93">
        <v>0.050000000000000003</v>
      </c>
      <c r="O300" s="94">
        <f t="shared" ref="O300:O337" si="83">K300*N300</f>
        <v>0.53266837499999997</v>
      </c>
      <c r="P300" s="93">
        <v>0.050000000000000003</v>
      </c>
      <c r="Q300" s="94">
        <f t="shared" ref="Q300:Q337" si="84">K300*P300</f>
        <v>0.53266837499999997</v>
      </c>
      <c r="R300" s="95">
        <f t="shared" ref="R300:R337" si="85">IFERROR(ROUND((K300-M300-O300-Q300)/D300,2),0)</f>
        <v>7.46</v>
      </c>
      <c r="S300" s="96">
        <f t="shared" ref="S300:S337" si="86">+D300*R300</f>
        <v>7.46</v>
      </c>
      <c r="T300" s="97">
        <f t="shared" ref="T300:T337" si="87">S300/I300</f>
        <v>0.60921581837855499</v>
      </c>
    </row>
    <row r="301" ht="15.95" customHeight="1">
      <c r="A301" s="351" t="s">
        <v>501</v>
      </c>
      <c r="B301" s="354" t="s">
        <v>196</v>
      </c>
      <c r="C301" s="59" t="str">
        <f>VLOOKUP(B301,'New template'!A:L,2,FALSE)</f>
        <v>E05472</v>
      </c>
      <c r="D301" s="85">
        <v>8</v>
      </c>
      <c r="E301" s="86">
        <v>498</v>
      </c>
      <c r="F301" s="87">
        <v>0.75</v>
      </c>
      <c r="G301" s="88">
        <f t="shared" si="77"/>
        <v>124</v>
      </c>
      <c r="H301" s="89">
        <f t="shared" si="78"/>
        <v>17.452999999999999</v>
      </c>
      <c r="I301" s="89">
        <f t="shared" si="79"/>
        <v>139.624</v>
      </c>
      <c r="J301" s="89">
        <f t="shared" si="80"/>
        <v>2.2688899999999999</v>
      </c>
      <c r="K301" s="90">
        <f t="shared" si="81"/>
        <v>121.47288</v>
      </c>
      <c r="L301" s="91">
        <v>0.20000000000000001</v>
      </c>
      <c r="M301" s="92">
        <f t="shared" si="82"/>
        <v>24.294576000000003</v>
      </c>
      <c r="N301" s="93">
        <v>0.050000000000000003</v>
      </c>
      <c r="O301" s="94">
        <f t="shared" si="83"/>
        <v>6.0736440000000007</v>
      </c>
      <c r="P301" s="93">
        <v>0.050000000000000003</v>
      </c>
      <c r="Q301" s="94">
        <f t="shared" si="84"/>
        <v>6.0736440000000007</v>
      </c>
      <c r="R301" s="95">
        <f t="shared" si="85"/>
        <v>10.630000000000001</v>
      </c>
      <c r="S301" s="96">
        <f t="shared" si="86"/>
        <v>85.040000000000006</v>
      </c>
      <c r="T301" s="97">
        <f t="shared" si="87"/>
        <v>0.60906434423881284</v>
      </c>
    </row>
    <row r="302" ht="15.95" customHeight="1">
      <c r="A302" s="351" t="s">
        <v>501</v>
      </c>
      <c r="B302" s="354" t="s">
        <v>200</v>
      </c>
      <c r="C302" s="59" t="str">
        <f>VLOOKUP(B302,'New template'!A:L,2,FALSE)</f>
        <v>E06306</v>
      </c>
      <c r="D302" s="85">
        <v>1</v>
      </c>
      <c r="E302" s="86">
        <v>298</v>
      </c>
      <c r="F302" s="87">
        <v>0.5</v>
      </c>
      <c r="G302" s="88">
        <f t="shared" si="77"/>
        <v>149</v>
      </c>
      <c r="H302" s="89">
        <f t="shared" si="78"/>
        <v>20.971749999999997</v>
      </c>
      <c r="I302" s="89">
        <f t="shared" si="79"/>
        <v>20.971749999999997</v>
      </c>
      <c r="J302" s="89">
        <f t="shared" si="80"/>
        <v>2.7263274999999996</v>
      </c>
      <c r="K302" s="90">
        <f t="shared" si="81"/>
        <v>18.245422499999997</v>
      </c>
      <c r="L302" s="91">
        <v>0.20000000000000001</v>
      </c>
      <c r="M302" s="92">
        <f t="shared" si="82"/>
        <v>3.6490844999999994</v>
      </c>
      <c r="N302" s="93">
        <v>0.050000000000000003</v>
      </c>
      <c r="O302" s="94">
        <f t="shared" si="83"/>
        <v>0.91227112499999985</v>
      </c>
      <c r="P302" s="93">
        <v>0.050000000000000003</v>
      </c>
      <c r="Q302" s="94">
        <f t="shared" si="84"/>
        <v>0.91227112499999985</v>
      </c>
      <c r="R302" s="95">
        <f t="shared" si="85"/>
        <v>12.77</v>
      </c>
      <c r="S302" s="96">
        <f t="shared" si="86"/>
        <v>12.77</v>
      </c>
      <c r="T302" s="97">
        <f t="shared" si="87"/>
        <v>0.60891437290640993</v>
      </c>
    </row>
    <row r="303" ht="15.95" customHeight="1">
      <c r="A303" s="351" t="s">
        <v>501</v>
      </c>
      <c r="B303" s="354" t="s">
        <v>202</v>
      </c>
      <c r="C303" s="59" t="str">
        <f>VLOOKUP(B303,'New template'!A:L,2,FALSE)</f>
        <v>E02875</v>
      </c>
      <c r="D303" s="85">
        <v>1</v>
      </c>
      <c r="E303" s="86">
        <v>298</v>
      </c>
      <c r="F303" s="87">
        <v>0.90000000000000002</v>
      </c>
      <c r="G303" s="88">
        <f t="shared" si="77"/>
        <v>29</v>
      </c>
      <c r="H303" s="89">
        <f t="shared" si="78"/>
        <v>4.0817499999999995</v>
      </c>
      <c r="I303" s="89">
        <f t="shared" si="79"/>
        <v>4.0817499999999995</v>
      </c>
      <c r="J303" s="89">
        <f t="shared" si="80"/>
        <v>0.53062749999999992</v>
      </c>
      <c r="K303" s="90">
        <f t="shared" si="81"/>
        <v>3.5511224999999995</v>
      </c>
      <c r="L303" s="91">
        <v>0.20000000000000001</v>
      </c>
      <c r="M303" s="92">
        <f t="shared" si="82"/>
        <v>0.71022449999999993</v>
      </c>
      <c r="N303" s="93">
        <v>0.050000000000000003</v>
      </c>
      <c r="O303" s="94">
        <f t="shared" si="83"/>
        <v>0.17755612499999998</v>
      </c>
      <c r="P303" s="93">
        <v>0.050000000000000003</v>
      </c>
      <c r="Q303" s="94">
        <f t="shared" si="84"/>
        <v>0.17755612499999998</v>
      </c>
      <c r="R303" s="95">
        <f t="shared" si="85"/>
        <v>2.4900000000000002</v>
      </c>
      <c r="S303" s="96">
        <f t="shared" si="86"/>
        <v>2.4900000000000002</v>
      </c>
      <c r="T303" s="97">
        <f t="shared" si="87"/>
        <v>0.61003246156673008</v>
      </c>
    </row>
    <row r="304" ht="15.95" customHeight="1">
      <c r="A304" s="351" t="s">
        <v>501</v>
      </c>
      <c r="B304" s="354" t="s">
        <v>204</v>
      </c>
      <c r="C304" s="59" t="str">
        <f>VLOOKUP(B304,'New template'!A:L,2,FALSE)</f>
        <v>E03123</v>
      </c>
      <c r="D304" s="85">
        <v>2</v>
      </c>
      <c r="E304" s="86">
        <v>448</v>
      </c>
      <c r="F304" s="87">
        <v>0.83999999999999997</v>
      </c>
      <c r="G304" s="88">
        <f t="shared" si="77"/>
        <v>71</v>
      </c>
      <c r="H304" s="89">
        <f t="shared" si="78"/>
        <v>9.9932499999999997</v>
      </c>
      <c r="I304" s="89">
        <f t="shared" si="79"/>
        <v>19.986499999999999</v>
      </c>
      <c r="J304" s="89">
        <f t="shared" si="80"/>
        <v>1.2991225</v>
      </c>
      <c r="K304" s="90">
        <f t="shared" si="81"/>
        <v>17.388255000000001</v>
      </c>
      <c r="L304" s="91">
        <v>0.20000000000000001</v>
      </c>
      <c r="M304" s="92">
        <f t="shared" si="82"/>
        <v>3.4776510000000003</v>
      </c>
      <c r="N304" s="93">
        <v>0.050000000000000003</v>
      </c>
      <c r="O304" s="94">
        <f t="shared" si="83"/>
        <v>0.86941275000000007</v>
      </c>
      <c r="P304" s="93">
        <v>0.050000000000000003</v>
      </c>
      <c r="Q304" s="94">
        <f t="shared" si="84"/>
        <v>0.86941275000000007</v>
      </c>
      <c r="R304" s="95">
        <f t="shared" si="85"/>
        <v>6.0899999999999999</v>
      </c>
      <c r="S304" s="96">
        <f t="shared" si="86"/>
        <v>12.18</v>
      </c>
      <c r="T304" s="97">
        <f t="shared" si="87"/>
        <v>0.60941135266304758</v>
      </c>
    </row>
    <row r="305" ht="15.95" customHeight="1">
      <c r="A305" s="351" t="s">
        <v>501</v>
      </c>
      <c r="B305" s="354" t="s">
        <v>208</v>
      </c>
      <c r="C305" s="59" t="str">
        <f>VLOOKUP(B305,'New template'!A:L,2,FALSE)</f>
        <v>E06533</v>
      </c>
      <c r="D305" s="85">
        <v>1</v>
      </c>
      <c r="E305" s="86">
        <v>348</v>
      </c>
      <c r="F305" s="87">
        <v>0.34999999999999998</v>
      </c>
      <c r="G305" s="88">
        <f t="shared" si="77"/>
        <v>226</v>
      </c>
      <c r="H305" s="89">
        <f t="shared" si="78"/>
        <v>31.809499999999996</v>
      </c>
      <c r="I305" s="89">
        <f t="shared" si="79"/>
        <v>31.809499999999996</v>
      </c>
      <c r="J305" s="89">
        <f t="shared" si="80"/>
        <v>4.1352349999999998</v>
      </c>
      <c r="K305" s="90">
        <f t="shared" si="81"/>
        <v>27.674264999999998</v>
      </c>
      <c r="L305" s="91">
        <v>0.20000000000000001</v>
      </c>
      <c r="M305" s="92">
        <f t="shared" si="82"/>
        <v>5.534853</v>
      </c>
      <c r="N305" s="93">
        <v>0.050000000000000003</v>
      </c>
      <c r="O305" s="94">
        <f t="shared" si="83"/>
        <v>1.38371325</v>
      </c>
      <c r="P305" s="93">
        <v>0.050000000000000003</v>
      </c>
      <c r="Q305" s="94">
        <f t="shared" si="84"/>
        <v>1.38371325</v>
      </c>
      <c r="R305" s="95">
        <f t="shared" si="85"/>
        <v>19.370000000000001</v>
      </c>
      <c r="S305" s="96">
        <f t="shared" si="86"/>
        <v>19.370000000000001</v>
      </c>
      <c r="T305" s="97">
        <f t="shared" si="87"/>
        <v>0.60893758154010602</v>
      </c>
    </row>
    <row r="306" ht="15.95" customHeight="1">
      <c r="A306" s="351" t="s">
        <v>501</v>
      </c>
      <c r="B306" s="354" t="s">
        <v>384</v>
      </c>
      <c r="C306" s="59" t="str">
        <f>VLOOKUP(B306,'New template'!A:L,2,FALSE)</f>
        <v>E04508</v>
      </c>
      <c r="D306" s="85">
        <v>5</v>
      </c>
      <c r="E306" s="86">
        <v>368</v>
      </c>
      <c r="F306" s="87">
        <v>0.72999999999999998</v>
      </c>
      <c r="G306" s="88">
        <f t="shared" si="77"/>
        <v>99</v>
      </c>
      <c r="H306" s="89">
        <f t="shared" si="78"/>
        <v>13.934249999999999</v>
      </c>
      <c r="I306" s="89">
        <f t="shared" si="79"/>
        <v>69.671249999999986</v>
      </c>
      <c r="J306" s="89">
        <f t="shared" si="80"/>
        <v>1.8114524999999999</v>
      </c>
      <c r="K306" s="90">
        <f t="shared" si="81"/>
        <v>60.613987499999993</v>
      </c>
      <c r="L306" s="91">
        <v>0.20000000000000001</v>
      </c>
      <c r="M306" s="92">
        <f t="shared" si="82"/>
        <v>12.122797499999999</v>
      </c>
      <c r="N306" s="93">
        <v>0.050000000000000003</v>
      </c>
      <c r="O306" s="94">
        <f t="shared" si="83"/>
        <v>3.0306993749999998</v>
      </c>
      <c r="P306" s="93">
        <v>0.050000000000000003</v>
      </c>
      <c r="Q306" s="94">
        <f t="shared" si="84"/>
        <v>3.0306993749999998</v>
      </c>
      <c r="R306" s="95">
        <f t="shared" si="85"/>
        <v>8.4900000000000002</v>
      </c>
      <c r="S306" s="96">
        <f t="shared" si="86"/>
        <v>42.450000000000003</v>
      </c>
      <c r="T306" s="97">
        <f t="shared" si="87"/>
        <v>0.60929005866838926</v>
      </c>
    </row>
    <row r="307" ht="15.95" customHeight="1">
      <c r="A307" s="351" t="s">
        <v>501</v>
      </c>
      <c r="B307" s="354" t="s">
        <v>386</v>
      </c>
      <c r="C307" s="59" t="str">
        <f>VLOOKUP(B307,'New template'!A:L,2,FALSE)</f>
        <v>E05098</v>
      </c>
      <c r="D307" s="85">
        <v>2</v>
      </c>
      <c r="E307" s="86">
        <v>678</v>
      </c>
      <c r="F307" s="87">
        <v>0.59999999999999998</v>
      </c>
      <c r="G307" s="88">
        <f t="shared" si="77"/>
        <v>271</v>
      </c>
      <c r="H307" s="89">
        <f t="shared" si="78"/>
        <v>38.143249999999995</v>
      </c>
      <c r="I307" s="89">
        <f t="shared" si="79"/>
        <v>76.28649999999999</v>
      </c>
      <c r="J307" s="89">
        <f t="shared" si="80"/>
        <v>4.9586224999999997</v>
      </c>
      <c r="K307" s="90">
        <f t="shared" si="81"/>
        <v>66.369254999999995</v>
      </c>
      <c r="L307" s="91">
        <v>0.20000000000000001</v>
      </c>
      <c r="M307" s="92">
        <f t="shared" si="82"/>
        <v>13.273851000000001</v>
      </c>
      <c r="N307" s="93">
        <v>0.050000000000000003</v>
      </c>
      <c r="O307" s="94">
        <f t="shared" si="83"/>
        <v>3.3184627500000001</v>
      </c>
      <c r="P307" s="93">
        <v>0.050000000000000003</v>
      </c>
      <c r="Q307" s="94">
        <f t="shared" si="84"/>
        <v>3.3184627500000001</v>
      </c>
      <c r="R307" s="95">
        <f t="shared" si="85"/>
        <v>23.23</v>
      </c>
      <c r="S307" s="96">
        <f t="shared" si="86"/>
        <v>46.460000000000001</v>
      </c>
      <c r="T307" s="97">
        <f t="shared" si="87"/>
        <v>0.60901994455113295</v>
      </c>
    </row>
    <row r="308" ht="15.95" customHeight="1">
      <c r="A308" s="351" t="s">
        <v>501</v>
      </c>
      <c r="B308" s="354" t="s">
        <v>216</v>
      </c>
      <c r="C308" s="59" t="str">
        <f>VLOOKUP(B308,'New template'!A:L,2,FALSE)</f>
        <v>E03632</v>
      </c>
      <c r="D308" s="85">
        <v>20</v>
      </c>
      <c r="E308" s="86">
        <v>248</v>
      </c>
      <c r="F308" s="87">
        <v>0.75</v>
      </c>
      <c r="G308" s="88">
        <f t="shared" si="77"/>
        <v>62</v>
      </c>
      <c r="H308" s="89">
        <f t="shared" si="78"/>
        <v>8.7264999999999997</v>
      </c>
      <c r="I308" s="89">
        <f t="shared" si="79"/>
        <v>174.53</v>
      </c>
      <c r="J308" s="89">
        <f t="shared" si="80"/>
        <v>1.1344449999999999</v>
      </c>
      <c r="K308" s="90">
        <f t="shared" si="81"/>
        <v>151.84110000000001</v>
      </c>
      <c r="L308" s="91">
        <v>0.20000000000000001</v>
      </c>
      <c r="M308" s="92">
        <f t="shared" si="82"/>
        <v>30.368220000000004</v>
      </c>
      <c r="N308" s="93">
        <v>0.050000000000000003</v>
      </c>
      <c r="O308" s="94">
        <f t="shared" si="83"/>
        <v>7.5920550000000011</v>
      </c>
      <c r="P308" s="93">
        <v>0.050000000000000003</v>
      </c>
      <c r="Q308" s="94">
        <f t="shared" si="84"/>
        <v>7.5920550000000011</v>
      </c>
      <c r="R308" s="95">
        <f t="shared" si="85"/>
        <v>5.3099999999999996</v>
      </c>
      <c r="S308" s="96">
        <f t="shared" si="86"/>
        <v>106.19999999999999</v>
      </c>
      <c r="T308" s="97">
        <f t="shared" si="87"/>
        <v>0.60849137684065768</v>
      </c>
    </row>
    <row r="309" ht="15.95" customHeight="1">
      <c r="A309" s="351" t="s">
        <v>501</v>
      </c>
      <c r="B309" s="354" t="s">
        <v>504</v>
      </c>
      <c r="C309" s="59" t="str">
        <f>VLOOKUP(B309,'New template'!A:L,2,FALSE)</f>
        <v>L00033</v>
      </c>
      <c r="D309" s="85">
        <v>1</v>
      </c>
      <c r="E309" s="86">
        <v>298</v>
      </c>
      <c r="F309" s="87">
        <v>0</v>
      </c>
      <c r="G309" s="88">
        <f t="shared" si="77"/>
        <v>298</v>
      </c>
      <c r="H309" s="89">
        <f t="shared" si="78"/>
        <v>41.943499999999993</v>
      </c>
      <c r="I309" s="89">
        <f t="shared" si="79"/>
        <v>41.943499999999993</v>
      </c>
      <c r="J309" s="89">
        <f t="shared" si="80"/>
        <v>5.4526549999999991</v>
      </c>
      <c r="K309" s="90">
        <f t="shared" si="81"/>
        <v>36.490844999999993</v>
      </c>
      <c r="L309" s="91">
        <v>0.20000000000000001</v>
      </c>
      <c r="M309" s="92">
        <f t="shared" si="82"/>
        <v>7.2981689999999988</v>
      </c>
      <c r="N309" s="93">
        <v>0.050000000000000003</v>
      </c>
      <c r="O309" s="94">
        <f t="shared" si="83"/>
        <v>1.8245422499999997</v>
      </c>
      <c r="P309" s="93">
        <v>0.050000000000000003</v>
      </c>
      <c r="Q309" s="94">
        <f t="shared" si="84"/>
        <v>1.8245422499999997</v>
      </c>
      <c r="R309" s="95">
        <f t="shared" si="85"/>
        <v>25.539999999999999</v>
      </c>
      <c r="S309" s="96">
        <f t="shared" si="86"/>
        <v>25.539999999999999</v>
      </c>
      <c r="T309" s="97">
        <f t="shared" si="87"/>
        <v>0.60891437290640993</v>
      </c>
    </row>
    <row r="310" ht="15.95" customHeight="1">
      <c r="A310" s="351" t="s">
        <v>501</v>
      </c>
      <c r="B310" s="354" t="s">
        <v>506</v>
      </c>
      <c r="C310" s="59" t="str">
        <f>VLOOKUP(B310,'New template'!A:L,2,FALSE)</f>
        <v>L00034</v>
      </c>
      <c r="D310" s="85">
        <v>1</v>
      </c>
      <c r="E310" s="86">
        <v>498</v>
      </c>
      <c r="F310" s="87">
        <v>0</v>
      </c>
      <c r="G310" s="88">
        <f t="shared" si="77"/>
        <v>498</v>
      </c>
      <c r="H310" s="89">
        <f t="shared" si="78"/>
        <v>70.093499999999992</v>
      </c>
      <c r="I310" s="89">
        <f t="shared" si="79"/>
        <v>70.093499999999992</v>
      </c>
      <c r="J310" s="89">
        <f t="shared" si="80"/>
        <v>9.1121549999999996</v>
      </c>
      <c r="K310" s="90">
        <f t="shared" si="81"/>
        <v>60.98134499999999</v>
      </c>
      <c r="L310" s="91">
        <v>0.20000000000000001</v>
      </c>
      <c r="M310" s="92">
        <f t="shared" si="82"/>
        <v>12.196268999999999</v>
      </c>
      <c r="N310" s="93">
        <v>0.050000000000000003</v>
      </c>
      <c r="O310" s="94">
        <f t="shared" si="83"/>
        <v>3.0490672499999998</v>
      </c>
      <c r="P310" s="93">
        <v>0.050000000000000003</v>
      </c>
      <c r="Q310" s="94">
        <f t="shared" si="84"/>
        <v>3.0490672499999998</v>
      </c>
      <c r="R310" s="95">
        <f t="shared" si="85"/>
        <v>42.689999999999998</v>
      </c>
      <c r="S310" s="96">
        <f t="shared" si="86"/>
        <v>42.689999999999998</v>
      </c>
      <c r="T310" s="97">
        <f t="shared" si="87"/>
        <v>0.60904363457381927</v>
      </c>
    </row>
    <row r="311" ht="15.95" customHeight="1">
      <c r="A311" s="351" t="s">
        <v>501</v>
      </c>
      <c r="B311" s="354" t="s">
        <v>356</v>
      </c>
      <c r="C311" s="40" t="s">
        <v>221</v>
      </c>
      <c r="D311" s="85">
        <v>5</v>
      </c>
      <c r="E311" s="86">
        <v>498</v>
      </c>
      <c r="F311" s="87">
        <v>0.81000000000000005</v>
      </c>
      <c r="G311" s="88">
        <f t="shared" si="77"/>
        <v>94</v>
      </c>
      <c r="H311" s="89">
        <f t="shared" si="78"/>
        <v>13.230499999999999</v>
      </c>
      <c r="I311" s="89">
        <f t="shared" si="79"/>
        <v>66.152500000000003</v>
      </c>
      <c r="J311" s="89">
        <f t="shared" si="80"/>
        <v>1.719965</v>
      </c>
      <c r="K311" s="90">
        <f t="shared" si="81"/>
        <v>57.552674999999994</v>
      </c>
      <c r="L311" s="91">
        <v>0.20000000000000001</v>
      </c>
      <c r="M311" s="92">
        <f t="shared" si="82"/>
        <v>11.510534999999999</v>
      </c>
      <c r="N311" s="93">
        <v>0.050000000000000003</v>
      </c>
      <c r="O311" s="94">
        <f t="shared" si="83"/>
        <v>2.8776337499999998</v>
      </c>
      <c r="P311" s="93">
        <v>0.050000000000000003</v>
      </c>
      <c r="Q311" s="94">
        <f t="shared" si="84"/>
        <v>2.8776337499999998</v>
      </c>
      <c r="R311" s="95">
        <f t="shared" si="85"/>
        <v>8.0600000000000005</v>
      </c>
      <c r="S311" s="96">
        <f t="shared" si="86"/>
        <v>40.300000000000004</v>
      </c>
      <c r="T311" s="97">
        <f t="shared" si="87"/>
        <v>0.60919844299157255</v>
      </c>
    </row>
    <row r="312" ht="15.95" customHeight="1">
      <c r="A312" s="351" t="s">
        <v>501</v>
      </c>
      <c r="B312" s="354" t="s">
        <v>224</v>
      </c>
      <c r="C312" s="59" t="str">
        <f>VLOOKUP(B312,'New template'!A:L,2,FALSE)</f>
        <v>E06531</v>
      </c>
      <c r="D312" s="85">
        <v>1</v>
      </c>
      <c r="E312" s="86">
        <v>428</v>
      </c>
      <c r="F312" s="87">
        <v>0.29999999999999999</v>
      </c>
      <c r="G312" s="88">
        <f t="shared" si="77"/>
        <v>299</v>
      </c>
      <c r="H312" s="89">
        <f t="shared" si="78"/>
        <v>42.084249999999997</v>
      </c>
      <c r="I312" s="89">
        <f t="shared" si="79"/>
        <v>42.084249999999997</v>
      </c>
      <c r="J312" s="89">
        <f t="shared" si="80"/>
        <v>5.4709525000000001</v>
      </c>
      <c r="K312" s="90">
        <f t="shared" si="81"/>
        <v>36.613297499999994</v>
      </c>
      <c r="L312" s="91">
        <v>0.20000000000000001</v>
      </c>
      <c r="M312" s="92">
        <f t="shared" si="82"/>
        <v>7.3226594999999994</v>
      </c>
      <c r="N312" s="93">
        <v>0.050000000000000003</v>
      </c>
      <c r="O312" s="94">
        <f t="shared" si="83"/>
        <v>1.8306648749999999</v>
      </c>
      <c r="P312" s="93">
        <v>0.050000000000000003</v>
      </c>
      <c r="Q312" s="94">
        <f t="shared" si="84"/>
        <v>1.8306648749999999</v>
      </c>
      <c r="R312" s="95">
        <f t="shared" si="85"/>
        <v>25.629999999999999</v>
      </c>
      <c r="S312" s="96">
        <f t="shared" si="86"/>
        <v>25.629999999999999</v>
      </c>
      <c r="T312" s="97">
        <f t="shared" si="87"/>
        <v>0.60901643726572297</v>
      </c>
    </row>
    <row r="313" ht="15.95" customHeight="1">
      <c r="A313" s="351" t="s">
        <v>501</v>
      </c>
      <c r="B313" s="354" t="s">
        <v>226</v>
      </c>
      <c r="C313" s="59" t="str">
        <f>VLOOKUP(B313,'New template'!A:L,2,FALSE)</f>
        <v>E06532</v>
      </c>
      <c r="D313" s="85">
        <v>1</v>
      </c>
      <c r="E313" s="86">
        <v>498</v>
      </c>
      <c r="F313" s="87">
        <v>0.29999999999999999</v>
      </c>
      <c r="G313" s="88">
        <f t="shared" si="77"/>
        <v>348</v>
      </c>
      <c r="H313" s="89">
        <f t="shared" si="78"/>
        <v>48.980999999999995</v>
      </c>
      <c r="I313" s="89">
        <f t="shared" si="79"/>
        <v>48.980999999999995</v>
      </c>
      <c r="J313" s="89">
        <f t="shared" si="80"/>
        <v>6.3675299999999995</v>
      </c>
      <c r="K313" s="90">
        <f t="shared" si="81"/>
        <v>42.613469999999992</v>
      </c>
      <c r="L313" s="91">
        <v>0.20000000000000001</v>
      </c>
      <c r="M313" s="92">
        <f t="shared" si="82"/>
        <v>8.5226939999999995</v>
      </c>
      <c r="N313" s="93">
        <v>0.050000000000000003</v>
      </c>
      <c r="O313" s="94">
        <f t="shared" si="83"/>
        <v>2.1306734999999999</v>
      </c>
      <c r="P313" s="93">
        <v>0.050000000000000003</v>
      </c>
      <c r="Q313" s="94">
        <f t="shared" si="84"/>
        <v>2.1306734999999999</v>
      </c>
      <c r="R313" s="95">
        <f t="shared" si="85"/>
        <v>29.829999999999998</v>
      </c>
      <c r="S313" s="96">
        <f t="shared" si="86"/>
        <v>29.829999999999998</v>
      </c>
      <c r="T313" s="97">
        <f t="shared" si="87"/>
        <v>0.60901165758151121</v>
      </c>
    </row>
    <row r="314" ht="15.95" customHeight="1">
      <c r="A314" s="351" t="s">
        <v>501</v>
      </c>
      <c r="B314" s="354" t="s">
        <v>228</v>
      </c>
      <c r="C314" s="59" t="str">
        <f>VLOOKUP(B314,'New template'!A:L,2,FALSE)</f>
        <v>E05687</v>
      </c>
      <c r="D314" s="85">
        <v>2</v>
      </c>
      <c r="E314" s="86">
        <v>298</v>
      </c>
      <c r="F314" s="87">
        <v>0.75</v>
      </c>
      <c r="G314" s="88">
        <f t="shared" si="77"/>
        <v>74</v>
      </c>
      <c r="H314" s="89">
        <f t="shared" si="78"/>
        <v>10.4155</v>
      </c>
      <c r="I314" s="89">
        <f t="shared" si="79"/>
        <v>20.831</v>
      </c>
      <c r="J314" s="89">
        <f t="shared" si="80"/>
        <v>1.354015</v>
      </c>
      <c r="K314" s="90">
        <f t="shared" si="81"/>
        <v>18.122969999999999</v>
      </c>
      <c r="L314" s="91">
        <v>0.20000000000000001</v>
      </c>
      <c r="M314" s="92">
        <f t="shared" si="82"/>
        <v>3.6245940000000001</v>
      </c>
      <c r="N314" s="93">
        <v>0.050000000000000003</v>
      </c>
      <c r="O314" s="94">
        <f t="shared" si="83"/>
        <v>0.90614850000000002</v>
      </c>
      <c r="P314" s="93">
        <v>0.050000000000000003</v>
      </c>
      <c r="Q314" s="94">
        <f t="shared" si="84"/>
        <v>0.90614850000000002</v>
      </c>
      <c r="R314" s="95">
        <f t="shared" si="85"/>
        <v>6.3399999999999999</v>
      </c>
      <c r="S314" s="96">
        <f t="shared" si="86"/>
        <v>12.68</v>
      </c>
      <c r="T314" s="97">
        <f t="shared" si="87"/>
        <v>0.60870817531563537</v>
      </c>
    </row>
    <row r="315" ht="15.95" customHeight="1">
      <c r="A315" s="351" t="s">
        <v>501</v>
      </c>
      <c r="B315" s="354" t="s">
        <v>387</v>
      </c>
      <c r="C315" s="59" t="str">
        <f>VLOOKUP(B315,'New template'!A:L,2,FALSE)</f>
        <v>E06096</v>
      </c>
      <c r="D315" s="85">
        <v>6</v>
      </c>
      <c r="E315" s="86">
        <v>428</v>
      </c>
      <c r="F315" s="87">
        <v>0.75</v>
      </c>
      <c r="G315" s="88">
        <f t="shared" si="77"/>
        <v>107</v>
      </c>
      <c r="H315" s="89">
        <f t="shared" si="78"/>
        <v>15.060249999999998</v>
      </c>
      <c r="I315" s="89">
        <f t="shared" si="79"/>
        <v>90.361499999999992</v>
      </c>
      <c r="J315" s="89">
        <f t="shared" si="80"/>
        <v>1.9578324999999999</v>
      </c>
      <c r="K315" s="90">
        <f t="shared" si="81"/>
        <v>78.61450499999998</v>
      </c>
      <c r="L315" s="91">
        <v>0.20000000000000001</v>
      </c>
      <c r="M315" s="92">
        <f t="shared" si="82"/>
        <v>15.722900999999997</v>
      </c>
      <c r="N315" s="93">
        <v>0.050000000000000003</v>
      </c>
      <c r="O315" s="94">
        <f t="shared" si="83"/>
        <v>3.9307252499999992</v>
      </c>
      <c r="P315" s="93">
        <v>0.050000000000000003</v>
      </c>
      <c r="Q315" s="94">
        <f t="shared" si="84"/>
        <v>3.9307252499999992</v>
      </c>
      <c r="R315" s="95">
        <f t="shared" si="85"/>
        <v>9.1699999999999999</v>
      </c>
      <c r="S315" s="96">
        <f t="shared" si="86"/>
        <v>55.019999999999996</v>
      </c>
      <c r="T315" s="97">
        <f t="shared" si="87"/>
        <v>0.60888763466741924</v>
      </c>
    </row>
    <row r="316" ht="15.95" customHeight="1">
      <c r="A316" s="351" t="s">
        <v>501</v>
      </c>
      <c r="B316" s="354" t="s">
        <v>232</v>
      </c>
      <c r="C316" s="59" t="str">
        <f>VLOOKUP(B316,'New template'!A:L,2,FALSE)</f>
        <v>E02540</v>
      </c>
      <c r="D316" s="85">
        <v>3</v>
      </c>
      <c r="E316" s="86">
        <v>158</v>
      </c>
      <c r="F316" s="87">
        <v>0.84999999999999998</v>
      </c>
      <c r="G316" s="88">
        <f t="shared" si="77"/>
        <v>23</v>
      </c>
      <c r="H316" s="89">
        <f t="shared" si="78"/>
        <v>3.2372499999999995</v>
      </c>
      <c r="I316" s="89">
        <f t="shared" si="79"/>
        <v>9.7117499999999986</v>
      </c>
      <c r="J316" s="89">
        <f t="shared" si="80"/>
        <v>0.42084249999999995</v>
      </c>
      <c r="K316" s="90">
        <f t="shared" si="81"/>
        <v>8.4492224999999976</v>
      </c>
      <c r="L316" s="91">
        <v>0.20000000000000001</v>
      </c>
      <c r="M316" s="92">
        <f t="shared" si="82"/>
        <v>1.6898444999999995</v>
      </c>
      <c r="N316" s="93">
        <v>0.050000000000000003</v>
      </c>
      <c r="O316" s="94">
        <f t="shared" si="83"/>
        <v>0.42246112499999988</v>
      </c>
      <c r="P316" s="93">
        <v>0.050000000000000003</v>
      </c>
      <c r="Q316" s="94">
        <f t="shared" si="84"/>
        <v>0.42246112499999988</v>
      </c>
      <c r="R316" s="95">
        <f t="shared" si="85"/>
        <v>1.97</v>
      </c>
      <c r="S316" s="96">
        <f t="shared" si="86"/>
        <v>5.9100000000000001</v>
      </c>
      <c r="T316" s="97">
        <f t="shared" si="87"/>
        <v>0.60854120009267132</v>
      </c>
    </row>
    <row r="317" ht="15.95" customHeight="1">
      <c r="A317" s="351" t="s">
        <v>501</v>
      </c>
      <c r="B317" s="354" t="s">
        <v>347</v>
      </c>
      <c r="C317" s="40" t="s">
        <v>235</v>
      </c>
      <c r="D317" s="85">
        <v>1</v>
      </c>
      <c r="E317" s="86">
        <v>302</v>
      </c>
      <c r="F317" s="87">
        <v>0.62</v>
      </c>
      <c r="G317" s="88">
        <f t="shared" si="77"/>
        <v>114</v>
      </c>
      <c r="H317" s="89">
        <f t="shared" si="78"/>
        <v>16.045499999999997</v>
      </c>
      <c r="I317" s="89">
        <f t="shared" si="79"/>
        <v>16.045499999999997</v>
      </c>
      <c r="J317" s="89">
        <f t="shared" si="80"/>
        <v>2.0859149999999995</v>
      </c>
      <c r="K317" s="90">
        <f t="shared" si="81"/>
        <v>13.959584999999997</v>
      </c>
      <c r="L317" s="91">
        <v>0.20000000000000001</v>
      </c>
      <c r="M317" s="92">
        <f t="shared" si="82"/>
        <v>2.7919169999999998</v>
      </c>
      <c r="N317" s="93">
        <v>0.050000000000000003</v>
      </c>
      <c r="O317" s="94">
        <f t="shared" si="83"/>
        <v>0.69797924999999994</v>
      </c>
      <c r="P317" s="93">
        <v>0.050000000000000003</v>
      </c>
      <c r="Q317" s="94">
        <f t="shared" si="84"/>
        <v>0.69797924999999994</v>
      </c>
      <c r="R317" s="95">
        <f t="shared" si="85"/>
        <v>9.7699999999999996</v>
      </c>
      <c r="S317" s="96">
        <f t="shared" si="86"/>
        <v>9.7699999999999996</v>
      </c>
      <c r="T317" s="97">
        <f t="shared" si="87"/>
        <v>0.60889345922532812</v>
      </c>
    </row>
    <row r="318" ht="15.95" customHeight="1">
      <c r="A318" s="351" t="s">
        <v>501</v>
      </c>
      <c r="B318" s="354" t="s">
        <v>236</v>
      </c>
      <c r="C318" s="59" t="str">
        <f>VLOOKUP(B318,'New template'!A:L,2,FALSE)</f>
        <v>E02310</v>
      </c>
      <c r="D318" s="85">
        <v>5</v>
      </c>
      <c r="E318" s="86">
        <v>278</v>
      </c>
      <c r="F318" s="87">
        <v>0.84999999999999998</v>
      </c>
      <c r="G318" s="88">
        <f t="shared" si="77"/>
        <v>41</v>
      </c>
      <c r="H318" s="89">
        <f t="shared" si="78"/>
        <v>5.7707499999999996</v>
      </c>
      <c r="I318" s="89">
        <f t="shared" si="79"/>
        <v>28.853749999999998</v>
      </c>
      <c r="J318" s="89">
        <f t="shared" si="80"/>
        <v>0.75019749999999996</v>
      </c>
      <c r="K318" s="90">
        <f t="shared" si="81"/>
        <v>25.102762500000001</v>
      </c>
      <c r="L318" s="91">
        <v>0.20000000000000001</v>
      </c>
      <c r="M318" s="92">
        <f t="shared" si="82"/>
        <v>5.0205525000000009</v>
      </c>
      <c r="N318" s="93">
        <v>0.050000000000000003</v>
      </c>
      <c r="O318" s="94">
        <f t="shared" si="83"/>
        <v>1.2551381250000002</v>
      </c>
      <c r="P318" s="93">
        <v>0.050000000000000003</v>
      </c>
      <c r="Q318" s="94">
        <f t="shared" si="84"/>
        <v>1.2551381250000002</v>
      </c>
      <c r="R318" s="95">
        <f t="shared" si="85"/>
        <v>3.5099999999999998</v>
      </c>
      <c r="S318" s="96">
        <f t="shared" si="86"/>
        <v>17.549999999999997</v>
      </c>
      <c r="T318" s="97">
        <f t="shared" si="87"/>
        <v>0.60823983017805305</v>
      </c>
    </row>
    <row r="319" ht="15.95" customHeight="1">
      <c r="A319" s="351" t="s">
        <v>501</v>
      </c>
      <c r="B319" s="354" t="s">
        <v>238</v>
      </c>
      <c r="C319" s="59" t="str">
        <f>VLOOKUP(B319,'New template'!A:L,2,FALSE)</f>
        <v>E05372</v>
      </c>
      <c r="D319" s="85">
        <v>3</v>
      </c>
      <c r="E319" s="86">
        <v>88</v>
      </c>
      <c r="F319" s="87">
        <v>0.75</v>
      </c>
      <c r="G319" s="88">
        <f t="shared" si="77"/>
        <v>22</v>
      </c>
      <c r="H319" s="89">
        <f t="shared" si="78"/>
        <v>3.0964999999999998</v>
      </c>
      <c r="I319" s="89">
        <f t="shared" si="79"/>
        <v>9.2895000000000003</v>
      </c>
      <c r="J319" s="89">
        <f t="shared" si="80"/>
        <v>0.40254499999999999</v>
      </c>
      <c r="K319" s="90">
        <f t="shared" si="81"/>
        <v>8.0818650000000005</v>
      </c>
      <c r="L319" s="91">
        <v>0.20000000000000001</v>
      </c>
      <c r="M319" s="92">
        <f t="shared" si="82"/>
        <v>1.6163730000000003</v>
      </c>
      <c r="N319" s="93">
        <v>0.050000000000000003</v>
      </c>
      <c r="O319" s="94">
        <f t="shared" si="83"/>
        <v>0.40409325000000007</v>
      </c>
      <c r="P319" s="93">
        <v>0.050000000000000003</v>
      </c>
      <c r="Q319" s="94">
        <f t="shared" si="84"/>
        <v>0.40409325000000007</v>
      </c>
      <c r="R319" s="95">
        <f t="shared" si="85"/>
        <v>1.8899999999999999</v>
      </c>
      <c r="S319" s="96">
        <f t="shared" si="86"/>
        <v>5.6699999999999999</v>
      </c>
      <c r="T319" s="97">
        <f t="shared" si="87"/>
        <v>0.61036654287098335</v>
      </c>
    </row>
    <row r="320" ht="15.95" customHeight="1">
      <c r="A320" s="351" t="s">
        <v>501</v>
      </c>
      <c r="B320" s="354" t="s">
        <v>398</v>
      </c>
      <c r="C320" s="59" t="str">
        <f>VLOOKUP(B320,'New template'!A:L,2,FALSE)</f>
        <v>E06129</v>
      </c>
      <c r="D320" s="85">
        <v>2</v>
      </c>
      <c r="E320" s="86">
        <v>248</v>
      </c>
      <c r="F320" s="87">
        <v>0.40000000000000002</v>
      </c>
      <c r="G320" s="88">
        <f t="shared" si="77"/>
        <v>148</v>
      </c>
      <c r="H320" s="89">
        <f t="shared" si="78"/>
        <v>20.831</v>
      </c>
      <c r="I320" s="89">
        <f t="shared" si="79"/>
        <v>41.661999999999999</v>
      </c>
      <c r="J320" s="89">
        <f t="shared" si="80"/>
        <v>2.7080299999999999</v>
      </c>
      <c r="K320" s="90">
        <f t="shared" si="81"/>
        <v>36.245939999999997</v>
      </c>
      <c r="L320" s="91">
        <v>0.20000000000000001</v>
      </c>
      <c r="M320" s="92">
        <f t="shared" si="82"/>
        <v>7.2491880000000002</v>
      </c>
      <c r="N320" s="93">
        <v>0.050000000000000003</v>
      </c>
      <c r="O320" s="94">
        <f t="shared" si="83"/>
        <v>1.812297</v>
      </c>
      <c r="P320" s="93">
        <v>0.050000000000000003</v>
      </c>
      <c r="Q320" s="94">
        <f t="shared" si="84"/>
        <v>1.812297</v>
      </c>
      <c r="R320" s="95">
        <f t="shared" si="85"/>
        <v>12.69</v>
      </c>
      <c r="S320" s="96">
        <f t="shared" si="86"/>
        <v>25.379999999999999</v>
      </c>
      <c r="T320" s="97">
        <f t="shared" si="87"/>
        <v>0.60918822908165715</v>
      </c>
    </row>
    <row r="321" ht="15.95" customHeight="1">
      <c r="A321" s="351" t="s">
        <v>501</v>
      </c>
      <c r="B321" s="354" t="s">
        <v>399</v>
      </c>
      <c r="C321" s="59" t="str">
        <f>VLOOKUP(B321,'New template'!A:L,2,FALSE)</f>
        <v>E06635</v>
      </c>
      <c r="D321" s="85">
        <v>1</v>
      </c>
      <c r="E321" s="86">
        <v>348</v>
      </c>
      <c r="F321" s="87">
        <v>0.29999999999999999</v>
      </c>
      <c r="G321" s="88">
        <f t="shared" si="77"/>
        <v>243</v>
      </c>
      <c r="H321" s="89">
        <f t="shared" si="78"/>
        <v>34.202249999999999</v>
      </c>
      <c r="I321" s="89">
        <f t="shared" si="79"/>
        <v>34.202249999999999</v>
      </c>
      <c r="J321" s="89">
        <f t="shared" si="80"/>
        <v>4.4462925000000002</v>
      </c>
      <c r="K321" s="90">
        <f t="shared" si="81"/>
        <v>29.755957500000001</v>
      </c>
      <c r="L321" s="91">
        <v>0.20000000000000001</v>
      </c>
      <c r="M321" s="92">
        <f t="shared" si="82"/>
        <v>5.9511915000000002</v>
      </c>
      <c r="N321" s="93">
        <v>0.050000000000000003</v>
      </c>
      <c r="O321" s="94">
        <f t="shared" si="83"/>
        <v>1.487797875</v>
      </c>
      <c r="P321" s="93">
        <v>0.050000000000000003</v>
      </c>
      <c r="Q321" s="94">
        <f t="shared" si="84"/>
        <v>1.487797875</v>
      </c>
      <c r="R321" s="95">
        <f t="shared" si="85"/>
        <v>20.829999999999998</v>
      </c>
      <c r="S321" s="96">
        <f t="shared" si="86"/>
        <v>20.829999999999998</v>
      </c>
      <c r="T321" s="97">
        <f t="shared" si="87"/>
        <v>0.60902426009984723</v>
      </c>
    </row>
    <row r="322" ht="15.95" customHeight="1">
      <c r="A322" s="351" t="s">
        <v>501</v>
      </c>
      <c r="B322" s="354" t="s">
        <v>250</v>
      </c>
      <c r="C322" s="59" t="str">
        <f>VLOOKUP(B322,'New template'!A:L,2,FALSE)</f>
        <v>E03024</v>
      </c>
      <c r="D322" s="85">
        <v>20</v>
      </c>
      <c r="E322" s="86">
        <v>198</v>
      </c>
      <c r="F322" s="87">
        <v>0.75</v>
      </c>
      <c r="G322" s="88">
        <f t="shared" si="77"/>
        <v>49</v>
      </c>
      <c r="H322" s="89">
        <f t="shared" si="78"/>
        <v>6.896749999999999</v>
      </c>
      <c r="I322" s="89">
        <f t="shared" si="79"/>
        <v>137.93499999999997</v>
      </c>
      <c r="J322" s="89">
        <f t="shared" si="80"/>
        <v>0.89657749999999992</v>
      </c>
      <c r="K322" s="90">
        <f t="shared" si="81"/>
        <v>120.00344999999997</v>
      </c>
      <c r="L322" s="91">
        <v>0.20000000000000001</v>
      </c>
      <c r="M322" s="92">
        <f t="shared" si="82"/>
        <v>24.000689999999995</v>
      </c>
      <c r="N322" s="93">
        <v>0.050000000000000003</v>
      </c>
      <c r="O322" s="94">
        <f t="shared" si="83"/>
        <v>6.0001724999999988</v>
      </c>
      <c r="P322" s="93">
        <v>0.050000000000000003</v>
      </c>
      <c r="Q322" s="94">
        <f t="shared" si="84"/>
        <v>6.0001724999999988</v>
      </c>
      <c r="R322" s="95">
        <f t="shared" si="85"/>
        <v>4.2000000000000002</v>
      </c>
      <c r="S322" s="96">
        <f t="shared" si="86"/>
        <v>84</v>
      </c>
      <c r="T322" s="97">
        <f t="shared" si="87"/>
        <v>0.60898249175336217</v>
      </c>
    </row>
    <row r="323" ht="15.95" customHeight="1">
      <c r="A323" s="351" t="s">
        <v>501</v>
      </c>
      <c r="B323" s="354" t="s">
        <v>388</v>
      </c>
      <c r="C323" s="59" t="str">
        <f>VLOOKUP(B323,'New template'!A:L,2,FALSE)</f>
        <v>E06161</v>
      </c>
      <c r="D323" s="85">
        <v>2</v>
      </c>
      <c r="E323" s="86">
        <v>398</v>
      </c>
      <c r="F323" s="87">
        <v>0.63</v>
      </c>
      <c r="G323" s="88">
        <f t="shared" si="77"/>
        <v>147</v>
      </c>
      <c r="H323" s="89">
        <f t="shared" si="78"/>
        <v>20.690249999999999</v>
      </c>
      <c r="I323" s="89">
        <f t="shared" si="79"/>
        <v>41.380499999999998</v>
      </c>
      <c r="J323" s="89">
        <f t="shared" si="80"/>
        <v>2.6897324999999999</v>
      </c>
      <c r="K323" s="90">
        <f t="shared" si="81"/>
        <v>36.001035000000002</v>
      </c>
      <c r="L323" s="91">
        <v>0.20000000000000001</v>
      </c>
      <c r="M323" s="92">
        <f t="shared" si="82"/>
        <v>7.2002070000000007</v>
      </c>
      <c r="N323" s="93">
        <v>0.050000000000000003</v>
      </c>
      <c r="O323" s="94">
        <f t="shared" si="83"/>
        <v>1.8000517500000002</v>
      </c>
      <c r="P323" s="93">
        <v>0.050000000000000003</v>
      </c>
      <c r="Q323" s="94">
        <f t="shared" si="84"/>
        <v>1.8000517500000002</v>
      </c>
      <c r="R323" s="95">
        <f t="shared" si="85"/>
        <v>12.6</v>
      </c>
      <c r="S323" s="96">
        <f t="shared" si="86"/>
        <v>25.199999999999999</v>
      </c>
      <c r="T323" s="97">
        <f t="shared" si="87"/>
        <v>0.60898249175336205</v>
      </c>
    </row>
    <row r="324" ht="15.95" customHeight="1">
      <c r="A324" s="351" t="s">
        <v>501</v>
      </c>
      <c r="B324" s="354" t="s">
        <v>389</v>
      </c>
      <c r="C324" s="59" t="str">
        <f>VLOOKUP(B324,'New template'!A:L,2,FALSE)</f>
        <v>E06160</v>
      </c>
      <c r="D324" s="85">
        <v>10</v>
      </c>
      <c r="E324" s="86">
        <v>298</v>
      </c>
      <c r="F324" s="87">
        <v>0.67000000000000004</v>
      </c>
      <c r="G324" s="88">
        <f t="shared" si="77"/>
        <v>98</v>
      </c>
      <c r="H324" s="89">
        <f t="shared" si="78"/>
        <v>13.793499999999998</v>
      </c>
      <c r="I324" s="89">
        <f t="shared" si="79"/>
        <v>137.93499999999997</v>
      </c>
      <c r="J324" s="89">
        <f t="shared" si="80"/>
        <v>1.7931549999999998</v>
      </c>
      <c r="K324" s="90">
        <f t="shared" si="81"/>
        <v>120.00344999999997</v>
      </c>
      <c r="L324" s="91">
        <v>0.20000000000000001</v>
      </c>
      <c r="M324" s="92">
        <f t="shared" si="82"/>
        <v>24.000689999999995</v>
      </c>
      <c r="N324" s="93">
        <v>0.050000000000000003</v>
      </c>
      <c r="O324" s="94">
        <f t="shared" si="83"/>
        <v>6.0001724999999988</v>
      </c>
      <c r="P324" s="93">
        <v>0.050000000000000003</v>
      </c>
      <c r="Q324" s="94">
        <f t="shared" si="84"/>
        <v>6.0001724999999988</v>
      </c>
      <c r="R324" s="95">
        <f t="shared" si="85"/>
        <v>8.4000000000000004</v>
      </c>
      <c r="S324" s="96">
        <f t="shared" si="86"/>
        <v>84</v>
      </c>
      <c r="T324" s="97">
        <f t="shared" si="87"/>
        <v>0.60898249175336217</v>
      </c>
    </row>
    <row r="325" ht="15.95" customHeight="1">
      <c r="A325" s="351" t="s">
        <v>501</v>
      </c>
      <c r="B325" s="354" t="s">
        <v>390</v>
      </c>
      <c r="C325" s="59" t="str">
        <f>VLOOKUP(B325,'New template'!A:L,2,FALSE)</f>
        <v>E06168</v>
      </c>
      <c r="D325" s="85">
        <v>2</v>
      </c>
      <c r="E325" s="86">
        <v>178</v>
      </c>
      <c r="F325" s="87">
        <v>0.34000000000000002</v>
      </c>
      <c r="G325" s="88">
        <f t="shared" si="77"/>
        <v>117</v>
      </c>
      <c r="H325" s="89">
        <f t="shared" si="78"/>
        <v>16.467749999999999</v>
      </c>
      <c r="I325" s="89">
        <f t="shared" si="79"/>
        <v>32.935499999999998</v>
      </c>
      <c r="J325" s="89">
        <f t="shared" si="80"/>
        <v>2.1408074999999998</v>
      </c>
      <c r="K325" s="90">
        <f t="shared" si="81"/>
        <v>28.653884999999999</v>
      </c>
      <c r="L325" s="91">
        <v>0.20000000000000001</v>
      </c>
      <c r="M325" s="92">
        <f t="shared" si="82"/>
        <v>5.7307769999999998</v>
      </c>
      <c r="N325" s="93">
        <v>0.050000000000000003</v>
      </c>
      <c r="O325" s="94">
        <f t="shared" si="83"/>
        <v>1.4326942499999999</v>
      </c>
      <c r="P325" s="93">
        <v>0.050000000000000003</v>
      </c>
      <c r="Q325" s="94">
        <f t="shared" si="84"/>
        <v>1.4326942499999999</v>
      </c>
      <c r="R325" s="95">
        <f t="shared" si="85"/>
        <v>10.029999999999999</v>
      </c>
      <c r="S325" s="96">
        <f t="shared" si="86"/>
        <v>20.059999999999999</v>
      </c>
      <c r="T325" s="97">
        <f t="shared" si="87"/>
        <v>0.609069241396062</v>
      </c>
    </row>
    <row r="326" ht="15.95" customHeight="1">
      <c r="A326" s="351" t="s">
        <v>501</v>
      </c>
      <c r="B326" s="354" t="s">
        <v>391</v>
      </c>
      <c r="C326" s="59" t="str">
        <f>VLOOKUP(B326,'New template'!A:L,2,FALSE)</f>
        <v>E06162</v>
      </c>
      <c r="D326" s="85">
        <v>11</v>
      </c>
      <c r="E326" s="86">
        <v>498</v>
      </c>
      <c r="F326" s="87">
        <v>0.59999999999999998</v>
      </c>
      <c r="G326" s="88">
        <f t="shared" si="77"/>
        <v>199</v>
      </c>
      <c r="H326" s="89">
        <f t="shared" si="78"/>
        <v>28.009249999999998</v>
      </c>
      <c r="I326" s="89">
        <f t="shared" si="79"/>
        <v>308.10174999999998</v>
      </c>
      <c r="J326" s="89">
        <f t="shared" si="80"/>
        <v>3.6412024999999999</v>
      </c>
      <c r="K326" s="90">
        <f t="shared" si="81"/>
        <v>268.04852249999999</v>
      </c>
      <c r="L326" s="91">
        <v>0.20000000000000001</v>
      </c>
      <c r="M326" s="92">
        <f t="shared" si="82"/>
        <v>53.609704499999999</v>
      </c>
      <c r="N326" s="93">
        <v>0.050000000000000003</v>
      </c>
      <c r="O326" s="94">
        <f t="shared" si="83"/>
        <v>13.402426125</v>
      </c>
      <c r="P326" s="93">
        <v>0.050000000000000003</v>
      </c>
      <c r="Q326" s="94">
        <f t="shared" si="84"/>
        <v>13.402426125</v>
      </c>
      <c r="R326" s="95">
        <f t="shared" si="85"/>
        <v>17.059999999999999</v>
      </c>
      <c r="S326" s="96">
        <f t="shared" si="86"/>
        <v>187.66</v>
      </c>
      <c r="T326" s="97">
        <f t="shared" si="87"/>
        <v>0.60908449887090876</v>
      </c>
    </row>
    <row r="327" ht="15.95" customHeight="1">
      <c r="A327" s="351" t="s">
        <v>501</v>
      </c>
      <c r="B327" s="354" t="s">
        <v>441</v>
      </c>
      <c r="C327" s="59" t="str">
        <f>VLOOKUP(B327,'New template'!A:L,2,FALSE)</f>
        <v>E06381</v>
      </c>
      <c r="D327" s="85">
        <v>1</v>
      </c>
      <c r="E327" s="86">
        <v>198</v>
      </c>
      <c r="F327" s="87">
        <v>0.34999999999999998</v>
      </c>
      <c r="G327" s="88">
        <f t="shared" si="77"/>
        <v>128</v>
      </c>
      <c r="H327" s="89">
        <f t="shared" si="78"/>
        <v>18.015999999999998</v>
      </c>
      <c r="I327" s="89">
        <f t="shared" si="79"/>
        <v>18.015999999999998</v>
      </c>
      <c r="J327" s="89">
        <f t="shared" si="80"/>
        <v>2.3420799999999997</v>
      </c>
      <c r="K327" s="90">
        <f t="shared" si="81"/>
        <v>15.673919999999999</v>
      </c>
      <c r="L327" s="91">
        <v>0.20000000000000001</v>
      </c>
      <c r="M327" s="92">
        <f t="shared" si="82"/>
        <v>3.1347839999999998</v>
      </c>
      <c r="N327" s="93">
        <v>0.050000000000000003</v>
      </c>
      <c r="O327" s="94">
        <f t="shared" si="83"/>
        <v>0.78369599999999995</v>
      </c>
      <c r="P327" s="93">
        <v>0.050000000000000003</v>
      </c>
      <c r="Q327" s="94">
        <f t="shared" si="84"/>
        <v>0.78369599999999995</v>
      </c>
      <c r="R327" s="95">
        <f t="shared" si="85"/>
        <v>10.970000000000001</v>
      </c>
      <c r="S327" s="96">
        <f t="shared" si="86"/>
        <v>10.970000000000001</v>
      </c>
      <c r="T327" s="97">
        <f t="shared" si="87"/>
        <v>0.60890319715808183</v>
      </c>
    </row>
    <row r="328" ht="15.95" customHeight="1">
      <c r="A328" s="351" t="s">
        <v>501</v>
      </c>
      <c r="B328" s="354" t="s">
        <v>393</v>
      </c>
      <c r="C328" s="40" t="s">
        <v>263</v>
      </c>
      <c r="D328" s="85">
        <v>4</v>
      </c>
      <c r="E328" s="86">
        <v>258</v>
      </c>
      <c r="F328" s="87">
        <v>0.80000000000000004</v>
      </c>
      <c r="G328" s="88">
        <f t="shared" si="77"/>
        <v>51</v>
      </c>
      <c r="H328" s="89">
        <f t="shared" si="78"/>
        <v>7.1782499999999994</v>
      </c>
      <c r="I328" s="89">
        <f t="shared" si="79"/>
        <v>28.712999999999997</v>
      </c>
      <c r="J328" s="89">
        <f t="shared" si="80"/>
        <v>0.93317249999999996</v>
      </c>
      <c r="K328" s="90">
        <f t="shared" si="81"/>
        <v>24.980309999999996</v>
      </c>
      <c r="L328" s="91">
        <v>0.20000000000000001</v>
      </c>
      <c r="M328" s="92">
        <f t="shared" si="82"/>
        <v>4.9960619999999993</v>
      </c>
      <c r="N328" s="93">
        <v>0.050000000000000003</v>
      </c>
      <c r="O328" s="94">
        <f t="shared" si="83"/>
        <v>1.2490154999999998</v>
      </c>
      <c r="P328" s="93">
        <v>0.050000000000000003</v>
      </c>
      <c r="Q328" s="94">
        <f t="shared" si="84"/>
        <v>1.2490154999999998</v>
      </c>
      <c r="R328" s="95">
        <f t="shared" si="85"/>
        <v>4.3700000000000001</v>
      </c>
      <c r="S328" s="96">
        <f t="shared" si="86"/>
        <v>17.48</v>
      </c>
      <c r="T328" s="97">
        <f t="shared" si="87"/>
        <v>0.60878347786716824</v>
      </c>
    </row>
    <row r="329" ht="15.95" customHeight="1">
      <c r="A329" s="351" t="s">
        <v>501</v>
      </c>
      <c r="B329" s="354" t="s">
        <v>528</v>
      </c>
      <c r="C329" s="353"/>
      <c r="D329" s="85">
        <v>2</v>
      </c>
      <c r="E329" s="86">
        <v>198</v>
      </c>
      <c r="F329" s="87">
        <v>0</v>
      </c>
      <c r="G329" s="88">
        <f t="shared" si="77"/>
        <v>198</v>
      </c>
      <c r="H329" s="89">
        <f t="shared" si="78"/>
        <v>27.868499999999997</v>
      </c>
      <c r="I329" s="89">
        <f t="shared" si="79"/>
        <v>55.736999999999995</v>
      </c>
      <c r="J329" s="89">
        <f t="shared" si="80"/>
        <v>3.6229049999999998</v>
      </c>
      <c r="K329" s="90">
        <f t="shared" si="81"/>
        <v>48.491189999999996</v>
      </c>
      <c r="L329" s="91">
        <v>0.20000000000000001</v>
      </c>
      <c r="M329" s="92">
        <f t="shared" si="82"/>
        <v>9.6982379999999999</v>
      </c>
      <c r="N329" s="93">
        <v>0.050000000000000003</v>
      </c>
      <c r="O329" s="94">
        <f t="shared" si="83"/>
        <v>2.4245595</v>
      </c>
      <c r="P329" s="93">
        <v>0.050000000000000003</v>
      </c>
      <c r="Q329" s="94">
        <f t="shared" si="84"/>
        <v>2.4245595</v>
      </c>
      <c r="R329" s="95">
        <f t="shared" si="85"/>
        <v>16.969999999999999</v>
      </c>
      <c r="S329" s="96">
        <f t="shared" si="86"/>
        <v>33.939999999999998</v>
      </c>
      <c r="T329" s="97">
        <f t="shared" si="87"/>
        <v>0.60893123060085763</v>
      </c>
    </row>
    <row r="330" ht="15.95" customHeight="1">
      <c r="A330" s="351" t="s">
        <v>501</v>
      </c>
      <c r="B330" s="354" t="s">
        <v>264</v>
      </c>
      <c r="C330" s="59" t="str">
        <f>VLOOKUP(B330,'New template'!A:L,2,FALSE)</f>
        <v>E01607</v>
      </c>
      <c r="D330" s="85">
        <v>5</v>
      </c>
      <c r="E330" s="86">
        <v>314</v>
      </c>
      <c r="F330" s="87">
        <v>0.90000000000000002</v>
      </c>
      <c r="G330" s="88">
        <f t="shared" si="77"/>
        <v>31</v>
      </c>
      <c r="H330" s="89">
        <f t="shared" si="78"/>
        <v>4.3632499999999999</v>
      </c>
      <c r="I330" s="89">
        <f t="shared" si="79"/>
        <v>21.81625</v>
      </c>
      <c r="J330" s="89">
        <f t="shared" si="80"/>
        <v>0.56722249999999996</v>
      </c>
      <c r="K330" s="90">
        <f t="shared" si="81"/>
        <v>18.980137500000001</v>
      </c>
      <c r="L330" s="91">
        <v>0.20000000000000001</v>
      </c>
      <c r="M330" s="92">
        <f t="shared" si="82"/>
        <v>3.7960275000000006</v>
      </c>
      <c r="N330" s="93">
        <v>0.050000000000000003</v>
      </c>
      <c r="O330" s="94">
        <f t="shared" si="83"/>
        <v>0.94900687500000014</v>
      </c>
      <c r="P330" s="93">
        <v>0.050000000000000003</v>
      </c>
      <c r="Q330" s="94">
        <f t="shared" si="84"/>
        <v>0.94900687500000014</v>
      </c>
      <c r="R330" s="95">
        <f t="shared" si="85"/>
        <v>2.6600000000000001</v>
      </c>
      <c r="S330" s="96">
        <f t="shared" si="86"/>
        <v>13.300000000000001</v>
      </c>
      <c r="T330" s="97">
        <f t="shared" si="87"/>
        <v>0.60963731163696788</v>
      </c>
    </row>
    <row r="331" ht="15.95" customHeight="1">
      <c r="A331" s="351" t="s">
        <v>501</v>
      </c>
      <c r="B331" s="354" t="s">
        <v>268</v>
      </c>
      <c r="C331" s="59" t="str">
        <f>VLOOKUP(B331,'New template'!A:L,2,FALSE)</f>
        <v>E05647</v>
      </c>
      <c r="D331" s="85">
        <v>2</v>
      </c>
      <c r="E331" s="86">
        <v>398</v>
      </c>
      <c r="F331" s="87">
        <v>0.84999999999999998</v>
      </c>
      <c r="G331" s="88">
        <f t="shared" si="77"/>
        <v>59</v>
      </c>
      <c r="H331" s="89">
        <f t="shared" si="78"/>
        <v>8.3042499999999997</v>
      </c>
      <c r="I331" s="89">
        <f t="shared" si="79"/>
        <v>16.608499999999999</v>
      </c>
      <c r="J331" s="89">
        <f t="shared" si="80"/>
        <v>1.0795524999999999</v>
      </c>
      <c r="K331" s="90">
        <f t="shared" si="81"/>
        <v>14.449394999999999</v>
      </c>
      <c r="L331" s="91">
        <v>0.20000000000000001</v>
      </c>
      <c r="M331" s="92">
        <f t="shared" si="82"/>
        <v>2.8898790000000001</v>
      </c>
      <c r="N331" s="93">
        <v>0.050000000000000003</v>
      </c>
      <c r="O331" s="94">
        <f t="shared" si="83"/>
        <v>0.72246975000000002</v>
      </c>
      <c r="P331" s="93">
        <v>0.050000000000000003</v>
      </c>
      <c r="Q331" s="94">
        <f t="shared" si="84"/>
        <v>0.72246975000000002</v>
      </c>
      <c r="R331" s="95">
        <f t="shared" si="85"/>
        <v>5.0599999999999996</v>
      </c>
      <c r="S331" s="96">
        <f t="shared" si="86"/>
        <v>10.119999999999999</v>
      </c>
      <c r="T331" s="97">
        <f t="shared" si="87"/>
        <v>0.60932654965830746</v>
      </c>
    </row>
    <row r="332" ht="15.95" customHeight="1">
      <c r="A332" s="351" t="s">
        <v>501</v>
      </c>
      <c r="B332" s="354" t="s">
        <v>396</v>
      </c>
      <c r="C332" s="59" t="str">
        <f>VLOOKUP(B332,'New template'!A:L,2,FALSE)</f>
        <v>E05700</v>
      </c>
      <c r="D332" s="85">
        <v>4</v>
      </c>
      <c r="E332" s="86">
        <v>248</v>
      </c>
      <c r="F332" s="87">
        <v>0.5</v>
      </c>
      <c r="G332" s="88">
        <f t="shared" si="77"/>
        <v>124</v>
      </c>
      <c r="H332" s="89">
        <f t="shared" si="78"/>
        <v>17.452999999999999</v>
      </c>
      <c r="I332" s="89">
        <f t="shared" si="79"/>
        <v>69.811999999999998</v>
      </c>
      <c r="J332" s="89">
        <f t="shared" si="80"/>
        <v>2.2688899999999999</v>
      </c>
      <c r="K332" s="90">
        <f t="shared" si="81"/>
        <v>60.736440000000002</v>
      </c>
      <c r="L332" s="91">
        <v>0.20000000000000001</v>
      </c>
      <c r="M332" s="92">
        <f t="shared" si="82"/>
        <v>12.147288000000001</v>
      </c>
      <c r="N332" s="93">
        <v>0.050000000000000003</v>
      </c>
      <c r="O332" s="94">
        <f t="shared" si="83"/>
        <v>3.0368220000000004</v>
      </c>
      <c r="P332" s="93">
        <v>0.050000000000000003</v>
      </c>
      <c r="Q332" s="94">
        <f t="shared" si="84"/>
        <v>3.0368220000000004</v>
      </c>
      <c r="R332" s="95">
        <f t="shared" si="85"/>
        <v>10.630000000000001</v>
      </c>
      <c r="S332" s="96">
        <f t="shared" si="86"/>
        <v>42.520000000000003</v>
      </c>
      <c r="T332" s="97">
        <f t="shared" si="87"/>
        <v>0.60906434423881284</v>
      </c>
    </row>
    <row r="333" ht="15.95" customHeight="1">
      <c r="A333" s="351" t="s">
        <v>501</v>
      </c>
      <c r="B333" s="354" t="s">
        <v>531</v>
      </c>
      <c r="C333" s="353"/>
      <c r="D333" s="85">
        <v>3</v>
      </c>
      <c r="E333" s="86">
        <v>298</v>
      </c>
      <c r="F333" s="87">
        <v>0.5</v>
      </c>
      <c r="G333" s="88">
        <f t="shared" si="77"/>
        <v>149</v>
      </c>
      <c r="H333" s="89">
        <f t="shared" si="78"/>
        <v>20.971749999999997</v>
      </c>
      <c r="I333" s="89">
        <f t="shared" si="79"/>
        <v>62.915249999999986</v>
      </c>
      <c r="J333" s="89">
        <f t="shared" si="80"/>
        <v>2.7263274999999996</v>
      </c>
      <c r="K333" s="90">
        <f t="shared" si="81"/>
        <v>54.73626749999999</v>
      </c>
      <c r="L333" s="91">
        <v>0.20000000000000001</v>
      </c>
      <c r="M333" s="92">
        <f t="shared" si="82"/>
        <v>10.947253499999999</v>
      </c>
      <c r="N333" s="93">
        <v>0.050000000000000003</v>
      </c>
      <c r="O333" s="94">
        <f t="shared" si="83"/>
        <v>2.7368133749999997</v>
      </c>
      <c r="P333" s="93">
        <v>0.050000000000000003</v>
      </c>
      <c r="Q333" s="94">
        <f t="shared" si="84"/>
        <v>2.7368133749999997</v>
      </c>
      <c r="R333" s="95">
        <f t="shared" si="85"/>
        <v>12.77</v>
      </c>
      <c r="S333" s="96">
        <f t="shared" si="86"/>
        <v>38.310000000000002</v>
      </c>
      <c r="T333" s="97">
        <f t="shared" si="87"/>
        <v>0.60891437290640993</v>
      </c>
    </row>
    <row r="334" ht="15.95" customHeight="1">
      <c r="A334" s="351" t="s">
        <v>501</v>
      </c>
      <c r="B334" s="354" t="s">
        <v>498</v>
      </c>
      <c r="C334" s="353"/>
      <c r="D334" s="85">
        <v>2</v>
      </c>
      <c r="E334" s="86">
        <v>398</v>
      </c>
      <c r="F334" s="87">
        <v>0.29999999999999999</v>
      </c>
      <c r="G334" s="88">
        <f t="shared" si="77"/>
        <v>278</v>
      </c>
      <c r="H334" s="89">
        <f t="shared" si="78"/>
        <v>39.128499999999995</v>
      </c>
      <c r="I334" s="89">
        <f t="shared" si="79"/>
        <v>78.256999999999991</v>
      </c>
      <c r="J334" s="89">
        <f t="shared" si="80"/>
        <v>5.0867049999999994</v>
      </c>
      <c r="K334" s="90">
        <f t="shared" si="81"/>
        <v>68.083589999999987</v>
      </c>
      <c r="L334" s="91">
        <v>0.20000000000000001</v>
      </c>
      <c r="M334" s="92">
        <f t="shared" si="82"/>
        <v>13.616717999999999</v>
      </c>
      <c r="N334" s="93">
        <v>0.050000000000000003</v>
      </c>
      <c r="O334" s="94">
        <f t="shared" si="83"/>
        <v>3.4041794999999997</v>
      </c>
      <c r="P334" s="93">
        <v>0.050000000000000003</v>
      </c>
      <c r="Q334" s="94">
        <f t="shared" si="84"/>
        <v>3.4041794999999997</v>
      </c>
      <c r="R334" s="95">
        <f t="shared" si="85"/>
        <v>23.829999999999998</v>
      </c>
      <c r="S334" s="96">
        <f t="shared" si="86"/>
        <v>47.659999999999997</v>
      </c>
      <c r="T334" s="97">
        <f t="shared" si="87"/>
        <v>0.60901900149507393</v>
      </c>
    </row>
    <row r="335" ht="15.95" customHeight="1">
      <c r="A335" s="351" t="s">
        <v>501</v>
      </c>
      <c r="B335" s="354" t="s">
        <v>499</v>
      </c>
      <c r="C335" s="353"/>
      <c r="D335" s="85">
        <v>1</v>
      </c>
      <c r="E335" s="86">
        <v>448</v>
      </c>
      <c r="F335" s="87">
        <v>0.29999999999999999</v>
      </c>
      <c r="G335" s="88">
        <f t="shared" si="77"/>
        <v>313</v>
      </c>
      <c r="H335" s="89">
        <f t="shared" si="78"/>
        <v>44.054749999999999</v>
      </c>
      <c r="I335" s="89">
        <f t="shared" si="79"/>
        <v>44.054749999999999</v>
      </c>
      <c r="J335" s="89">
        <f t="shared" si="80"/>
        <v>5.7271175000000003</v>
      </c>
      <c r="K335" s="90">
        <f t="shared" si="81"/>
        <v>38.3276325</v>
      </c>
      <c r="L335" s="91">
        <v>0.20000000000000001</v>
      </c>
      <c r="M335" s="92">
        <f t="shared" si="82"/>
        <v>7.6655265000000004</v>
      </c>
      <c r="N335" s="93">
        <v>0.050000000000000003</v>
      </c>
      <c r="O335" s="94">
        <f t="shared" si="83"/>
        <v>1.9163816250000001</v>
      </c>
      <c r="P335" s="93">
        <v>0.050000000000000003</v>
      </c>
      <c r="Q335" s="94">
        <f t="shared" si="84"/>
        <v>1.9163816250000001</v>
      </c>
      <c r="R335" s="95">
        <f t="shared" si="85"/>
        <v>26.829999999999998</v>
      </c>
      <c r="S335" s="96">
        <f t="shared" si="86"/>
        <v>26.829999999999998</v>
      </c>
      <c r="T335" s="97">
        <f t="shared" si="87"/>
        <v>0.60901491893609649</v>
      </c>
    </row>
    <row r="336" ht="15.95" customHeight="1">
      <c r="A336" s="351" t="s">
        <v>501</v>
      </c>
      <c r="B336" s="354" t="s">
        <v>282</v>
      </c>
      <c r="C336" s="59" t="str">
        <f>VLOOKUP(B336,'New template'!A:L,2,FALSE)</f>
        <v>E05096</v>
      </c>
      <c r="D336" s="85">
        <v>1</v>
      </c>
      <c r="E336" s="86">
        <v>498</v>
      </c>
      <c r="F336" s="87">
        <v>0.59999999999999998</v>
      </c>
      <c r="G336" s="88">
        <f t="shared" si="77"/>
        <v>199</v>
      </c>
      <c r="H336" s="89">
        <f t="shared" si="78"/>
        <v>28.009249999999998</v>
      </c>
      <c r="I336" s="89">
        <f t="shared" si="79"/>
        <v>28.009249999999998</v>
      </c>
      <c r="J336" s="89">
        <f t="shared" si="80"/>
        <v>3.6412024999999999</v>
      </c>
      <c r="K336" s="90">
        <f t="shared" si="81"/>
        <v>24.368047499999999</v>
      </c>
      <c r="L336" s="91">
        <v>0.20000000000000001</v>
      </c>
      <c r="M336" s="92">
        <f t="shared" si="82"/>
        <v>4.8736095000000006</v>
      </c>
      <c r="N336" s="93">
        <v>0.050000000000000003</v>
      </c>
      <c r="O336" s="94">
        <f t="shared" si="83"/>
        <v>1.2184023750000001</v>
      </c>
      <c r="P336" s="93">
        <v>0.050000000000000003</v>
      </c>
      <c r="Q336" s="94">
        <f t="shared" si="84"/>
        <v>1.2184023750000001</v>
      </c>
      <c r="R336" s="95">
        <f t="shared" si="85"/>
        <v>17.059999999999999</v>
      </c>
      <c r="S336" s="96">
        <f t="shared" si="86"/>
        <v>17.059999999999999</v>
      </c>
      <c r="T336" s="97">
        <f t="shared" si="87"/>
        <v>0.60908449887090876</v>
      </c>
    </row>
    <row r="337" ht="15.95" customHeight="1">
      <c r="A337" s="351" t="s">
        <v>501</v>
      </c>
      <c r="B337" s="354" t="s">
        <v>519</v>
      </c>
      <c r="C337" s="353"/>
      <c r="D337" s="85">
        <v>3</v>
      </c>
      <c r="E337" s="86">
        <v>148</v>
      </c>
      <c r="F337" s="87">
        <v>0</v>
      </c>
      <c r="G337" s="88">
        <f t="shared" si="77"/>
        <v>148</v>
      </c>
      <c r="H337" s="89">
        <f t="shared" si="78"/>
        <v>20.831</v>
      </c>
      <c r="I337" s="89">
        <f t="shared" si="79"/>
        <v>62.492999999999995</v>
      </c>
      <c r="J337" s="89">
        <f t="shared" si="80"/>
        <v>2.7080299999999999</v>
      </c>
      <c r="K337" s="90">
        <f t="shared" si="81"/>
        <v>54.36891</v>
      </c>
      <c r="L337" s="91">
        <v>0.20000000000000001</v>
      </c>
      <c r="M337" s="92">
        <f t="shared" si="82"/>
        <v>10.873782</v>
      </c>
      <c r="N337" s="93">
        <v>0.050000000000000003</v>
      </c>
      <c r="O337" s="94">
        <f t="shared" si="83"/>
        <v>2.7184455000000001</v>
      </c>
      <c r="P337" s="93">
        <v>0.050000000000000003</v>
      </c>
      <c r="Q337" s="94">
        <f t="shared" si="84"/>
        <v>2.7184455000000001</v>
      </c>
      <c r="R337" s="95">
        <f t="shared" si="85"/>
        <v>12.69</v>
      </c>
      <c r="S337" s="96">
        <f t="shared" si="86"/>
        <v>38.07</v>
      </c>
      <c r="T337" s="97">
        <f t="shared" si="87"/>
        <v>0.60918822908165715</v>
      </c>
    </row>
    <row r="338" ht="15.95" customHeight="1">
      <c r="A338" s="349" t="s">
        <v>500</v>
      </c>
      <c r="B338" s="74"/>
      <c r="C338" s="75"/>
      <c r="D338" s="76">
        <f>SUM(D235:D337)</f>
        <v>12894</v>
      </c>
      <c r="E338" s="77"/>
      <c r="F338" s="78"/>
      <c r="G338" s="79"/>
      <c r="H338" s="80"/>
      <c r="I338" s="80">
        <f>SUM(I235:I337)</f>
        <v>97610.688000000009</v>
      </c>
      <c r="J338" s="81">
        <v>0.13</v>
      </c>
      <c r="K338" s="80">
        <f>SUM(K235:K337)</f>
        <v>84921.298559999923</v>
      </c>
      <c r="L338" s="81">
        <v>0.20000000000000001</v>
      </c>
      <c r="M338" s="80">
        <f>SUM(M235:M337)</f>
        <v>16984.259712000014</v>
      </c>
      <c r="N338" s="81">
        <f>O338/K338</f>
        <v>0.050000000000000086</v>
      </c>
      <c r="O338" s="80">
        <f>SUM(O235:O337)</f>
        <v>4246.0649280000034</v>
      </c>
      <c r="P338" s="81">
        <f>Q338/K338</f>
        <v>0.050000000000000086</v>
      </c>
      <c r="Q338" s="80">
        <f>SUM(Q235:Q337)</f>
        <v>4246.0649280000034</v>
      </c>
      <c r="R338" s="82"/>
      <c r="S338" s="80">
        <f>SUM(S235:S337)</f>
        <v>59462.61000000003</v>
      </c>
      <c r="T338" s="81">
        <v>0.60999999999999999</v>
      </c>
    </row>
    <row r="339" ht="15.95" customHeight="1">
      <c r="A339" s="352" t="s">
        <v>502</v>
      </c>
      <c r="B339" s="39" t="s">
        <v>22</v>
      </c>
      <c r="C339" s="40" t="s">
        <v>23</v>
      </c>
      <c r="D339" s="41">
        <v>0</v>
      </c>
      <c r="E339" s="42">
        <v>278</v>
      </c>
      <c r="F339" s="43">
        <v>0</v>
      </c>
      <c r="G339" s="44">
        <f t="shared" ref="G339:G402" si="88">ROUNDDOWN(E339*(1-F339),0)</f>
        <v>278</v>
      </c>
      <c r="H339" s="45">
        <f t="shared" ref="H339:H402" si="89">G339*$C$6</f>
        <v>39.128499999999995</v>
      </c>
      <c r="I339" s="45">
        <f t="shared" ref="I339:I402" si="90">H339*D339</f>
        <v>0</v>
      </c>
      <c r="J339" s="45">
        <f t="shared" ref="J339:J402" si="91">H339*0.13</f>
        <v>5.0867049999999994</v>
      </c>
      <c r="K339" s="46">
        <f t="shared" ref="K339:K402" si="92">(H339-J339)*D339</f>
        <v>0</v>
      </c>
      <c r="L339" s="47">
        <v>0.20000000000000001</v>
      </c>
      <c r="M339" s="48">
        <f t="shared" ref="M339:M402" si="93">K339*L339</f>
        <v>0</v>
      </c>
      <c r="N339" s="49">
        <v>0.050000000000000003</v>
      </c>
      <c r="O339" s="50">
        <f t="shared" ref="O339:O402" si="94">K339*N339</f>
        <v>0</v>
      </c>
      <c r="P339" s="49">
        <v>0.050000000000000003</v>
      </c>
      <c r="Q339" s="50">
        <f t="shared" ref="Q339:Q402" si="95">K339*P339</f>
        <v>0</v>
      </c>
      <c r="R339" s="51">
        <f t="shared" ref="R339:R402" si="96">IFERROR(ROUND((K339-M339-O339-Q339)/D339,2),0)</f>
        <v>0</v>
      </c>
      <c r="S339" s="52">
        <f t="shared" ref="S339:S402" si="97">+D339*R339</f>
        <v>0</v>
      </c>
      <c r="T339" s="53" t="e">
        <f t="shared" ref="T339:T402" si="98">S339/I339</f>
        <v>#DIV/0!</v>
      </c>
    </row>
    <row r="340" ht="15.95" customHeight="1">
      <c r="A340" s="352" t="s">
        <v>502</v>
      </c>
      <c r="B340" s="39" t="s">
        <v>24</v>
      </c>
      <c r="C340" s="40" t="s">
        <v>25</v>
      </c>
      <c r="D340" s="41">
        <f>VLOOKUP(B340,[1]銷售庫存統計總表!B:N,13,FALSE)</f>
        <v>0</v>
      </c>
      <c r="E340" s="42">
        <v>278</v>
      </c>
      <c r="F340" s="43">
        <v>0</v>
      </c>
      <c r="G340" s="44">
        <f t="shared" si="88"/>
        <v>278</v>
      </c>
      <c r="H340" s="45">
        <f t="shared" si="89"/>
        <v>39.128499999999995</v>
      </c>
      <c r="I340" s="45">
        <f t="shared" si="90"/>
        <v>0</v>
      </c>
      <c r="J340" s="45">
        <f t="shared" si="91"/>
        <v>5.0867049999999994</v>
      </c>
      <c r="K340" s="46">
        <f t="shared" si="92"/>
        <v>0</v>
      </c>
      <c r="L340" s="47">
        <v>0.20000000000000001</v>
      </c>
      <c r="M340" s="48">
        <f t="shared" si="93"/>
        <v>0</v>
      </c>
      <c r="N340" s="49">
        <v>0.050000000000000003</v>
      </c>
      <c r="O340" s="50">
        <f t="shared" si="94"/>
        <v>0</v>
      </c>
      <c r="P340" s="49">
        <v>0.050000000000000003</v>
      </c>
      <c r="Q340" s="50">
        <f t="shared" si="95"/>
        <v>0</v>
      </c>
      <c r="R340" s="51">
        <f t="shared" si="96"/>
        <v>0</v>
      </c>
      <c r="S340" s="52">
        <f t="shared" si="97"/>
        <v>0</v>
      </c>
      <c r="T340" s="53" t="e">
        <f t="shared" si="98"/>
        <v>#DIV/0!</v>
      </c>
    </row>
    <row r="341" ht="15.95" customHeight="1">
      <c r="A341" s="352" t="s">
        <v>502</v>
      </c>
      <c r="B341" s="39" t="s">
        <v>26</v>
      </c>
      <c r="C341" s="40" t="s">
        <v>27</v>
      </c>
      <c r="D341" s="41">
        <v>0</v>
      </c>
      <c r="E341" s="42">
        <v>268</v>
      </c>
      <c r="F341" s="43">
        <v>0</v>
      </c>
      <c r="G341" s="44">
        <f t="shared" si="88"/>
        <v>268</v>
      </c>
      <c r="H341" s="45">
        <f t="shared" si="89"/>
        <v>37.720999999999997</v>
      </c>
      <c r="I341" s="45">
        <f t="shared" si="90"/>
        <v>0</v>
      </c>
      <c r="J341" s="45">
        <f t="shared" si="91"/>
        <v>4.9037299999999995</v>
      </c>
      <c r="K341" s="46">
        <f t="shared" si="92"/>
        <v>0</v>
      </c>
      <c r="L341" s="47">
        <v>0.20000000000000001</v>
      </c>
      <c r="M341" s="48">
        <f t="shared" si="93"/>
        <v>0</v>
      </c>
      <c r="N341" s="49">
        <v>0.050000000000000003</v>
      </c>
      <c r="O341" s="50">
        <f t="shared" si="94"/>
        <v>0</v>
      </c>
      <c r="P341" s="49">
        <v>0.050000000000000003</v>
      </c>
      <c r="Q341" s="50">
        <f t="shared" si="95"/>
        <v>0</v>
      </c>
      <c r="R341" s="51">
        <f t="shared" si="96"/>
        <v>0</v>
      </c>
      <c r="S341" s="52">
        <f t="shared" si="97"/>
        <v>0</v>
      </c>
      <c r="T341" s="53" t="e">
        <f t="shared" si="98"/>
        <v>#DIV/0!</v>
      </c>
    </row>
    <row r="342" ht="15.95" customHeight="1">
      <c r="A342" s="352" t="s">
        <v>502</v>
      </c>
      <c r="B342" s="39" t="s">
        <v>28</v>
      </c>
      <c r="C342" s="40" t="s">
        <v>29</v>
      </c>
      <c r="D342" s="41">
        <v>0</v>
      </c>
      <c r="E342" s="42">
        <v>368</v>
      </c>
      <c r="F342" s="43">
        <v>0</v>
      </c>
      <c r="G342" s="44">
        <f t="shared" si="88"/>
        <v>368</v>
      </c>
      <c r="H342" s="45">
        <f t="shared" si="89"/>
        <v>51.795999999999992</v>
      </c>
      <c r="I342" s="45">
        <f t="shared" si="90"/>
        <v>0</v>
      </c>
      <c r="J342" s="45">
        <f t="shared" si="91"/>
        <v>6.7334799999999992</v>
      </c>
      <c r="K342" s="46">
        <f t="shared" si="92"/>
        <v>0</v>
      </c>
      <c r="L342" s="47">
        <v>0.20000000000000001</v>
      </c>
      <c r="M342" s="48">
        <f t="shared" si="93"/>
        <v>0</v>
      </c>
      <c r="N342" s="49">
        <v>0.050000000000000003</v>
      </c>
      <c r="O342" s="50">
        <f t="shared" si="94"/>
        <v>0</v>
      </c>
      <c r="P342" s="49">
        <v>0.050000000000000003</v>
      </c>
      <c r="Q342" s="50">
        <f t="shared" si="95"/>
        <v>0</v>
      </c>
      <c r="R342" s="51">
        <f t="shared" si="96"/>
        <v>0</v>
      </c>
      <c r="S342" s="52">
        <f t="shared" si="97"/>
        <v>0</v>
      </c>
      <c r="T342" s="53" t="e">
        <f t="shared" si="98"/>
        <v>#DIV/0!</v>
      </c>
    </row>
    <row r="343" ht="15.95" customHeight="1">
      <c r="A343" s="352" t="s">
        <v>502</v>
      </c>
      <c r="B343" s="39" t="s">
        <v>30</v>
      </c>
      <c r="C343" s="40" t="s">
        <v>31</v>
      </c>
      <c r="D343" s="41">
        <v>0</v>
      </c>
      <c r="E343" s="42">
        <v>498</v>
      </c>
      <c r="F343" s="43">
        <v>0</v>
      </c>
      <c r="G343" s="44">
        <f t="shared" si="88"/>
        <v>498</v>
      </c>
      <c r="H343" s="45">
        <f t="shared" si="89"/>
        <v>70.093499999999992</v>
      </c>
      <c r="I343" s="45">
        <f t="shared" si="90"/>
        <v>0</v>
      </c>
      <c r="J343" s="45">
        <f t="shared" si="91"/>
        <v>9.1121549999999996</v>
      </c>
      <c r="K343" s="46">
        <f t="shared" si="92"/>
        <v>0</v>
      </c>
      <c r="L343" s="47">
        <v>0.20000000000000001</v>
      </c>
      <c r="M343" s="48">
        <f t="shared" si="93"/>
        <v>0</v>
      </c>
      <c r="N343" s="49">
        <v>0.050000000000000003</v>
      </c>
      <c r="O343" s="50">
        <f t="shared" si="94"/>
        <v>0</v>
      </c>
      <c r="P343" s="49">
        <v>0.050000000000000003</v>
      </c>
      <c r="Q343" s="50">
        <f t="shared" si="95"/>
        <v>0</v>
      </c>
      <c r="R343" s="51">
        <f t="shared" si="96"/>
        <v>0</v>
      </c>
      <c r="S343" s="52">
        <f t="shared" si="97"/>
        <v>0</v>
      </c>
      <c r="T343" s="53" t="e">
        <f t="shared" si="98"/>
        <v>#DIV/0!</v>
      </c>
    </row>
    <row r="344" ht="15.95" customHeight="1">
      <c r="A344" s="352" t="s">
        <v>502</v>
      </c>
      <c r="B344" s="39" t="s">
        <v>32</v>
      </c>
      <c r="C344" s="40" t="s">
        <v>33</v>
      </c>
      <c r="D344" s="41">
        <v>0</v>
      </c>
      <c r="E344" s="42">
        <v>298</v>
      </c>
      <c r="F344" s="43">
        <v>0</v>
      </c>
      <c r="G344" s="44">
        <f t="shared" si="88"/>
        <v>298</v>
      </c>
      <c r="H344" s="45">
        <f t="shared" si="89"/>
        <v>41.943499999999993</v>
      </c>
      <c r="I344" s="45">
        <f t="shared" si="90"/>
        <v>0</v>
      </c>
      <c r="J344" s="45">
        <f t="shared" si="91"/>
        <v>5.4526549999999991</v>
      </c>
      <c r="K344" s="46">
        <f t="shared" si="92"/>
        <v>0</v>
      </c>
      <c r="L344" s="47">
        <v>0.20000000000000001</v>
      </c>
      <c r="M344" s="48">
        <f t="shared" si="93"/>
        <v>0</v>
      </c>
      <c r="N344" s="49">
        <v>0.050000000000000003</v>
      </c>
      <c r="O344" s="50">
        <f t="shared" si="94"/>
        <v>0</v>
      </c>
      <c r="P344" s="49">
        <v>0.050000000000000003</v>
      </c>
      <c r="Q344" s="50">
        <f t="shared" si="95"/>
        <v>0</v>
      </c>
      <c r="R344" s="51">
        <f t="shared" si="96"/>
        <v>0</v>
      </c>
      <c r="S344" s="52">
        <f t="shared" si="97"/>
        <v>0</v>
      </c>
      <c r="T344" s="53" t="e">
        <f t="shared" si="98"/>
        <v>#DIV/0!</v>
      </c>
    </row>
    <row r="345" ht="15.95" customHeight="1">
      <c r="A345" s="352" t="s">
        <v>502</v>
      </c>
      <c r="B345" s="39" t="s">
        <v>34</v>
      </c>
      <c r="C345" s="40" t="s">
        <v>35</v>
      </c>
      <c r="D345" s="41">
        <v>0</v>
      </c>
      <c r="E345" s="42">
        <v>348</v>
      </c>
      <c r="F345" s="43">
        <v>0</v>
      </c>
      <c r="G345" s="44">
        <f t="shared" si="88"/>
        <v>348</v>
      </c>
      <c r="H345" s="45">
        <f t="shared" si="89"/>
        <v>48.980999999999995</v>
      </c>
      <c r="I345" s="45">
        <f t="shared" si="90"/>
        <v>0</v>
      </c>
      <c r="J345" s="45">
        <f t="shared" si="91"/>
        <v>6.3675299999999995</v>
      </c>
      <c r="K345" s="46">
        <f t="shared" si="92"/>
        <v>0</v>
      </c>
      <c r="L345" s="47">
        <v>0.20000000000000001</v>
      </c>
      <c r="M345" s="48">
        <f t="shared" si="93"/>
        <v>0</v>
      </c>
      <c r="N345" s="49">
        <v>0.050000000000000003</v>
      </c>
      <c r="O345" s="50">
        <f t="shared" si="94"/>
        <v>0</v>
      </c>
      <c r="P345" s="49">
        <v>0.050000000000000003</v>
      </c>
      <c r="Q345" s="50">
        <f t="shared" si="95"/>
        <v>0</v>
      </c>
      <c r="R345" s="51">
        <f t="shared" si="96"/>
        <v>0</v>
      </c>
      <c r="S345" s="52">
        <f t="shared" si="97"/>
        <v>0</v>
      </c>
      <c r="T345" s="53" t="e">
        <f t="shared" si="98"/>
        <v>#DIV/0!</v>
      </c>
    </row>
    <row r="346" ht="15.95" customHeight="1">
      <c r="A346" s="352" t="s">
        <v>502</v>
      </c>
      <c r="B346" s="54" t="s">
        <v>36</v>
      </c>
      <c r="C346" s="55" t="s">
        <v>37</v>
      </c>
      <c r="D346" s="41">
        <v>0</v>
      </c>
      <c r="E346" s="42">
        <v>248</v>
      </c>
      <c r="F346" s="43">
        <v>0</v>
      </c>
      <c r="G346" s="44">
        <f t="shared" si="88"/>
        <v>248</v>
      </c>
      <c r="H346" s="45">
        <f t="shared" si="89"/>
        <v>34.905999999999999</v>
      </c>
      <c r="I346" s="45">
        <f t="shared" si="90"/>
        <v>0</v>
      </c>
      <c r="J346" s="45">
        <f t="shared" si="91"/>
        <v>4.5377799999999997</v>
      </c>
      <c r="K346" s="46">
        <f t="shared" si="92"/>
        <v>0</v>
      </c>
      <c r="L346" s="47">
        <v>0.20000000000000001</v>
      </c>
      <c r="M346" s="48">
        <f t="shared" si="93"/>
        <v>0</v>
      </c>
      <c r="N346" s="49">
        <v>0.050000000000000003</v>
      </c>
      <c r="O346" s="50">
        <f t="shared" si="94"/>
        <v>0</v>
      </c>
      <c r="P346" s="49">
        <v>0.050000000000000003</v>
      </c>
      <c r="Q346" s="50">
        <f t="shared" si="95"/>
        <v>0</v>
      </c>
      <c r="R346" s="51">
        <f t="shared" si="96"/>
        <v>0</v>
      </c>
      <c r="S346" s="52">
        <f t="shared" si="97"/>
        <v>0</v>
      </c>
      <c r="T346" s="53" t="e">
        <f t="shared" si="98"/>
        <v>#DIV/0!</v>
      </c>
    </row>
    <row r="347" ht="15.95" customHeight="1">
      <c r="A347" s="352" t="s">
        <v>502</v>
      </c>
      <c r="B347" s="56" t="s">
        <v>38</v>
      </c>
      <c r="C347" s="40" t="s">
        <v>39</v>
      </c>
      <c r="D347" s="41">
        <f>VLOOKUP(B347,[1]銷售庫存統計總表!B:N,13,FALSE)</f>
        <v>0</v>
      </c>
      <c r="E347" s="42">
        <v>268</v>
      </c>
      <c r="F347" s="43">
        <v>0</v>
      </c>
      <c r="G347" s="44">
        <f t="shared" si="88"/>
        <v>268</v>
      </c>
      <c r="H347" s="45">
        <f t="shared" si="89"/>
        <v>37.720999999999997</v>
      </c>
      <c r="I347" s="45">
        <f t="shared" si="90"/>
        <v>0</v>
      </c>
      <c r="J347" s="45">
        <f t="shared" si="91"/>
        <v>4.9037299999999995</v>
      </c>
      <c r="K347" s="46">
        <f t="shared" si="92"/>
        <v>0</v>
      </c>
      <c r="L347" s="47">
        <v>0.20000000000000001</v>
      </c>
      <c r="M347" s="48">
        <f t="shared" si="93"/>
        <v>0</v>
      </c>
      <c r="N347" s="49">
        <v>0.050000000000000003</v>
      </c>
      <c r="O347" s="50">
        <f t="shared" si="94"/>
        <v>0</v>
      </c>
      <c r="P347" s="49">
        <v>0.050000000000000003</v>
      </c>
      <c r="Q347" s="50">
        <f t="shared" si="95"/>
        <v>0</v>
      </c>
      <c r="R347" s="51">
        <f t="shared" si="96"/>
        <v>0</v>
      </c>
      <c r="S347" s="52">
        <f t="shared" si="97"/>
        <v>0</v>
      </c>
      <c r="T347" s="53" t="e">
        <f t="shared" si="98"/>
        <v>#DIV/0!</v>
      </c>
    </row>
    <row r="348" ht="15.95" customHeight="1">
      <c r="A348" s="352" t="s">
        <v>502</v>
      </c>
      <c r="B348" s="56" t="s">
        <v>40</v>
      </c>
      <c r="C348" s="40" t="s">
        <v>41</v>
      </c>
      <c r="D348" s="41">
        <f>VLOOKUP(B348,[1]銷售庫存統計總表!B:N,13,FALSE)</f>
        <v>0</v>
      </c>
      <c r="E348" s="42">
        <v>288</v>
      </c>
      <c r="F348" s="43">
        <v>0</v>
      </c>
      <c r="G348" s="44">
        <f t="shared" si="88"/>
        <v>288</v>
      </c>
      <c r="H348" s="45">
        <f t="shared" si="89"/>
        <v>40.535999999999994</v>
      </c>
      <c r="I348" s="45">
        <f t="shared" si="90"/>
        <v>0</v>
      </c>
      <c r="J348" s="45">
        <f t="shared" si="91"/>
        <v>5.2696799999999993</v>
      </c>
      <c r="K348" s="46">
        <f t="shared" si="92"/>
        <v>0</v>
      </c>
      <c r="L348" s="47">
        <v>0.20000000000000001</v>
      </c>
      <c r="M348" s="48">
        <f t="shared" si="93"/>
        <v>0</v>
      </c>
      <c r="N348" s="49">
        <v>0.050000000000000003</v>
      </c>
      <c r="O348" s="50">
        <f t="shared" si="94"/>
        <v>0</v>
      </c>
      <c r="P348" s="49">
        <v>0.050000000000000003</v>
      </c>
      <c r="Q348" s="50">
        <f t="shared" si="95"/>
        <v>0</v>
      </c>
      <c r="R348" s="51">
        <f t="shared" si="96"/>
        <v>0</v>
      </c>
      <c r="S348" s="52">
        <f t="shared" si="97"/>
        <v>0</v>
      </c>
      <c r="T348" s="53" t="e">
        <f t="shared" si="98"/>
        <v>#DIV/0!</v>
      </c>
    </row>
    <row r="349" ht="15.95" customHeight="1">
      <c r="A349" s="352" t="s">
        <v>502</v>
      </c>
      <c r="B349" s="56" t="s">
        <v>42</v>
      </c>
      <c r="C349" s="55" t="s">
        <v>43</v>
      </c>
      <c r="D349" s="41">
        <v>0</v>
      </c>
      <c r="E349" s="42">
        <v>198</v>
      </c>
      <c r="F349" s="43">
        <v>0</v>
      </c>
      <c r="G349" s="44">
        <f t="shared" si="88"/>
        <v>198</v>
      </c>
      <c r="H349" s="45">
        <f t="shared" si="89"/>
        <v>27.868499999999997</v>
      </c>
      <c r="I349" s="45">
        <f t="shared" si="90"/>
        <v>0</v>
      </c>
      <c r="J349" s="45">
        <f t="shared" si="91"/>
        <v>3.6229049999999998</v>
      </c>
      <c r="K349" s="46">
        <f t="shared" si="92"/>
        <v>0</v>
      </c>
      <c r="L349" s="47">
        <v>0.20000000000000001</v>
      </c>
      <c r="M349" s="48">
        <f t="shared" si="93"/>
        <v>0</v>
      </c>
      <c r="N349" s="49">
        <v>0.050000000000000003</v>
      </c>
      <c r="O349" s="50">
        <f t="shared" si="94"/>
        <v>0</v>
      </c>
      <c r="P349" s="49">
        <v>0.050000000000000003</v>
      </c>
      <c r="Q349" s="50">
        <f t="shared" si="95"/>
        <v>0</v>
      </c>
      <c r="R349" s="51">
        <f t="shared" si="96"/>
        <v>0</v>
      </c>
      <c r="S349" s="52">
        <f t="shared" si="97"/>
        <v>0</v>
      </c>
      <c r="T349" s="53" t="e">
        <f t="shared" si="98"/>
        <v>#DIV/0!</v>
      </c>
    </row>
    <row r="350" ht="15.95" customHeight="1">
      <c r="A350" s="352" t="s">
        <v>502</v>
      </c>
      <c r="B350" s="56" t="s">
        <v>44</v>
      </c>
      <c r="C350" s="40" t="s">
        <v>45</v>
      </c>
      <c r="D350" s="41">
        <f>VLOOKUP(B350,[1]銷售庫存統計總表!B:N,13,FALSE)</f>
        <v>0</v>
      </c>
      <c r="E350" s="42">
        <v>298</v>
      </c>
      <c r="F350" s="43">
        <v>0</v>
      </c>
      <c r="G350" s="44">
        <f t="shared" si="88"/>
        <v>298</v>
      </c>
      <c r="H350" s="45">
        <f t="shared" si="89"/>
        <v>41.943499999999993</v>
      </c>
      <c r="I350" s="45">
        <f t="shared" si="90"/>
        <v>0</v>
      </c>
      <c r="J350" s="45">
        <f t="shared" si="91"/>
        <v>5.4526549999999991</v>
      </c>
      <c r="K350" s="46">
        <f t="shared" si="92"/>
        <v>0</v>
      </c>
      <c r="L350" s="47">
        <v>0.20000000000000001</v>
      </c>
      <c r="M350" s="48">
        <f t="shared" si="93"/>
        <v>0</v>
      </c>
      <c r="N350" s="49">
        <v>0.050000000000000003</v>
      </c>
      <c r="O350" s="50">
        <f t="shared" si="94"/>
        <v>0</v>
      </c>
      <c r="P350" s="49">
        <v>0.050000000000000003</v>
      </c>
      <c r="Q350" s="50">
        <f t="shared" si="95"/>
        <v>0</v>
      </c>
      <c r="R350" s="51">
        <f t="shared" si="96"/>
        <v>0</v>
      </c>
      <c r="S350" s="52">
        <f t="shared" si="97"/>
        <v>0</v>
      </c>
      <c r="T350" s="53" t="e">
        <f t="shared" si="98"/>
        <v>#DIV/0!</v>
      </c>
    </row>
    <row r="351" ht="15.95" customHeight="1">
      <c r="A351" s="352" t="s">
        <v>502</v>
      </c>
      <c r="B351" s="56" t="s">
        <v>46</v>
      </c>
      <c r="C351" s="40" t="s">
        <v>47</v>
      </c>
      <c r="D351" s="41">
        <v>0</v>
      </c>
      <c r="E351" s="42">
        <v>398</v>
      </c>
      <c r="F351" s="43">
        <v>0</v>
      </c>
      <c r="G351" s="44">
        <f t="shared" si="88"/>
        <v>398</v>
      </c>
      <c r="H351" s="45">
        <f t="shared" si="89"/>
        <v>56.018499999999996</v>
      </c>
      <c r="I351" s="45">
        <f t="shared" si="90"/>
        <v>0</v>
      </c>
      <c r="J351" s="45">
        <f t="shared" si="91"/>
        <v>7.2824049999999998</v>
      </c>
      <c r="K351" s="46">
        <f t="shared" si="92"/>
        <v>0</v>
      </c>
      <c r="L351" s="47">
        <v>0.20000000000000001</v>
      </c>
      <c r="M351" s="48">
        <f t="shared" si="93"/>
        <v>0</v>
      </c>
      <c r="N351" s="49">
        <v>0.050000000000000003</v>
      </c>
      <c r="O351" s="50">
        <f t="shared" si="94"/>
        <v>0</v>
      </c>
      <c r="P351" s="49">
        <v>0.050000000000000003</v>
      </c>
      <c r="Q351" s="50">
        <f t="shared" si="95"/>
        <v>0</v>
      </c>
      <c r="R351" s="51">
        <f t="shared" si="96"/>
        <v>0</v>
      </c>
      <c r="S351" s="52">
        <f t="shared" si="97"/>
        <v>0</v>
      </c>
      <c r="T351" s="53" t="e">
        <f t="shared" si="98"/>
        <v>#DIV/0!</v>
      </c>
    </row>
    <row r="352" ht="15.95" customHeight="1">
      <c r="A352" s="352" t="s">
        <v>502</v>
      </c>
      <c r="B352" s="39" t="s">
        <v>48</v>
      </c>
      <c r="C352" s="40" t="s">
        <v>49</v>
      </c>
      <c r="D352" s="41">
        <v>0</v>
      </c>
      <c r="E352" s="42">
        <v>268</v>
      </c>
      <c r="F352" s="43">
        <v>0</v>
      </c>
      <c r="G352" s="44">
        <f t="shared" si="88"/>
        <v>268</v>
      </c>
      <c r="H352" s="45">
        <f t="shared" si="89"/>
        <v>37.720999999999997</v>
      </c>
      <c r="I352" s="45">
        <f t="shared" si="90"/>
        <v>0</v>
      </c>
      <c r="J352" s="45">
        <f t="shared" si="91"/>
        <v>4.9037299999999995</v>
      </c>
      <c r="K352" s="46">
        <f t="shared" si="92"/>
        <v>0</v>
      </c>
      <c r="L352" s="47">
        <v>0.20000000000000001</v>
      </c>
      <c r="M352" s="48">
        <f t="shared" si="93"/>
        <v>0</v>
      </c>
      <c r="N352" s="49">
        <v>0.050000000000000003</v>
      </c>
      <c r="O352" s="50">
        <f t="shared" si="94"/>
        <v>0</v>
      </c>
      <c r="P352" s="49">
        <v>0.050000000000000003</v>
      </c>
      <c r="Q352" s="50">
        <f t="shared" si="95"/>
        <v>0</v>
      </c>
      <c r="R352" s="51">
        <f t="shared" si="96"/>
        <v>0</v>
      </c>
      <c r="S352" s="52">
        <f t="shared" si="97"/>
        <v>0</v>
      </c>
      <c r="T352" s="53" t="e">
        <f t="shared" si="98"/>
        <v>#DIV/0!</v>
      </c>
    </row>
    <row r="353" ht="15.95" customHeight="1">
      <c r="A353" s="352" t="s">
        <v>502</v>
      </c>
      <c r="B353" s="39" t="s">
        <v>50</v>
      </c>
      <c r="C353" s="40" t="s">
        <v>51</v>
      </c>
      <c r="D353" s="41">
        <v>0</v>
      </c>
      <c r="E353" s="42">
        <v>368</v>
      </c>
      <c r="F353" s="43">
        <v>0</v>
      </c>
      <c r="G353" s="44">
        <f t="shared" si="88"/>
        <v>368</v>
      </c>
      <c r="H353" s="45">
        <f t="shared" si="89"/>
        <v>51.795999999999992</v>
      </c>
      <c r="I353" s="45">
        <f t="shared" si="90"/>
        <v>0</v>
      </c>
      <c r="J353" s="45">
        <f t="shared" si="91"/>
        <v>6.7334799999999992</v>
      </c>
      <c r="K353" s="46">
        <f t="shared" si="92"/>
        <v>0</v>
      </c>
      <c r="L353" s="47">
        <v>0.20000000000000001</v>
      </c>
      <c r="M353" s="48">
        <f t="shared" si="93"/>
        <v>0</v>
      </c>
      <c r="N353" s="49">
        <v>0.050000000000000003</v>
      </c>
      <c r="O353" s="50">
        <f t="shared" si="94"/>
        <v>0</v>
      </c>
      <c r="P353" s="49">
        <v>0.050000000000000003</v>
      </c>
      <c r="Q353" s="50">
        <f t="shared" si="95"/>
        <v>0</v>
      </c>
      <c r="R353" s="51">
        <f t="shared" si="96"/>
        <v>0</v>
      </c>
      <c r="S353" s="52">
        <f t="shared" si="97"/>
        <v>0</v>
      </c>
      <c r="T353" s="53" t="e">
        <f t="shared" si="98"/>
        <v>#DIV/0!</v>
      </c>
    </row>
    <row r="354" ht="15.95" customHeight="1">
      <c r="A354" s="352" t="s">
        <v>502</v>
      </c>
      <c r="B354" s="39" t="s">
        <v>52</v>
      </c>
      <c r="C354" s="40" t="s">
        <v>53</v>
      </c>
      <c r="D354" s="41">
        <v>0</v>
      </c>
      <c r="E354" s="42">
        <v>198</v>
      </c>
      <c r="F354" s="43">
        <v>0</v>
      </c>
      <c r="G354" s="44">
        <f t="shared" si="88"/>
        <v>198</v>
      </c>
      <c r="H354" s="45">
        <f t="shared" si="89"/>
        <v>27.868499999999997</v>
      </c>
      <c r="I354" s="45">
        <f t="shared" si="90"/>
        <v>0</v>
      </c>
      <c r="J354" s="45">
        <f t="shared" si="91"/>
        <v>3.6229049999999998</v>
      </c>
      <c r="K354" s="46">
        <f t="shared" si="92"/>
        <v>0</v>
      </c>
      <c r="L354" s="47">
        <v>0.20000000000000001</v>
      </c>
      <c r="M354" s="48">
        <f t="shared" si="93"/>
        <v>0</v>
      </c>
      <c r="N354" s="49">
        <v>0.050000000000000003</v>
      </c>
      <c r="O354" s="50">
        <f t="shared" si="94"/>
        <v>0</v>
      </c>
      <c r="P354" s="49">
        <v>0.050000000000000003</v>
      </c>
      <c r="Q354" s="50">
        <f t="shared" si="95"/>
        <v>0</v>
      </c>
      <c r="R354" s="51">
        <f t="shared" si="96"/>
        <v>0</v>
      </c>
      <c r="S354" s="52">
        <f t="shared" si="97"/>
        <v>0</v>
      </c>
      <c r="T354" s="53" t="e">
        <f t="shared" si="98"/>
        <v>#DIV/0!</v>
      </c>
    </row>
    <row r="355" ht="15.95" customHeight="1">
      <c r="A355" s="352" t="s">
        <v>502</v>
      </c>
      <c r="B355" s="39" t="s">
        <v>54</v>
      </c>
      <c r="C355" s="40" t="s">
        <v>55</v>
      </c>
      <c r="D355" s="41">
        <v>0</v>
      </c>
      <c r="E355" s="42">
        <v>198</v>
      </c>
      <c r="F355" s="43">
        <v>0</v>
      </c>
      <c r="G355" s="44">
        <f t="shared" si="88"/>
        <v>198</v>
      </c>
      <c r="H355" s="45">
        <f t="shared" si="89"/>
        <v>27.868499999999997</v>
      </c>
      <c r="I355" s="45">
        <f t="shared" si="90"/>
        <v>0</v>
      </c>
      <c r="J355" s="45">
        <f t="shared" si="91"/>
        <v>3.6229049999999998</v>
      </c>
      <c r="K355" s="46">
        <f t="shared" si="92"/>
        <v>0</v>
      </c>
      <c r="L355" s="47">
        <v>0.20000000000000001</v>
      </c>
      <c r="M355" s="48">
        <f t="shared" si="93"/>
        <v>0</v>
      </c>
      <c r="N355" s="49">
        <v>0.050000000000000003</v>
      </c>
      <c r="O355" s="50">
        <f t="shared" si="94"/>
        <v>0</v>
      </c>
      <c r="P355" s="49">
        <v>0.050000000000000003</v>
      </c>
      <c r="Q355" s="50">
        <f t="shared" si="95"/>
        <v>0</v>
      </c>
      <c r="R355" s="51">
        <f t="shared" si="96"/>
        <v>0</v>
      </c>
      <c r="S355" s="52">
        <f t="shared" si="97"/>
        <v>0</v>
      </c>
      <c r="T355" s="53" t="e">
        <f t="shared" si="98"/>
        <v>#DIV/0!</v>
      </c>
    </row>
    <row r="356" ht="15.95" customHeight="1">
      <c r="A356" s="352" t="s">
        <v>502</v>
      </c>
      <c r="B356" s="39" t="s">
        <v>56</v>
      </c>
      <c r="C356" s="40" t="s">
        <v>57</v>
      </c>
      <c r="D356" s="41">
        <v>0</v>
      </c>
      <c r="E356" s="42">
        <v>268</v>
      </c>
      <c r="F356" s="43">
        <v>0</v>
      </c>
      <c r="G356" s="44">
        <f t="shared" si="88"/>
        <v>268</v>
      </c>
      <c r="H356" s="45">
        <f t="shared" si="89"/>
        <v>37.720999999999997</v>
      </c>
      <c r="I356" s="45">
        <f t="shared" si="90"/>
        <v>0</v>
      </c>
      <c r="J356" s="45">
        <f t="shared" si="91"/>
        <v>4.9037299999999995</v>
      </c>
      <c r="K356" s="46">
        <f t="shared" si="92"/>
        <v>0</v>
      </c>
      <c r="L356" s="47">
        <v>0.20000000000000001</v>
      </c>
      <c r="M356" s="48">
        <f t="shared" si="93"/>
        <v>0</v>
      </c>
      <c r="N356" s="49">
        <v>0.050000000000000003</v>
      </c>
      <c r="O356" s="50">
        <f t="shared" si="94"/>
        <v>0</v>
      </c>
      <c r="P356" s="49">
        <v>0.050000000000000003</v>
      </c>
      <c r="Q356" s="50">
        <f t="shared" si="95"/>
        <v>0</v>
      </c>
      <c r="R356" s="51">
        <f t="shared" si="96"/>
        <v>0</v>
      </c>
      <c r="S356" s="52">
        <f t="shared" si="97"/>
        <v>0</v>
      </c>
      <c r="T356" s="53" t="e">
        <f t="shared" si="98"/>
        <v>#DIV/0!</v>
      </c>
    </row>
    <row r="357" ht="15.95" customHeight="1">
      <c r="A357" s="352" t="s">
        <v>502</v>
      </c>
      <c r="B357" s="39" t="s">
        <v>58</v>
      </c>
      <c r="C357" s="40" t="s">
        <v>59</v>
      </c>
      <c r="D357" s="41">
        <v>0</v>
      </c>
      <c r="E357" s="42">
        <v>138</v>
      </c>
      <c r="F357" s="43">
        <v>0</v>
      </c>
      <c r="G357" s="44">
        <f t="shared" si="88"/>
        <v>138</v>
      </c>
      <c r="H357" s="45">
        <f t="shared" si="89"/>
        <v>19.423499999999997</v>
      </c>
      <c r="I357" s="45">
        <f t="shared" si="90"/>
        <v>0</v>
      </c>
      <c r="J357" s="45">
        <f t="shared" si="91"/>
        <v>2.5250549999999996</v>
      </c>
      <c r="K357" s="46">
        <f t="shared" si="92"/>
        <v>0</v>
      </c>
      <c r="L357" s="47">
        <v>0.20000000000000001</v>
      </c>
      <c r="M357" s="48">
        <f t="shared" si="93"/>
        <v>0</v>
      </c>
      <c r="N357" s="49">
        <v>0.050000000000000003</v>
      </c>
      <c r="O357" s="50">
        <f t="shared" si="94"/>
        <v>0</v>
      </c>
      <c r="P357" s="49">
        <v>0.050000000000000003</v>
      </c>
      <c r="Q357" s="50">
        <f t="shared" si="95"/>
        <v>0</v>
      </c>
      <c r="R357" s="51">
        <f t="shared" si="96"/>
        <v>0</v>
      </c>
      <c r="S357" s="52">
        <f t="shared" si="97"/>
        <v>0</v>
      </c>
      <c r="T357" s="53" t="e">
        <f t="shared" si="98"/>
        <v>#DIV/0!</v>
      </c>
    </row>
    <row r="358" ht="15.95" customHeight="1">
      <c r="A358" s="352" t="s">
        <v>502</v>
      </c>
      <c r="B358" s="39" t="s">
        <v>60</v>
      </c>
      <c r="C358" s="40" t="s">
        <v>61</v>
      </c>
      <c r="D358" s="41">
        <v>0</v>
      </c>
      <c r="E358" s="42">
        <v>398</v>
      </c>
      <c r="F358" s="43">
        <v>0</v>
      </c>
      <c r="G358" s="44">
        <f t="shared" si="88"/>
        <v>398</v>
      </c>
      <c r="H358" s="45">
        <f t="shared" si="89"/>
        <v>56.018499999999996</v>
      </c>
      <c r="I358" s="45">
        <f t="shared" si="90"/>
        <v>0</v>
      </c>
      <c r="J358" s="45">
        <f t="shared" si="91"/>
        <v>7.2824049999999998</v>
      </c>
      <c r="K358" s="46">
        <f t="shared" si="92"/>
        <v>0</v>
      </c>
      <c r="L358" s="47">
        <v>0.20000000000000001</v>
      </c>
      <c r="M358" s="48">
        <f t="shared" si="93"/>
        <v>0</v>
      </c>
      <c r="N358" s="49">
        <v>0.050000000000000003</v>
      </c>
      <c r="O358" s="50">
        <f t="shared" si="94"/>
        <v>0</v>
      </c>
      <c r="P358" s="49">
        <v>0.050000000000000003</v>
      </c>
      <c r="Q358" s="50">
        <f t="shared" si="95"/>
        <v>0</v>
      </c>
      <c r="R358" s="51">
        <f t="shared" si="96"/>
        <v>0</v>
      </c>
      <c r="S358" s="52">
        <f t="shared" si="97"/>
        <v>0</v>
      </c>
      <c r="T358" s="53" t="e">
        <f t="shared" si="98"/>
        <v>#DIV/0!</v>
      </c>
    </row>
    <row r="359" ht="15.95" customHeight="1">
      <c r="A359" s="352" t="s">
        <v>502</v>
      </c>
      <c r="B359" s="54" t="s">
        <v>62</v>
      </c>
      <c r="C359" s="55" t="s">
        <v>63</v>
      </c>
      <c r="D359" s="41">
        <v>0</v>
      </c>
      <c r="E359" s="42">
        <v>48</v>
      </c>
      <c r="F359" s="43">
        <v>0</v>
      </c>
      <c r="G359" s="44">
        <f t="shared" si="88"/>
        <v>48</v>
      </c>
      <c r="H359" s="45">
        <f t="shared" si="89"/>
        <v>6.7559999999999993</v>
      </c>
      <c r="I359" s="45">
        <f t="shared" si="90"/>
        <v>0</v>
      </c>
      <c r="J359" s="45">
        <f t="shared" si="91"/>
        <v>0.87827999999999995</v>
      </c>
      <c r="K359" s="46">
        <f t="shared" si="92"/>
        <v>0</v>
      </c>
      <c r="L359" s="47">
        <v>0.20000000000000001</v>
      </c>
      <c r="M359" s="48">
        <f t="shared" si="93"/>
        <v>0</v>
      </c>
      <c r="N359" s="49">
        <v>0.050000000000000003</v>
      </c>
      <c r="O359" s="50">
        <f t="shared" si="94"/>
        <v>0</v>
      </c>
      <c r="P359" s="49">
        <v>0.050000000000000003</v>
      </c>
      <c r="Q359" s="50">
        <f t="shared" si="95"/>
        <v>0</v>
      </c>
      <c r="R359" s="51">
        <f t="shared" si="96"/>
        <v>0</v>
      </c>
      <c r="S359" s="52">
        <f t="shared" si="97"/>
        <v>0</v>
      </c>
      <c r="T359" s="53" t="e">
        <f t="shared" si="98"/>
        <v>#DIV/0!</v>
      </c>
    </row>
    <row r="360" ht="15.95" customHeight="1">
      <c r="A360" s="352" t="s">
        <v>502</v>
      </c>
      <c r="B360" s="54" t="s">
        <v>64</v>
      </c>
      <c r="C360" s="55" t="s">
        <v>65</v>
      </c>
      <c r="D360" s="41">
        <v>0</v>
      </c>
      <c r="E360" s="42">
        <v>98</v>
      </c>
      <c r="F360" s="43">
        <v>0</v>
      </c>
      <c r="G360" s="44">
        <f t="shared" si="88"/>
        <v>98</v>
      </c>
      <c r="H360" s="45">
        <f t="shared" si="89"/>
        <v>13.793499999999998</v>
      </c>
      <c r="I360" s="45">
        <f t="shared" si="90"/>
        <v>0</v>
      </c>
      <c r="J360" s="45">
        <f t="shared" si="91"/>
        <v>1.7931549999999998</v>
      </c>
      <c r="K360" s="46">
        <f t="shared" si="92"/>
        <v>0</v>
      </c>
      <c r="L360" s="47">
        <v>0.20000000000000001</v>
      </c>
      <c r="M360" s="48">
        <f t="shared" si="93"/>
        <v>0</v>
      </c>
      <c r="N360" s="49">
        <v>0.050000000000000003</v>
      </c>
      <c r="O360" s="50">
        <f t="shared" si="94"/>
        <v>0</v>
      </c>
      <c r="P360" s="49">
        <v>0.050000000000000003</v>
      </c>
      <c r="Q360" s="50">
        <f t="shared" si="95"/>
        <v>0</v>
      </c>
      <c r="R360" s="51">
        <f t="shared" si="96"/>
        <v>0</v>
      </c>
      <c r="S360" s="52">
        <f t="shared" si="97"/>
        <v>0</v>
      </c>
      <c r="T360" s="53" t="e">
        <f t="shared" si="98"/>
        <v>#DIV/0!</v>
      </c>
    </row>
    <row r="361" ht="15.95" customHeight="1">
      <c r="A361" s="352" t="s">
        <v>502</v>
      </c>
      <c r="B361" s="39" t="s">
        <v>66</v>
      </c>
      <c r="C361" s="40" t="s">
        <v>67</v>
      </c>
      <c r="D361" s="41">
        <v>0</v>
      </c>
      <c r="E361" s="42">
        <v>228</v>
      </c>
      <c r="F361" s="43">
        <v>0</v>
      </c>
      <c r="G361" s="44">
        <f t="shared" si="88"/>
        <v>228</v>
      </c>
      <c r="H361" s="45">
        <f t="shared" si="89"/>
        <v>32.090999999999994</v>
      </c>
      <c r="I361" s="45">
        <f t="shared" si="90"/>
        <v>0</v>
      </c>
      <c r="J361" s="45">
        <f t="shared" si="91"/>
        <v>4.171829999999999</v>
      </c>
      <c r="K361" s="46">
        <f t="shared" si="92"/>
        <v>0</v>
      </c>
      <c r="L361" s="47">
        <v>0.20000000000000001</v>
      </c>
      <c r="M361" s="48">
        <f t="shared" si="93"/>
        <v>0</v>
      </c>
      <c r="N361" s="49">
        <v>0.050000000000000003</v>
      </c>
      <c r="O361" s="50">
        <f t="shared" si="94"/>
        <v>0</v>
      </c>
      <c r="P361" s="49">
        <v>0.050000000000000003</v>
      </c>
      <c r="Q361" s="50">
        <f t="shared" si="95"/>
        <v>0</v>
      </c>
      <c r="R361" s="51">
        <f t="shared" si="96"/>
        <v>0</v>
      </c>
      <c r="S361" s="52">
        <f t="shared" si="97"/>
        <v>0</v>
      </c>
      <c r="T361" s="53" t="e">
        <f t="shared" si="98"/>
        <v>#DIV/0!</v>
      </c>
    </row>
    <row r="362" ht="15.95" customHeight="1">
      <c r="A362" s="352" t="s">
        <v>502</v>
      </c>
      <c r="B362" s="39" t="s">
        <v>68</v>
      </c>
      <c r="C362" s="40" t="s">
        <v>69</v>
      </c>
      <c r="D362" s="41">
        <v>0</v>
      </c>
      <c r="E362" s="42">
        <v>298</v>
      </c>
      <c r="F362" s="43">
        <v>0</v>
      </c>
      <c r="G362" s="44">
        <f t="shared" si="88"/>
        <v>298</v>
      </c>
      <c r="H362" s="45">
        <f t="shared" si="89"/>
        <v>41.943499999999993</v>
      </c>
      <c r="I362" s="45">
        <f t="shared" si="90"/>
        <v>0</v>
      </c>
      <c r="J362" s="45">
        <f t="shared" si="91"/>
        <v>5.4526549999999991</v>
      </c>
      <c r="K362" s="46">
        <f t="shared" si="92"/>
        <v>0</v>
      </c>
      <c r="L362" s="47">
        <v>0.20000000000000001</v>
      </c>
      <c r="M362" s="48">
        <f t="shared" si="93"/>
        <v>0</v>
      </c>
      <c r="N362" s="49">
        <v>0.050000000000000003</v>
      </c>
      <c r="O362" s="50">
        <f t="shared" si="94"/>
        <v>0</v>
      </c>
      <c r="P362" s="49">
        <v>0.050000000000000003</v>
      </c>
      <c r="Q362" s="50">
        <f t="shared" si="95"/>
        <v>0</v>
      </c>
      <c r="R362" s="51">
        <f t="shared" si="96"/>
        <v>0</v>
      </c>
      <c r="S362" s="52">
        <f t="shared" si="97"/>
        <v>0</v>
      </c>
      <c r="T362" s="53" t="e">
        <f t="shared" si="98"/>
        <v>#DIV/0!</v>
      </c>
    </row>
    <row r="363" ht="15.95" customHeight="1">
      <c r="A363" s="352" t="s">
        <v>502</v>
      </c>
      <c r="B363" s="56" t="s">
        <v>70</v>
      </c>
      <c r="C363" s="40" t="s">
        <v>71</v>
      </c>
      <c r="D363" s="41">
        <v>0</v>
      </c>
      <c r="E363" s="42">
        <v>248</v>
      </c>
      <c r="F363" s="43">
        <v>0</v>
      </c>
      <c r="G363" s="44">
        <f t="shared" si="88"/>
        <v>248</v>
      </c>
      <c r="H363" s="45">
        <f t="shared" si="89"/>
        <v>34.905999999999999</v>
      </c>
      <c r="I363" s="45">
        <f t="shared" si="90"/>
        <v>0</v>
      </c>
      <c r="J363" s="45">
        <f t="shared" si="91"/>
        <v>4.5377799999999997</v>
      </c>
      <c r="K363" s="46">
        <f t="shared" si="92"/>
        <v>0</v>
      </c>
      <c r="L363" s="47">
        <v>0.20000000000000001</v>
      </c>
      <c r="M363" s="48">
        <f t="shared" si="93"/>
        <v>0</v>
      </c>
      <c r="N363" s="49">
        <v>0.050000000000000003</v>
      </c>
      <c r="O363" s="50">
        <f t="shared" si="94"/>
        <v>0</v>
      </c>
      <c r="P363" s="49">
        <v>0.050000000000000003</v>
      </c>
      <c r="Q363" s="50">
        <f t="shared" si="95"/>
        <v>0</v>
      </c>
      <c r="R363" s="51">
        <f t="shared" si="96"/>
        <v>0</v>
      </c>
      <c r="S363" s="52">
        <f t="shared" si="97"/>
        <v>0</v>
      </c>
      <c r="T363" s="53" t="e">
        <f t="shared" si="98"/>
        <v>#DIV/0!</v>
      </c>
    </row>
    <row r="364" ht="15.95" customHeight="1">
      <c r="A364" s="352" t="s">
        <v>502</v>
      </c>
      <c r="B364" s="39" t="s">
        <v>72</v>
      </c>
      <c r="C364" s="40" t="s">
        <v>73</v>
      </c>
      <c r="D364" s="41">
        <v>0</v>
      </c>
      <c r="E364" s="42">
        <v>228</v>
      </c>
      <c r="F364" s="43">
        <v>0</v>
      </c>
      <c r="G364" s="44">
        <f t="shared" si="88"/>
        <v>228</v>
      </c>
      <c r="H364" s="45">
        <f t="shared" si="89"/>
        <v>32.090999999999994</v>
      </c>
      <c r="I364" s="45">
        <f t="shared" si="90"/>
        <v>0</v>
      </c>
      <c r="J364" s="45">
        <f t="shared" si="91"/>
        <v>4.171829999999999</v>
      </c>
      <c r="K364" s="46">
        <f t="shared" si="92"/>
        <v>0</v>
      </c>
      <c r="L364" s="47">
        <v>0.20000000000000001</v>
      </c>
      <c r="M364" s="48">
        <f t="shared" si="93"/>
        <v>0</v>
      </c>
      <c r="N364" s="49">
        <v>0.050000000000000003</v>
      </c>
      <c r="O364" s="50">
        <f t="shared" si="94"/>
        <v>0</v>
      </c>
      <c r="P364" s="49">
        <v>0.050000000000000003</v>
      </c>
      <c r="Q364" s="50">
        <f t="shared" si="95"/>
        <v>0</v>
      </c>
      <c r="R364" s="51">
        <f t="shared" si="96"/>
        <v>0</v>
      </c>
      <c r="S364" s="52">
        <f t="shared" si="97"/>
        <v>0</v>
      </c>
      <c r="T364" s="53" t="e">
        <f t="shared" si="98"/>
        <v>#DIV/0!</v>
      </c>
    </row>
    <row r="365" ht="15.95" customHeight="1">
      <c r="A365" s="352" t="s">
        <v>502</v>
      </c>
      <c r="B365" s="39" t="s">
        <v>74</v>
      </c>
      <c r="C365" s="40" t="s">
        <v>75</v>
      </c>
      <c r="D365" s="41">
        <v>0</v>
      </c>
      <c r="E365" s="42">
        <v>248</v>
      </c>
      <c r="F365" s="43">
        <v>0</v>
      </c>
      <c r="G365" s="44">
        <f t="shared" si="88"/>
        <v>248</v>
      </c>
      <c r="H365" s="45">
        <f t="shared" si="89"/>
        <v>34.905999999999999</v>
      </c>
      <c r="I365" s="45">
        <f t="shared" si="90"/>
        <v>0</v>
      </c>
      <c r="J365" s="45">
        <f t="shared" si="91"/>
        <v>4.5377799999999997</v>
      </c>
      <c r="K365" s="46">
        <f t="shared" si="92"/>
        <v>0</v>
      </c>
      <c r="L365" s="47">
        <v>0.20000000000000001</v>
      </c>
      <c r="M365" s="48">
        <f t="shared" si="93"/>
        <v>0</v>
      </c>
      <c r="N365" s="49">
        <v>0.050000000000000003</v>
      </c>
      <c r="O365" s="50">
        <f t="shared" si="94"/>
        <v>0</v>
      </c>
      <c r="P365" s="49">
        <v>0.050000000000000003</v>
      </c>
      <c r="Q365" s="50">
        <f t="shared" si="95"/>
        <v>0</v>
      </c>
      <c r="R365" s="51">
        <f t="shared" si="96"/>
        <v>0</v>
      </c>
      <c r="S365" s="52">
        <f t="shared" si="97"/>
        <v>0</v>
      </c>
      <c r="T365" s="53" t="e">
        <f t="shared" si="98"/>
        <v>#DIV/0!</v>
      </c>
    </row>
    <row r="366" ht="15.95" customHeight="1">
      <c r="A366" s="352" t="s">
        <v>502</v>
      </c>
      <c r="B366" s="39" t="s">
        <v>76</v>
      </c>
      <c r="C366" s="40" t="s">
        <v>77</v>
      </c>
      <c r="D366" s="41">
        <v>0</v>
      </c>
      <c r="E366" s="42">
        <v>348</v>
      </c>
      <c r="F366" s="43">
        <v>0</v>
      </c>
      <c r="G366" s="44">
        <f t="shared" si="88"/>
        <v>348</v>
      </c>
      <c r="H366" s="45">
        <f t="shared" si="89"/>
        <v>48.980999999999995</v>
      </c>
      <c r="I366" s="45">
        <f t="shared" si="90"/>
        <v>0</v>
      </c>
      <c r="J366" s="45">
        <f t="shared" si="91"/>
        <v>6.3675299999999995</v>
      </c>
      <c r="K366" s="46">
        <f t="shared" si="92"/>
        <v>0</v>
      </c>
      <c r="L366" s="47">
        <v>0.20000000000000001</v>
      </c>
      <c r="M366" s="48">
        <f t="shared" si="93"/>
        <v>0</v>
      </c>
      <c r="N366" s="49">
        <v>0.050000000000000003</v>
      </c>
      <c r="O366" s="50">
        <f t="shared" si="94"/>
        <v>0</v>
      </c>
      <c r="P366" s="49">
        <v>0.050000000000000003</v>
      </c>
      <c r="Q366" s="50">
        <f t="shared" si="95"/>
        <v>0</v>
      </c>
      <c r="R366" s="51">
        <f t="shared" si="96"/>
        <v>0</v>
      </c>
      <c r="S366" s="52">
        <f t="shared" si="97"/>
        <v>0</v>
      </c>
      <c r="T366" s="53" t="e">
        <f t="shared" si="98"/>
        <v>#DIV/0!</v>
      </c>
    </row>
    <row r="367" ht="15.95" customHeight="1">
      <c r="A367" s="352" t="s">
        <v>502</v>
      </c>
      <c r="B367" s="39" t="s">
        <v>78</v>
      </c>
      <c r="C367" s="40" t="s">
        <v>79</v>
      </c>
      <c r="D367" s="41">
        <v>0</v>
      </c>
      <c r="E367" s="42">
        <v>198</v>
      </c>
      <c r="F367" s="43">
        <v>0</v>
      </c>
      <c r="G367" s="44">
        <f t="shared" si="88"/>
        <v>198</v>
      </c>
      <c r="H367" s="45">
        <f t="shared" si="89"/>
        <v>27.868499999999997</v>
      </c>
      <c r="I367" s="45">
        <f t="shared" si="90"/>
        <v>0</v>
      </c>
      <c r="J367" s="45">
        <f t="shared" si="91"/>
        <v>3.6229049999999998</v>
      </c>
      <c r="K367" s="46">
        <f t="shared" si="92"/>
        <v>0</v>
      </c>
      <c r="L367" s="47">
        <v>0.20000000000000001</v>
      </c>
      <c r="M367" s="48">
        <f t="shared" si="93"/>
        <v>0</v>
      </c>
      <c r="N367" s="49">
        <v>0.050000000000000003</v>
      </c>
      <c r="O367" s="50">
        <f t="shared" si="94"/>
        <v>0</v>
      </c>
      <c r="P367" s="49">
        <v>0.050000000000000003</v>
      </c>
      <c r="Q367" s="50">
        <f t="shared" si="95"/>
        <v>0</v>
      </c>
      <c r="R367" s="51">
        <f t="shared" si="96"/>
        <v>0</v>
      </c>
      <c r="S367" s="52">
        <f t="shared" si="97"/>
        <v>0</v>
      </c>
      <c r="T367" s="53" t="e">
        <f t="shared" si="98"/>
        <v>#DIV/0!</v>
      </c>
    </row>
    <row r="368" ht="15.95" customHeight="1">
      <c r="A368" s="352" t="s">
        <v>502</v>
      </c>
      <c r="B368" s="39" t="s">
        <v>80</v>
      </c>
      <c r="C368" s="40" t="s">
        <v>81</v>
      </c>
      <c r="D368" s="41">
        <v>0</v>
      </c>
      <c r="E368" s="42">
        <v>298</v>
      </c>
      <c r="F368" s="43">
        <v>0</v>
      </c>
      <c r="G368" s="44">
        <f t="shared" si="88"/>
        <v>298</v>
      </c>
      <c r="H368" s="45">
        <f t="shared" si="89"/>
        <v>41.943499999999993</v>
      </c>
      <c r="I368" s="45">
        <f t="shared" si="90"/>
        <v>0</v>
      </c>
      <c r="J368" s="45">
        <f t="shared" si="91"/>
        <v>5.4526549999999991</v>
      </c>
      <c r="K368" s="46">
        <f t="shared" si="92"/>
        <v>0</v>
      </c>
      <c r="L368" s="47">
        <v>0.20000000000000001</v>
      </c>
      <c r="M368" s="48">
        <f t="shared" si="93"/>
        <v>0</v>
      </c>
      <c r="N368" s="49">
        <v>0.050000000000000003</v>
      </c>
      <c r="O368" s="50">
        <f t="shared" si="94"/>
        <v>0</v>
      </c>
      <c r="P368" s="49">
        <v>0.050000000000000003</v>
      </c>
      <c r="Q368" s="50">
        <f t="shared" si="95"/>
        <v>0</v>
      </c>
      <c r="R368" s="51">
        <f t="shared" si="96"/>
        <v>0</v>
      </c>
      <c r="S368" s="52">
        <f t="shared" si="97"/>
        <v>0</v>
      </c>
      <c r="T368" s="53" t="e">
        <f t="shared" si="98"/>
        <v>#DIV/0!</v>
      </c>
    </row>
    <row r="369" ht="15.95" customHeight="1">
      <c r="A369" s="352" t="s">
        <v>502</v>
      </c>
      <c r="B369" s="39" t="s">
        <v>82</v>
      </c>
      <c r="C369" s="40" t="s">
        <v>83</v>
      </c>
      <c r="D369" s="41">
        <v>0</v>
      </c>
      <c r="E369" s="42">
        <v>398</v>
      </c>
      <c r="F369" s="43">
        <v>0</v>
      </c>
      <c r="G369" s="44">
        <f t="shared" si="88"/>
        <v>398</v>
      </c>
      <c r="H369" s="45">
        <f t="shared" si="89"/>
        <v>56.018499999999996</v>
      </c>
      <c r="I369" s="45">
        <f t="shared" si="90"/>
        <v>0</v>
      </c>
      <c r="J369" s="45">
        <f t="shared" si="91"/>
        <v>7.2824049999999998</v>
      </c>
      <c r="K369" s="46">
        <f t="shared" si="92"/>
        <v>0</v>
      </c>
      <c r="L369" s="47">
        <v>0.20000000000000001</v>
      </c>
      <c r="M369" s="48">
        <f t="shared" si="93"/>
        <v>0</v>
      </c>
      <c r="N369" s="49">
        <v>0.050000000000000003</v>
      </c>
      <c r="O369" s="50">
        <f t="shared" si="94"/>
        <v>0</v>
      </c>
      <c r="P369" s="49">
        <v>0.050000000000000003</v>
      </c>
      <c r="Q369" s="50">
        <f t="shared" si="95"/>
        <v>0</v>
      </c>
      <c r="R369" s="51">
        <f t="shared" si="96"/>
        <v>0</v>
      </c>
      <c r="S369" s="52">
        <f t="shared" si="97"/>
        <v>0</v>
      </c>
      <c r="T369" s="53" t="e">
        <f t="shared" si="98"/>
        <v>#DIV/0!</v>
      </c>
    </row>
    <row r="370" ht="15.95" customHeight="1">
      <c r="A370" s="352" t="s">
        <v>502</v>
      </c>
      <c r="B370" s="56" t="s">
        <v>84</v>
      </c>
      <c r="C370" s="40" t="s">
        <v>85</v>
      </c>
      <c r="D370" s="41">
        <v>0</v>
      </c>
      <c r="E370" s="42">
        <v>98</v>
      </c>
      <c r="F370" s="43">
        <v>0</v>
      </c>
      <c r="G370" s="44">
        <f t="shared" si="88"/>
        <v>98</v>
      </c>
      <c r="H370" s="45">
        <f t="shared" si="89"/>
        <v>13.793499999999998</v>
      </c>
      <c r="I370" s="45">
        <f t="shared" si="90"/>
        <v>0</v>
      </c>
      <c r="J370" s="45">
        <f t="shared" si="91"/>
        <v>1.7931549999999998</v>
      </c>
      <c r="K370" s="46">
        <f t="shared" si="92"/>
        <v>0</v>
      </c>
      <c r="L370" s="47">
        <v>0.20000000000000001</v>
      </c>
      <c r="M370" s="48">
        <f t="shared" si="93"/>
        <v>0</v>
      </c>
      <c r="N370" s="49">
        <v>0.050000000000000003</v>
      </c>
      <c r="O370" s="50">
        <f t="shared" si="94"/>
        <v>0</v>
      </c>
      <c r="P370" s="49">
        <v>0.050000000000000003</v>
      </c>
      <c r="Q370" s="50">
        <f t="shared" si="95"/>
        <v>0</v>
      </c>
      <c r="R370" s="51">
        <f t="shared" si="96"/>
        <v>0</v>
      </c>
      <c r="S370" s="52">
        <f t="shared" si="97"/>
        <v>0</v>
      </c>
      <c r="T370" s="53" t="e">
        <f t="shared" si="98"/>
        <v>#DIV/0!</v>
      </c>
    </row>
    <row r="371" ht="15.95" customHeight="1">
      <c r="A371" s="352" t="s">
        <v>502</v>
      </c>
      <c r="B371" s="57" t="s">
        <v>86</v>
      </c>
      <c r="C371" s="40" t="s">
        <v>87</v>
      </c>
      <c r="D371" s="41">
        <v>0</v>
      </c>
      <c r="E371" s="42">
        <v>198</v>
      </c>
      <c r="F371" s="43">
        <v>0</v>
      </c>
      <c r="G371" s="44">
        <f t="shared" si="88"/>
        <v>198</v>
      </c>
      <c r="H371" s="45">
        <f t="shared" si="89"/>
        <v>27.868499999999997</v>
      </c>
      <c r="I371" s="45">
        <f t="shared" si="90"/>
        <v>0</v>
      </c>
      <c r="J371" s="45">
        <f t="shared" si="91"/>
        <v>3.6229049999999998</v>
      </c>
      <c r="K371" s="46">
        <f t="shared" si="92"/>
        <v>0</v>
      </c>
      <c r="L371" s="47">
        <v>0.20000000000000001</v>
      </c>
      <c r="M371" s="48">
        <f t="shared" si="93"/>
        <v>0</v>
      </c>
      <c r="N371" s="49">
        <v>0.050000000000000003</v>
      </c>
      <c r="O371" s="50">
        <f t="shared" si="94"/>
        <v>0</v>
      </c>
      <c r="P371" s="49">
        <v>0.050000000000000003</v>
      </c>
      <c r="Q371" s="50">
        <f t="shared" si="95"/>
        <v>0</v>
      </c>
      <c r="R371" s="51">
        <f t="shared" si="96"/>
        <v>0</v>
      </c>
      <c r="S371" s="52">
        <f t="shared" si="97"/>
        <v>0</v>
      </c>
      <c r="T371" s="53" t="e">
        <f t="shared" si="98"/>
        <v>#DIV/0!</v>
      </c>
    </row>
    <row r="372" ht="15.95" customHeight="1">
      <c r="A372" s="352" t="s">
        <v>502</v>
      </c>
      <c r="B372" s="56" t="s">
        <v>88</v>
      </c>
      <c r="C372" s="40" t="s">
        <v>89</v>
      </c>
      <c r="D372" s="41">
        <v>0</v>
      </c>
      <c r="E372" s="42">
        <v>248</v>
      </c>
      <c r="F372" s="43">
        <v>0</v>
      </c>
      <c r="G372" s="44">
        <f t="shared" si="88"/>
        <v>248</v>
      </c>
      <c r="H372" s="45">
        <f t="shared" si="89"/>
        <v>34.905999999999999</v>
      </c>
      <c r="I372" s="45">
        <f t="shared" si="90"/>
        <v>0</v>
      </c>
      <c r="J372" s="45">
        <f t="shared" si="91"/>
        <v>4.5377799999999997</v>
      </c>
      <c r="K372" s="46">
        <f t="shared" si="92"/>
        <v>0</v>
      </c>
      <c r="L372" s="47">
        <v>0.20000000000000001</v>
      </c>
      <c r="M372" s="48">
        <f t="shared" si="93"/>
        <v>0</v>
      </c>
      <c r="N372" s="49">
        <v>0.050000000000000003</v>
      </c>
      <c r="O372" s="50">
        <f t="shared" si="94"/>
        <v>0</v>
      </c>
      <c r="P372" s="49">
        <v>0.050000000000000003</v>
      </c>
      <c r="Q372" s="50">
        <f t="shared" si="95"/>
        <v>0</v>
      </c>
      <c r="R372" s="51">
        <f t="shared" si="96"/>
        <v>0</v>
      </c>
      <c r="S372" s="52">
        <f t="shared" si="97"/>
        <v>0</v>
      </c>
      <c r="T372" s="53" t="e">
        <f t="shared" si="98"/>
        <v>#DIV/0!</v>
      </c>
    </row>
    <row r="373" ht="15.95" customHeight="1">
      <c r="A373" s="352" t="s">
        <v>502</v>
      </c>
      <c r="B373" s="39" t="s">
        <v>90</v>
      </c>
      <c r="C373" s="40" t="s">
        <v>91</v>
      </c>
      <c r="D373" s="41">
        <v>0</v>
      </c>
      <c r="E373" s="42">
        <v>298</v>
      </c>
      <c r="F373" s="43">
        <v>0</v>
      </c>
      <c r="G373" s="44">
        <f t="shared" si="88"/>
        <v>298</v>
      </c>
      <c r="H373" s="45">
        <f t="shared" si="89"/>
        <v>41.943499999999993</v>
      </c>
      <c r="I373" s="45">
        <f t="shared" si="90"/>
        <v>0</v>
      </c>
      <c r="J373" s="45">
        <f t="shared" si="91"/>
        <v>5.4526549999999991</v>
      </c>
      <c r="K373" s="46">
        <f t="shared" si="92"/>
        <v>0</v>
      </c>
      <c r="L373" s="47">
        <v>0.20000000000000001</v>
      </c>
      <c r="M373" s="48">
        <f t="shared" si="93"/>
        <v>0</v>
      </c>
      <c r="N373" s="49">
        <v>0.050000000000000003</v>
      </c>
      <c r="O373" s="50">
        <f t="shared" si="94"/>
        <v>0</v>
      </c>
      <c r="P373" s="49">
        <v>0.050000000000000003</v>
      </c>
      <c r="Q373" s="50">
        <f t="shared" si="95"/>
        <v>0</v>
      </c>
      <c r="R373" s="51">
        <f t="shared" si="96"/>
        <v>0</v>
      </c>
      <c r="S373" s="52">
        <f t="shared" si="97"/>
        <v>0</v>
      </c>
      <c r="T373" s="53" t="e">
        <f t="shared" si="98"/>
        <v>#DIV/0!</v>
      </c>
    </row>
    <row r="374" ht="15.95" customHeight="1">
      <c r="A374" s="352" t="s">
        <v>502</v>
      </c>
      <c r="B374" s="39" t="s">
        <v>92</v>
      </c>
      <c r="C374" s="40" t="s">
        <v>93</v>
      </c>
      <c r="D374" s="41">
        <v>0</v>
      </c>
      <c r="E374" s="42">
        <v>398</v>
      </c>
      <c r="F374" s="43">
        <v>0</v>
      </c>
      <c r="G374" s="44">
        <f t="shared" si="88"/>
        <v>398</v>
      </c>
      <c r="H374" s="45">
        <f t="shared" si="89"/>
        <v>56.018499999999996</v>
      </c>
      <c r="I374" s="45">
        <f t="shared" si="90"/>
        <v>0</v>
      </c>
      <c r="J374" s="45">
        <f t="shared" si="91"/>
        <v>7.2824049999999998</v>
      </c>
      <c r="K374" s="46">
        <f t="shared" si="92"/>
        <v>0</v>
      </c>
      <c r="L374" s="47">
        <v>0.20000000000000001</v>
      </c>
      <c r="M374" s="48">
        <f t="shared" si="93"/>
        <v>0</v>
      </c>
      <c r="N374" s="49">
        <v>0.050000000000000003</v>
      </c>
      <c r="O374" s="50">
        <f t="shared" si="94"/>
        <v>0</v>
      </c>
      <c r="P374" s="49">
        <v>0.050000000000000003</v>
      </c>
      <c r="Q374" s="50">
        <f t="shared" si="95"/>
        <v>0</v>
      </c>
      <c r="R374" s="51">
        <f t="shared" si="96"/>
        <v>0</v>
      </c>
      <c r="S374" s="52">
        <f t="shared" si="97"/>
        <v>0</v>
      </c>
      <c r="T374" s="53" t="e">
        <f t="shared" si="98"/>
        <v>#DIV/0!</v>
      </c>
    </row>
    <row r="375" ht="15.95" customHeight="1">
      <c r="A375" s="352" t="s">
        <v>502</v>
      </c>
      <c r="B375" s="56" t="s">
        <v>94</v>
      </c>
      <c r="C375" s="40" t="s">
        <v>95</v>
      </c>
      <c r="D375" s="41">
        <v>0</v>
      </c>
      <c r="E375" s="42">
        <v>498</v>
      </c>
      <c r="F375" s="43">
        <v>0</v>
      </c>
      <c r="G375" s="44">
        <f t="shared" si="88"/>
        <v>498</v>
      </c>
      <c r="H375" s="45">
        <f t="shared" si="89"/>
        <v>70.093499999999992</v>
      </c>
      <c r="I375" s="45">
        <f t="shared" si="90"/>
        <v>0</v>
      </c>
      <c r="J375" s="45">
        <f t="shared" si="91"/>
        <v>9.1121549999999996</v>
      </c>
      <c r="K375" s="46">
        <f t="shared" si="92"/>
        <v>0</v>
      </c>
      <c r="L375" s="47">
        <v>0.20000000000000001</v>
      </c>
      <c r="M375" s="48">
        <f t="shared" si="93"/>
        <v>0</v>
      </c>
      <c r="N375" s="49">
        <v>0.050000000000000003</v>
      </c>
      <c r="O375" s="50">
        <f t="shared" si="94"/>
        <v>0</v>
      </c>
      <c r="P375" s="49">
        <v>0.050000000000000003</v>
      </c>
      <c r="Q375" s="50">
        <f t="shared" si="95"/>
        <v>0</v>
      </c>
      <c r="R375" s="51">
        <f t="shared" si="96"/>
        <v>0</v>
      </c>
      <c r="S375" s="52">
        <f t="shared" si="97"/>
        <v>0</v>
      </c>
      <c r="T375" s="53" t="e">
        <f t="shared" si="98"/>
        <v>#DIV/0!</v>
      </c>
    </row>
    <row r="376" ht="15.95" customHeight="1">
      <c r="A376" s="352" t="s">
        <v>502</v>
      </c>
      <c r="B376" s="56" t="s">
        <v>96</v>
      </c>
      <c r="C376" s="58" t="s">
        <v>97</v>
      </c>
      <c r="D376" s="41">
        <v>0</v>
      </c>
      <c r="E376" s="42">
        <v>298</v>
      </c>
      <c r="F376" s="43">
        <v>0</v>
      </c>
      <c r="G376" s="44">
        <f t="shared" si="88"/>
        <v>298</v>
      </c>
      <c r="H376" s="45">
        <f t="shared" si="89"/>
        <v>41.943499999999993</v>
      </c>
      <c r="I376" s="45">
        <f t="shared" si="90"/>
        <v>0</v>
      </c>
      <c r="J376" s="45">
        <f t="shared" si="91"/>
        <v>5.4526549999999991</v>
      </c>
      <c r="K376" s="46">
        <f t="shared" si="92"/>
        <v>0</v>
      </c>
      <c r="L376" s="47">
        <v>0.20000000000000001</v>
      </c>
      <c r="M376" s="48">
        <f t="shared" si="93"/>
        <v>0</v>
      </c>
      <c r="N376" s="49">
        <v>0.050000000000000003</v>
      </c>
      <c r="O376" s="50">
        <f t="shared" si="94"/>
        <v>0</v>
      </c>
      <c r="P376" s="49">
        <v>0.050000000000000003</v>
      </c>
      <c r="Q376" s="50">
        <f t="shared" si="95"/>
        <v>0</v>
      </c>
      <c r="R376" s="51">
        <f t="shared" si="96"/>
        <v>0</v>
      </c>
      <c r="S376" s="52">
        <f t="shared" si="97"/>
        <v>0</v>
      </c>
      <c r="T376" s="53" t="e">
        <f t="shared" si="98"/>
        <v>#DIV/0!</v>
      </c>
    </row>
    <row r="377" ht="15.95" customHeight="1">
      <c r="A377" s="352" t="s">
        <v>502</v>
      </c>
      <c r="B377" s="56" t="s">
        <v>98</v>
      </c>
      <c r="C377" s="58" t="s">
        <v>99</v>
      </c>
      <c r="D377" s="41">
        <v>0</v>
      </c>
      <c r="E377" s="42">
        <v>478</v>
      </c>
      <c r="F377" s="43">
        <v>0</v>
      </c>
      <c r="G377" s="44">
        <f t="shared" si="88"/>
        <v>478</v>
      </c>
      <c r="H377" s="45">
        <f t="shared" si="89"/>
        <v>67.278499999999994</v>
      </c>
      <c r="I377" s="45">
        <f t="shared" si="90"/>
        <v>0</v>
      </c>
      <c r="J377" s="45">
        <f t="shared" si="91"/>
        <v>8.7462049999999998</v>
      </c>
      <c r="K377" s="46">
        <f t="shared" si="92"/>
        <v>0</v>
      </c>
      <c r="L377" s="47">
        <v>0.20000000000000001</v>
      </c>
      <c r="M377" s="48">
        <f t="shared" si="93"/>
        <v>0</v>
      </c>
      <c r="N377" s="49">
        <v>0.050000000000000003</v>
      </c>
      <c r="O377" s="50">
        <f t="shared" si="94"/>
        <v>0</v>
      </c>
      <c r="P377" s="49">
        <v>0.050000000000000003</v>
      </c>
      <c r="Q377" s="50">
        <f t="shared" si="95"/>
        <v>0</v>
      </c>
      <c r="R377" s="51">
        <f t="shared" si="96"/>
        <v>0</v>
      </c>
      <c r="S377" s="52">
        <f t="shared" si="97"/>
        <v>0</v>
      </c>
      <c r="T377" s="53" t="e">
        <f t="shared" si="98"/>
        <v>#DIV/0!</v>
      </c>
    </row>
    <row r="378" ht="15.95" customHeight="1">
      <c r="A378" s="352" t="s">
        <v>502</v>
      </c>
      <c r="B378" s="56" t="s">
        <v>100</v>
      </c>
      <c r="C378" s="40" t="s">
        <v>101</v>
      </c>
      <c r="D378" s="41">
        <v>0</v>
      </c>
      <c r="E378" s="42">
        <v>538</v>
      </c>
      <c r="F378" s="43">
        <v>0</v>
      </c>
      <c r="G378" s="44">
        <f t="shared" si="88"/>
        <v>538</v>
      </c>
      <c r="H378" s="45">
        <f t="shared" si="89"/>
        <v>75.723499999999987</v>
      </c>
      <c r="I378" s="45">
        <f t="shared" si="90"/>
        <v>0</v>
      </c>
      <c r="J378" s="45">
        <f t="shared" si="91"/>
        <v>9.8440549999999991</v>
      </c>
      <c r="K378" s="46">
        <f t="shared" si="92"/>
        <v>0</v>
      </c>
      <c r="L378" s="47">
        <v>0.20000000000000001</v>
      </c>
      <c r="M378" s="48">
        <f t="shared" si="93"/>
        <v>0</v>
      </c>
      <c r="N378" s="49">
        <v>0.050000000000000003</v>
      </c>
      <c r="O378" s="50">
        <f t="shared" si="94"/>
        <v>0</v>
      </c>
      <c r="P378" s="49">
        <v>0.050000000000000003</v>
      </c>
      <c r="Q378" s="50">
        <f t="shared" si="95"/>
        <v>0</v>
      </c>
      <c r="R378" s="51">
        <f t="shared" si="96"/>
        <v>0</v>
      </c>
      <c r="S378" s="52">
        <f t="shared" si="97"/>
        <v>0</v>
      </c>
      <c r="T378" s="53" t="e">
        <f t="shared" si="98"/>
        <v>#DIV/0!</v>
      </c>
    </row>
    <row r="379" ht="15.95" customHeight="1">
      <c r="A379" s="352" t="s">
        <v>502</v>
      </c>
      <c r="B379" s="39" t="s">
        <v>102</v>
      </c>
      <c r="C379" s="40" t="s">
        <v>103</v>
      </c>
      <c r="D379" s="41">
        <v>0</v>
      </c>
      <c r="E379" s="42">
        <v>98</v>
      </c>
      <c r="F379" s="43">
        <v>0</v>
      </c>
      <c r="G379" s="44">
        <f t="shared" si="88"/>
        <v>98</v>
      </c>
      <c r="H379" s="45">
        <f t="shared" si="89"/>
        <v>13.793499999999998</v>
      </c>
      <c r="I379" s="45">
        <f t="shared" si="90"/>
        <v>0</v>
      </c>
      <c r="J379" s="45">
        <f t="shared" si="91"/>
        <v>1.7931549999999998</v>
      </c>
      <c r="K379" s="46">
        <f t="shared" si="92"/>
        <v>0</v>
      </c>
      <c r="L379" s="47">
        <v>0.20000000000000001</v>
      </c>
      <c r="M379" s="48">
        <f t="shared" si="93"/>
        <v>0</v>
      </c>
      <c r="N379" s="49">
        <v>0.050000000000000003</v>
      </c>
      <c r="O379" s="50">
        <f t="shared" si="94"/>
        <v>0</v>
      </c>
      <c r="P379" s="49">
        <v>0.050000000000000003</v>
      </c>
      <c r="Q379" s="50">
        <f t="shared" si="95"/>
        <v>0</v>
      </c>
      <c r="R379" s="51">
        <f t="shared" si="96"/>
        <v>0</v>
      </c>
      <c r="S379" s="52">
        <f t="shared" si="97"/>
        <v>0</v>
      </c>
      <c r="T379" s="53" t="e">
        <f t="shared" si="98"/>
        <v>#DIV/0!</v>
      </c>
    </row>
    <row r="380" ht="15.95" customHeight="1">
      <c r="A380" s="352" t="s">
        <v>502</v>
      </c>
      <c r="B380" s="39" t="s">
        <v>104</v>
      </c>
      <c r="C380" s="40" t="s">
        <v>105</v>
      </c>
      <c r="D380" s="41">
        <v>0</v>
      </c>
      <c r="E380" s="42">
        <v>148</v>
      </c>
      <c r="F380" s="43">
        <v>0</v>
      </c>
      <c r="G380" s="44">
        <f t="shared" si="88"/>
        <v>148</v>
      </c>
      <c r="H380" s="45">
        <f t="shared" si="89"/>
        <v>20.831</v>
      </c>
      <c r="I380" s="45">
        <f t="shared" si="90"/>
        <v>0</v>
      </c>
      <c r="J380" s="45">
        <f t="shared" si="91"/>
        <v>2.7080299999999999</v>
      </c>
      <c r="K380" s="46">
        <f t="shared" si="92"/>
        <v>0</v>
      </c>
      <c r="L380" s="47">
        <v>0.20000000000000001</v>
      </c>
      <c r="M380" s="48">
        <f t="shared" si="93"/>
        <v>0</v>
      </c>
      <c r="N380" s="49">
        <v>0.050000000000000003</v>
      </c>
      <c r="O380" s="50">
        <f t="shared" si="94"/>
        <v>0</v>
      </c>
      <c r="P380" s="49">
        <v>0.050000000000000003</v>
      </c>
      <c r="Q380" s="50">
        <f t="shared" si="95"/>
        <v>0</v>
      </c>
      <c r="R380" s="51">
        <f t="shared" si="96"/>
        <v>0</v>
      </c>
      <c r="S380" s="52">
        <f t="shared" si="97"/>
        <v>0</v>
      </c>
      <c r="T380" s="53" t="e">
        <f t="shared" si="98"/>
        <v>#DIV/0!</v>
      </c>
    </row>
    <row r="381" ht="15.95" customHeight="1">
      <c r="A381" s="352" t="s">
        <v>502</v>
      </c>
      <c r="B381" s="54" t="s">
        <v>106</v>
      </c>
      <c r="C381" s="55" t="s">
        <v>107</v>
      </c>
      <c r="D381" s="41">
        <v>0</v>
      </c>
      <c r="E381" s="42">
        <v>198</v>
      </c>
      <c r="F381" s="43">
        <v>0</v>
      </c>
      <c r="G381" s="44">
        <f t="shared" si="88"/>
        <v>198</v>
      </c>
      <c r="H381" s="45">
        <f t="shared" si="89"/>
        <v>27.868499999999997</v>
      </c>
      <c r="I381" s="45">
        <f t="shared" si="90"/>
        <v>0</v>
      </c>
      <c r="J381" s="45">
        <f t="shared" si="91"/>
        <v>3.6229049999999998</v>
      </c>
      <c r="K381" s="46">
        <f t="shared" si="92"/>
        <v>0</v>
      </c>
      <c r="L381" s="47">
        <v>0.20000000000000001</v>
      </c>
      <c r="M381" s="48">
        <f t="shared" si="93"/>
        <v>0</v>
      </c>
      <c r="N381" s="49">
        <v>0.050000000000000003</v>
      </c>
      <c r="O381" s="50">
        <f t="shared" si="94"/>
        <v>0</v>
      </c>
      <c r="P381" s="49">
        <v>0.050000000000000003</v>
      </c>
      <c r="Q381" s="50">
        <f t="shared" si="95"/>
        <v>0</v>
      </c>
      <c r="R381" s="51">
        <f t="shared" si="96"/>
        <v>0</v>
      </c>
      <c r="S381" s="52">
        <f t="shared" si="97"/>
        <v>0</v>
      </c>
      <c r="T381" s="53" t="e">
        <f t="shared" si="98"/>
        <v>#DIV/0!</v>
      </c>
    </row>
    <row r="382" ht="15.95" customHeight="1">
      <c r="A382" s="352" t="s">
        <v>502</v>
      </c>
      <c r="B382" s="39" t="s">
        <v>108</v>
      </c>
      <c r="C382" s="40" t="s">
        <v>109</v>
      </c>
      <c r="D382" s="41">
        <v>0</v>
      </c>
      <c r="E382" s="42">
        <v>268</v>
      </c>
      <c r="F382" s="43">
        <v>0</v>
      </c>
      <c r="G382" s="44">
        <f t="shared" si="88"/>
        <v>268</v>
      </c>
      <c r="H382" s="45">
        <f t="shared" si="89"/>
        <v>37.720999999999997</v>
      </c>
      <c r="I382" s="45">
        <f t="shared" si="90"/>
        <v>0</v>
      </c>
      <c r="J382" s="45">
        <f t="shared" si="91"/>
        <v>4.9037299999999995</v>
      </c>
      <c r="K382" s="46">
        <f t="shared" si="92"/>
        <v>0</v>
      </c>
      <c r="L382" s="47">
        <v>0.20000000000000001</v>
      </c>
      <c r="M382" s="48">
        <f t="shared" si="93"/>
        <v>0</v>
      </c>
      <c r="N382" s="49">
        <v>0.050000000000000003</v>
      </c>
      <c r="O382" s="50">
        <f t="shared" si="94"/>
        <v>0</v>
      </c>
      <c r="P382" s="49">
        <v>0.050000000000000003</v>
      </c>
      <c r="Q382" s="50">
        <f t="shared" si="95"/>
        <v>0</v>
      </c>
      <c r="R382" s="51">
        <f t="shared" si="96"/>
        <v>0</v>
      </c>
      <c r="S382" s="52">
        <f t="shared" si="97"/>
        <v>0</v>
      </c>
      <c r="T382" s="53" t="e">
        <f t="shared" si="98"/>
        <v>#DIV/0!</v>
      </c>
    </row>
    <row r="383" ht="15.95" customHeight="1">
      <c r="A383" s="352" t="s">
        <v>502</v>
      </c>
      <c r="B383" s="56" t="s">
        <v>110</v>
      </c>
      <c r="C383" s="40" t="s">
        <v>111</v>
      </c>
      <c r="D383" s="41">
        <v>0</v>
      </c>
      <c r="E383" s="42">
        <v>268</v>
      </c>
      <c r="F383" s="43">
        <v>0</v>
      </c>
      <c r="G383" s="44">
        <f t="shared" si="88"/>
        <v>268</v>
      </c>
      <c r="H383" s="45">
        <f t="shared" si="89"/>
        <v>37.720999999999997</v>
      </c>
      <c r="I383" s="45">
        <f t="shared" si="90"/>
        <v>0</v>
      </c>
      <c r="J383" s="45">
        <f t="shared" si="91"/>
        <v>4.9037299999999995</v>
      </c>
      <c r="K383" s="46">
        <f t="shared" si="92"/>
        <v>0</v>
      </c>
      <c r="L383" s="47">
        <v>0.20000000000000001</v>
      </c>
      <c r="M383" s="48">
        <f t="shared" si="93"/>
        <v>0</v>
      </c>
      <c r="N383" s="49">
        <v>0.050000000000000003</v>
      </c>
      <c r="O383" s="50">
        <f t="shared" si="94"/>
        <v>0</v>
      </c>
      <c r="P383" s="49">
        <v>0.050000000000000003</v>
      </c>
      <c r="Q383" s="50">
        <f t="shared" si="95"/>
        <v>0</v>
      </c>
      <c r="R383" s="51">
        <f t="shared" si="96"/>
        <v>0</v>
      </c>
      <c r="S383" s="52">
        <f t="shared" si="97"/>
        <v>0</v>
      </c>
      <c r="T383" s="53" t="e">
        <f t="shared" si="98"/>
        <v>#DIV/0!</v>
      </c>
    </row>
    <row r="384" ht="15.95" customHeight="1">
      <c r="A384" s="352" t="s">
        <v>502</v>
      </c>
      <c r="B384" s="39" t="s">
        <v>112</v>
      </c>
      <c r="C384" s="59" t="s">
        <v>113</v>
      </c>
      <c r="D384" s="41">
        <v>0</v>
      </c>
      <c r="E384" s="42">
        <v>298</v>
      </c>
      <c r="F384" s="43">
        <v>0</v>
      </c>
      <c r="G384" s="44">
        <f t="shared" si="88"/>
        <v>298</v>
      </c>
      <c r="H384" s="45">
        <f t="shared" si="89"/>
        <v>41.943499999999993</v>
      </c>
      <c r="I384" s="45">
        <f t="shared" si="90"/>
        <v>0</v>
      </c>
      <c r="J384" s="45">
        <f t="shared" si="91"/>
        <v>5.4526549999999991</v>
      </c>
      <c r="K384" s="46">
        <f t="shared" si="92"/>
        <v>0</v>
      </c>
      <c r="L384" s="47">
        <v>0.20000000000000001</v>
      </c>
      <c r="M384" s="48">
        <f t="shared" si="93"/>
        <v>0</v>
      </c>
      <c r="N384" s="49">
        <v>0.050000000000000003</v>
      </c>
      <c r="O384" s="50">
        <f t="shared" si="94"/>
        <v>0</v>
      </c>
      <c r="P384" s="49">
        <v>0.050000000000000003</v>
      </c>
      <c r="Q384" s="50">
        <f t="shared" si="95"/>
        <v>0</v>
      </c>
      <c r="R384" s="51">
        <f t="shared" si="96"/>
        <v>0</v>
      </c>
      <c r="S384" s="52">
        <f t="shared" si="97"/>
        <v>0</v>
      </c>
      <c r="T384" s="53" t="e">
        <f t="shared" si="98"/>
        <v>#DIV/0!</v>
      </c>
    </row>
    <row r="385" ht="15.95" customHeight="1">
      <c r="A385" s="352" t="s">
        <v>502</v>
      </c>
      <c r="B385" s="39" t="s">
        <v>114</v>
      </c>
      <c r="C385" s="59" t="s">
        <v>115</v>
      </c>
      <c r="D385" s="41">
        <v>0</v>
      </c>
      <c r="E385" s="42">
        <v>448</v>
      </c>
      <c r="F385" s="43">
        <v>0</v>
      </c>
      <c r="G385" s="44">
        <f t="shared" si="88"/>
        <v>448</v>
      </c>
      <c r="H385" s="45">
        <f t="shared" si="89"/>
        <v>63.055999999999997</v>
      </c>
      <c r="I385" s="45">
        <f t="shared" si="90"/>
        <v>0</v>
      </c>
      <c r="J385" s="45">
        <f t="shared" si="91"/>
        <v>8.1972799999999992</v>
      </c>
      <c r="K385" s="46">
        <f t="shared" si="92"/>
        <v>0</v>
      </c>
      <c r="L385" s="47">
        <v>0.20000000000000001</v>
      </c>
      <c r="M385" s="48">
        <f t="shared" si="93"/>
        <v>0</v>
      </c>
      <c r="N385" s="49">
        <v>0.050000000000000003</v>
      </c>
      <c r="O385" s="50">
        <f t="shared" si="94"/>
        <v>0</v>
      </c>
      <c r="P385" s="49">
        <v>0.050000000000000003</v>
      </c>
      <c r="Q385" s="50">
        <f t="shared" si="95"/>
        <v>0</v>
      </c>
      <c r="R385" s="51">
        <f t="shared" si="96"/>
        <v>0</v>
      </c>
      <c r="S385" s="52">
        <f t="shared" si="97"/>
        <v>0</v>
      </c>
      <c r="T385" s="53" t="e">
        <f t="shared" si="98"/>
        <v>#DIV/0!</v>
      </c>
    </row>
    <row r="386" ht="15.95" customHeight="1">
      <c r="A386" s="352" t="s">
        <v>502</v>
      </c>
      <c r="B386" s="39" t="s">
        <v>116</v>
      </c>
      <c r="C386" s="59" t="s">
        <v>117</v>
      </c>
      <c r="D386" s="41">
        <v>0</v>
      </c>
      <c r="E386" s="42">
        <v>498</v>
      </c>
      <c r="F386" s="43">
        <v>0</v>
      </c>
      <c r="G386" s="44">
        <f t="shared" si="88"/>
        <v>498</v>
      </c>
      <c r="H386" s="45">
        <f t="shared" si="89"/>
        <v>70.093499999999992</v>
      </c>
      <c r="I386" s="45">
        <f t="shared" si="90"/>
        <v>0</v>
      </c>
      <c r="J386" s="45">
        <f t="shared" si="91"/>
        <v>9.1121549999999996</v>
      </c>
      <c r="K386" s="46">
        <f t="shared" si="92"/>
        <v>0</v>
      </c>
      <c r="L386" s="47">
        <v>0.20000000000000001</v>
      </c>
      <c r="M386" s="48">
        <f t="shared" si="93"/>
        <v>0</v>
      </c>
      <c r="N386" s="49">
        <v>0.050000000000000003</v>
      </c>
      <c r="O386" s="50">
        <f t="shared" si="94"/>
        <v>0</v>
      </c>
      <c r="P386" s="49">
        <v>0.050000000000000003</v>
      </c>
      <c r="Q386" s="50">
        <f t="shared" si="95"/>
        <v>0</v>
      </c>
      <c r="R386" s="51">
        <f t="shared" si="96"/>
        <v>0</v>
      </c>
      <c r="S386" s="52">
        <f t="shared" si="97"/>
        <v>0</v>
      </c>
      <c r="T386" s="53" t="e">
        <f t="shared" si="98"/>
        <v>#DIV/0!</v>
      </c>
    </row>
    <row r="387" ht="15.95" customHeight="1">
      <c r="A387" s="352" t="s">
        <v>502</v>
      </c>
      <c r="B387" s="39" t="s">
        <v>322</v>
      </c>
      <c r="C387" s="40" t="s">
        <v>119</v>
      </c>
      <c r="D387" s="41">
        <v>0</v>
      </c>
      <c r="E387" s="42">
        <v>248</v>
      </c>
      <c r="F387" s="43">
        <v>0</v>
      </c>
      <c r="G387" s="44">
        <f t="shared" si="88"/>
        <v>248</v>
      </c>
      <c r="H387" s="45">
        <f t="shared" si="89"/>
        <v>34.905999999999999</v>
      </c>
      <c r="I387" s="45">
        <f t="shared" si="90"/>
        <v>0</v>
      </c>
      <c r="J387" s="45">
        <f t="shared" si="91"/>
        <v>4.5377799999999997</v>
      </c>
      <c r="K387" s="46">
        <f t="shared" si="92"/>
        <v>0</v>
      </c>
      <c r="L387" s="47">
        <v>0.20000000000000001</v>
      </c>
      <c r="M387" s="48">
        <f t="shared" si="93"/>
        <v>0</v>
      </c>
      <c r="N387" s="49">
        <v>0.050000000000000003</v>
      </c>
      <c r="O387" s="50">
        <f t="shared" si="94"/>
        <v>0</v>
      </c>
      <c r="P387" s="49">
        <v>0.050000000000000003</v>
      </c>
      <c r="Q387" s="50">
        <f t="shared" si="95"/>
        <v>0</v>
      </c>
      <c r="R387" s="51">
        <f t="shared" si="96"/>
        <v>0</v>
      </c>
      <c r="S387" s="52">
        <f t="shared" si="97"/>
        <v>0</v>
      </c>
      <c r="T387" s="53" t="e">
        <f t="shared" si="98"/>
        <v>#DIV/0!</v>
      </c>
    </row>
    <row r="388" ht="15.95" customHeight="1">
      <c r="A388" s="352" t="s">
        <v>502</v>
      </c>
      <c r="B388" s="39" t="s">
        <v>120</v>
      </c>
      <c r="C388" s="40" t="s">
        <v>121</v>
      </c>
      <c r="D388" s="41">
        <v>0</v>
      </c>
      <c r="E388" s="42">
        <v>348</v>
      </c>
      <c r="F388" s="43">
        <v>0</v>
      </c>
      <c r="G388" s="44">
        <f t="shared" si="88"/>
        <v>348</v>
      </c>
      <c r="H388" s="45">
        <f t="shared" si="89"/>
        <v>48.980999999999995</v>
      </c>
      <c r="I388" s="45">
        <f t="shared" si="90"/>
        <v>0</v>
      </c>
      <c r="J388" s="45">
        <f t="shared" si="91"/>
        <v>6.3675299999999995</v>
      </c>
      <c r="K388" s="46">
        <f t="shared" si="92"/>
        <v>0</v>
      </c>
      <c r="L388" s="47">
        <v>0.20000000000000001</v>
      </c>
      <c r="M388" s="48">
        <f t="shared" si="93"/>
        <v>0</v>
      </c>
      <c r="N388" s="49">
        <v>0.050000000000000003</v>
      </c>
      <c r="O388" s="50">
        <f t="shared" si="94"/>
        <v>0</v>
      </c>
      <c r="P388" s="49">
        <v>0.050000000000000003</v>
      </c>
      <c r="Q388" s="50">
        <f t="shared" si="95"/>
        <v>0</v>
      </c>
      <c r="R388" s="51">
        <f t="shared" si="96"/>
        <v>0</v>
      </c>
      <c r="S388" s="52">
        <f t="shared" si="97"/>
        <v>0</v>
      </c>
      <c r="T388" s="53" t="e">
        <f t="shared" si="98"/>
        <v>#DIV/0!</v>
      </c>
    </row>
    <row r="389" ht="15.95" customHeight="1">
      <c r="A389" s="352" t="s">
        <v>502</v>
      </c>
      <c r="B389" s="56" t="s">
        <v>122</v>
      </c>
      <c r="C389" s="40" t="s">
        <v>123</v>
      </c>
      <c r="D389" s="41">
        <v>0</v>
      </c>
      <c r="E389" s="42">
        <v>428</v>
      </c>
      <c r="F389" s="43">
        <v>0</v>
      </c>
      <c r="G389" s="44">
        <f t="shared" si="88"/>
        <v>428</v>
      </c>
      <c r="H389" s="45">
        <f t="shared" si="89"/>
        <v>60.240999999999993</v>
      </c>
      <c r="I389" s="45">
        <f t="shared" si="90"/>
        <v>0</v>
      </c>
      <c r="J389" s="45">
        <f t="shared" si="91"/>
        <v>7.8313299999999995</v>
      </c>
      <c r="K389" s="46">
        <f t="shared" si="92"/>
        <v>0</v>
      </c>
      <c r="L389" s="47">
        <v>0.20000000000000001</v>
      </c>
      <c r="M389" s="48">
        <f t="shared" si="93"/>
        <v>0</v>
      </c>
      <c r="N389" s="49">
        <v>0.050000000000000003</v>
      </c>
      <c r="O389" s="50">
        <f t="shared" si="94"/>
        <v>0</v>
      </c>
      <c r="P389" s="49">
        <v>0.050000000000000003</v>
      </c>
      <c r="Q389" s="50">
        <f t="shared" si="95"/>
        <v>0</v>
      </c>
      <c r="R389" s="51">
        <f t="shared" si="96"/>
        <v>0</v>
      </c>
      <c r="S389" s="52">
        <f t="shared" si="97"/>
        <v>0</v>
      </c>
      <c r="T389" s="53" t="e">
        <f t="shared" si="98"/>
        <v>#DIV/0!</v>
      </c>
    </row>
    <row r="390" ht="15.95" customHeight="1">
      <c r="A390" s="352" t="s">
        <v>502</v>
      </c>
      <c r="B390" s="56" t="s">
        <v>124</v>
      </c>
      <c r="C390" s="60" t="s">
        <v>125</v>
      </c>
      <c r="D390" s="41">
        <v>0</v>
      </c>
      <c r="E390" s="42">
        <v>298</v>
      </c>
      <c r="F390" s="43">
        <v>0</v>
      </c>
      <c r="G390" s="44">
        <f t="shared" si="88"/>
        <v>298</v>
      </c>
      <c r="H390" s="45">
        <f t="shared" si="89"/>
        <v>41.943499999999993</v>
      </c>
      <c r="I390" s="45">
        <f t="shared" si="90"/>
        <v>0</v>
      </c>
      <c r="J390" s="45">
        <f t="shared" si="91"/>
        <v>5.4526549999999991</v>
      </c>
      <c r="K390" s="46">
        <f t="shared" si="92"/>
        <v>0</v>
      </c>
      <c r="L390" s="47">
        <v>0.20000000000000001</v>
      </c>
      <c r="M390" s="48">
        <f t="shared" si="93"/>
        <v>0</v>
      </c>
      <c r="N390" s="49">
        <v>0.050000000000000003</v>
      </c>
      <c r="O390" s="50">
        <f t="shared" si="94"/>
        <v>0</v>
      </c>
      <c r="P390" s="49">
        <v>0.050000000000000003</v>
      </c>
      <c r="Q390" s="50">
        <f t="shared" si="95"/>
        <v>0</v>
      </c>
      <c r="R390" s="51">
        <f t="shared" si="96"/>
        <v>0</v>
      </c>
      <c r="S390" s="52">
        <f t="shared" si="97"/>
        <v>0</v>
      </c>
      <c r="T390" s="53" t="e">
        <f t="shared" si="98"/>
        <v>#DIV/0!</v>
      </c>
    </row>
    <row r="391" ht="15.95" customHeight="1">
      <c r="A391" s="352" t="s">
        <v>502</v>
      </c>
      <c r="B391" s="56" t="s">
        <v>126</v>
      </c>
      <c r="C391" s="60" t="s">
        <v>127</v>
      </c>
      <c r="D391" s="41">
        <v>0</v>
      </c>
      <c r="E391" s="42">
        <v>398</v>
      </c>
      <c r="F391" s="43">
        <v>0</v>
      </c>
      <c r="G391" s="44">
        <f t="shared" si="88"/>
        <v>398</v>
      </c>
      <c r="H391" s="45">
        <f t="shared" si="89"/>
        <v>56.018499999999996</v>
      </c>
      <c r="I391" s="45">
        <f t="shared" si="90"/>
        <v>0</v>
      </c>
      <c r="J391" s="45">
        <f t="shared" si="91"/>
        <v>7.2824049999999998</v>
      </c>
      <c r="K391" s="46">
        <f t="shared" si="92"/>
        <v>0</v>
      </c>
      <c r="L391" s="47">
        <v>0.20000000000000001</v>
      </c>
      <c r="M391" s="48">
        <f t="shared" si="93"/>
        <v>0</v>
      </c>
      <c r="N391" s="49">
        <v>0.050000000000000003</v>
      </c>
      <c r="O391" s="50">
        <f t="shared" si="94"/>
        <v>0</v>
      </c>
      <c r="P391" s="49">
        <v>0.050000000000000003</v>
      </c>
      <c r="Q391" s="50">
        <f t="shared" si="95"/>
        <v>0</v>
      </c>
      <c r="R391" s="51">
        <f t="shared" si="96"/>
        <v>0</v>
      </c>
      <c r="S391" s="52">
        <f t="shared" si="97"/>
        <v>0</v>
      </c>
      <c r="T391" s="53" t="e">
        <f t="shared" si="98"/>
        <v>#DIV/0!</v>
      </c>
    </row>
    <row r="392" ht="15.95" customHeight="1">
      <c r="A392" s="352" t="s">
        <v>502</v>
      </c>
      <c r="B392" s="56" t="s">
        <v>128</v>
      </c>
      <c r="C392" s="60" t="s">
        <v>129</v>
      </c>
      <c r="D392" s="41">
        <v>0</v>
      </c>
      <c r="E392" s="42">
        <v>498</v>
      </c>
      <c r="F392" s="43">
        <v>0</v>
      </c>
      <c r="G392" s="44">
        <f t="shared" si="88"/>
        <v>498</v>
      </c>
      <c r="H392" s="45">
        <f t="shared" si="89"/>
        <v>70.093499999999992</v>
      </c>
      <c r="I392" s="45">
        <f t="shared" si="90"/>
        <v>0</v>
      </c>
      <c r="J392" s="45">
        <f t="shared" si="91"/>
        <v>9.1121549999999996</v>
      </c>
      <c r="K392" s="46">
        <f t="shared" si="92"/>
        <v>0</v>
      </c>
      <c r="L392" s="47">
        <v>0.20000000000000001</v>
      </c>
      <c r="M392" s="48">
        <f t="shared" si="93"/>
        <v>0</v>
      </c>
      <c r="N392" s="49">
        <v>0.050000000000000003</v>
      </c>
      <c r="O392" s="50">
        <f t="shared" si="94"/>
        <v>0</v>
      </c>
      <c r="P392" s="49">
        <v>0.050000000000000003</v>
      </c>
      <c r="Q392" s="50">
        <f t="shared" si="95"/>
        <v>0</v>
      </c>
      <c r="R392" s="51">
        <f t="shared" si="96"/>
        <v>0</v>
      </c>
      <c r="S392" s="52">
        <f t="shared" si="97"/>
        <v>0</v>
      </c>
      <c r="T392" s="53" t="e">
        <f t="shared" si="98"/>
        <v>#DIV/0!</v>
      </c>
    </row>
    <row r="393" ht="15.95" customHeight="1">
      <c r="A393" s="352" t="s">
        <v>502</v>
      </c>
      <c r="B393" s="56" t="s">
        <v>130</v>
      </c>
      <c r="C393" s="40" t="s">
        <v>131</v>
      </c>
      <c r="D393" s="41">
        <v>0</v>
      </c>
      <c r="E393" s="42">
        <v>198</v>
      </c>
      <c r="F393" s="43">
        <v>0</v>
      </c>
      <c r="G393" s="44">
        <f t="shared" si="88"/>
        <v>198</v>
      </c>
      <c r="H393" s="45">
        <f t="shared" si="89"/>
        <v>27.868499999999997</v>
      </c>
      <c r="I393" s="45">
        <f t="shared" si="90"/>
        <v>0</v>
      </c>
      <c r="J393" s="45">
        <f t="shared" si="91"/>
        <v>3.6229049999999998</v>
      </c>
      <c r="K393" s="46">
        <f t="shared" si="92"/>
        <v>0</v>
      </c>
      <c r="L393" s="47">
        <v>0.20000000000000001</v>
      </c>
      <c r="M393" s="48">
        <f t="shared" si="93"/>
        <v>0</v>
      </c>
      <c r="N393" s="49">
        <v>0.050000000000000003</v>
      </c>
      <c r="O393" s="50">
        <f t="shared" si="94"/>
        <v>0</v>
      </c>
      <c r="P393" s="49">
        <v>0.050000000000000003</v>
      </c>
      <c r="Q393" s="50">
        <f t="shared" si="95"/>
        <v>0</v>
      </c>
      <c r="R393" s="51">
        <f t="shared" si="96"/>
        <v>0</v>
      </c>
      <c r="S393" s="52">
        <f t="shared" si="97"/>
        <v>0</v>
      </c>
      <c r="T393" s="53" t="e">
        <f t="shared" si="98"/>
        <v>#DIV/0!</v>
      </c>
    </row>
    <row r="394" ht="15.95" customHeight="1">
      <c r="A394" s="352" t="s">
        <v>502</v>
      </c>
      <c r="B394" s="39" t="s">
        <v>132</v>
      </c>
      <c r="C394" s="40" t="s">
        <v>133</v>
      </c>
      <c r="D394" s="41">
        <v>0</v>
      </c>
      <c r="E394" s="42">
        <v>108</v>
      </c>
      <c r="F394" s="43">
        <v>0</v>
      </c>
      <c r="G394" s="44">
        <f t="shared" si="88"/>
        <v>108</v>
      </c>
      <c r="H394" s="45">
        <f t="shared" si="89"/>
        <v>15.200999999999999</v>
      </c>
      <c r="I394" s="45">
        <f t="shared" si="90"/>
        <v>0</v>
      </c>
      <c r="J394" s="45">
        <f t="shared" si="91"/>
        <v>1.9761299999999999</v>
      </c>
      <c r="K394" s="46">
        <f t="shared" si="92"/>
        <v>0</v>
      </c>
      <c r="L394" s="47">
        <v>0.20000000000000001</v>
      </c>
      <c r="M394" s="48">
        <f t="shared" si="93"/>
        <v>0</v>
      </c>
      <c r="N394" s="49">
        <v>0.050000000000000003</v>
      </c>
      <c r="O394" s="50">
        <f t="shared" si="94"/>
        <v>0</v>
      </c>
      <c r="P394" s="49">
        <v>0.050000000000000003</v>
      </c>
      <c r="Q394" s="50">
        <f t="shared" si="95"/>
        <v>0</v>
      </c>
      <c r="R394" s="51">
        <f t="shared" si="96"/>
        <v>0</v>
      </c>
      <c r="S394" s="52">
        <f t="shared" si="97"/>
        <v>0</v>
      </c>
      <c r="T394" s="53" t="e">
        <f t="shared" si="98"/>
        <v>#DIV/0!</v>
      </c>
    </row>
    <row r="395" ht="15.95" customHeight="1">
      <c r="A395" s="352" t="s">
        <v>502</v>
      </c>
      <c r="B395" s="39" t="s">
        <v>134</v>
      </c>
      <c r="C395" s="40" t="s">
        <v>135</v>
      </c>
      <c r="D395" s="41">
        <v>0</v>
      </c>
      <c r="E395" s="42">
        <v>98</v>
      </c>
      <c r="F395" s="43">
        <v>0</v>
      </c>
      <c r="G395" s="44">
        <f t="shared" si="88"/>
        <v>98</v>
      </c>
      <c r="H395" s="45">
        <f t="shared" si="89"/>
        <v>13.793499999999998</v>
      </c>
      <c r="I395" s="45">
        <f t="shared" si="90"/>
        <v>0</v>
      </c>
      <c r="J395" s="45">
        <f t="shared" si="91"/>
        <v>1.7931549999999998</v>
      </c>
      <c r="K395" s="46">
        <f t="shared" si="92"/>
        <v>0</v>
      </c>
      <c r="L395" s="47">
        <v>0.20000000000000001</v>
      </c>
      <c r="M395" s="48">
        <f t="shared" si="93"/>
        <v>0</v>
      </c>
      <c r="N395" s="49">
        <v>0.050000000000000003</v>
      </c>
      <c r="O395" s="50">
        <f t="shared" si="94"/>
        <v>0</v>
      </c>
      <c r="P395" s="49">
        <v>0.050000000000000003</v>
      </c>
      <c r="Q395" s="50">
        <f t="shared" si="95"/>
        <v>0</v>
      </c>
      <c r="R395" s="51">
        <f t="shared" si="96"/>
        <v>0</v>
      </c>
      <c r="S395" s="52">
        <f t="shared" si="97"/>
        <v>0</v>
      </c>
      <c r="T395" s="53" t="e">
        <f t="shared" si="98"/>
        <v>#DIV/0!</v>
      </c>
    </row>
    <row r="396" ht="15.95" customHeight="1">
      <c r="A396" s="352" t="s">
        <v>502</v>
      </c>
      <c r="B396" s="39" t="s">
        <v>136</v>
      </c>
      <c r="C396" s="40" t="s">
        <v>137</v>
      </c>
      <c r="D396" s="41">
        <v>0</v>
      </c>
      <c r="E396" s="42">
        <v>266.39999999999998</v>
      </c>
      <c r="F396" s="43">
        <v>0</v>
      </c>
      <c r="G396" s="44">
        <f t="shared" si="88"/>
        <v>266</v>
      </c>
      <c r="H396" s="45">
        <f t="shared" si="89"/>
        <v>37.439499999999995</v>
      </c>
      <c r="I396" s="45">
        <f t="shared" si="90"/>
        <v>0</v>
      </c>
      <c r="J396" s="45">
        <f t="shared" si="91"/>
        <v>4.8671349999999993</v>
      </c>
      <c r="K396" s="46">
        <f t="shared" si="92"/>
        <v>0</v>
      </c>
      <c r="L396" s="47">
        <v>0.20000000000000001</v>
      </c>
      <c r="M396" s="48">
        <f t="shared" si="93"/>
        <v>0</v>
      </c>
      <c r="N396" s="49">
        <v>0.050000000000000003</v>
      </c>
      <c r="O396" s="50">
        <f t="shared" si="94"/>
        <v>0</v>
      </c>
      <c r="P396" s="49">
        <v>0.050000000000000003</v>
      </c>
      <c r="Q396" s="50">
        <f t="shared" si="95"/>
        <v>0</v>
      </c>
      <c r="R396" s="51">
        <f t="shared" si="96"/>
        <v>0</v>
      </c>
      <c r="S396" s="52">
        <f t="shared" si="97"/>
        <v>0</v>
      </c>
      <c r="T396" s="53" t="e">
        <f t="shared" si="98"/>
        <v>#DIV/0!</v>
      </c>
    </row>
    <row r="397" ht="15.95" customHeight="1">
      <c r="A397" s="352" t="s">
        <v>502</v>
      </c>
      <c r="B397" s="39" t="s">
        <v>138</v>
      </c>
      <c r="C397" s="40" t="s">
        <v>139</v>
      </c>
      <c r="D397" s="41">
        <v>0</v>
      </c>
      <c r="E397" s="42">
        <v>376.19999999999999</v>
      </c>
      <c r="F397" s="43">
        <v>0</v>
      </c>
      <c r="G397" s="44">
        <f t="shared" si="88"/>
        <v>376</v>
      </c>
      <c r="H397" s="45">
        <f t="shared" si="89"/>
        <v>52.921999999999997</v>
      </c>
      <c r="I397" s="45">
        <f t="shared" si="90"/>
        <v>0</v>
      </c>
      <c r="J397" s="45">
        <f t="shared" si="91"/>
        <v>6.8798599999999999</v>
      </c>
      <c r="K397" s="46">
        <f t="shared" si="92"/>
        <v>0</v>
      </c>
      <c r="L397" s="47">
        <v>0.20000000000000001</v>
      </c>
      <c r="M397" s="48">
        <f t="shared" si="93"/>
        <v>0</v>
      </c>
      <c r="N397" s="49">
        <v>0.050000000000000003</v>
      </c>
      <c r="O397" s="50">
        <f t="shared" si="94"/>
        <v>0</v>
      </c>
      <c r="P397" s="49">
        <v>0.050000000000000003</v>
      </c>
      <c r="Q397" s="50">
        <f t="shared" si="95"/>
        <v>0</v>
      </c>
      <c r="R397" s="51">
        <f t="shared" si="96"/>
        <v>0</v>
      </c>
      <c r="S397" s="52">
        <f t="shared" si="97"/>
        <v>0</v>
      </c>
      <c r="T397" s="53" t="e">
        <f t="shared" si="98"/>
        <v>#DIV/0!</v>
      </c>
    </row>
    <row r="398" ht="15.95" customHeight="1">
      <c r="A398" s="352" t="s">
        <v>502</v>
      </c>
      <c r="B398" s="39" t="s">
        <v>140</v>
      </c>
      <c r="C398" s="40" t="s">
        <v>141</v>
      </c>
      <c r="D398" s="41">
        <v>0</v>
      </c>
      <c r="E398" s="42">
        <v>217.08000000000001</v>
      </c>
      <c r="F398" s="43">
        <v>0</v>
      </c>
      <c r="G398" s="44">
        <f t="shared" si="88"/>
        <v>217</v>
      </c>
      <c r="H398" s="45">
        <f t="shared" si="89"/>
        <v>30.542749999999998</v>
      </c>
      <c r="I398" s="45">
        <f t="shared" si="90"/>
        <v>0</v>
      </c>
      <c r="J398" s="45">
        <f t="shared" si="91"/>
        <v>3.9705575</v>
      </c>
      <c r="K398" s="46">
        <f t="shared" si="92"/>
        <v>0</v>
      </c>
      <c r="L398" s="47">
        <v>0.20000000000000001</v>
      </c>
      <c r="M398" s="48">
        <f t="shared" si="93"/>
        <v>0</v>
      </c>
      <c r="N398" s="49">
        <v>0.050000000000000003</v>
      </c>
      <c r="O398" s="50">
        <f t="shared" si="94"/>
        <v>0</v>
      </c>
      <c r="P398" s="49">
        <v>0.050000000000000003</v>
      </c>
      <c r="Q398" s="50">
        <f t="shared" si="95"/>
        <v>0</v>
      </c>
      <c r="R398" s="51">
        <f t="shared" si="96"/>
        <v>0</v>
      </c>
      <c r="S398" s="52">
        <f t="shared" si="97"/>
        <v>0</v>
      </c>
      <c r="T398" s="53" t="e">
        <f t="shared" si="98"/>
        <v>#DIV/0!</v>
      </c>
    </row>
    <row r="399" ht="15.95" customHeight="1">
      <c r="A399" s="352" t="s">
        <v>502</v>
      </c>
      <c r="B399" s="39" t="s">
        <v>142</v>
      </c>
      <c r="C399" s="40" t="s">
        <v>143</v>
      </c>
      <c r="D399" s="41">
        <v>0</v>
      </c>
      <c r="E399" s="42">
        <v>98</v>
      </c>
      <c r="F399" s="43">
        <v>0</v>
      </c>
      <c r="G399" s="44">
        <f t="shared" si="88"/>
        <v>98</v>
      </c>
      <c r="H399" s="45">
        <f t="shared" si="89"/>
        <v>13.793499999999998</v>
      </c>
      <c r="I399" s="45">
        <f t="shared" si="90"/>
        <v>0</v>
      </c>
      <c r="J399" s="45">
        <f t="shared" si="91"/>
        <v>1.7931549999999998</v>
      </c>
      <c r="K399" s="46">
        <f t="shared" si="92"/>
        <v>0</v>
      </c>
      <c r="L399" s="47">
        <v>0.20000000000000001</v>
      </c>
      <c r="M399" s="48">
        <f t="shared" si="93"/>
        <v>0</v>
      </c>
      <c r="N399" s="49">
        <v>0.050000000000000003</v>
      </c>
      <c r="O399" s="50">
        <f t="shared" si="94"/>
        <v>0</v>
      </c>
      <c r="P399" s="49">
        <v>0.050000000000000003</v>
      </c>
      <c r="Q399" s="50">
        <f t="shared" si="95"/>
        <v>0</v>
      </c>
      <c r="R399" s="51">
        <f t="shared" si="96"/>
        <v>0</v>
      </c>
      <c r="S399" s="52">
        <f t="shared" si="97"/>
        <v>0</v>
      </c>
      <c r="T399" s="53" t="e">
        <f t="shared" si="98"/>
        <v>#DIV/0!</v>
      </c>
    </row>
    <row r="400" ht="15.95" customHeight="1">
      <c r="A400" s="352" t="s">
        <v>502</v>
      </c>
      <c r="B400" s="39" t="s">
        <v>144</v>
      </c>
      <c r="C400" s="40" t="s">
        <v>145</v>
      </c>
      <c r="D400" s="41">
        <v>0</v>
      </c>
      <c r="E400" s="42">
        <v>198</v>
      </c>
      <c r="F400" s="43">
        <v>0</v>
      </c>
      <c r="G400" s="44">
        <f t="shared" si="88"/>
        <v>198</v>
      </c>
      <c r="H400" s="45">
        <f t="shared" si="89"/>
        <v>27.868499999999997</v>
      </c>
      <c r="I400" s="45">
        <f t="shared" si="90"/>
        <v>0</v>
      </c>
      <c r="J400" s="45">
        <f t="shared" si="91"/>
        <v>3.6229049999999998</v>
      </c>
      <c r="K400" s="46">
        <f t="shared" si="92"/>
        <v>0</v>
      </c>
      <c r="L400" s="47">
        <v>0.20000000000000001</v>
      </c>
      <c r="M400" s="48">
        <f t="shared" si="93"/>
        <v>0</v>
      </c>
      <c r="N400" s="49">
        <v>0.050000000000000003</v>
      </c>
      <c r="O400" s="50">
        <f t="shared" si="94"/>
        <v>0</v>
      </c>
      <c r="P400" s="49">
        <v>0.050000000000000003</v>
      </c>
      <c r="Q400" s="50">
        <f t="shared" si="95"/>
        <v>0</v>
      </c>
      <c r="R400" s="51">
        <f t="shared" si="96"/>
        <v>0</v>
      </c>
      <c r="S400" s="52">
        <f t="shared" si="97"/>
        <v>0</v>
      </c>
      <c r="T400" s="53" t="e">
        <f t="shared" si="98"/>
        <v>#DIV/0!</v>
      </c>
    </row>
    <row r="401" ht="15.95" customHeight="1">
      <c r="A401" s="352" t="s">
        <v>502</v>
      </c>
      <c r="B401" s="39" t="s">
        <v>146</v>
      </c>
      <c r="C401" s="40" t="s">
        <v>147</v>
      </c>
      <c r="D401" s="41">
        <v>0</v>
      </c>
      <c r="E401" s="42">
        <v>398</v>
      </c>
      <c r="F401" s="43">
        <v>0</v>
      </c>
      <c r="G401" s="44">
        <f t="shared" si="88"/>
        <v>398</v>
      </c>
      <c r="H401" s="45">
        <f t="shared" si="89"/>
        <v>56.018499999999996</v>
      </c>
      <c r="I401" s="45">
        <f t="shared" si="90"/>
        <v>0</v>
      </c>
      <c r="J401" s="45">
        <f t="shared" si="91"/>
        <v>7.2824049999999998</v>
      </c>
      <c r="K401" s="46">
        <f t="shared" si="92"/>
        <v>0</v>
      </c>
      <c r="L401" s="47">
        <v>0.20000000000000001</v>
      </c>
      <c r="M401" s="48">
        <f t="shared" si="93"/>
        <v>0</v>
      </c>
      <c r="N401" s="49">
        <v>0.050000000000000003</v>
      </c>
      <c r="O401" s="50">
        <f t="shared" si="94"/>
        <v>0</v>
      </c>
      <c r="P401" s="49">
        <v>0.050000000000000003</v>
      </c>
      <c r="Q401" s="50">
        <f t="shared" si="95"/>
        <v>0</v>
      </c>
      <c r="R401" s="51">
        <f t="shared" si="96"/>
        <v>0</v>
      </c>
      <c r="S401" s="52">
        <f t="shared" si="97"/>
        <v>0</v>
      </c>
      <c r="T401" s="53" t="e">
        <f t="shared" si="98"/>
        <v>#DIV/0!</v>
      </c>
    </row>
    <row r="402" ht="15.95" customHeight="1">
      <c r="A402" s="352" t="s">
        <v>502</v>
      </c>
      <c r="B402" s="39" t="s">
        <v>148</v>
      </c>
      <c r="C402" s="40" t="s">
        <v>149</v>
      </c>
      <c r="D402" s="41">
        <v>0</v>
      </c>
      <c r="E402" s="42">
        <v>298</v>
      </c>
      <c r="F402" s="43">
        <v>0</v>
      </c>
      <c r="G402" s="44">
        <f t="shared" si="88"/>
        <v>298</v>
      </c>
      <c r="H402" s="45">
        <f t="shared" si="89"/>
        <v>41.943499999999993</v>
      </c>
      <c r="I402" s="45">
        <f t="shared" si="90"/>
        <v>0</v>
      </c>
      <c r="J402" s="45">
        <f t="shared" si="91"/>
        <v>5.4526549999999991</v>
      </c>
      <c r="K402" s="46">
        <f t="shared" si="92"/>
        <v>0</v>
      </c>
      <c r="L402" s="47">
        <v>0.20000000000000001</v>
      </c>
      <c r="M402" s="48">
        <f t="shared" si="93"/>
        <v>0</v>
      </c>
      <c r="N402" s="49">
        <v>0.050000000000000003</v>
      </c>
      <c r="O402" s="50">
        <f t="shared" si="94"/>
        <v>0</v>
      </c>
      <c r="P402" s="49">
        <v>0.050000000000000003</v>
      </c>
      <c r="Q402" s="50">
        <f t="shared" si="95"/>
        <v>0</v>
      </c>
      <c r="R402" s="51">
        <f t="shared" si="96"/>
        <v>0</v>
      </c>
      <c r="S402" s="52">
        <f t="shared" si="97"/>
        <v>0</v>
      </c>
      <c r="T402" s="53" t="e">
        <f t="shared" si="98"/>
        <v>#DIV/0!</v>
      </c>
    </row>
    <row r="403" ht="15.95" customHeight="1">
      <c r="A403" s="352" t="s">
        <v>502</v>
      </c>
      <c r="B403" s="39" t="s">
        <v>150</v>
      </c>
      <c r="C403" s="40" t="s">
        <v>151</v>
      </c>
      <c r="D403" s="41">
        <v>0</v>
      </c>
      <c r="E403" s="42">
        <v>428</v>
      </c>
      <c r="F403" s="43">
        <v>0</v>
      </c>
      <c r="G403" s="44">
        <f t="shared" ref="G403:G466" si="99">ROUNDDOWN(E403*(1-F403),0)</f>
        <v>428</v>
      </c>
      <c r="H403" s="45">
        <f t="shared" ref="H403:H466" si="100">G403*$C$6</f>
        <v>60.240999999999993</v>
      </c>
      <c r="I403" s="45">
        <f t="shared" ref="I403:I466" si="101">H403*D403</f>
        <v>0</v>
      </c>
      <c r="J403" s="45">
        <f t="shared" ref="J403:J466" si="102">H403*0.13</f>
        <v>7.8313299999999995</v>
      </c>
      <c r="K403" s="46">
        <f t="shared" ref="K403:K466" si="103">(H403-J403)*D403</f>
        <v>0</v>
      </c>
      <c r="L403" s="47">
        <v>0.20000000000000001</v>
      </c>
      <c r="M403" s="48">
        <f t="shared" ref="M403:M466" si="104">K403*L403</f>
        <v>0</v>
      </c>
      <c r="N403" s="49">
        <v>0.050000000000000003</v>
      </c>
      <c r="O403" s="50">
        <f t="shared" ref="O403:O466" si="105">K403*N403</f>
        <v>0</v>
      </c>
      <c r="P403" s="49">
        <v>0.050000000000000003</v>
      </c>
      <c r="Q403" s="50">
        <f t="shared" ref="Q403:Q466" si="106">K403*P403</f>
        <v>0</v>
      </c>
      <c r="R403" s="51">
        <f t="shared" ref="R403:R466" si="107">IFERROR(ROUND((K403-M403-O403-Q403)/D403,2),0)</f>
        <v>0</v>
      </c>
      <c r="S403" s="52">
        <f t="shared" ref="S403:S466" si="108">+D403*R403</f>
        <v>0</v>
      </c>
      <c r="T403" s="53" t="e">
        <f t="shared" ref="T403:T466" si="109">S403/I403</f>
        <v>#DIV/0!</v>
      </c>
    </row>
    <row r="404" ht="15.95" customHeight="1">
      <c r="A404" s="352" t="s">
        <v>502</v>
      </c>
      <c r="B404" s="39" t="s">
        <v>152</v>
      </c>
      <c r="C404" s="40" t="s">
        <v>153</v>
      </c>
      <c r="D404" s="41">
        <v>0</v>
      </c>
      <c r="E404" s="42">
        <v>468</v>
      </c>
      <c r="F404" s="43">
        <v>0</v>
      </c>
      <c r="G404" s="44">
        <f t="shared" si="99"/>
        <v>468</v>
      </c>
      <c r="H404" s="45">
        <f t="shared" si="100"/>
        <v>65.870999999999995</v>
      </c>
      <c r="I404" s="45">
        <f t="shared" si="101"/>
        <v>0</v>
      </c>
      <c r="J404" s="45">
        <f t="shared" si="102"/>
        <v>8.563229999999999</v>
      </c>
      <c r="K404" s="46">
        <f t="shared" si="103"/>
        <v>0</v>
      </c>
      <c r="L404" s="47">
        <v>0.20000000000000001</v>
      </c>
      <c r="M404" s="48">
        <f t="shared" si="104"/>
        <v>0</v>
      </c>
      <c r="N404" s="49">
        <v>0.050000000000000003</v>
      </c>
      <c r="O404" s="50">
        <f t="shared" si="105"/>
        <v>0</v>
      </c>
      <c r="P404" s="49">
        <v>0.050000000000000003</v>
      </c>
      <c r="Q404" s="50">
        <f t="shared" si="106"/>
        <v>0</v>
      </c>
      <c r="R404" s="51">
        <f t="shared" si="107"/>
        <v>0</v>
      </c>
      <c r="S404" s="52">
        <f t="shared" si="108"/>
        <v>0</v>
      </c>
      <c r="T404" s="53" t="e">
        <f t="shared" si="109"/>
        <v>#DIV/0!</v>
      </c>
    </row>
    <row r="405" ht="15.95" customHeight="1">
      <c r="A405" s="352" t="s">
        <v>502</v>
      </c>
      <c r="B405" s="39" t="s">
        <v>154</v>
      </c>
      <c r="C405" s="40" t="s">
        <v>155</v>
      </c>
      <c r="D405" s="41">
        <v>0</v>
      </c>
      <c r="E405" s="42">
        <v>108</v>
      </c>
      <c r="F405" s="43">
        <v>0</v>
      </c>
      <c r="G405" s="44">
        <f t="shared" si="99"/>
        <v>108</v>
      </c>
      <c r="H405" s="45">
        <f t="shared" si="100"/>
        <v>15.200999999999999</v>
      </c>
      <c r="I405" s="45">
        <f t="shared" si="101"/>
        <v>0</v>
      </c>
      <c r="J405" s="45">
        <f t="shared" si="102"/>
        <v>1.9761299999999999</v>
      </c>
      <c r="K405" s="46">
        <f t="shared" si="103"/>
        <v>0</v>
      </c>
      <c r="L405" s="47">
        <v>0.20000000000000001</v>
      </c>
      <c r="M405" s="48">
        <f t="shared" si="104"/>
        <v>0</v>
      </c>
      <c r="N405" s="49">
        <v>0.050000000000000003</v>
      </c>
      <c r="O405" s="50">
        <f t="shared" si="105"/>
        <v>0</v>
      </c>
      <c r="P405" s="49">
        <v>0.050000000000000003</v>
      </c>
      <c r="Q405" s="50">
        <f t="shared" si="106"/>
        <v>0</v>
      </c>
      <c r="R405" s="51">
        <f t="shared" si="107"/>
        <v>0</v>
      </c>
      <c r="S405" s="52">
        <f t="shared" si="108"/>
        <v>0</v>
      </c>
      <c r="T405" s="53" t="e">
        <f t="shared" si="109"/>
        <v>#DIV/0!</v>
      </c>
    </row>
    <row r="406" ht="15.95" customHeight="1">
      <c r="A406" s="352" t="s">
        <v>502</v>
      </c>
      <c r="B406" s="39" t="s">
        <v>156</v>
      </c>
      <c r="C406" s="40" t="s">
        <v>157</v>
      </c>
      <c r="D406" s="41">
        <v>0</v>
      </c>
      <c r="E406" s="42">
        <v>268</v>
      </c>
      <c r="F406" s="43">
        <v>0</v>
      </c>
      <c r="G406" s="44">
        <f t="shared" si="99"/>
        <v>268</v>
      </c>
      <c r="H406" s="45">
        <f t="shared" si="100"/>
        <v>37.720999999999997</v>
      </c>
      <c r="I406" s="45">
        <f t="shared" si="101"/>
        <v>0</v>
      </c>
      <c r="J406" s="45">
        <f t="shared" si="102"/>
        <v>4.9037299999999995</v>
      </c>
      <c r="K406" s="46">
        <f t="shared" si="103"/>
        <v>0</v>
      </c>
      <c r="L406" s="47">
        <v>0.20000000000000001</v>
      </c>
      <c r="M406" s="48">
        <f t="shared" si="104"/>
        <v>0</v>
      </c>
      <c r="N406" s="49">
        <v>0.050000000000000003</v>
      </c>
      <c r="O406" s="50">
        <f t="shared" si="105"/>
        <v>0</v>
      </c>
      <c r="P406" s="49">
        <v>0.050000000000000003</v>
      </c>
      <c r="Q406" s="50">
        <f t="shared" si="106"/>
        <v>0</v>
      </c>
      <c r="R406" s="51">
        <f t="shared" si="107"/>
        <v>0</v>
      </c>
      <c r="S406" s="52">
        <f t="shared" si="108"/>
        <v>0</v>
      </c>
      <c r="T406" s="53" t="e">
        <f t="shared" si="109"/>
        <v>#DIV/0!</v>
      </c>
    </row>
    <row r="407" ht="15.95" customHeight="1">
      <c r="A407" s="352" t="s">
        <v>502</v>
      </c>
      <c r="B407" s="39" t="s">
        <v>158</v>
      </c>
      <c r="C407" s="40" t="s">
        <v>159</v>
      </c>
      <c r="D407" s="41">
        <v>0</v>
      </c>
      <c r="E407" s="42">
        <v>268</v>
      </c>
      <c r="F407" s="43">
        <v>0</v>
      </c>
      <c r="G407" s="44">
        <f t="shared" si="99"/>
        <v>268</v>
      </c>
      <c r="H407" s="45">
        <f t="shared" si="100"/>
        <v>37.720999999999997</v>
      </c>
      <c r="I407" s="45">
        <f t="shared" si="101"/>
        <v>0</v>
      </c>
      <c r="J407" s="45">
        <f t="shared" si="102"/>
        <v>4.9037299999999995</v>
      </c>
      <c r="K407" s="46">
        <f t="shared" si="103"/>
        <v>0</v>
      </c>
      <c r="L407" s="47">
        <v>0.20000000000000001</v>
      </c>
      <c r="M407" s="48">
        <f t="shared" si="104"/>
        <v>0</v>
      </c>
      <c r="N407" s="49">
        <v>0.050000000000000003</v>
      </c>
      <c r="O407" s="50">
        <f t="shared" si="105"/>
        <v>0</v>
      </c>
      <c r="P407" s="49">
        <v>0.050000000000000003</v>
      </c>
      <c r="Q407" s="50">
        <f t="shared" si="106"/>
        <v>0</v>
      </c>
      <c r="R407" s="51">
        <f t="shared" si="107"/>
        <v>0</v>
      </c>
      <c r="S407" s="52">
        <f t="shared" si="108"/>
        <v>0</v>
      </c>
      <c r="T407" s="53" t="e">
        <f t="shared" si="109"/>
        <v>#DIV/0!</v>
      </c>
    </row>
    <row r="408" ht="15.95" customHeight="1">
      <c r="A408" s="352" t="s">
        <v>502</v>
      </c>
      <c r="B408" s="39" t="s">
        <v>160</v>
      </c>
      <c r="C408" s="40" t="s">
        <v>161</v>
      </c>
      <c r="D408" s="41">
        <v>0</v>
      </c>
      <c r="E408" s="42">
        <v>402</v>
      </c>
      <c r="F408" s="43">
        <v>0</v>
      </c>
      <c r="G408" s="44">
        <f t="shared" si="99"/>
        <v>402</v>
      </c>
      <c r="H408" s="45">
        <f t="shared" si="100"/>
        <v>56.581499999999991</v>
      </c>
      <c r="I408" s="45">
        <f t="shared" si="101"/>
        <v>0</v>
      </c>
      <c r="J408" s="45">
        <f t="shared" si="102"/>
        <v>7.3555949999999992</v>
      </c>
      <c r="K408" s="46">
        <f t="shared" si="103"/>
        <v>0</v>
      </c>
      <c r="L408" s="47">
        <v>0.20000000000000001</v>
      </c>
      <c r="M408" s="48">
        <f t="shared" si="104"/>
        <v>0</v>
      </c>
      <c r="N408" s="49">
        <v>0.050000000000000003</v>
      </c>
      <c r="O408" s="50">
        <f t="shared" si="105"/>
        <v>0</v>
      </c>
      <c r="P408" s="49">
        <v>0.050000000000000003</v>
      </c>
      <c r="Q408" s="50">
        <f t="shared" si="106"/>
        <v>0</v>
      </c>
      <c r="R408" s="51">
        <f t="shared" si="107"/>
        <v>0</v>
      </c>
      <c r="S408" s="52">
        <f t="shared" si="108"/>
        <v>0</v>
      </c>
      <c r="T408" s="53" t="e">
        <f t="shared" si="109"/>
        <v>#DIV/0!</v>
      </c>
    </row>
    <row r="409" ht="15.95" customHeight="1">
      <c r="A409" s="352" t="s">
        <v>502</v>
      </c>
      <c r="B409" s="39" t="s">
        <v>162</v>
      </c>
      <c r="C409" s="40" t="s">
        <v>163</v>
      </c>
      <c r="D409" s="41">
        <v>0</v>
      </c>
      <c r="E409" s="42">
        <v>298</v>
      </c>
      <c r="F409" s="43">
        <v>0</v>
      </c>
      <c r="G409" s="44">
        <f t="shared" si="99"/>
        <v>298</v>
      </c>
      <c r="H409" s="45">
        <f t="shared" si="100"/>
        <v>41.943499999999993</v>
      </c>
      <c r="I409" s="45">
        <f t="shared" si="101"/>
        <v>0</v>
      </c>
      <c r="J409" s="45">
        <f t="shared" si="102"/>
        <v>5.4526549999999991</v>
      </c>
      <c r="K409" s="46">
        <f t="shared" si="103"/>
        <v>0</v>
      </c>
      <c r="L409" s="47">
        <v>0.20000000000000001</v>
      </c>
      <c r="M409" s="48">
        <f t="shared" si="104"/>
        <v>0</v>
      </c>
      <c r="N409" s="49">
        <v>0.050000000000000003</v>
      </c>
      <c r="O409" s="50">
        <f t="shared" si="105"/>
        <v>0</v>
      </c>
      <c r="P409" s="49">
        <v>0.050000000000000003</v>
      </c>
      <c r="Q409" s="50">
        <f t="shared" si="106"/>
        <v>0</v>
      </c>
      <c r="R409" s="51">
        <f t="shared" si="107"/>
        <v>0</v>
      </c>
      <c r="S409" s="52">
        <f t="shared" si="108"/>
        <v>0</v>
      </c>
      <c r="T409" s="53" t="e">
        <f t="shared" si="109"/>
        <v>#DIV/0!</v>
      </c>
    </row>
    <row r="410" ht="15.95" customHeight="1">
      <c r="A410" s="352" t="s">
        <v>502</v>
      </c>
      <c r="B410" s="39" t="s">
        <v>164</v>
      </c>
      <c r="C410" s="40" t="s">
        <v>165</v>
      </c>
      <c r="D410" s="41">
        <v>0</v>
      </c>
      <c r="E410" s="42">
        <v>428</v>
      </c>
      <c r="F410" s="43">
        <v>0</v>
      </c>
      <c r="G410" s="44">
        <f t="shared" si="99"/>
        <v>428</v>
      </c>
      <c r="H410" s="45">
        <f t="shared" si="100"/>
        <v>60.240999999999993</v>
      </c>
      <c r="I410" s="45">
        <f t="shared" si="101"/>
        <v>0</v>
      </c>
      <c r="J410" s="45">
        <f t="shared" si="102"/>
        <v>7.8313299999999995</v>
      </c>
      <c r="K410" s="46">
        <f t="shared" si="103"/>
        <v>0</v>
      </c>
      <c r="L410" s="47">
        <v>0.20000000000000001</v>
      </c>
      <c r="M410" s="48">
        <f t="shared" si="104"/>
        <v>0</v>
      </c>
      <c r="N410" s="49">
        <v>0.050000000000000003</v>
      </c>
      <c r="O410" s="50">
        <f t="shared" si="105"/>
        <v>0</v>
      </c>
      <c r="P410" s="49">
        <v>0.050000000000000003</v>
      </c>
      <c r="Q410" s="50">
        <f t="shared" si="106"/>
        <v>0</v>
      </c>
      <c r="R410" s="51">
        <f t="shared" si="107"/>
        <v>0</v>
      </c>
      <c r="S410" s="52">
        <f t="shared" si="108"/>
        <v>0</v>
      </c>
      <c r="T410" s="53" t="e">
        <f t="shared" si="109"/>
        <v>#DIV/0!</v>
      </c>
    </row>
    <row r="411" ht="15.95" customHeight="1">
      <c r="A411" s="352" t="s">
        <v>502</v>
      </c>
      <c r="B411" s="39" t="s">
        <v>166</v>
      </c>
      <c r="C411" s="40" t="s">
        <v>167</v>
      </c>
      <c r="D411" s="41">
        <v>0</v>
      </c>
      <c r="E411" s="42">
        <v>268</v>
      </c>
      <c r="F411" s="43">
        <v>0</v>
      </c>
      <c r="G411" s="44">
        <f t="shared" si="99"/>
        <v>268</v>
      </c>
      <c r="H411" s="45">
        <f t="shared" si="100"/>
        <v>37.720999999999997</v>
      </c>
      <c r="I411" s="45">
        <f t="shared" si="101"/>
        <v>0</v>
      </c>
      <c r="J411" s="45">
        <f t="shared" si="102"/>
        <v>4.9037299999999995</v>
      </c>
      <c r="K411" s="46">
        <f t="shared" si="103"/>
        <v>0</v>
      </c>
      <c r="L411" s="47">
        <v>0.20000000000000001</v>
      </c>
      <c r="M411" s="48">
        <f t="shared" si="104"/>
        <v>0</v>
      </c>
      <c r="N411" s="49">
        <v>0.050000000000000003</v>
      </c>
      <c r="O411" s="50">
        <f t="shared" si="105"/>
        <v>0</v>
      </c>
      <c r="P411" s="49">
        <v>0.050000000000000003</v>
      </c>
      <c r="Q411" s="50">
        <f t="shared" si="106"/>
        <v>0</v>
      </c>
      <c r="R411" s="51">
        <f t="shared" si="107"/>
        <v>0</v>
      </c>
      <c r="S411" s="52">
        <f t="shared" si="108"/>
        <v>0</v>
      </c>
      <c r="T411" s="53" t="e">
        <f t="shared" si="109"/>
        <v>#DIV/0!</v>
      </c>
    </row>
    <row r="412" ht="15.95" customHeight="1">
      <c r="A412" s="352" t="s">
        <v>502</v>
      </c>
      <c r="B412" s="39" t="s">
        <v>168</v>
      </c>
      <c r="C412" s="40" t="s">
        <v>169</v>
      </c>
      <c r="D412" s="41">
        <v>0</v>
      </c>
      <c r="E412" s="42">
        <v>328</v>
      </c>
      <c r="F412" s="43">
        <v>0</v>
      </c>
      <c r="G412" s="44">
        <f t="shared" si="99"/>
        <v>328</v>
      </c>
      <c r="H412" s="45">
        <f t="shared" si="100"/>
        <v>46.165999999999997</v>
      </c>
      <c r="I412" s="45">
        <f t="shared" si="101"/>
        <v>0</v>
      </c>
      <c r="J412" s="45">
        <f t="shared" si="102"/>
        <v>6.0015799999999997</v>
      </c>
      <c r="K412" s="46">
        <f t="shared" si="103"/>
        <v>0</v>
      </c>
      <c r="L412" s="47">
        <v>0.20000000000000001</v>
      </c>
      <c r="M412" s="48">
        <f t="shared" si="104"/>
        <v>0</v>
      </c>
      <c r="N412" s="49">
        <v>0.050000000000000003</v>
      </c>
      <c r="O412" s="50">
        <f t="shared" si="105"/>
        <v>0</v>
      </c>
      <c r="P412" s="49">
        <v>0.050000000000000003</v>
      </c>
      <c r="Q412" s="50">
        <f t="shared" si="106"/>
        <v>0</v>
      </c>
      <c r="R412" s="51">
        <f t="shared" si="107"/>
        <v>0</v>
      </c>
      <c r="S412" s="52">
        <f t="shared" si="108"/>
        <v>0</v>
      </c>
      <c r="T412" s="53" t="e">
        <f t="shared" si="109"/>
        <v>#DIV/0!</v>
      </c>
    </row>
    <row r="413" ht="15.95" customHeight="1">
      <c r="A413" s="352" t="s">
        <v>502</v>
      </c>
      <c r="B413" s="39" t="s">
        <v>170</v>
      </c>
      <c r="C413" s="40" t="s">
        <v>171</v>
      </c>
      <c r="D413" s="41">
        <v>0</v>
      </c>
      <c r="E413" s="42">
        <v>198</v>
      </c>
      <c r="F413" s="43">
        <v>0</v>
      </c>
      <c r="G413" s="44">
        <f t="shared" si="99"/>
        <v>198</v>
      </c>
      <c r="H413" s="45">
        <f t="shared" si="100"/>
        <v>27.868499999999997</v>
      </c>
      <c r="I413" s="45">
        <f t="shared" si="101"/>
        <v>0</v>
      </c>
      <c r="J413" s="45">
        <f t="shared" si="102"/>
        <v>3.6229049999999998</v>
      </c>
      <c r="K413" s="46">
        <f t="shared" si="103"/>
        <v>0</v>
      </c>
      <c r="L413" s="47">
        <v>0.20000000000000001</v>
      </c>
      <c r="M413" s="48">
        <f t="shared" si="104"/>
        <v>0</v>
      </c>
      <c r="N413" s="49">
        <v>0.050000000000000003</v>
      </c>
      <c r="O413" s="50">
        <f t="shared" si="105"/>
        <v>0</v>
      </c>
      <c r="P413" s="49">
        <v>0.050000000000000003</v>
      </c>
      <c r="Q413" s="50">
        <f t="shared" si="106"/>
        <v>0</v>
      </c>
      <c r="R413" s="51">
        <f t="shared" si="107"/>
        <v>0</v>
      </c>
      <c r="S413" s="52">
        <f t="shared" si="108"/>
        <v>0</v>
      </c>
      <c r="T413" s="53" t="e">
        <f t="shared" si="109"/>
        <v>#DIV/0!</v>
      </c>
    </row>
    <row r="414" ht="15.95" customHeight="1">
      <c r="A414" s="352" t="s">
        <v>502</v>
      </c>
      <c r="B414" s="39" t="s">
        <v>172</v>
      </c>
      <c r="C414" s="40" t="s">
        <v>173</v>
      </c>
      <c r="D414" s="41">
        <v>0</v>
      </c>
      <c r="E414" s="42">
        <v>348</v>
      </c>
      <c r="F414" s="43">
        <v>0</v>
      </c>
      <c r="G414" s="44">
        <f t="shared" si="99"/>
        <v>348</v>
      </c>
      <c r="H414" s="45">
        <f t="shared" si="100"/>
        <v>48.980999999999995</v>
      </c>
      <c r="I414" s="45">
        <f t="shared" si="101"/>
        <v>0</v>
      </c>
      <c r="J414" s="45">
        <f t="shared" si="102"/>
        <v>6.3675299999999995</v>
      </c>
      <c r="K414" s="46">
        <f t="shared" si="103"/>
        <v>0</v>
      </c>
      <c r="L414" s="47">
        <v>0.20000000000000001</v>
      </c>
      <c r="M414" s="48">
        <f t="shared" si="104"/>
        <v>0</v>
      </c>
      <c r="N414" s="49">
        <v>0.050000000000000003</v>
      </c>
      <c r="O414" s="50">
        <f t="shared" si="105"/>
        <v>0</v>
      </c>
      <c r="P414" s="49">
        <v>0.050000000000000003</v>
      </c>
      <c r="Q414" s="50">
        <f t="shared" si="106"/>
        <v>0</v>
      </c>
      <c r="R414" s="51">
        <f t="shared" si="107"/>
        <v>0</v>
      </c>
      <c r="S414" s="52">
        <f t="shared" si="108"/>
        <v>0</v>
      </c>
      <c r="T414" s="53" t="e">
        <f t="shared" si="109"/>
        <v>#DIV/0!</v>
      </c>
    </row>
    <row r="415" ht="15.95" customHeight="1">
      <c r="A415" s="352" t="s">
        <v>502</v>
      </c>
      <c r="B415" s="56" t="s">
        <v>174</v>
      </c>
      <c r="C415" s="40" t="s">
        <v>175</v>
      </c>
      <c r="D415" s="41">
        <v>0</v>
      </c>
      <c r="E415" s="42">
        <v>448</v>
      </c>
      <c r="F415" s="43">
        <v>0</v>
      </c>
      <c r="G415" s="44">
        <f t="shared" si="99"/>
        <v>448</v>
      </c>
      <c r="H415" s="45">
        <f t="shared" si="100"/>
        <v>63.055999999999997</v>
      </c>
      <c r="I415" s="45">
        <f t="shared" si="101"/>
        <v>0</v>
      </c>
      <c r="J415" s="45">
        <f t="shared" si="102"/>
        <v>8.1972799999999992</v>
      </c>
      <c r="K415" s="46">
        <f t="shared" si="103"/>
        <v>0</v>
      </c>
      <c r="L415" s="47">
        <v>0.20000000000000001</v>
      </c>
      <c r="M415" s="48">
        <f t="shared" si="104"/>
        <v>0</v>
      </c>
      <c r="N415" s="49">
        <v>0.050000000000000003</v>
      </c>
      <c r="O415" s="50">
        <f t="shared" si="105"/>
        <v>0</v>
      </c>
      <c r="P415" s="49">
        <v>0.050000000000000003</v>
      </c>
      <c r="Q415" s="50">
        <f t="shared" si="106"/>
        <v>0</v>
      </c>
      <c r="R415" s="51">
        <f t="shared" si="107"/>
        <v>0</v>
      </c>
      <c r="S415" s="52">
        <f t="shared" si="108"/>
        <v>0</v>
      </c>
      <c r="T415" s="53" t="e">
        <f t="shared" si="109"/>
        <v>#DIV/0!</v>
      </c>
    </row>
    <row r="416" ht="15.95" customHeight="1">
      <c r="A416" s="352" t="s">
        <v>502</v>
      </c>
      <c r="B416" s="39" t="s">
        <v>176</v>
      </c>
      <c r="C416" s="40" t="s">
        <v>177</v>
      </c>
      <c r="D416" s="41">
        <v>0</v>
      </c>
      <c r="E416" s="42">
        <v>268</v>
      </c>
      <c r="F416" s="43">
        <v>0</v>
      </c>
      <c r="G416" s="44">
        <f t="shared" si="99"/>
        <v>268</v>
      </c>
      <c r="H416" s="45">
        <f t="shared" si="100"/>
        <v>37.720999999999997</v>
      </c>
      <c r="I416" s="45">
        <f t="shared" si="101"/>
        <v>0</v>
      </c>
      <c r="J416" s="45">
        <f t="shared" si="102"/>
        <v>4.9037299999999995</v>
      </c>
      <c r="K416" s="46">
        <f t="shared" si="103"/>
        <v>0</v>
      </c>
      <c r="L416" s="47">
        <v>0.20000000000000001</v>
      </c>
      <c r="M416" s="48">
        <f t="shared" si="104"/>
        <v>0</v>
      </c>
      <c r="N416" s="49">
        <v>0.050000000000000003</v>
      </c>
      <c r="O416" s="50">
        <f t="shared" si="105"/>
        <v>0</v>
      </c>
      <c r="P416" s="49">
        <v>0.050000000000000003</v>
      </c>
      <c r="Q416" s="50">
        <f t="shared" si="106"/>
        <v>0</v>
      </c>
      <c r="R416" s="51">
        <f t="shared" si="107"/>
        <v>0</v>
      </c>
      <c r="S416" s="52">
        <f t="shared" si="108"/>
        <v>0</v>
      </c>
      <c r="T416" s="53" t="e">
        <f t="shared" si="109"/>
        <v>#DIV/0!</v>
      </c>
    </row>
    <row r="417" ht="15.95" customHeight="1">
      <c r="A417" s="352" t="s">
        <v>502</v>
      </c>
      <c r="B417" s="54" t="s">
        <v>178</v>
      </c>
      <c r="C417" s="55" t="s">
        <v>179</v>
      </c>
      <c r="D417" s="41">
        <v>0</v>
      </c>
      <c r="E417" s="42">
        <v>98</v>
      </c>
      <c r="F417" s="43">
        <v>0</v>
      </c>
      <c r="G417" s="44">
        <f t="shared" si="99"/>
        <v>98</v>
      </c>
      <c r="H417" s="45">
        <f t="shared" si="100"/>
        <v>13.793499999999998</v>
      </c>
      <c r="I417" s="45">
        <f t="shared" si="101"/>
        <v>0</v>
      </c>
      <c r="J417" s="45">
        <f t="shared" si="102"/>
        <v>1.7931549999999998</v>
      </c>
      <c r="K417" s="46">
        <f t="shared" si="103"/>
        <v>0</v>
      </c>
      <c r="L417" s="47">
        <v>0.20000000000000001</v>
      </c>
      <c r="M417" s="48">
        <f t="shared" si="104"/>
        <v>0</v>
      </c>
      <c r="N417" s="49">
        <v>0.050000000000000003</v>
      </c>
      <c r="O417" s="50">
        <f t="shared" si="105"/>
        <v>0</v>
      </c>
      <c r="P417" s="49">
        <v>0.050000000000000003</v>
      </c>
      <c r="Q417" s="50">
        <f t="shared" si="106"/>
        <v>0</v>
      </c>
      <c r="R417" s="51">
        <f t="shared" si="107"/>
        <v>0</v>
      </c>
      <c r="S417" s="52">
        <f t="shared" si="108"/>
        <v>0</v>
      </c>
      <c r="T417" s="53" t="e">
        <f t="shared" si="109"/>
        <v>#DIV/0!</v>
      </c>
    </row>
    <row r="418" ht="15.95" customHeight="1">
      <c r="A418" s="352" t="s">
        <v>502</v>
      </c>
      <c r="B418" s="54" t="s">
        <v>180</v>
      </c>
      <c r="C418" s="55" t="s">
        <v>181</v>
      </c>
      <c r="D418" s="41">
        <v>0</v>
      </c>
      <c r="E418" s="42">
        <v>148</v>
      </c>
      <c r="F418" s="43">
        <v>0</v>
      </c>
      <c r="G418" s="44">
        <f t="shared" si="99"/>
        <v>148</v>
      </c>
      <c r="H418" s="45">
        <f t="shared" si="100"/>
        <v>20.831</v>
      </c>
      <c r="I418" s="45">
        <f t="shared" si="101"/>
        <v>0</v>
      </c>
      <c r="J418" s="45">
        <f t="shared" si="102"/>
        <v>2.7080299999999999</v>
      </c>
      <c r="K418" s="46">
        <f t="shared" si="103"/>
        <v>0</v>
      </c>
      <c r="L418" s="47">
        <v>0.20000000000000001</v>
      </c>
      <c r="M418" s="48">
        <f t="shared" si="104"/>
        <v>0</v>
      </c>
      <c r="N418" s="49">
        <v>0.050000000000000003</v>
      </c>
      <c r="O418" s="50">
        <f t="shared" si="105"/>
        <v>0</v>
      </c>
      <c r="P418" s="49">
        <v>0.050000000000000003</v>
      </c>
      <c r="Q418" s="50">
        <f t="shared" si="106"/>
        <v>0</v>
      </c>
      <c r="R418" s="51">
        <f t="shared" si="107"/>
        <v>0</v>
      </c>
      <c r="S418" s="52">
        <f t="shared" si="108"/>
        <v>0</v>
      </c>
      <c r="T418" s="53" t="e">
        <f t="shared" si="109"/>
        <v>#DIV/0!</v>
      </c>
    </row>
    <row r="419" ht="15.95" customHeight="1">
      <c r="A419" s="352" t="s">
        <v>502</v>
      </c>
      <c r="B419" s="39" t="s">
        <v>182</v>
      </c>
      <c r="C419" s="40" t="s">
        <v>183</v>
      </c>
      <c r="D419" s="41">
        <v>0</v>
      </c>
      <c r="E419" s="42">
        <v>128</v>
      </c>
      <c r="F419" s="43">
        <v>0</v>
      </c>
      <c r="G419" s="44">
        <f t="shared" si="99"/>
        <v>128</v>
      </c>
      <c r="H419" s="45">
        <f t="shared" si="100"/>
        <v>18.015999999999998</v>
      </c>
      <c r="I419" s="45">
        <f t="shared" si="101"/>
        <v>0</v>
      </c>
      <c r="J419" s="45">
        <f t="shared" si="102"/>
        <v>2.3420799999999997</v>
      </c>
      <c r="K419" s="46">
        <f t="shared" si="103"/>
        <v>0</v>
      </c>
      <c r="L419" s="47">
        <v>0.20000000000000001</v>
      </c>
      <c r="M419" s="48">
        <f t="shared" si="104"/>
        <v>0</v>
      </c>
      <c r="N419" s="49">
        <v>0.050000000000000003</v>
      </c>
      <c r="O419" s="50">
        <f t="shared" si="105"/>
        <v>0</v>
      </c>
      <c r="P419" s="49">
        <v>0.050000000000000003</v>
      </c>
      <c r="Q419" s="50">
        <f t="shared" si="106"/>
        <v>0</v>
      </c>
      <c r="R419" s="51">
        <f t="shared" si="107"/>
        <v>0</v>
      </c>
      <c r="S419" s="52">
        <f t="shared" si="108"/>
        <v>0</v>
      </c>
      <c r="T419" s="53" t="e">
        <f t="shared" si="109"/>
        <v>#DIV/0!</v>
      </c>
    </row>
    <row r="420" ht="15.95" customHeight="1">
      <c r="A420" s="352" t="s">
        <v>502</v>
      </c>
      <c r="B420" s="39" t="s">
        <v>184</v>
      </c>
      <c r="C420" s="40" t="s">
        <v>185</v>
      </c>
      <c r="D420" s="41">
        <v>0</v>
      </c>
      <c r="E420" s="42">
        <v>298</v>
      </c>
      <c r="F420" s="43">
        <v>0</v>
      </c>
      <c r="G420" s="44">
        <f t="shared" si="99"/>
        <v>298</v>
      </c>
      <c r="H420" s="45">
        <f t="shared" si="100"/>
        <v>41.943499999999993</v>
      </c>
      <c r="I420" s="45">
        <f t="shared" si="101"/>
        <v>0</v>
      </c>
      <c r="J420" s="45">
        <f t="shared" si="102"/>
        <v>5.4526549999999991</v>
      </c>
      <c r="K420" s="46">
        <f t="shared" si="103"/>
        <v>0</v>
      </c>
      <c r="L420" s="47">
        <v>0.20000000000000001</v>
      </c>
      <c r="M420" s="48">
        <f t="shared" si="104"/>
        <v>0</v>
      </c>
      <c r="N420" s="49">
        <v>0.050000000000000003</v>
      </c>
      <c r="O420" s="50">
        <f t="shared" si="105"/>
        <v>0</v>
      </c>
      <c r="P420" s="49">
        <v>0.050000000000000003</v>
      </c>
      <c r="Q420" s="50">
        <f t="shared" si="106"/>
        <v>0</v>
      </c>
      <c r="R420" s="51">
        <f t="shared" si="107"/>
        <v>0</v>
      </c>
      <c r="S420" s="52">
        <f t="shared" si="108"/>
        <v>0</v>
      </c>
      <c r="T420" s="53" t="e">
        <f t="shared" si="109"/>
        <v>#DIV/0!</v>
      </c>
    </row>
    <row r="421" ht="15.95" customHeight="1">
      <c r="A421" s="352" t="s">
        <v>502</v>
      </c>
      <c r="B421" s="39" t="s">
        <v>186</v>
      </c>
      <c r="C421" s="40" t="s">
        <v>187</v>
      </c>
      <c r="D421" s="41">
        <v>0</v>
      </c>
      <c r="E421" s="42">
        <v>348</v>
      </c>
      <c r="F421" s="43">
        <v>0</v>
      </c>
      <c r="G421" s="44">
        <f t="shared" si="99"/>
        <v>348</v>
      </c>
      <c r="H421" s="45">
        <f t="shared" si="100"/>
        <v>48.980999999999995</v>
      </c>
      <c r="I421" s="45">
        <f t="shared" si="101"/>
        <v>0</v>
      </c>
      <c r="J421" s="45">
        <f t="shared" si="102"/>
        <v>6.3675299999999995</v>
      </c>
      <c r="K421" s="46">
        <f t="shared" si="103"/>
        <v>0</v>
      </c>
      <c r="L421" s="47">
        <v>0.20000000000000001</v>
      </c>
      <c r="M421" s="48">
        <f t="shared" si="104"/>
        <v>0</v>
      </c>
      <c r="N421" s="49">
        <v>0.050000000000000003</v>
      </c>
      <c r="O421" s="50">
        <f t="shared" si="105"/>
        <v>0</v>
      </c>
      <c r="P421" s="49">
        <v>0.050000000000000003</v>
      </c>
      <c r="Q421" s="50">
        <f t="shared" si="106"/>
        <v>0</v>
      </c>
      <c r="R421" s="51">
        <f t="shared" si="107"/>
        <v>0</v>
      </c>
      <c r="S421" s="52">
        <f t="shared" si="108"/>
        <v>0</v>
      </c>
      <c r="T421" s="53" t="e">
        <f t="shared" si="109"/>
        <v>#DIV/0!</v>
      </c>
    </row>
    <row r="422" ht="15.95" customHeight="1">
      <c r="A422" s="352" t="s">
        <v>502</v>
      </c>
      <c r="B422" s="39" t="s">
        <v>188</v>
      </c>
      <c r="C422" s="40" t="s">
        <v>189</v>
      </c>
      <c r="D422" s="41">
        <v>0</v>
      </c>
      <c r="E422" s="42">
        <v>328</v>
      </c>
      <c r="F422" s="43">
        <v>0</v>
      </c>
      <c r="G422" s="44">
        <f t="shared" si="99"/>
        <v>328</v>
      </c>
      <c r="H422" s="45">
        <f t="shared" si="100"/>
        <v>46.165999999999997</v>
      </c>
      <c r="I422" s="45">
        <f t="shared" si="101"/>
        <v>0</v>
      </c>
      <c r="J422" s="45">
        <f t="shared" si="102"/>
        <v>6.0015799999999997</v>
      </c>
      <c r="K422" s="46">
        <f t="shared" si="103"/>
        <v>0</v>
      </c>
      <c r="L422" s="47">
        <v>0.20000000000000001</v>
      </c>
      <c r="M422" s="48">
        <f t="shared" si="104"/>
        <v>0</v>
      </c>
      <c r="N422" s="49">
        <v>0.050000000000000003</v>
      </c>
      <c r="O422" s="50">
        <f t="shared" si="105"/>
        <v>0</v>
      </c>
      <c r="P422" s="49">
        <v>0.050000000000000003</v>
      </c>
      <c r="Q422" s="50">
        <f t="shared" si="106"/>
        <v>0</v>
      </c>
      <c r="R422" s="51">
        <f t="shared" si="107"/>
        <v>0</v>
      </c>
      <c r="S422" s="52">
        <f t="shared" si="108"/>
        <v>0</v>
      </c>
      <c r="T422" s="53" t="e">
        <f t="shared" si="109"/>
        <v>#DIV/0!</v>
      </c>
    </row>
    <row r="423" ht="15.95" customHeight="1">
      <c r="A423" s="352" t="s">
        <v>502</v>
      </c>
      <c r="B423" s="39" t="s">
        <v>190</v>
      </c>
      <c r="C423" s="40" t="s">
        <v>191</v>
      </c>
      <c r="D423" s="41">
        <v>0</v>
      </c>
      <c r="E423" s="42">
        <v>398</v>
      </c>
      <c r="F423" s="43">
        <v>0</v>
      </c>
      <c r="G423" s="44">
        <f t="shared" si="99"/>
        <v>398</v>
      </c>
      <c r="H423" s="45">
        <f t="shared" si="100"/>
        <v>56.018499999999996</v>
      </c>
      <c r="I423" s="45">
        <f t="shared" si="101"/>
        <v>0</v>
      </c>
      <c r="J423" s="45">
        <f t="shared" si="102"/>
        <v>7.2824049999999998</v>
      </c>
      <c r="K423" s="46">
        <f t="shared" si="103"/>
        <v>0</v>
      </c>
      <c r="L423" s="47">
        <v>0.20000000000000001</v>
      </c>
      <c r="M423" s="48">
        <f t="shared" si="104"/>
        <v>0</v>
      </c>
      <c r="N423" s="49">
        <v>0.050000000000000003</v>
      </c>
      <c r="O423" s="50">
        <f t="shared" si="105"/>
        <v>0</v>
      </c>
      <c r="P423" s="49">
        <v>0.050000000000000003</v>
      </c>
      <c r="Q423" s="50">
        <f t="shared" si="106"/>
        <v>0</v>
      </c>
      <c r="R423" s="51">
        <f t="shared" si="107"/>
        <v>0</v>
      </c>
      <c r="S423" s="52">
        <f t="shared" si="108"/>
        <v>0</v>
      </c>
      <c r="T423" s="53" t="e">
        <f t="shared" si="109"/>
        <v>#DIV/0!</v>
      </c>
    </row>
    <row r="424" ht="15.95" customHeight="1">
      <c r="A424" s="352" t="s">
        <v>502</v>
      </c>
      <c r="B424" s="39" t="s">
        <v>192</v>
      </c>
      <c r="C424" s="40" t="s">
        <v>193</v>
      </c>
      <c r="D424" s="41">
        <v>0</v>
      </c>
      <c r="E424" s="42">
        <v>518</v>
      </c>
      <c r="F424" s="43">
        <v>0</v>
      </c>
      <c r="G424" s="44">
        <f t="shared" si="99"/>
        <v>518</v>
      </c>
      <c r="H424" s="45">
        <f t="shared" si="100"/>
        <v>72.908499999999989</v>
      </c>
      <c r="I424" s="45">
        <f t="shared" si="101"/>
        <v>0</v>
      </c>
      <c r="J424" s="45">
        <f t="shared" si="102"/>
        <v>9.4781049999999993</v>
      </c>
      <c r="K424" s="46">
        <f t="shared" si="103"/>
        <v>0</v>
      </c>
      <c r="L424" s="47">
        <v>0.20000000000000001</v>
      </c>
      <c r="M424" s="48">
        <f t="shared" si="104"/>
        <v>0</v>
      </c>
      <c r="N424" s="49">
        <v>0.050000000000000003</v>
      </c>
      <c r="O424" s="50">
        <f t="shared" si="105"/>
        <v>0</v>
      </c>
      <c r="P424" s="49">
        <v>0.050000000000000003</v>
      </c>
      <c r="Q424" s="50">
        <f t="shared" si="106"/>
        <v>0</v>
      </c>
      <c r="R424" s="51">
        <f t="shared" si="107"/>
        <v>0</v>
      </c>
      <c r="S424" s="52">
        <f t="shared" si="108"/>
        <v>0</v>
      </c>
      <c r="T424" s="53" t="e">
        <f t="shared" si="109"/>
        <v>#DIV/0!</v>
      </c>
    </row>
    <row r="425" ht="15.95" customHeight="1">
      <c r="A425" s="352" t="s">
        <v>502</v>
      </c>
      <c r="B425" s="39" t="s">
        <v>194</v>
      </c>
      <c r="C425" s="40" t="s">
        <v>195</v>
      </c>
      <c r="D425" s="41">
        <v>0</v>
      </c>
      <c r="E425" s="42">
        <v>348</v>
      </c>
      <c r="F425" s="43">
        <v>0</v>
      </c>
      <c r="G425" s="44">
        <f t="shared" si="99"/>
        <v>348</v>
      </c>
      <c r="H425" s="45">
        <f t="shared" si="100"/>
        <v>48.980999999999995</v>
      </c>
      <c r="I425" s="45">
        <f t="shared" si="101"/>
        <v>0</v>
      </c>
      <c r="J425" s="45">
        <f t="shared" si="102"/>
        <v>6.3675299999999995</v>
      </c>
      <c r="K425" s="46">
        <f t="shared" si="103"/>
        <v>0</v>
      </c>
      <c r="L425" s="47">
        <v>0.20000000000000001</v>
      </c>
      <c r="M425" s="48">
        <f t="shared" si="104"/>
        <v>0</v>
      </c>
      <c r="N425" s="49">
        <v>0.050000000000000003</v>
      </c>
      <c r="O425" s="50">
        <f t="shared" si="105"/>
        <v>0</v>
      </c>
      <c r="P425" s="49">
        <v>0.050000000000000003</v>
      </c>
      <c r="Q425" s="50">
        <f t="shared" si="106"/>
        <v>0</v>
      </c>
      <c r="R425" s="51">
        <f t="shared" si="107"/>
        <v>0</v>
      </c>
      <c r="S425" s="52">
        <f t="shared" si="108"/>
        <v>0</v>
      </c>
      <c r="T425" s="53" t="e">
        <f t="shared" si="109"/>
        <v>#DIV/0!</v>
      </c>
    </row>
    <row r="426" ht="15.95" customHeight="1">
      <c r="A426" s="352" t="s">
        <v>502</v>
      </c>
      <c r="B426" s="39" t="s">
        <v>196</v>
      </c>
      <c r="C426" s="40" t="s">
        <v>197</v>
      </c>
      <c r="D426" s="41">
        <v>0</v>
      </c>
      <c r="E426" s="42">
        <v>498</v>
      </c>
      <c r="F426" s="43">
        <v>0</v>
      </c>
      <c r="G426" s="44">
        <f t="shared" si="99"/>
        <v>498</v>
      </c>
      <c r="H426" s="45">
        <f t="shared" si="100"/>
        <v>70.093499999999992</v>
      </c>
      <c r="I426" s="45">
        <f t="shared" si="101"/>
        <v>0</v>
      </c>
      <c r="J426" s="45">
        <f t="shared" si="102"/>
        <v>9.1121549999999996</v>
      </c>
      <c r="K426" s="46">
        <f t="shared" si="103"/>
        <v>0</v>
      </c>
      <c r="L426" s="47">
        <v>0.20000000000000001</v>
      </c>
      <c r="M426" s="48">
        <f t="shared" si="104"/>
        <v>0</v>
      </c>
      <c r="N426" s="49">
        <v>0.050000000000000003</v>
      </c>
      <c r="O426" s="50">
        <f t="shared" si="105"/>
        <v>0</v>
      </c>
      <c r="P426" s="49">
        <v>0.050000000000000003</v>
      </c>
      <c r="Q426" s="50">
        <f t="shared" si="106"/>
        <v>0</v>
      </c>
      <c r="R426" s="51">
        <f t="shared" si="107"/>
        <v>0</v>
      </c>
      <c r="S426" s="52">
        <f t="shared" si="108"/>
        <v>0</v>
      </c>
      <c r="T426" s="53" t="e">
        <f t="shared" si="109"/>
        <v>#DIV/0!</v>
      </c>
    </row>
    <row r="427" ht="15.95" customHeight="1">
      <c r="A427" s="352" t="s">
        <v>502</v>
      </c>
      <c r="B427" s="39" t="s">
        <v>198</v>
      </c>
      <c r="C427" s="40" t="s">
        <v>199</v>
      </c>
      <c r="D427" s="41">
        <v>0</v>
      </c>
      <c r="E427" s="42">
        <v>198</v>
      </c>
      <c r="F427" s="43">
        <v>0</v>
      </c>
      <c r="G427" s="44">
        <f t="shared" si="99"/>
        <v>198</v>
      </c>
      <c r="H427" s="45">
        <f t="shared" si="100"/>
        <v>27.868499999999997</v>
      </c>
      <c r="I427" s="45">
        <f t="shared" si="101"/>
        <v>0</v>
      </c>
      <c r="J427" s="45">
        <f t="shared" si="102"/>
        <v>3.6229049999999998</v>
      </c>
      <c r="K427" s="46">
        <f t="shared" si="103"/>
        <v>0</v>
      </c>
      <c r="L427" s="47">
        <v>0.20000000000000001</v>
      </c>
      <c r="M427" s="48">
        <f t="shared" si="104"/>
        <v>0</v>
      </c>
      <c r="N427" s="49">
        <v>0.050000000000000003</v>
      </c>
      <c r="O427" s="50">
        <f t="shared" si="105"/>
        <v>0</v>
      </c>
      <c r="P427" s="49">
        <v>0.050000000000000003</v>
      </c>
      <c r="Q427" s="50">
        <f t="shared" si="106"/>
        <v>0</v>
      </c>
      <c r="R427" s="51">
        <f t="shared" si="107"/>
        <v>0</v>
      </c>
      <c r="S427" s="52">
        <f t="shared" si="108"/>
        <v>0</v>
      </c>
      <c r="T427" s="53" t="e">
        <f t="shared" si="109"/>
        <v>#DIV/0!</v>
      </c>
    </row>
    <row r="428" ht="15.95" customHeight="1">
      <c r="A428" s="352" t="s">
        <v>502</v>
      </c>
      <c r="B428" s="56" t="s">
        <v>200</v>
      </c>
      <c r="C428" s="40" t="s">
        <v>201</v>
      </c>
      <c r="D428" s="41">
        <v>0</v>
      </c>
      <c r="E428" s="42">
        <v>298</v>
      </c>
      <c r="F428" s="43">
        <v>0</v>
      </c>
      <c r="G428" s="44">
        <f t="shared" si="99"/>
        <v>298</v>
      </c>
      <c r="H428" s="45">
        <f t="shared" si="100"/>
        <v>41.943499999999993</v>
      </c>
      <c r="I428" s="45">
        <f t="shared" si="101"/>
        <v>0</v>
      </c>
      <c r="J428" s="45">
        <f t="shared" si="102"/>
        <v>5.4526549999999991</v>
      </c>
      <c r="K428" s="46">
        <f t="shared" si="103"/>
        <v>0</v>
      </c>
      <c r="L428" s="47">
        <v>0.20000000000000001</v>
      </c>
      <c r="M428" s="48">
        <f t="shared" si="104"/>
        <v>0</v>
      </c>
      <c r="N428" s="49">
        <v>0.050000000000000003</v>
      </c>
      <c r="O428" s="50">
        <f t="shared" si="105"/>
        <v>0</v>
      </c>
      <c r="P428" s="49">
        <v>0.050000000000000003</v>
      </c>
      <c r="Q428" s="50">
        <f t="shared" si="106"/>
        <v>0</v>
      </c>
      <c r="R428" s="51">
        <f t="shared" si="107"/>
        <v>0</v>
      </c>
      <c r="S428" s="52">
        <f t="shared" si="108"/>
        <v>0</v>
      </c>
      <c r="T428" s="53" t="e">
        <f t="shared" si="109"/>
        <v>#DIV/0!</v>
      </c>
    </row>
    <row r="429" ht="15.95" customHeight="1">
      <c r="A429" s="352" t="s">
        <v>502</v>
      </c>
      <c r="B429" s="39" t="s">
        <v>202</v>
      </c>
      <c r="C429" s="40" t="s">
        <v>203</v>
      </c>
      <c r="D429" s="41">
        <v>0</v>
      </c>
      <c r="E429" s="42">
        <v>298</v>
      </c>
      <c r="F429" s="43">
        <v>0</v>
      </c>
      <c r="G429" s="44">
        <f t="shared" si="99"/>
        <v>298</v>
      </c>
      <c r="H429" s="45">
        <f t="shared" si="100"/>
        <v>41.943499999999993</v>
      </c>
      <c r="I429" s="45">
        <f t="shared" si="101"/>
        <v>0</v>
      </c>
      <c r="J429" s="45">
        <f t="shared" si="102"/>
        <v>5.4526549999999991</v>
      </c>
      <c r="K429" s="46">
        <f t="shared" si="103"/>
        <v>0</v>
      </c>
      <c r="L429" s="47">
        <v>0.20000000000000001</v>
      </c>
      <c r="M429" s="48">
        <f t="shared" si="104"/>
        <v>0</v>
      </c>
      <c r="N429" s="49">
        <v>0.050000000000000003</v>
      </c>
      <c r="O429" s="50">
        <f t="shared" si="105"/>
        <v>0</v>
      </c>
      <c r="P429" s="49">
        <v>0.050000000000000003</v>
      </c>
      <c r="Q429" s="50">
        <f t="shared" si="106"/>
        <v>0</v>
      </c>
      <c r="R429" s="51">
        <f t="shared" si="107"/>
        <v>0</v>
      </c>
      <c r="S429" s="52">
        <f t="shared" si="108"/>
        <v>0</v>
      </c>
      <c r="T429" s="53" t="e">
        <f t="shared" si="109"/>
        <v>#DIV/0!</v>
      </c>
    </row>
    <row r="430" ht="15.95" customHeight="1">
      <c r="A430" s="352" t="s">
        <v>502</v>
      </c>
      <c r="B430" s="39" t="s">
        <v>204</v>
      </c>
      <c r="C430" s="40" t="s">
        <v>205</v>
      </c>
      <c r="D430" s="41">
        <v>0</v>
      </c>
      <c r="E430" s="42">
        <v>448</v>
      </c>
      <c r="F430" s="43">
        <v>0</v>
      </c>
      <c r="G430" s="44">
        <f t="shared" si="99"/>
        <v>448</v>
      </c>
      <c r="H430" s="45">
        <f t="shared" si="100"/>
        <v>63.055999999999997</v>
      </c>
      <c r="I430" s="45">
        <f t="shared" si="101"/>
        <v>0</v>
      </c>
      <c r="J430" s="45">
        <f t="shared" si="102"/>
        <v>8.1972799999999992</v>
      </c>
      <c r="K430" s="46">
        <f t="shared" si="103"/>
        <v>0</v>
      </c>
      <c r="L430" s="47">
        <v>0.20000000000000001</v>
      </c>
      <c r="M430" s="48">
        <f t="shared" si="104"/>
        <v>0</v>
      </c>
      <c r="N430" s="49">
        <v>0.050000000000000003</v>
      </c>
      <c r="O430" s="50">
        <f t="shared" si="105"/>
        <v>0</v>
      </c>
      <c r="P430" s="49">
        <v>0.050000000000000003</v>
      </c>
      <c r="Q430" s="50">
        <f t="shared" si="106"/>
        <v>0</v>
      </c>
      <c r="R430" s="51">
        <f t="shared" si="107"/>
        <v>0</v>
      </c>
      <c r="S430" s="52">
        <f t="shared" si="108"/>
        <v>0</v>
      </c>
      <c r="T430" s="53" t="e">
        <f t="shared" si="109"/>
        <v>#DIV/0!</v>
      </c>
    </row>
    <row r="431" ht="15.95" customHeight="1">
      <c r="A431" s="352" t="s">
        <v>502</v>
      </c>
      <c r="B431" s="39" t="s">
        <v>206</v>
      </c>
      <c r="C431" s="61" t="s">
        <v>207</v>
      </c>
      <c r="D431" s="41">
        <v>0</v>
      </c>
      <c r="E431" s="42">
        <v>248</v>
      </c>
      <c r="F431" s="43">
        <v>0</v>
      </c>
      <c r="G431" s="44">
        <f t="shared" si="99"/>
        <v>248</v>
      </c>
      <c r="H431" s="45">
        <f t="shared" si="100"/>
        <v>34.905999999999999</v>
      </c>
      <c r="I431" s="45">
        <f t="shared" si="101"/>
        <v>0</v>
      </c>
      <c r="J431" s="45">
        <f t="shared" si="102"/>
        <v>4.5377799999999997</v>
      </c>
      <c r="K431" s="46">
        <f t="shared" si="103"/>
        <v>0</v>
      </c>
      <c r="L431" s="47">
        <v>0.20000000000000001</v>
      </c>
      <c r="M431" s="48">
        <f t="shared" si="104"/>
        <v>0</v>
      </c>
      <c r="N431" s="49">
        <v>0.050000000000000003</v>
      </c>
      <c r="O431" s="50">
        <f t="shared" si="105"/>
        <v>0</v>
      </c>
      <c r="P431" s="49">
        <v>0.050000000000000003</v>
      </c>
      <c r="Q431" s="50">
        <f t="shared" si="106"/>
        <v>0</v>
      </c>
      <c r="R431" s="51">
        <f t="shared" si="107"/>
        <v>0</v>
      </c>
      <c r="S431" s="52">
        <f t="shared" si="108"/>
        <v>0</v>
      </c>
      <c r="T431" s="53" t="e">
        <f t="shared" si="109"/>
        <v>#DIV/0!</v>
      </c>
    </row>
    <row r="432" ht="15.95" customHeight="1">
      <c r="A432" s="352" t="s">
        <v>502</v>
      </c>
      <c r="B432" s="39" t="s">
        <v>208</v>
      </c>
      <c r="C432" s="61" t="s">
        <v>209</v>
      </c>
      <c r="D432" s="41">
        <v>0</v>
      </c>
      <c r="E432" s="42">
        <v>348</v>
      </c>
      <c r="F432" s="43">
        <v>0</v>
      </c>
      <c r="G432" s="44">
        <f t="shared" si="99"/>
        <v>348</v>
      </c>
      <c r="H432" s="45">
        <f t="shared" si="100"/>
        <v>48.980999999999995</v>
      </c>
      <c r="I432" s="45">
        <f t="shared" si="101"/>
        <v>0</v>
      </c>
      <c r="J432" s="45">
        <f t="shared" si="102"/>
        <v>6.3675299999999995</v>
      </c>
      <c r="K432" s="46">
        <f t="shared" si="103"/>
        <v>0</v>
      </c>
      <c r="L432" s="47">
        <v>0.20000000000000001</v>
      </c>
      <c r="M432" s="48">
        <f t="shared" si="104"/>
        <v>0</v>
      </c>
      <c r="N432" s="49">
        <v>0.050000000000000003</v>
      </c>
      <c r="O432" s="50">
        <f t="shared" si="105"/>
        <v>0</v>
      </c>
      <c r="P432" s="49">
        <v>0.050000000000000003</v>
      </c>
      <c r="Q432" s="50">
        <f t="shared" si="106"/>
        <v>0</v>
      </c>
      <c r="R432" s="51">
        <f t="shared" si="107"/>
        <v>0</v>
      </c>
      <c r="S432" s="52">
        <f t="shared" si="108"/>
        <v>0</v>
      </c>
      <c r="T432" s="53" t="e">
        <f t="shared" si="109"/>
        <v>#DIV/0!</v>
      </c>
    </row>
    <row r="433" ht="15.95" customHeight="1">
      <c r="A433" s="352" t="s">
        <v>502</v>
      </c>
      <c r="B433" s="56" t="s">
        <v>210</v>
      </c>
      <c r="C433" s="40" t="s">
        <v>211</v>
      </c>
      <c r="D433" s="41">
        <v>0</v>
      </c>
      <c r="E433" s="42">
        <v>368</v>
      </c>
      <c r="F433" s="43">
        <v>0</v>
      </c>
      <c r="G433" s="44">
        <f t="shared" si="99"/>
        <v>368</v>
      </c>
      <c r="H433" s="45">
        <f t="shared" si="100"/>
        <v>51.795999999999992</v>
      </c>
      <c r="I433" s="45">
        <f t="shared" si="101"/>
        <v>0</v>
      </c>
      <c r="J433" s="45">
        <f t="shared" si="102"/>
        <v>6.7334799999999992</v>
      </c>
      <c r="K433" s="46">
        <f t="shared" si="103"/>
        <v>0</v>
      </c>
      <c r="L433" s="47">
        <v>0.20000000000000001</v>
      </c>
      <c r="M433" s="48">
        <f t="shared" si="104"/>
        <v>0</v>
      </c>
      <c r="N433" s="49">
        <v>0.050000000000000003</v>
      </c>
      <c r="O433" s="50">
        <f t="shared" si="105"/>
        <v>0</v>
      </c>
      <c r="P433" s="49">
        <v>0.050000000000000003</v>
      </c>
      <c r="Q433" s="50">
        <f t="shared" si="106"/>
        <v>0</v>
      </c>
      <c r="R433" s="51">
        <f t="shared" si="107"/>
        <v>0</v>
      </c>
      <c r="S433" s="52">
        <f t="shared" si="108"/>
        <v>0</v>
      </c>
      <c r="T433" s="53" t="e">
        <f t="shared" si="109"/>
        <v>#DIV/0!</v>
      </c>
    </row>
    <row r="434" ht="15.95" customHeight="1">
      <c r="A434" s="352" t="s">
        <v>502</v>
      </c>
      <c r="B434" s="56" t="s">
        <v>212</v>
      </c>
      <c r="C434" s="40" t="s">
        <v>213</v>
      </c>
      <c r="D434" s="41">
        <v>0</v>
      </c>
      <c r="E434" s="42">
        <v>528</v>
      </c>
      <c r="F434" s="43">
        <v>0</v>
      </c>
      <c r="G434" s="44">
        <f t="shared" si="99"/>
        <v>528</v>
      </c>
      <c r="H434" s="45">
        <f t="shared" si="100"/>
        <v>74.315999999999988</v>
      </c>
      <c r="I434" s="45">
        <f t="shared" si="101"/>
        <v>0</v>
      </c>
      <c r="J434" s="45">
        <f t="shared" si="102"/>
        <v>9.6610799999999983</v>
      </c>
      <c r="K434" s="46">
        <f t="shared" si="103"/>
        <v>0</v>
      </c>
      <c r="L434" s="47">
        <v>0.20000000000000001</v>
      </c>
      <c r="M434" s="48">
        <f t="shared" si="104"/>
        <v>0</v>
      </c>
      <c r="N434" s="49">
        <v>0.050000000000000003</v>
      </c>
      <c r="O434" s="50">
        <f t="shared" si="105"/>
        <v>0</v>
      </c>
      <c r="P434" s="49">
        <v>0.050000000000000003</v>
      </c>
      <c r="Q434" s="50">
        <f t="shared" si="106"/>
        <v>0</v>
      </c>
      <c r="R434" s="51">
        <f t="shared" si="107"/>
        <v>0</v>
      </c>
      <c r="S434" s="52">
        <f t="shared" si="108"/>
        <v>0</v>
      </c>
      <c r="T434" s="53" t="e">
        <f t="shared" si="109"/>
        <v>#DIV/0!</v>
      </c>
    </row>
    <row r="435" ht="15.95" customHeight="1">
      <c r="A435" s="352" t="s">
        <v>502</v>
      </c>
      <c r="B435" s="56" t="s">
        <v>214</v>
      </c>
      <c r="C435" s="40" t="s">
        <v>215</v>
      </c>
      <c r="D435" s="41">
        <v>0</v>
      </c>
      <c r="E435" s="42">
        <v>678</v>
      </c>
      <c r="F435" s="43">
        <v>0</v>
      </c>
      <c r="G435" s="44">
        <f t="shared" si="99"/>
        <v>678</v>
      </c>
      <c r="H435" s="45">
        <f t="shared" si="100"/>
        <v>95.428499999999985</v>
      </c>
      <c r="I435" s="45">
        <f t="shared" si="101"/>
        <v>0</v>
      </c>
      <c r="J435" s="45">
        <f t="shared" si="102"/>
        <v>12.405704999999999</v>
      </c>
      <c r="K435" s="46">
        <f t="shared" si="103"/>
        <v>0</v>
      </c>
      <c r="L435" s="47">
        <v>0.20000000000000001</v>
      </c>
      <c r="M435" s="48">
        <f t="shared" si="104"/>
        <v>0</v>
      </c>
      <c r="N435" s="49">
        <v>0.050000000000000003</v>
      </c>
      <c r="O435" s="50">
        <f t="shared" si="105"/>
        <v>0</v>
      </c>
      <c r="P435" s="49">
        <v>0.050000000000000003</v>
      </c>
      <c r="Q435" s="50">
        <f t="shared" si="106"/>
        <v>0</v>
      </c>
      <c r="R435" s="51">
        <f t="shared" si="107"/>
        <v>0</v>
      </c>
      <c r="S435" s="52">
        <f t="shared" si="108"/>
        <v>0</v>
      </c>
      <c r="T435" s="53" t="e">
        <f t="shared" si="109"/>
        <v>#DIV/0!</v>
      </c>
    </row>
    <row r="436" ht="15.95" customHeight="1">
      <c r="A436" s="352" t="s">
        <v>502</v>
      </c>
      <c r="B436" s="56" t="s">
        <v>216</v>
      </c>
      <c r="C436" s="40" t="s">
        <v>217</v>
      </c>
      <c r="D436" s="41">
        <v>0</v>
      </c>
      <c r="E436" s="42">
        <v>248</v>
      </c>
      <c r="F436" s="43">
        <v>0</v>
      </c>
      <c r="G436" s="44">
        <f t="shared" si="99"/>
        <v>248</v>
      </c>
      <c r="H436" s="45">
        <f t="shared" si="100"/>
        <v>34.905999999999999</v>
      </c>
      <c r="I436" s="45">
        <f t="shared" si="101"/>
        <v>0</v>
      </c>
      <c r="J436" s="45">
        <f t="shared" si="102"/>
        <v>4.5377799999999997</v>
      </c>
      <c r="K436" s="46">
        <f t="shared" si="103"/>
        <v>0</v>
      </c>
      <c r="L436" s="47">
        <v>0.20000000000000001</v>
      </c>
      <c r="M436" s="48">
        <f t="shared" si="104"/>
        <v>0</v>
      </c>
      <c r="N436" s="49">
        <v>0.050000000000000003</v>
      </c>
      <c r="O436" s="50">
        <f t="shared" si="105"/>
        <v>0</v>
      </c>
      <c r="P436" s="49">
        <v>0.050000000000000003</v>
      </c>
      <c r="Q436" s="50">
        <f t="shared" si="106"/>
        <v>0</v>
      </c>
      <c r="R436" s="51">
        <f t="shared" si="107"/>
        <v>0</v>
      </c>
      <c r="S436" s="52">
        <f t="shared" si="108"/>
        <v>0</v>
      </c>
      <c r="T436" s="53" t="e">
        <f t="shared" si="109"/>
        <v>#DIV/0!</v>
      </c>
    </row>
    <row r="437" ht="15.95" customHeight="1">
      <c r="A437" s="352" t="s">
        <v>502</v>
      </c>
      <c r="B437" s="56" t="s">
        <v>218</v>
      </c>
      <c r="C437" s="40" t="s">
        <v>219</v>
      </c>
      <c r="D437" s="41">
        <v>0</v>
      </c>
      <c r="E437" s="42">
        <v>298</v>
      </c>
      <c r="F437" s="43">
        <v>0</v>
      </c>
      <c r="G437" s="44">
        <f t="shared" si="99"/>
        <v>298</v>
      </c>
      <c r="H437" s="45">
        <f t="shared" si="100"/>
        <v>41.943499999999993</v>
      </c>
      <c r="I437" s="45">
        <f t="shared" si="101"/>
        <v>0</v>
      </c>
      <c r="J437" s="45">
        <f t="shared" si="102"/>
        <v>5.4526549999999991</v>
      </c>
      <c r="K437" s="46">
        <f t="shared" si="103"/>
        <v>0</v>
      </c>
      <c r="L437" s="47">
        <v>0.20000000000000001</v>
      </c>
      <c r="M437" s="48">
        <f t="shared" si="104"/>
        <v>0</v>
      </c>
      <c r="N437" s="49">
        <v>0.050000000000000003</v>
      </c>
      <c r="O437" s="50">
        <f t="shared" si="105"/>
        <v>0</v>
      </c>
      <c r="P437" s="49">
        <v>0.050000000000000003</v>
      </c>
      <c r="Q437" s="50">
        <f t="shared" si="106"/>
        <v>0</v>
      </c>
      <c r="R437" s="51">
        <f t="shared" si="107"/>
        <v>0</v>
      </c>
      <c r="S437" s="52">
        <f t="shared" si="108"/>
        <v>0</v>
      </c>
      <c r="T437" s="53" t="e">
        <f t="shared" si="109"/>
        <v>#DIV/0!</v>
      </c>
    </row>
    <row r="438" ht="15.95" customHeight="1">
      <c r="A438" s="352" t="s">
        <v>502</v>
      </c>
      <c r="B438" s="56" t="s">
        <v>220</v>
      </c>
      <c r="C438" s="40" t="s">
        <v>221</v>
      </c>
      <c r="D438" s="41">
        <v>0</v>
      </c>
      <c r="E438" s="42">
        <v>498</v>
      </c>
      <c r="F438" s="43">
        <v>0</v>
      </c>
      <c r="G438" s="44">
        <f t="shared" si="99"/>
        <v>498</v>
      </c>
      <c r="H438" s="45">
        <f t="shared" si="100"/>
        <v>70.093499999999992</v>
      </c>
      <c r="I438" s="45">
        <f t="shared" si="101"/>
        <v>0</v>
      </c>
      <c r="J438" s="45">
        <f t="shared" si="102"/>
        <v>9.1121549999999996</v>
      </c>
      <c r="K438" s="46">
        <f t="shared" si="103"/>
        <v>0</v>
      </c>
      <c r="L438" s="47">
        <v>0.20000000000000001</v>
      </c>
      <c r="M438" s="48">
        <f t="shared" si="104"/>
        <v>0</v>
      </c>
      <c r="N438" s="49">
        <v>0.050000000000000003</v>
      </c>
      <c r="O438" s="50">
        <f t="shared" si="105"/>
        <v>0</v>
      </c>
      <c r="P438" s="49">
        <v>0.050000000000000003</v>
      </c>
      <c r="Q438" s="50">
        <f t="shared" si="106"/>
        <v>0</v>
      </c>
      <c r="R438" s="51">
        <f t="shared" si="107"/>
        <v>0</v>
      </c>
      <c r="S438" s="52">
        <f t="shared" si="108"/>
        <v>0</v>
      </c>
      <c r="T438" s="53" t="e">
        <f t="shared" si="109"/>
        <v>#DIV/0!</v>
      </c>
    </row>
    <row r="439" ht="15.95" customHeight="1">
      <c r="A439" s="352" t="s">
        <v>502</v>
      </c>
      <c r="B439" s="39" t="s">
        <v>222</v>
      </c>
      <c r="C439" s="61" t="s">
        <v>223</v>
      </c>
      <c r="D439" s="41">
        <v>0</v>
      </c>
      <c r="E439" s="42">
        <v>298</v>
      </c>
      <c r="F439" s="43">
        <v>0</v>
      </c>
      <c r="G439" s="44">
        <f t="shared" si="99"/>
        <v>298</v>
      </c>
      <c r="H439" s="45">
        <f t="shared" si="100"/>
        <v>41.943499999999993</v>
      </c>
      <c r="I439" s="45">
        <f t="shared" si="101"/>
        <v>0</v>
      </c>
      <c r="J439" s="45">
        <f t="shared" si="102"/>
        <v>5.4526549999999991</v>
      </c>
      <c r="K439" s="46">
        <f t="shared" si="103"/>
        <v>0</v>
      </c>
      <c r="L439" s="47">
        <v>0.20000000000000001</v>
      </c>
      <c r="M439" s="48">
        <f t="shared" si="104"/>
        <v>0</v>
      </c>
      <c r="N439" s="49">
        <v>0.050000000000000003</v>
      </c>
      <c r="O439" s="50">
        <f t="shared" si="105"/>
        <v>0</v>
      </c>
      <c r="P439" s="49">
        <v>0.050000000000000003</v>
      </c>
      <c r="Q439" s="50">
        <f t="shared" si="106"/>
        <v>0</v>
      </c>
      <c r="R439" s="51">
        <f t="shared" si="107"/>
        <v>0</v>
      </c>
      <c r="S439" s="52">
        <f t="shared" si="108"/>
        <v>0</v>
      </c>
      <c r="T439" s="53" t="e">
        <f t="shared" si="109"/>
        <v>#DIV/0!</v>
      </c>
    </row>
    <row r="440" ht="15.95" customHeight="1">
      <c r="A440" s="352" t="s">
        <v>502</v>
      </c>
      <c r="B440" s="39" t="s">
        <v>224</v>
      </c>
      <c r="C440" s="61" t="s">
        <v>225</v>
      </c>
      <c r="D440" s="41">
        <v>0</v>
      </c>
      <c r="E440" s="42">
        <v>428</v>
      </c>
      <c r="F440" s="43">
        <v>0</v>
      </c>
      <c r="G440" s="44">
        <f t="shared" si="99"/>
        <v>428</v>
      </c>
      <c r="H440" s="45">
        <f t="shared" si="100"/>
        <v>60.240999999999993</v>
      </c>
      <c r="I440" s="45">
        <f t="shared" si="101"/>
        <v>0</v>
      </c>
      <c r="J440" s="45">
        <f t="shared" si="102"/>
        <v>7.8313299999999995</v>
      </c>
      <c r="K440" s="46">
        <f t="shared" si="103"/>
        <v>0</v>
      </c>
      <c r="L440" s="47">
        <v>0.20000000000000001</v>
      </c>
      <c r="M440" s="48">
        <f t="shared" si="104"/>
        <v>0</v>
      </c>
      <c r="N440" s="49">
        <v>0.050000000000000003</v>
      </c>
      <c r="O440" s="50">
        <f t="shared" si="105"/>
        <v>0</v>
      </c>
      <c r="P440" s="49">
        <v>0.050000000000000003</v>
      </c>
      <c r="Q440" s="50">
        <f t="shared" si="106"/>
        <v>0</v>
      </c>
      <c r="R440" s="51">
        <f t="shared" si="107"/>
        <v>0</v>
      </c>
      <c r="S440" s="52">
        <f t="shared" si="108"/>
        <v>0</v>
      </c>
      <c r="T440" s="53" t="e">
        <f t="shared" si="109"/>
        <v>#DIV/0!</v>
      </c>
    </row>
    <row r="441" ht="15.95" customHeight="1">
      <c r="A441" s="352" t="s">
        <v>502</v>
      </c>
      <c r="B441" s="39" t="s">
        <v>226</v>
      </c>
      <c r="C441" s="61" t="s">
        <v>227</v>
      </c>
      <c r="D441" s="41">
        <v>0</v>
      </c>
      <c r="E441" s="42">
        <v>498</v>
      </c>
      <c r="F441" s="43">
        <v>0</v>
      </c>
      <c r="G441" s="44">
        <f t="shared" si="99"/>
        <v>498</v>
      </c>
      <c r="H441" s="45">
        <f t="shared" si="100"/>
        <v>70.093499999999992</v>
      </c>
      <c r="I441" s="45">
        <f t="shared" si="101"/>
        <v>0</v>
      </c>
      <c r="J441" s="45">
        <f t="shared" si="102"/>
        <v>9.1121549999999996</v>
      </c>
      <c r="K441" s="46">
        <f t="shared" si="103"/>
        <v>0</v>
      </c>
      <c r="L441" s="47">
        <v>0.20000000000000001</v>
      </c>
      <c r="M441" s="48">
        <f t="shared" si="104"/>
        <v>0</v>
      </c>
      <c r="N441" s="49">
        <v>0.050000000000000003</v>
      </c>
      <c r="O441" s="50">
        <f t="shared" si="105"/>
        <v>0</v>
      </c>
      <c r="P441" s="49">
        <v>0.050000000000000003</v>
      </c>
      <c r="Q441" s="50">
        <f t="shared" si="106"/>
        <v>0</v>
      </c>
      <c r="R441" s="51">
        <f t="shared" si="107"/>
        <v>0</v>
      </c>
      <c r="S441" s="52">
        <f t="shared" si="108"/>
        <v>0</v>
      </c>
      <c r="T441" s="53" t="e">
        <f t="shared" si="109"/>
        <v>#DIV/0!</v>
      </c>
    </row>
    <row r="442" ht="15.95" customHeight="1">
      <c r="A442" s="352" t="s">
        <v>502</v>
      </c>
      <c r="B442" s="56" t="s">
        <v>228</v>
      </c>
      <c r="C442" s="40" t="s">
        <v>229</v>
      </c>
      <c r="D442" s="41">
        <v>0</v>
      </c>
      <c r="E442" s="42">
        <v>298</v>
      </c>
      <c r="F442" s="43">
        <v>0</v>
      </c>
      <c r="G442" s="44">
        <f t="shared" si="99"/>
        <v>298</v>
      </c>
      <c r="H442" s="45">
        <f t="shared" si="100"/>
        <v>41.943499999999993</v>
      </c>
      <c r="I442" s="45">
        <f t="shared" si="101"/>
        <v>0</v>
      </c>
      <c r="J442" s="45">
        <f t="shared" si="102"/>
        <v>5.4526549999999991</v>
      </c>
      <c r="K442" s="46">
        <f t="shared" si="103"/>
        <v>0</v>
      </c>
      <c r="L442" s="47">
        <v>0.20000000000000001</v>
      </c>
      <c r="M442" s="48">
        <f t="shared" si="104"/>
        <v>0</v>
      </c>
      <c r="N442" s="49">
        <v>0.050000000000000003</v>
      </c>
      <c r="O442" s="50">
        <f t="shared" si="105"/>
        <v>0</v>
      </c>
      <c r="P442" s="49">
        <v>0.050000000000000003</v>
      </c>
      <c r="Q442" s="50">
        <f t="shared" si="106"/>
        <v>0</v>
      </c>
      <c r="R442" s="51">
        <f t="shared" si="107"/>
        <v>0</v>
      </c>
      <c r="S442" s="52">
        <f t="shared" si="108"/>
        <v>0</v>
      </c>
      <c r="T442" s="53" t="e">
        <f t="shared" si="109"/>
        <v>#DIV/0!</v>
      </c>
    </row>
    <row r="443" ht="15.95" customHeight="1">
      <c r="A443" s="352" t="s">
        <v>502</v>
      </c>
      <c r="B443" s="56" t="s">
        <v>230</v>
      </c>
      <c r="C443" s="40" t="s">
        <v>231</v>
      </c>
      <c r="D443" s="41">
        <v>0</v>
      </c>
      <c r="E443" s="42">
        <v>428</v>
      </c>
      <c r="F443" s="43">
        <v>0</v>
      </c>
      <c r="G443" s="44">
        <f t="shared" si="99"/>
        <v>428</v>
      </c>
      <c r="H443" s="45">
        <f t="shared" si="100"/>
        <v>60.240999999999993</v>
      </c>
      <c r="I443" s="45">
        <f t="shared" si="101"/>
        <v>0</v>
      </c>
      <c r="J443" s="45">
        <f t="shared" si="102"/>
        <v>7.8313299999999995</v>
      </c>
      <c r="K443" s="46">
        <f t="shared" si="103"/>
        <v>0</v>
      </c>
      <c r="L443" s="47">
        <v>0.20000000000000001</v>
      </c>
      <c r="M443" s="48">
        <f t="shared" si="104"/>
        <v>0</v>
      </c>
      <c r="N443" s="49">
        <v>0.050000000000000003</v>
      </c>
      <c r="O443" s="50">
        <f t="shared" si="105"/>
        <v>0</v>
      </c>
      <c r="P443" s="49">
        <v>0.050000000000000003</v>
      </c>
      <c r="Q443" s="50">
        <f t="shared" si="106"/>
        <v>0</v>
      </c>
      <c r="R443" s="51">
        <f t="shared" si="107"/>
        <v>0</v>
      </c>
      <c r="S443" s="52">
        <f t="shared" si="108"/>
        <v>0</v>
      </c>
      <c r="T443" s="53" t="e">
        <f t="shared" si="109"/>
        <v>#DIV/0!</v>
      </c>
    </row>
    <row r="444" ht="15.95" customHeight="1">
      <c r="A444" s="352" t="s">
        <v>502</v>
      </c>
      <c r="B444" s="39" t="s">
        <v>232</v>
      </c>
      <c r="C444" s="40" t="s">
        <v>233</v>
      </c>
      <c r="D444" s="41">
        <v>0</v>
      </c>
      <c r="E444" s="42">
        <v>158</v>
      </c>
      <c r="F444" s="43">
        <v>0</v>
      </c>
      <c r="G444" s="44">
        <f t="shared" si="99"/>
        <v>158</v>
      </c>
      <c r="H444" s="45">
        <f t="shared" si="100"/>
        <v>22.238499999999998</v>
      </c>
      <c r="I444" s="45">
        <f t="shared" si="101"/>
        <v>0</v>
      </c>
      <c r="J444" s="45">
        <f t="shared" si="102"/>
        <v>2.8910049999999998</v>
      </c>
      <c r="K444" s="46">
        <f t="shared" si="103"/>
        <v>0</v>
      </c>
      <c r="L444" s="47">
        <v>0.20000000000000001</v>
      </c>
      <c r="M444" s="48">
        <f t="shared" si="104"/>
        <v>0</v>
      </c>
      <c r="N444" s="49">
        <v>0.050000000000000003</v>
      </c>
      <c r="O444" s="50">
        <f t="shared" si="105"/>
        <v>0</v>
      </c>
      <c r="P444" s="49">
        <v>0.050000000000000003</v>
      </c>
      <c r="Q444" s="50">
        <f t="shared" si="106"/>
        <v>0</v>
      </c>
      <c r="R444" s="51">
        <f t="shared" si="107"/>
        <v>0</v>
      </c>
      <c r="S444" s="52">
        <f t="shared" si="108"/>
        <v>0</v>
      </c>
      <c r="T444" s="53" t="e">
        <f t="shared" si="109"/>
        <v>#DIV/0!</v>
      </c>
    </row>
    <row r="445" ht="15.95" customHeight="1">
      <c r="A445" s="352" t="s">
        <v>502</v>
      </c>
      <c r="B445" s="39" t="s">
        <v>234</v>
      </c>
      <c r="C445" s="40" t="s">
        <v>235</v>
      </c>
      <c r="D445" s="41">
        <v>0</v>
      </c>
      <c r="E445" s="42">
        <v>301.5</v>
      </c>
      <c r="F445" s="43">
        <v>0</v>
      </c>
      <c r="G445" s="44">
        <f t="shared" si="99"/>
        <v>301</v>
      </c>
      <c r="H445" s="45">
        <f t="shared" si="100"/>
        <v>42.365749999999998</v>
      </c>
      <c r="I445" s="45">
        <f t="shared" si="101"/>
        <v>0</v>
      </c>
      <c r="J445" s="45">
        <f t="shared" si="102"/>
        <v>5.5075475000000003</v>
      </c>
      <c r="K445" s="46">
        <f t="shared" si="103"/>
        <v>0</v>
      </c>
      <c r="L445" s="47">
        <v>0.20000000000000001</v>
      </c>
      <c r="M445" s="48">
        <f t="shared" si="104"/>
        <v>0</v>
      </c>
      <c r="N445" s="49">
        <v>0.050000000000000003</v>
      </c>
      <c r="O445" s="50">
        <f t="shared" si="105"/>
        <v>0</v>
      </c>
      <c r="P445" s="49">
        <v>0.050000000000000003</v>
      </c>
      <c r="Q445" s="50">
        <f t="shared" si="106"/>
        <v>0</v>
      </c>
      <c r="R445" s="51">
        <f t="shared" si="107"/>
        <v>0</v>
      </c>
      <c r="S445" s="52">
        <f t="shared" si="108"/>
        <v>0</v>
      </c>
      <c r="T445" s="53" t="e">
        <f t="shared" si="109"/>
        <v>#DIV/0!</v>
      </c>
    </row>
    <row r="446" ht="15.95" customHeight="1">
      <c r="A446" s="352" t="s">
        <v>502</v>
      </c>
      <c r="B446" s="39" t="s">
        <v>236</v>
      </c>
      <c r="C446" s="40" t="s">
        <v>237</v>
      </c>
      <c r="D446" s="41">
        <v>0</v>
      </c>
      <c r="E446" s="42">
        <v>278</v>
      </c>
      <c r="F446" s="43">
        <v>0</v>
      </c>
      <c r="G446" s="44">
        <f t="shared" si="99"/>
        <v>278</v>
      </c>
      <c r="H446" s="45">
        <f t="shared" si="100"/>
        <v>39.128499999999995</v>
      </c>
      <c r="I446" s="45">
        <f t="shared" si="101"/>
        <v>0</v>
      </c>
      <c r="J446" s="45">
        <f t="shared" si="102"/>
        <v>5.0867049999999994</v>
      </c>
      <c r="K446" s="46">
        <f t="shared" si="103"/>
        <v>0</v>
      </c>
      <c r="L446" s="47">
        <v>0.20000000000000001</v>
      </c>
      <c r="M446" s="48">
        <f t="shared" si="104"/>
        <v>0</v>
      </c>
      <c r="N446" s="49">
        <v>0.050000000000000003</v>
      </c>
      <c r="O446" s="50">
        <f t="shared" si="105"/>
        <v>0</v>
      </c>
      <c r="P446" s="49">
        <v>0.050000000000000003</v>
      </c>
      <c r="Q446" s="50">
        <f t="shared" si="106"/>
        <v>0</v>
      </c>
      <c r="R446" s="51">
        <f t="shared" si="107"/>
        <v>0</v>
      </c>
      <c r="S446" s="52">
        <f t="shared" si="108"/>
        <v>0</v>
      </c>
      <c r="T446" s="53" t="e">
        <f t="shared" si="109"/>
        <v>#DIV/0!</v>
      </c>
    </row>
    <row r="447" ht="15.95" customHeight="1">
      <c r="A447" s="352" t="s">
        <v>502</v>
      </c>
      <c r="B447" s="39" t="s">
        <v>238</v>
      </c>
      <c r="C447" s="40" t="s">
        <v>239</v>
      </c>
      <c r="D447" s="41">
        <v>0</v>
      </c>
      <c r="E447" s="42">
        <v>88</v>
      </c>
      <c r="F447" s="43">
        <v>0</v>
      </c>
      <c r="G447" s="44">
        <f t="shared" si="99"/>
        <v>88</v>
      </c>
      <c r="H447" s="45">
        <f t="shared" si="100"/>
        <v>12.385999999999999</v>
      </c>
      <c r="I447" s="45">
        <f t="shared" si="101"/>
        <v>0</v>
      </c>
      <c r="J447" s="45">
        <f t="shared" si="102"/>
        <v>1.6101799999999999</v>
      </c>
      <c r="K447" s="46">
        <f t="shared" si="103"/>
        <v>0</v>
      </c>
      <c r="L447" s="47">
        <v>0.20000000000000001</v>
      </c>
      <c r="M447" s="48">
        <f t="shared" si="104"/>
        <v>0</v>
      </c>
      <c r="N447" s="49">
        <v>0.050000000000000003</v>
      </c>
      <c r="O447" s="50">
        <f t="shared" si="105"/>
        <v>0</v>
      </c>
      <c r="P447" s="49">
        <v>0.050000000000000003</v>
      </c>
      <c r="Q447" s="50">
        <f t="shared" si="106"/>
        <v>0</v>
      </c>
      <c r="R447" s="51">
        <f t="shared" si="107"/>
        <v>0</v>
      </c>
      <c r="S447" s="52">
        <f t="shared" si="108"/>
        <v>0</v>
      </c>
      <c r="T447" s="53" t="e">
        <f t="shared" si="109"/>
        <v>#DIV/0!</v>
      </c>
    </row>
    <row r="448" ht="15.95" customHeight="1">
      <c r="A448" s="352" t="s">
        <v>502</v>
      </c>
      <c r="B448" s="56" t="s">
        <v>240</v>
      </c>
      <c r="C448" s="55" t="s">
        <v>241</v>
      </c>
      <c r="D448" s="41">
        <v>0</v>
      </c>
      <c r="E448" s="42">
        <v>198</v>
      </c>
      <c r="F448" s="43">
        <v>0</v>
      </c>
      <c r="G448" s="44">
        <f t="shared" si="99"/>
        <v>198</v>
      </c>
      <c r="H448" s="45">
        <f t="shared" si="100"/>
        <v>27.868499999999997</v>
      </c>
      <c r="I448" s="45">
        <f t="shared" si="101"/>
        <v>0</v>
      </c>
      <c r="J448" s="45">
        <f t="shared" si="102"/>
        <v>3.6229049999999998</v>
      </c>
      <c r="K448" s="46">
        <f t="shared" si="103"/>
        <v>0</v>
      </c>
      <c r="L448" s="47">
        <v>0.20000000000000001</v>
      </c>
      <c r="M448" s="48">
        <f t="shared" si="104"/>
        <v>0</v>
      </c>
      <c r="N448" s="49">
        <v>0.050000000000000003</v>
      </c>
      <c r="O448" s="50">
        <f t="shared" si="105"/>
        <v>0</v>
      </c>
      <c r="P448" s="49">
        <v>0.050000000000000003</v>
      </c>
      <c r="Q448" s="50">
        <f t="shared" si="106"/>
        <v>0</v>
      </c>
      <c r="R448" s="51">
        <f t="shared" si="107"/>
        <v>0</v>
      </c>
      <c r="S448" s="52">
        <f t="shared" si="108"/>
        <v>0</v>
      </c>
      <c r="T448" s="53" t="e">
        <f t="shared" si="109"/>
        <v>#DIV/0!</v>
      </c>
    </row>
    <row r="449" ht="15.95" customHeight="1">
      <c r="A449" s="352" t="s">
        <v>502</v>
      </c>
      <c r="B449" s="56" t="s">
        <v>242</v>
      </c>
      <c r="C449" s="55" t="s">
        <v>243</v>
      </c>
      <c r="D449" s="41">
        <v>0</v>
      </c>
      <c r="E449" s="42">
        <v>348</v>
      </c>
      <c r="F449" s="43">
        <v>0</v>
      </c>
      <c r="G449" s="44">
        <f t="shared" si="99"/>
        <v>348</v>
      </c>
      <c r="H449" s="45">
        <f t="shared" si="100"/>
        <v>48.980999999999995</v>
      </c>
      <c r="I449" s="45">
        <f t="shared" si="101"/>
        <v>0</v>
      </c>
      <c r="J449" s="45">
        <f t="shared" si="102"/>
        <v>6.3675299999999995</v>
      </c>
      <c r="K449" s="46">
        <f t="shared" si="103"/>
        <v>0</v>
      </c>
      <c r="L449" s="47">
        <v>0.20000000000000001</v>
      </c>
      <c r="M449" s="48">
        <f t="shared" si="104"/>
        <v>0</v>
      </c>
      <c r="N449" s="49">
        <v>0.050000000000000003</v>
      </c>
      <c r="O449" s="50">
        <f t="shared" si="105"/>
        <v>0</v>
      </c>
      <c r="P449" s="49">
        <v>0.050000000000000003</v>
      </c>
      <c r="Q449" s="50">
        <f t="shared" si="106"/>
        <v>0</v>
      </c>
      <c r="R449" s="51">
        <f t="shared" si="107"/>
        <v>0</v>
      </c>
      <c r="S449" s="52">
        <f t="shared" si="108"/>
        <v>0</v>
      </c>
      <c r="T449" s="53" t="e">
        <f t="shared" si="109"/>
        <v>#DIV/0!</v>
      </c>
    </row>
    <row r="450" ht="15.95" customHeight="1">
      <c r="A450" s="352" t="s">
        <v>502</v>
      </c>
      <c r="B450" s="56" t="s">
        <v>244</v>
      </c>
      <c r="C450" s="55" t="s">
        <v>245</v>
      </c>
      <c r="D450" s="41">
        <v>0</v>
      </c>
      <c r="E450" s="42">
        <v>498</v>
      </c>
      <c r="F450" s="43">
        <v>0</v>
      </c>
      <c r="G450" s="44">
        <f t="shared" si="99"/>
        <v>498</v>
      </c>
      <c r="H450" s="45">
        <f t="shared" si="100"/>
        <v>70.093499999999992</v>
      </c>
      <c r="I450" s="45">
        <f t="shared" si="101"/>
        <v>0</v>
      </c>
      <c r="J450" s="45">
        <f t="shared" si="102"/>
        <v>9.1121549999999996</v>
      </c>
      <c r="K450" s="46">
        <f t="shared" si="103"/>
        <v>0</v>
      </c>
      <c r="L450" s="47">
        <v>0.20000000000000001</v>
      </c>
      <c r="M450" s="48">
        <f t="shared" si="104"/>
        <v>0</v>
      </c>
      <c r="N450" s="49">
        <v>0.050000000000000003</v>
      </c>
      <c r="O450" s="50">
        <f t="shared" si="105"/>
        <v>0</v>
      </c>
      <c r="P450" s="49">
        <v>0.050000000000000003</v>
      </c>
      <c r="Q450" s="50">
        <f t="shared" si="106"/>
        <v>0</v>
      </c>
      <c r="R450" s="51">
        <f t="shared" si="107"/>
        <v>0</v>
      </c>
      <c r="S450" s="52">
        <f t="shared" si="108"/>
        <v>0</v>
      </c>
      <c r="T450" s="53" t="e">
        <f t="shared" si="109"/>
        <v>#DIV/0!</v>
      </c>
    </row>
    <row r="451" ht="15.95" customHeight="1">
      <c r="A451" s="352" t="s">
        <v>502</v>
      </c>
      <c r="B451" s="54" t="s">
        <v>246</v>
      </c>
      <c r="C451" s="55" t="s">
        <v>247</v>
      </c>
      <c r="D451" s="41">
        <v>0</v>
      </c>
      <c r="E451" s="42">
        <v>248</v>
      </c>
      <c r="F451" s="43">
        <v>0</v>
      </c>
      <c r="G451" s="44">
        <f t="shared" si="99"/>
        <v>248</v>
      </c>
      <c r="H451" s="45">
        <f t="shared" si="100"/>
        <v>34.905999999999999</v>
      </c>
      <c r="I451" s="45">
        <f t="shared" si="101"/>
        <v>0</v>
      </c>
      <c r="J451" s="45">
        <f t="shared" si="102"/>
        <v>4.5377799999999997</v>
      </c>
      <c r="K451" s="46">
        <f t="shared" si="103"/>
        <v>0</v>
      </c>
      <c r="L451" s="47">
        <v>0.20000000000000001</v>
      </c>
      <c r="M451" s="48">
        <f t="shared" si="104"/>
        <v>0</v>
      </c>
      <c r="N451" s="49">
        <v>0.050000000000000003</v>
      </c>
      <c r="O451" s="50">
        <f t="shared" si="105"/>
        <v>0</v>
      </c>
      <c r="P451" s="49">
        <v>0.050000000000000003</v>
      </c>
      <c r="Q451" s="50">
        <f t="shared" si="106"/>
        <v>0</v>
      </c>
      <c r="R451" s="51">
        <f t="shared" si="107"/>
        <v>0</v>
      </c>
      <c r="S451" s="52">
        <f t="shared" si="108"/>
        <v>0</v>
      </c>
      <c r="T451" s="53" t="e">
        <f t="shared" si="109"/>
        <v>#DIV/0!</v>
      </c>
    </row>
    <row r="452" ht="15.95" customHeight="1">
      <c r="A452" s="352" t="s">
        <v>502</v>
      </c>
      <c r="B452" s="54" t="s">
        <v>248</v>
      </c>
      <c r="C452" s="55" t="s">
        <v>249</v>
      </c>
      <c r="D452" s="41">
        <v>0</v>
      </c>
      <c r="E452" s="42">
        <v>348</v>
      </c>
      <c r="F452" s="43">
        <v>0</v>
      </c>
      <c r="G452" s="44">
        <f t="shared" si="99"/>
        <v>348</v>
      </c>
      <c r="H452" s="45">
        <f t="shared" si="100"/>
        <v>48.980999999999995</v>
      </c>
      <c r="I452" s="45">
        <f t="shared" si="101"/>
        <v>0</v>
      </c>
      <c r="J452" s="45">
        <f t="shared" si="102"/>
        <v>6.3675299999999995</v>
      </c>
      <c r="K452" s="46">
        <f t="shared" si="103"/>
        <v>0</v>
      </c>
      <c r="L452" s="47">
        <v>0.20000000000000001</v>
      </c>
      <c r="M452" s="48">
        <f t="shared" si="104"/>
        <v>0</v>
      </c>
      <c r="N452" s="49">
        <v>0.050000000000000003</v>
      </c>
      <c r="O452" s="50">
        <f t="shared" si="105"/>
        <v>0</v>
      </c>
      <c r="P452" s="49">
        <v>0.050000000000000003</v>
      </c>
      <c r="Q452" s="50">
        <f t="shared" si="106"/>
        <v>0</v>
      </c>
      <c r="R452" s="51">
        <f t="shared" si="107"/>
        <v>0</v>
      </c>
      <c r="S452" s="52">
        <f t="shared" si="108"/>
        <v>0</v>
      </c>
      <c r="T452" s="53" t="e">
        <f t="shared" si="109"/>
        <v>#DIV/0!</v>
      </c>
    </row>
    <row r="453" ht="15.95" customHeight="1">
      <c r="A453" s="352" t="s">
        <v>502</v>
      </c>
      <c r="B453" s="56" t="s">
        <v>250</v>
      </c>
      <c r="C453" s="40" t="s">
        <v>251</v>
      </c>
      <c r="D453" s="41">
        <v>0</v>
      </c>
      <c r="E453" s="42">
        <v>198</v>
      </c>
      <c r="F453" s="43">
        <v>0</v>
      </c>
      <c r="G453" s="44">
        <f t="shared" si="99"/>
        <v>198</v>
      </c>
      <c r="H453" s="45">
        <f t="shared" si="100"/>
        <v>27.868499999999997</v>
      </c>
      <c r="I453" s="45">
        <f t="shared" si="101"/>
        <v>0</v>
      </c>
      <c r="J453" s="45">
        <f t="shared" si="102"/>
        <v>3.6229049999999998</v>
      </c>
      <c r="K453" s="46">
        <f t="shared" si="103"/>
        <v>0</v>
      </c>
      <c r="L453" s="47">
        <v>0.20000000000000001</v>
      </c>
      <c r="M453" s="48">
        <f t="shared" si="104"/>
        <v>0</v>
      </c>
      <c r="N453" s="49">
        <v>0.050000000000000003</v>
      </c>
      <c r="O453" s="50">
        <f t="shared" si="105"/>
        <v>0</v>
      </c>
      <c r="P453" s="49">
        <v>0.050000000000000003</v>
      </c>
      <c r="Q453" s="50">
        <f t="shared" si="106"/>
        <v>0</v>
      </c>
      <c r="R453" s="51">
        <f t="shared" si="107"/>
        <v>0</v>
      </c>
      <c r="S453" s="52">
        <f t="shared" si="108"/>
        <v>0</v>
      </c>
      <c r="T453" s="53" t="e">
        <f t="shared" si="109"/>
        <v>#DIV/0!</v>
      </c>
    </row>
    <row r="454" ht="15.95" customHeight="1">
      <c r="A454" s="352" t="s">
        <v>502</v>
      </c>
      <c r="B454" s="56" t="s">
        <v>252</v>
      </c>
      <c r="C454" s="40" t="s">
        <v>253</v>
      </c>
      <c r="D454" s="41">
        <v>0</v>
      </c>
      <c r="E454" s="42">
        <v>398</v>
      </c>
      <c r="F454" s="43">
        <v>0</v>
      </c>
      <c r="G454" s="44">
        <f t="shared" si="99"/>
        <v>398</v>
      </c>
      <c r="H454" s="45">
        <f t="shared" si="100"/>
        <v>56.018499999999996</v>
      </c>
      <c r="I454" s="45">
        <f t="shared" si="101"/>
        <v>0</v>
      </c>
      <c r="J454" s="45">
        <f t="shared" si="102"/>
        <v>7.2824049999999998</v>
      </c>
      <c r="K454" s="46">
        <f t="shared" si="103"/>
        <v>0</v>
      </c>
      <c r="L454" s="47">
        <v>0.20000000000000001</v>
      </c>
      <c r="M454" s="48">
        <f t="shared" si="104"/>
        <v>0</v>
      </c>
      <c r="N454" s="49">
        <v>0.050000000000000003</v>
      </c>
      <c r="O454" s="50">
        <f t="shared" si="105"/>
        <v>0</v>
      </c>
      <c r="P454" s="49">
        <v>0.050000000000000003</v>
      </c>
      <c r="Q454" s="50">
        <f t="shared" si="106"/>
        <v>0</v>
      </c>
      <c r="R454" s="51">
        <f t="shared" si="107"/>
        <v>0</v>
      </c>
      <c r="S454" s="52">
        <f t="shared" si="108"/>
        <v>0</v>
      </c>
      <c r="T454" s="53" t="e">
        <f t="shared" si="109"/>
        <v>#DIV/0!</v>
      </c>
    </row>
    <row r="455" ht="15.95" customHeight="1">
      <c r="A455" s="352" t="s">
        <v>502</v>
      </c>
      <c r="B455" s="56" t="s">
        <v>254</v>
      </c>
      <c r="C455" s="40" t="s">
        <v>255</v>
      </c>
      <c r="D455" s="41">
        <v>0</v>
      </c>
      <c r="E455" s="42">
        <v>298</v>
      </c>
      <c r="F455" s="43">
        <v>0</v>
      </c>
      <c r="G455" s="44">
        <f t="shared" si="99"/>
        <v>298</v>
      </c>
      <c r="H455" s="45">
        <f t="shared" si="100"/>
        <v>41.943499999999993</v>
      </c>
      <c r="I455" s="45">
        <f t="shared" si="101"/>
        <v>0</v>
      </c>
      <c r="J455" s="45">
        <f t="shared" si="102"/>
        <v>5.4526549999999991</v>
      </c>
      <c r="K455" s="46">
        <f t="shared" si="103"/>
        <v>0</v>
      </c>
      <c r="L455" s="47">
        <v>0.20000000000000001</v>
      </c>
      <c r="M455" s="48">
        <f t="shared" si="104"/>
        <v>0</v>
      </c>
      <c r="N455" s="49">
        <v>0.050000000000000003</v>
      </c>
      <c r="O455" s="50">
        <f t="shared" si="105"/>
        <v>0</v>
      </c>
      <c r="P455" s="49">
        <v>0.050000000000000003</v>
      </c>
      <c r="Q455" s="50">
        <f t="shared" si="106"/>
        <v>0</v>
      </c>
      <c r="R455" s="51">
        <f t="shared" si="107"/>
        <v>0</v>
      </c>
      <c r="S455" s="52">
        <f t="shared" si="108"/>
        <v>0</v>
      </c>
      <c r="T455" s="53" t="e">
        <f t="shared" si="109"/>
        <v>#DIV/0!</v>
      </c>
    </row>
    <row r="456" ht="15.95" customHeight="1">
      <c r="A456" s="352" t="s">
        <v>502</v>
      </c>
      <c r="B456" s="56" t="s">
        <v>256</v>
      </c>
      <c r="C456" s="40" t="s">
        <v>257</v>
      </c>
      <c r="D456" s="41">
        <v>0</v>
      </c>
      <c r="E456" s="42">
        <v>178</v>
      </c>
      <c r="F456" s="43">
        <v>0</v>
      </c>
      <c r="G456" s="44">
        <f t="shared" si="99"/>
        <v>178</v>
      </c>
      <c r="H456" s="45">
        <f t="shared" si="100"/>
        <v>25.053499999999996</v>
      </c>
      <c r="I456" s="45">
        <f t="shared" si="101"/>
        <v>0</v>
      </c>
      <c r="J456" s="45">
        <f t="shared" si="102"/>
        <v>3.2569549999999996</v>
      </c>
      <c r="K456" s="46">
        <f t="shared" si="103"/>
        <v>0</v>
      </c>
      <c r="L456" s="47">
        <v>0.20000000000000001</v>
      </c>
      <c r="M456" s="48">
        <f t="shared" si="104"/>
        <v>0</v>
      </c>
      <c r="N456" s="49">
        <v>0.050000000000000003</v>
      </c>
      <c r="O456" s="50">
        <f t="shared" si="105"/>
        <v>0</v>
      </c>
      <c r="P456" s="49">
        <v>0.050000000000000003</v>
      </c>
      <c r="Q456" s="50">
        <f t="shared" si="106"/>
        <v>0</v>
      </c>
      <c r="R456" s="51">
        <f t="shared" si="107"/>
        <v>0</v>
      </c>
      <c r="S456" s="52">
        <f t="shared" si="108"/>
        <v>0</v>
      </c>
      <c r="T456" s="53" t="e">
        <f t="shared" si="109"/>
        <v>#DIV/0!</v>
      </c>
    </row>
    <row r="457" ht="15.95" customHeight="1">
      <c r="A457" s="352" t="s">
        <v>502</v>
      </c>
      <c r="B457" s="56" t="s">
        <v>258</v>
      </c>
      <c r="C457" s="40" t="s">
        <v>259</v>
      </c>
      <c r="D457" s="41">
        <v>0</v>
      </c>
      <c r="E457" s="42">
        <v>498</v>
      </c>
      <c r="F457" s="43">
        <v>0</v>
      </c>
      <c r="G457" s="44">
        <f t="shared" si="99"/>
        <v>498</v>
      </c>
      <c r="H457" s="45">
        <f t="shared" si="100"/>
        <v>70.093499999999992</v>
      </c>
      <c r="I457" s="45">
        <f t="shared" si="101"/>
        <v>0</v>
      </c>
      <c r="J457" s="45">
        <f t="shared" si="102"/>
        <v>9.1121549999999996</v>
      </c>
      <c r="K457" s="46">
        <f t="shared" si="103"/>
        <v>0</v>
      </c>
      <c r="L457" s="47">
        <v>0.20000000000000001</v>
      </c>
      <c r="M457" s="48">
        <f t="shared" si="104"/>
        <v>0</v>
      </c>
      <c r="N457" s="49">
        <v>0.050000000000000003</v>
      </c>
      <c r="O457" s="50">
        <f t="shared" si="105"/>
        <v>0</v>
      </c>
      <c r="P457" s="49">
        <v>0.050000000000000003</v>
      </c>
      <c r="Q457" s="50">
        <f t="shared" si="106"/>
        <v>0</v>
      </c>
      <c r="R457" s="51">
        <f t="shared" si="107"/>
        <v>0</v>
      </c>
      <c r="S457" s="52">
        <f t="shared" si="108"/>
        <v>0</v>
      </c>
      <c r="T457" s="53" t="e">
        <f t="shared" si="109"/>
        <v>#DIV/0!</v>
      </c>
    </row>
    <row r="458" ht="15.95" customHeight="1">
      <c r="A458" s="352" t="s">
        <v>502</v>
      </c>
      <c r="B458" s="39" t="s">
        <v>260</v>
      </c>
      <c r="C458" s="40" t="s">
        <v>261</v>
      </c>
      <c r="D458" s="41">
        <v>0</v>
      </c>
      <c r="E458" s="42">
        <v>268</v>
      </c>
      <c r="F458" s="43">
        <v>0</v>
      </c>
      <c r="G458" s="44">
        <f t="shared" si="99"/>
        <v>268</v>
      </c>
      <c r="H458" s="45">
        <f t="shared" si="100"/>
        <v>37.720999999999997</v>
      </c>
      <c r="I458" s="45">
        <f t="shared" si="101"/>
        <v>0</v>
      </c>
      <c r="J458" s="45">
        <f t="shared" si="102"/>
        <v>4.9037299999999995</v>
      </c>
      <c r="K458" s="46">
        <f t="shared" si="103"/>
        <v>0</v>
      </c>
      <c r="L458" s="47">
        <v>0.20000000000000001</v>
      </c>
      <c r="M458" s="48">
        <f t="shared" si="104"/>
        <v>0</v>
      </c>
      <c r="N458" s="49">
        <v>0.050000000000000003</v>
      </c>
      <c r="O458" s="50">
        <f t="shared" si="105"/>
        <v>0</v>
      </c>
      <c r="P458" s="49">
        <v>0.050000000000000003</v>
      </c>
      <c r="Q458" s="50">
        <f t="shared" si="106"/>
        <v>0</v>
      </c>
      <c r="R458" s="51">
        <f t="shared" si="107"/>
        <v>0</v>
      </c>
      <c r="S458" s="52">
        <f t="shared" si="108"/>
        <v>0</v>
      </c>
      <c r="T458" s="53" t="e">
        <f t="shared" si="109"/>
        <v>#DIV/0!</v>
      </c>
    </row>
    <row r="459" ht="15.95" customHeight="1">
      <c r="A459" s="352" t="s">
        <v>502</v>
      </c>
      <c r="B459" s="39" t="s">
        <v>262</v>
      </c>
      <c r="C459" s="40" t="s">
        <v>263</v>
      </c>
      <c r="D459" s="41">
        <v>0</v>
      </c>
      <c r="E459" s="42">
        <v>258</v>
      </c>
      <c r="F459" s="43">
        <v>0</v>
      </c>
      <c r="G459" s="44">
        <f t="shared" si="99"/>
        <v>258</v>
      </c>
      <c r="H459" s="45">
        <f t="shared" si="100"/>
        <v>36.313499999999998</v>
      </c>
      <c r="I459" s="45">
        <f t="shared" si="101"/>
        <v>0</v>
      </c>
      <c r="J459" s="45">
        <f t="shared" si="102"/>
        <v>4.7207549999999996</v>
      </c>
      <c r="K459" s="46">
        <f t="shared" si="103"/>
        <v>0</v>
      </c>
      <c r="L459" s="47">
        <v>0.20000000000000001</v>
      </c>
      <c r="M459" s="48">
        <f t="shared" si="104"/>
        <v>0</v>
      </c>
      <c r="N459" s="49">
        <v>0.050000000000000003</v>
      </c>
      <c r="O459" s="50">
        <f t="shared" si="105"/>
        <v>0</v>
      </c>
      <c r="P459" s="49">
        <v>0.050000000000000003</v>
      </c>
      <c r="Q459" s="50">
        <f t="shared" si="106"/>
        <v>0</v>
      </c>
      <c r="R459" s="51">
        <f t="shared" si="107"/>
        <v>0</v>
      </c>
      <c r="S459" s="52">
        <f t="shared" si="108"/>
        <v>0</v>
      </c>
      <c r="T459" s="53" t="e">
        <f t="shared" si="109"/>
        <v>#DIV/0!</v>
      </c>
    </row>
    <row r="460" ht="15.95" customHeight="1">
      <c r="A460" s="352" t="s">
        <v>502</v>
      </c>
      <c r="B460" s="39" t="s">
        <v>264</v>
      </c>
      <c r="C460" s="40" t="s">
        <v>265</v>
      </c>
      <c r="D460" s="41">
        <v>0</v>
      </c>
      <c r="E460" s="42">
        <v>314</v>
      </c>
      <c r="F460" s="43">
        <v>0</v>
      </c>
      <c r="G460" s="44">
        <f t="shared" si="99"/>
        <v>314</v>
      </c>
      <c r="H460" s="45">
        <f t="shared" si="100"/>
        <v>44.195499999999996</v>
      </c>
      <c r="I460" s="45">
        <f t="shared" si="101"/>
        <v>0</v>
      </c>
      <c r="J460" s="45">
        <f t="shared" si="102"/>
        <v>5.7454149999999995</v>
      </c>
      <c r="K460" s="46">
        <f t="shared" si="103"/>
        <v>0</v>
      </c>
      <c r="L460" s="47">
        <v>0.20000000000000001</v>
      </c>
      <c r="M460" s="48">
        <f t="shared" si="104"/>
        <v>0</v>
      </c>
      <c r="N460" s="49">
        <v>0.050000000000000003</v>
      </c>
      <c r="O460" s="50">
        <f t="shared" si="105"/>
        <v>0</v>
      </c>
      <c r="P460" s="49">
        <v>0.050000000000000003</v>
      </c>
      <c r="Q460" s="50">
        <f t="shared" si="106"/>
        <v>0</v>
      </c>
      <c r="R460" s="51">
        <f t="shared" si="107"/>
        <v>0</v>
      </c>
      <c r="S460" s="52">
        <f t="shared" si="108"/>
        <v>0</v>
      </c>
      <c r="T460" s="53" t="e">
        <f t="shared" si="109"/>
        <v>#DIV/0!</v>
      </c>
    </row>
    <row r="461" ht="15.95" customHeight="1">
      <c r="A461" s="352" t="s">
        <v>502</v>
      </c>
      <c r="B461" s="39" t="s">
        <v>266</v>
      </c>
      <c r="C461" s="40" t="s">
        <v>267</v>
      </c>
      <c r="D461" s="41">
        <v>0</v>
      </c>
      <c r="E461" s="42">
        <v>198</v>
      </c>
      <c r="F461" s="43">
        <v>0</v>
      </c>
      <c r="G461" s="44">
        <f t="shared" si="99"/>
        <v>198</v>
      </c>
      <c r="H461" s="45">
        <f t="shared" si="100"/>
        <v>27.868499999999997</v>
      </c>
      <c r="I461" s="45">
        <f t="shared" si="101"/>
        <v>0</v>
      </c>
      <c r="J461" s="45">
        <f t="shared" si="102"/>
        <v>3.6229049999999998</v>
      </c>
      <c r="K461" s="46">
        <f t="shared" si="103"/>
        <v>0</v>
      </c>
      <c r="L461" s="47">
        <v>0.20000000000000001</v>
      </c>
      <c r="M461" s="48">
        <f t="shared" si="104"/>
        <v>0</v>
      </c>
      <c r="N461" s="49">
        <v>0.050000000000000003</v>
      </c>
      <c r="O461" s="50">
        <f t="shared" si="105"/>
        <v>0</v>
      </c>
      <c r="P461" s="49">
        <v>0.050000000000000003</v>
      </c>
      <c r="Q461" s="50">
        <f t="shared" si="106"/>
        <v>0</v>
      </c>
      <c r="R461" s="51">
        <f t="shared" si="107"/>
        <v>0</v>
      </c>
      <c r="S461" s="52">
        <f t="shared" si="108"/>
        <v>0</v>
      </c>
      <c r="T461" s="53" t="e">
        <f t="shared" si="109"/>
        <v>#DIV/0!</v>
      </c>
    </row>
    <row r="462" ht="15.95" customHeight="1">
      <c r="A462" s="352" t="s">
        <v>502</v>
      </c>
      <c r="B462" s="39" t="s">
        <v>268</v>
      </c>
      <c r="C462" s="40" t="s">
        <v>269</v>
      </c>
      <c r="D462" s="41">
        <v>0</v>
      </c>
      <c r="E462" s="42">
        <v>398</v>
      </c>
      <c r="F462" s="43">
        <v>0</v>
      </c>
      <c r="G462" s="44">
        <f t="shared" si="99"/>
        <v>398</v>
      </c>
      <c r="H462" s="45">
        <f t="shared" si="100"/>
        <v>56.018499999999996</v>
      </c>
      <c r="I462" s="45">
        <f t="shared" si="101"/>
        <v>0</v>
      </c>
      <c r="J462" s="45">
        <f t="shared" si="102"/>
        <v>7.2824049999999998</v>
      </c>
      <c r="K462" s="46">
        <f t="shared" si="103"/>
        <v>0</v>
      </c>
      <c r="L462" s="47">
        <v>0.20000000000000001</v>
      </c>
      <c r="M462" s="48">
        <f t="shared" si="104"/>
        <v>0</v>
      </c>
      <c r="N462" s="49">
        <v>0.050000000000000003</v>
      </c>
      <c r="O462" s="50">
        <f t="shared" si="105"/>
        <v>0</v>
      </c>
      <c r="P462" s="49">
        <v>0.050000000000000003</v>
      </c>
      <c r="Q462" s="50">
        <f t="shared" si="106"/>
        <v>0</v>
      </c>
      <c r="R462" s="51">
        <f t="shared" si="107"/>
        <v>0</v>
      </c>
      <c r="S462" s="52">
        <f t="shared" si="108"/>
        <v>0</v>
      </c>
      <c r="T462" s="53" t="e">
        <f t="shared" si="109"/>
        <v>#DIV/0!</v>
      </c>
    </row>
    <row r="463" ht="15.95" customHeight="1">
      <c r="A463" s="352" t="s">
        <v>502</v>
      </c>
      <c r="B463" s="56" t="s">
        <v>270</v>
      </c>
      <c r="C463" s="62" t="s">
        <v>271</v>
      </c>
      <c r="D463" s="41">
        <v>0</v>
      </c>
      <c r="E463" s="42">
        <v>348</v>
      </c>
      <c r="F463" s="43">
        <v>0</v>
      </c>
      <c r="G463" s="44">
        <f t="shared" si="99"/>
        <v>348</v>
      </c>
      <c r="H463" s="45">
        <f t="shared" si="100"/>
        <v>48.980999999999995</v>
      </c>
      <c r="I463" s="45">
        <f t="shared" si="101"/>
        <v>0</v>
      </c>
      <c r="J463" s="45">
        <f t="shared" si="102"/>
        <v>6.3675299999999995</v>
      </c>
      <c r="K463" s="46">
        <f t="shared" si="103"/>
        <v>0</v>
      </c>
      <c r="L463" s="47">
        <v>0.20000000000000001</v>
      </c>
      <c r="M463" s="48">
        <f t="shared" si="104"/>
        <v>0</v>
      </c>
      <c r="N463" s="49">
        <v>0.050000000000000003</v>
      </c>
      <c r="O463" s="50">
        <f t="shared" si="105"/>
        <v>0</v>
      </c>
      <c r="P463" s="49">
        <v>0.050000000000000003</v>
      </c>
      <c r="Q463" s="50">
        <f t="shared" si="106"/>
        <v>0</v>
      </c>
      <c r="R463" s="51">
        <f t="shared" si="107"/>
        <v>0</v>
      </c>
      <c r="S463" s="52">
        <f t="shared" si="108"/>
        <v>0</v>
      </c>
      <c r="T463" s="53" t="e">
        <f t="shared" si="109"/>
        <v>#DIV/0!</v>
      </c>
    </row>
    <row r="464" ht="15.95" customHeight="1">
      <c r="A464" s="352" t="s">
        <v>502</v>
      </c>
      <c r="B464" s="56" t="s">
        <v>272</v>
      </c>
      <c r="C464" s="62" t="s">
        <v>273</v>
      </c>
      <c r="D464" s="41">
        <v>0</v>
      </c>
      <c r="E464" s="42">
        <v>498</v>
      </c>
      <c r="F464" s="43">
        <v>0</v>
      </c>
      <c r="G464" s="44">
        <f t="shared" si="99"/>
        <v>498</v>
      </c>
      <c r="H464" s="45">
        <f t="shared" si="100"/>
        <v>70.093499999999992</v>
      </c>
      <c r="I464" s="45">
        <f t="shared" si="101"/>
        <v>0</v>
      </c>
      <c r="J464" s="45">
        <f t="shared" si="102"/>
        <v>9.1121549999999996</v>
      </c>
      <c r="K464" s="46">
        <f t="shared" si="103"/>
        <v>0</v>
      </c>
      <c r="L464" s="47">
        <v>0.20000000000000001</v>
      </c>
      <c r="M464" s="48">
        <f t="shared" si="104"/>
        <v>0</v>
      </c>
      <c r="N464" s="49">
        <v>0.050000000000000003</v>
      </c>
      <c r="O464" s="50">
        <f t="shared" si="105"/>
        <v>0</v>
      </c>
      <c r="P464" s="49">
        <v>0.050000000000000003</v>
      </c>
      <c r="Q464" s="50">
        <f t="shared" si="106"/>
        <v>0</v>
      </c>
      <c r="R464" s="51">
        <f t="shared" si="107"/>
        <v>0</v>
      </c>
      <c r="S464" s="52">
        <f t="shared" si="108"/>
        <v>0</v>
      </c>
      <c r="T464" s="53" t="e">
        <f t="shared" si="109"/>
        <v>#DIV/0!</v>
      </c>
    </row>
    <row r="465" ht="15.95" customHeight="1">
      <c r="A465" s="352" t="s">
        <v>502</v>
      </c>
      <c r="B465" s="56" t="s">
        <v>274</v>
      </c>
      <c r="C465" s="62" t="s">
        <v>275</v>
      </c>
      <c r="D465" s="41">
        <v>0</v>
      </c>
      <c r="E465" s="42">
        <v>548</v>
      </c>
      <c r="F465" s="43">
        <v>0</v>
      </c>
      <c r="G465" s="44">
        <f t="shared" si="99"/>
        <v>548</v>
      </c>
      <c r="H465" s="45">
        <f t="shared" si="100"/>
        <v>77.130999999999986</v>
      </c>
      <c r="I465" s="45">
        <f t="shared" si="101"/>
        <v>0</v>
      </c>
      <c r="J465" s="45">
        <f t="shared" si="102"/>
        <v>10.027029999999998</v>
      </c>
      <c r="K465" s="46">
        <f t="shared" si="103"/>
        <v>0</v>
      </c>
      <c r="L465" s="47">
        <v>0.20000000000000001</v>
      </c>
      <c r="M465" s="48">
        <f t="shared" si="104"/>
        <v>0</v>
      </c>
      <c r="N465" s="49">
        <v>0.050000000000000003</v>
      </c>
      <c r="O465" s="50">
        <f t="shared" si="105"/>
        <v>0</v>
      </c>
      <c r="P465" s="49">
        <v>0.050000000000000003</v>
      </c>
      <c r="Q465" s="50">
        <f t="shared" si="106"/>
        <v>0</v>
      </c>
      <c r="R465" s="51">
        <f t="shared" si="107"/>
        <v>0</v>
      </c>
      <c r="S465" s="52">
        <f t="shared" si="108"/>
        <v>0</v>
      </c>
      <c r="T465" s="53" t="e">
        <f t="shared" si="109"/>
        <v>#DIV/0!</v>
      </c>
    </row>
    <row r="466" ht="15.95" customHeight="1">
      <c r="A466" s="352" t="s">
        <v>502</v>
      </c>
      <c r="B466" s="39" t="s">
        <v>276</v>
      </c>
      <c r="C466" s="59" t="s">
        <v>277</v>
      </c>
      <c r="D466" s="41">
        <v>0</v>
      </c>
      <c r="E466" s="42">
        <v>248</v>
      </c>
      <c r="F466" s="43">
        <v>0</v>
      </c>
      <c r="G466" s="44">
        <f t="shared" si="99"/>
        <v>248</v>
      </c>
      <c r="H466" s="45">
        <f t="shared" si="100"/>
        <v>34.905999999999999</v>
      </c>
      <c r="I466" s="45">
        <f t="shared" si="101"/>
        <v>0</v>
      </c>
      <c r="J466" s="45">
        <f t="shared" si="102"/>
        <v>4.5377799999999997</v>
      </c>
      <c r="K466" s="46">
        <f t="shared" si="103"/>
        <v>0</v>
      </c>
      <c r="L466" s="47">
        <v>0.20000000000000001</v>
      </c>
      <c r="M466" s="48">
        <f t="shared" si="104"/>
        <v>0</v>
      </c>
      <c r="N466" s="49">
        <v>0.050000000000000003</v>
      </c>
      <c r="O466" s="50">
        <f t="shared" si="105"/>
        <v>0</v>
      </c>
      <c r="P466" s="49">
        <v>0.050000000000000003</v>
      </c>
      <c r="Q466" s="50">
        <f t="shared" si="106"/>
        <v>0</v>
      </c>
      <c r="R466" s="51">
        <f t="shared" si="107"/>
        <v>0</v>
      </c>
      <c r="S466" s="52">
        <f t="shared" si="108"/>
        <v>0</v>
      </c>
      <c r="T466" s="53" t="e">
        <f t="shared" si="109"/>
        <v>#DIV/0!</v>
      </c>
    </row>
    <row r="467" ht="15.95" customHeight="1">
      <c r="A467" s="352" t="s">
        <v>502</v>
      </c>
      <c r="B467" s="39" t="s">
        <v>278</v>
      </c>
      <c r="C467" s="59" t="s">
        <v>279</v>
      </c>
      <c r="D467" s="41">
        <v>0</v>
      </c>
      <c r="E467" s="42">
        <v>348</v>
      </c>
      <c r="F467" s="43">
        <v>0</v>
      </c>
      <c r="G467" s="44">
        <f t="shared" ref="G467:G473" si="110">ROUNDDOWN(E467*(1-F467),0)</f>
        <v>348</v>
      </c>
      <c r="H467" s="45">
        <f t="shared" ref="H467:H491" si="111">G467*$C$6</f>
        <v>48.980999999999995</v>
      </c>
      <c r="I467" s="45">
        <f t="shared" ref="I467:I491" si="112">H467*D467</f>
        <v>0</v>
      </c>
      <c r="J467" s="45">
        <f t="shared" ref="J467:J491" si="113">H467*0.13</f>
        <v>6.3675299999999995</v>
      </c>
      <c r="K467" s="46">
        <f t="shared" ref="K467:K491" si="114">(H467-J467)*D467</f>
        <v>0</v>
      </c>
      <c r="L467" s="47">
        <v>0.20000000000000001</v>
      </c>
      <c r="M467" s="48">
        <f t="shared" ref="M467:M491" si="115">K467*L467</f>
        <v>0</v>
      </c>
      <c r="N467" s="49">
        <v>0.050000000000000003</v>
      </c>
      <c r="O467" s="50">
        <f t="shared" ref="O467:O491" si="116">K467*N467</f>
        <v>0</v>
      </c>
      <c r="P467" s="49">
        <v>0.050000000000000003</v>
      </c>
      <c r="Q467" s="50">
        <f t="shared" ref="Q467:Q491" si="117">K467*P467</f>
        <v>0</v>
      </c>
      <c r="R467" s="51">
        <f t="shared" ref="R467:R491" si="118">IFERROR(ROUND((K467-M467-O467-Q467)/D467,2),0)</f>
        <v>0</v>
      </c>
      <c r="S467" s="52">
        <f t="shared" ref="S467:S491" si="119">+D467*R467</f>
        <v>0</v>
      </c>
      <c r="T467" s="53" t="e">
        <f t="shared" ref="T467:T491" si="120">S467/I467</f>
        <v>#DIV/0!</v>
      </c>
    </row>
    <row r="468" ht="15.95" customHeight="1">
      <c r="A468" s="352" t="s">
        <v>502</v>
      </c>
      <c r="B468" s="39" t="s">
        <v>280</v>
      </c>
      <c r="C468" s="40" t="s">
        <v>281</v>
      </c>
      <c r="D468" s="41">
        <v>0</v>
      </c>
      <c r="E468" s="42">
        <v>348</v>
      </c>
      <c r="F468" s="43">
        <v>0</v>
      </c>
      <c r="G468" s="44">
        <f t="shared" si="110"/>
        <v>348</v>
      </c>
      <c r="H468" s="45">
        <f t="shared" si="111"/>
        <v>48.980999999999995</v>
      </c>
      <c r="I468" s="45">
        <f t="shared" si="112"/>
        <v>0</v>
      </c>
      <c r="J468" s="45">
        <f t="shared" si="113"/>
        <v>6.3675299999999995</v>
      </c>
      <c r="K468" s="46">
        <f t="shared" si="114"/>
        <v>0</v>
      </c>
      <c r="L468" s="47">
        <v>0.20000000000000001</v>
      </c>
      <c r="M468" s="48">
        <f t="shared" si="115"/>
        <v>0</v>
      </c>
      <c r="N468" s="49">
        <v>0.050000000000000003</v>
      </c>
      <c r="O468" s="50">
        <f t="shared" si="116"/>
        <v>0</v>
      </c>
      <c r="P468" s="49">
        <v>0.050000000000000003</v>
      </c>
      <c r="Q468" s="50">
        <f t="shared" si="117"/>
        <v>0</v>
      </c>
      <c r="R468" s="51">
        <f t="shared" si="118"/>
        <v>0</v>
      </c>
      <c r="S468" s="52">
        <f t="shared" si="119"/>
        <v>0</v>
      </c>
      <c r="T468" s="53" t="e">
        <f t="shared" si="120"/>
        <v>#DIV/0!</v>
      </c>
    </row>
    <row r="469" ht="15.95" customHeight="1">
      <c r="A469" s="352" t="s">
        <v>502</v>
      </c>
      <c r="B469" s="39" t="s">
        <v>282</v>
      </c>
      <c r="C469" s="40" t="s">
        <v>283</v>
      </c>
      <c r="D469" s="41">
        <v>0</v>
      </c>
      <c r="E469" s="42">
        <v>498</v>
      </c>
      <c r="F469" s="43">
        <v>0</v>
      </c>
      <c r="G469" s="44">
        <f t="shared" si="110"/>
        <v>498</v>
      </c>
      <c r="H469" s="45">
        <f t="shared" si="111"/>
        <v>70.093499999999992</v>
      </c>
      <c r="I469" s="45">
        <f t="shared" si="112"/>
        <v>0</v>
      </c>
      <c r="J469" s="45">
        <f t="shared" si="113"/>
        <v>9.1121549999999996</v>
      </c>
      <c r="K469" s="46">
        <f t="shared" si="114"/>
        <v>0</v>
      </c>
      <c r="L469" s="47">
        <v>0.20000000000000001</v>
      </c>
      <c r="M469" s="48">
        <f t="shared" si="115"/>
        <v>0</v>
      </c>
      <c r="N469" s="49">
        <v>0.050000000000000003</v>
      </c>
      <c r="O469" s="50">
        <f t="shared" si="116"/>
        <v>0</v>
      </c>
      <c r="P469" s="49">
        <v>0.050000000000000003</v>
      </c>
      <c r="Q469" s="50">
        <f t="shared" si="117"/>
        <v>0</v>
      </c>
      <c r="R469" s="51">
        <f t="shared" si="118"/>
        <v>0</v>
      </c>
      <c r="S469" s="52">
        <f t="shared" si="119"/>
        <v>0</v>
      </c>
      <c r="T469" s="53" t="e">
        <f t="shared" si="120"/>
        <v>#DIV/0!</v>
      </c>
    </row>
    <row r="470" ht="15.95" customHeight="1">
      <c r="A470" s="352" t="s">
        <v>502</v>
      </c>
      <c r="B470" s="39" t="s">
        <v>284</v>
      </c>
      <c r="C470" s="40" t="s">
        <v>285</v>
      </c>
      <c r="D470" s="41">
        <v>0</v>
      </c>
      <c r="E470" s="42">
        <v>148</v>
      </c>
      <c r="F470" s="43">
        <v>0</v>
      </c>
      <c r="G470" s="44">
        <f t="shared" si="110"/>
        <v>148</v>
      </c>
      <c r="H470" s="45">
        <f t="shared" si="111"/>
        <v>20.831</v>
      </c>
      <c r="I470" s="45">
        <f t="shared" si="112"/>
        <v>0</v>
      </c>
      <c r="J470" s="45">
        <f t="shared" si="113"/>
        <v>2.7080299999999999</v>
      </c>
      <c r="K470" s="46">
        <f t="shared" si="114"/>
        <v>0</v>
      </c>
      <c r="L470" s="47">
        <v>0.20000000000000001</v>
      </c>
      <c r="M470" s="48">
        <f t="shared" si="115"/>
        <v>0</v>
      </c>
      <c r="N470" s="49">
        <v>0.050000000000000003</v>
      </c>
      <c r="O470" s="50">
        <f t="shared" si="116"/>
        <v>0</v>
      </c>
      <c r="P470" s="49">
        <v>0.050000000000000003</v>
      </c>
      <c r="Q470" s="50">
        <f t="shared" si="117"/>
        <v>0</v>
      </c>
      <c r="R470" s="51">
        <f t="shared" si="118"/>
        <v>0</v>
      </c>
      <c r="S470" s="52">
        <f t="shared" si="119"/>
        <v>0</v>
      </c>
      <c r="T470" s="53" t="e">
        <f t="shared" si="120"/>
        <v>#DIV/0!</v>
      </c>
    </row>
    <row r="471" ht="15.95" customHeight="1">
      <c r="A471" s="352" t="s">
        <v>502</v>
      </c>
      <c r="B471" s="56" t="s">
        <v>286</v>
      </c>
      <c r="C471" s="40" t="s">
        <v>287</v>
      </c>
      <c r="D471" s="41">
        <v>0</v>
      </c>
      <c r="E471" s="42">
        <v>198</v>
      </c>
      <c r="F471" s="43">
        <v>0</v>
      </c>
      <c r="G471" s="44">
        <f t="shared" si="110"/>
        <v>198</v>
      </c>
      <c r="H471" s="45">
        <f t="shared" si="111"/>
        <v>27.868499999999997</v>
      </c>
      <c r="I471" s="45">
        <f t="shared" si="112"/>
        <v>0</v>
      </c>
      <c r="J471" s="45">
        <f t="shared" si="113"/>
        <v>3.6229049999999998</v>
      </c>
      <c r="K471" s="46">
        <f t="shared" si="114"/>
        <v>0</v>
      </c>
      <c r="L471" s="47">
        <v>0.20000000000000001</v>
      </c>
      <c r="M471" s="48">
        <f t="shared" si="115"/>
        <v>0</v>
      </c>
      <c r="N471" s="49">
        <v>0.050000000000000003</v>
      </c>
      <c r="O471" s="50">
        <f t="shared" si="116"/>
        <v>0</v>
      </c>
      <c r="P471" s="49">
        <v>0.050000000000000003</v>
      </c>
      <c r="Q471" s="50">
        <f t="shared" si="117"/>
        <v>0</v>
      </c>
      <c r="R471" s="51">
        <f t="shared" si="118"/>
        <v>0</v>
      </c>
      <c r="S471" s="52">
        <f t="shared" si="119"/>
        <v>0</v>
      </c>
      <c r="T471" s="63" t="e">
        <f t="shared" si="120"/>
        <v>#DIV/0!</v>
      </c>
    </row>
    <row r="472" ht="15.95" customHeight="1">
      <c r="A472" s="352" t="s">
        <v>502</v>
      </c>
      <c r="B472" s="64" t="s">
        <v>288</v>
      </c>
      <c r="C472" s="65" t="s">
        <v>289</v>
      </c>
      <c r="D472" s="41">
        <v>0</v>
      </c>
      <c r="E472" s="42">
        <v>198</v>
      </c>
      <c r="F472" s="43">
        <v>0</v>
      </c>
      <c r="G472" s="44">
        <f t="shared" si="110"/>
        <v>198</v>
      </c>
      <c r="H472" s="45">
        <f t="shared" si="111"/>
        <v>27.868499999999997</v>
      </c>
      <c r="I472" s="45">
        <f t="shared" si="112"/>
        <v>0</v>
      </c>
      <c r="J472" s="45">
        <f t="shared" si="113"/>
        <v>3.6229049999999998</v>
      </c>
      <c r="K472" s="46">
        <f t="shared" si="114"/>
        <v>0</v>
      </c>
      <c r="L472" s="47">
        <v>0.20000000000000001</v>
      </c>
      <c r="M472" s="48">
        <f t="shared" si="115"/>
        <v>0</v>
      </c>
      <c r="N472" s="49">
        <v>0.050000000000000003</v>
      </c>
      <c r="O472" s="50">
        <f t="shared" si="116"/>
        <v>0</v>
      </c>
      <c r="P472" s="49">
        <v>0.050000000000000003</v>
      </c>
      <c r="Q472" s="50">
        <f t="shared" si="117"/>
        <v>0</v>
      </c>
      <c r="R472" s="51">
        <f t="shared" si="118"/>
        <v>0</v>
      </c>
      <c r="S472" s="52">
        <f t="shared" si="119"/>
        <v>0</v>
      </c>
      <c r="T472" s="63" t="e">
        <f t="shared" si="120"/>
        <v>#DIV/0!</v>
      </c>
    </row>
    <row r="473" ht="15.95" customHeight="1">
      <c r="A473" s="352" t="s">
        <v>502</v>
      </c>
      <c r="B473" s="64" t="s">
        <v>290</v>
      </c>
      <c r="C473" s="65" t="s">
        <v>291</v>
      </c>
      <c r="D473" s="41">
        <v>0</v>
      </c>
      <c r="E473" s="42">
        <v>298</v>
      </c>
      <c r="F473" s="43">
        <v>0</v>
      </c>
      <c r="G473" s="44">
        <f t="shared" si="110"/>
        <v>298</v>
      </c>
      <c r="H473" s="45">
        <f t="shared" si="111"/>
        <v>41.943499999999993</v>
      </c>
      <c r="I473" s="45">
        <f t="shared" si="112"/>
        <v>0</v>
      </c>
      <c r="J473" s="45">
        <f t="shared" si="113"/>
        <v>5.4526549999999991</v>
      </c>
      <c r="K473" s="46">
        <f t="shared" si="114"/>
        <v>0</v>
      </c>
      <c r="L473" s="47">
        <v>0.20000000000000001</v>
      </c>
      <c r="M473" s="48">
        <f t="shared" si="115"/>
        <v>0</v>
      </c>
      <c r="N473" s="49">
        <v>0.050000000000000003</v>
      </c>
      <c r="O473" s="50">
        <f t="shared" si="116"/>
        <v>0</v>
      </c>
      <c r="P473" s="49">
        <v>0.050000000000000003</v>
      </c>
      <c r="Q473" s="50">
        <f t="shared" si="117"/>
        <v>0</v>
      </c>
      <c r="R473" s="51">
        <f t="shared" si="118"/>
        <v>0</v>
      </c>
      <c r="S473" s="52">
        <f t="shared" si="119"/>
        <v>0</v>
      </c>
      <c r="T473" s="63" t="e">
        <f t="shared" si="120"/>
        <v>#DIV/0!</v>
      </c>
    </row>
    <row r="474" ht="15.95" customHeight="1">
      <c r="A474" s="352" t="s">
        <v>502</v>
      </c>
      <c r="B474" s="71" t="s">
        <v>292</v>
      </c>
      <c r="C474" s="67" t="s">
        <v>293</v>
      </c>
      <c r="D474" s="68">
        <v>0</v>
      </c>
      <c r="E474" s="42">
        <v>298</v>
      </c>
      <c r="F474" s="43">
        <v>0</v>
      </c>
      <c r="G474" s="44">
        <f t="shared" ref="G474:G491" si="121">E474*(1-F474)</f>
        <v>298</v>
      </c>
      <c r="H474" s="45">
        <f t="shared" si="111"/>
        <v>41.943499999999993</v>
      </c>
      <c r="I474" s="45">
        <f t="shared" si="112"/>
        <v>0</v>
      </c>
      <c r="J474" s="45">
        <f t="shared" si="113"/>
        <v>5.4526549999999991</v>
      </c>
      <c r="K474" s="46">
        <f t="shared" si="114"/>
        <v>0</v>
      </c>
      <c r="L474" s="47">
        <v>0.20000000000000001</v>
      </c>
      <c r="M474" s="48">
        <f t="shared" si="115"/>
        <v>0</v>
      </c>
      <c r="N474" s="49">
        <v>0.050000000000000003</v>
      </c>
      <c r="O474" s="50">
        <f t="shared" si="116"/>
        <v>0</v>
      </c>
      <c r="P474" s="49">
        <v>0.050000000000000003</v>
      </c>
      <c r="Q474" s="50">
        <f t="shared" si="117"/>
        <v>0</v>
      </c>
      <c r="R474" s="51">
        <f t="shared" si="118"/>
        <v>0</v>
      </c>
      <c r="S474" s="52">
        <f t="shared" si="119"/>
        <v>0</v>
      </c>
      <c r="T474" s="69" t="e">
        <f t="shared" si="120"/>
        <v>#DIV/0!</v>
      </c>
    </row>
    <row r="475" ht="15.95" customHeight="1">
      <c r="A475" s="352" t="s">
        <v>502</v>
      </c>
      <c r="B475" s="71" t="s">
        <v>294</v>
      </c>
      <c r="C475" s="67" t="s">
        <v>295</v>
      </c>
      <c r="D475" s="68">
        <v>0</v>
      </c>
      <c r="E475" s="42">
        <v>398</v>
      </c>
      <c r="F475" s="43">
        <v>0</v>
      </c>
      <c r="G475" s="44">
        <f t="shared" si="121"/>
        <v>398</v>
      </c>
      <c r="H475" s="45">
        <f t="shared" si="111"/>
        <v>56.018499999999996</v>
      </c>
      <c r="I475" s="45">
        <f t="shared" si="112"/>
        <v>0</v>
      </c>
      <c r="J475" s="45">
        <f t="shared" si="113"/>
        <v>7.2824049999999998</v>
      </c>
      <c r="K475" s="46">
        <f t="shared" si="114"/>
        <v>0</v>
      </c>
      <c r="L475" s="47">
        <v>0.20000000000000001</v>
      </c>
      <c r="M475" s="48">
        <f t="shared" si="115"/>
        <v>0</v>
      </c>
      <c r="N475" s="49">
        <v>0.050000000000000003</v>
      </c>
      <c r="O475" s="50">
        <f t="shared" si="116"/>
        <v>0</v>
      </c>
      <c r="P475" s="49">
        <v>0.050000000000000003</v>
      </c>
      <c r="Q475" s="50">
        <f t="shared" si="117"/>
        <v>0</v>
      </c>
      <c r="R475" s="51">
        <f t="shared" si="118"/>
        <v>0</v>
      </c>
      <c r="S475" s="52">
        <f t="shared" si="119"/>
        <v>0</v>
      </c>
      <c r="T475" s="69" t="e">
        <f t="shared" si="120"/>
        <v>#DIV/0!</v>
      </c>
    </row>
    <row r="476" ht="15.95" customHeight="1">
      <c r="A476" s="352" t="s">
        <v>502</v>
      </c>
      <c r="B476" s="71" t="s">
        <v>296</v>
      </c>
      <c r="C476" s="67" t="s">
        <v>297</v>
      </c>
      <c r="D476" s="68">
        <v>0</v>
      </c>
      <c r="E476" s="42">
        <v>498</v>
      </c>
      <c r="F476" s="43">
        <v>0</v>
      </c>
      <c r="G476" s="44">
        <f t="shared" si="121"/>
        <v>498</v>
      </c>
      <c r="H476" s="45">
        <f t="shared" si="111"/>
        <v>70.093499999999992</v>
      </c>
      <c r="I476" s="45">
        <f t="shared" si="112"/>
        <v>0</v>
      </c>
      <c r="J476" s="45">
        <f t="shared" si="113"/>
        <v>9.1121549999999996</v>
      </c>
      <c r="K476" s="46">
        <f t="shared" si="114"/>
        <v>0</v>
      </c>
      <c r="L476" s="47">
        <v>0.20000000000000001</v>
      </c>
      <c r="M476" s="48">
        <f t="shared" si="115"/>
        <v>0</v>
      </c>
      <c r="N476" s="49">
        <v>0.050000000000000003</v>
      </c>
      <c r="O476" s="50">
        <f t="shared" si="116"/>
        <v>0</v>
      </c>
      <c r="P476" s="49">
        <v>0.050000000000000003</v>
      </c>
      <c r="Q476" s="50">
        <f t="shared" si="117"/>
        <v>0</v>
      </c>
      <c r="R476" s="51">
        <f t="shared" si="118"/>
        <v>0</v>
      </c>
      <c r="S476" s="52">
        <f t="shared" si="119"/>
        <v>0</v>
      </c>
      <c r="T476" s="69" t="e">
        <f t="shared" si="120"/>
        <v>#DIV/0!</v>
      </c>
    </row>
    <row r="477" ht="15.95" customHeight="1">
      <c r="A477" s="352" t="s">
        <v>502</v>
      </c>
      <c r="B477" s="72" t="s">
        <v>298</v>
      </c>
      <c r="C477" s="73" t="s">
        <v>299</v>
      </c>
      <c r="D477" s="68">
        <v>0</v>
      </c>
      <c r="E477" s="42">
        <v>198</v>
      </c>
      <c r="F477" s="43">
        <v>0</v>
      </c>
      <c r="G477" s="44">
        <f t="shared" si="121"/>
        <v>198</v>
      </c>
      <c r="H477" s="45">
        <f t="shared" si="111"/>
        <v>27.868499999999997</v>
      </c>
      <c r="I477" s="45">
        <f t="shared" si="112"/>
        <v>0</v>
      </c>
      <c r="J477" s="45">
        <f t="shared" si="113"/>
        <v>3.6229049999999998</v>
      </c>
      <c r="K477" s="46">
        <f t="shared" si="114"/>
        <v>0</v>
      </c>
      <c r="L477" s="47">
        <v>0.20000000000000001</v>
      </c>
      <c r="M477" s="48">
        <f t="shared" si="115"/>
        <v>0</v>
      </c>
      <c r="N477" s="49">
        <v>0.050000000000000003</v>
      </c>
      <c r="O477" s="50">
        <f t="shared" si="116"/>
        <v>0</v>
      </c>
      <c r="P477" s="49">
        <v>0.050000000000000003</v>
      </c>
      <c r="Q477" s="50">
        <f t="shared" si="117"/>
        <v>0</v>
      </c>
      <c r="R477" s="51">
        <f t="shared" si="118"/>
        <v>0</v>
      </c>
      <c r="S477" s="52">
        <f t="shared" si="119"/>
        <v>0</v>
      </c>
      <c r="T477" s="69" t="e">
        <f t="shared" si="120"/>
        <v>#DIV/0!</v>
      </c>
    </row>
    <row r="478" ht="15.95" customHeight="1">
      <c r="A478" s="352" t="s">
        <v>502</v>
      </c>
      <c r="B478" s="71" t="s">
        <v>300</v>
      </c>
      <c r="C478" s="67" t="s">
        <v>301</v>
      </c>
      <c r="D478" s="68">
        <v>0</v>
      </c>
      <c r="E478" s="42">
        <v>138</v>
      </c>
      <c r="F478" s="43">
        <v>0</v>
      </c>
      <c r="G478" s="44">
        <f t="shared" si="121"/>
        <v>138</v>
      </c>
      <c r="H478" s="45">
        <f t="shared" si="111"/>
        <v>19.423499999999997</v>
      </c>
      <c r="I478" s="45">
        <f t="shared" si="112"/>
        <v>0</v>
      </c>
      <c r="J478" s="45">
        <f t="shared" si="113"/>
        <v>2.5250549999999996</v>
      </c>
      <c r="K478" s="46">
        <f t="shared" si="114"/>
        <v>0</v>
      </c>
      <c r="L478" s="47">
        <v>0.20000000000000001</v>
      </c>
      <c r="M478" s="48">
        <f t="shared" si="115"/>
        <v>0</v>
      </c>
      <c r="N478" s="49">
        <v>0.050000000000000003</v>
      </c>
      <c r="O478" s="50">
        <f t="shared" si="116"/>
        <v>0</v>
      </c>
      <c r="P478" s="49">
        <v>0.050000000000000003</v>
      </c>
      <c r="Q478" s="50">
        <f t="shared" si="117"/>
        <v>0</v>
      </c>
      <c r="R478" s="51">
        <f t="shared" si="118"/>
        <v>0</v>
      </c>
      <c r="S478" s="52">
        <f t="shared" si="119"/>
        <v>0</v>
      </c>
      <c r="T478" s="69" t="e">
        <f t="shared" si="120"/>
        <v>#DIV/0!</v>
      </c>
    </row>
    <row r="479" ht="15.95" customHeight="1">
      <c r="A479" s="352" t="s">
        <v>502</v>
      </c>
      <c r="B479" s="71" t="s">
        <v>323</v>
      </c>
      <c r="C479" s="67" t="s">
        <v>303</v>
      </c>
      <c r="D479" s="68">
        <v>0</v>
      </c>
      <c r="E479" s="42">
        <v>148</v>
      </c>
      <c r="F479" s="43">
        <v>0</v>
      </c>
      <c r="G479" s="44">
        <f t="shared" si="121"/>
        <v>148</v>
      </c>
      <c r="H479" s="45">
        <f t="shared" si="111"/>
        <v>20.831</v>
      </c>
      <c r="I479" s="45">
        <f t="shared" si="112"/>
        <v>0</v>
      </c>
      <c r="J479" s="45">
        <f t="shared" si="113"/>
        <v>2.7080299999999999</v>
      </c>
      <c r="K479" s="46">
        <f t="shared" si="114"/>
        <v>0</v>
      </c>
      <c r="L479" s="47">
        <v>0.20000000000000001</v>
      </c>
      <c r="M479" s="48">
        <f t="shared" si="115"/>
        <v>0</v>
      </c>
      <c r="N479" s="49">
        <v>0.050000000000000003</v>
      </c>
      <c r="O479" s="50">
        <f t="shared" si="116"/>
        <v>0</v>
      </c>
      <c r="P479" s="49">
        <v>0.050000000000000003</v>
      </c>
      <c r="Q479" s="50">
        <f t="shared" si="117"/>
        <v>0</v>
      </c>
      <c r="R479" s="51">
        <f t="shared" si="118"/>
        <v>0</v>
      </c>
      <c r="S479" s="52">
        <f t="shared" si="119"/>
        <v>0</v>
      </c>
      <c r="T479" s="69" t="e">
        <f t="shared" si="120"/>
        <v>#DIV/0!</v>
      </c>
    </row>
    <row r="480" ht="15.95" customHeight="1">
      <c r="A480" s="352" t="s">
        <v>502</v>
      </c>
      <c r="B480" s="71" t="s">
        <v>304</v>
      </c>
      <c r="C480" s="67" t="s">
        <v>305</v>
      </c>
      <c r="D480" s="68">
        <v>0</v>
      </c>
      <c r="E480" s="42">
        <v>198</v>
      </c>
      <c r="F480" s="43">
        <v>0</v>
      </c>
      <c r="G480" s="44">
        <f t="shared" si="121"/>
        <v>198</v>
      </c>
      <c r="H480" s="45">
        <f t="shared" si="111"/>
        <v>27.868499999999997</v>
      </c>
      <c r="I480" s="45">
        <f t="shared" si="112"/>
        <v>0</v>
      </c>
      <c r="J480" s="45">
        <f t="shared" si="113"/>
        <v>3.6229049999999998</v>
      </c>
      <c r="K480" s="46">
        <f t="shared" si="114"/>
        <v>0</v>
      </c>
      <c r="L480" s="47">
        <v>0.20000000000000001</v>
      </c>
      <c r="M480" s="48">
        <f t="shared" si="115"/>
        <v>0</v>
      </c>
      <c r="N480" s="49">
        <v>0.050000000000000003</v>
      </c>
      <c r="O480" s="50">
        <f t="shared" si="116"/>
        <v>0</v>
      </c>
      <c r="P480" s="49">
        <v>0.050000000000000003</v>
      </c>
      <c r="Q480" s="50">
        <f t="shared" si="117"/>
        <v>0</v>
      </c>
      <c r="R480" s="51">
        <f t="shared" si="118"/>
        <v>0</v>
      </c>
      <c r="S480" s="52">
        <f t="shared" si="119"/>
        <v>0</v>
      </c>
      <c r="T480" s="69" t="e">
        <f t="shared" si="120"/>
        <v>#DIV/0!</v>
      </c>
    </row>
    <row r="481" ht="15.95" customHeight="1">
      <c r="A481" s="352" t="s">
        <v>502</v>
      </c>
      <c r="B481" s="71" t="s">
        <v>306</v>
      </c>
      <c r="C481" s="67" t="s">
        <v>307</v>
      </c>
      <c r="D481" s="68">
        <v>0</v>
      </c>
      <c r="E481" s="42">
        <v>298</v>
      </c>
      <c r="F481" s="43">
        <v>0</v>
      </c>
      <c r="G481" s="44">
        <f t="shared" si="121"/>
        <v>298</v>
      </c>
      <c r="H481" s="45">
        <f t="shared" si="111"/>
        <v>41.943499999999993</v>
      </c>
      <c r="I481" s="45">
        <f t="shared" si="112"/>
        <v>0</v>
      </c>
      <c r="J481" s="45">
        <f t="shared" si="113"/>
        <v>5.4526549999999991</v>
      </c>
      <c r="K481" s="46">
        <f t="shared" si="114"/>
        <v>0</v>
      </c>
      <c r="L481" s="47">
        <v>0.20000000000000001</v>
      </c>
      <c r="M481" s="48">
        <f t="shared" si="115"/>
        <v>0</v>
      </c>
      <c r="N481" s="49">
        <v>0.050000000000000003</v>
      </c>
      <c r="O481" s="50">
        <f t="shared" si="116"/>
        <v>0</v>
      </c>
      <c r="P481" s="49">
        <v>0.050000000000000003</v>
      </c>
      <c r="Q481" s="50">
        <f t="shared" si="117"/>
        <v>0</v>
      </c>
      <c r="R481" s="51">
        <f t="shared" si="118"/>
        <v>0</v>
      </c>
      <c r="S481" s="52">
        <f t="shared" si="119"/>
        <v>0</v>
      </c>
      <c r="T481" s="69" t="e">
        <f t="shared" si="120"/>
        <v>#DIV/0!</v>
      </c>
    </row>
    <row r="482" ht="15.95" customHeight="1">
      <c r="A482" s="352" t="s">
        <v>502</v>
      </c>
      <c r="B482" s="71" t="s">
        <v>308</v>
      </c>
      <c r="C482" s="67" t="s">
        <v>309</v>
      </c>
      <c r="D482" s="68">
        <v>0</v>
      </c>
      <c r="E482" s="42">
        <v>498</v>
      </c>
      <c r="F482" s="43">
        <v>0</v>
      </c>
      <c r="G482" s="44">
        <f t="shared" si="121"/>
        <v>498</v>
      </c>
      <c r="H482" s="45">
        <f t="shared" si="111"/>
        <v>70.093499999999992</v>
      </c>
      <c r="I482" s="45">
        <f t="shared" si="112"/>
        <v>0</v>
      </c>
      <c r="J482" s="45">
        <f t="shared" si="113"/>
        <v>9.1121549999999996</v>
      </c>
      <c r="K482" s="46">
        <f t="shared" si="114"/>
        <v>0</v>
      </c>
      <c r="L482" s="47">
        <v>0.20000000000000001</v>
      </c>
      <c r="M482" s="48">
        <f t="shared" si="115"/>
        <v>0</v>
      </c>
      <c r="N482" s="49">
        <v>0.050000000000000003</v>
      </c>
      <c r="O482" s="50">
        <f t="shared" si="116"/>
        <v>0</v>
      </c>
      <c r="P482" s="49">
        <v>0.050000000000000003</v>
      </c>
      <c r="Q482" s="50">
        <f t="shared" si="117"/>
        <v>0</v>
      </c>
      <c r="R482" s="51">
        <f t="shared" si="118"/>
        <v>0</v>
      </c>
      <c r="S482" s="52">
        <f t="shared" si="119"/>
        <v>0</v>
      </c>
      <c r="T482" s="69" t="e">
        <f t="shared" si="120"/>
        <v>#DIV/0!</v>
      </c>
    </row>
    <row r="483" ht="15.95" customHeight="1">
      <c r="A483" s="352" t="s">
        <v>502</v>
      </c>
      <c r="B483" s="71" t="s">
        <v>310</v>
      </c>
      <c r="C483" s="67" t="s">
        <v>311</v>
      </c>
      <c r="D483" s="68">
        <v>0</v>
      </c>
      <c r="E483" s="42">
        <v>638</v>
      </c>
      <c r="F483" s="43">
        <v>0</v>
      </c>
      <c r="G483" s="44">
        <f t="shared" si="121"/>
        <v>638</v>
      </c>
      <c r="H483" s="45">
        <f t="shared" si="111"/>
        <v>89.79849999999999</v>
      </c>
      <c r="I483" s="45">
        <f t="shared" si="112"/>
        <v>0</v>
      </c>
      <c r="J483" s="45">
        <f t="shared" si="113"/>
        <v>11.673805</v>
      </c>
      <c r="K483" s="46">
        <f t="shared" si="114"/>
        <v>0</v>
      </c>
      <c r="L483" s="47">
        <v>0.20000000000000001</v>
      </c>
      <c r="M483" s="48">
        <f t="shared" si="115"/>
        <v>0</v>
      </c>
      <c r="N483" s="49">
        <v>0.050000000000000003</v>
      </c>
      <c r="O483" s="50">
        <f t="shared" si="116"/>
        <v>0</v>
      </c>
      <c r="P483" s="49">
        <v>0.050000000000000003</v>
      </c>
      <c r="Q483" s="50">
        <f t="shared" si="117"/>
        <v>0</v>
      </c>
      <c r="R483" s="51">
        <f t="shared" si="118"/>
        <v>0</v>
      </c>
      <c r="S483" s="52">
        <f t="shared" si="119"/>
        <v>0</v>
      </c>
      <c r="T483" s="69" t="e">
        <f t="shared" si="120"/>
        <v>#DIV/0!</v>
      </c>
    </row>
    <row r="484" ht="15.95" customHeight="1">
      <c r="A484" s="352" t="s">
        <v>502</v>
      </c>
      <c r="B484" s="71" t="s">
        <v>312</v>
      </c>
      <c r="C484" s="67" t="s">
        <v>324</v>
      </c>
      <c r="D484" s="68">
        <v>0</v>
      </c>
      <c r="E484" s="42">
        <v>178</v>
      </c>
      <c r="F484" s="43">
        <v>0</v>
      </c>
      <c r="G484" s="44">
        <f t="shared" si="121"/>
        <v>178</v>
      </c>
      <c r="H484" s="45">
        <f t="shared" si="111"/>
        <v>25.053499999999996</v>
      </c>
      <c r="I484" s="45">
        <f t="shared" si="112"/>
        <v>0</v>
      </c>
      <c r="J484" s="45">
        <f t="shared" si="113"/>
        <v>3.2569549999999996</v>
      </c>
      <c r="K484" s="46">
        <f t="shared" si="114"/>
        <v>0</v>
      </c>
      <c r="L484" s="47">
        <v>0.20000000000000001</v>
      </c>
      <c r="M484" s="48">
        <f t="shared" si="115"/>
        <v>0</v>
      </c>
      <c r="N484" s="49">
        <v>0.050000000000000003</v>
      </c>
      <c r="O484" s="50">
        <f t="shared" si="116"/>
        <v>0</v>
      </c>
      <c r="P484" s="49">
        <v>0.050000000000000003</v>
      </c>
      <c r="Q484" s="50">
        <f t="shared" si="117"/>
        <v>0</v>
      </c>
      <c r="R484" s="51">
        <f t="shared" si="118"/>
        <v>0</v>
      </c>
      <c r="S484" s="52">
        <f t="shared" si="119"/>
        <v>0</v>
      </c>
      <c r="T484" s="69" t="e">
        <f t="shared" si="120"/>
        <v>#DIV/0!</v>
      </c>
    </row>
    <row r="485" ht="15.95" customHeight="1">
      <c r="A485" s="352" t="s">
        <v>502</v>
      </c>
      <c r="B485" s="71" t="s">
        <v>314</v>
      </c>
      <c r="C485" s="67"/>
      <c r="D485" s="68">
        <v>0</v>
      </c>
      <c r="E485" s="42">
        <v>148</v>
      </c>
      <c r="F485" s="43">
        <v>0</v>
      </c>
      <c r="G485" s="44">
        <f t="shared" si="121"/>
        <v>148</v>
      </c>
      <c r="H485" s="45">
        <f t="shared" si="111"/>
        <v>20.831</v>
      </c>
      <c r="I485" s="45">
        <f t="shared" si="112"/>
        <v>0</v>
      </c>
      <c r="J485" s="45">
        <f t="shared" si="113"/>
        <v>2.7080299999999999</v>
      </c>
      <c r="K485" s="46">
        <f t="shared" si="114"/>
        <v>0</v>
      </c>
      <c r="L485" s="47">
        <v>0.20000000000000001</v>
      </c>
      <c r="M485" s="48">
        <f t="shared" si="115"/>
        <v>0</v>
      </c>
      <c r="N485" s="49">
        <v>0.050000000000000003</v>
      </c>
      <c r="O485" s="50">
        <f t="shared" si="116"/>
        <v>0</v>
      </c>
      <c r="P485" s="49">
        <v>0.050000000000000003</v>
      </c>
      <c r="Q485" s="50">
        <f t="shared" si="117"/>
        <v>0</v>
      </c>
      <c r="R485" s="51">
        <f t="shared" si="118"/>
        <v>0</v>
      </c>
      <c r="S485" s="52">
        <f t="shared" si="119"/>
        <v>0</v>
      </c>
      <c r="T485" s="69" t="e">
        <f t="shared" si="120"/>
        <v>#DIV/0!</v>
      </c>
    </row>
    <row r="486" ht="15.95" customHeight="1">
      <c r="A486" s="352" t="s">
        <v>502</v>
      </c>
      <c r="B486" s="71" t="s">
        <v>315</v>
      </c>
      <c r="C486" s="67"/>
      <c r="D486" s="68">
        <v>0</v>
      </c>
      <c r="E486" s="42">
        <v>198</v>
      </c>
      <c r="F486" s="43">
        <v>0</v>
      </c>
      <c r="G486" s="44">
        <f t="shared" si="121"/>
        <v>198</v>
      </c>
      <c r="H486" s="45">
        <f t="shared" si="111"/>
        <v>27.868499999999997</v>
      </c>
      <c r="I486" s="45">
        <f t="shared" si="112"/>
        <v>0</v>
      </c>
      <c r="J486" s="45">
        <f t="shared" si="113"/>
        <v>3.6229049999999998</v>
      </c>
      <c r="K486" s="46">
        <f t="shared" si="114"/>
        <v>0</v>
      </c>
      <c r="L486" s="47">
        <v>0.20000000000000001</v>
      </c>
      <c r="M486" s="48">
        <f t="shared" si="115"/>
        <v>0</v>
      </c>
      <c r="N486" s="49">
        <v>0.050000000000000003</v>
      </c>
      <c r="O486" s="50">
        <f t="shared" si="116"/>
        <v>0</v>
      </c>
      <c r="P486" s="49">
        <v>0.050000000000000003</v>
      </c>
      <c r="Q486" s="50">
        <f t="shared" si="117"/>
        <v>0</v>
      </c>
      <c r="R486" s="51">
        <f t="shared" si="118"/>
        <v>0</v>
      </c>
      <c r="S486" s="52">
        <f t="shared" si="119"/>
        <v>0</v>
      </c>
      <c r="T486" s="69" t="e">
        <f t="shared" si="120"/>
        <v>#DIV/0!</v>
      </c>
    </row>
    <row r="487" ht="15.95" customHeight="1">
      <c r="A487" s="352" t="s">
        <v>502</v>
      </c>
      <c r="B487" s="71" t="s">
        <v>316</v>
      </c>
      <c r="C487" s="67" t="s">
        <v>317</v>
      </c>
      <c r="D487" s="68">
        <v>0</v>
      </c>
      <c r="E487" s="42">
        <v>298</v>
      </c>
      <c r="F487" s="43">
        <v>0</v>
      </c>
      <c r="G487" s="44">
        <f t="shared" si="121"/>
        <v>298</v>
      </c>
      <c r="H487" s="45">
        <f t="shared" si="111"/>
        <v>41.943499999999993</v>
      </c>
      <c r="I487" s="45">
        <f t="shared" si="112"/>
        <v>0</v>
      </c>
      <c r="J487" s="45">
        <f t="shared" si="113"/>
        <v>5.4526549999999991</v>
      </c>
      <c r="K487" s="46">
        <f t="shared" si="114"/>
        <v>0</v>
      </c>
      <c r="L487" s="47">
        <v>0.20000000000000001</v>
      </c>
      <c r="M487" s="48">
        <f t="shared" si="115"/>
        <v>0</v>
      </c>
      <c r="N487" s="49">
        <v>0.050000000000000003</v>
      </c>
      <c r="O487" s="50">
        <f t="shared" si="116"/>
        <v>0</v>
      </c>
      <c r="P487" s="49">
        <v>0.050000000000000003</v>
      </c>
      <c r="Q487" s="50">
        <f t="shared" si="117"/>
        <v>0</v>
      </c>
      <c r="R487" s="51">
        <f t="shared" si="118"/>
        <v>0</v>
      </c>
      <c r="S487" s="52">
        <f t="shared" si="119"/>
        <v>0</v>
      </c>
      <c r="T487" s="69" t="e">
        <f t="shared" si="120"/>
        <v>#DIV/0!</v>
      </c>
    </row>
    <row r="488" ht="15.95" customHeight="1">
      <c r="A488" s="352" t="s">
        <v>502</v>
      </c>
      <c r="B488" s="71" t="s">
        <v>318</v>
      </c>
      <c r="C488" s="67"/>
      <c r="D488" s="68">
        <v>0</v>
      </c>
      <c r="E488" s="42">
        <v>448</v>
      </c>
      <c r="F488" s="43">
        <v>0</v>
      </c>
      <c r="G488" s="44">
        <f t="shared" si="121"/>
        <v>448</v>
      </c>
      <c r="H488" s="45">
        <f t="shared" si="111"/>
        <v>63.055999999999997</v>
      </c>
      <c r="I488" s="45">
        <f t="shared" si="112"/>
        <v>0</v>
      </c>
      <c r="J488" s="45">
        <f t="shared" si="113"/>
        <v>8.1972799999999992</v>
      </c>
      <c r="K488" s="46">
        <f t="shared" si="114"/>
        <v>0</v>
      </c>
      <c r="L488" s="47">
        <v>0.20000000000000001</v>
      </c>
      <c r="M488" s="48">
        <f t="shared" si="115"/>
        <v>0</v>
      </c>
      <c r="N488" s="49">
        <v>0.050000000000000003</v>
      </c>
      <c r="O488" s="50">
        <f t="shared" si="116"/>
        <v>0</v>
      </c>
      <c r="P488" s="49">
        <v>0.050000000000000003</v>
      </c>
      <c r="Q488" s="50">
        <f t="shared" si="117"/>
        <v>0</v>
      </c>
      <c r="R488" s="51">
        <f t="shared" si="118"/>
        <v>0</v>
      </c>
      <c r="S488" s="52">
        <f t="shared" si="119"/>
        <v>0</v>
      </c>
      <c r="T488" s="69" t="e">
        <f t="shared" si="120"/>
        <v>#DIV/0!</v>
      </c>
    </row>
    <row r="489" ht="15.95" customHeight="1">
      <c r="A489" s="352" t="s">
        <v>502</v>
      </c>
      <c r="B489" s="71" t="s">
        <v>319</v>
      </c>
      <c r="C489" s="67"/>
      <c r="D489" s="68">
        <v>0</v>
      </c>
      <c r="E489" s="42">
        <v>548</v>
      </c>
      <c r="F489" s="43">
        <v>0</v>
      </c>
      <c r="G489" s="44">
        <f t="shared" si="121"/>
        <v>548</v>
      </c>
      <c r="H489" s="45">
        <f t="shared" si="111"/>
        <v>77.130999999999986</v>
      </c>
      <c r="I489" s="45">
        <f t="shared" si="112"/>
        <v>0</v>
      </c>
      <c r="J489" s="45">
        <f t="shared" si="113"/>
        <v>10.027029999999998</v>
      </c>
      <c r="K489" s="46">
        <f t="shared" si="114"/>
        <v>0</v>
      </c>
      <c r="L489" s="47">
        <v>0.20000000000000001</v>
      </c>
      <c r="M489" s="48">
        <f t="shared" si="115"/>
        <v>0</v>
      </c>
      <c r="N489" s="49">
        <v>0.050000000000000003</v>
      </c>
      <c r="O489" s="50">
        <f t="shared" si="116"/>
        <v>0</v>
      </c>
      <c r="P489" s="49">
        <v>0.050000000000000003</v>
      </c>
      <c r="Q489" s="50">
        <f t="shared" si="117"/>
        <v>0</v>
      </c>
      <c r="R489" s="51">
        <f t="shared" si="118"/>
        <v>0</v>
      </c>
      <c r="S489" s="52">
        <f t="shared" si="119"/>
        <v>0</v>
      </c>
      <c r="T489" s="69" t="e">
        <f t="shared" si="120"/>
        <v>#DIV/0!</v>
      </c>
    </row>
    <row r="490" ht="15.95" customHeight="1">
      <c r="A490" s="352" t="s">
        <v>502</v>
      </c>
      <c r="B490" s="71" t="s">
        <v>320</v>
      </c>
      <c r="C490" s="67"/>
      <c r="D490" s="68">
        <v>0</v>
      </c>
      <c r="E490" s="42">
        <v>182.28</v>
      </c>
      <c r="F490" s="43">
        <v>0</v>
      </c>
      <c r="G490" s="44">
        <f t="shared" si="121"/>
        <v>182.28</v>
      </c>
      <c r="H490" s="45">
        <f t="shared" si="111"/>
        <v>25.655909999999999</v>
      </c>
      <c r="I490" s="45">
        <f t="shared" si="112"/>
        <v>0</v>
      </c>
      <c r="J490" s="45">
        <f t="shared" si="113"/>
        <v>3.3352683000000001</v>
      </c>
      <c r="K490" s="46">
        <f t="shared" si="114"/>
        <v>0</v>
      </c>
      <c r="L490" s="47">
        <v>0.20000000000000001</v>
      </c>
      <c r="M490" s="48">
        <f t="shared" si="115"/>
        <v>0</v>
      </c>
      <c r="N490" s="49">
        <v>0.050000000000000003</v>
      </c>
      <c r="O490" s="50">
        <f t="shared" si="116"/>
        <v>0</v>
      </c>
      <c r="P490" s="49">
        <v>0.050000000000000003</v>
      </c>
      <c r="Q490" s="50">
        <f t="shared" si="117"/>
        <v>0</v>
      </c>
      <c r="R490" s="51">
        <f t="shared" si="118"/>
        <v>0</v>
      </c>
      <c r="S490" s="52">
        <f t="shared" si="119"/>
        <v>0</v>
      </c>
      <c r="T490" s="69" t="e">
        <f t="shared" si="120"/>
        <v>#DIV/0!</v>
      </c>
    </row>
    <row r="491" ht="15.95" customHeight="1">
      <c r="A491" s="352" t="s">
        <v>502</v>
      </c>
      <c r="B491" s="71" t="s">
        <v>321</v>
      </c>
      <c r="C491" s="67"/>
      <c r="D491" s="68">
        <v>0</v>
      </c>
      <c r="E491" s="42">
        <v>300.95999999999998</v>
      </c>
      <c r="F491" s="43">
        <v>0</v>
      </c>
      <c r="G491" s="44">
        <f t="shared" si="121"/>
        <v>300.95999999999998</v>
      </c>
      <c r="H491" s="45">
        <f t="shared" si="111"/>
        <v>42.360119999999995</v>
      </c>
      <c r="I491" s="45">
        <f t="shared" si="112"/>
        <v>0</v>
      </c>
      <c r="J491" s="45">
        <f t="shared" si="113"/>
        <v>5.5068155999999995</v>
      </c>
      <c r="K491" s="46">
        <f t="shared" si="114"/>
        <v>0</v>
      </c>
      <c r="L491" s="47">
        <v>0.20000000000000001</v>
      </c>
      <c r="M491" s="48">
        <f t="shared" si="115"/>
        <v>0</v>
      </c>
      <c r="N491" s="49">
        <v>0.050000000000000003</v>
      </c>
      <c r="O491" s="50">
        <f t="shared" si="116"/>
        <v>0</v>
      </c>
      <c r="P491" s="49">
        <v>0.050000000000000003</v>
      </c>
      <c r="Q491" s="50">
        <f t="shared" si="117"/>
        <v>0</v>
      </c>
      <c r="R491" s="51">
        <f t="shared" si="118"/>
        <v>0</v>
      </c>
      <c r="S491" s="52">
        <f t="shared" si="119"/>
        <v>0</v>
      </c>
      <c r="T491" s="69" t="e">
        <f t="shared" si="120"/>
        <v>#DIV/0!</v>
      </c>
    </row>
    <row r="492" ht="15.95" customHeight="1">
      <c r="A492" s="349" t="s">
        <v>500</v>
      </c>
      <c r="B492" s="74"/>
      <c r="C492" s="75"/>
      <c r="D492" s="76">
        <f>SUM(D339:D491)</f>
        <v>0</v>
      </c>
      <c r="E492" s="77"/>
      <c r="F492" s="78"/>
      <c r="G492" s="79"/>
      <c r="H492" s="80"/>
      <c r="I492" s="80">
        <f>SUM(I344:I465)</f>
        <v>0</v>
      </c>
      <c r="J492" s="81">
        <v>0.13</v>
      </c>
      <c r="K492" s="80">
        <f>SUM(K344:K465)</f>
        <v>0</v>
      </c>
      <c r="L492" s="81">
        <v>0.20000000000000001</v>
      </c>
      <c r="M492" s="82">
        <f>SUM(M344:M465)</f>
        <v>0</v>
      </c>
      <c r="N492" s="81" t="e">
        <f>O492/K492</f>
        <v>#DIV/0!</v>
      </c>
      <c r="O492" s="80">
        <f>SUM(O344:O465)</f>
        <v>0</v>
      </c>
      <c r="P492" s="81" t="e">
        <f>Q492/K492</f>
        <v>#DIV/0!</v>
      </c>
      <c r="Q492" s="82">
        <f>SUM(Q344:Q465)</f>
        <v>0</v>
      </c>
      <c r="R492" s="82"/>
      <c r="S492" s="80">
        <f>SUM(S339:S471)</f>
        <v>0</v>
      </c>
      <c r="T492" s="81">
        <v>0.60999999999999999</v>
      </c>
    </row>
    <row r="493" thickBot="1" ht="15.95" customHeight="1">
      <c r="A493" s="100" t="s">
        <v>503</v>
      </c>
      <c r="B493" s="98"/>
      <c r="C493" s="98"/>
      <c r="D493" s="99">
        <f>D234+D338+D492</f>
        <v>63977</v>
      </c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1">
        <f>S234+S338+S492</f>
        <v>698935.75000000047</v>
      </c>
      <c r="T493" s="100"/>
    </row>
    <row r="494" ht="15.95" customHeight="1"/>
    <row r="495" ht="15.9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</sheetData>
  <autoFilter ref="B7:T234">
    <sortState ref="B8:T234">
      <sortCondition ref="B7:B234"/>
    </sortState>
  </autoFilter>
  <mergeCells count="3">
    <mergeCell ref="A2:M2"/>
    <mergeCell ref="N3:S3"/>
    <mergeCell ref="N4:S5"/>
  </mergeCells>
  <conditionalFormatting sqref="B463:B464">
    <cfRule priority="16" dxfId="0" type="duplicateValues"/>
  </conditionalFormatting>
  <conditionalFormatting sqref="B434">
    <cfRule priority="24" dxfId="0" type="duplicateValues"/>
  </conditionalFormatting>
  <conditionalFormatting sqref="B207">
    <cfRule priority="40" dxfId="0" type="duplicateValues"/>
  </conditionalFormatting>
  <pageMargins left="0.7" right="0.7" top="0.75" bottom="0.75" header="0" footer="0"/>
  <pageSetup r:id="rId1" paperSize="9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8" ySplit="7"/>
      <selection pane="bottomLeft" activeCell="C18" sqref="C18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45962</v>
      </c>
      <c r="F4" s="15"/>
      <c r="I4" s="15"/>
      <c r="M4" s="15"/>
      <c r="N4" s="17">
        <f>S229+S326+S480</f>
        <v>279672.89000000007</v>
      </c>
      <c r="O4" s="18"/>
      <c r="P4" s="18"/>
      <c r="Q4" s="18"/>
      <c r="R4" s="18"/>
      <c r="S4" s="19"/>
    </row>
    <row r="5" thickBot="1" ht="27" customHeight="1">
      <c r="A5" s="341">
        <v>45991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0.14129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523</v>
      </c>
      <c r="C8" s="40" t="s">
        <v>119</v>
      </c>
      <c r="D8" s="41">
        <v>2</v>
      </c>
      <c r="E8" s="42">
        <v>248</v>
      </c>
      <c r="F8" s="43">
        <v>0</v>
      </c>
      <c r="G8" s="44">
        <f t="shared" ref="G8:G74" si="0">ROUNDDOWN(E8*(1-F8),0)</f>
        <v>248</v>
      </c>
      <c r="H8" s="45">
        <f t="shared" ref="H8:H74" si="1">G8*$C$6</f>
        <v>35.039920000000002</v>
      </c>
      <c r="I8" s="45">
        <f t="shared" ref="I8:I74" si="2">H8*D8</f>
        <v>70.079840000000004</v>
      </c>
      <c r="J8" s="45">
        <f t="shared" ref="J8:J74" si="3">H8*0.13</f>
        <v>4.5551896000000003</v>
      </c>
      <c r="K8" s="46">
        <f t="shared" ref="K8:K74" si="4">(H8-J8)*D8</f>
        <v>60.969460800000007</v>
      </c>
      <c r="L8" s="47">
        <v>0.20000000000000001</v>
      </c>
      <c r="M8" s="48">
        <f t="shared" ref="M8:M74" si="5">K8*L8</f>
        <v>12.193892160000003</v>
      </c>
      <c r="N8" s="49">
        <v>0.050000000000000003</v>
      </c>
      <c r="O8" s="50">
        <f t="shared" ref="O8:O74" si="6">K8*N8</f>
        <v>3.0484730400000006</v>
      </c>
      <c r="P8" s="49">
        <v>0.050000000000000003</v>
      </c>
      <c r="Q8" s="50">
        <f t="shared" ref="Q8:Q74" si="7">K8*P8</f>
        <v>3.0484730400000006</v>
      </c>
      <c r="R8" s="51">
        <f t="shared" ref="R8:R74" si="8">IFERROR(ROUND((K8-M8-O8-Q8)/D8,2),0)</f>
        <v>21.34</v>
      </c>
      <c r="S8" s="52">
        <f t="shared" ref="S8:S74" si="9">+D8*R8</f>
        <v>42.68</v>
      </c>
      <c r="T8" s="53">
        <f t="shared" ref="T8:T74" si="10">S8/I8</f>
        <v>0.60901965529601665</v>
      </c>
    </row>
    <row r="9" ht="15.95" customHeight="1">
      <c r="A9" s="342" t="s">
        <v>485</v>
      </c>
      <c r="B9" s="39" t="s">
        <v>523</v>
      </c>
      <c r="C9" s="40" t="s">
        <v>119</v>
      </c>
      <c r="D9" s="41">
        <v>842</v>
      </c>
      <c r="E9" s="42">
        <v>248</v>
      </c>
      <c r="F9" s="43">
        <v>0.80000000000000004</v>
      </c>
      <c r="G9" s="44">
        <f t="shared" si="0"/>
        <v>49</v>
      </c>
      <c r="H9" s="45">
        <f t="shared" si="1"/>
        <v>6.9232100000000001</v>
      </c>
      <c r="I9" s="45">
        <f t="shared" si="2"/>
        <v>5829.3428199999998</v>
      </c>
      <c r="J9" s="45">
        <f t="shared" si="3"/>
        <v>0.90001730000000002</v>
      </c>
      <c r="K9" s="46">
        <f t="shared" si="4"/>
        <v>5071.5282533999998</v>
      </c>
      <c r="L9" s="47">
        <v>0.20000000000000001</v>
      </c>
      <c r="M9" s="48">
        <f t="shared" si="5"/>
        <v>1014.30565068</v>
      </c>
      <c r="N9" s="49">
        <v>0.050000000000000003</v>
      </c>
      <c r="O9" s="50">
        <f t="shared" si="6"/>
        <v>253.57641267</v>
      </c>
      <c r="P9" s="49">
        <v>0.050000000000000003</v>
      </c>
      <c r="Q9" s="50">
        <f t="shared" si="7"/>
        <v>253.57641267</v>
      </c>
      <c r="R9" s="51">
        <f t="shared" si="8"/>
        <v>4.2199999999999998</v>
      </c>
      <c r="S9" s="52">
        <f t="shared" si="9"/>
        <v>3553.2399999999998</v>
      </c>
      <c r="T9" s="53">
        <f t="shared" si="10"/>
        <v>0.60954383876843254</v>
      </c>
    </row>
    <row r="10" ht="15.95" customHeight="1">
      <c r="A10" s="342" t="s">
        <v>485</v>
      </c>
      <c r="B10" s="39" t="s">
        <v>481</v>
      </c>
      <c r="C10" s="40" t="s">
        <v>121</v>
      </c>
      <c r="D10" s="41">
        <v>42</v>
      </c>
      <c r="E10" s="42">
        <v>348</v>
      </c>
      <c r="F10" s="43">
        <v>0.71999999999999997</v>
      </c>
      <c r="G10" s="44">
        <f t="shared" si="0"/>
        <v>97</v>
      </c>
      <c r="H10" s="45">
        <f t="shared" si="1"/>
        <v>13.70513</v>
      </c>
      <c r="I10" s="45">
        <f t="shared" si="2"/>
        <v>575.61545999999998</v>
      </c>
      <c r="J10" s="45">
        <f t="shared" si="3"/>
        <v>1.7816669000000001</v>
      </c>
      <c r="K10" s="46">
        <f t="shared" si="4"/>
        <v>500.78545020000007</v>
      </c>
      <c r="L10" s="47">
        <v>0.20000000000000001</v>
      </c>
      <c r="M10" s="48">
        <f t="shared" si="5"/>
        <v>100.15709004000001</v>
      </c>
      <c r="N10" s="49">
        <v>0.050000000000000003</v>
      </c>
      <c r="O10" s="50">
        <f t="shared" si="6"/>
        <v>25.039272510000004</v>
      </c>
      <c r="P10" s="49">
        <v>0.050000000000000003</v>
      </c>
      <c r="Q10" s="50">
        <f t="shared" si="7"/>
        <v>25.039272510000004</v>
      </c>
      <c r="R10" s="51">
        <f t="shared" si="8"/>
        <v>8.3499999999999996</v>
      </c>
      <c r="S10" s="52">
        <f t="shared" si="9"/>
        <v>350.69999999999999</v>
      </c>
      <c r="T10" s="53">
        <f t="shared" si="10"/>
        <v>0.60926091178996478</v>
      </c>
    </row>
    <row r="11" ht="15.95" customHeight="1">
      <c r="A11" s="342" t="s">
        <v>485</v>
      </c>
      <c r="B11" s="39" t="s">
        <v>481</v>
      </c>
      <c r="C11" s="40" t="s">
        <v>121</v>
      </c>
      <c r="D11" s="41">
        <v>2</v>
      </c>
      <c r="E11" s="42">
        <v>348</v>
      </c>
      <c r="F11" s="43">
        <v>0</v>
      </c>
      <c r="G11" s="44">
        <f t="shared" si="0"/>
        <v>348</v>
      </c>
      <c r="H11" s="45">
        <f t="shared" si="1"/>
        <v>49.16892</v>
      </c>
      <c r="I11" s="45">
        <f t="shared" si="2"/>
        <v>98.33784</v>
      </c>
      <c r="J11" s="45">
        <f t="shared" si="3"/>
        <v>6.3919595999999999</v>
      </c>
      <c r="K11" s="46">
        <f t="shared" si="4"/>
        <v>85.5539208</v>
      </c>
      <c r="L11" s="47">
        <v>0.20000000000000001</v>
      </c>
      <c r="M11" s="48">
        <f t="shared" si="5"/>
        <v>17.110784160000001</v>
      </c>
      <c r="N11" s="49">
        <v>0.050000000000000003</v>
      </c>
      <c r="O11" s="50">
        <f t="shared" si="6"/>
        <v>4.2776960400000004</v>
      </c>
      <c r="P11" s="49">
        <v>0.050000000000000003</v>
      </c>
      <c r="Q11" s="50">
        <f t="shared" si="7"/>
        <v>4.2776960400000004</v>
      </c>
      <c r="R11" s="51">
        <f t="shared" si="8"/>
        <v>29.940000000000001</v>
      </c>
      <c r="S11" s="52">
        <f t="shared" si="9"/>
        <v>59.880000000000003</v>
      </c>
      <c r="T11" s="53">
        <f t="shared" si="10"/>
        <v>0.60892124537207648</v>
      </c>
    </row>
    <row r="12" ht="15.95" customHeight="1">
      <c r="A12" s="342" t="s">
        <v>485</v>
      </c>
      <c r="B12" s="39" t="s">
        <v>22</v>
      </c>
      <c r="C12" s="59" t="str">
        <f>VLOOKUP(B12,'New template'!A:L,2,FALSE)</f>
        <v>E05367</v>
      </c>
      <c r="D12" s="41">
        <v>7</v>
      </c>
      <c r="E12" s="42">
        <v>278</v>
      </c>
      <c r="F12" s="43">
        <v>0.80000000000000004</v>
      </c>
      <c r="G12" s="44">
        <f t="shared" si="0"/>
        <v>55</v>
      </c>
      <c r="H12" s="45">
        <f t="shared" si="1"/>
        <v>7.77095</v>
      </c>
      <c r="I12" s="45">
        <f t="shared" si="2"/>
        <v>54.396650000000001</v>
      </c>
      <c r="J12" s="45">
        <f t="shared" si="3"/>
        <v>1.0102234999999999</v>
      </c>
      <c r="K12" s="46">
        <f t="shared" si="4"/>
        <v>47.3250855</v>
      </c>
      <c r="L12" s="47">
        <v>0.20000000000000001</v>
      </c>
      <c r="M12" s="48">
        <f t="shared" si="5"/>
        <v>9.4650171000000007</v>
      </c>
      <c r="N12" s="49">
        <v>0.050000000000000003</v>
      </c>
      <c r="O12" s="50">
        <f t="shared" si="6"/>
        <v>2.3662542750000002</v>
      </c>
      <c r="P12" s="49">
        <v>0.050000000000000003</v>
      </c>
      <c r="Q12" s="50">
        <f t="shared" si="7"/>
        <v>2.3662542750000002</v>
      </c>
      <c r="R12" s="51">
        <f t="shared" si="8"/>
        <v>4.7300000000000004</v>
      </c>
      <c r="S12" s="52">
        <f t="shared" si="9"/>
        <v>33.109999999999999</v>
      </c>
      <c r="T12" s="53">
        <f t="shared" si="10"/>
        <v>0.60867718876070487</v>
      </c>
    </row>
    <row r="13" ht="15.95" customHeight="1">
      <c r="A13" s="342" t="s">
        <v>485</v>
      </c>
      <c r="B13" s="39" t="s">
        <v>402</v>
      </c>
      <c r="C13" s="59" t="str">
        <f>VLOOKUP(B13,'New template'!A:L,2,FALSE)</f>
        <v>E03174</v>
      </c>
      <c r="D13" s="41">
        <v>5731</v>
      </c>
      <c r="E13" s="42">
        <v>268</v>
      </c>
      <c r="F13" s="43">
        <v>0.90000000000000002</v>
      </c>
      <c r="G13" s="44">
        <f t="shared" si="0"/>
        <v>26</v>
      </c>
      <c r="H13" s="45">
        <f t="shared" si="1"/>
        <v>3.67354</v>
      </c>
      <c r="I13" s="45">
        <f t="shared" si="2"/>
        <v>21053.05774</v>
      </c>
      <c r="J13" s="45">
        <f t="shared" si="3"/>
        <v>0.47756020000000005</v>
      </c>
      <c r="K13" s="46">
        <f t="shared" si="4"/>
        <v>18316.160233800001</v>
      </c>
      <c r="L13" s="47">
        <v>0.20000000000000001</v>
      </c>
      <c r="M13" s="48">
        <f t="shared" si="5"/>
        <v>3663.2320467600002</v>
      </c>
      <c r="N13" s="49">
        <v>0.050000000000000003</v>
      </c>
      <c r="O13" s="50">
        <f t="shared" si="6"/>
        <v>915.80801169000006</v>
      </c>
      <c r="P13" s="49">
        <v>0.050000000000000003</v>
      </c>
      <c r="Q13" s="50">
        <f t="shared" si="7"/>
        <v>915.80801169000006</v>
      </c>
      <c r="R13" s="51">
        <f t="shared" si="8"/>
        <v>2.2400000000000002</v>
      </c>
      <c r="S13" s="52">
        <f t="shared" si="9"/>
        <v>12837.440000000001</v>
      </c>
      <c r="T13" s="53">
        <f t="shared" si="10"/>
        <v>0.60976605671913198</v>
      </c>
    </row>
    <row r="14" ht="15.95" customHeight="1">
      <c r="A14" s="342" t="s">
        <v>485</v>
      </c>
      <c r="B14" s="39" t="s">
        <v>402</v>
      </c>
      <c r="C14" s="59" t="str">
        <f>VLOOKUP(B14,'New template'!A:L,2,FALSE)</f>
        <v>E03174</v>
      </c>
      <c r="D14" s="41">
        <v>2</v>
      </c>
      <c r="E14" s="42">
        <v>268</v>
      </c>
      <c r="F14" s="43">
        <v>0</v>
      </c>
      <c r="G14" s="44">
        <f t="shared" si="0"/>
        <v>268</v>
      </c>
      <c r="H14" s="45">
        <f t="shared" si="1"/>
        <v>37.865720000000003</v>
      </c>
      <c r="I14" s="45">
        <f t="shared" si="2"/>
        <v>75.731440000000006</v>
      </c>
      <c r="J14" s="45">
        <f t="shared" si="3"/>
        <v>4.9225436000000009</v>
      </c>
      <c r="K14" s="46">
        <f t="shared" si="4"/>
        <v>65.886352799999997</v>
      </c>
      <c r="L14" s="47">
        <v>0.20000000000000001</v>
      </c>
      <c r="M14" s="48">
        <f t="shared" si="5"/>
        <v>13.17727056</v>
      </c>
      <c r="N14" s="49">
        <v>0.050000000000000003</v>
      </c>
      <c r="O14" s="50">
        <f t="shared" si="6"/>
        <v>3.29431764</v>
      </c>
      <c r="P14" s="49">
        <v>0.050000000000000003</v>
      </c>
      <c r="Q14" s="50">
        <f t="shared" si="7"/>
        <v>3.29431764</v>
      </c>
      <c r="R14" s="51">
        <f t="shared" si="8"/>
        <v>23.059999999999999</v>
      </c>
      <c r="S14" s="52">
        <f t="shared" si="9"/>
        <v>46.119999999999997</v>
      </c>
      <c r="T14" s="53">
        <f t="shared" si="10"/>
        <v>0.60899409809188887</v>
      </c>
    </row>
    <row r="15" ht="15.95" customHeight="1">
      <c r="A15" s="342" t="s">
        <v>485</v>
      </c>
      <c r="B15" s="39" t="s">
        <v>402</v>
      </c>
      <c r="C15" s="59" t="str">
        <f>VLOOKUP(B15,'New template'!A:L,2,FALSE)</f>
        <v>E03174</v>
      </c>
      <c r="D15" s="41">
        <v>183</v>
      </c>
      <c r="E15" s="42">
        <v>268</v>
      </c>
      <c r="F15" s="43">
        <v>0.83999999999999997</v>
      </c>
      <c r="G15" s="44">
        <f t="shared" si="0"/>
        <v>42</v>
      </c>
      <c r="H15" s="45">
        <f t="shared" si="1"/>
        <v>5.9341799999999996</v>
      </c>
      <c r="I15" s="45">
        <f t="shared" si="2"/>
        <v>1085.9549399999999</v>
      </c>
      <c r="J15" s="45">
        <f t="shared" si="3"/>
        <v>0.7714434</v>
      </c>
      <c r="K15" s="46">
        <f t="shared" si="4"/>
        <v>944.78079779999996</v>
      </c>
      <c r="L15" s="47">
        <v>0.20000000000000001</v>
      </c>
      <c r="M15" s="48">
        <f t="shared" si="5"/>
        <v>188.95615956</v>
      </c>
      <c r="N15" s="49">
        <v>0.050000000000000003</v>
      </c>
      <c r="O15" s="50">
        <f t="shared" si="6"/>
        <v>47.239039890000001</v>
      </c>
      <c r="P15" s="49">
        <v>0.050000000000000003</v>
      </c>
      <c r="Q15" s="50">
        <f t="shared" si="7"/>
        <v>47.239039890000001</v>
      </c>
      <c r="R15" s="51">
        <f t="shared" si="8"/>
        <v>3.6099999999999999</v>
      </c>
      <c r="S15" s="52">
        <f t="shared" si="9"/>
        <v>660.63</v>
      </c>
      <c r="T15" s="53">
        <f t="shared" si="10"/>
        <v>0.60834015820214427</v>
      </c>
    </row>
    <row r="16" ht="15.95" customHeight="1">
      <c r="A16" s="342" t="s">
        <v>485</v>
      </c>
      <c r="B16" s="39" t="s">
        <v>28</v>
      </c>
      <c r="C16" s="59" t="str">
        <f>VLOOKUP(B16,'New template'!A:L,2,FALSE)</f>
        <v>E05445</v>
      </c>
      <c r="D16" s="41">
        <v>55</v>
      </c>
      <c r="E16" s="42">
        <v>368</v>
      </c>
      <c r="F16" s="43">
        <v>0.80000000000000004</v>
      </c>
      <c r="G16" s="44">
        <f t="shared" si="0"/>
        <v>73</v>
      </c>
      <c r="H16" s="45">
        <f t="shared" si="1"/>
        <v>10.314170000000001</v>
      </c>
      <c r="I16" s="45">
        <f t="shared" si="2"/>
        <v>567.27935000000002</v>
      </c>
      <c r="J16" s="45">
        <f t="shared" si="3"/>
        <v>1.3408421000000001</v>
      </c>
      <c r="K16" s="46">
        <f t="shared" si="4"/>
        <v>493.53303450000004</v>
      </c>
      <c r="L16" s="47">
        <v>0.20000000000000001</v>
      </c>
      <c r="M16" s="48">
        <f t="shared" si="5"/>
        <v>98.706606900000011</v>
      </c>
      <c r="N16" s="49">
        <v>0.050000000000000003</v>
      </c>
      <c r="O16" s="50">
        <f t="shared" si="6"/>
        <v>24.676651725000003</v>
      </c>
      <c r="P16" s="49">
        <v>0.050000000000000003</v>
      </c>
      <c r="Q16" s="50">
        <f t="shared" si="7"/>
        <v>24.676651725000003</v>
      </c>
      <c r="R16" s="51">
        <f t="shared" si="8"/>
        <v>6.2800000000000002</v>
      </c>
      <c r="S16" s="52">
        <f t="shared" si="9"/>
        <v>345.40000000000003</v>
      </c>
      <c r="T16" s="53">
        <f t="shared" si="10"/>
        <v>0.60887109675330153</v>
      </c>
    </row>
    <row r="17" ht="15.95" customHeight="1">
      <c r="A17" s="342" t="s">
        <v>485</v>
      </c>
      <c r="B17" s="39" t="s">
        <v>30</v>
      </c>
      <c r="C17" s="59" t="str">
        <f>VLOOKUP(B17,'New template'!A:L,2,FALSE)</f>
        <v>E05444</v>
      </c>
      <c r="D17" s="41">
        <v>1</v>
      </c>
      <c r="E17" s="42">
        <v>498</v>
      </c>
      <c r="F17" s="43">
        <v>0</v>
      </c>
      <c r="G17" s="44">
        <f t="shared" si="0"/>
        <v>498</v>
      </c>
      <c r="H17" s="45">
        <f t="shared" si="1"/>
        <v>70.36242</v>
      </c>
      <c r="I17" s="45">
        <f t="shared" si="2"/>
        <v>70.36242</v>
      </c>
      <c r="J17" s="45">
        <f t="shared" si="3"/>
        <v>9.1471146000000001</v>
      </c>
      <c r="K17" s="46">
        <f t="shared" si="4"/>
        <v>61.215305399999998</v>
      </c>
      <c r="L17" s="47">
        <v>0.20000000000000001</v>
      </c>
      <c r="M17" s="48">
        <f t="shared" si="5"/>
        <v>12.24306108</v>
      </c>
      <c r="N17" s="49">
        <v>0.050000000000000003</v>
      </c>
      <c r="O17" s="50">
        <f t="shared" si="6"/>
        <v>3.0607652700000001</v>
      </c>
      <c r="P17" s="49">
        <v>0.050000000000000003</v>
      </c>
      <c r="Q17" s="50">
        <f t="shared" si="7"/>
        <v>3.0607652700000001</v>
      </c>
      <c r="R17" s="51">
        <f t="shared" si="8"/>
        <v>42.850000000000001</v>
      </c>
      <c r="S17" s="52">
        <f t="shared" si="9"/>
        <v>42.850000000000001</v>
      </c>
      <c r="T17" s="53">
        <f t="shared" si="10"/>
        <v>0.60898985566442998</v>
      </c>
    </row>
    <row r="18" ht="15.95" customHeight="1">
      <c r="A18" s="342" t="s">
        <v>485</v>
      </c>
      <c r="B18" s="39" t="s">
        <v>30</v>
      </c>
      <c r="C18" s="59" t="str">
        <f>VLOOKUP(B18,'New template'!A:L,2,FALSE)</f>
        <v>E05444</v>
      </c>
      <c r="D18" s="41">
        <v>779</v>
      </c>
      <c r="E18" s="42">
        <v>498</v>
      </c>
      <c r="F18" s="43">
        <v>0.80000000000000004</v>
      </c>
      <c r="G18" s="44">
        <f t="shared" si="0"/>
        <v>99</v>
      </c>
      <c r="H18" s="45">
        <f t="shared" si="1"/>
        <v>13.98771</v>
      </c>
      <c r="I18" s="45">
        <f t="shared" si="2"/>
        <v>10896.426089999999</v>
      </c>
      <c r="J18" s="45">
        <f t="shared" si="3"/>
        <v>1.8184023</v>
      </c>
      <c r="K18" s="46">
        <f t="shared" si="4"/>
        <v>9479.8906982999997</v>
      </c>
      <c r="L18" s="47">
        <v>0.20000000000000001</v>
      </c>
      <c r="M18" s="48">
        <f t="shared" si="5"/>
        <v>1895.9781396600001</v>
      </c>
      <c r="N18" s="49">
        <v>0.050000000000000003</v>
      </c>
      <c r="O18" s="50">
        <f t="shared" si="6"/>
        <v>473.99453491500003</v>
      </c>
      <c r="P18" s="49">
        <v>0.050000000000000003</v>
      </c>
      <c r="Q18" s="50">
        <f t="shared" si="7"/>
        <v>473.99453491500003</v>
      </c>
      <c r="R18" s="51">
        <f t="shared" si="8"/>
        <v>8.5199999999999996</v>
      </c>
      <c r="S18" s="52">
        <f t="shared" si="9"/>
        <v>6637.0799999999999</v>
      </c>
      <c r="T18" s="53">
        <f t="shared" si="10"/>
        <v>0.60910613674432779</v>
      </c>
    </row>
    <row r="19" ht="15.95" customHeight="1">
      <c r="A19" s="342" t="s">
        <v>485</v>
      </c>
      <c r="B19" s="39" t="s">
        <v>359</v>
      </c>
      <c r="C19" s="59" t="str">
        <f>VLOOKUP(B19,'New template'!A:L,2,FALSE)</f>
        <v>E02452</v>
      </c>
      <c r="D19" s="41">
        <v>103</v>
      </c>
      <c r="E19" s="42">
        <v>278</v>
      </c>
      <c r="F19" s="43">
        <v>0.90000000000000002</v>
      </c>
      <c r="G19" s="44">
        <f t="shared" si="0"/>
        <v>27</v>
      </c>
      <c r="H19" s="45">
        <f t="shared" si="1"/>
        <v>3.8148300000000002</v>
      </c>
      <c r="I19" s="45">
        <f t="shared" si="2"/>
        <v>392.92749000000003</v>
      </c>
      <c r="J19" s="45">
        <f t="shared" si="3"/>
        <v>0.49592790000000003</v>
      </c>
      <c r="K19" s="46">
        <f t="shared" si="4"/>
        <v>341.84691630000003</v>
      </c>
      <c r="L19" s="47">
        <v>0.20000000000000001</v>
      </c>
      <c r="M19" s="48">
        <f t="shared" si="5"/>
        <v>68.369383260000006</v>
      </c>
      <c r="N19" s="49">
        <v>0.050000000000000003</v>
      </c>
      <c r="O19" s="50">
        <f t="shared" si="6"/>
        <v>17.092345815000002</v>
      </c>
      <c r="P19" s="49">
        <v>0.050000000000000003</v>
      </c>
      <c r="Q19" s="50">
        <f t="shared" si="7"/>
        <v>17.092345815000002</v>
      </c>
      <c r="R19" s="51">
        <f t="shared" si="8"/>
        <v>2.3199999999999998</v>
      </c>
      <c r="S19" s="52">
        <f t="shared" si="9"/>
        <v>238.95999999999998</v>
      </c>
      <c r="T19" s="53">
        <f t="shared" si="10"/>
        <v>0.60815291900294366</v>
      </c>
    </row>
    <row r="20" ht="15.95" customHeight="1">
      <c r="A20" s="342" t="s">
        <v>485</v>
      </c>
      <c r="B20" s="39" t="s">
        <v>361</v>
      </c>
      <c r="C20" s="59" t="str">
        <f>VLOOKUP(B20,'New template'!A:L,2,FALSE)</f>
        <v>E02895</v>
      </c>
      <c r="D20" s="41">
        <v>42</v>
      </c>
      <c r="E20" s="42">
        <v>268</v>
      </c>
      <c r="F20" s="43">
        <v>0.90000000000000002</v>
      </c>
      <c r="G20" s="44">
        <f t="shared" si="0"/>
        <v>26</v>
      </c>
      <c r="H20" s="45">
        <f t="shared" si="1"/>
        <v>3.67354</v>
      </c>
      <c r="I20" s="45">
        <f t="shared" si="2"/>
        <v>154.28868</v>
      </c>
      <c r="J20" s="45">
        <f t="shared" si="3"/>
        <v>0.47756020000000005</v>
      </c>
      <c r="K20" s="46">
        <f t="shared" si="4"/>
        <v>134.2311516</v>
      </c>
      <c r="L20" s="47">
        <v>0.20000000000000001</v>
      </c>
      <c r="M20" s="48">
        <f t="shared" si="5"/>
        <v>26.846230320000004</v>
      </c>
      <c r="N20" s="49">
        <v>0.050000000000000003</v>
      </c>
      <c r="O20" s="50">
        <f t="shared" si="6"/>
        <v>6.7115575800000009</v>
      </c>
      <c r="P20" s="49">
        <v>0.050000000000000003</v>
      </c>
      <c r="Q20" s="50">
        <f t="shared" si="7"/>
        <v>6.7115575800000009</v>
      </c>
      <c r="R20" s="51">
        <f t="shared" si="8"/>
        <v>2.2400000000000002</v>
      </c>
      <c r="S20" s="52">
        <f t="shared" si="9"/>
        <v>94.080000000000013</v>
      </c>
      <c r="T20" s="53">
        <f t="shared" si="10"/>
        <v>0.60976605671913209</v>
      </c>
    </row>
    <row r="21" ht="15.95" customHeight="1">
      <c r="A21" s="342" t="s">
        <v>485</v>
      </c>
      <c r="B21" s="39" t="s">
        <v>362</v>
      </c>
      <c r="C21" s="59" t="str">
        <f>VLOOKUP(B21,'New template'!A:L,2,FALSE)</f>
        <v>E02950</v>
      </c>
      <c r="D21" s="41">
        <v>44</v>
      </c>
      <c r="E21" s="42">
        <v>288</v>
      </c>
      <c r="F21" s="43">
        <v>0.84999999999999998</v>
      </c>
      <c r="G21" s="44">
        <f t="shared" si="0"/>
        <v>43</v>
      </c>
      <c r="H21" s="45">
        <f t="shared" si="1"/>
        <v>6.0754700000000001</v>
      </c>
      <c r="I21" s="45">
        <f t="shared" si="2"/>
        <v>267.32067999999998</v>
      </c>
      <c r="J21" s="45">
        <f t="shared" si="3"/>
        <v>0.7898111000000001</v>
      </c>
      <c r="K21" s="46">
        <f t="shared" si="4"/>
        <v>232.56899159999998</v>
      </c>
      <c r="L21" s="47">
        <v>0.20000000000000001</v>
      </c>
      <c r="M21" s="48">
        <f t="shared" si="5"/>
        <v>46.513798319999999</v>
      </c>
      <c r="N21" s="49">
        <v>0.050000000000000003</v>
      </c>
      <c r="O21" s="50">
        <f t="shared" si="6"/>
        <v>11.62844958</v>
      </c>
      <c r="P21" s="49">
        <v>0.050000000000000003</v>
      </c>
      <c r="Q21" s="50">
        <f t="shared" si="7"/>
        <v>11.62844958</v>
      </c>
      <c r="R21" s="51">
        <f t="shared" si="8"/>
        <v>3.7000000000000002</v>
      </c>
      <c r="S21" s="52">
        <f t="shared" si="9"/>
        <v>162.80000000000001</v>
      </c>
      <c r="T21" s="53">
        <f t="shared" si="10"/>
        <v>0.60900638139929919</v>
      </c>
    </row>
    <row r="22" ht="15.95" customHeight="1">
      <c r="A22" s="342" t="s">
        <v>485</v>
      </c>
      <c r="B22" s="39" t="s">
        <v>292</v>
      </c>
      <c r="C22" s="59" t="str">
        <f>VLOOKUP(B22,'New template'!A:L,2,FALSE)</f>
        <v>E06132</v>
      </c>
      <c r="D22" s="41">
        <v>15</v>
      </c>
      <c r="E22" s="42">
        <v>298</v>
      </c>
      <c r="F22" s="43">
        <v>0.29999999999999999</v>
      </c>
      <c r="G22" s="44">
        <f t="shared" si="0"/>
        <v>208</v>
      </c>
      <c r="H22" s="45">
        <f t="shared" si="1"/>
        <v>29.38832</v>
      </c>
      <c r="I22" s="45">
        <f t="shared" si="2"/>
        <v>440.82479999999998</v>
      </c>
      <c r="J22" s="45">
        <f t="shared" si="3"/>
        <v>3.8204816000000004</v>
      </c>
      <c r="K22" s="46">
        <f t="shared" si="4"/>
        <v>383.51757599999996</v>
      </c>
      <c r="L22" s="47">
        <v>0.20000000000000001</v>
      </c>
      <c r="M22" s="48">
        <f t="shared" si="5"/>
        <v>76.703515199999998</v>
      </c>
      <c r="N22" s="49">
        <v>0.050000000000000003</v>
      </c>
      <c r="O22" s="50">
        <f t="shared" si="6"/>
        <v>19.1758788</v>
      </c>
      <c r="P22" s="49">
        <v>0.050000000000000003</v>
      </c>
      <c r="Q22" s="50">
        <f t="shared" si="7"/>
        <v>19.1758788</v>
      </c>
      <c r="R22" s="51">
        <f t="shared" si="8"/>
        <v>17.899999999999999</v>
      </c>
      <c r="S22" s="52">
        <f t="shared" si="9"/>
        <v>268.5</v>
      </c>
      <c r="T22" s="53">
        <f t="shared" si="10"/>
        <v>0.60908551424511514</v>
      </c>
    </row>
    <row r="23" ht="15.95" customHeight="1">
      <c r="A23" s="342" t="s">
        <v>485</v>
      </c>
      <c r="B23" s="39" t="s">
        <v>292</v>
      </c>
      <c r="C23" s="59" t="str">
        <f>VLOOKUP(B23,'New template'!A:L,2,FALSE)</f>
        <v>E06132</v>
      </c>
      <c r="D23" s="41">
        <v>3</v>
      </c>
      <c r="E23" s="42">
        <v>298</v>
      </c>
      <c r="F23" s="43">
        <v>0</v>
      </c>
      <c r="G23" s="44">
        <f t="shared" si="0"/>
        <v>298</v>
      </c>
      <c r="H23" s="45">
        <f t="shared" si="1"/>
        <v>42.104419999999998</v>
      </c>
      <c r="I23" s="45">
        <f t="shared" si="2"/>
        <v>126.31325999999999</v>
      </c>
      <c r="J23" s="45">
        <f t="shared" si="3"/>
        <v>5.4735746000000001</v>
      </c>
      <c r="K23" s="46">
        <f t="shared" si="4"/>
        <v>109.8925362</v>
      </c>
      <c r="L23" s="47">
        <v>0.20000000000000001</v>
      </c>
      <c r="M23" s="48">
        <f t="shared" si="5"/>
        <v>21.978507239999999</v>
      </c>
      <c r="N23" s="49">
        <v>0.050000000000000003</v>
      </c>
      <c r="O23" s="50">
        <f t="shared" si="6"/>
        <v>5.4946268099999998</v>
      </c>
      <c r="P23" s="49">
        <v>0.050000000000000003</v>
      </c>
      <c r="Q23" s="50">
        <f t="shared" si="7"/>
        <v>5.4946268099999998</v>
      </c>
      <c r="R23" s="51">
        <f t="shared" si="8"/>
        <v>25.640000000000001</v>
      </c>
      <c r="S23" s="52">
        <f t="shared" si="9"/>
        <v>76.920000000000002</v>
      </c>
      <c r="T23" s="53">
        <f t="shared" si="10"/>
        <v>0.60896219446794431</v>
      </c>
    </row>
    <row r="24" ht="15.95" customHeight="1">
      <c r="A24" s="342" t="s">
        <v>485</v>
      </c>
      <c r="B24" s="39" t="s">
        <v>294</v>
      </c>
      <c r="C24" s="59" t="str">
        <f>VLOOKUP(B24,'New template'!A:L,2,FALSE)</f>
        <v>E06690</v>
      </c>
      <c r="D24" s="41">
        <v>3</v>
      </c>
      <c r="E24" s="42">
        <v>398</v>
      </c>
      <c r="F24" s="43">
        <v>0</v>
      </c>
      <c r="G24" s="44">
        <f t="shared" si="0"/>
        <v>398</v>
      </c>
      <c r="H24" s="45">
        <f t="shared" si="1"/>
        <v>56.233420000000002</v>
      </c>
      <c r="I24" s="45">
        <f t="shared" si="2"/>
        <v>168.70026000000001</v>
      </c>
      <c r="J24" s="45">
        <f t="shared" si="3"/>
        <v>7.3103446000000005</v>
      </c>
      <c r="K24" s="46">
        <f t="shared" si="4"/>
        <v>146.76922619999999</v>
      </c>
      <c r="L24" s="47">
        <v>0.20000000000000001</v>
      </c>
      <c r="M24" s="48">
        <f t="shared" si="5"/>
        <v>29.353845239999998</v>
      </c>
      <c r="N24" s="49">
        <v>0.050000000000000003</v>
      </c>
      <c r="O24" s="50">
        <f t="shared" si="6"/>
        <v>7.3384613099999996</v>
      </c>
      <c r="P24" s="49">
        <v>0.050000000000000003</v>
      </c>
      <c r="Q24" s="50">
        <f t="shared" si="7"/>
        <v>7.3384613099999996</v>
      </c>
      <c r="R24" s="51">
        <f t="shared" si="8"/>
        <v>34.25</v>
      </c>
      <c r="S24" s="52">
        <f t="shared" si="9"/>
        <v>102.75</v>
      </c>
      <c r="T24" s="53">
        <f t="shared" si="10"/>
        <v>0.60906841518797894</v>
      </c>
    </row>
    <row r="25" ht="15.95" customHeight="1">
      <c r="A25" s="342" t="s">
        <v>485</v>
      </c>
      <c r="B25" s="39" t="s">
        <v>294</v>
      </c>
      <c r="C25" s="59" t="str">
        <f>VLOOKUP(B25,'New template'!A:L,2,FALSE)</f>
        <v>E06690</v>
      </c>
      <c r="D25" s="41">
        <v>52</v>
      </c>
      <c r="E25" s="42">
        <v>398</v>
      </c>
      <c r="F25" s="43">
        <v>0.40000000000000002</v>
      </c>
      <c r="G25" s="44">
        <f t="shared" si="0"/>
        <v>238</v>
      </c>
      <c r="H25" s="45">
        <f t="shared" si="1"/>
        <v>33.627020000000002</v>
      </c>
      <c r="I25" s="45">
        <f t="shared" si="2"/>
        <v>1748.6050400000001</v>
      </c>
      <c r="J25" s="45">
        <f t="shared" si="3"/>
        <v>4.3715126</v>
      </c>
      <c r="K25" s="46">
        <f t="shared" si="4"/>
        <v>1521.2863848000002</v>
      </c>
      <c r="L25" s="47">
        <v>0.20000000000000001</v>
      </c>
      <c r="M25" s="48">
        <f t="shared" si="5"/>
        <v>304.25727696000007</v>
      </c>
      <c r="N25" s="49">
        <v>0.050000000000000003</v>
      </c>
      <c r="O25" s="50">
        <f t="shared" si="6"/>
        <v>76.064319240000017</v>
      </c>
      <c r="P25" s="49">
        <v>0.050000000000000003</v>
      </c>
      <c r="Q25" s="50">
        <f t="shared" si="7"/>
        <v>76.064319240000017</v>
      </c>
      <c r="R25" s="51">
        <f t="shared" si="8"/>
        <v>20.48</v>
      </c>
      <c r="S25" s="52">
        <f t="shared" si="9"/>
        <v>1064.96</v>
      </c>
      <c r="T25" s="53">
        <f t="shared" si="10"/>
        <v>0.60903404464623978</v>
      </c>
    </row>
    <row r="26" ht="15.95" customHeight="1">
      <c r="A26" s="342" t="s">
        <v>485</v>
      </c>
      <c r="B26" s="39" t="s">
        <v>296</v>
      </c>
      <c r="C26" s="59" t="str">
        <f>VLOOKUP(B26,'New template'!A:L,2,FALSE)</f>
        <v>E06691</v>
      </c>
      <c r="D26" s="41">
        <v>14</v>
      </c>
      <c r="E26" s="42">
        <v>498</v>
      </c>
      <c r="F26" s="43">
        <v>0.29999999999999999</v>
      </c>
      <c r="G26" s="44">
        <f t="shared" si="0"/>
        <v>348</v>
      </c>
      <c r="H26" s="45">
        <f t="shared" si="1"/>
        <v>49.16892</v>
      </c>
      <c r="I26" s="45">
        <f t="shared" si="2"/>
        <v>688.36487999999997</v>
      </c>
      <c r="J26" s="45">
        <f t="shared" si="3"/>
        <v>6.3919595999999999</v>
      </c>
      <c r="K26" s="46">
        <f t="shared" si="4"/>
        <v>598.87744559999999</v>
      </c>
      <c r="L26" s="47">
        <v>0.20000000000000001</v>
      </c>
      <c r="M26" s="48">
        <f t="shared" si="5"/>
        <v>119.77548912</v>
      </c>
      <c r="N26" s="49">
        <v>0.050000000000000003</v>
      </c>
      <c r="O26" s="50">
        <f t="shared" si="6"/>
        <v>29.943872280000001</v>
      </c>
      <c r="P26" s="49">
        <v>0.050000000000000003</v>
      </c>
      <c r="Q26" s="50">
        <f t="shared" si="7"/>
        <v>29.943872280000001</v>
      </c>
      <c r="R26" s="51">
        <f t="shared" si="8"/>
        <v>29.940000000000001</v>
      </c>
      <c r="S26" s="52">
        <f t="shared" si="9"/>
        <v>419.16000000000003</v>
      </c>
      <c r="T26" s="53">
        <f t="shared" si="10"/>
        <v>0.60892124537207659</v>
      </c>
    </row>
    <row r="27" ht="15.95" customHeight="1">
      <c r="A27" s="342" t="s">
        <v>485</v>
      </c>
      <c r="B27" s="39" t="s">
        <v>296</v>
      </c>
      <c r="C27" s="59" t="str">
        <f>VLOOKUP(B27,'New template'!A:L,2,FALSE)</f>
        <v>E06691</v>
      </c>
      <c r="D27" s="41">
        <v>3</v>
      </c>
      <c r="E27" s="42">
        <v>498</v>
      </c>
      <c r="F27" s="43">
        <v>0</v>
      </c>
      <c r="G27" s="44">
        <f t="shared" si="0"/>
        <v>498</v>
      </c>
      <c r="H27" s="45">
        <f t="shared" si="1"/>
        <v>70.36242</v>
      </c>
      <c r="I27" s="45">
        <f t="shared" si="2"/>
        <v>211.08726000000001</v>
      </c>
      <c r="J27" s="45">
        <f t="shared" si="3"/>
        <v>9.1471146000000001</v>
      </c>
      <c r="K27" s="46">
        <f t="shared" si="4"/>
        <v>183.64591619999999</v>
      </c>
      <c r="L27" s="47">
        <v>0.20000000000000001</v>
      </c>
      <c r="M27" s="48">
        <f t="shared" si="5"/>
        <v>36.729183239999998</v>
      </c>
      <c r="N27" s="49">
        <v>0.050000000000000003</v>
      </c>
      <c r="O27" s="50">
        <f t="shared" si="6"/>
        <v>9.1822958099999994</v>
      </c>
      <c r="P27" s="49">
        <v>0.050000000000000003</v>
      </c>
      <c r="Q27" s="50">
        <f t="shared" si="7"/>
        <v>9.1822958099999994</v>
      </c>
      <c r="R27" s="51">
        <f t="shared" si="8"/>
        <v>42.850000000000001</v>
      </c>
      <c r="S27" s="52">
        <f t="shared" si="9"/>
        <v>128.55000000000001</v>
      </c>
      <c r="T27" s="53">
        <f t="shared" si="10"/>
        <v>0.60898985566442998</v>
      </c>
    </row>
    <row r="28" ht="15.95" customHeight="1">
      <c r="A28" s="342" t="s">
        <v>485</v>
      </c>
      <c r="B28" s="39" t="s">
        <v>404</v>
      </c>
      <c r="C28" s="59" t="str">
        <f>VLOOKUP(B28,'New template'!A:L,2,FALSE)</f>
        <v>E06117</v>
      </c>
      <c r="D28" s="41">
        <v>1</v>
      </c>
      <c r="E28" s="42">
        <v>248</v>
      </c>
      <c r="F28" s="43">
        <v>0</v>
      </c>
      <c r="G28" s="44">
        <f t="shared" si="0"/>
        <v>248</v>
      </c>
      <c r="H28" s="45">
        <f t="shared" si="1"/>
        <v>35.039920000000002</v>
      </c>
      <c r="I28" s="45">
        <f t="shared" si="2"/>
        <v>35.039920000000002</v>
      </c>
      <c r="J28" s="45">
        <f t="shared" si="3"/>
        <v>4.5551896000000003</v>
      </c>
      <c r="K28" s="46">
        <f t="shared" si="4"/>
        <v>30.484730400000004</v>
      </c>
      <c r="L28" s="47">
        <v>0.20000000000000001</v>
      </c>
      <c r="M28" s="48">
        <f t="shared" si="5"/>
        <v>6.0969460800000013</v>
      </c>
      <c r="N28" s="49">
        <v>0.050000000000000003</v>
      </c>
      <c r="O28" s="50">
        <f t="shared" si="6"/>
        <v>1.5242365200000003</v>
      </c>
      <c r="P28" s="49">
        <v>0.050000000000000003</v>
      </c>
      <c r="Q28" s="50">
        <f t="shared" si="7"/>
        <v>1.5242365200000003</v>
      </c>
      <c r="R28" s="51">
        <f t="shared" si="8"/>
        <v>21.34</v>
      </c>
      <c r="S28" s="52">
        <f t="shared" si="9"/>
        <v>21.34</v>
      </c>
      <c r="T28" s="53">
        <f t="shared" si="10"/>
        <v>0.60901965529601665</v>
      </c>
    </row>
    <row r="29" ht="15.95" customHeight="1">
      <c r="A29" s="342" t="s">
        <v>485</v>
      </c>
      <c r="B29" s="39" t="s">
        <v>404</v>
      </c>
      <c r="C29" s="59" t="str">
        <f>VLOOKUP(B29,'New template'!A:L,2,FALSE)</f>
        <v>E06117</v>
      </c>
      <c r="D29" s="41">
        <v>5</v>
      </c>
      <c r="E29" s="42">
        <v>248</v>
      </c>
      <c r="F29" s="43">
        <v>0.5</v>
      </c>
      <c r="G29" s="44">
        <f t="shared" si="0"/>
        <v>124</v>
      </c>
      <c r="H29" s="45">
        <f t="shared" si="1"/>
        <v>17.519960000000001</v>
      </c>
      <c r="I29" s="45">
        <f t="shared" si="2"/>
        <v>87.599800000000002</v>
      </c>
      <c r="J29" s="45">
        <f t="shared" si="3"/>
        <v>2.2775948000000001</v>
      </c>
      <c r="K29" s="46">
        <f t="shared" si="4"/>
        <v>76.211826000000002</v>
      </c>
      <c r="L29" s="47">
        <v>0.20000000000000001</v>
      </c>
      <c r="M29" s="48">
        <f t="shared" si="5"/>
        <v>15.242365200000002</v>
      </c>
      <c r="N29" s="49">
        <v>0.050000000000000003</v>
      </c>
      <c r="O29" s="50">
        <f t="shared" si="6"/>
        <v>3.8105913000000005</v>
      </c>
      <c r="P29" s="49">
        <v>0.050000000000000003</v>
      </c>
      <c r="Q29" s="50">
        <f t="shared" si="7"/>
        <v>3.8105913000000005</v>
      </c>
      <c r="R29" s="51">
        <f t="shared" si="8"/>
        <v>10.67</v>
      </c>
      <c r="S29" s="52">
        <f t="shared" si="9"/>
        <v>53.350000000000001</v>
      </c>
      <c r="T29" s="53">
        <f t="shared" si="10"/>
        <v>0.60901965529601665</v>
      </c>
    </row>
    <row r="30" ht="15.95" customHeight="1">
      <c r="A30" s="342" t="s">
        <v>485</v>
      </c>
      <c r="B30" s="39" t="s">
        <v>48</v>
      </c>
      <c r="C30" s="59" t="str">
        <f>VLOOKUP(B30,'New template'!A:L,2,FALSE)</f>
        <v>E03009</v>
      </c>
      <c r="D30" s="41">
        <v>2</v>
      </c>
      <c r="E30" s="42">
        <v>268</v>
      </c>
      <c r="F30" s="43">
        <v>0</v>
      </c>
      <c r="G30" s="44">
        <f t="shared" si="0"/>
        <v>268</v>
      </c>
      <c r="H30" s="45">
        <f t="shared" si="1"/>
        <v>37.865720000000003</v>
      </c>
      <c r="I30" s="45">
        <f t="shared" si="2"/>
        <v>75.731440000000006</v>
      </c>
      <c r="J30" s="45">
        <f t="shared" si="3"/>
        <v>4.9225436000000009</v>
      </c>
      <c r="K30" s="46">
        <f t="shared" si="4"/>
        <v>65.886352799999997</v>
      </c>
      <c r="L30" s="47">
        <v>0.20000000000000001</v>
      </c>
      <c r="M30" s="48">
        <f t="shared" si="5"/>
        <v>13.17727056</v>
      </c>
      <c r="N30" s="49">
        <v>0.050000000000000003</v>
      </c>
      <c r="O30" s="50">
        <f t="shared" si="6"/>
        <v>3.29431764</v>
      </c>
      <c r="P30" s="49">
        <v>0.050000000000000003</v>
      </c>
      <c r="Q30" s="50">
        <f t="shared" si="7"/>
        <v>3.29431764</v>
      </c>
      <c r="R30" s="51">
        <f t="shared" si="8"/>
        <v>23.059999999999999</v>
      </c>
      <c r="S30" s="52">
        <f t="shared" si="9"/>
        <v>46.119999999999997</v>
      </c>
      <c r="T30" s="53">
        <f t="shared" si="10"/>
        <v>0.60899409809188887</v>
      </c>
    </row>
    <row r="31" ht="15.95" customHeight="1">
      <c r="A31" s="342" t="s">
        <v>485</v>
      </c>
      <c r="B31" s="39" t="s">
        <v>48</v>
      </c>
      <c r="C31" s="59" t="str">
        <f>VLOOKUP(B31,'New template'!A:L,2,FALSE)</f>
        <v>E03009</v>
      </c>
      <c r="D31" s="41">
        <v>1901</v>
      </c>
      <c r="E31" s="42">
        <v>268</v>
      </c>
      <c r="F31" s="43">
        <v>0.84999999999999998</v>
      </c>
      <c r="G31" s="44">
        <f t="shared" si="0"/>
        <v>40</v>
      </c>
      <c r="H31" s="45">
        <f t="shared" si="1"/>
        <v>5.6516000000000002</v>
      </c>
      <c r="I31" s="45">
        <f t="shared" si="2"/>
        <v>10743.6916</v>
      </c>
      <c r="J31" s="45">
        <f t="shared" si="3"/>
        <v>0.73470800000000003</v>
      </c>
      <c r="K31" s="46">
        <f t="shared" si="4"/>
        <v>9347.011692</v>
      </c>
      <c r="L31" s="47">
        <v>0.20000000000000001</v>
      </c>
      <c r="M31" s="48">
        <f t="shared" si="5"/>
        <v>1869.4023384000002</v>
      </c>
      <c r="N31" s="49">
        <v>0.050000000000000003</v>
      </c>
      <c r="O31" s="50">
        <f t="shared" si="6"/>
        <v>467.35058460000005</v>
      </c>
      <c r="P31" s="49">
        <v>0.050000000000000003</v>
      </c>
      <c r="Q31" s="50">
        <f t="shared" si="7"/>
        <v>467.35058460000005</v>
      </c>
      <c r="R31" s="51">
        <f t="shared" si="8"/>
        <v>3.4399999999999999</v>
      </c>
      <c r="S31" s="52">
        <f t="shared" si="9"/>
        <v>6539.4399999999996</v>
      </c>
      <c r="T31" s="53">
        <f t="shared" si="10"/>
        <v>0.60867718876070487</v>
      </c>
    </row>
    <row r="32" ht="15.95" customHeight="1">
      <c r="A32" s="342" t="s">
        <v>485</v>
      </c>
      <c r="B32" s="39" t="s">
        <v>50</v>
      </c>
      <c r="C32" s="59" t="str">
        <f>VLOOKUP(B32,'New template'!A:L,2,FALSE)</f>
        <v xml:space="preserve">E03483 </v>
      </c>
      <c r="D32" s="41">
        <v>575</v>
      </c>
      <c r="E32" s="42">
        <v>368</v>
      </c>
      <c r="F32" s="43">
        <v>0.84999999999999998</v>
      </c>
      <c r="G32" s="44">
        <f t="shared" si="0"/>
        <v>55</v>
      </c>
      <c r="H32" s="45">
        <f t="shared" si="1"/>
        <v>7.77095</v>
      </c>
      <c r="I32" s="45">
        <f t="shared" si="2"/>
        <v>4468.2962500000003</v>
      </c>
      <c r="J32" s="45">
        <f t="shared" si="3"/>
        <v>1.0102234999999999</v>
      </c>
      <c r="K32" s="46">
        <f t="shared" si="4"/>
        <v>3887.4177375000004</v>
      </c>
      <c r="L32" s="47">
        <v>0.20000000000000001</v>
      </c>
      <c r="M32" s="48">
        <f t="shared" si="5"/>
        <v>777.4835475000001</v>
      </c>
      <c r="N32" s="49">
        <v>0.050000000000000003</v>
      </c>
      <c r="O32" s="50">
        <f t="shared" si="6"/>
        <v>194.37088687500002</v>
      </c>
      <c r="P32" s="49">
        <v>0.050000000000000003</v>
      </c>
      <c r="Q32" s="50">
        <f t="shared" si="7"/>
        <v>194.37088687500002</v>
      </c>
      <c r="R32" s="51">
        <f t="shared" si="8"/>
        <v>4.7300000000000004</v>
      </c>
      <c r="S32" s="52">
        <f t="shared" si="9"/>
        <v>2719.7500000000005</v>
      </c>
      <c r="T32" s="53">
        <f t="shared" si="10"/>
        <v>0.60867718876070498</v>
      </c>
    </row>
    <row r="33" ht="15.95" customHeight="1">
      <c r="A33" s="342" t="s">
        <v>485</v>
      </c>
      <c r="B33" s="39" t="s">
        <v>50</v>
      </c>
      <c r="C33" s="59" t="str">
        <f>VLOOKUP(B33,'New template'!A:L,2,FALSE)</f>
        <v xml:space="preserve">E03483 </v>
      </c>
      <c r="D33" s="41">
        <v>2</v>
      </c>
      <c r="E33" s="42">
        <v>368</v>
      </c>
      <c r="F33" s="43">
        <v>0</v>
      </c>
      <c r="G33" s="44">
        <f t="shared" si="0"/>
        <v>368</v>
      </c>
      <c r="H33" s="45">
        <f t="shared" si="1"/>
        <v>51.994720000000001</v>
      </c>
      <c r="I33" s="45">
        <f t="shared" si="2"/>
        <v>103.98944</v>
      </c>
      <c r="J33" s="45">
        <f t="shared" si="3"/>
        <v>6.7593136000000005</v>
      </c>
      <c r="K33" s="46">
        <f t="shared" si="4"/>
        <v>90.470812800000004</v>
      </c>
      <c r="L33" s="47">
        <v>0.20000000000000001</v>
      </c>
      <c r="M33" s="48">
        <f t="shared" si="5"/>
        <v>18.094162560000001</v>
      </c>
      <c r="N33" s="49">
        <v>0.050000000000000003</v>
      </c>
      <c r="O33" s="50">
        <f t="shared" si="6"/>
        <v>4.5235406400000002</v>
      </c>
      <c r="P33" s="49">
        <v>0.050000000000000003</v>
      </c>
      <c r="Q33" s="50">
        <f t="shared" si="7"/>
        <v>4.5235406400000002</v>
      </c>
      <c r="R33" s="51">
        <f t="shared" si="8"/>
        <v>31.66</v>
      </c>
      <c r="S33" s="52">
        <f t="shared" si="9"/>
        <v>63.32</v>
      </c>
      <c r="T33" s="53">
        <f t="shared" si="10"/>
        <v>0.60890798142580627</v>
      </c>
    </row>
    <row r="34" ht="15.95" customHeight="1">
      <c r="A34" s="342" t="s">
        <v>485</v>
      </c>
      <c r="B34" s="39" t="s">
        <v>42</v>
      </c>
      <c r="C34" s="59" t="str">
        <f>VLOOKUP(B34,'New template'!A:L,2,FALSE)</f>
        <v>E03350</v>
      </c>
      <c r="D34" s="41">
        <v>243</v>
      </c>
      <c r="E34" s="42">
        <v>198</v>
      </c>
      <c r="F34" s="43">
        <v>0.88</v>
      </c>
      <c r="G34" s="44">
        <f t="shared" si="0"/>
        <v>23</v>
      </c>
      <c r="H34" s="45">
        <f t="shared" si="1"/>
        <v>3.2496700000000001</v>
      </c>
      <c r="I34" s="45">
        <f t="shared" si="2"/>
        <v>789.66980999999998</v>
      </c>
      <c r="J34" s="45">
        <f t="shared" si="3"/>
        <v>0.42245710000000003</v>
      </c>
      <c r="K34" s="46">
        <f t="shared" si="4"/>
        <v>687.01273470000001</v>
      </c>
      <c r="L34" s="47">
        <v>0.20000000000000001</v>
      </c>
      <c r="M34" s="48">
        <f t="shared" si="5"/>
        <v>137.40254694000001</v>
      </c>
      <c r="N34" s="49">
        <v>0.050000000000000003</v>
      </c>
      <c r="O34" s="50">
        <f t="shared" si="6"/>
        <v>34.350636735000002</v>
      </c>
      <c r="P34" s="49">
        <v>0.050000000000000003</v>
      </c>
      <c r="Q34" s="50">
        <f t="shared" si="7"/>
        <v>34.350636735000002</v>
      </c>
      <c r="R34" s="51">
        <f t="shared" si="8"/>
        <v>1.98</v>
      </c>
      <c r="S34" s="52">
        <f t="shared" si="9"/>
        <v>481.13999999999999</v>
      </c>
      <c r="T34" s="53">
        <f t="shared" si="10"/>
        <v>0.60929263586764193</v>
      </c>
    </row>
    <row r="35" ht="15.95" customHeight="1">
      <c r="A35" s="342" t="s">
        <v>485</v>
      </c>
      <c r="B35" s="39" t="s">
        <v>42</v>
      </c>
      <c r="C35" s="59" t="str">
        <f>VLOOKUP(B35,'New template'!A:L,2,FALSE)</f>
        <v>E03350</v>
      </c>
      <c r="D35" s="41">
        <v>3</v>
      </c>
      <c r="E35" s="42">
        <v>198</v>
      </c>
      <c r="F35" s="43">
        <v>0.75</v>
      </c>
      <c r="G35" s="44">
        <f t="shared" si="0"/>
        <v>49</v>
      </c>
      <c r="H35" s="45">
        <f t="shared" si="1"/>
        <v>6.9232100000000001</v>
      </c>
      <c r="I35" s="45">
        <f t="shared" si="2"/>
        <v>20.769629999999999</v>
      </c>
      <c r="J35" s="45">
        <f t="shared" si="3"/>
        <v>0.90001730000000002</v>
      </c>
      <c r="K35" s="46">
        <f t="shared" si="4"/>
        <v>18.069578100000001</v>
      </c>
      <c r="L35" s="47">
        <v>0.20000000000000001</v>
      </c>
      <c r="M35" s="48">
        <f t="shared" si="5"/>
        <v>3.6139156200000002</v>
      </c>
      <c r="N35" s="49">
        <v>0.050000000000000003</v>
      </c>
      <c r="O35" s="50">
        <f t="shared" si="6"/>
        <v>0.90347890500000005</v>
      </c>
      <c r="P35" s="49">
        <v>0.050000000000000003</v>
      </c>
      <c r="Q35" s="50">
        <f t="shared" si="7"/>
        <v>0.90347890500000005</v>
      </c>
      <c r="R35" s="51">
        <f t="shared" si="8"/>
        <v>4.2199999999999998</v>
      </c>
      <c r="S35" s="52">
        <f t="shared" si="9"/>
        <v>12.66</v>
      </c>
      <c r="T35" s="53">
        <f t="shared" si="10"/>
        <v>0.60954383876843254</v>
      </c>
    </row>
    <row r="36" ht="15.95" customHeight="1">
      <c r="A36" s="342" t="s">
        <v>485</v>
      </c>
      <c r="B36" s="39" t="s">
        <v>44</v>
      </c>
      <c r="C36" s="59" t="str">
        <f>VLOOKUP(B36,'New template'!A:L,2,FALSE)</f>
        <v>E04120</v>
      </c>
      <c r="D36" s="41">
        <v>1</v>
      </c>
      <c r="E36" s="42">
        <v>298</v>
      </c>
      <c r="F36" s="43">
        <v>0</v>
      </c>
      <c r="G36" s="44">
        <f t="shared" si="0"/>
        <v>298</v>
      </c>
      <c r="H36" s="45">
        <f t="shared" si="1"/>
        <v>42.104419999999998</v>
      </c>
      <c r="I36" s="45">
        <f t="shared" si="2"/>
        <v>42.104419999999998</v>
      </c>
      <c r="J36" s="45">
        <f t="shared" si="3"/>
        <v>5.4735746000000001</v>
      </c>
      <c r="K36" s="46">
        <f t="shared" si="4"/>
        <v>36.630845399999998</v>
      </c>
      <c r="L36" s="47">
        <v>0.20000000000000001</v>
      </c>
      <c r="M36" s="48">
        <f t="shared" si="5"/>
        <v>7.3261690799999997</v>
      </c>
      <c r="N36" s="49">
        <v>0.050000000000000003</v>
      </c>
      <c r="O36" s="50">
        <f t="shared" si="6"/>
        <v>1.8315422699999999</v>
      </c>
      <c r="P36" s="49">
        <v>0.050000000000000003</v>
      </c>
      <c r="Q36" s="50">
        <f t="shared" si="7"/>
        <v>1.8315422699999999</v>
      </c>
      <c r="R36" s="51">
        <f t="shared" si="8"/>
        <v>25.640000000000001</v>
      </c>
      <c r="S36" s="52">
        <f t="shared" si="9"/>
        <v>25.640000000000001</v>
      </c>
      <c r="T36" s="53">
        <f t="shared" si="10"/>
        <v>0.60896219446794431</v>
      </c>
    </row>
    <row r="37" ht="15.95" customHeight="1">
      <c r="A37" s="342" t="s">
        <v>485</v>
      </c>
      <c r="B37" s="39" t="s">
        <v>44</v>
      </c>
      <c r="C37" s="59" t="str">
        <f>VLOOKUP(B37,'New template'!A:L,2,FALSE)</f>
        <v>E04120</v>
      </c>
      <c r="D37" s="41">
        <v>33</v>
      </c>
      <c r="E37" s="42">
        <v>298</v>
      </c>
      <c r="F37" s="43">
        <v>0.83999999999999997</v>
      </c>
      <c r="G37" s="44">
        <f t="shared" si="0"/>
        <v>47</v>
      </c>
      <c r="H37" s="45">
        <f t="shared" si="1"/>
        <v>6.6406299999999998</v>
      </c>
      <c r="I37" s="45">
        <f t="shared" si="2"/>
        <v>219.14078999999998</v>
      </c>
      <c r="J37" s="45">
        <f t="shared" si="3"/>
        <v>0.86328190000000005</v>
      </c>
      <c r="K37" s="46">
        <f t="shared" si="4"/>
        <v>190.65248729999999</v>
      </c>
      <c r="L37" s="47">
        <v>0.20000000000000001</v>
      </c>
      <c r="M37" s="48">
        <f t="shared" si="5"/>
        <v>38.130497460000001</v>
      </c>
      <c r="N37" s="49">
        <v>0.050000000000000003</v>
      </c>
      <c r="O37" s="50">
        <f t="shared" si="6"/>
        <v>9.5326243650000002</v>
      </c>
      <c r="P37" s="49">
        <v>0.050000000000000003</v>
      </c>
      <c r="Q37" s="50">
        <f t="shared" si="7"/>
        <v>9.5326243650000002</v>
      </c>
      <c r="R37" s="51">
        <f t="shared" si="8"/>
        <v>4.04</v>
      </c>
      <c r="S37" s="52">
        <f t="shared" si="9"/>
        <v>133.31999999999999</v>
      </c>
      <c r="T37" s="53">
        <f t="shared" si="10"/>
        <v>0.60837601251688467</v>
      </c>
    </row>
    <row r="38" ht="15.95" customHeight="1">
      <c r="A38" s="342" t="s">
        <v>485</v>
      </c>
      <c r="B38" s="39" t="s">
        <v>46</v>
      </c>
      <c r="C38" s="59" t="str">
        <f>VLOOKUP(B38,'New template'!A:L,2,FALSE)</f>
        <v>E06275</v>
      </c>
      <c r="D38" s="41">
        <v>114</v>
      </c>
      <c r="E38" s="42">
        <v>398</v>
      </c>
      <c r="F38" s="43">
        <v>0.81999999999999995</v>
      </c>
      <c r="G38" s="44">
        <f t="shared" si="0"/>
        <v>71</v>
      </c>
      <c r="H38" s="45">
        <f t="shared" si="1"/>
        <v>10.03159</v>
      </c>
      <c r="I38" s="45">
        <f t="shared" si="2"/>
        <v>1143.6012599999999</v>
      </c>
      <c r="J38" s="45">
        <f t="shared" si="3"/>
        <v>1.3041067</v>
      </c>
      <c r="K38" s="46">
        <f t="shared" si="4"/>
        <v>994.93309619999991</v>
      </c>
      <c r="L38" s="47">
        <v>0.20000000000000001</v>
      </c>
      <c r="M38" s="48">
        <f t="shared" si="5"/>
        <v>198.98661923999998</v>
      </c>
      <c r="N38" s="49">
        <v>0.050000000000000003</v>
      </c>
      <c r="O38" s="50">
        <f t="shared" si="6"/>
        <v>49.746654809999995</v>
      </c>
      <c r="P38" s="49">
        <v>0.050000000000000003</v>
      </c>
      <c r="Q38" s="50">
        <f t="shared" si="7"/>
        <v>49.746654809999995</v>
      </c>
      <c r="R38" s="51">
        <f t="shared" si="8"/>
        <v>6.1100000000000003</v>
      </c>
      <c r="S38" s="52">
        <f t="shared" si="9"/>
        <v>696.54000000000008</v>
      </c>
      <c r="T38" s="53">
        <f t="shared" si="10"/>
        <v>0.60907592913984732</v>
      </c>
    </row>
    <row r="39" ht="15.95" customHeight="1">
      <c r="A39" s="342" t="s">
        <v>485</v>
      </c>
      <c r="B39" s="39" t="s">
        <v>400</v>
      </c>
      <c r="C39" s="59" t="str">
        <f>VLOOKUP(B39,'New template'!A:L,2,FALSE)</f>
        <v>E06643</v>
      </c>
      <c r="D39" s="41">
        <v>7</v>
      </c>
      <c r="E39" s="42">
        <v>48</v>
      </c>
      <c r="F39" s="43">
        <v>0</v>
      </c>
      <c r="G39" s="44">
        <f t="shared" si="0"/>
        <v>48</v>
      </c>
      <c r="H39" s="45">
        <f t="shared" si="1"/>
        <v>6.7819199999999995</v>
      </c>
      <c r="I39" s="45">
        <f t="shared" si="2"/>
        <v>47.473439999999997</v>
      </c>
      <c r="J39" s="45">
        <f t="shared" si="3"/>
        <v>0.88164959999999992</v>
      </c>
      <c r="K39" s="46">
        <f t="shared" si="4"/>
        <v>41.301892799999997</v>
      </c>
      <c r="L39" s="47">
        <v>0.20000000000000001</v>
      </c>
      <c r="M39" s="48">
        <f t="shared" si="5"/>
        <v>8.2603785599999995</v>
      </c>
      <c r="N39" s="49">
        <v>0.050000000000000003</v>
      </c>
      <c r="O39" s="50">
        <f t="shared" si="6"/>
        <v>2.0650946399999999</v>
      </c>
      <c r="P39" s="49">
        <v>0.050000000000000003</v>
      </c>
      <c r="Q39" s="50">
        <f t="shared" si="7"/>
        <v>2.0650946399999999</v>
      </c>
      <c r="R39" s="51">
        <f t="shared" si="8"/>
        <v>4.1299999999999999</v>
      </c>
      <c r="S39" s="52">
        <f t="shared" si="9"/>
        <v>28.91</v>
      </c>
      <c r="T39" s="53">
        <f t="shared" si="10"/>
        <v>0.60897209049944567</v>
      </c>
    </row>
    <row r="40" ht="15.95" customHeight="1">
      <c r="A40" s="342" t="s">
        <v>485</v>
      </c>
      <c r="B40" s="39" t="s">
        <v>400</v>
      </c>
      <c r="C40" s="59" t="str">
        <f>VLOOKUP(B40,'New template'!A:L,2,FALSE)</f>
        <v>E06643</v>
      </c>
      <c r="D40" s="41">
        <v>21</v>
      </c>
      <c r="E40" s="42">
        <v>48</v>
      </c>
      <c r="F40" s="43">
        <v>0.34999999999999998</v>
      </c>
      <c r="G40" s="44">
        <f t="shared" si="0"/>
        <v>31</v>
      </c>
      <c r="H40" s="45">
        <f t="shared" si="1"/>
        <v>4.3799900000000003</v>
      </c>
      <c r="I40" s="45">
        <f t="shared" si="2"/>
        <v>91.979790000000008</v>
      </c>
      <c r="J40" s="45">
        <f t="shared" si="3"/>
        <v>0.56939870000000004</v>
      </c>
      <c r="K40" s="46">
        <f t="shared" si="4"/>
        <v>80.022417300000015</v>
      </c>
      <c r="L40" s="47">
        <v>0.20000000000000001</v>
      </c>
      <c r="M40" s="48">
        <f t="shared" si="5"/>
        <v>16.004483460000003</v>
      </c>
      <c r="N40" s="49">
        <v>0.050000000000000003</v>
      </c>
      <c r="O40" s="50">
        <f t="shared" si="6"/>
        <v>4.0011208650000007</v>
      </c>
      <c r="P40" s="49">
        <v>0.050000000000000003</v>
      </c>
      <c r="Q40" s="50">
        <f t="shared" si="7"/>
        <v>4.0011208650000007</v>
      </c>
      <c r="R40" s="51">
        <f t="shared" si="8"/>
        <v>2.6699999999999999</v>
      </c>
      <c r="S40" s="52">
        <f t="shared" si="9"/>
        <v>56.07</v>
      </c>
      <c r="T40" s="53">
        <f t="shared" si="10"/>
        <v>0.60959043285486947</v>
      </c>
    </row>
    <row r="41" ht="15.95" customHeight="1">
      <c r="A41" s="342" t="s">
        <v>485</v>
      </c>
      <c r="B41" s="39" t="s">
        <v>64</v>
      </c>
      <c r="C41" s="59" t="str">
        <f>VLOOKUP(B41,'New template'!A:L,2,FALSE)</f>
        <v>E06646</v>
      </c>
      <c r="D41" s="41">
        <v>1</v>
      </c>
      <c r="E41" s="42">
        <v>98</v>
      </c>
      <c r="F41" s="43">
        <v>0</v>
      </c>
      <c r="G41" s="44">
        <f t="shared" si="0"/>
        <v>98</v>
      </c>
      <c r="H41" s="45">
        <f t="shared" si="1"/>
        <v>13.84642</v>
      </c>
      <c r="I41" s="45">
        <f t="shared" si="2"/>
        <v>13.84642</v>
      </c>
      <c r="J41" s="45">
        <f t="shared" si="3"/>
        <v>1.8000346</v>
      </c>
      <c r="K41" s="46">
        <f t="shared" si="4"/>
        <v>12.0463854</v>
      </c>
      <c r="L41" s="47">
        <v>0.20000000000000001</v>
      </c>
      <c r="M41" s="48">
        <f t="shared" si="5"/>
        <v>2.4092770800000003</v>
      </c>
      <c r="N41" s="49">
        <v>0.050000000000000003</v>
      </c>
      <c r="O41" s="50">
        <f t="shared" si="6"/>
        <v>0.60231927000000007</v>
      </c>
      <c r="P41" s="49">
        <v>0.050000000000000003</v>
      </c>
      <c r="Q41" s="50">
        <f t="shared" si="7"/>
        <v>0.60231927000000007</v>
      </c>
      <c r="R41" s="51">
        <f t="shared" si="8"/>
        <v>8.4299999999999997</v>
      </c>
      <c r="S41" s="52">
        <f t="shared" si="9"/>
        <v>8.4299999999999997</v>
      </c>
      <c r="T41" s="53">
        <f t="shared" si="10"/>
        <v>0.60882163042865955</v>
      </c>
    </row>
    <row r="42" ht="15.95" customHeight="1">
      <c r="A42" s="342" t="s">
        <v>485</v>
      </c>
      <c r="B42" s="39" t="s">
        <v>64</v>
      </c>
      <c r="C42" s="59" t="str">
        <f>VLOOKUP(B42,'New template'!A:L,2,FALSE)</f>
        <v>E06646</v>
      </c>
      <c r="D42" s="41">
        <v>3</v>
      </c>
      <c r="E42" s="42">
        <v>98</v>
      </c>
      <c r="F42" s="43">
        <v>0.5</v>
      </c>
      <c r="G42" s="44">
        <f t="shared" si="0"/>
        <v>49</v>
      </c>
      <c r="H42" s="45">
        <f t="shared" si="1"/>
        <v>6.9232100000000001</v>
      </c>
      <c r="I42" s="45">
        <f t="shared" si="2"/>
        <v>20.769629999999999</v>
      </c>
      <c r="J42" s="45">
        <f t="shared" si="3"/>
        <v>0.90001730000000002</v>
      </c>
      <c r="K42" s="46">
        <f t="shared" si="4"/>
        <v>18.069578100000001</v>
      </c>
      <c r="L42" s="47">
        <v>0.20000000000000001</v>
      </c>
      <c r="M42" s="48">
        <f t="shared" si="5"/>
        <v>3.6139156200000002</v>
      </c>
      <c r="N42" s="49">
        <v>0.050000000000000003</v>
      </c>
      <c r="O42" s="50">
        <f t="shared" si="6"/>
        <v>0.90347890500000005</v>
      </c>
      <c r="P42" s="49">
        <v>0.050000000000000003</v>
      </c>
      <c r="Q42" s="50">
        <f t="shared" si="7"/>
        <v>0.90347890500000005</v>
      </c>
      <c r="R42" s="51">
        <f t="shared" si="8"/>
        <v>4.2199999999999998</v>
      </c>
      <c r="S42" s="52">
        <f t="shared" si="9"/>
        <v>12.66</v>
      </c>
      <c r="T42" s="53">
        <f t="shared" si="10"/>
        <v>0.60954383876843254</v>
      </c>
    </row>
    <row r="43" ht="15.95" customHeight="1">
      <c r="A43" s="342" t="s">
        <v>485</v>
      </c>
      <c r="B43" s="39" t="s">
        <v>406</v>
      </c>
      <c r="C43" s="59" t="str">
        <f>VLOOKUP(B43,'New template'!A:L,2,FALSE)</f>
        <v>E03496</v>
      </c>
      <c r="D43" s="41">
        <v>1</v>
      </c>
      <c r="E43" s="42">
        <v>228</v>
      </c>
      <c r="F43" s="43">
        <v>0</v>
      </c>
      <c r="G43" s="44">
        <f t="shared" si="0"/>
        <v>228</v>
      </c>
      <c r="H43" s="45">
        <f t="shared" si="1"/>
        <v>32.214120000000001</v>
      </c>
      <c r="I43" s="45">
        <f t="shared" si="2"/>
        <v>32.214120000000001</v>
      </c>
      <c r="J43" s="45">
        <f t="shared" si="3"/>
        <v>4.1878356000000005</v>
      </c>
      <c r="K43" s="46">
        <f t="shared" si="4"/>
        <v>28.026284400000002</v>
      </c>
      <c r="L43" s="47">
        <v>0.20000000000000001</v>
      </c>
      <c r="M43" s="48">
        <f t="shared" si="5"/>
        <v>5.6052568800000007</v>
      </c>
      <c r="N43" s="49">
        <v>0.050000000000000003</v>
      </c>
      <c r="O43" s="50">
        <f t="shared" si="6"/>
        <v>1.4013142200000002</v>
      </c>
      <c r="P43" s="49">
        <v>0.050000000000000003</v>
      </c>
      <c r="Q43" s="50">
        <f t="shared" si="7"/>
        <v>1.4013142200000002</v>
      </c>
      <c r="R43" s="51">
        <f t="shared" si="8"/>
        <v>19.620000000000001</v>
      </c>
      <c r="S43" s="52">
        <f t="shared" si="9"/>
        <v>19.620000000000001</v>
      </c>
      <c r="T43" s="53">
        <f t="shared" si="10"/>
        <v>0.6090496962201668</v>
      </c>
    </row>
    <row r="44" ht="15.95" customHeight="1">
      <c r="A44" s="342" t="s">
        <v>485</v>
      </c>
      <c r="B44" s="39" t="s">
        <v>406</v>
      </c>
      <c r="C44" s="59" t="str">
        <f>VLOOKUP(B44,'New template'!A:L,2,FALSE)</f>
        <v>E03496</v>
      </c>
      <c r="D44" s="41">
        <v>7</v>
      </c>
      <c r="E44" s="42">
        <v>228</v>
      </c>
      <c r="F44" s="43">
        <v>0.59999999999999998</v>
      </c>
      <c r="G44" s="44">
        <f t="shared" si="0"/>
        <v>91</v>
      </c>
      <c r="H44" s="45">
        <f t="shared" si="1"/>
        <v>12.857390000000001</v>
      </c>
      <c r="I44" s="45">
        <f t="shared" si="2"/>
        <v>90.001730000000009</v>
      </c>
      <c r="J44" s="45">
        <f t="shared" si="3"/>
        <v>1.6714607000000001</v>
      </c>
      <c r="K44" s="46">
        <f t="shared" si="4"/>
        <v>78.3015051</v>
      </c>
      <c r="L44" s="47">
        <v>0.20000000000000001</v>
      </c>
      <c r="M44" s="48">
        <f t="shared" si="5"/>
        <v>15.66030102</v>
      </c>
      <c r="N44" s="49">
        <v>0.050000000000000003</v>
      </c>
      <c r="O44" s="50">
        <f t="shared" si="6"/>
        <v>3.9150752550000001</v>
      </c>
      <c r="P44" s="49">
        <v>0.050000000000000003</v>
      </c>
      <c r="Q44" s="50">
        <f t="shared" si="7"/>
        <v>3.9150752550000001</v>
      </c>
      <c r="R44" s="51">
        <f t="shared" si="8"/>
        <v>7.8300000000000001</v>
      </c>
      <c r="S44" s="52">
        <f t="shared" si="9"/>
        <v>54.810000000000002</v>
      </c>
      <c r="T44" s="53">
        <f t="shared" si="10"/>
        <v>0.60898829389168407</v>
      </c>
    </row>
    <row r="45" ht="15.95" customHeight="1">
      <c r="A45" s="342" t="s">
        <v>485</v>
      </c>
      <c r="B45" s="39" t="s">
        <v>74</v>
      </c>
      <c r="C45" s="59" t="str">
        <f>VLOOKUP(B45,'New template'!A:L,2,FALSE)</f>
        <v>E05019</v>
      </c>
      <c r="D45" s="41">
        <v>15</v>
      </c>
      <c r="E45" s="42">
        <v>248</v>
      </c>
      <c r="F45" s="43">
        <v>0.5</v>
      </c>
      <c r="G45" s="44">
        <f t="shared" si="0"/>
        <v>124</v>
      </c>
      <c r="H45" s="45">
        <f t="shared" si="1"/>
        <v>17.519960000000001</v>
      </c>
      <c r="I45" s="45">
        <f t="shared" si="2"/>
        <v>262.79939999999999</v>
      </c>
      <c r="J45" s="45">
        <f t="shared" si="3"/>
        <v>2.2775948000000001</v>
      </c>
      <c r="K45" s="46">
        <f t="shared" si="4"/>
        <v>228.63547800000003</v>
      </c>
      <c r="L45" s="47">
        <v>0.20000000000000001</v>
      </c>
      <c r="M45" s="48">
        <f t="shared" si="5"/>
        <v>45.727095600000013</v>
      </c>
      <c r="N45" s="49">
        <v>0.050000000000000003</v>
      </c>
      <c r="O45" s="50">
        <f t="shared" si="6"/>
        <v>11.431773900000003</v>
      </c>
      <c r="P45" s="49">
        <v>0.050000000000000003</v>
      </c>
      <c r="Q45" s="50">
        <f t="shared" si="7"/>
        <v>11.431773900000003</v>
      </c>
      <c r="R45" s="51">
        <f t="shared" si="8"/>
        <v>10.67</v>
      </c>
      <c r="S45" s="52">
        <f t="shared" si="9"/>
        <v>160.05000000000001</v>
      </c>
      <c r="T45" s="53">
        <f t="shared" si="10"/>
        <v>0.60901965529601676</v>
      </c>
    </row>
    <row r="46" ht="15.95" customHeight="1">
      <c r="A46" s="342" t="s">
        <v>485</v>
      </c>
      <c r="B46" s="39" t="s">
        <v>76</v>
      </c>
      <c r="C46" s="59" t="str">
        <f>VLOOKUP(B46,'New template'!A:L,2,FALSE)</f>
        <v>E05733</v>
      </c>
      <c r="D46" s="41">
        <v>1</v>
      </c>
      <c r="E46" s="42">
        <v>348</v>
      </c>
      <c r="F46" s="43">
        <v>0</v>
      </c>
      <c r="G46" s="44">
        <f t="shared" si="0"/>
        <v>348</v>
      </c>
      <c r="H46" s="45">
        <f t="shared" si="1"/>
        <v>49.16892</v>
      </c>
      <c r="I46" s="45">
        <f t="shared" si="2"/>
        <v>49.16892</v>
      </c>
      <c r="J46" s="45">
        <f t="shared" si="3"/>
        <v>6.3919595999999999</v>
      </c>
      <c r="K46" s="46">
        <f t="shared" si="4"/>
        <v>42.7769604</v>
      </c>
      <c r="L46" s="47">
        <v>0.20000000000000001</v>
      </c>
      <c r="M46" s="48">
        <f t="shared" si="5"/>
        <v>8.5553920800000007</v>
      </c>
      <c r="N46" s="49">
        <v>0.050000000000000003</v>
      </c>
      <c r="O46" s="50">
        <f t="shared" si="6"/>
        <v>2.1388480200000002</v>
      </c>
      <c r="P46" s="49">
        <v>0.050000000000000003</v>
      </c>
      <c r="Q46" s="50">
        <f t="shared" si="7"/>
        <v>2.1388480200000002</v>
      </c>
      <c r="R46" s="51">
        <f t="shared" si="8"/>
        <v>29.940000000000001</v>
      </c>
      <c r="S46" s="52">
        <f t="shared" si="9"/>
        <v>29.940000000000001</v>
      </c>
      <c r="T46" s="53">
        <f t="shared" si="10"/>
        <v>0.60892124537207648</v>
      </c>
    </row>
    <row r="47" ht="15.95" customHeight="1">
      <c r="A47" s="342" t="s">
        <v>485</v>
      </c>
      <c r="B47" s="39" t="s">
        <v>76</v>
      </c>
      <c r="C47" s="59" t="str">
        <f>VLOOKUP(B47,'New template'!A:L,2,FALSE)</f>
        <v>E05733</v>
      </c>
      <c r="D47" s="41">
        <v>20</v>
      </c>
      <c r="E47" s="42">
        <v>348</v>
      </c>
      <c r="F47" s="43">
        <v>0.5</v>
      </c>
      <c r="G47" s="44">
        <f t="shared" si="0"/>
        <v>174</v>
      </c>
      <c r="H47" s="45">
        <f t="shared" si="1"/>
        <v>24.58446</v>
      </c>
      <c r="I47" s="45">
        <f t="shared" si="2"/>
        <v>491.68920000000003</v>
      </c>
      <c r="J47" s="45">
        <f t="shared" si="3"/>
        <v>3.1959797999999999</v>
      </c>
      <c r="K47" s="46">
        <f t="shared" si="4"/>
        <v>427.76960400000002</v>
      </c>
      <c r="L47" s="47">
        <v>0.20000000000000001</v>
      </c>
      <c r="M47" s="48">
        <f t="shared" si="5"/>
        <v>85.553920800000014</v>
      </c>
      <c r="N47" s="49">
        <v>0.050000000000000003</v>
      </c>
      <c r="O47" s="50">
        <f t="shared" si="6"/>
        <v>21.388480200000004</v>
      </c>
      <c r="P47" s="49">
        <v>0.050000000000000003</v>
      </c>
      <c r="Q47" s="50">
        <f t="shared" si="7"/>
        <v>21.388480200000004</v>
      </c>
      <c r="R47" s="51">
        <f t="shared" si="8"/>
        <v>14.970000000000001</v>
      </c>
      <c r="S47" s="52">
        <f t="shared" si="9"/>
        <v>299.40000000000003</v>
      </c>
      <c r="T47" s="53">
        <f t="shared" si="10"/>
        <v>0.60892124537207659</v>
      </c>
    </row>
    <row r="48" ht="15.95" customHeight="1">
      <c r="A48" s="342" t="s">
        <v>485</v>
      </c>
      <c r="B48" s="39" t="s">
        <v>78</v>
      </c>
      <c r="C48" s="59" t="str">
        <f>VLOOKUP(B48,'New template'!A:L,2,FALSE)</f>
        <v>E02533</v>
      </c>
      <c r="D48" s="41">
        <v>1</v>
      </c>
      <c r="E48" s="42">
        <v>198</v>
      </c>
      <c r="F48" s="43">
        <v>0</v>
      </c>
      <c r="G48" s="44">
        <f t="shared" si="0"/>
        <v>198</v>
      </c>
      <c r="H48" s="45">
        <f t="shared" si="1"/>
        <v>27.97542</v>
      </c>
      <c r="I48" s="45">
        <f t="shared" si="2"/>
        <v>27.97542</v>
      </c>
      <c r="J48" s="45">
        <f t="shared" si="3"/>
        <v>3.6368046000000001</v>
      </c>
      <c r="K48" s="46">
        <f t="shared" si="4"/>
        <v>24.338615399999998</v>
      </c>
      <c r="L48" s="47">
        <v>0.20000000000000001</v>
      </c>
      <c r="M48" s="48">
        <f t="shared" si="5"/>
        <v>4.8677230800000002</v>
      </c>
      <c r="N48" s="49">
        <v>0.050000000000000003</v>
      </c>
      <c r="O48" s="50">
        <f t="shared" si="6"/>
        <v>1.2169307700000001</v>
      </c>
      <c r="P48" s="49">
        <v>0.050000000000000003</v>
      </c>
      <c r="Q48" s="50">
        <f t="shared" si="7"/>
        <v>1.2169307700000001</v>
      </c>
      <c r="R48" s="51">
        <f t="shared" si="8"/>
        <v>17.039999999999999</v>
      </c>
      <c r="S48" s="52">
        <f t="shared" si="9"/>
        <v>17.039999999999999</v>
      </c>
      <c r="T48" s="53">
        <f t="shared" si="10"/>
        <v>0.60910613674432768</v>
      </c>
    </row>
    <row r="49" ht="15.95" customHeight="1">
      <c r="A49" s="342" t="s">
        <v>485</v>
      </c>
      <c r="B49" s="39" t="s">
        <v>78</v>
      </c>
      <c r="C49" s="59" t="str">
        <f>VLOOKUP(B49,'New template'!A:L,2,FALSE)</f>
        <v>E02533</v>
      </c>
      <c r="D49" s="41">
        <v>633</v>
      </c>
      <c r="E49" s="42">
        <v>198</v>
      </c>
      <c r="F49" s="43">
        <v>0.83999999999999997</v>
      </c>
      <c r="G49" s="44">
        <f t="shared" si="0"/>
        <v>31</v>
      </c>
      <c r="H49" s="45">
        <f t="shared" si="1"/>
        <v>4.3799900000000003</v>
      </c>
      <c r="I49" s="45">
        <f t="shared" si="2"/>
        <v>2772.5336700000003</v>
      </c>
      <c r="J49" s="45">
        <f t="shared" si="3"/>
        <v>0.56939870000000004</v>
      </c>
      <c r="K49" s="46">
        <f t="shared" si="4"/>
        <v>2412.1042929000005</v>
      </c>
      <c r="L49" s="47">
        <v>0.20000000000000001</v>
      </c>
      <c r="M49" s="48">
        <f t="shared" si="5"/>
        <v>482.42085858000013</v>
      </c>
      <c r="N49" s="49">
        <v>0.050000000000000003</v>
      </c>
      <c r="O49" s="50">
        <f t="shared" si="6"/>
        <v>120.60521464500003</v>
      </c>
      <c r="P49" s="49">
        <v>0.050000000000000003</v>
      </c>
      <c r="Q49" s="50">
        <f t="shared" si="7"/>
        <v>120.60521464500003</v>
      </c>
      <c r="R49" s="51">
        <f t="shared" si="8"/>
        <v>2.6699999999999999</v>
      </c>
      <c r="S49" s="52">
        <f t="shared" si="9"/>
        <v>1690.1099999999999</v>
      </c>
      <c r="T49" s="53">
        <f t="shared" si="10"/>
        <v>0.60959043285486947</v>
      </c>
    </row>
    <row r="50" ht="15.95" customHeight="1">
      <c r="A50" s="342" t="s">
        <v>485</v>
      </c>
      <c r="B50" s="39" t="s">
        <v>80</v>
      </c>
      <c r="C50" s="59" t="str">
        <f>VLOOKUP(B50,'New template'!A:L,2,FALSE)</f>
        <v>E02595</v>
      </c>
      <c r="D50" s="41">
        <v>99</v>
      </c>
      <c r="E50" s="42">
        <v>298</v>
      </c>
      <c r="F50" s="43">
        <v>0.83999999999999997</v>
      </c>
      <c r="G50" s="44">
        <f t="shared" si="0"/>
        <v>47</v>
      </c>
      <c r="H50" s="45">
        <f t="shared" si="1"/>
        <v>6.6406299999999998</v>
      </c>
      <c r="I50" s="45">
        <f t="shared" si="2"/>
        <v>657.42237</v>
      </c>
      <c r="J50" s="45">
        <f t="shared" si="3"/>
        <v>0.86328190000000005</v>
      </c>
      <c r="K50" s="46">
        <f t="shared" si="4"/>
        <v>571.95746189999988</v>
      </c>
      <c r="L50" s="47">
        <v>0.20000000000000001</v>
      </c>
      <c r="M50" s="48">
        <f t="shared" si="5"/>
        <v>114.39149237999999</v>
      </c>
      <c r="N50" s="49">
        <v>0.050000000000000003</v>
      </c>
      <c r="O50" s="50">
        <f t="shared" si="6"/>
        <v>28.597873094999997</v>
      </c>
      <c r="P50" s="49">
        <v>0.050000000000000003</v>
      </c>
      <c r="Q50" s="50">
        <f t="shared" si="7"/>
        <v>28.597873094999997</v>
      </c>
      <c r="R50" s="51">
        <f t="shared" si="8"/>
        <v>4.04</v>
      </c>
      <c r="S50" s="52">
        <f t="shared" si="9"/>
        <v>399.95999999999998</v>
      </c>
      <c r="T50" s="53">
        <f t="shared" si="10"/>
        <v>0.60837601251688467</v>
      </c>
    </row>
    <row r="51" ht="15.95" customHeight="1">
      <c r="A51" s="342" t="s">
        <v>485</v>
      </c>
      <c r="B51" s="39" t="s">
        <v>82</v>
      </c>
      <c r="C51" s="59" t="str">
        <f>VLOOKUP(B51,'New template'!A:L,2,FALSE)</f>
        <v>E02596</v>
      </c>
      <c r="D51" s="41">
        <v>31</v>
      </c>
      <c r="E51" s="42">
        <v>398</v>
      </c>
      <c r="F51" s="43">
        <v>0.64000000000000001</v>
      </c>
      <c r="G51" s="44">
        <f t="shared" si="0"/>
        <v>143</v>
      </c>
      <c r="H51" s="45">
        <f t="shared" si="1"/>
        <v>20.204470000000001</v>
      </c>
      <c r="I51" s="45">
        <f t="shared" si="2"/>
        <v>626.33857</v>
      </c>
      <c r="J51" s="45">
        <f t="shared" si="3"/>
        <v>2.6265811000000001</v>
      </c>
      <c r="K51" s="46">
        <f t="shared" si="4"/>
        <v>544.9145559000001</v>
      </c>
      <c r="L51" s="47">
        <v>0.20000000000000001</v>
      </c>
      <c r="M51" s="48">
        <f t="shared" si="5"/>
        <v>108.98291118000003</v>
      </c>
      <c r="N51" s="49">
        <v>0.050000000000000003</v>
      </c>
      <c r="O51" s="50">
        <f t="shared" si="6"/>
        <v>27.245727795000008</v>
      </c>
      <c r="P51" s="49">
        <v>0.050000000000000003</v>
      </c>
      <c r="Q51" s="50">
        <f t="shared" si="7"/>
        <v>27.245727795000008</v>
      </c>
      <c r="R51" s="51">
        <f t="shared" si="8"/>
        <v>12.300000000000001</v>
      </c>
      <c r="S51" s="52">
        <f t="shared" si="9"/>
        <v>381.30000000000001</v>
      </c>
      <c r="T51" s="53">
        <f t="shared" si="10"/>
        <v>0.60877617675692564</v>
      </c>
    </row>
    <row r="52" ht="15.95" customHeight="1">
      <c r="A52" s="342" t="s">
        <v>485</v>
      </c>
      <c r="B52" s="39" t="s">
        <v>82</v>
      </c>
      <c r="C52" s="59" t="str">
        <f>VLOOKUP(B52,'New template'!A:L,2,FALSE)</f>
        <v>E02596</v>
      </c>
      <c r="D52" s="41">
        <v>210</v>
      </c>
      <c r="E52" s="42">
        <v>398</v>
      </c>
      <c r="F52" s="43">
        <v>0.75</v>
      </c>
      <c r="G52" s="44">
        <f t="shared" si="0"/>
        <v>99</v>
      </c>
      <c r="H52" s="45">
        <f t="shared" si="1"/>
        <v>13.98771</v>
      </c>
      <c r="I52" s="45">
        <f t="shared" si="2"/>
        <v>2937.4191000000001</v>
      </c>
      <c r="J52" s="45">
        <f t="shared" si="3"/>
        <v>1.8184023</v>
      </c>
      <c r="K52" s="46">
        <f t="shared" si="4"/>
        <v>2555.5546169999998</v>
      </c>
      <c r="L52" s="47">
        <v>0.20000000000000001</v>
      </c>
      <c r="M52" s="48">
        <f t="shared" si="5"/>
        <v>511.11092339999999</v>
      </c>
      <c r="N52" s="49">
        <v>0.050000000000000003</v>
      </c>
      <c r="O52" s="50">
        <f t="shared" si="6"/>
        <v>127.77773085</v>
      </c>
      <c r="P52" s="49">
        <v>0.050000000000000003</v>
      </c>
      <c r="Q52" s="50">
        <f t="shared" si="7"/>
        <v>127.77773085</v>
      </c>
      <c r="R52" s="51">
        <f t="shared" si="8"/>
        <v>8.5199999999999996</v>
      </c>
      <c r="S52" s="52">
        <f t="shared" si="9"/>
        <v>1789.1999999999998</v>
      </c>
      <c r="T52" s="53">
        <f t="shared" si="10"/>
        <v>0.60910613674432768</v>
      </c>
    </row>
    <row r="53" ht="15.95" customHeight="1">
      <c r="A53" s="342" t="s">
        <v>485</v>
      </c>
      <c r="B53" s="39" t="s">
        <v>365</v>
      </c>
      <c r="C53" s="59" t="str">
        <f>VLOOKUP(B53,'New template'!A:L,2,FALSE)</f>
        <v>E02035</v>
      </c>
      <c r="D53" s="41">
        <v>58</v>
      </c>
      <c r="E53" s="42">
        <v>98</v>
      </c>
      <c r="F53" s="43">
        <v>0.5</v>
      </c>
      <c r="G53" s="44">
        <f t="shared" si="0"/>
        <v>49</v>
      </c>
      <c r="H53" s="45">
        <f t="shared" si="1"/>
        <v>6.9232100000000001</v>
      </c>
      <c r="I53" s="45">
        <f t="shared" si="2"/>
        <v>401.54617999999999</v>
      </c>
      <c r="J53" s="45">
        <f t="shared" si="3"/>
        <v>0.90001730000000002</v>
      </c>
      <c r="K53" s="46">
        <f t="shared" si="4"/>
        <v>349.3451766</v>
      </c>
      <c r="L53" s="47">
        <v>0.20000000000000001</v>
      </c>
      <c r="M53" s="48">
        <f t="shared" si="5"/>
        <v>69.869035320000009</v>
      </c>
      <c r="N53" s="49">
        <v>0.050000000000000003</v>
      </c>
      <c r="O53" s="50">
        <f t="shared" si="6"/>
        <v>17.467258830000002</v>
      </c>
      <c r="P53" s="49">
        <v>0.050000000000000003</v>
      </c>
      <c r="Q53" s="50">
        <f t="shared" si="7"/>
        <v>17.467258830000002</v>
      </c>
      <c r="R53" s="51">
        <f t="shared" si="8"/>
        <v>4.2199999999999998</v>
      </c>
      <c r="S53" s="52">
        <f t="shared" si="9"/>
        <v>244.75999999999999</v>
      </c>
      <c r="T53" s="53">
        <f t="shared" si="10"/>
        <v>0.60954383876843254</v>
      </c>
    </row>
    <row r="54" ht="15.95" customHeight="1">
      <c r="A54" s="342" t="s">
        <v>485</v>
      </c>
      <c r="B54" s="39" t="s">
        <v>365</v>
      </c>
      <c r="C54" s="59" t="str">
        <f>VLOOKUP(B54,'New template'!A:L,2,FALSE)</f>
        <v>E02035</v>
      </c>
      <c r="D54" s="41">
        <v>1674</v>
      </c>
      <c r="E54" s="42">
        <v>98</v>
      </c>
      <c r="F54" s="43">
        <v>0.69999999999999996</v>
      </c>
      <c r="G54" s="44">
        <f t="shared" si="0"/>
        <v>29</v>
      </c>
      <c r="H54" s="45">
        <f t="shared" si="1"/>
        <v>4.09741</v>
      </c>
      <c r="I54" s="45">
        <f t="shared" si="2"/>
        <v>6859.0643399999999</v>
      </c>
      <c r="J54" s="45">
        <f t="shared" si="3"/>
        <v>0.53266330000000006</v>
      </c>
      <c r="K54" s="46">
        <f t="shared" si="4"/>
        <v>5967.3859757999999</v>
      </c>
      <c r="L54" s="47">
        <v>0.20000000000000001</v>
      </c>
      <c r="M54" s="48">
        <f t="shared" si="5"/>
        <v>1193.4771951600001</v>
      </c>
      <c r="N54" s="49">
        <v>0.050000000000000003</v>
      </c>
      <c r="O54" s="50">
        <f t="shared" si="6"/>
        <v>298.36929879000002</v>
      </c>
      <c r="P54" s="49">
        <v>0.050000000000000003</v>
      </c>
      <c r="Q54" s="50">
        <f t="shared" si="7"/>
        <v>298.36929879000002</v>
      </c>
      <c r="R54" s="51">
        <f t="shared" si="8"/>
        <v>2.5</v>
      </c>
      <c r="S54" s="52">
        <f t="shared" si="9"/>
        <v>4185</v>
      </c>
      <c r="T54" s="53">
        <f t="shared" si="10"/>
        <v>0.61014152842893443</v>
      </c>
    </row>
    <row r="55" ht="15.95" customHeight="1">
      <c r="A55" s="342" t="s">
        <v>485</v>
      </c>
      <c r="B55" s="39" t="s">
        <v>365</v>
      </c>
      <c r="C55" s="59" t="str">
        <f>VLOOKUP(B55,'New template'!A:L,2,FALSE)</f>
        <v>E02035</v>
      </c>
      <c r="D55" s="41">
        <v>13</v>
      </c>
      <c r="E55" s="42">
        <v>98</v>
      </c>
      <c r="F55" s="43">
        <v>0</v>
      </c>
      <c r="G55" s="44">
        <f t="shared" si="0"/>
        <v>98</v>
      </c>
      <c r="H55" s="45">
        <f t="shared" si="1"/>
        <v>13.84642</v>
      </c>
      <c r="I55" s="45">
        <f t="shared" si="2"/>
        <v>180.00345999999999</v>
      </c>
      <c r="J55" s="45">
        <f t="shared" si="3"/>
        <v>1.8000346</v>
      </c>
      <c r="K55" s="46">
        <f t="shared" si="4"/>
        <v>156.6030102</v>
      </c>
      <c r="L55" s="47">
        <v>0.20000000000000001</v>
      </c>
      <c r="M55" s="48">
        <f t="shared" si="5"/>
        <v>31.320602040000001</v>
      </c>
      <c r="N55" s="49">
        <v>0.050000000000000003</v>
      </c>
      <c r="O55" s="50">
        <f t="shared" si="6"/>
        <v>7.8301505100000002</v>
      </c>
      <c r="P55" s="49">
        <v>0.050000000000000003</v>
      </c>
      <c r="Q55" s="50">
        <f t="shared" si="7"/>
        <v>7.8301505100000002</v>
      </c>
      <c r="R55" s="51">
        <f t="shared" si="8"/>
        <v>8.4299999999999997</v>
      </c>
      <c r="S55" s="52">
        <f t="shared" si="9"/>
        <v>109.59</v>
      </c>
      <c r="T55" s="53">
        <f t="shared" si="10"/>
        <v>0.60882163042865955</v>
      </c>
    </row>
    <row r="56" ht="15.95" customHeight="1">
      <c r="A56" s="342" t="s">
        <v>485</v>
      </c>
      <c r="B56" s="39" t="s">
        <v>366</v>
      </c>
      <c r="C56" s="59" t="str">
        <f>VLOOKUP(B56,'New template'!A:L,2,FALSE)</f>
        <v>E02036</v>
      </c>
      <c r="D56" s="41">
        <v>65</v>
      </c>
      <c r="E56" s="42">
        <v>198</v>
      </c>
      <c r="F56" s="43">
        <v>0.59999999999999998</v>
      </c>
      <c r="G56" s="44">
        <f t="shared" si="0"/>
        <v>79</v>
      </c>
      <c r="H56" s="45">
        <f t="shared" si="1"/>
        <v>11.161910000000001</v>
      </c>
      <c r="I56" s="45">
        <f t="shared" si="2"/>
        <v>725.52415000000008</v>
      </c>
      <c r="J56" s="45">
        <f t="shared" si="3"/>
        <v>1.4510483000000001</v>
      </c>
      <c r="K56" s="46">
        <f t="shared" si="4"/>
        <v>631.20601050000005</v>
      </c>
      <c r="L56" s="47">
        <v>0.20000000000000001</v>
      </c>
      <c r="M56" s="48">
        <f t="shared" si="5"/>
        <v>126.24120210000001</v>
      </c>
      <c r="N56" s="49">
        <v>0.050000000000000003</v>
      </c>
      <c r="O56" s="50">
        <f t="shared" si="6"/>
        <v>31.560300525000002</v>
      </c>
      <c r="P56" s="49">
        <v>0.050000000000000003</v>
      </c>
      <c r="Q56" s="50">
        <f t="shared" si="7"/>
        <v>31.560300525000002</v>
      </c>
      <c r="R56" s="51">
        <f t="shared" si="8"/>
        <v>6.7999999999999998</v>
      </c>
      <c r="S56" s="52">
        <f t="shared" si="9"/>
        <v>442</v>
      </c>
      <c r="T56" s="53">
        <f t="shared" si="10"/>
        <v>0.60921473117056124</v>
      </c>
    </row>
    <row r="57" ht="15.95" customHeight="1">
      <c r="A57" s="342" t="s">
        <v>485</v>
      </c>
      <c r="B57" s="39" t="s">
        <v>366</v>
      </c>
      <c r="C57" s="59" t="str">
        <f>VLOOKUP(B57,'New template'!A:L,2,FALSE)</f>
        <v>E02036</v>
      </c>
      <c r="D57" s="41">
        <v>1</v>
      </c>
      <c r="E57" s="42">
        <v>198</v>
      </c>
      <c r="F57" s="43">
        <v>0.5</v>
      </c>
      <c r="G57" s="44">
        <f t="shared" si="0"/>
        <v>99</v>
      </c>
      <c r="H57" s="45">
        <f t="shared" si="1"/>
        <v>13.98771</v>
      </c>
      <c r="I57" s="45">
        <f t="shared" si="2"/>
        <v>13.98771</v>
      </c>
      <c r="J57" s="45">
        <f t="shared" si="3"/>
        <v>1.8184023</v>
      </c>
      <c r="K57" s="46">
        <f t="shared" si="4"/>
        <v>12.169307699999999</v>
      </c>
      <c r="L57" s="47">
        <v>0.20000000000000001</v>
      </c>
      <c r="M57" s="48">
        <f t="shared" si="5"/>
        <v>2.4338615400000001</v>
      </c>
      <c r="N57" s="49">
        <v>0.050000000000000003</v>
      </c>
      <c r="O57" s="50">
        <f t="shared" si="6"/>
        <v>0.60846538500000003</v>
      </c>
      <c r="P57" s="49">
        <v>0.050000000000000003</v>
      </c>
      <c r="Q57" s="50">
        <f t="shared" si="7"/>
        <v>0.60846538500000003</v>
      </c>
      <c r="R57" s="51">
        <f t="shared" si="8"/>
        <v>8.5199999999999996</v>
      </c>
      <c r="S57" s="52">
        <f t="shared" si="9"/>
        <v>8.5199999999999996</v>
      </c>
      <c r="T57" s="53">
        <f t="shared" si="10"/>
        <v>0.60910613674432768</v>
      </c>
    </row>
    <row r="58" ht="15.95" customHeight="1">
      <c r="A58" s="342" t="s">
        <v>485</v>
      </c>
      <c r="B58" s="39" t="s">
        <v>367</v>
      </c>
      <c r="C58" s="59" t="str">
        <f>VLOOKUP(B58,'New template'!A:L,2,FALSE)</f>
        <v>E06308</v>
      </c>
      <c r="D58" s="41">
        <v>1</v>
      </c>
      <c r="E58" s="42">
        <v>248</v>
      </c>
      <c r="F58" s="43">
        <v>0</v>
      </c>
      <c r="G58" s="44">
        <f t="shared" si="0"/>
        <v>248</v>
      </c>
      <c r="H58" s="45">
        <f t="shared" si="1"/>
        <v>35.039920000000002</v>
      </c>
      <c r="I58" s="45">
        <f t="shared" si="2"/>
        <v>35.039920000000002</v>
      </c>
      <c r="J58" s="45">
        <f t="shared" si="3"/>
        <v>4.5551896000000003</v>
      </c>
      <c r="K58" s="46">
        <f t="shared" si="4"/>
        <v>30.484730400000004</v>
      </c>
      <c r="L58" s="47">
        <v>0.20000000000000001</v>
      </c>
      <c r="M58" s="48">
        <f t="shared" si="5"/>
        <v>6.0969460800000013</v>
      </c>
      <c r="N58" s="49">
        <v>0.050000000000000003</v>
      </c>
      <c r="O58" s="50">
        <f t="shared" si="6"/>
        <v>1.5242365200000003</v>
      </c>
      <c r="P58" s="49">
        <v>0.050000000000000003</v>
      </c>
      <c r="Q58" s="50">
        <f t="shared" si="7"/>
        <v>1.5242365200000003</v>
      </c>
      <c r="R58" s="51">
        <f t="shared" si="8"/>
        <v>21.34</v>
      </c>
      <c r="S58" s="52">
        <f t="shared" si="9"/>
        <v>21.34</v>
      </c>
      <c r="T58" s="53">
        <f t="shared" si="10"/>
        <v>0.60901965529601665</v>
      </c>
    </row>
    <row r="59" ht="15.95" customHeight="1">
      <c r="A59" s="342" t="s">
        <v>485</v>
      </c>
      <c r="B59" s="39" t="s">
        <v>367</v>
      </c>
      <c r="C59" s="59" t="str">
        <f>VLOOKUP(B59,'New template'!A:L,2,FALSE)</f>
        <v>E06308</v>
      </c>
      <c r="D59" s="41">
        <v>129</v>
      </c>
      <c r="E59" s="42">
        <v>248</v>
      </c>
      <c r="F59" s="43">
        <v>0.5</v>
      </c>
      <c r="G59" s="44">
        <f t="shared" si="0"/>
        <v>124</v>
      </c>
      <c r="H59" s="45">
        <f t="shared" si="1"/>
        <v>17.519960000000001</v>
      </c>
      <c r="I59" s="45">
        <f t="shared" si="2"/>
        <v>2260.0748400000002</v>
      </c>
      <c r="J59" s="45">
        <f t="shared" si="3"/>
        <v>2.2775948000000001</v>
      </c>
      <c r="K59" s="46">
        <f t="shared" si="4"/>
        <v>1966.2651108000002</v>
      </c>
      <c r="L59" s="47">
        <v>0.20000000000000001</v>
      </c>
      <c r="M59" s="48">
        <f t="shared" si="5"/>
        <v>393.25302216000006</v>
      </c>
      <c r="N59" s="49">
        <v>0.050000000000000003</v>
      </c>
      <c r="O59" s="50">
        <f t="shared" si="6"/>
        <v>98.313255540000014</v>
      </c>
      <c r="P59" s="49">
        <v>0.050000000000000003</v>
      </c>
      <c r="Q59" s="50">
        <f t="shared" si="7"/>
        <v>98.313255540000014</v>
      </c>
      <c r="R59" s="51">
        <f t="shared" si="8"/>
        <v>10.67</v>
      </c>
      <c r="S59" s="52">
        <f t="shared" si="9"/>
        <v>1376.4300000000001</v>
      </c>
      <c r="T59" s="53">
        <f t="shared" si="10"/>
        <v>0.60901965529601665</v>
      </c>
    </row>
    <row r="60" ht="15.95" customHeight="1">
      <c r="A60" s="342" t="s">
        <v>485</v>
      </c>
      <c r="B60" s="39" t="s">
        <v>513</v>
      </c>
      <c r="C60" s="353"/>
      <c r="D60" s="41">
        <v>30</v>
      </c>
      <c r="E60" s="42">
        <v>398</v>
      </c>
      <c r="F60" s="43">
        <v>0.20000000000000001</v>
      </c>
      <c r="G60" s="44">
        <f t="shared" si="0"/>
        <v>318</v>
      </c>
      <c r="H60" s="45">
        <f t="shared" si="1"/>
        <v>44.930219999999998</v>
      </c>
      <c r="I60" s="45">
        <f t="shared" si="2"/>
        <v>1347.9066</v>
      </c>
      <c r="J60" s="45">
        <f t="shared" si="3"/>
        <v>5.8409285999999998</v>
      </c>
      <c r="K60" s="46">
        <f t="shared" si="4"/>
        <v>1172.6787420000001</v>
      </c>
      <c r="L60" s="47">
        <v>0.20000000000000001</v>
      </c>
      <c r="M60" s="48">
        <f t="shared" si="5"/>
        <v>234.53574840000002</v>
      </c>
      <c r="N60" s="49">
        <v>0.050000000000000003</v>
      </c>
      <c r="O60" s="50">
        <f t="shared" si="6"/>
        <v>58.633937100000004</v>
      </c>
      <c r="P60" s="49">
        <v>0.050000000000000003</v>
      </c>
      <c r="Q60" s="50">
        <f t="shared" si="7"/>
        <v>58.633937100000004</v>
      </c>
      <c r="R60" s="51">
        <f t="shared" si="8"/>
        <v>27.359999999999999</v>
      </c>
      <c r="S60" s="52">
        <f t="shared" si="9"/>
        <v>820.79999999999995</v>
      </c>
      <c r="T60" s="53">
        <f t="shared" si="10"/>
        <v>0.60894426958069647</v>
      </c>
    </row>
    <row r="61" ht="17.45" customHeight="1">
      <c r="A61" s="342" t="s">
        <v>485</v>
      </c>
      <c r="B61" s="39" t="s">
        <v>513</v>
      </c>
      <c r="C61" s="353"/>
      <c r="D61" s="41">
        <v>10</v>
      </c>
      <c r="E61" s="42">
        <v>398</v>
      </c>
      <c r="F61" s="43">
        <v>0</v>
      </c>
      <c r="G61" s="44">
        <f t="shared" si="0"/>
        <v>398</v>
      </c>
      <c r="H61" s="45">
        <f t="shared" si="1"/>
        <v>56.233420000000002</v>
      </c>
      <c r="I61" s="45">
        <f t="shared" si="2"/>
        <v>562.33420000000001</v>
      </c>
      <c r="J61" s="45">
        <f t="shared" si="3"/>
        <v>7.3103446000000005</v>
      </c>
      <c r="K61" s="46">
        <f t="shared" si="4"/>
        <v>489.23075400000005</v>
      </c>
      <c r="L61" s="47">
        <v>0.20000000000000001</v>
      </c>
      <c r="M61" s="48">
        <f t="shared" si="5"/>
        <v>97.846150800000018</v>
      </c>
      <c r="N61" s="49">
        <v>0.050000000000000003</v>
      </c>
      <c r="O61" s="50">
        <f t="shared" si="6"/>
        <v>24.461537700000004</v>
      </c>
      <c r="P61" s="49">
        <v>0.050000000000000003</v>
      </c>
      <c r="Q61" s="50">
        <f t="shared" si="7"/>
        <v>24.461537700000004</v>
      </c>
      <c r="R61" s="51">
        <f t="shared" si="8"/>
        <v>34.25</v>
      </c>
      <c r="S61" s="52">
        <f t="shared" si="9"/>
        <v>342.5</v>
      </c>
      <c r="T61" s="53">
        <f t="shared" si="10"/>
        <v>0.60906841518797894</v>
      </c>
    </row>
    <row r="62" ht="15.95" customHeight="1">
      <c r="A62" s="342" t="s">
        <v>485</v>
      </c>
      <c r="B62" s="39" t="s">
        <v>90</v>
      </c>
      <c r="C62" s="59" t="str">
        <f>VLOOKUP(B62,'New template'!A:L,2,FALSE)</f>
        <v>E03005</v>
      </c>
      <c r="D62" s="41">
        <v>282</v>
      </c>
      <c r="E62" s="42">
        <v>88</v>
      </c>
      <c r="F62" s="43">
        <v>0.25</v>
      </c>
      <c r="G62" s="44">
        <f t="shared" si="0"/>
        <v>66</v>
      </c>
      <c r="H62" s="45">
        <f t="shared" si="1"/>
        <v>9.3251399999999993</v>
      </c>
      <c r="I62" s="45">
        <f t="shared" si="2"/>
        <v>2629.68948</v>
      </c>
      <c r="J62" s="45">
        <f t="shared" si="3"/>
        <v>1.2122682</v>
      </c>
      <c r="K62" s="46">
        <f t="shared" si="4"/>
        <v>2287.8298475999995</v>
      </c>
      <c r="L62" s="47">
        <v>0.20000000000000001</v>
      </c>
      <c r="M62" s="48">
        <f t="shared" si="5"/>
        <v>457.56596951999995</v>
      </c>
      <c r="N62" s="49">
        <v>0.050000000000000003</v>
      </c>
      <c r="O62" s="50">
        <f t="shared" si="6"/>
        <v>114.39149237999999</v>
      </c>
      <c r="P62" s="49">
        <v>0.050000000000000003</v>
      </c>
      <c r="Q62" s="50">
        <f t="shared" si="7"/>
        <v>114.39149237999999</v>
      </c>
      <c r="R62" s="51">
        <f t="shared" si="8"/>
        <v>5.6799999999999997</v>
      </c>
      <c r="S62" s="52">
        <f t="shared" si="9"/>
        <v>1601.76</v>
      </c>
      <c r="T62" s="53">
        <f t="shared" si="10"/>
        <v>0.60910613674432768</v>
      </c>
    </row>
    <row r="63" ht="15.95" customHeight="1">
      <c r="A63" s="342" t="s">
        <v>485</v>
      </c>
      <c r="B63" s="54" t="s">
        <v>90</v>
      </c>
      <c r="C63" s="59" t="str">
        <f>VLOOKUP(B63,'New template'!A:L,2,FALSE)</f>
        <v>E03005</v>
      </c>
      <c r="D63" s="41">
        <v>110</v>
      </c>
      <c r="E63" s="42">
        <v>88</v>
      </c>
      <c r="F63" s="43">
        <v>0</v>
      </c>
      <c r="G63" s="44">
        <f t="shared" si="0"/>
        <v>88</v>
      </c>
      <c r="H63" s="45">
        <f t="shared" si="1"/>
        <v>12.43352</v>
      </c>
      <c r="I63" s="45">
        <f t="shared" si="2"/>
        <v>1367.6872000000001</v>
      </c>
      <c r="J63" s="45">
        <f t="shared" si="3"/>
        <v>1.6163575999999999</v>
      </c>
      <c r="K63" s="46">
        <f t="shared" si="4"/>
        <v>1189.8878639999998</v>
      </c>
      <c r="L63" s="47">
        <v>0.20000000000000001</v>
      </c>
      <c r="M63" s="48">
        <f t="shared" si="5"/>
        <v>237.97757279999996</v>
      </c>
      <c r="N63" s="49">
        <v>0.050000000000000003</v>
      </c>
      <c r="O63" s="50">
        <f t="shared" si="6"/>
        <v>59.49439319999999</v>
      </c>
      <c r="P63" s="49">
        <v>0.050000000000000003</v>
      </c>
      <c r="Q63" s="50">
        <f t="shared" si="7"/>
        <v>59.49439319999999</v>
      </c>
      <c r="R63" s="51">
        <f t="shared" si="8"/>
        <v>7.5700000000000003</v>
      </c>
      <c r="S63" s="52">
        <f t="shared" si="9"/>
        <v>832.70000000000005</v>
      </c>
      <c r="T63" s="53">
        <f t="shared" si="10"/>
        <v>0.60883804425456345</v>
      </c>
    </row>
    <row r="64" ht="15.95" customHeight="1">
      <c r="A64" s="342" t="s">
        <v>485</v>
      </c>
      <c r="B64" s="56" t="s">
        <v>514</v>
      </c>
      <c r="C64" s="353"/>
      <c r="D64" s="41">
        <v>13</v>
      </c>
      <c r="E64" s="42">
        <v>198</v>
      </c>
      <c r="F64" s="43">
        <v>0.20000000000000001</v>
      </c>
      <c r="G64" s="44">
        <f t="shared" si="0"/>
        <v>158</v>
      </c>
      <c r="H64" s="45">
        <f t="shared" si="1"/>
        <v>22.323820000000001</v>
      </c>
      <c r="I64" s="45">
        <f t="shared" si="2"/>
        <v>290.20966000000004</v>
      </c>
      <c r="J64" s="45">
        <f t="shared" si="3"/>
        <v>2.9020966000000001</v>
      </c>
      <c r="K64" s="46">
        <f t="shared" si="4"/>
        <v>252.48240420000002</v>
      </c>
      <c r="L64" s="47">
        <v>0.20000000000000001</v>
      </c>
      <c r="M64" s="48">
        <f t="shared" si="5"/>
        <v>50.496480840000004</v>
      </c>
      <c r="N64" s="49">
        <v>0.050000000000000003</v>
      </c>
      <c r="O64" s="50">
        <f t="shared" si="6"/>
        <v>12.624120210000001</v>
      </c>
      <c r="P64" s="49">
        <v>0.050000000000000003</v>
      </c>
      <c r="Q64" s="50">
        <f t="shared" si="7"/>
        <v>12.624120210000001</v>
      </c>
      <c r="R64" s="51">
        <f t="shared" si="8"/>
        <v>13.6</v>
      </c>
      <c r="S64" s="52">
        <f t="shared" si="9"/>
        <v>176.79999999999998</v>
      </c>
      <c r="T64" s="53">
        <f t="shared" si="10"/>
        <v>0.60921473117056113</v>
      </c>
    </row>
    <row r="65" ht="15.95" customHeight="1">
      <c r="A65" s="342" t="s">
        <v>485</v>
      </c>
      <c r="B65" s="56" t="s">
        <v>514</v>
      </c>
      <c r="C65" s="353"/>
      <c r="D65" s="41">
        <v>7</v>
      </c>
      <c r="E65" s="42">
        <v>198</v>
      </c>
      <c r="F65" s="43">
        <v>0</v>
      </c>
      <c r="G65" s="44">
        <f t="shared" si="0"/>
        <v>198</v>
      </c>
      <c r="H65" s="45">
        <f t="shared" si="1"/>
        <v>27.97542</v>
      </c>
      <c r="I65" s="45">
        <f t="shared" si="2"/>
        <v>195.82794000000001</v>
      </c>
      <c r="J65" s="45">
        <f t="shared" si="3"/>
        <v>3.6368046000000001</v>
      </c>
      <c r="K65" s="46">
        <f t="shared" si="4"/>
        <v>170.37030779999998</v>
      </c>
      <c r="L65" s="47">
        <v>0.20000000000000001</v>
      </c>
      <c r="M65" s="48">
        <f t="shared" si="5"/>
        <v>34.074061559999997</v>
      </c>
      <c r="N65" s="49">
        <v>0.050000000000000003</v>
      </c>
      <c r="O65" s="50">
        <f t="shared" si="6"/>
        <v>8.5185153899999992</v>
      </c>
      <c r="P65" s="49">
        <v>0.050000000000000003</v>
      </c>
      <c r="Q65" s="50">
        <f t="shared" si="7"/>
        <v>8.5185153899999992</v>
      </c>
      <c r="R65" s="51">
        <f t="shared" si="8"/>
        <v>17.039999999999999</v>
      </c>
      <c r="S65" s="52">
        <f t="shared" si="9"/>
        <v>119.28</v>
      </c>
      <c r="T65" s="53">
        <f t="shared" si="10"/>
        <v>0.60910613674432768</v>
      </c>
    </row>
    <row r="66" ht="15.95" customHeight="1">
      <c r="A66" s="342" t="s">
        <v>485</v>
      </c>
      <c r="B66" s="56" t="s">
        <v>96</v>
      </c>
      <c r="C66" s="59" t="str">
        <f>VLOOKUP(B66,'New template'!A:L,2,FALSE)</f>
        <v>E06127</v>
      </c>
      <c r="D66" s="41">
        <v>18</v>
      </c>
      <c r="E66" s="42">
        <v>298</v>
      </c>
      <c r="F66" s="43">
        <v>0</v>
      </c>
      <c r="G66" s="44">
        <f t="shared" si="0"/>
        <v>298</v>
      </c>
      <c r="H66" s="45">
        <f t="shared" si="1"/>
        <v>42.104419999999998</v>
      </c>
      <c r="I66" s="45">
        <f t="shared" si="2"/>
        <v>757.87955999999997</v>
      </c>
      <c r="J66" s="45">
        <f t="shared" si="3"/>
        <v>5.4735746000000001</v>
      </c>
      <c r="K66" s="46">
        <f t="shared" si="4"/>
        <v>659.35521719999997</v>
      </c>
      <c r="L66" s="47">
        <v>0.20000000000000001</v>
      </c>
      <c r="M66" s="48">
        <f t="shared" si="5"/>
        <v>131.87104343999999</v>
      </c>
      <c r="N66" s="49">
        <v>0.050000000000000003</v>
      </c>
      <c r="O66" s="50">
        <f t="shared" si="6"/>
        <v>32.967760859999999</v>
      </c>
      <c r="P66" s="49">
        <v>0.050000000000000003</v>
      </c>
      <c r="Q66" s="50">
        <f t="shared" si="7"/>
        <v>32.967760859999999</v>
      </c>
      <c r="R66" s="51">
        <f t="shared" si="8"/>
        <v>25.640000000000001</v>
      </c>
      <c r="S66" s="52">
        <f t="shared" si="9"/>
        <v>461.51999999999998</v>
      </c>
      <c r="T66" s="53">
        <f t="shared" si="10"/>
        <v>0.6089621944679442</v>
      </c>
    </row>
    <row r="67" ht="15.95" customHeight="1">
      <c r="A67" s="342" t="s">
        <v>485</v>
      </c>
      <c r="B67" s="56" t="s">
        <v>96</v>
      </c>
      <c r="C67" s="59" t="str">
        <f>VLOOKUP(B67,'New template'!A:L,2,FALSE)</f>
        <v>E06127</v>
      </c>
      <c r="D67" s="41">
        <v>200</v>
      </c>
      <c r="E67" s="42">
        <v>298</v>
      </c>
      <c r="F67" s="43">
        <v>0.42999999999999999</v>
      </c>
      <c r="G67" s="44">
        <f t="shared" si="0"/>
        <v>169</v>
      </c>
      <c r="H67" s="45">
        <f t="shared" si="1"/>
        <v>23.87801</v>
      </c>
      <c r="I67" s="45">
        <f t="shared" si="2"/>
        <v>4775.6019999999999</v>
      </c>
      <c r="J67" s="45">
        <f t="shared" si="3"/>
        <v>3.1041413000000002</v>
      </c>
      <c r="K67" s="46">
        <f t="shared" si="4"/>
        <v>4154.7737400000005</v>
      </c>
      <c r="L67" s="47">
        <v>0.20000000000000001</v>
      </c>
      <c r="M67" s="48">
        <f t="shared" si="5"/>
        <v>830.95474800000011</v>
      </c>
      <c r="N67" s="49">
        <v>0.050000000000000003</v>
      </c>
      <c r="O67" s="50">
        <f t="shared" si="6"/>
        <v>207.73868700000003</v>
      </c>
      <c r="P67" s="49">
        <v>0.050000000000000003</v>
      </c>
      <c r="Q67" s="50">
        <f t="shared" si="7"/>
        <v>207.73868700000003</v>
      </c>
      <c r="R67" s="51">
        <f t="shared" si="8"/>
        <v>14.539999999999999</v>
      </c>
      <c r="S67" s="52">
        <f t="shared" si="9"/>
        <v>2908</v>
      </c>
      <c r="T67" s="53">
        <f t="shared" si="10"/>
        <v>0.60892846598188044</v>
      </c>
    </row>
    <row r="68" ht="15.95" customHeight="1">
      <c r="A68" s="342" t="s">
        <v>485</v>
      </c>
      <c r="B68" s="56" t="s">
        <v>98</v>
      </c>
      <c r="C68" s="59" t="str">
        <f>VLOOKUP(B68,'New template'!A:L,2,FALSE)</f>
        <v>E06634</v>
      </c>
      <c r="D68" s="41">
        <v>8</v>
      </c>
      <c r="E68" s="42">
        <v>478</v>
      </c>
      <c r="F68" s="43">
        <v>0</v>
      </c>
      <c r="G68" s="44">
        <f t="shared" si="0"/>
        <v>478</v>
      </c>
      <c r="H68" s="45">
        <f t="shared" si="1"/>
        <v>67.536619999999999</v>
      </c>
      <c r="I68" s="45">
        <f t="shared" si="2"/>
        <v>540.29295999999999</v>
      </c>
      <c r="J68" s="45">
        <f t="shared" si="3"/>
        <v>8.7797605999999995</v>
      </c>
      <c r="K68" s="46">
        <f t="shared" si="4"/>
        <v>470.05487519999997</v>
      </c>
      <c r="L68" s="47">
        <v>0.20000000000000001</v>
      </c>
      <c r="M68" s="48">
        <f t="shared" si="5"/>
        <v>94.010975040000005</v>
      </c>
      <c r="N68" s="49">
        <v>0.050000000000000003</v>
      </c>
      <c r="O68" s="50">
        <f t="shared" si="6"/>
        <v>23.502743760000001</v>
      </c>
      <c r="P68" s="49">
        <v>0.050000000000000003</v>
      </c>
      <c r="Q68" s="50">
        <f t="shared" si="7"/>
        <v>23.502743760000001</v>
      </c>
      <c r="R68" s="51">
        <f t="shared" si="8"/>
        <v>41.130000000000003</v>
      </c>
      <c r="S68" s="52">
        <f t="shared" si="9"/>
        <v>329.04000000000002</v>
      </c>
      <c r="T68" s="53">
        <f t="shared" si="10"/>
        <v>0.60900293796165694</v>
      </c>
    </row>
    <row r="69" ht="15.95" customHeight="1">
      <c r="A69" s="342" t="s">
        <v>485</v>
      </c>
      <c r="B69" s="39" t="s">
        <v>98</v>
      </c>
      <c r="C69" s="59" t="str">
        <f>VLOOKUP(B69,'New template'!A:L,2,FALSE)</f>
        <v>E06634</v>
      </c>
      <c r="D69" s="41">
        <v>72</v>
      </c>
      <c r="E69" s="42">
        <v>478</v>
      </c>
      <c r="F69" s="43">
        <v>0.40000000000000002</v>
      </c>
      <c r="G69" s="44">
        <f t="shared" si="0"/>
        <v>286</v>
      </c>
      <c r="H69" s="45">
        <f t="shared" si="1"/>
        <v>40.408940000000001</v>
      </c>
      <c r="I69" s="45">
        <f t="shared" si="2"/>
        <v>2909.4436800000003</v>
      </c>
      <c r="J69" s="45">
        <f t="shared" si="3"/>
        <v>5.2531622000000002</v>
      </c>
      <c r="K69" s="46">
        <f t="shared" si="4"/>
        <v>2531.2160016000003</v>
      </c>
      <c r="L69" s="47">
        <v>0.20000000000000001</v>
      </c>
      <c r="M69" s="48">
        <f t="shared" si="5"/>
        <v>506.24320032000008</v>
      </c>
      <c r="N69" s="49">
        <v>0.050000000000000003</v>
      </c>
      <c r="O69" s="50">
        <f t="shared" si="6"/>
        <v>126.56080008000002</v>
      </c>
      <c r="P69" s="49">
        <v>0.050000000000000003</v>
      </c>
      <c r="Q69" s="50">
        <f t="shared" si="7"/>
        <v>126.56080008000002</v>
      </c>
      <c r="R69" s="51">
        <f t="shared" si="8"/>
        <v>24.609999999999999</v>
      </c>
      <c r="S69" s="52">
        <f t="shared" si="9"/>
        <v>1771.9200000000001</v>
      </c>
      <c r="T69" s="53">
        <f t="shared" si="10"/>
        <v>0.60902364674747711</v>
      </c>
    </row>
    <row r="70" ht="15.95" customHeight="1">
      <c r="A70" s="342" t="s">
        <v>485</v>
      </c>
      <c r="B70" s="39" t="s">
        <v>100</v>
      </c>
      <c r="C70" s="59" t="str">
        <f>VLOOKUP(B70,'New template'!A:L,2,FALSE)</f>
        <v>E06655</v>
      </c>
      <c r="D70" s="41">
        <v>8</v>
      </c>
      <c r="E70" s="42">
        <v>538</v>
      </c>
      <c r="F70" s="43">
        <v>0</v>
      </c>
      <c r="G70" s="44">
        <f t="shared" si="0"/>
        <v>538</v>
      </c>
      <c r="H70" s="45">
        <f t="shared" si="1"/>
        <v>76.014020000000002</v>
      </c>
      <c r="I70" s="45">
        <f t="shared" si="2"/>
        <v>608.11216000000002</v>
      </c>
      <c r="J70" s="45">
        <f t="shared" si="3"/>
        <v>9.8818226000000013</v>
      </c>
      <c r="K70" s="46">
        <f t="shared" si="4"/>
        <v>529.05757919999996</v>
      </c>
      <c r="L70" s="47">
        <v>0.20000000000000001</v>
      </c>
      <c r="M70" s="48">
        <f t="shared" si="5"/>
        <v>105.81151584</v>
      </c>
      <c r="N70" s="49">
        <v>0.050000000000000003</v>
      </c>
      <c r="O70" s="50">
        <f t="shared" si="6"/>
        <v>26.45287896</v>
      </c>
      <c r="P70" s="49">
        <v>0.050000000000000003</v>
      </c>
      <c r="Q70" s="50">
        <f t="shared" si="7"/>
        <v>26.45287896</v>
      </c>
      <c r="R70" s="51">
        <f t="shared" si="8"/>
        <v>46.289999999999999</v>
      </c>
      <c r="S70" s="52">
        <f t="shared" si="9"/>
        <v>370.31999999999999</v>
      </c>
      <c r="T70" s="53">
        <f t="shared" si="10"/>
        <v>0.60896660905448752</v>
      </c>
    </row>
    <row r="71" ht="15.95" customHeight="1">
      <c r="A71" s="342" t="s">
        <v>485</v>
      </c>
      <c r="B71" s="39" t="s">
        <v>100</v>
      </c>
      <c r="C71" s="59" t="str">
        <f>VLOOKUP(B71,'New template'!A:L,2,FALSE)</f>
        <v>E06655</v>
      </c>
      <c r="D71" s="41">
        <v>106</v>
      </c>
      <c r="E71" s="42">
        <v>538</v>
      </c>
      <c r="F71" s="43">
        <v>0.40000000000000002</v>
      </c>
      <c r="G71" s="44">
        <f t="shared" si="0"/>
        <v>322</v>
      </c>
      <c r="H71" s="45">
        <f t="shared" si="1"/>
        <v>45.495379999999997</v>
      </c>
      <c r="I71" s="45">
        <f t="shared" si="2"/>
        <v>4822.5102799999995</v>
      </c>
      <c r="J71" s="45">
        <f t="shared" si="3"/>
        <v>5.9143993999999998</v>
      </c>
      <c r="K71" s="46">
        <f t="shared" si="4"/>
        <v>4195.5839435999997</v>
      </c>
      <c r="L71" s="47">
        <v>0.20000000000000001</v>
      </c>
      <c r="M71" s="48">
        <f t="shared" si="5"/>
        <v>839.11678871999993</v>
      </c>
      <c r="N71" s="49">
        <v>0.050000000000000003</v>
      </c>
      <c r="O71" s="50">
        <f t="shared" si="6"/>
        <v>209.77919717999998</v>
      </c>
      <c r="P71" s="49">
        <v>0.050000000000000003</v>
      </c>
      <c r="Q71" s="50">
        <f t="shared" si="7"/>
        <v>209.77919717999998</v>
      </c>
      <c r="R71" s="51">
        <f t="shared" si="8"/>
        <v>27.710000000000001</v>
      </c>
      <c r="S71" s="52">
        <f t="shared" si="9"/>
        <v>2937.2600000000002</v>
      </c>
      <c r="T71" s="53">
        <f t="shared" si="10"/>
        <v>0.60907283332945028</v>
      </c>
    </row>
    <row r="72" ht="15.95" customHeight="1">
      <c r="A72" s="342" t="s">
        <v>485</v>
      </c>
      <c r="B72" s="39" t="s">
        <v>102</v>
      </c>
      <c r="C72" s="59" t="str">
        <f>VLOOKUP(B72,'New template'!A:L,2,FALSE)</f>
        <v>E05011</v>
      </c>
      <c r="D72" s="41">
        <v>1</v>
      </c>
      <c r="E72" s="42">
        <v>98</v>
      </c>
      <c r="F72" s="43">
        <v>0</v>
      </c>
      <c r="G72" s="44">
        <f t="shared" si="0"/>
        <v>98</v>
      </c>
      <c r="H72" s="45">
        <f t="shared" si="1"/>
        <v>13.84642</v>
      </c>
      <c r="I72" s="45">
        <f t="shared" si="2"/>
        <v>13.84642</v>
      </c>
      <c r="J72" s="45">
        <f t="shared" si="3"/>
        <v>1.8000346</v>
      </c>
      <c r="K72" s="46">
        <f t="shared" si="4"/>
        <v>12.0463854</v>
      </c>
      <c r="L72" s="47">
        <v>0.20000000000000001</v>
      </c>
      <c r="M72" s="48">
        <f t="shared" si="5"/>
        <v>2.4092770800000003</v>
      </c>
      <c r="N72" s="49">
        <v>0.050000000000000003</v>
      </c>
      <c r="O72" s="50">
        <f t="shared" si="6"/>
        <v>0.60231927000000007</v>
      </c>
      <c r="P72" s="49">
        <v>0.050000000000000003</v>
      </c>
      <c r="Q72" s="50">
        <f t="shared" si="7"/>
        <v>0.60231927000000007</v>
      </c>
      <c r="R72" s="51">
        <f t="shared" si="8"/>
        <v>8.4299999999999997</v>
      </c>
      <c r="S72" s="52">
        <f t="shared" si="9"/>
        <v>8.4299999999999997</v>
      </c>
      <c r="T72" s="53">
        <f t="shared" si="10"/>
        <v>0.60882163042865955</v>
      </c>
    </row>
    <row r="73" ht="15.95" customHeight="1">
      <c r="A73" s="342" t="s">
        <v>485</v>
      </c>
      <c r="B73" s="39" t="s">
        <v>102</v>
      </c>
      <c r="C73" s="59" t="str">
        <f>VLOOKUP(B73,'New template'!A:L,2,FALSE)</f>
        <v>E05011</v>
      </c>
      <c r="D73" s="41">
        <v>53</v>
      </c>
      <c r="E73" s="42">
        <v>98</v>
      </c>
      <c r="F73" s="43">
        <v>0.75</v>
      </c>
      <c r="G73" s="44">
        <f t="shared" si="0"/>
        <v>24</v>
      </c>
      <c r="H73" s="45">
        <f t="shared" si="1"/>
        <v>3.3909599999999998</v>
      </c>
      <c r="I73" s="45">
        <f t="shared" si="2"/>
        <v>179.72087999999999</v>
      </c>
      <c r="J73" s="45">
        <f t="shared" si="3"/>
        <v>0.44082479999999996</v>
      </c>
      <c r="K73" s="46">
        <f t="shared" si="4"/>
        <v>156.35716559999997</v>
      </c>
      <c r="L73" s="47">
        <v>0.20000000000000001</v>
      </c>
      <c r="M73" s="48">
        <f t="shared" si="5"/>
        <v>31.271433119999998</v>
      </c>
      <c r="N73" s="49">
        <v>0.050000000000000003</v>
      </c>
      <c r="O73" s="50">
        <f t="shared" si="6"/>
        <v>7.8178582799999994</v>
      </c>
      <c r="P73" s="49">
        <v>0.050000000000000003</v>
      </c>
      <c r="Q73" s="50">
        <f t="shared" si="7"/>
        <v>7.8178582799999994</v>
      </c>
      <c r="R73" s="51">
        <f t="shared" si="8"/>
        <v>2.0699999999999998</v>
      </c>
      <c r="S73" s="52">
        <f t="shared" si="9"/>
        <v>109.70999999999999</v>
      </c>
      <c r="T73" s="53">
        <f t="shared" si="10"/>
        <v>0.61044659919314881</v>
      </c>
    </row>
    <row r="74" ht="15.95" customHeight="1">
      <c r="A74" s="342" t="s">
        <v>485</v>
      </c>
      <c r="B74" s="39" t="s">
        <v>104</v>
      </c>
      <c r="C74" s="59" t="str">
        <f>VLOOKUP(B74,'New template'!A:L,2,FALSE)</f>
        <v>E05644</v>
      </c>
      <c r="D74" s="41">
        <v>16</v>
      </c>
      <c r="E74" s="42">
        <v>148</v>
      </c>
      <c r="F74" s="43">
        <v>0.75</v>
      </c>
      <c r="G74" s="44">
        <f t="shared" si="0"/>
        <v>37</v>
      </c>
      <c r="H74" s="45">
        <f t="shared" si="1"/>
        <v>5.2277300000000002</v>
      </c>
      <c r="I74" s="45">
        <f t="shared" si="2"/>
        <v>83.643680000000003</v>
      </c>
      <c r="J74" s="45">
        <f t="shared" si="3"/>
        <v>0.67960490000000007</v>
      </c>
      <c r="K74" s="46">
        <f t="shared" si="4"/>
        <v>72.770001600000001</v>
      </c>
      <c r="L74" s="47">
        <v>0.20000000000000001</v>
      </c>
      <c r="M74" s="48">
        <f t="shared" si="5"/>
        <v>14.55400032</v>
      </c>
      <c r="N74" s="49">
        <v>0.050000000000000003</v>
      </c>
      <c r="O74" s="50">
        <f t="shared" si="6"/>
        <v>3.63850008</v>
      </c>
      <c r="P74" s="49">
        <v>0.050000000000000003</v>
      </c>
      <c r="Q74" s="50">
        <f t="shared" si="7"/>
        <v>3.63850008</v>
      </c>
      <c r="R74" s="51">
        <f t="shared" si="8"/>
        <v>3.1800000000000002</v>
      </c>
      <c r="S74" s="52">
        <f t="shared" si="9"/>
        <v>50.880000000000003</v>
      </c>
      <c r="T74" s="53">
        <f t="shared" si="10"/>
        <v>0.60829461353206837</v>
      </c>
    </row>
    <row r="75" ht="15.95" customHeight="1">
      <c r="A75" s="342" t="s">
        <v>485</v>
      </c>
      <c r="B75" s="39" t="s">
        <v>66</v>
      </c>
      <c r="C75" s="59" t="str">
        <f>VLOOKUP(B75,'New template'!A:L,2,FALSE)</f>
        <v>E05368</v>
      </c>
      <c r="D75" s="41">
        <v>3</v>
      </c>
      <c r="E75" s="42">
        <v>228</v>
      </c>
      <c r="F75" s="43">
        <v>0</v>
      </c>
      <c r="G75" s="44">
        <f t="shared" ref="G75:G138" si="11">ROUNDDOWN(E75*(1-F75),0)</f>
        <v>228</v>
      </c>
      <c r="H75" s="45">
        <f t="shared" ref="H75:H138" si="12">G75*$C$6</f>
        <v>32.214120000000001</v>
      </c>
      <c r="I75" s="45">
        <f t="shared" ref="I75:I138" si="13">H75*D75</f>
        <v>96.642359999999996</v>
      </c>
      <c r="J75" s="45">
        <f t="shared" ref="J75:J138" si="14">H75*0.13</f>
        <v>4.1878356000000005</v>
      </c>
      <c r="K75" s="46">
        <f t="shared" ref="K75:K138" si="15">(H75-J75)*D75</f>
        <v>84.078853199999998</v>
      </c>
      <c r="L75" s="47">
        <v>0.20000000000000001</v>
      </c>
      <c r="M75" s="48">
        <f t="shared" ref="M75:M138" si="16">K75*L75</f>
        <v>16.81577064</v>
      </c>
      <c r="N75" s="49">
        <v>0.050000000000000003</v>
      </c>
      <c r="O75" s="50">
        <f t="shared" ref="O75:O138" si="17">K75*N75</f>
        <v>4.2039426600000001</v>
      </c>
      <c r="P75" s="49">
        <v>0.050000000000000003</v>
      </c>
      <c r="Q75" s="50">
        <f t="shared" ref="Q75:Q138" si="18">K75*P75</f>
        <v>4.2039426600000001</v>
      </c>
      <c r="R75" s="51">
        <f t="shared" ref="R75:R138" si="19">IFERROR(ROUND((K75-M75-O75-Q75)/D75,2),0)</f>
        <v>19.620000000000001</v>
      </c>
      <c r="S75" s="52">
        <f t="shared" ref="S75:S138" si="20">+D75*R75</f>
        <v>58.859999999999999</v>
      </c>
      <c r="T75" s="53">
        <f t="shared" ref="T75:T138" si="21">S75/I75</f>
        <v>0.6090496962201668</v>
      </c>
    </row>
    <row r="76" ht="15.95" customHeight="1">
      <c r="A76" s="342" t="s">
        <v>485</v>
      </c>
      <c r="B76" s="39" t="s">
        <v>66</v>
      </c>
      <c r="C76" s="59" t="str">
        <f>VLOOKUP(B76,'New template'!A:L,2,FALSE)</f>
        <v>E05368</v>
      </c>
      <c r="D76" s="41">
        <v>7045</v>
      </c>
      <c r="E76" s="42">
        <v>228</v>
      </c>
      <c r="F76" s="43">
        <v>0.90000000000000002</v>
      </c>
      <c r="G76" s="44">
        <f t="shared" si="11"/>
        <v>22</v>
      </c>
      <c r="H76" s="45">
        <f t="shared" si="12"/>
        <v>3.1083799999999999</v>
      </c>
      <c r="I76" s="45">
        <f t="shared" si="13"/>
        <v>21898.537099999998</v>
      </c>
      <c r="J76" s="45">
        <f t="shared" si="14"/>
        <v>0.40408939999999999</v>
      </c>
      <c r="K76" s="46">
        <f t="shared" si="15"/>
        <v>19051.727276999998</v>
      </c>
      <c r="L76" s="47">
        <v>0.20000000000000001</v>
      </c>
      <c r="M76" s="48">
        <f t="shared" si="16"/>
        <v>3810.3454554</v>
      </c>
      <c r="N76" s="49">
        <v>0.050000000000000003</v>
      </c>
      <c r="O76" s="50">
        <f t="shared" si="17"/>
        <v>952.58636385</v>
      </c>
      <c r="P76" s="49">
        <v>0.050000000000000003</v>
      </c>
      <c r="Q76" s="50">
        <f t="shared" si="18"/>
        <v>952.58636385</v>
      </c>
      <c r="R76" s="51">
        <f t="shared" si="19"/>
        <v>1.8899999999999999</v>
      </c>
      <c r="S76" s="52">
        <f t="shared" si="20"/>
        <v>13315.049999999999</v>
      </c>
      <c r="T76" s="53">
        <f t="shared" si="21"/>
        <v>0.60803376678527077</v>
      </c>
    </row>
    <row r="77" ht="15.95" customHeight="1">
      <c r="A77" s="342" t="s">
        <v>485</v>
      </c>
      <c r="B77" s="39" t="s">
        <v>510</v>
      </c>
      <c r="C77" s="59" t="str">
        <f>VLOOKUP(B77,'New template'!A:L,2,FALSE)</f>
        <v>E03053</v>
      </c>
      <c r="D77" s="41">
        <v>665</v>
      </c>
      <c r="E77" s="42">
        <v>298</v>
      </c>
      <c r="F77" s="43">
        <v>0</v>
      </c>
      <c r="G77" s="44">
        <f t="shared" si="11"/>
        <v>298</v>
      </c>
      <c r="H77" s="45">
        <f t="shared" si="12"/>
        <v>42.104419999999998</v>
      </c>
      <c r="I77" s="45">
        <f t="shared" si="13"/>
        <v>27999.439299999998</v>
      </c>
      <c r="J77" s="45">
        <f t="shared" si="14"/>
        <v>5.4735746000000001</v>
      </c>
      <c r="K77" s="46">
        <f t="shared" si="15"/>
        <v>24359.512190999998</v>
      </c>
      <c r="L77" s="47">
        <v>0.20000000000000001</v>
      </c>
      <c r="M77" s="48">
        <f t="shared" si="16"/>
        <v>4871.9024381999998</v>
      </c>
      <c r="N77" s="49">
        <v>0.050000000000000003</v>
      </c>
      <c r="O77" s="50">
        <f t="shared" si="17"/>
        <v>1217.9756095499999</v>
      </c>
      <c r="P77" s="49">
        <v>0.050000000000000003</v>
      </c>
      <c r="Q77" s="50">
        <f t="shared" si="18"/>
        <v>1217.9756095499999</v>
      </c>
      <c r="R77" s="51">
        <f t="shared" si="19"/>
        <v>25.640000000000001</v>
      </c>
      <c r="S77" s="52">
        <f t="shared" si="20"/>
        <v>17050.600000000002</v>
      </c>
      <c r="T77" s="53">
        <f t="shared" si="21"/>
        <v>0.60896219446794431</v>
      </c>
    </row>
    <row r="78" ht="15.95" customHeight="1">
      <c r="A78" s="342" t="s">
        <v>485</v>
      </c>
      <c r="B78" s="39" t="s">
        <v>511</v>
      </c>
      <c r="C78" s="353"/>
      <c r="D78" s="41">
        <v>136</v>
      </c>
      <c r="E78" s="42">
        <v>448</v>
      </c>
      <c r="F78" s="43">
        <v>0</v>
      </c>
      <c r="G78" s="44">
        <f t="shared" si="11"/>
        <v>448</v>
      </c>
      <c r="H78" s="45">
        <f t="shared" si="12"/>
        <v>63.297919999999998</v>
      </c>
      <c r="I78" s="45">
        <f t="shared" si="13"/>
        <v>8608.5171200000004</v>
      </c>
      <c r="J78" s="45">
        <f t="shared" si="14"/>
        <v>8.2287295999999994</v>
      </c>
      <c r="K78" s="46">
        <f t="shared" si="15"/>
        <v>7489.4098943999998</v>
      </c>
      <c r="L78" s="47">
        <v>0.20000000000000001</v>
      </c>
      <c r="M78" s="48">
        <f t="shared" si="16"/>
        <v>1497.8819788800001</v>
      </c>
      <c r="N78" s="49">
        <v>0.050000000000000003</v>
      </c>
      <c r="O78" s="50">
        <f t="shared" si="17"/>
        <v>374.47049472000003</v>
      </c>
      <c r="P78" s="49">
        <v>0.050000000000000003</v>
      </c>
      <c r="Q78" s="50">
        <f t="shared" si="18"/>
        <v>374.47049472000003</v>
      </c>
      <c r="R78" s="51">
        <f t="shared" si="19"/>
        <v>38.549999999999997</v>
      </c>
      <c r="S78" s="52">
        <f t="shared" si="20"/>
        <v>5242.7999999999993</v>
      </c>
      <c r="T78" s="53">
        <f t="shared" si="21"/>
        <v>0.60902475152422053</v>
      </c>
    </row>
    <row r="79" ht="15.95" customHeight="1">
      <c r="A79" s="342" t="s">
        <v>485</v>
      </c>
      <c r="B79" s="39" t="s">
        <v>512</v>
      </c>
      <c r="C79" s="353"/>
      <c r="D79" s="41">
        <v>231</v>
      </c>
      <c r="E79" s="42">
        <v>548</v>
      </c>
      <c r="F79" s="43">
        <v>0</v>
      </c>
      <c r="G79" s="44">
        <f t="shared" si="11"/>
        <v>548</v>
      </c>
      <c r="H79" s="45">
        <f t="shared" si="12"/>
        <v>77.426919999999996</v>
      </c>
      <c r="I79" s="45">
        <f t="shared" si="13"/>
        <v>17885.61852</v>
      </c>
      <c r="J79" s="45">
        <f t="shared" si="14"/>
        <v>10.065499599999999</v>
      </c>
      <c r="K79" s="46">
        <f t="shared" si="15"/>
        <v>15560.4881124</v>
      </c>
      <c r="L79" s="47">
        <v>0.20000000000000001</v>
      </c>
      <c r="M79" s="48">
        <f t="shared" si="16"/>
        <v>3112.0976224800002</v>
      </c>
      <c r="N79" s="49">
        <v>0.050000000000000003</v>
      </c>
      <c r="O79" s="50">
        <f t="shared" si="17"/>
        <v>778.02440562000004</v>
      </c>
      <c r="P79" s="49">
        <v>0.050000000000000003</v>
      </c>
      <c r="Q79" s="50">
        <f t="shared" si="18"/>
        <v>778.02440562000004</v>
      </c>
      <c r="R79" s="51">
        <f t="shared" si="19"/>
        <v>47.149999999999999</v>
      </c>
      <c r="S79" s="52">
        <f t="shared" si="20"/>
        <v>10891.65</v>
      </c>
      <c r="T79" s="53">
        <f t="shared" si="21"/>
        <v>0.60896132766226529</v>
      </c>
    </row>
    <row r="80" ht="15.95" customHeight="1">
      <c r="A80" s="342" t="s">
        <v>485</v>
      </c>
      <c r="B80" s="39" t="s">
        <v>364</v>
      </c>
      <c r="C80" s="59" t="str">
        <f>VLOOKUP(B80,'New template'!A:L,2,FALSE)</f>
        <v>E05471</v>
      </c>
      <c r="D80" s="41">
        <v>1</v>
      </c>
      <c r="E80" s="42">
        <v>298</v>
      </c>
      <c r="F80" s="43">
        <v>0</v>
      </c>
      <c r="G80" s="44">
        <f t="shared" si="11"/>
        <v>298</v>
      </c>
      <c r="H80" s="45">
        <f t="shared" si="12"/>
        <v>42.104419999999998</v>
      </c>
      <c r="I80" s="45">
        <f t="shared" si="13"/>
        <v>42.104419999999998</v>
      </c>
      <c r="J80" s="45">
        <f t="shared" si="14"/>
        <v>5.4735746000000001</v>
      </c>
      <c r="K80" s="46">
        <f t="shared" si="15"/>
        <v>36.630845399999998</v>
      </c>
      <c r="L80" s="47">
        <v>0.20000000000000001</v>
      </c>
      <c r="M80" s="48">
        <f t="shared" si="16"/>
        <v>7.3261690799999997</v>
      </c>
      <c r="N80" s="49">
        <v>0.050000000000000003</v>
      </c>
      <c r="O80" s="50">
        <f t="shared" si="17"/>
        <v>1.8315422699999999</v>
      </c>
      <c r="P80" s="49">
        <v>0.050000000000000003</v>
      </c>
      <c r="Q80" s="50">
        <f t="shared" si="18"/>
        <v>1.8315422699999999</v>
      </c>
      <c r="R80" s="51">
        <f t="shared" si="19"/>
        <v>25.640000000000001</v>
      </c>
      <c r="S80" s="52">
        <f t="shared" si="20"/>
        <v>25.640000000000001</v>
      </c>
      <c r="T80" s="53">
        <f t="shared" si="21"/>
        <v>0.60896219446794431</v>
      </c>
    </row>
    <row r="81" ht="15.95" customHeight="1">
      <c r="A81" s="342" t="s">
        <v>485</v>
      </c>
      <c r="B81" s="39" t="s">
        <v>364</v>
      </c>
      <c r="C81" s="59" t="str">
        <f>VLOOKUP(B81,'New template'!A:L,2,FALSE)</f>
        <v>E05471</v>
      </c>
      <c r="D81" s="41">
        <v>113</v>
      </c>
      <c r="E81" s="42">
        <v>298</v>
      </c>
      <c r="F81" s="43">
        <v>0.83999999999999997</v>
      </c>
      <c r="G81" s="44">
        <f t="shared" si="11"/>
        <v>47</v>
      </c>
      <c r="H81" s="45">
        <f t="shared" si="12"/>
        <v>6.6406299999999998</v>
      </c>
      <c r="I81" s="45">
        <f t="shared" si="13"/>
        <v>750.39118999999994</v>
      </c>
      <c r="J81" s="45">
        <f t="shared" si="14"/>
        <v>0.86328190000000005</v>
      </c>
      <c r="K81" s="46">
        <f t="shared" si="15"/>
        <v>652.84033529999988</v>
      </c>
      <c r="L81" s="47">
        <v>0.20000000000000001</v>
      </c>
      <c r="M81" s="48">
        <f t="shared" si="16"/>
        <v>130.56806705999998</v>
      </c>
      <c r="N81" s="49">
        <v>0.050000000000000003</v>
      </c>
      <c r="O81" s="50">
        <f t="shared" si="17"/>
        <v>32.642016764999994</v>
      </c>
      <c r="P81" s="49">
        <v>0.050000000000000003</v>
      </c>
      <c r="Q81" s="50">
        <f t="shared" si="18"/>
        <v>32.642016764999994</v>
      </c>
      <c r="R81" s="51">
        <f t="shared" si="19"/>
        <v>4.04</v>
      </c>
      <c r="S81" s="52">
        <f t="shared" si="20"/>
        <v>456.51999999999998</v>
      </c>
      <c r="T81" s="53">
        <f t="shared" si="21"/>
        <v>0.60837601251688467</v>
      </c>
    </row>
    <row r="82" ht="15.95" customHeight="1">
      <c r="A82" s="342" t="s">
        <v>485</v>
      </c>
      <c r="B82" s="39" t="s">
        <v>363</v>
      </c>
      <c r="C82" s="59" t="str">
        <f>VLOOKUP(B82,'New template'!A:L,2,FALSE)</f>
        <v>E04521</v>
      </c>
      <c r="D82" s="41">
        <v>210</v>
      </c>
      <c r="E82" s="42">
        <v>248</v>
      </c>
      <c r="F82" s="43">
        <v>0.83999999999999997</v>
      </c>
      <c r="G82" s="44">
        <f t="shared" si="11"/>
        <v>39</v>
      </c>
      <c r="H82" s="45">
        <f t="shared" si="12"/>
        <v>5.5103099999999996</v>
      </c>
      <c r="I82" s="45">
        <f t="shared" si="13"/>
        <v>1157.1650999999999</v>
      </c>
      <c r="J82" s="45">
        <f t="shared" si="14"/>
        <v>0.71634029999999993</v>
      </c>
      <c r="K82" s="46">
        <f t="shared" si="15"/>
        <v>1006.7336369999999</v>
      </c>
      <c r="L82" s="47">
        <v>0.20000000000000001</v>
      </c>
      <c r="M82" s="48">
        <f t="shared" si="16"/>
        <v>201.34672739999999</v>
      </c>
      <c r="N82" s="49">
        <v>0.050000000000000003</v>
      </c>
      <c r="O82" s="50">
        <f t="shared" si="17"/>
        <v>50.336681849999998</v>
      </c>
      <c r="P82" s="49">
        <v>0.050000000000000003</v>
      </c>
      <c r="Q82" s="50">
        <f t="shared" si="18"/>
        <v>50.336681849999998</v>
      </c>
      <c r="R82" s="51">
        <f t="shared" si="19"/>
        <v>3.3599999999999999</v>
      </c>
      <c r="S82" s="52">
        <f t="shared" si="20"/>
        <v>705.60000000000002</v>
      </c>
      <c r="T82" s="53">
        <f t="shared" si="21"/>
        <v>0.60976605671913198</v>
      </c>
    </row>
    <row r="83" ht="15.95" customHeight="1">
      <c r="A83" s="342" t="s">
        <v>485</v>
      </c>
      <c r="B83" s="39" t="s">
        <v>515</v>
      </c>
      <c r="C83" s="59" t="s">
        <v>313</v>
      </c>
      <c r="D83" s="41">
        <v>3</v>
      </c>
      <c r="E83" s="42">
        <v>178</v>
      </c>
      <c r="F83" s="43">
        <v>0</v>
      </c>
      <c r="G83" s="44">
        <f t="shared" si="11"/>
        <v>178</v>
      </c>
      <c r="H83" s="45">
        <f t="shared" si="12"/>
        <v>25.149619999999999</v>
      </c>
      <c r="I83" s="45">
        <f t="shared" si="13"/>
        <v>75.448859999999996</v>
      </c>
      <c r="J83" s="45">
        <f t="shared" si="14"/>
        <v>3.2694505999999999</v>
      </c>
      <c r="K83" s="46">
        <f t="shared" si="15"/>
        <v>65.640508199999999</v>
      </c>
      <c r="L83" s="47">
        <v>0.20000000000000001</v>
      </c>
      <c r="M83" s="48">
        <f t="shared" si="16"/>
        <v>13.128101640000001</v>
      </c>
      <c r="N83" s="49">
        <v>0.050000000000000003</v>
      </c>
      <c r="O83" s="50">
        <f t="shared" si="17"/>
        <v>3.2820254100000001</v>
      </c>
      <c r="P83" s="49">
        <v>0.050000000000000003</v>
      </c>
      <c r="Q83" s="50">
        <f t="shared" si="18"/>
        <v>3.2820254100000001</v>
      </c>
      <c r="R83" s="51">
        <f t="shared" si="19"/>
        <v>15.32</v>
      </c>
      <c r="S83" s="52">
        <f t="shared" si="20"/>
        <v>45.960000000000001</v>
      </c>
      <c r="T83" s="53">
        <f t="shared" si="21"/>
        <v>0.60915433314698197</v>
      </c>
    </row>
    <row r="84" ht="15.95" customHeight="1">
      <c r="A84" s="342" t="s">
        <v>485</v>
      </c>
      <c r="B84" s="39" t="s">
        <v>108</v>
      </c>
      <c r="C84" s="59" t="str">
        <f>VLOOKUP(B84,'New template'!A:L,2,FALSE)</f>
        <v>E05369</v>
      </c>
      <c r="D84" s="41">
        <v>1</v>
      </c>
      <c r="E84" s="42">
        <v>268</v>
      </c>
      <c r="F84" s="43">
        <v>0</v>
      </c>
      <c r="G84" s="44">
        <f t="shared" si="11"/>
        <v>268</v>
      </c>
      <c r="H84" s="45">
        <f t="shared" si="12"/>
        <v>37.865720000000003</v>
      </c>
      <c r="I84" s="45">
        <f t="shared" si="13"/>
        <v>37.865720000000003</v>
      </c>
      <c r="J84" s="45">
        <f t="shared" si="14"/>
        <v>4.9225436000000009</v>
      </c>
      <c r="K84" s="46">
        <f t="shared" si="15"/>
        <v>32.943176399999999</v>
      </c>
      <c r="L84" s="47">
        <v>0.20000000000000001</v>
      </c>
      <c r="M84" s="48">
        <f t="shared" si="16"/>
        <v>6.5886352800000001</v>
      </c>
      <c r="N84" s="49">
        <v>0.050000000000000003</v>
      </c>
      <c r="O84" s="50">
        <f t="shared" si="17"/>
        <v>1.64715882</v>
      </c>
      <c r="P84" s="49">
        <v>0.050000000000000003</v>
      </c>
      <c r="Q84" s="50">
        <f t="shared" si="18"/>
        <v>1.64715882</v>
      </c>
      <c r="R84" s="51">
        <f t="shared" si="19"/>
        <v>23.059999999999999</v>
      </c>
      <c r="S84" s="52">
        <f t="shared" si="20"/>
        <v>23.059999999999999</v>
      </c>
      <c r="T84" s="53">
        <f t="shared" si="21"/>
        <v>0.60899409809188887</v>
      </c>
    </row>
    <row r="85" ht="15.95" customHeight="1">
      <c r="A85" s="342" t="s">
        <v>485</v>
      </c>
      <c r="B85" s="39" t="s">
        <v>108</v>
      </c>
      <c r="C85" s="59" t="str">
        <f>VLOOKUP(B85,'New template'!A:L,2,FALSE)</f>
        <v>E05369</v>
      </c>
      <c r="D85" s="41">
        <v>389</v>
      </c>
      <c r="E85" s="42">
        <v>268</v>
      </c>
      <c r="F85" s="43">
        <v>0.90000000000000002</v>
      </c>
      <c r="G85" s="44">
        <f t="shared" si="11"/>
        <v>26</v>
      </c>
      <c r="H85" s="45">
        <f t="shared" si="12"/>
        <v>3.67354</v>
      </c>
      <c r="I85" s="45">
        <f t="shared" si="13"/>
        <v>1429.0070599999999</v>
      </c>
      <c r="J85" s="45">
        <f t="shared" si="14"/>
        <v>0.47756020000000005</v>
      </c>
      <c r="K85" s="46">
        <f t="shared" si="15"/>
        <v>1243.2361421999999</v>
      </c>
      <c r="L85" s="47">
        <v>0.20000000000000001</v>
      </c>
      <c r="M85" s="48">
        <f t="shared" si="16"/>
        <v>248.64722843999999</v>
      </c>
      <c r="N85" s="49">
        <v>0.050000000000000003</v>
      </c>
      <c r="O85" s="50">
        <f t="shared" si="17"/>
        <v>62.161807109999998</v>
      </c>
      <c r="P85" s="49">
        <v>0.050000000000000003</v>
      </c>
      <c r="Q85" s="50">
        <f t="shared" si="18"/>
        <v>62.161807109999998</v>
      </c>
      <c r="R85" s="51">
        <f t="shared" si="19"/>
        <v>2.2400000000000002</v>
      </c>
      <c r="S85" s="52">
        <f t="shared" si="20"/>
        <v>871.36000000000013</v>
      </c>
      <c r="T85" s="53">
        <f t="shared" si="21"/>
        <v>0.60976605671913209</v>
      </c>
    </row>
    <row r="86" ht="15.95" customHeight="1">
      <c r="A86" s="342" t="s">
        <v>485</v>
      </c>
      <c r="B86" s="39" t="s">
        <v>110</v>
      </c>
      <c r="C86" s="59" t="str">
        <f>VLOOKUP(B86,'New template'!A:L,2,FALSE)</f>
        <v>E03177</v>
      </c>
      <c r="D86" s="41">
        <v>537</v>
      </c>
      <c r="E86" s="42">
        <v>268</v>
      </c>
      <c r="F86" s="43">
        <v>0.90000000000000002</v>
      </c>
      <c r="G86" s="44">
        <f t="shared" si="11"/>
        <v>26</v>
      </c>
      <c r="H86" s="45">
        <f t="shared" si="12"/>
        <v>3.67354</v>
      </c>
      <c r="I86" s="45">
        <f t="shared" si="13"/>
        <v>1972.6909800000001</v>
      </c>
      <c r="J86" s="45">
        <f t="shared" si="14"/>
        <v>0.47756020000000005</v>
      </c>
      <c r="K86" s="46">
        <f t="shared" si="15"/>
        <v>1716.2411525999999</v>
      </c>
      <c r="L86" s="47">
        <v>0.20000000000000001</v>
      </c>
      <c r="M86" s="48">
        <f t="shared" si="16"/>
        <v>343.24823051999999</v>
      </c>
      <c r="N86" s="49">
        <v>0.050000000000000003</v>
      </c>
      <c r="O86" s="50">
        <f t="shared" si="17"/>
        <v>85.812057629999998</v>
      </c>
      <c r="P86" s="49">
        <v>0.050000000000000003</v>
      </c>
      <c r="Q86" s="50">
        <f t="shared" si="18"/>
        <v>85.812057629999998</v>
      </c>
      <c r="R86" s="51">
        <f t="shared" si="19"/>
        <v>2.2400000000000002</v>
      </c>
      <c r="S86" s="52">
        <f t="shared" si="20"/>
        <v>1202.8800000000001</v>
      </c>
      <c r="T86" s="53">
        <f t="shared" si="21"/>
        <v>0.60976605671913198</v>
      </c>
    </row>
    <row r="87" ht="15.95" customHeight="1">
      <c r="A87" s="342" t="s">
        <v>485</v>
      </c>
      <c r="B87" s="39" t="s">
        <v>112</v>
      </c>
      <c r="C87" s="59" t="str">
        <f>VLOOKUP(B87,'New template'!A:L,2,FALSE)</f>
        <v>E04524</v>
      </c>
      <c r="D87" s="41">
        <v>2</v>
      </c>
      <c r="E87" s="42">
        <v>298</v>
      </c>
      <c r="F87" s="43">
        <v>0.34000000000000002</v>
      </c>
      <c r="G87" s="44">
        <f t="shared" si="11"/>
        <v>196</v>
      </c>
      <c r="H87" s="45">
        <f t="shared" si="12"/>
        <v>27.69284</v>
      </c>
      <c r="I87" s="45">
        <f t="shared" si="13"/>
        <v>55.385680000000001</v>
      </c>
      <c r="J87" s="45">
        <f t="shared" si="14"/>
        <v>3.6000692000000001</v>
      </c>
      <c r="K87" s="46">
        <f t="shared" si="15"/>
        <v>48.185541600000001</v>
      </c>
      <c r="L87" s="47">
        <v>0.20000000000000001</v>
      </c>
      <c r="M87" s="48">
        <f t="shared" si="16"/>
        <v>9.6371083200000012</v>
      </c>
      <c r="N87" s="49">
        <v>0.050000000000000003</v>
      </c>
      <c r="O87" s="50">
        <f t="shared" si="17"/>
        <v>2.4092770800000003</v>
      </c>
      <c r="P87" s="49">
        <v>0.050000000000000003</v>
      </c>
      <c r="Q87" s="50">
        <f t="shared" si="18"/>
        <v>2.4092770800000003</v>
      </c>
      <c r="R87" s="51">
        <f t="shared" si="19"/>
        <v>16.859999999999999</v>
      </c>
      <c r="S87" s="52">
        <f t="shared" si="20"/>
        <v>33.719999999999999</v>
      </c>
      <c r="T87" s="53">
        <f t="shared" si="21"/>
        <v>0.60882163042865955</v>
      </c>
    </row>
    <row r="88" ht="15.95" customHeight="1">
      <c r="A88" s="342" t="s">
        <v>485</v>
      </c>
      <c r="B88" s="39" t="s">
        <v>114</v>
      </c>
      <c r="C88" s="59" t="str">
        <f>VLOOKUP(B88,'New template'!A:L,2,FALSE)</f>
        <v>E06529</v>
      </c>
      <c r="D88" s="41">
        <v>3</v>
      </c>
      <c r="E88" s="42">
        <v>448</v>
      </c>
      <c r="F88" s="43">
        <v>0.40000000000000002</v>
      </c>
      <c r="G88" s="44">
        <f t="shared" si="11"/>
        <v>268</v>
      </c>
      <c r="H88" s="45">
        <f t="shared" si="12"/>
        <v>37.865720000000003</v>
      </c>
      <c r="I88" s="45">
        <f t="shared" si="13"/>
        <v>113.59716</v>
      </c>
      <c r="J88" s="45">
        <f t="shared" si="14"/>
        <v>4.9225436000000009</v>
      </c>
      <c r="K88" s="46">
        <f t="shared" si="15"/>
        <v>98.829529199999996</v>
      </c>
      <c r="L88" s="47">
        <v>0.20000000000000001</v>
      </c>
      <c r="M88" s="48">
        <f t="shared" si="16"/>
        <v>19.765905840000002</v>
      </c>
      <c r="N88" s="49">
        <v>0.050000000000000003</v>
      </c>
      <c r="O88" s="50">
        <f t="shared" si="17"/>
        <v>4.9414764600000005</v>
      </c>
      <c r="P88" s="49">
        <v>0.050000000000000003</v>
      </c>
      <c r="Q88" s="50">
        <f t="shared" si="18"/>
        <v>4.9414764600000005</v>
      </c>
      <c r="R88" s="51">
        <f t="shared" si="19"/>
        <v>23.059999999999999</v>
      </c>
      <c r="S88" s="52">
        <f t="shared" si="20"/>
        <v>69.179999999999993</v>
      </c>
      <c r="T88" s="53">
        <f t="shared" si="21"/>
        <v>0.60899409809188887</v>
      </c>
    </row>
    <row r="89" ht="15.95" customHeight="1">
      <c r="A89" s="342" t="s">
        <v>485</v>
      </c>
      <c r="B89" s="39" t="s">
        <v>368</v>
      </c>
      <c r="C89" s="59" t="str">
        <f>VLOOKUP(B89,'New template'!A:L,2,FALSE)</f>
        <v>E06307</v>
      </c>
      <c r="D89" s="41">
        <v>5</v>
      </c>
      <c r="E89" s="42">
        <v>428</v>
      </c>
      <c r="F89" s="43">
        <v>0</v>
      </c>
      <c r="G89" s="44">
        <f t="shared" si="11"/>
        <v>428</v>
      </c>
      <c r="H89" s="45">
        <f t="shared" si="12"/>
        <v>60.472119999999997</v>
      </c>
      <c r="I89" s="45">
        <f t="shared" si="13"/>
        <v>302.36059999999998</v>
      </c>
      <c r="J89" s="45">
        <f t="shared" si="14"/>
        <v>7.8613755999999997</v>
      </c>
      <c r="K89" s="46">
        <f t="shared" si="15"/>
        <v>263.05372199999999</v>
      </c>
      <c r="L89" s="47">
        <v>0.20000000000000001</v>
      </c>
      <c r="M89" s="48">
        <f t="shared" si="16"/>
        <v>52.610744400000002</v>
      </c>
      <c r="N89" s="49">
        <v>0.050000000000000003</v>
      </c>
      <c r="O89" s="50">
        <f t="shared" si="17"/>
        <v>13.1526861</v>
      </c>
      <c r="P89" s="49">
        <v>0.050000000000000003</v>
      </c>
      <c r="Q89" s="50">
        <f t="shared" si="18"/>
        <v>13.1526861</v>
      </c>
      <c r="R89" s="51">
        <f t="shared" si="19"/>
        <v>36.829999999999998</v>
      </c>
      <c r="S89" s="52">
        <f t="shared" si="20"/>
        <v>184.14999999999998</v>
      </c>
      <c r="T89" s="53">
        <f t="shared" si="21"/>
        <v>0.60904099277485224</v>
      </c>
    </row>
    <row r="90" ht="15.95" customHeight="1">
      <c r="A90" s="342" t="s">
        <v>485</v>
      </c>
      <c r="B90" s="39" t="s">
        <v>368</v>
      </c>
      <c r="C90" s="59" t="str">
        <f>VLOOKUP(B90,'New template'!A:L,2,FALSE)</f>
        <v>E06307</v>
      </c>
      <c r="D90" s="41">
        <v>164</v>
      </c>
      <c r="E90" s="42">
        <v>428</v>
      </c>
      <c r="F90" s="43">
        <v>0.65000000000000002</v>
      </c>
      <c r="G90" s="44">
        <f t="shared" si="11"/>
        <v>149</v>
      </c>
      <c r="H90" s="45">
        <f t="shared" si="12"/>
        <v>21.052209999999999</v>
      </c>
      <c r="I90" s="45">
        <f t="shared" si="13"/>
        <v>3452.5624399999997</v>
      </c>
      <c r="J90" s="45">
        <f t="shared" si="14"/>
        <v>2.7367873</v>
      </c>
      <c r="K90" s="46">
        <f t="shared" si="15"/>
        <v>3003.7293227999999</v>
      </c>
      <c r="L90" s="47">
        <v>0.20000000000000001</v>
      </c>
      <c r="M90" s="48">
        <f t="shared" si="16"/>
        <v>600.74586455999997</v>
      </c>
      <c r="N90" s="49">
        <v>0.050000000000000003</v>
      </c>
      <c r="O90" s="50">
        <f t="shared" si="17"/>
        <v>150.18646613999999</v>
      </c>
      <c r="P90" s="49">
        <v>0.050000000000000003</v>
      </c>
      <c r="Q90" s="50">
        <f t="shared" si="18"/>
        <v>150.18646613999999</v>
      </c>
      <c r="R90" s="51">
        <f t="shared" si="19"/>
        <v>12.82</v>
      </c>
      <c r="S90" s="52">
        <f t="shared" si="20"/>
        <v>2102.48</v>
      </c>
      <c r="T90" s="53">
        <f t="shared" si="21"/>
        <v>0.60896219446794431</v>
      </c>
    </row>
    <row r="91" ht="15.95" customHeight="1">
      <c r="A91" s="342" t="s">
        <v>485</v>
      </c>
      <c r="B91" s="39" t="s">
        <v>370</v>
      </c>
      <c r="C91" s="59" t="str">
        <f>VLOOKUP(B91,'New template'!A:L,2,FALSE)</f>
        <v>E06213</v>
      </c>
      <c r="D91" s="41">
        <v>3</v>
      </c>
      <c r="E91" s="42">
        <v>398</v>
      </c>
      <c r="F91" s="43">
        <v>0.68999999999999995</v>
      </c>
      <c r="G91" s="44">
        <f t="shared" si="11"/>
        <v>123</v>
      </c>
      <c r="H91" s="45">
        <f t="shared" si="12"/>
        <v>17.37867</v>
      </c>
      <c r="I91" s="45">
        <f t="shared" si="13"/>
        <v>52.136009999999999</v>
      </c>
      <c r="J91" s="45">
        <f t="shared" si="14"/>
        <v>2.2592270999999999</v>
      </c>
      <c r="K91" s="46">
        <f t="shared" si="15"/>
        <v>45.358328700000001</v>
      </c>
      <c r="L91" s="47">
        <v>0.20000000000000001</v>
      </c>
      <c r="M91" s="48">
        <f t="shared" si="16"/>
        <v>9.0716657400000003</v>
      </c>
      <c r="N91" s="49">
        <v>0.050000000000000003</v>
      </c>
      <c r="O91" s="50">
        <f t="shared" si="17"/>
        <v>2.2679164350000001</v>
      </c>
      <c r="P91" s="49">
        <v>0.050000000000000003</v>
      </c>
      <c r="Q91" s="50">
        <f t="shared" si="18"/>
        <v>2.2679164350000001</v>
      </c>
      <c r="R91" s="51">
        <f t="shared" si="19"/>
        <v>10.58</v>
      </c>
      <c r="S91" s="52">
        <f t="shared" si="20"/>
        <v>31.740000000000002</v>
      </c>
      <c r="T91" s="53">
        <f t="shared" si="21"/>
        <v>0.60879227236606714</v>
      </c>
    </row>
    <row r="92" ht="15.95" customHeight="1">
      <c r="A92" s="342" t="s">
        <v>485</v>
      </c>
      <c r="B92" s="39" t="s">
        <v>370</v>
      </c>
      <c r="C92" s="59" t="str">
        <f>VLOOKUP(B92,'New template'!A:L,2,FALSE)</f>
        <v>E06213</v>
      </c>
      <c r="D92" s="41">
        <v>1</v>
      </c>
      <c r="E92" s="42">
        <v>398</v>
      </c>
      <c r="F92" s="43">
        <v>0.5</v>
      </c>
      <c r="G92" s="44">
        <f t="shared" si="11"/>
        <v>199</v>
      </c>
      <c r="H92" s="45">
        <f t="shared" si="12"/>
        <v>28.116710000000001</v>
      </c>
      <c r="I92" s="45">
        <f t="shared" si="13"/>
        <v>28.116710000000001</v>
      </c>
      <c r="J92" s="45">
        <f t="shared" si="14"/>
        <v>3.6551723000000003</v>
      </c>
      <c r="K92" s="46">
        <f t="shared" si="15"/>
        <v>24.461537700000001</v>
      </c>
      <c r="L92" s="47">
        <v>0.20000000000000001</v>
      </c>
      <c r="M92" s="48">
        <f t="shared" si="16"/>
        <v>4.8923075400000009</v>
      </c>
      <c r="N92" s="49">
        <v>0.050000000000000003</v>
      </c>
      <c r="O92" s="50">
        <f t="shared" si="17"/>
        <v>1.2230768850000002</v>
      </c>
      <c r="P92" s="49">
        <v>0.050000000000000003</v>
      </c>
      <c r="Q92" s="50">
        <f t="shared" si="18"/>
        <v>1.2230768850000002</v>
      </c>
      <c r="R92" s="51">
        <f t="shared" si="19"/>
        <v>17.120000000000001</v>
      </c>
      <c r="S92" s="52">
        <f t="shared" si="20"/>
        <v>17.120000000000001</v>
      </c>
      <c r="T92" s="53">
        <f t="shared" si="21"/>
        <v>0.60889058499376347</v>
      </c>
    </row>
    <row r="93" ht="15.95" customHeight="1">
      <c r="A93" s="342" t="s">
        <v>485</v>
      </c>
      <c r="B93" s="39" t="s">
        <v>372</v>
      </c>
      <c r="C93" s="59" t="str">
        <f>VLOOKUP(B93,'New template'!A:L,2,FALSE)</f>
        <v>E04522</v>
      </c>
      <c r="D93" s="41">
        <v>3</v>
      </c>
      <c r="E93" s="42">
        <v>198</v>
      </c>
      <c r="F93" s="43">
        <v>0.75</v>
      </c>
      <c r="G93" s="44">
        <f t="shared" si="11"/>
        <v>49</v>
      </c>
      <c r="H93" s="45">
        <f t="shared" si="12"/>
        <v>6.9232100000000001</v>
      </c>
      <c r="I93" s="45">
        <f t="shared" si="13"/>
        <v>20.769629999999999</v>
      </c>
      <c r="J93" s="45">
        <f t="shared" si="14"/>
        <v>0.90001730000000002</v>
      </c>
      <c r="K93" s="46">
        <f t="shared" si="15"/>
        <v>18.069578100000001</v>
      </c>
      <c r="L93" s="47">
        <v>0.20000000000000001</v>
      </c>
      <c r="M93" s="48">
        <f t="shared" si="16"/>
        <v>3.6139156200000002</v>
      </c>
      <c r="N93" s="49">
        <v>0.050000000000000003</v>
      </c>
      <c r="O93" s="50">
        <f t="shared" si="17"/>
        <v>0.90347890500000005</v>
      </c>
      <c r="P93" s="49">
        <v>0.050000000000000003</v>
      </c>
      <c r="Q93" s="50">
        <f t="shared" si="18"/>
        <v>0.90347890500000005</v>
      </c>
      <c r="R93" s="51">
        <f t="shared" si="19"/>
        <v>4.2199999999999998</v>
      </c>
      <c r="S93" s="52">
        <f t="shared" si="20"/>
        <v>12.66</v>
      </c>
      <c r="T93" s="53">
        <f t="shared" si="21"/>
        <v>0.60954383876843254</v>
      </c>
    </row>
    <row r="94" ht="15.95" customHeight="1">
      <c r="A94" s="342" t="s">
        <v>485</v>
      </c>
      <c r="B94" s="39" t="s">
        <v>524</v>
      </c>
      <c r="C94" s="353"/>
      <c r="D94" s="41">
        <v>140</v>
      </c>
      <c r="E94" s="42">
        <v>178</v>
      </c>
      <c r="F94" s="43">
        <v>0.20000000000000001</v>
      </c>
      <c r="G94" s="44">
        <f t="shared" si="11"/>
        <v>142</v>
      </c>
      <c r="H94" s="45">
        <f t="shared" si="12"/>
        <v>20.063179999999999</v>
      </c>
      <c r="I94" s="45">
        <f t="shared" si="13"/>
        <v>2808.8451999999997</v>
      </c>
      <c r="J94" s="45">
        <f t="shared" si="14"/>
        <v>2.6082133999999999</v>
      </c>
      <c r="K94" s="46">
        <f t="shared" si="15"/>
        <v>2443.6953239999998</v>
      </c>
      <c r="L94" s="47">
        <v>0.20000000000000001</v>
      </c>
      <c r="M94" s="48">
        <f t="shared" si="16"/>
        <v>488.73906479999999</v>
      </c>
      <c r="N94" s="49">
        <v>0.050000000000000003</v>
      </c>
      <c r="O94" s="50">
        <f t="shared" si="17"/>
        <v>122.1847662</v>
      </c>
      <c r="P94" s="49">
        <v>0.050000000000000003</v>
      </c>
      <c r="Q94" s="50">
        <f t="shared" si="18"/>
        <v>122.1847662</v>
      </c>
      <c r="R94" s="51">
        <f t="shared" si="19"/>
        <v>12.220000000000001</v>
      </c>
      <c r="S94" s="52">
        <f t="shared" si="20"/>
        <v>1710.8000000000002</v>
      </c>
      <c r="T94" s="53">
        <f t="shared" si="21"/>
        <v>0.60907592913984732</v>
      </c>
    </row>
    <row r="95" ht="15.95" customHeight="1">
      <c r="A95" s="342" t="s">
        <v>485</v>
      </c>
      <c r="B95" s="39" t="s">
        <v>524</v>
      </c>
      <c r="C95" s="353"/>
      <c r="D95" s="41">
        <v>124</v>
      </c>
      <c r="E95" s="42">
        <v>178</v>
      </c>
      <c r="F95" s="43">
        <v>0</v>
      </c>
      <c r="G95" s="44">
        <f t="shared" si="11"/>
        <v>178</v>
      </c>
      <c r="H95" s="45">
        <f t="shared" si="12"/>
        <v>25.149619999999999</v>
      </c>
      <c r="I95" s="45">
        <f t="shared" si="13"/>
        <v>3118.5528799999997</v>
      </c>
      <c r="J95" s="45">
        <f t="shared" si="14"/>
        <v>3.2694505999999999</v>
      </c>
      <c r="K95" s="46">
        <f t="shared" si="15"/>
        <v>2713.1410056</v>
      </c>
      <c r="L95" s="47">
        <v>0.20000000000000001</v>
      </c>
      <c r="M95" s="48">
        <f t="shared" si="16"/>
        <v>542.62820111999997</v>
      </c>
      <c r="N95" s="49">
        <v>0.050000000000000003</v>
      </c>
      <c r="O95" s="50">
        <f t="shared" si="17"/>
        <v>135.65705027999999</v>
      </c>
      <c r="P95" s="49">
        <v>0.050000000000000003</v>
      </c>
      <c r="Q95" s="50">
        <f t="shared" si="18"/>
        <v>135.65705027999999</v>
      </c>
      <c r="R95" s="51">
        <f t="shared" si="19"/>
        <v>15.32</v>
      </c>
      <c r="S95" s="52">
        <f t="shared" si="20"/>
        <v>1899.6800000000001</v>
      </c>
      <c r="T95" s="53">
        <f t="shared" si="21"/>
        <v>0.60915433314698197</v>
      </c>
    </row>
    <row r="96" ht="15.95" customHeight="1">
      <c r="A96" s="342" t="s">
        <v>485</v>
      </c>
      <c r="B96" s="39" t="s">
        <v>525</v>
      </c>
      <c r="C96" s="353"/>
      <c r="D96" s="41">
        <v>7</v>
      </c>
      <c r="E96" s="42">
        <v>268</v>
      </c>
      <c r="F96" s="43">
        <v>0</v>
      </c>
      <c r="G96" s="44">
        <f t="shared" si="11"/>
        <v>268</v>
      </c>
      <c r="H96" s="45">
        <f t="shared" si="12"/>
        <v>37.865720000000003</v>
      </c>
      <c r="I96" s="45">
        <f t="shared" si="13"/>
        <v>265.06004000000001</v>
      </c>
      <c r="J96" s="45">
        <f t="shared" si="14"/>
        <v>4.9225436000000009</v>
      </c>
      <c r="K96" s="46">
        <f t="shared" si="15"/>
        <v>230.60223479999999</v>
      </c>
      <c r="L96" s="47">
        <v>0.20000000000000001</v>
      </c>
      <c r="M96" s="48">
        <f t="shared" si="16"/>
        <v>46.120446960000002</v>
      </c>
      <c r="N96" s="49">
        <v>0.050000000000000003</v>
      </c>
      <c r="O96" s="50">
        <f t="shared" si="17"/>
        <v>11.530111740000001</v>
      </c>
      <c r="P96" s="49">
        <v>0.050000000000000003</v>
      </c>
      <c r="Q96" s="50">
        <f t="shared" si="18"/>
        <v>11.530111740000001</v>
      </c>
      <c r="R96" s="51">
        <f t="shared" si="19"/>
        <v>23.059999999999999</v>
      </c>
      <c r="S96" s="52">
        <f t="shared" si="20"/>
        <v>161.41999999999999</v>
      </c>
      <c r="T96" s="53">
        <f t="shared" si="21"/>
        <v>0.60899409809188887</v>
      </c>
    </row>
    <row r="97" ht="15.95" customHeight="1">
      <c r="A97" s="342" t="s">
        <v>485</v>
      </c>
      <c r="B97" s="39" t="s">
        <v>298</v>
      </c>
      <c r="C97" s="59" t="str">
        <f>VLOOKUP(B97,'New template'!A:L,2,FALSE)</f>
        <v>E06942</v>
      </c>
      <c r="D97" s="41">
        <v>6</v>
      </c>
      <c r="E97" s="42">
        <v>198</v>
      </c>
      <c r="F97" s="43">
        <v>0</v>
      </c>
      <c r="G97" s="44">
        <f t="shared" si="11"/>
        <v>198</v>
      </c>
      <c r="H97" s="45">
        <f t="shared" si="12"/>
        <v>27.97542</v>
      </c>
      <c r="I97" s="45">
        <f t="shared" si="13"/>
        <v>167.85252</v>
      </c>
      <c r="J97" s="45">
        <f t="shared" si="14"/>
        <v>3.6368046000000001</v>
      </c>
      <c r="K97" s="46">
        <f t="shared" si="15"/>
        <v>146.0316924</v>
      </c>
      <c r="L97" s="47">
        <v>0.20000000000000001</v>
      </c>
      <c r="M97" s="48">
        <f t="shared" si="16"/>
        <v>29.206338479999999</v>
      </c>
      <c r="N97" s="49">
        <v>0.050000000000000003</v>
      </c>
      <c r="O97" s="50">
        <f t="shared" si="17"/>
        <v>7.3015846199999999</v>
      </c>
      <c r="P97" s="49">
        <v>0.050000000000000003</v>
      </c>
      <c r="Q97" s="50">
        <f t="shared" si="18"/>
        <v>7.3015846199999999</v>
      </c>
      <c r="R97" s="51">
        <f t="shared" si="19"/>
        <v>17.039999999999999</v>
      </c>
      <c r="S97" s="52">
        <f t="shared" si="20"/>
        <v>102.23999999999999</v>
      </c>
      <c r="T97" s="53">
        <f t="shared" si="21"/>
        <v>0.60910613674432768</v>
      </c>
    </row>
    <row r="98" ht="15.95" customHeight="1">
      <c r="A98" s="342" t="s">
        <v>485</v>
      </c>
      <c r="B98" s="39" t="s">
        <v>132</v>
      </c>
      <c r="C98" s="59" t="str">
        <f>VLOOKUP(B98,'New template'!A:L,2,FALSE)</f>
        <v>E05373</v>
      </c>
      <c r="D98" s="41">
        <v>136</v>
      </c>
      <c r="E98" s="42">
        <v>108</v>
      </c>
      <c r="F98" s="43">
        <v>0.75</v>
      </c>
      <c r="G98" s="44">
        <f t="shared" si="11"/>
        <v>27</v>
      </c>
      <c r="H98" s="45">
        <f t="shared" si="12"/>
        <v>3.8148300000000002</v>
      </c>
      <c r="I98" s="45">
        <f t="shared" si="13"/>
        <v>518.81687999999997</v>
      </c>
      <c r="J98" s="45">
        <f t="shared" si="14"/>
        <v>0.49592790000000003</v>
      </c>
      <c r="K98" s="46">
        <f t="shared" si="15"/>
        <v>451.37068560000006</v>
      </c>
      <c r="L98" s="47">
        <v>0.20000000000000001</v>
      </c>
      <c r="M98" s="48">
        <f t="shared" si="16"/>
        <v>90.27413712000002</v>
      </c>
      <c r="N98" s="49">
        <v>0.050000000000000003</v>
      </c>
      <c r="O98" s="50">
        <f t="shared" si="17"/>
        <v>22.568534280000005</v>
      </c>
      <c r="P98" s="49">
        <v>0.050000000000000003</v>
      </c>
      <c r="Q98" s="50">
        <f t="shared" si="18"/>
        <v>22.568534280000005</v>
      </c>
      <c r="R98" s="51">
        <f t="shared" si="19"/>
        <v>2.3199999999999998</v>
      </c>
      <c r="S98" s="52">
        <f t="shared" si="20"/>
        <v>315.51999999999998</v>
      </c>
      <c r="T98" s="53">
        <f t="shared" si="21"/>
        <v>0.60815291900294377</v>
      </c>
    </row>
    <row r="99" ht="15.95" customHeight="1">
      <c r="A99" s="342" t="s">
        <v>485</v>
      </c>
      <c r="B99" s="39" t="s">
        <v>136</v>
      </c>
      <c r="C99" s="59" t="str">
        <f>VLOOKUP(B99,'New template'!A:L,2,FALSE)</f>
        <v>E04555</v>
      </c>
      <c r="D99" s="41">
        <v>5</v>
      </c>
      <c r="E99" s="42">
        <v>360</v>
      </c>
      <c r="F99" s="43">
        <v>0.26000000000000001</v>
      </c>
      <c r="G99" s="44">
        <f t="shared" si="11"/>
        <v>266</v>
      </c>
      <c r="H99" s="45">
        <f t="shared" si="12"/>
        <v>37.58314</v>
      </c>
      <c r="I99" s="45">
        <f t="shared" si="13"/>
        <v>187.91570000000002</v>
      </c>
      <c r="J99" s="45">
        <f t="shared" si="14"/>
        <v>4.8858082000000005</v>
      </c>
      <c r="K99" s="46">
        <f t="shared" si="15"/>
        <v>163.486659</v>
      </c>
      <c r="L99" s="47">
        <v>0.20000000000000001</v>
      </c>
      <c r="M99" s="48">
        <f t="shared" si="16"/>
        <v>32.697331800000001</v>
      </c>
      <c r="N99" s="49">
        <v>0.050000000000000003</v>
      </c>
      <c r="O99" s="50">
        <f t="shared" si="17"/>
        <v>8.1743329500000002</v>
      </c>
      <c r="P99" s="49">
        <v>0.050000000000000003</v>
      </c>
      <c r="Q99" s="50">
        <f t="shared" si="18"/>
        <v>8.1743329500000002</v>
      </c>
      <c r="R99" s="51">
        <f t="shared" si="19"/>
        <v>22.890000000000001</v>
      </c>
      <c r="S99" s="52">
        <f t="shared" si="20"/>
        <v>114.45</v>
      </c>
      <c r="T99" s="53">
        <f t="shared" si="21"/>
        <v>0.6090496962201668</v>
      </c>
    </row>
    <row r="100" ht="15.95" customHeight="1">
      <c r="A100" s="342" t="s">
        <v>485</v>
      </c>
      <c r="B100" s="39" t="s">
        <v>136</v>
      </c>
      <c r="C100" s="59" t="str">
        <f>VLOOKUP(B100,'New template'!A:L,2,FALSE)</f>
        <v>E04555</v>
      </c>
      <c r="D100" s="41">
        <v>67</v>
      </c>
      <c r="E100" s="42">
        <v>360</v>
      </c>
      <c r="F100" s="43">
        <v>0.59999999999999998</v>
      </c>
      <c r="G100" s="44">
        <f t="shared" si="11"/>
        <v>144</v>
      </c>
      <c r="H100" s="45">
        <f t="shared" si="12"/>
        <v>20.345759999999999</v>
      </c>
      <c r="I100" s="45">
        <f t="shared" si="13"/>
        <v>1363.1659199999999</v>
      </c>
      <c r="J100" s="45">
        <f t="shared" si="14"/>
        <v>2.6449487999999999</v>
      </c>
      <c r="K100" s="46">
        <f t="shared" si="15"/>
        <v>1185.9543503999998</v>
      </c>
      <c r="L100" s="47">
        <v>0.20000000000000001</v>
      </c>
      <c r="M100" s="48">
        <f t="shared" si="16"/>
        <v>237.19087007999997</v>
      </c>
      <c r="N100" s="49">
        <v>0.050000000000000003</v>
      </c>
      <c r="O100" s="50">
        <f t="shared" si="17"/>
        <v>59.297717519999992</v>
      </c>
      <c r="P100" s="49">
        <v>0.050000000000000003</v>
      </c>
      <c r="Q100" s="50">
        <f t="shared" si="18"/>
        <v>59.297717519999992</v>
      </c>
      <c r="R100" s="51">
        <f t="shared" si="19"/>
        <v>12.390000000000001</v>
      </c>
      <c r="S100" s="52">
        <f t="shared" si="20"/>
        <v>830.13</v>
      </c>
      <c r="T100" s="53">
        <f t="shared" si="21"/>
        <v>0.60897209049944567</v>
      </c>
    </row>
    <row r="101" ht="15.95" customHeight="1">
      <c r="A101" s="342" t="s">
        <v>485</v>
      </c>
      <c r="B101" s="39" t="s">
        <v>138</v>
      </c>
      <c r="C101" s="59" t="str">
        <f>VLOOKUP(B101,'New template'!A:L,2,FALSE)</f>
        <v>E05371</v>
      </c>
      <c r="D101" s="41">
        <v>13</v>
      </c>
      <c r="E101" s="42">
        <v>684</v>
      </c>
      <c r="F101" s="43">
        <v>0.63</v>
      </c>
      <c r="G101" s="44">
        <f t="shared" si="11"/>
        <v>253</v>
      </c>
      <c r="H101" s="45">
        <f t="shared" si="12"/>
        <v>35.746369999999999</v>
      </c>
      <c r="I101" s="45">
        <f t="shared" si="13"/>
        <v>464.70281</v>
      </c>
      <c r="J101" s="45">
        <f t="shared" si="14"/>
        <v>4.6470281</v>
      </c>
      <c r="K101" s="46">
        <f t="shared" si="15"/>
        <v>404.2914447</v>
      </c>
      <c r="L101" s="47">
        <v>0.20000000000000001</v>
      </c>
      <c r="M101" s="48">
        <f t="shared" si="16"/>
        <v>80.858288940000008</v>
      </c>
      <c r="N101" s="49">
        <v>0.050000000000000003</v>
      </c>
      <c r="O101" s="50">
        <f t="shared" si="17"/>
        <v>20.214572235000002</v>
      </c>
      <c r="P101" s="49">
        <v>0.050000000000000003</v>
      </c>
      <c r="Q101" s="50">
        <f t="shared" si="18"/>
        <v>20.214572235000002</v>
      </c>
      <c r="R101" s="51">
        <f t="shared" si="19"/>
        <v>21.77</v>
      </c>
      <c r="S101" s="52">
        <f t="shared" si="20"/>
        <v>283.00999999999999</v>
      </c>
      <c r="T101" s="53">
        <f t="shared" si="21"/>
        <v>0.60901288718267055</v>
      </c>
    </row>
    <row r="102" ht="15.95" customHeight="1">
      <c r="A102" s="342" t="s">
        <v>485</v>
      </c>
      <c r="B102" s="39" t="s">
        <v>138</v>
      </c>
      <c r="C102" s="59" t="str">
        <f>VLOOKUP(B102,'New template'!A:L,2,FALSE)</f>
        <v>E05371</v>
      </c>
      <c r="D102" s="41">
        <v>4</v>
      </c>
      <c r="E102" s="42">
        <v>684</v>
      </c>
      <c r="F102" s="43">
        <v>0.45000000000000001</v>
      </c>
      <c r="G102" s="44">
        <f t="shared" si="11"/>
        <v>376</v>
      </c>
      <c r="H102" s="45">
        <f t="shared" si="12"/>
        <v>53.125039999999998</v>
      </c>
      <c r="I102" s="45">
        <f t="shared" si="13"/>
        <v>212.50015999999999</v>
      </c>
      <c r="J102" s="45">
        <f t="shared" si="14"/>
        <v>6.9062552000000004</v>
      </c>
      <c r="K102" s="46">
        <f t="shared" si="15"/>
        <v>184.87513919999998</v>
      </c>
      <c r="L102" s="47">
        <v>0.20000000000000001</v>
      </c>
      <c r="M102" s="48">
        <f t="shared" si="16"/>
        <v>36.975027839999996</v>
      </c>
      <c r="N102" s="49">
        <v>0.050000000000000003</v>
      </c>
      <c r="O102" s="50">
        <f t="shared" si="17"/>
        <v>9.2437569599999989</v>
      </c>
      <c r="P102" s="49">
        <v>0.050000000000000003</v>
      </c>
      <c r="Q102" s="50">
        <f t="shared" si="18"/>
        <v>9.2437569599999989</v>
      </c>
      <c r="R102" s="51">
        <f t="shared" si="19"/>
        <v>32.350000000000001</v>
      </c>
      <c r="S102" s="52">
        <f t="shared" si="20"/>
        <v>129.40000000000001</v>
      </c>
      <c r="T102" s="53">
        <f t="shared" si="21"/>
        <v>0.6089407179740477</v>
      </c>
    </row>
    <row r="103" ht="15.95" customHeight="1">
      <c r="A103" s="342" t="s">
        <v>485</v>
      </c>
      <c r="B103" s="39" t="s">
        <v>140</v>
      </c>
      <c r="C103" s="59" t="str">
        <f>VLOOKUP(B103,'New template'!A:L,2,FALSE)</f>
        <v>E05387</v>
      </c>
      <c r="D103" s="41">
        <v>2</v>
      </c>
      <c r="E103" s="42">
        <v>324</v>
      </c>
      <c r="F103" s="43">
        <v>0.65000000000000002</v>
      </c>
      <c r="G103" s="44">
        <f t="shared" si="11"/>
        <v>113</v>
      </c>
      <c r="H103" s="45">
        <f t="shared" si="12"/>
        <v>15.965769999999999</v>
      </c>
      <c r="I103" s="45">
        <f t="shared" si="13"/>
        <v>31.931539999999998</v>
      </c>
      <c r="J103" s="45">
        <f t="shared" si="14"/>
        <v>2.0755501000000001</v>
      </c>
      <c r="K103" s="46">
        <f t="shared" si="15"/>
        <v>27.780439799999996</v>
      </c>
      <c r="L103" s="47">
        <v>0.20000000000000001</v>
      </c>
      <c r="M103" s="48">
        <f t="shared" si="16"/>
        <v>5.5560879599999993</v>
      </c>
      <c r="N103" s="49">
        <v>0.050000000000000003</v>
      </c>
      <c r="O103" s="50">
        <f t="shared" si="17"/>
        <v>1.3890219899999998</v>
      </c>
      <c r="P103" s="49">
        <v>0.050000000000000003</v>
      </c>
      <c r="Q103" s="50">
        <f t="shared" si="18"/>
        <v>1.3890219899999998</v>
      </c>
      <c r="R103" s="51">
        <f t="shared" si="19"/>
        <v>9.7200000000000006</v>
      </c>
      <c r="S103" s="52">
        <f t="shared" si="20"/>
        <v>19.440000000000001</v>
      </c>
      <c r="T103" s="53">
        <f t="shared" si="21"/>
        <v>0.60880245675592226</v>
      </c>
    </row>
    <row r="104" ht="15.95" customHeight="1">
      <c r="A104" s="342" t="s">
        <v>485</v>
      </c>
      <c r="B104" s="39" t="s">
        <v>140</v>
      </c>
      <c r="C104" s="59" t="str">
        <f>VLOOKUP(B104,'New template'!A:L,2,FALSE)</f>
        <v>E05387</v>
      </c>
      <c r="D104" s="41">
        <v>10</v>
      </c>
      <c r="E104" s="42">
        <v>324</v>
      </c>
      <c r="F104" s="43">
        <v>0.67000000000000004</v>
      </c>
      <c r="G104" s="44">
        <f t="shared" si="11"/>
        <v>106</v>
      </c>
      <c r="H104" s="45">
        <f t="shared" si="12"/>
        <v>14.976739999999999</v>
      </c>
      <c r="I104" s="45">
        <f t="shared" si="13"/>
        <v>149.76740000000001</v>
      </c>
      <c r="J104" s="45">
        <f t="shared" si="14"/>
        <v>1.9469761999999999</v>
      </c>
      <c r="K104" s="46">
        <f t="shared" si="15"/>
        <v>130.29763800000001</v>
      </c>
      <c r="L104" s="47">
        <v>0.20000000000000001</v>
      </c>
      <c r="M104" s="48">
        <f t="shared" si="16"/>
        <v>26.059527600000003</v>
      </c>
      <c r="N104" s="49">
        <v>0.050000000000000003</v>
      </c>
      <c r="O104" s="50">
        <f t="shared" si="17"/>
        <v>6.5148819000000007</v>
      </c>
      <c r="P104" s="49">
        <v>0.050000000000000003</v>
      </c>
      <c r="Q104" s="50">
        <f t="shared" si="18"/>
        <v>6.5148819000000007</v>
      </c>
      <c r="R104" s="51">
        <f t="shared" si="19"/>
        <v>9.1199999999999992</v>
      </c>
      <c r="S104" s="52">
        <f t="shared" si="20"/>
        <v>91.199999999999989</v>
      </c>
      <c r="T104" s="53">
        <f t="shared" si="21"/>
        <v>0.60894426958069636</v>
      </c>
    </row>
    <row r="105" ht="15.95" customHeight="1">
      <c r="A105" s="342" t="s">
        <v>485</v>
      </c>
      <c r="B105" s="39" t="s">
        <v>374</v>
      </c>
      <c r="C105" s="59" t="str">
        <f>VLOOKUP(B105,'New template'!A:L,2,FALSE)</f>
        <v>E02855</v>
      </c>
      <c r="D105" s="41">
        <v>1</v>
      </c>
      <c r="E105" s="42">
        <v>98</v>
      </c>
      <c r="F105" s="43">
        <v>0</v>
      </c>
      <c r="G105" s="44">
        <f t="shared" si="11"/>
        <v>98</v>
      </c>
      <c r="H105" s="45">
        <f t="shared" si="12"/>
        <v>13.84642</v>
      </c>
      <c r="I105" s="45">
        <f t="shared" si="13"/>
        <v>13.84642</v>
      </c>
      <c r="J105" s="45">
        <f t="shared" si="14"/>
        <v>1.8000346</v>
      </c>
      <c r="K105" s="46">
        <f t="shared" si="15"/>
        <v>12.0463854</v>
      </c>
      <c r="L105" s="47">
        <v>0.20000000000000001</v>
      </c>
      <c r="M105" s="48">
        <f t="shared" si="16"/>
        <v>2.4092770800000003</v>
      </c>
      <c r="N105" s="49">
        <v>0.050000000000000003</v>
      </c>
      <c r="O105" s="50">
        <f t="shared" si="17"/>
        <v>0.60231927000000007</v>
      </c>
      <c r="P105" s="49">
        <v>0.050000000000000003</v>
      </c>
      <c r="Q105" s="50">
        <f t="shared" si="18"/>
        <v>0.60231927000000007</v>
      </c>
      <c r="R105" s="51">
        <f t="shared" si="19"/>
        <v>8.4299999999999997</v>
      </c>
      <c r="S105" s="52">
        <f t="shared" si="20"/>
        <v>8.4299999999999997</v>
      </c>
      <c r="T105" s="53">
        <f t="shared" si="21"/>
        <v>0.60882163042865955</v>
      </c>
    </row>
    <row r="106" ht="15.95" customHeight="1">
      <c r="A106" s="342" t="s">
        <v>485</v>
      </c>
      <c r="B106" s="39" t="s">
        <v>374</v>
      </c>
      <c r="C106" s="59" t="str">
        <f>VLOOKUP(B106,'New template'!A:L,2,FALSE)</f>
        <v>E02855</v>
      </c>
      <c r="D106" s="41">
        <v>47</v>
      </c>
      <c r="E106" s="42">
        <v>98</v>
      </c>
      <c r="F106" s="43">
        <v>0.75</v>
      </c>
      <c r="G106" s="44">
        <f t="shared" si="11"/>
        <v>24</v>
      </c>
      <c r="H106" s="45">
        <f t="shared" si="12"/>
        <v>3.3909599999999998</v>
      </c>
      <c r="I106" s="45">
        <f t="shared" si="13"/>
        <v>159.37511999999998</v>
      </c>
      <c r="J106" s="45">
        <f t="shared" si="14"/>
        <v>0.44082479999999996</v>
      </c>
      <c r="K106" s="46">
        <f t="shared" si="15"/>
        <v>138.65635439999997</v>
      </c>
      <c r="L106" s="47">
        <v>0.20000000000000001</v>
      </c>
      <c r="M106" s="48">
        <f t="shared" si="16"/>
        <v>27.731270879999997</v>
      </c>
      <c r="N106" s="49">
        <v>0.050000000000000003</v>
      </c>
      <c r="O106" s="50">
        <f t="shared" si="17"/>
        <v>6.9328177199999992</v>
      </c>
      <c r="P106" s="49">
        <v>0.050000000000000003</v>
      </c>
      <c r="Q106" s="50">
        <f t="shared" si="18"/>
        <v>6.9328177199999992</v>
      </c>
      <c r="R106" s="51">
        <f t="shared" si="19"/>
        <v>2.0699999999999998</v>
      </c>
      <c r="S106" s="52">
        <f t="shared" si="20"/>
        <v>97.289999999999992</v>
      </c>
      <c r="T106" s="53">
        <f t="shared" si="21"/>
        <v>0.61044659919314892</v>
      </c>
    </row>
    <row r="107" ht="15.95" customHeight="1">
      <c r="A107" s="342" t="s">
        <v>485</v>
      </c>
      <c r="B107" s="39" t="s">
        <v>375</v>
      </c>
      <c r="C107" s="59" t="str">
        <f>VLOOKUP(B107,'New template'!A:L,2,FALSE)</f>
        <v>E02942</v>
      </c>
      <c r="D107" s="41">
        <v>8</v>
      </c>
      <c r="E107" s="42">
        <v>198</v>
      </c>
      <c r="F107" s="43">
        <v>0.75</v>
      </c>
      <c r="G107" s="44">
        <f t="shared" si="11"/>
        <v>49</v>
      </c>
      <c r="H107" s="45">
        <f t="shared" si="12"/>
        <v>6.9232100000000001</v>
      </c>
      <c r="I107" s="45">
        <f t="shared" si="13"/>
        <v>55.385680000000001</v>
      </c>
      <c r="J107" s="45">
        <f t="shared" si="14"/>
        <v>0.90001730000000002</v>
      </c>
      <c r="K107" s="46">
        <f t="shared" si="15"/>
        <v>48.185541600000001</v>
      </c>
      <c r="L107" s="47">
        <v>0.20000000000000001</v>
      </c>
      <c r="M107" s="48">
        <f t="shared" si="16"/>
        <v>9.6371083200000012</v>
      </c>
      <c r="N107" s="49">
        <v>0.050000000000000003</v>
      </c>
      <c r="O107" s="50">
        <f t="shared" si="17"/>
        <v>2.4092770800000003</v>
      </c>
      <c r="P107" s="49">
        <v>0.050000000000000003</v>
      </c>
      <c r="Q107" s="50">
        <f t="shared" si="18"/>
        <v>2.4092770800000003</v>
      </c>
      <c r="R107" s="51">
        <f t="shared" si="19"/>
        <v>4.2199999999999998</v>
      </c>
      <c r="S107" s="52">
        <f t="shared" si="20"/>
        <v>33.759999999999998</v>
      </c>
      <c r="T107" s="53">
        <f t="shared" si="21"/>
        <v>0.60954383876843254</v>
      </c>
    </row>
    <row r="108" ht="15.95" customHeight="1">
      <c r="A108" s="342" t="s">
        <v>485</v>
      </c>
      <c r="B108" s="54" t="s">
        <v>375</v>
      </c>
      <c r="C108" s="59" t="str">
        <f>VLOOKUP(B108,'New template'!A:L,2,FALSE)</f>
        <v>E02942</v>
      </c>
      <c r="D108" s="41">
        <v>1</v>
      </c>
      <c r="E108" s="42">
        <v>198</v>
      </c>
      <c r="F108" s="43">
        <v>0</v>
      </c>
      <c r="G108" s="44">
        <f t="shared" si="11"/>
        <v>198</v>
      </c>
      <c r="H108" s="45">
        <f t="shared" si="12"/>
        <v>27.97542</v>
      </c>
      <c r="I108" s="45">
        <f t="shared" si="13"/>
        <v>27.97542</v>
      </c>
      <c r="J108" s="45">
        <f t="shared" si="14"/>
        <v>3.6368046000000001</v>
      </c>
      <c r="K108" s="46">
        <f t="shared" si="15"/>
        <v>24.338615399999998</v>
      </c>
      <c r="L108" s="47">
        <v>0.20000000000000001</v>
      </c>
      <c r="M108" s="48">
        <f t="shared" si="16"/>
        <v>4.8677230800000002</v>
      </c>
      <c r="N108" s="49">
        <v>0.050000000000000003</v>
      </c>
      <c r="O108" s="50">
        <f t="shared" si="17"/>
        <v>1.2169307700000001</v>
      </c>
      <c r="P108" s="49">
        <v>0.050000000000000003</v>
      </c>
      <c r="Q108" s="50">
        <f t="shared" si="18"/>
        <v>1.2169307700000001</v>
      </c>
      <c r="R108" s="51">
        <f t="shared" si="19"/>
        <v>17.039999999999999</v>
      </c>
      <c r="S108" s="52">
        <f t="shared" si="20"/>
        <v>17.039999999999999</v>
      </c>
      <c r="T108" s="53">
        <f t="shared" si="21"/>
        <v>0.60910613674432768</v>
      </c>
    </row>
    <row r="109" ht="15.95" customHeight="1">
      <c r="A109" s="342" t="s">
        <v>485</v>
      </c>
      <c r="B109" s="54" t="s">
        <v>376</v>
      </c>
      <c r="C109" s="59" t="str">
        <f>VLOOKUP(B109,'New template'!A:L,2,FALSE)</f>
        <v>E06292</v>
      </c>
      <c r="D109" s="41">
        <v>17</v>
      </c>
      <c r="E109" s="42">
        <v>398</v>
      </c>
      <c r="F109" s="43">
        <v>0.75</v>
      </c>
      <c r="G109" s="44">
        <f t="shared" si="11"/>
        <v>99</v>
      </c>
      <c r="H109" s="45">
        <f t="shared" si="12"/>
        <v>13.98771</v>
      </c>
      <c r="I109" s="45">
        <f t="shared" si="13"/>
        <v>237.79106999999999</v>
      </c>
      <c r="J109" s="45">
        <f t="shared" si="14"/>
        <v>1.8184023</v>
      </c>
      <c r="K109" s="46">
        <f t="shared" si="15"/>
        <v>206.87823089999998</v>
      </c>
      <c r="L109" s="47">
        <v>0.20000000000000001</v>
      </c>
      <c r="M109" s="48">
        <f t="shared" si="16"/>
        <v>41.375646179999997</v>
      </c>
      <c r="N109" s="49">
        <v>0.050000000000000003</v>
      </c>
      <c r="O109" s="50">
        <f t="shared" si="17"/>
        <v>10.343911544999999</v>
      </c>
      <c r="P109" s="49">
        <v>0.050000000000000003</v>
      </c>
      <c r="Q109" s="50">
        <f t="shared" si="18"/>
        <v>10.343911544999999</v>
      </c>
      <c r="R109" s="51">
        <f t="shared" si="19"/>
        <v>8.5199999999999996</v>
      </c>
      <c r="S109" s="52">
        <f t="shared" si="20"/>
        <v>144.84</v>
      </c>
      <c r="T109" s="53">
        <f t="shared" si="21"/>
        <v>0.60910613674432779</v>
      </c>
    </row>
    <row r="110" ht="15.95" customHeight="1">
      <c r="A110" s="342" t="s">
        <v>485</v>
      </c>
      <c r="B110" s="39" t="s">
        <v>377</v>
      </c>
      <c r="C110" s="59" t="str">
        <f>VLOOKUP(B110,'New template'!A:L,2,FALSE)</f>
        <v>E03049</v>
      </c>
      <c r="D110" s="41">
        <v>1</v>
      </c>
      <c r="E110" s="42">
        <v>298</v>
      </c>
      <c r="F110" s="43">
        <v>0</v>
      </c>
      <c r="G110" s="44">
        <f t="shared" si="11"/>
        <v>298</v>
      </c>
      <c r="H110" s="45">
        <f t="shared" si="12"/>
        <v>42.104419999999998</v>
      </c>
      <c r="I110" s="45">
        <f t="shared" si="13"/>
        <v>42.104419999999998</v>
      </c>
      <c r="J110" s="45">
        <f t="shared" si="14"/>
        <v>5.4735746000000001</v>
      </c>
      <c r="K110" s="46">
        <f t="shared" si="15"/>
        <v>36.630845399999998</v>
      </c>
      <c r="L110" s="47">
        <v>0.20000000000000001</v>
      </c>
      <c r="M110" s="48">
        <f t="shared" si="16"/>
        <v>7.3261690799999997</v>
      </c>
      <c r="N110" s="49">
        <v>0.050000000000000003</v>
      </c>
      <c r="O110" s="50">
        <f t="shared" si="17"/>
        <v>1.8315422699999999</v>
      </c>
      <c r="P110" s="49">
        <v>0.050000000000000003</v>
      </c>
      <c r="Q110" s="50">
        <f t="shared" si="18"/>
        <v>1.8315422699999999</v>
      </c>
      <c r="R110" s="51">
        <f t="shared" si="19"/>
        <v>25.640000000000001</v>
      </c>
      <c r="S110" s="52">
        <f t="shared" si="20"/>
        <v>25.640000000000001</v>
      </c>
      <c r="T110" s="53">
        <f t="shared" si="21"/>
        <v>0.60896219446794431</v>
      </c>
    </row>
    <row r="111" ht="15.95" customHeight="1">
      <c r="A111" s="342" t="s">
        <v>485</v>
      </c>
      <c r="B111" s="39" t="s">
        <v>377</v>
      </c>
      <c r="C111" s="59" t="str">
        <f>VLOOKUP(B111,'New template'!A:L,2,FALSE)</f>
        <v>E03049</v>
      </c>
      <c r="D111" s="41">
        <v>38</v>
      </c>
      <c r="E111" s="42">
        <v>298</v>
      </c>
      <c r="F111" s="43">
        <v>0.59999999999999998</v>
      </c>
      <c r="G111" s="44">
        <f t="shared" si="11"/>
        <v>119</v>
      </c>
      <c r="H111" s="45">
        <f t="shared" si="12"/>
        <v>16.813510000000001</v>
      </c>
      <c r="I111" s="45">
        <f t="shared" si="13"/>
        <v>638.91338000000007</v>
      </c>
      <c r="J111" s="45">
        <f t="shared" si="14"/>
        <v>2.1857563</v>
      </c>
      <c r="K111" s="46">
        <f t="shared" si="15"/>
        <v>555.85464060000004</v>
      </c>
      <c r="L111" s="47">
        <v>0.20000000000000001</v>
      </c>
      <c r="M111" s="48">
        <f t="shared" si="16"/>
        <v>111.17092812000001</v>
      </c>
      <c r="N111" s="49">
        <v>0.050000000000000003</v>
      </c>
      <c r="O111" s="50">
        <f t="shared" si="17"/>
        <v>27.792732030000003</v>
      </c>
      <c r="P111" s="49">
        <v>0.050000000000000003</v>
      </c>
      <c r="Q111" s="50">
        <f t="shared" si="18"/>
        <v>27.792732030000003</v>
      </c>
      <c r="R111" s="51">
        <f t="shared" si="19"/>
        <v>10.24</v>
      </c>
      <c r="S111" s="52">
        <f t="shared" si="20"/>
        <v>389.12</v>
      </c>
      <c r="T111" s="53">
        <f t="shared" si="21"/>
        <v>0.60903404464623978</v>
      </c>
    </row>
    <row r="112" ht="15.95" customHeight="1">
      <c r="A112" s="342" t="s">
        <v>485</v>
      </c>
      <c r="B112" s="56" t="s">
        <v>150</v>
      </c>
      <c r="C112" s="59" t="str">
        <f>VLOOKUP(B112,'New template'!A:L,2,FALSE)</f>
        <v>E06164</v>
      </c>
      <c r="D112" s="41">
        <v>105</v>
      </c>
      <c r="E112" s="42">
        <v>428</v>
      </c>
      <c r="F112" s="43">
        <v>0.59999999999999998</v>
      </c>
      <c r="G112" s="44">
        <f t="shared" si="11"/>
        <v>171</v>
      </c>
      <c r="H112" s="45">
        <f t="shared" si="12"/>
        <v>24.160589999999999</v>
      </c>
      <c r="I112" s="45">
        <f t="shared" si="13"/>
        <v>2536.86195</v>
      </c>
      <c r="J112" s="45">
        <f t="shared" si="14"/>
        <v>3.1408767000000002</v>
      </c>
      <c r="K112" s="46">
        <f t="shared" si="15"/>
        <v>2207.0698965000001</v>
      </c>
      <c r="L112" s="47">
        <v>0.20000000000000001</v>
      </c>
      <c r="M112" s="48">
        <f t="shared" si="16"/>
        <v>441.41397930000005</v>
      </c>
      <c r="N112" s="49">
        <v>0.050000000000000003</v>
      </c>
      <c r="O112" s="50">
        <f t="shared" si="17"/>
        <v>110.35349482500001</v>
      </c>
      <c r="P112" s="49">
        <v>0.050000000000000003</v>
      </c>
      <c r="Q112" s="50">
        <f t="shared" si="18"/>
        <v>110.35349482500001</v>
      </c>
      <c r="R112" s="51">
        <f t="shared" si="19"/>
        <v>14.710000000000001</v>
      </c>
      <c r="S112" s="52">
        <f t="shared" si="20"/>
        <v>1544.5500000000002</v>
      </c>
      <c r="T112" s="53">
        <f t="shared" si="21"/>
        <v>0.60884274763157697</v>
      </c>
    </row>
    <row r="113" ht="15.95" customHeight="1">
      <c r="A113" s="342" t="s">
        <v>485</v>
      </c>
      <c r="B113" s="39" t="s">
        <v>378</v>
      </c>
      <c r="C113" s="59" t="str">
        <f>VLOOKUP(B113,'New template'!A:L,2,FALSE)</f>
        <v>E06165</v>
      </c>
      <c r="D113" s="41">
        <v>3</v>
      </c>
      <c r="E113" s="42">
        <v>468</v>
      </c>
      <c r="F113" s="43">
        <v>0</v>
      </c>
      <c r="G113" s="44">
        <f t="shared" si="11"/>
        <v>468</v>
      </c>
      <c r="H113" s="45">
        <f t="shared" si="12"/>
        <v>66.123720000000006</v>
      </c>
      <c r="I113" s="45">
        <f t="shared" si="13"/>
        <v>198.37116000000003</v>
      </c>
      <c r="J113" s="45">
        <f t="shared" si="14"/>
        <v>8.5960836000000018</v>
      </c>
      <c r="K113" s="46">
        <f t="shared" si="15"/>
        <v>172.58290920000002</v>
      </c>
      <c r="L113" s="47">
        <v>0.20000000000000001</v>
      </c>
      <c r="M113" s="48">
        <f t="shared" si="16"/>
        <v>34.516581840000008</v>
      </c>
      <c r="N113" s="49">
        <v>0.050000000000000003</v>
      </c>
      <c r="O113" s="50">
        <f t="shared" si="17"/>
        <v>8.6291454600000019</v>
      </c>
      <c r="P113" s="49">
        <v>0.050000000000000003</v>
      </c>
      <c r="Q113" s="50">
        <f t="shared" si="18"/>
        <v>8.6291454600000019</v>
      </c>
      <c r="R113" s="51">
        <f t="shared" si="19"/>
        <v>40.270000000000003</v>
      </c>
      <c r="S113" s="52">
        <f t="shared" si="20"/>
        <v>120.81</v>
      </c>
      <c r="T113" s="53">
        <f t="shared" si="21"/>
        <v>0.60900989841466868</v>
      </c>
    </row>
    <row r="114" ht="15.95" customHeight="1">
      <c r="A114" s="342" t="s">
        <v>485</v>
      </c>
      <c r="B114" s="39" t="s">
        <v>378</v>
      </c>
      <c r="C114" s="59" t="str">
        <f>VLOOKUP(B114,'New template'!A:L,2,FALSE)</f>
        <v>E06165</v>
      </c>
      <c r="D114" s="41">
        <v>90</v>
      </c>
      <c r="E114" s="42">
        <v>468</v>
      </c>
      <c r="F114" s="43">
        <v>0.59999999999999998</v>
      </c>
      <c r="G114" s="44">
        <f t="shared" si="11"/>
        <v>187</v>
      </c>
      <c r="H114" s="45">
        <f t="shared" si="12"/>
        <v>26.421230000000001</v>
      </c>
      <c r="I114" s="45">
        <f t="shared" si="13"/>
        <v>2377.9106999999999</v>
      </c>
      <c r="J114" s="45">
        <f t="shared" si="14"/>
        <v>3.4347599000000004</v>
      </c>
      <c r="K114" s="46">
        <f t="shared" si="15"/>
        <v>2068.7823090000002</v>
      </c>
      <c r="L114" s="47">
        <v>0.20000000000000001</v>
      </c>
      <c r="M114" s="48">
        <f t="shared" si="16"/>
        <v>413.75646180000007</v>
      </c>
      <c r="N114" s="49">
        <v>0.050000000000000003</v>
      </c>
      <c r="O114" s="50">
        <f t="shared" si="17"/>
        <v>103.43911545000002</v>
      </c>
      <c r="P114" s="49">
        <v>0.050000000000000003</v>
      </c>
      <c r="Q114" s="50">
        <f t="shared" si="18"/>
        <v>103.43911545000002</v>
      </c>
      <c r="R114" s="51">
        <f t="shared" si="19"/>
        <v>16.09</v>
      </c>
      <c r="S114" s="52">
        <f t="shared" si="20"/>
        <v>1448.0999999999999</v>
      </c>
      <c r="T114" s="53">
        <f t="shared" si="21"/>
        <v>0.60897997557267391</v>
      </c>
    </row>
    <row r="115" ht="15.95" customHeight="1">
      <c r="A115" s="342" t="s">
        <v>485</v>
      </c>
      <c r="B115" s="39" t="s">
        <v>378</v>
      </c>
      <c r="C115" s="59" t="str">
        <f>VLOOKUP(B115,'New template'!A:L,2,FALSE)</f>
        <v>E06165</v>
      </c>
      <c r="D115" s="41">
        <v>26</v>
      </c>
      <c r="E115" s="42">
        <v>468</v>
      </c>
      <c r="F115" s="43">
        <v>0.5</v>
      </c>
      <c r="G115" s="44">
        <f t="shared" si="11"/>
        <v>234</v>
      </c>
      <c r="H115" s="45">
        <f t="shared" si="12"/>
        <v>33.061860000000003</v>
      </c>
      <c r="I115" s="45">
        <f t="shared" si="13"/>
        <v>859.60836000000006</v>
      </c>
      <c r="J115" s="45">
        <f t="shared" si="14"/>
        <v>4.2980418000000009</v>
      </c>
      <c r="K115" s="46">
        <f t="shared" si="15"/>
        <v>747.85927320000008</v>
      </c>
      <c r="L115" s="47">
        <v>0.20000000000000001</v>
      </c>
      <c r="M115" s="48">
        <f t="shared" si="16"/>
        <v>149.57185464000003</v>
      </c>
      <c r="N115" s="49">
        <v>0.050000000000000003</v>
      </c>
      <c r="O115" s="50">
        <f t="shared" si="17"/>
        <v>37.392963660000007</v>
      </c>
      <c r="P115" s="49">
        <v>0.050000000000000003</v>
      </c>
      <c r="Q115" s="50">
        <f t="shared" si="18"/>
        <v>37.392963660000007</v>
      </c>
      <c r="R115" s="51">
        <f t="shared" si="19"/>
        <v>20.129999999999999</v>
      </c>
      <c r="S115" s="52">
        <f t="shared" si="20"/>
        <v>523.38</v>
      </c>
      <c r="T115" s="53">
        <f t="shared" si="21"/>
        <v>0.60885866675377609</v>
      </c>
    </row>
    <row r="116" ht="15.95" customHeight="1">
      <c r="A116" s="342" t="s">
        <v>485</v>
      </c>
      <c r="B116" s="39" t="s">
        <v>154</v>
      </c>
      <c r="C116" s="59" t="str">
        <f>VLOOKUP(B116,'New template'!A:L,2,FALSE)</f>
        <v>E05386</v>
      </c>
      <c r="D116" s="41">
        <v>58</v>
      </c>
      <c r="E116" s="42">
        <v>108</v>
      </c>
      <c r="F116" s="43">
        <v>0.75</v>
      </c>
      <c r="G116" s="44">
        <f t="shared" si="11"/>
        <v>27</v>
      </c>
      <c r="H116" s="45">
        <f t="shared" si="12"/>
        <v>3.8148300000000002</v>
      </c>
      <c r="I116" s="45">
        <f t="shared" si="13"/>
        <v>221.26014000000001</v>
      </c>
      <c r="J116" s="45">
        <f t="shared" si="14"/>
        <v>0.49592790000000003</v>
      </c>
      <c r="K116" s="46">
        <f t="shared" si="15"/>
        <v>192.4963218</v>
      </c>
      <c r="L116" s="47">
        <v>0.20000000000000001</v>
      </c>
      <c r="M116" s="48">
        <f t="shared" si="16"/>
        <v>38.499264360000005</v>
      </c>
      <c r="N116" s="49">
        <v>0.050000000000000003</v>
      </c>
      <c r="O116" s="50">
        <f t="shared" si="17"/>
        <v>9.6248160900000013</v>
      </c>
      <c r="P116" s="49">
        <v>0.050000000000000003</v>
      </c>
      <c r="Q116" s="50">
        <f t="shared" si="18"/>
        <v>9.6248160900000013</v>
      </c>
      <c r="R116" s="51">
        <f t="shared" si="19"/>
        <v>2.3199999999999998</v>
      </c>
      <c r="S116" s="52">
        <f t="shared" si="20"/>
        <v>134.56</v>
      </c>
      <c r="T116" s="53">
        <f t="shared" si="21"/>
        <v>0.60815291900294377</v>
      </c>
    </row>
    <row r="117" ht="15.95" customHeight="1">
      <c r="A117" s="342" t="s">
        <v>485</v>
      </c>
      <c r="B117" s="39" t="s">
        <v>459</v>
      </c>
      <c r="C117" s="59" t="str">
        <f>VLOOKUP(B117,'New template'!A:L,2,FALSE)</f>
        <v>E01970</v>
      </c>
      <c r="D117" s="41">
        <v>370</v>
      </c>
      <c r="E117" s="42">
        <v>268</v>
      </c>
      <c r="F117" s="43">
        <v>0.90000000000000002</v>
      </c>
      <c r="G117" s="44">
        <f t="shared" si="11"/>
        <v>26</v>
      </c>
      <c r="H117" s="45">
        <f t="shared" si="12"/>
        <v>3.67354</v>
      </c>
      <c r="I117" s="45">
        <f t="shared" si="13"/>
        <v>1359.2098000000001</v>
      </c>
      <c r="J117" s="45">
        <f t="shared" si="14"/>
        <v>0.47756020000000005</v>
      </c>
      <c r="K117" s="46">
        <f t="shared" si="15"/>
        <v>1182.512526</v>
      </c>
      <c r="L117" s="47">
        <v>0.20000000000000001</v>
      </c>
      <c r="M117" s="48">
        <f t="shared" si="16"/>
        <v>236.5025052</v>
      </c>
      <c r="N117" s="49">
        <v>0.050000000000000003</v>
      </c>
      <c r="O117" s="50">
        <f t="shared" si="17"/>
        <v>59.1256263</v>
      </c>
      <c r="P117" s="49">
        <v>0.050000000000000003</v>
      </c>
      <c r="Q117" s="50">
        <f t="shared" si="18"/>
        <v>59.1256263</v>
      </c>
      <c r="R117" s="51">
        <f t="shared" si="19"/>
        <v>2.2400000000000002</v>
      </c>
      <c r="S117" s="52">
        <f t="shared" si="20"/>
        <v>828.80000000000007</v>
      </c>
      <c r="T117" s="53">
        <f t="shared" si="21"/>
        <v>0.60976605671913198</v>
      </c>
    </row>
    <row r="118" s="1" customFormat="1" ht="15.95" customHeight="1">
      <c r="A118" s="342" t="s">
        <v>485</v>
      </c>
      <c r="B118" s="39" t="s">
        <v>408</v>
      </c>
      <c r="C118" s="59" t="str">
        <f>VLOOKUP(B118,'New template'!A:L,2,FALSE)</f>
        <v>E05642</v>
      </c>
      <c r="D118" s="41">
        <v>110</v>
      </c>
      <c r="E118" s="42">
        <v>402</v>
      </c>
      <c r="F118" s="43">
        <v>0.87</v>
      </c>
      <c r="G118" s="44">
        <f t="shared" si="11"/>
        <v>52</v>
      </c>
      <c r="H118" s="45">
        <f t="shared" si="12"/>
        <v>7.3470800000000001</v>
      </c>
      <c r="I118" s="45">
        <f t="shared" si="13"/>
        <v>808.17880000000002</v>
      </c>
      <c r="J118" s="45">
        <f t="shared" si="14"/>
        <v>0.95512040000000009</v>
      </c>
      <c r="K118" s="46">
        <f t="shared" si="15"/>
        <v>703.11555599999997</v>
      </c>
      <c r="L118" s="47">
        <v>0.20000000000000001</v>
      </c>
      <c r="M118" s="48">
        <f t="shared" si="16"/>
        <v>140.62311120000001</v>
      </c>
      <c r="N118" s="49">
        <v>0.050000000000000003</v>
      </c>
      <c r="O118" s="50">
        <f t="shared" si="17"/>
        <v>35.155777800000003</v>
      </c>
      <c r="P118" s="49">
        <v>0.050000000000000003</v>
      </c>
      <c r="Q118" s="50">
        <f t="shared" si="18"/>
        <v>35.155777800000003</v>
      </c>
      <c r="R118" s="51">
        <f t="shared" si="19"/>
        <v>4.4699999999999998</v>
      </c>
      <c r="S118" s="52">
        <f t="shared" si="20"/>
        <v>491.69999999999999</v>
      </c>
      <c r="T118" s="53">
        <f t="shared" si="21"/>
        <v>0.60840497177109809</v>
      </c>
    </row>
    <row r="119" ht="15.95" customHeight="1">
      <c r="A119" s="342" t="s">
        <v>485</v>
      </c>
      <c r="B119" s="56" t="s">
        <v>162</v>
      </c>
      <c r="C119" s="59" t="str">
        <f>VLOOKUP(B119,'New template'!A:L,2,FALSE)</f>
        <v>E05083</v>
      </c>
      <c r="D119" s="41">
        <v>6</v>
      </c>
      <c r="E119" s="42">
        <v>198</v>
      </c>
      <c r="F119" s="43">
        <v>0.5</v>
      </c>
      <c r="G119" s="44">
        <f t="shared" si="11"/>
        <v>99</v>
      </c>
      <c r="H119" s="45">
        <f t="shared" si="12"/>
        <v>13.98771</v>
      </c>
      <c r="I119" s="45">
        <f t="shared" si="13"/>
        <v>83.926259999999999</v>
      </c>
      <c r="J119" s="45">
        <f t="shared" si="14"/>
        <v>1.8184023</v>
      </c>
      <c r="K119" s="46">
        <f t="shared" si="15"/>
        <v>73.015846199999999</v>
      </c>
      <c r="L119" s="47">
        <v>0.20000000000000001</v>
      </c>
      <c r="M119" s="48">
        <f t="shared" si="16"/>
        <v>14.60316924</v>
      </c>
      <c r="N119" s="49">
        <v>0.050000000000000003</v>
      </c>
      <c r="O119" s="50">
        <f t="shared" si="17"/>
        <v>3.6507923099999999</v>
      </c>
      <c r="P119" s="49">
        <v>0.050000000000000003</v>
      </c>
      <c r="Q119" s="50">
        <f t="shared" si="18"/>
        <v>3.6507923099999999</v>
      </c>
      <c r="R119" s="51">
        <f t="shared" si="19"/>
        <v>8.5199999999999996</v>
      </c>
      <c r="S119" s="52">
        <f t="shared" si="20"/>
        <v>51.119999999999997</v>
      </c>
      <c r="T119" s="53">
        <f t="shared" si="21"/>
        <v>0.60910613674432768</v>
      </c>
    </row>
    <row r="120" ht="15.95" customHeight="1">
      <c r="A120" s="342" t="s">
        <v>485</v>
      </c>
      <c r="B120" s="57" t="s">
        <v>380</v>
      </c>
      <c r="C120" s="59" t="str">
        <f>VLOOKUP(B120,'New template'!A:L,2,FALSE)</f>
        <v>E05788</v>
      </c>
      <c r="D120" s="41">
        <v>2</v>
      </c>
      <c r="E120" s="42">
        <v>248</v>
      </c>
      <c r="F120" s="43">
        <v>0.5</v>
      </c>
      <c r="G120" s="44">
        <f t="shared" si="11"/>
        <v>124</v>
      </c>
      <c r="H120" s="45">
        <f t="shared" si="12"/>
        <v>17.519960000000001</v>
      </c>
      <c r="I120" s="45">
        <f t="shared" si="13"/>
        <v>35.039920000000002</v>
      </c>
      <c r="J120" s="45">
        <f t="shared" si="14"/>
        <v>2.2775948000000001</v>
      </c>
      <c r="K120" s="46">
        <f t="shared" si="15"/>
        <v>30.484730400000004</v>
      </c>
      <c r="L120" s="47">
        <v>0.20000000000000001</v>
      </c>
      <c r="M120" s="48">
        <f t="shared" si="16"/>
        <v>6.0969460800000013</v>
      </c>
      <c r="N120" s="49">
        <v>0.050000000000000003</v>
      </c>
      <c r="O120" s="50">
        <f t="shared" si="17"/>
        <v>1.5242365200000003</v>
      </c>
      <c r="P120" s="49">
        <v>0.050000000000000003</v>
      </c>
      <c r="Q120" s="50">
        <f t="shared" si="18"/>
        <v>1.5242365200000003</v>
      </c>
      <c r="R120" s="51">
        <f t="shared" si="19"/>
        <v>10.67</v>
      </c>
      <c r="S120" s="52">
        <f t="shared" si="20"/>
        <v>21.34</v>
      </c>
      <c r="T120" s="53">
        <f t="shared" si="21"/>
        <v>0.60901965529601665</v>
      </c>
    </row>
    <row r="121" s="1" customFormat="1" ht="15.95" customHeight="1">
      <c r="A121" s="342" t="s">
        <v>485</v>
      </c>
      <c r="B121" s="56" t="s">
        <v>422</v>
      </c>
      <c r="C121" s="59" t="str">
        <f>VLOOKUP(B121,'New template'!A:L,2,FALSE)</f>
        <v>E03295</v>
      </c>
      <c r="D121" s="41">
        <v>244</v>
      </c>
      <c r="E121" s="42">
        <v>268</v>
      </c>
      <c r="F121" s="43">
        <v>0.90000000000000002</v>
      </c>
      <c r="G121" s="44">
        <f t="shared" si="11"/>
        <v>26</v>
      </c>
      <c r="H121" s="45">
        <f t="shared" si="12"/>
        <v>3.67354</v>
      </c>
      <c r="I121" s="45">
        <f t="shared" si="13"/>
        <v>896.34375999999997</v>
      </c>
      <c r="J121" s="45">
        <f t="shared" si="14"/>
        <v>0.47756020000000005</v>
      </c>
      <c r="K121" s="46">
        <f t="shared" si="15"/>
        <v>779.81907119999994</v>
      </c>
      <c r="L121" s="47">
        <v>0.20000000000000001</v>
      </c>
      <c r="M121" s="48">
        <f t="shared" si="16"/>
        <v>155.96381424</v>
      </c>
      <c r="N121" s="49">
        <v>0.050000000000000003</v>
      </c>
      <c r="O121" s="50">
        <f t="shared" si="17"/>
        <v>38.990953560000001</v>
      </c>
      <c r="P121" s="49">
        <v>0.050000000000000003</v>
      </c>
      <c r="Q121" s="50">
        <f t="shared" si="18"/>
        <v>38.990953560000001</v>
      </c>
      <c r="R121" s="51">
        <f t="shared" si="19"/>
        <v>2.2400000000000002</v>
      </c>
      <c r="S121" s="52">
        <f t="shared" si="20"/>
        <v>546.56000000000006</v>
      </c>
      <c r="T121" s="53">
        <f t="shared" si="21"/>
        <v>0.60976605671913209</v>
      </c>
    </row>
    <row r="122" ht="15.95" customHeight="1">
      <c r="A122" s="342" t="s">
        <v>485</v>
      </c>
      <c r="B122" s="39" t="s">
        <v>423</v>
      </c>
      <c r="C122" s="59" t="str">
        <f>VLOOKUP(B122,'New template'!A:L,2,FALSE)</f>
        <v>E03367</v>
      </c>
      <c r="D122" s="41">
        <v>552</v>
      </c>
      <c r="E122" s="42">
        <v>328</v>
      </c>
      <c r="F122" s="43">
        <v>0.90000000000000002</v>
      </c>
      <c r="G122" s="44">
        <f t="shared" si="11"/>
        <v>32</v>
      </c>
      <c r="H122" s="45">
        <f t="shared" si="12"/>
        <v>4.52128</v>
      </c>
      <c r="I122" s="45">
        <f t="shared" si="13"/>
        <v>2495.74656</v>
      </c>
      <c r="J122" s="45">
        <f t="shared" si="14"/>
        <v>0.58776640000000002</v>
      </c>
      <c r="K122" s="46">
        <f t="shared" si="15"/>
        <v>2171.2995071999999</v>
      </c>
      <c r="L122" s="47">
        <v>0.20000000000000001</v>
      </c>
      <c r="M122" s="48">
        <f t="shared" si="16"/>
        <v>434.25990144000002</v>
      </c>
      <c r="N122" s="49">
        <v>0.050000000000000003</v>
      </c>
      <c r="O122" s="50">
        <f t="shared" si="17"/>
        <v>108.56497536000001</v>
      </c>
      <c r="P122" s="49">
        <v>0.050000000000000003</v>
      </c>
      <c r="Q122" s="50">
        <f t="shared" si="18"/>
        <v>108.56497536000001</v>
      </c>
      <c r="R122" s="51">
        <f t="shared" si="19"/>
        <v>2.75</v>
      </c>
      <c r="S122" s="52">
        <f t="shared" si="20"/>
        <v>1518</v>
      </c>
      <c r="T122" s="53">
        <f t="shared" si="21"/>
        <v>0.60823483615259399</v>
      </c>
    </row>
    <row r="123" ht="15.95" customHeight="1">
      <c r="A123" s="342" t="s">
        <v>485</v>
      </c>
      <c r="B123" s="39" t="s">
        <v>381</v>
      </c>
      <c r="C123" s="59" t="str">
        <f>VLOOKUP(B123,'New template'!A:L,2,FALSE)</f>
        <v>E02973</v>
      </c>
      <c r="D123" s="41">
        <v>21</v>
      </c>
      <c r="E123" s="42">
        <v>178</v>
      </c>
      <c r="F123" s="43">
        <v>0.71999999999999997</v>
      </c>
      <c r="G123" s="44">
        <f t="shared" si="11"/>
        <v>49</v>
      </c>
      <c r="H123" s="45">
        <f t="shared" si="12"/>
        <v>6.9232100000000001</v>
      </c>
      <c r="I123" s="45">
        <f t="shared" si="13"/>
        <v>145.38740999999999</v>
      </c>
      <c r="J123" s="45">
        <f t="shared" si="14"/>
        <v>0.90001730000000002</v>
      </c>
      <c r="K123" s="46">
        <f t="shared" si="15"/>
        <v>126.48704670000001</v>
      </c>
      <c r="L123" s="47">
        <v>0.20000000000000001</v>
      </c>
      <c r="M123" s="48">
        <f t="shared" si="16"/>
        <v>25.297409340000002</v>
      </c>
      <c r="N123" s="49">
        <v>0.050000000000000003</v>
      </c>
      <c r="O123" s="50">
        <f t="shared" si="17"/>
        <v>6.3243523350000004</v>
      </c>
      <c r="P123" s="49">
        <v>0.050000000000000003</v>
      </c>
      <c r="Q123" s="50">
        <f t="shared" si="18"/>
        <v>6.3243523350000004</v>
      </c>
      <c r="R123" s="51">
        <f t="shared" si="19"/>
        <v>4.2199999999999998</v>
      </c>
      <c r="S123" s="52">
        <f t="shared" si="20"/>
        <v>88.61999999999999</v>
      </c>
      <c r="T123" s="53">
        <f t="shared" si="21"/>
        <v>0.60954383876843254</v>
      </c>
    </row>
    <row r="124" s="1" customFormat="1" ht="15.95" customHeight="1">
      <c r="A124" s="342" t="s">
        <v>485</v>
      </c>
      <c r="B124" s="56" t="s">
        <v>172</v>
      </c>
      <c r="C124" s="59" t="str">
        <f>VLOOKUP(B124,'New template'!A:L,2,FALSE)</f>
        <v>E03825</v>
      </c>
      <c r="D124" s="41">
        <v>182</v>
      </c>
      <c r="E124" s="42">
        <v>348</v>
      </c>
      <c r="F124" s="43">
        <v>0.77000000000000002</v>
      </c>
      <c r="G124" s="44">
        <f t="shared" si="11"/>
        <v>80</v>
      </c>
      <c r="H124" s="45">
        <f t="shared" si="12"/>
        <v>11.3032</v>
      </c>
      <c r="I124" s="45">
        <f t="shared" si="13"/>
        <v>2057.1824000000001</v>
      </c>
      <c r="J124" s="45">
        <f t="shared" si="14"/>
        <v>1.4694160000000001</v>
      </c>
      <c r="K124" s="46">
        <f t="shared" si="15"/>
        <v>1789.7486879999999</v>
      </c>
      <c r="L124" s="47">
        <v>0.20000000000000001</v>
      </c>
      <c r="M124" s="48">
        <f t="shared" si="16"/>
        <v>357.94973759999999</v>
      </c>
      <c r="N124" s="49">
        <v>0.050000000000000003</v>
      </c>
      <c r="O124" s="50">
        <f t="shared" si="17"/>
        <v>89.487434399999998</v>
      </c>
      <c r="P124" s="49">
        <v>0.050000000000000003</v>
      </c>
      <c r="Q124" s="50">
        <f t="shared" si="18"/>
        <v>89.487434399999998</v>
      </c>
      <c r="R124" s="51">
        <f t="shared" si="19"/>
        <v>6.8799999999999999</v>
      </c>
      <c r="S124" s="52">
        <f t="shared" si="20"/>
        <v>1252.1600000000001</v>
      </c>
      <c r="T124" s="53">
        <f t="shared" si="21"/>
        <v>0.60867718876070498</v>
      </c>
    </row>
    <row r="125" ht="15.95" customHeight="1">
      <c r="A125" s="342" t="s">
        <v>485</v>
      </c>
      <c r="B125" s="56" t="s">
        <v>382</v>
      </c>
      <c r="C125" s="59" t="str">
        <f>VLOOKUP(B125,'New template'!A:L,2,FALSE)</f>
        <v>E06098</v>
      </c>
      <c r="D125" s="41">
        <v>1</v>
      </c>
      <c r="E125" s="42">
        <v>448</v>
      </c>
      <c r="F125" s="43">
        <v>0</v>
      </c>
      <c r="G125" s="44">
        <f t="shared" si="11"/>
        <v>448</v>
      </c>
      <c r="H125" s="45">
        <f t="shared" si="12"/>
        <v>63.297919999999998</v>
      </c>
      <c r="I125" s="45">
        <f t="shared" si="13"/>
        <v>63.297919999999998</v>
      </c>
      <c r="J125" s="45">
        <f t="shared" si="14"/>
        <v>8.2287295999999994</v>
      </c>
      <c r="K125" s="46">
        <f t="shared" si="15"/>
        <v>55.069190399999997</v>
      </c>
      <c r="L125" s="47">
        <v>0.20000000000000001</v>
      </c>
      <c r="M125" s="48">
        <f t="shared" si="16"/>
        <v>11.013838079999999</v>
      </c>
      <c r="N125" s="49">
        <v>0.050000000000000003</v>
      </c>
      <c r="O125" s="50">
        <f t="shared" si="17"/>
        <v>2.7534595199999998</v>
      </c>
      <c r="P125" s="49">
        <v>0.050000000000000003</v>
      </c>
      <c r="Q125" s="50">
        <f t="shared" si="18"/>
        <v>2.7534595199999998</v>
      </c>
      <c r="R125" s="51">
        <f t="shared" si="19"/>
        <v>38.549999999999997</v>
      </c>
      <c r="S125" s="52">
        <f t="shared" si="20"/>
        <v>38.549999999999997</v>
      </c>
      <c r="T125" s="53">
        <f t="shared" si="21"/>
        <v>0.60902475152422064</v>
      </c>
    </row>
    <row r="126" ht="15.95" customHeight="1">
      <c r="A126" s="342" t="s">
        <v>485</v>
      </c>
      <c r="B126" s="56" t="s">
        <v>382</v>
      </c>
      <c r="C126" s="59" t="str">
        <f>VLOOKUP(B126,'New template'!A:L,2,FALSE)</f>
        <v>E06098</v>
      </c>
      <c r="D126" s="41">
        <v>471</v>
      </c>
      <c r="E126" s="42">
        <v>448</v>
      </c>
      <c r="F126" s="43">
        <v>0.79000000000000004</v>
      </c>
      <c r="G126" s="44">
        <f t="shared" si="11"/>
        <v>94</v>
      </c>
      <c r="H126" s="45">
        <f t="shared" si="12"/>
        <v>13.28126</v>
      </c>
      <c r="I126" s="45">
        <f t="shared" si="13"/>
        <v>6255.4734600000002</v>
      </c>
      <c r="J126" s="45">
        <f t="shared" si="14"/>
        <v>1.7265638000000001</v>
      </c>
      <c r="K126" s="46">
        <f t="shared" si="15"/>
        <v>5442.261910199999</v>
      </c>
      <c r="L126" s="47">
        <v>0.20000000000000001</v>
      </c>
      <c r="M126" s="48">
        <f t="shared" si="16"/>
        <v>1088.4523820399997</v>
      </c>
      <c r="N126" s="49">
        <v>0.050000000000000003</v>
      </c>
      <c r="O126" s="50">
        <f t="shared" si="17"/>
        <v>272.11309550999994</v>
      </c>
      <c r="P126" s="49">
        <v>0.050000000000000003</v>
      </c>
      <c r="Q126" s="50">
        <f t="shared" si="18"/>
        <v>272.11309550999994</v>
      </c>
      <c r="R126" s="51">
        <f t="shared" si="19"/>
        <v>8.0899999999999999</v>
      </c>
      <c r="S126" s="52">
        <f t="shared" si="20"/>
        <v>3810.3899999999999</v>
      </c>
      <c r="T126" s="53">
        <f t="shared" si="21"/>
        <v>0.60912895312643522</v>
      </c>
    </row>
    <row r="127" ht="15.95" customHeight="1">
      <c r="A127" s="342" t="s">
        <v>485</v>
      </c>
      <c r="B127" s="56" t="s">
        <v>382</v>
      </c>
      <c r="C127" s="59" t="str">
        <f>VLOOKUP(B127,'New template'!A:L,2,FALSE)</f>
        <v>E06098</v>
      </c>
      <c r="D127" s="41">
        <v>158</v>
      </c>
      <c r="E127" s="42">
        <v>298</v>
      </c>
      <c r="F127" s="43">
        <v>0.79000000000000004</v>
      </c>
      <c r="G127" s="44">
        <f t="shared" si="11"/>
        <v>62</v>
      </c>
      <c r="H127" s="45">
        <f t="shared" si="12"/>
        <v>8.7599800000000005</v>
      </c>
      <c r="I127" s="45">
        <f t="shared" si="13"/>
        <v>1384.0768400000002</v>
      </c>
      <c r="J127" s="45">
        <f t="shared" si="14"/>
        <v>1.1387974000000001</v>
      </c>
      <c r="K127" s="46">
        <f t="shared" si="15"/>
        <v>1204.1468508</v>
      </c>
      <c r="L127" s="47">
        <v>0.20000000000000001</v>
      </c>
      <c r="M127" s="48">
        <f t="shared" si="16"/>
        <v>240.82937016000002</v>
      </c>
      <c r="N127" s="49">
        <v>0.050000000000000003</v>
      </c>
      <c r="O127" s="50">
        <f t="shared" si="17"/>
        <v>60.207342540000006</v>
      </c>
      <c r="P127" s="49">
        <v>0.050000000000000003</v>
      </c>
      <c r="Q127" s="50">
        <f t="shared" si="18"/>
        <v>60.207342540000006</v>
      </c>
      <c r="R127" s="51">
        <f t="shared" si="19"/>
        <v>5.3300000000000001</v>
      </c>
      <c r="S127" s="52">
        <f t="shared" si="20"/>
        <v>842.13999999999999</v>
      </c>
      <c r="T127" s="53">
        <f t="shared" si="21"/>
        <v>0.60844887773716372</v>
      </c>
    </row>
    <row r="128" ht="15.95" customHeight="1">
      <c r="A128" s="342" t="s">
        <v>485</v>
      </c>
      <c r="B128" s="39" t="s">
        <v>176</v>
      </c>
      <c r="C128" s="59" t="str">
        <f>VLOOKUP(B128,'New template'!A:L,2,FALSE)</f>
        <v>E02997</v>
      </c>
      <c r="D128" s="41">
        <v>387</v>
      </c>
      <c r="E128" s="42">
        <v>268</v>
      </c>
      <c r="F128" s="43">
        <v>0.90000000000000002</v>
      </c>
      <c r="G128" s="44">
        <f t="shared" si="11"/>
        <v>26</v>
      </c>
      <c r="H128" s="45">
        <f t="shared" si="12"/>
        <v>3.67354</v>
      </c>
      <c r="I128" s="45">
        <f t="shared" si="13"/>
        <v>1421.6599799999999</v>
      </c>
      <c r="J128" s="45">
        <f t="shared" si="14"/>
        <v>0.47756020000000005</v>
      </c>
      <c r="K128" s="46">
        <f t="shared" si="15"/>
        <v>1236.8441826000001</v>
      </c>
      <c r="L128" s="47">
        <v>0.20000000000000001</v>
      </c>
      <c r="M128" s="48">
        <f t="shared" si="16"/>
        <v>247.36883652000003</v>
      </c>
      <c r="N128" s="49">
        <v>0.050000000000000003</v>
      </c>
      <c r="O128" s="50">
        <f t="shared" si="17"/>
        <v>61.842209130000008</v>
      </c>
      <c r="P128" s="49">
        <v>0.050000000000000003</v>
      </c>
      <c r="Q128" s="50">
        <f t="shared" si="18"/>
        <v>61.842209130000008</v>
      </c>
      <c r="R128" s="51">
        <f t="shared" si="19"/>
        <v>2.2400000000000002</v>
      </c>
      <c r="S128" s="52">
        <f t="shared" si="20"/>
        <v>866.88000000000011</v>
      </c>
      <c r="T128" s="53">
        <f t="shared" si="21"/>
        <v>0.60976605671913209</v>
      </c>
    </row>
    <row r="129" s="1" customFormat="1" ht="15.95" customHeight="1">
      <c r="A129" s="342" t="s">
        <v>485</v>
      </c>
      <c r="B129" s="39" t="s">
        <v>532</v>
      </c>
      <c r="C129" s="353"/>
      <c r="D129" s="41">
        <v>6</v>
      </c>
      <c r="E129" s="42">
        <v>178</v>
      </c>
      <c r="F129" s="43">
        <v>0</v>
      </c>
      <c r="G129" s="44">
        <f t="shared" si="11"/>
        <v>178</v>
      </c>
      <c r="H129" s="45">
        <f t="shared" si="12"/>
        <v>25.149619999999999</v>
      </c>
      <c r="I129" s="45">
        <f t="shared" si="13"/>
        <v>150.89771999999999</v>
      </c>
      <c r="J129" s="45">
        <f t="shared" si="14"/>
        <v>3.2694505999999999</v>
      </c>
      <c r="K129" s="46">
        <f t="shared" si="15"/>
        <v>131.2810164</v>
      </c>
      <c r="L129" s="47">
        <v>0.20000000000000001</v>
      </c>
      <c r="M129" s="48">
        <f t="shared" si="16"/>
        <v>26.256203280000001</v>
      </c>
      <c r="N129" s="49">
        <v>0.050000000000000003</v>
      </c>
      <c r="O129" s="50">
        <f t="shared" si="17"/>
        <v>6.5640508200000003</v>
      </c>
      <c r="P129" s="49">
        <v>0.050000000000000003</v>
      </c>
      <c r="Q129" s="50">
        <f t="shared" si="18"/>
        <v>6.5640508200000003</v>
      </c>
      <c r="R129" s="51">
        <f t="shared" si="19"/>
        <v>15.32</v>
      </c>
      <c r="S129" s="52">
        <f t="shared" si="20"/>
        <v>91.920000000000002</v>
      </c>
      <c r="T129" s="53">
        <f t="shared" si="21"/>
        <v>0.60915433314698197</v>
      </c>
    </row>
    <row r="130" s="1" customFormat="1" ht="15.95" customHeight="1">
      <c r="A130" s="342" t="s">
        <v>485</v>
      </c>
      <c r="B130" s="54" t="s">
        <v>516</v>
      </c>
      <c r="C130" s="353"/>
      <c r="D130" s="41">
        <v>1</v>
      </c>
      <c r="E130" s="42">
        <v>138</v>
      </c>
      <c r="F130" s="43">
        <v>0</v>
      </c>
      <c r="G130" s="44">
        <f t="shared" si="11"/>
        <v>138</v>
      </c>
      <c r="H130" s="45">
        <f t="shared" si="12"/>
        <v>19.49802</v>
      </c>
      <c r="I130" s="45">
        <f t="shared" si="13"/>
        <v>19.49802</v>
      </c>
      <c r="J130" s="45">
        <f t="shared" si="14"/>
        <v>2.5347426</v>
      </c>
      <c r="K130" s="46">
        <f t="shared" si="15"/>
        <v>16.963277399999999</v>
      </c>
      <c r="L130" s="47">
        <v>0.20000000000000001</v>
      </c>
      <c r="M130" s="48">
        <f t="shared" si="16"/>
        <v>3.3926554800000002</v>
      </c>
      <c r="N130" s="49">
        <v>0.050000000000000003</v>
      </c>
      <c r="O130" s="50">
        <f t="shared" si="17"/>
        <v>0.84816387000000004</v>
      </c>
      <c r="P130" s="49">
        <v>0.050000000000000003</v>
      </c>
      <c r="Q130" s="50">
        <f t="shared" si="18"/>
        <v>0.84816387000000004</v>
      </c>
      <c r="R130" s="51">
        <f t="shared" si="19"/>
        <v>11.869999999999999</v>
      </c>
      <c r="S130" s="52">
        <f t="shared" si="20"/>
        <v>11.869999999999999</v>
      </c>
      <c r="T130" s="53">
        <f t="shared" si="21"/>
        <v>0.60877976327852767</v>
      </c>
    </row>
    <row r="131" ht="15.95" customHeight="1">
      <c r="A131" s="342" t="s">
        <v>485</v>
      </c>
      <c r="B131" s="39" t="s">
        <v>493</v>
      </c>
      <c r="C131" s="59" t="str">
        <f>VLOOKUP(B131,'New template'!A:L,2,FALSE)</f>
        <v>E06134</v>
      </c>
      <c r="D131" s="41">
        <v>20</v>
      </c>
      <c r="E131" s="42">
        <v>138</v>
      </c>
      <c r="F131" s="43">
        <v>0.20000000000000001</v>
      </c>
      <c r="G131" s="44">
        <f t="shared" si="11"/>
        <v>110</v>
      </c>
      <c r="H131" s="45">
        <f t="shared" si="12"/>
        <v>15.5419</v>
      </c>
      <c r="I131" s="45">
        <f t="shared" si="13"/>
        <v>310.83800000000002</v>
      </c>
      <c r="J131" s="45">
        <f t="shared" si="14"/>
        <v>2.0204469999999999</v>
      </c>
      <c r="K131" s="46">
        <f t="shared" si="15"/>
        <v>270.42906000000005</v>
      </c>
      <c r="L131" s="47">
        <v>0.20000000000000001</v>
      </c>
      <c r="M131" s="48">
        <f t="shared" si="16"/>
        <v>54.085812000000011</v>
      </c>
      <c r="N131" s="49">
        <v>0.050000000000000003</v>
      </c>
      <c r="O131" s="50">
        <f t="shared" si="17"/>
        <v>13.521453000000003</v>
      </c>
      <c r="P131" s="49">
        <v>0.050000000000000003</v>
      </c>
      <c r="Q131" s="50">
        <f t="shared" si="18"/>
        <v>13.521453000000003</v>
      </c>
      <c r="R131" s="51">
        <f t="shared" si="19"/>
        <v>9.4700000000000006</v>
      </c>
      <c r="S131" s="52">
        <f t="shared" si="20"/>
        <v>189.40000000000001</v>
      </c>
      <c r="T131" s="53">
        <f t="shared" si="21"/>
        <v>0.60932061073613908</v>
      </c>
    </row>
    <row r="132" ht="15.95" customHeight="1">
      <c r="A132" s="342" t="s">
        <v>485</v>
      </c>
      <c r="B132" s="56" t="s">
        <v>493</v>
      </c>
      <c r="C132" s="59" t="str">
        <f>VLOOKUP(B132,'New template'!A:L,2,FALSE)</f>
        <v>E06134</v>
      </c>
      <c r="D132" s="41">
        <v>18</v>
      </c>
      <c r="E132" s="42">
        <v>138</v>
      </c>
      <c r="F132" s="43">
        <v>0</v>
      </c>
      <c r="G132" s="44">
        <f t="shared" si="11"/>
        <v>138</v>
      </c>
      <c r="H132" s="45">
        <f t="shared" si="12"/>
        <v>19.49802</v>
      </c>
      <c r="I132" s="45">
        <f t="shared" si="13"/>
        <v>350.96436</v>
      </c>
      <c r="J132" s="45">
        <f t="shared" si="14"/>
        <v>2.5347426</v>
      </c>
      <c r="K132" s="46">
        <f t="shared" si="15"/>
        <v>305.3389932</v>
      </c>
      <c r="L132" s="47">
        <v>0.20000000000000001</v>
      </c>
      <c r="M132" s="48">
        <f t="shared" si="16"/>
        <v>61.067798640000007</v>
      </c>
      <c r="N132" s="49">
        <v>0.050000000000000003</v>
      </c>
      <c r="O132" s="50">
        <f t="shared" si="17"/>
        <v>15.266949660000002</v>
      </c>
      <c r="P132" s="49">
        <v>0.050000000000000003</v>
      </c>
      <c r="Q132" s="50">
        <f t="shared" si="18"/>
        <v>15.266949660000002</v>
      </c>
      <c r="R132" s="51">
        <f t="shared" si="19"/>
        <v>11.869999999999999</v>
      </c>
      <c r="S132" s="52">
        <f t="shared" si="20"/>
        <v>213.66</v>
      </c>
      <c r="T132" s="53">
        <f t="shared" si="21"/>
        <v>0.60877976327852779</v>
      </c>
    </row>
    <row r="133" ht="15.95" customHeight="1">
      <c r="A133" s="342" t="s">
        <v>485</v>
      </c>
      <c r="B133" s="39" t="s">
        <v>526</v>
      </c>
      <c r="C133" s="353"/>
      <c r="D133" s="41">
        <v>8</v>
      </c>
      <c r="E133" s="42">
        <v>342</v>
      </c>
      <c r="F133" s="43">
        <v>0.12</v>
      </c>
      <c r="G133" s="44">
        <f t="shared" si="11"/>
        <v>300</v>
      </c>
      <c r="H133" s="45">
        <f t="shared" si="12"/>
        <v>42.387</v>
      </c>
      <c r="I133" s="45">
        <f t="shared" si="13"/>
        <v>339.096</v>
      </c>
      <c r="J133" s="45">
        <f t="shared" si="14"/>
        <v>5.5103100000000005</v>
      </c>
      <c r="K133" s="46">
        <f t="shared" si="15"/>
        <v>295.01351999999997</v>
      </c>
      <c r="L133" s="47">
        <v>0.20000000000000001</v>
      </c>
      <c r="M133" s="48">
        <f t="shared" si="16"/>
        <v>59.002703999999994</v>
      </c>
      <c r="N133" s="49">
        <v>0.050000000000000003</v>
      </c>
      <c r="O133" s="50">
        <f t="shared" si="17"/>
        <v>14.750675999999999</v>
      </c>
      <c r="P133" s="49">
        <v>0.050000000000000003</v>
      </c>
      <c r="Q133" s="50">
        <f t="shared" si="18"/>
        <v>14.750675999999999</v>
      </c>
      <c r="R133" s="51">
        <f t="shared" si="19"/>
        <v>25.809999999999999</v>
      </c>
      <c r="S133" s="52">
        <f t="shared" si="20"/>
        <v>206.47999999999999</v>
      </c>
      <c r="T133" s="53">
        <f t="shared" si="21"/>
        <v>0.60891311015169747</v>
      </c>
    </row>
    <row r="134" ht="15.95" customHeight="1">
      <c r="A134" s="342" t="s">
        <v>485</v>
      </c>
      <c r="B134" s="39" t="s">
        <v>527</v>
      </c>
      <c r="C134" s="353"/>
      <c r="D134" s="41">
        <v>31</v>
      </c>
      <c r="E134" s="42">
        <v>196</v>
      </c>
      <c r="F134" s="43">
        <v>0.070000000000000007</v>
      </c>
      <c r="G134" s="44">
        <f t="shared" si="11"/>
        <v>182</v>
      </c>
      <c r="H134" s="45">
        <f t="shared" si="12"/>
        <v>25.714780000000001</v>
      </c>
      <c r="I134" s="45">
        <f t="shared" si="13"/>
        <v>797.15818000000002</v>
      </c>
      <c r="J134" s="45">
        <f t="shared" si="14"/>
        <v>3.3429214000000003</v>
      </c>
      <c r="K134" s="46">
        <f t="shared" si="15"/>
        <v>693.52761659999999</v>
      </c>
      <c r="L134" s="47">
        <v>0.20000000000000001</v>
      </c>
      <c r="M134" s="48">
        <f t="shared" si="16"/>
        <v>138.70552332</v>
      </c>
      <c r="N134" s="49">
        <v>0.050000000000000003</v>
      </c>
      <c r="O134" s="50">
        <f t="shared" si="17"/>
        <v>34.676380829999999</v>
      </c>
      <c r="P134" s="49">
        <v>0.050000000000000003</v>
      </c>
      <c r="Q134" s="50">
        <f t="shared" si="18"/>
        <v>34.676380829999999</v>
      </c>
      <c r="R134" s="51">
        <f t="shared" si="19"/>
        <v>15.66</v>
      </c>
      <c r="S134" s="52">
        <f t="shared" si="20"/>
        <v>485.45999999999998</v>
      </c>
      <c r="T134" s="53">
        <f t="shared" si="21"/>
        <v>0.60898829389168407</v>
      </c>
    </row>
    <row r="135" ht="15.95" customHeight="1">
      <c r="A135" s="342" t="s">
        <v>485</v>
      </c>
      <c r="B135" s="39" t="s">
        <v>184</v>
      </c>
      <c r="C135" s="59" t="str">
        <f>VLOOKUP(B135,'New template'!A:L,2,FALSE)</f>
        <v>E06114</v>
      </c>
      <c r="D135" s="41">
        <v>8</v>
      </c>
      <c r="E135" s="42">
        <v>298</v>
      </c>
      <c r="F135" s="43">
        <v>0.59999999999999998</v>
      </c>
      <c r="G135" s="44">
        <f t="shared" si="11"/>
        <v>119</v>
      </c>
      <c r="H135" s="45">
        <f t="shared" si="12"/>
        <v>16.813510000000001</v>
      </c>
      <c r="I135" s="45">
        <f t="shared" si="13"/>
        <v>134.50808000000001</v>
      </c>
      <c r="J135" s="45">
        <f t="shared" si="14"/>
        <v>2.1857563</v>
      </c>
      <c r="K135" s="46">
        <f t="shared" si="15"/>
        <v>117.02202960000001</v>
      </c>
      <c r="L135" s="47">
        <v>0.20000000000000001</v>
      </c>
      <c r="M135" s="48">
        <f t="shared" si="16"/>
        <v>23.404405920000002</v>
      </c>
      <c r="N135" s="49">
        <v>0.050000000000000003</v>
      </c>
      <c r="O135" s="50">
        <f t="shared" si="17"/>
        <v>5.8511014800000005</v>
      </c>
      <c r="P135" s="49">
        <v>0.050000000000000003</v>
      </c>
      <c r="Q135" s="50">
        <f t="shared" si="18"/>
        <v>5.8511014800000005</v>
      </c>
      <c r="R135" s="51">
        <f t="shared" si="19"/>
        <v>10.24</v>
      </c>
      <c r="S135" s="52">
        <f t="shared" si="20"/>
        <v>81.920000000000002</v>
      </c>
      <c r="T135" s="53">
        <f t="shared" si="21"/>
        <v>0.60903404464623978</v>
      </c>
    </row>
    <row r="136" ht="15.95" customHeight="1">
      <c r="A136" s="342" t="s">
        <v>485</v>
      </c>
      <c r="B136" s="39" t="s">
        <v>186</v>
      </c>
      <c r="C136" s="59" t="str">
        <f>VLOOKUP(B136,'New template'!A:L,2,FALSE)</f>
        <v>E06272</v>
      </c>
      <c r="D136" s="41">
        <v>5</v>
      </c>
      <c r="E136" s="42">
        <v>348</v>
      </c>
      <c r="F136" s="43">
        <v>0.5</v>
      </c>
      <c r="G136" s="44">
        <f t="shared" si="11"/>
        <v>174</v>
      </c>
      <c r="H136" s="45">
        <f t="shared" si="12"/>
        <v>24.58446</v>
      </c>
      <c r="I136" s="45">
        <f t="shared" si="13"/>
        <v>122.92230000000001</v>
      </c>
      <c r="J136" s="45">
        <f t="shared" si="14"/>
        <v>3.1959797999999999</v>
      </c>
      <c r="K136" s="46">
        <f t="shared" si="15"/>
        <v>106.942401</v>
      </c>
      <c r="L136" s="47">
        <v>0.20000000000000001</v>
      </c>
      <c r="M136" s="48">
        <f t="shared" si="16"/>
        <v>21.388480200000004</v>
      </c>
      <c r="N136" s="49">
        <v>0.050000000000000003</v>
      </c>
      <c r="O136" s="50">
        <f t="shared" si="17"/>
        <v>5.3471200500000009</v>
      </c>
      <c r="P136" s="49">
        <v>0.050000000000000003</v>
      </c>
      <c r="Q136" s="50">
        <f t="shared" si="18"/>
        <v>5.3471200500000009</v>
      </c>
      <c r="R136" s="51">
        <f t="shared" si="19"/>
        <v>14.970000000000001</v>
      </c>
      <c r="S136" s="52">
        <f t="shared" si="20"/>
        <v>74.850000000000009</v>
      </c>
      <c r="T136" s="53">
        <f t="shared" si="21"/>
        <v>0.60892124537207659</v>
      </c>
    </row>
    <row r="137" ht="15.95" customHeight="1">
      <c r="A137" s="342" t="s">
        <v>485</v>
      </c>
      <c r="B137" s="39" t="s">
        <v>188</v>
      </c>
      <c r="C137" s="59" t="str">
        <f>VLOOKUP(B137,'New template'!A:L,2,FALSE)</f>
        <v>E03557</v>
      </c>
      <c r="D137" s="41">
        <v>82</v>
      </c>
      <c r="E137" s="42">
        <v>328</v>
      </c>
      <c r="F137" s="43">
        <v>0.84999999999999998</v>
      </c>
      <c r="G137" s="44">
        <f t="shared" si="11"/>
        <v>49</v>
      </c>
      <c r="H137" s="45">
        <f t="shared" si="12"/>
        <v>6.9232100000000001</v>
      </c>
      <c r="I137" s="45">
        <f t="shared" si="13"/>
        <v>567.70321999999999</v>
      </c>
      <c r="J137" s="45">
        <f t="shared" si="14"/>
        <v>0.90001730000000002</v>
      </c>
      <c r="K137" s="46">
        <f t="shared" si="15"/>
        <v>493.90180140000001</v>
      </c>
      <c r="L137" s="47">
        <v>0.20000000000000001</v>
      </c>
      <c r="M137" s="48">
        <f t="shared" si="16"/>
        <v>98.780360280000011</v>
      </c>
      <c r="N137" s="49">
        <v>0.050000000000000003</v>
      </c>
      <c r="O137" s="50">
        <f t="shared" si="17"/>
        <v>24.695090070000003</v>
      </c>
      <c r="P137" s="49">
        <v>0.050000000000000003</v>
      </c>
      <c r="Q137" s="50">
        <f t="shared" si="18"/>
        <v>24.695090070000003</v>
      </c>
      <c r="R137" s="51">
        <f t="shared" si="19"/>
        <v>4.2199999999999998</v>
      </c>
      <c r="S137" s="52">
        <f t="shared" si="20"/>
        <v>346.03999999999996</v>
      </c>
      <c r="T137" s="53">
        <f t="shared" si="21"/>
        <v>0.60954383876843254</v>
      </c>
    </row>
    <row r="138" ht="15.95" customHeight="1">
      <c r="A138" s="342" t="s">
        <v>485</v>
      </c>
      <c r="B138" s="56" t="s">
        <v>190</v>
      </c>
      <c r="C138" s="59" t="str">
        <f>VLOOKUP(B138,'New template'!A:L,2,FALSE)</f>
        <v>E04727</v>
      </c>
      <c r="D138" s="41">
        <v>43</v>
      </c>
      <c r="E138" s="42">
        <v>398</v>
      </c>
      <c r="F138" s="43">
        <v>0.84999999999999998</v>
      </c>
      <c r="G138" s="44">
        <f t="shared" si="11"/>
        <v>59</v>
      </c>
      <c r="H138" s="45">
        <f t="shared" si="12"/>
        <v>8.3361099999999997</v>
      </c>
      <c r="I138" s="45">
        <f t="shared" si="13"/>
        <v>358.45272999999997</v>
      </c>
      <c r="J138" s="45">
        <f t="shared" si="14"/>
        <v>1.0836942999999999</v>
      </c>
      <c r="K138" s="46">
        <f t="shared" si="15"/>
        <v>311.85387509999998</v>
      </c>
      <c r="L138" s="47">
        <v>0.20000000000000001</v>
      </c>
      <c r="M138" s="48">
        <f t="shared" si="16"/>
        <v>62.370775019999996</v>
      </c>
      <c r="N138" s="49">
        <v>0.050000000000000003</v>
      </c>
      <c r="O138" s="50">
        <f t="shared" si="17"/>
        <v>15.592693754999999</v>
      </c>
      <c r="P138" s="49">
        <v>0.050000000000000003</v>
      </c>
      <c r="Q138" s="50">
        <f t="shared" si="18"/>
        <v>15.592693754999999</v>
      </c>
      <c r="R138" s="51">
        <f t="shared" si="19"/>
        <v>5.0800000000000001</v>
      </c>
      <c r="S138" s="52">
        <f t="shared" si="20"/>
        <v>218.44</v>
      </c>
      <c r="T138" s="53">
        <f t="shared" si="21"/>
        <v>0.60939694893661434</v>
      </c>
    </row>
    <row r="139" ht="15.95" customHeight="1">
      <c r="A139" s="342" t="s">
        <v>485</v>
      </c>
      <c r="B139" s="56" t="s">
        <v>192</v>
      </c>
      <c r="C139" s="59" t="str">
        <f>VLOOKUP(B139,'New template'!A:L,2,FALSE)</f>
        <v>E05643</v>
      </c>
      <c r="D139" s="41">
        <v>239</v>
      </c>
      <c r="E139" s="42">
        <v>518</v>
      </c>
      <c r="F139" s="43">
        <v>0.84999999999999998</v>
      </c>
      <c r="G139" s="44">
        <f t="shared" ref="G139:G202" si="22">ROUNDDOWN(E139*(1-F139),0)</f>
        <v>77</v>
      </c>
      <c r="H139" s="45">
        <f t="shared" ref="H139:H202" si="23">G139*$C$6</f>
        <v>10.87933</v>
      </c>
      <c r="I139" s="45">
        <f t="shared" ref="I139:I202" si="24">H139*D139</f>
        <v>2600.15987</v>
      </c>
      <c r="J139" s="45">
        <f t="shared" ref="J139:J202" si="25">H139*0.13</f>
        <v>1.4143128999999999</v>
      </c>
      <c r="K139" s="46">
        <f t="shared" ref="K139:K202" si="26">(H139-J139)*D139</f>
        <v>2262.1390868999997</v>
      </c>
      <c r="L139" s="47">
        <v>0.20000000000000001</v>
      </c>
      <c r="M139" s="48">
        <f t="shared" ref="M139:M202" si="27">K139*L139</f>
        <v>452.42781737999996</v>
      </c>
      <c r="N139" s="49">
        <v>0.050000000000000003</v>
      </c>
      <c r="O139" s="50">
        <f t="shared" ref="O139:O202" si="28">K139*N139</f>
        <v>113.10695434499999</v>
      </c>
      <c r="P139" s="49">
        <v>0.050000000000000003</v>
      </c>
      <c r="Q139" s="50">
        <f t="shared" ref="Q139:Q202" si="29">K139*P139</f>
        <v>113.10695434499999</v>
      </c>
      <c r="R139" s="51">
        <f t="shared" ref="R139:R202" si="30">IFERROR(ROUND((K139-M139-O139-Q139)/D139,2),0)</f>
        <v>6.6299999999999999</v>
      </c>
      <c r="S139" s="52">
        <f t="shared" ref="S139:S202" si="31">+D139*R139</f>
        <v>1584.5699999999999</v>
      </c>
      <c r="T139" s="53">
        <f t="shared" ref="T139:T202" si="32">S139/I139</f>
        <v>0.60941252816120106</v>
      </c>
    </row>
    <row r="140" ht="15.95" customHeight="1">
      <c r="A140" s="342" t="s">
        <v>485</v>
      </c>
      <c r="B140" s="56" t="s">
        <v>194</v>
      </c>
      <c r="C140" s="59" t="str">
        <f>VLOOKUP(B140,'New template'!A:L,2,FALSE)</f>
        <v>E03559</v>
      </c>
      <c r="D140" s="41">
        <v>1</v>
      </c>
      <c r="E140" s="42">
        <v>348</v>
      </c>
      <c r="F140" s="43">
        <v>0</v>
      </c>
      <c r="G140" s="44">
        <f t="shared" si="22"/>
        <v>348</v>
      </c>
      <c r="H140" s="45">
        <f t="shared" si="23"/>
        <v>49.16892</v>
      </c>
      <c r="I140" s="45">
        <f t="shared" si="24"/>
        <v>49.16892</v>
      </c>
      <c r="J140" s="45">
        <f t="shared" si="25"/>
        <v>6.3919595999999999</v>
      </c>
      <c r="K140" s="46">
        <f t="shared" si="26"/>
        <v>42.7769604</v>
      </c>
      <c r="L140" s="47">
        <v>0.20000000000000001</v>
      </c>
      <c r="M140" s="48">
        <f t="shared" si="27"/>
        <v>8.5553920800000007</v>
      </c>
      <c r="N140" s="49">
        <v>0.050000000000000003</v>
      </c>
      <c r="O140" s="50">
        <f t="shared" si="28"/>
        <v>2.1388480200000002</v>
      </c>
      <c r="P140" s="49">
        <v>0.050000000000000003</v>
      </c>
      <c r="Q140" s="50">
        <f t="shared" si="29"/>
        <v>2.1388480200000002</v>
      </c>
      <c r="R140" s="51">
        <f t="shared" si="30"/>
        <v>29.940000000000001</v>
      </c>
      <c r="S140" s="52">
        <f t="shared" si="31"/>
        <v>29.940000000000001</v>
      </c>
      <c r="T140" s="53">
        <f t="shared" si="32"/>
        <v>0.60892124537207648</v>
      </c>
    </row>
    <row r="141" ht="15.95" customHeight="1">
      <c r="A141" s="342" t="s">
        <v>485</v>
      </c>
      <c r="B141" s="56" t="s">
        <v>194</v>
      </c>
      <c r="C141" s="59" t="str">
        <f>VLOOKUP(B141,'New template'!A:L,2,FALSE)</f>
        <v>E03559</v>
      </c>
      <c r="D141" s="41">
        <v>27</v>
      </c>
      <c r="E141" s="42">
        <v>348</v>
      </c>
      <c r="F141" s="43">
        <v>0.75</v>
      </c>
      <c r="G141" s="44">
        <f t="shared" si="22"/>
        <v>87</v>
      </c>
      <c r="H141" s="45">
        <f t="shared" si="23"/>
        <v>12.29223</v>
      </c>
      <c r="I141" s="45">
        <f t="shared" si="24"/>
        <v>331.89021000000002</v>
      </c>
      <c r="J141" s="45">
        <f t="shared" si="25"/>
        <v>1.5979899</v>
      </c>
      <c r="K141" s="46">
        <f t="shared" si="26"/>
        <v>288.74448269999999</v>
      </c>
      <c r="L141" s="47">
        <v>0.20000000000000001</v>
      </c>
      <c r="M141" s="48">
        <f t="shared" si="27"/>
        <v>57.748896540000004</v>
      </c>
      <c r="N141" s="49">
        <v>0.050000000000000003</v>
      </c>
      <c r="O141" s="50">
        <f t="shared" si="28"/>
        <v>14.437224135000001</v>
      </c>
      <c r="P141" s="49">
        <v>0.050000000000000003</v>
      </c>
      <c r="Q141" s="50">
        <f t="shared" si="29"/>
        <v>14.437224135000001</v>
      </c>
      <c r="R141" s="51">
        <f t="shared" si="30"/>
        <v>7.4900000000000002</v>
      </c>
      <c r="S141" s="52">
        <f t="shared" si="31"/>
        <v>202.23000000000002</v>
      </c>
      <c r="T141" s="53">
        <f t="shared" si="32"/>
        <v>0.60932800639102913</v>
      </c>
    </row>
    <row r="142" ht="15.95" customHeight="1">
      <c r="A142" s="342" t="s">
        <v>485</v>
      </c>
      <c r="B142" s="56" t="s">
        <v>196</v>
      </c>
      <c r="C142" s="59" t="str">
        <f>VLOOKUP(B142,'New template'!A:L,2,FALSE)</f>
        <v>E05472</v>
      </c>
      <c r="D142" s="41">
        <v>90</v>
      </c>
      <c r="E142" s="42">
        <v>498</v>
      </c>
      <c r="F142" s="43">
        <v>0.75</v>
      </c>
      <c r="G142" s="44">
        <f t="shared" si="22"/>
        <v>124</v>
      </c>
      <c r="H142" s="45">
        <f t="shared" si="23"/>
        <v>17.519960000000001</v>
      </c>
      <c r="I142" s="45">
        <f t="shared" si="24"/>
        <v>1576.7964000000002</v>
      </c>
      <c r="J142" s="45">
        <f t="shared" si="25"/>
        <v>2.2775948000000001</v>
      </c>
      <c r="K142" s="46">
        <f t="shared" si="26"/>
        <v>1371.8128680000002</v>
      </c>
      <c r="L142" s="47">
        <v>0.20000000000000001</v>
      </c>
      <c r="M142" s="48">
        <f t="shared" si="27"/>
        <v>274.36257360000008</v>
      </c>
      <c r="N142" s="49">
        <v>0.050000000000000003</v>
      </c>
      <c r="O142" s="50">
        <f t="shared" si="28"/>
        <v>68.590643400000019</v>
      </c>
      <c r="P142" s="49">
        <v>0.050000000000000003</v>
      </c>
      <c r="Q142" s="50">
        <f t="shared" si="29"/>
        <v>68.590643400000019</v>
      </c>
      <c r="R142" s="51">
        <f t="shared" si="30"/>
        <v>10.67</v>
      </c>
      <c r="S142" s="52">
        <f t="shared" si="31"/>
        <v>960.29999999999995</v>
      </c>
      <c r="T142" s="53">
        <f t="shared" si="32"/>
        <v>0.60901965529601654</v>
      </c>
    </row>
    <row r="143" ht="15.95" customHeight="1">
      <c r="A143" s="342" t="s">
        <v>485</v>
      </c>
      <c r="B143" s="39" t="s">
        <v>196</v>
      </c>
      <c r="C143" s="59" t="str">
        <f>VLOOKUP(B143,'New template'!A:L,2,FALSE)</f>
        <v>E05472</v>
      </c>
      <c r="D143" s="41">
        <v>3</v>
      </c>
      <c r="E143" s="42">
        <v>498</v>
      </c>
      <c r="F143" s="43">
        <v>0.67000000000000004</v>
      </c>
      <c r="G143" s="44">
        <f t="shared" si="22"/>
        <v>164</v>
      </c>
      <c r="H143" s="45">
        <f t="shared" si="23"/>
        <v>23.171559999999999</v>
      </c>
      <c r="I143" s="45">
        <f t="shared" si="24"/>
        <v>69.514679999999998</v>
      </c>
      <c r="J143" s="45">
        <f t="shared" si="25"/>
        <v>3.0123028000000001</v>
      </c>
      <c r="K143" s="46">
        <f t="shared" si="26"/>
        <v>60.477771599999997</v>
      </c>
      <c r="L143" s="47">
        <v>0.20000000000000001</v>
      </c>
      <c r="M143" s="48">
        <f t="shared" si="27"/>
        <v>12.09555432</v>
      </c>
      <c r="N143" s="49">
        <v>0.050000000000000003</v>
      </c>
      <c r="O143" s="50">
        <f t="shared" si="28"/>
        <v>3.0238885799999999</v>
      </c>
      <c r="P143" s="49">
        <v>0.050000000000000003</v>
      </c>
      <c r="Q143" s="50">
        <f t="shared" si="29"/>
        <v>3.0238885799999999</v>
      </c>
      <c r="R143" s="51">
        <f t="shared" si="30"/>
        <v>14.109999999999999</v>
      </c>
      <c r="S143" s="52">
        <f t="shared" si="31"/>
        <v>42.329999999999998</v>
      </c>
      <c r="T143" s="53">
        <f t="shared" si="32"/>
        <v>0.60893612687276988</v>
      </c>
    </row>
    <row r="144" ht="15.95" customHeight="1">
      <c r="A144" s="342" t="s">
        <v>485</v>
      </c>
      <c r="B144" s="39" t="s">
        <v>198</v>
      </c>
      <c r="C144" s="59" t="str">
        <f>VLOOKUP(B144,'New template'!A:L,2,FALSE)</f>
        <v>E02985</v>
      </c>
      <c r="D144" s="41">
        <v>1</v>
      </c>
      <c r="E144" s="42">
        <v>198</v>
      </c>
      <c r="F144" s="43">
        <v>0</v>
      </c>
      <c r="G144" s="44">
        <f t="shared" si="22"/>
        <v>198</v>
      </c>
      <c r="H144" s="45">
        <f t="shared" si="23"/>
        <v>27.97542</v>
      </c>
      <c r="I144" s="45">
        <f t="shared" si="24"/>
        <v>27.97542</v>
      </c>
      <c r="J144" s="45">
        <f t="shared" si="25"/>
        <v>3.6368046000000001</v>
      </c>
      <c r="K144" s="46">
        <f t="shared" si="26"/>
        <v>24.338615399999998</v>
      </c>
      <c r="L144" s="47">
        <v>0.20000000000000001</v>
      </c>
      <c r="M144" s="48">
        <f t="shared" si="27"/>
        <v>4.8677230800000002</v>
      </c>
      <c r="N144" s="49">
        <v>0.050000000000000003</v>
      </c>
      <c r="O144" s="50">
        <f t="shared" si="28"/>
        <v>1.2169307700000001</v>
      </c>
      <c r="P144" s="49">
        <v>0.050000000000000003</v>
      </c>
      <c r="Q144" s="50">
        <f t="shared" si="29"/>
        <v>1.2169307700000001</v>
      </c>
      <c r="R144" s="51">
        <f t="shared" si="30"/>
        <v>17.039999999999999</v>
      </c>
      <c r="S144" s="52">
        <f t="shared" si="31"/>
        <v>17.039999999999999</v>
      </c>
      <c r="T144" s="53">
        <f t="shared" si="32"/>
        <v>0.60910613674432768</v>
      </c>
    </row>
    <row r="145" ht="15.95" customHeight="1">
      <c r="A145" s="342" t="s">
        <v>485</v>
      </c>
      <c r="B145" s="39" t="s">
        <v>198</v>
      </c>
      <c r="C145" s="59" t="str">
        <f>VLOOKUP(B145,'New template'!A:L,2,FALSE)</f>
        <v>E02985</v>
      </c>
      <c r="D145" s="41">
        <v>4</v>
      </c>
      <c r="E145" s="42">
        <v>198</v>
      </c>
      <c r="F145" s="43">
        <v>0.5</v>
      </c>
      <c r="G145" s="44">
        <f t="shared" si="22"/>
        <v>99</v>
      </c>
      <c r="H145" s="45">
        <f t="shared" si="23"/>
        <v>13.98771</v>
      </c>
      <c r="I145" s="45">
        <f t="shared" si="24"/>
        <v>55.950839999999999</v>
      </c>
      <c r="J145" s="45">
        <f t="shared" si="25"/>
        <v>1.8184023</v>
      </c>
      <c r="K145" s="46">
        <f t="shared" si="26"/>
        <v>48.677230799999997</v>
      </c>
      <c r="L145" s="47">
        <v>0.20000000000000001</v>
      </c>
      <c r="M145" s="48">
        <f t="shared" si="27"/>
        <v>9.7354461600000004</v>
      </c>
      <c r="N145" s="49">
        <v>0.050000000000000003</v>
      </c>
      <c r="O145" s="50">
        <f t="shared" si="28"/>
        <v>2.4338615400000001</v>
      </c>
      <c r="P145" s="49">
        <v>0.050000000000000003</v>
      </c>
      <c r="Q145" s="50">
        <f t="shared" si="29"/>
        <v>2.4338615400000001</v>
      </c>
      <c r="R145" s="51">
        <f t="shared" si="30"/>
        <v>8.5199999999999996</v>
      </c>
      <c r="S145" s="52">
        <f t="shared" si="31"/>
        <v>34.079999999999998</v>
      </c>
      <c r="T145" s="53">
        <f t="shared" si="32"/>
        <v>0.60910613674432768</v>
      </c>
    </row>
    <row r="146" ht="15.95" customHeight="1">
      <c r="A146" s="342" t="s">
        <v>485</v>
      </c>
      <c r="B146" s="39" t="s">
        <v>200</v>
      </c>
      <c r="C146" s="59" t="str">
        <f>VLOOKUP(B146,'New template'!A:L,2,FALSE)</f>
        <v>E06306</v>
      </c>
      <c r="D146" s="41">
        <v>2</v>
      </c>
      <c r="E146" s="42">
        <v>298</v>
      </c>
      <c r="F146" s="43">
        <v>0</v>
      </c>
      <c r="G146" s="44">
        <f t="shared" si="22"/>
        <v>298</v>
      </c>
      <c r="H146" s="45">
        <f t="shared" si="23"/>
        <v>42.104419999999998</v>
      </c>
      <c r="I146" s="45">
        <f t="shared" si="24"/>
        <v>84.208839999999995</v>
      </c>
      <c r="J146" s="45">
        <f t="shared" si="25"/>
        <v>5.4735746000000001</v>
      </c>
      <c r="K146" s="46">
        <f t="shared" si="26"/>
        <v>73.261690799999997</v>
      </c>
      <c r="L146" s="47">
        <v>0.20000000000000001</v>
      </c>
      <c r="M146" s="48">
        <f t="shared" si="27"/>
        <v>14.652338159999999</v>
      </c>
      <c r="N146" s="49">
        <v>0.050000000000000003</v>
      </c>
      <c r="O146" s="50">
        <f t="shared" si="28"/>
        <v>3.6630845399999998</v>
      </c>
      <c r="P146" s="49">
        <v>0.050000000000000003</v>
      </c>
      <c r="Q146" s="50">
        <f t="shared" si="29"/>
        <v>3.6630845399999998</v>
      </c>
      <c r="R146" s="51">
        <f t="shared" si="30"/>
        <v>25.640000000000001</v>
      </c>
      <c r="S146" s="52">
        <f t="shared" si="31"/>
        <v>51.280000000000001</v>
      </c>
      <c r="T146" s="53">
        <f t="shared" si="32"/>
        <v>0.60896219446794431</v>
      </c>
    </row>
    <row r="147" ht="15.95" customHeight="1">
      <c r="A147" s="342" t="s">
        <v>485</v>
      </c>
      <c r="B147" s="39" t="s">
        <v>200</v>
      </c>
      <c r="C147" s="59" t="str">
        <f>VLOOKUP(B147,'New template'!A:L,2,FALSE)</f>
        <v>E06306</v>
      </c>
      <c r="D147" s="41">
        <v>25</v>
      </c>
      <c r="E147" s="42">
        <v>298</v>
      </c>
      <c r="F147" s="43">
        <v>0.5</v>
      </c>
      <c r="G147" s="44">
        <f t="shared" si="22"/>
        <v>149</v>
      </c>
      <c r="H147" s="45">
        <f t="shared" si="23"/>
        <v>21.052209999999999</v>
      </c>
      <c r="I147" s="45">
        <f t="shared" si="24"/>
        <v>526.30525</v>
      </c>
      <c r="J147" s="45">
        <f t="shared" si="25"/>
        <v>2.7367873</v>
      </c>
      <c r="K147" s="46">
        <f t="shared" si="26"/>
        <v>457.88556749999998</v>
      </c>
      <c r="L147" s="47">
        <v>0.20000000000000001</v>
      </c>
      <c r="M147" s="48">
        <f t="shared" si="27"/>
        <v>91.577113499999996</v>
      </c>
      <c r="N147" s="49">
        <v>0.050000000000000003</v>
      </c>
      <c r="O147" s="50">
        <f t="shared" si="28"/>
        <v>22.894278374999999</v>
      </c>
      <c r="P147" s="49">
        <v>0.050000000000000003</v>
      </c>
      <c r="Q147" s="50">
        <f t="shared" si="29"/>
        <v>22.894278374999999</v>
      </c>
      <c r="R147" s="51">
        <f t="shared" si="30"/>
        <v>12.82</v>
      </c>
      <c r="S147" s="52">
        <f t="shared" si="31"/>
        <v>320.5</v>
      </c>
      <c r="T147" s="53">
        <f t="shared" si="32"/>
        <v>0.6089621944679442</v>
      </c>
    </row>
    <row r="148" s="1" customFormat="1" ht="15.95" customHeight="1">
      <c r="A148" s="342" t="s">
        <v>485</v>
      </c>
      <c r="B148" s="56" t="s">
        <v>202</v>
      </c>
      <c r="C148" s="59" t="str">
        <f>VLOOKUP(B148,'New template'!A:L,2,FALSE)</f>
        <v>E02875</v>
      </c>
      <c r="D148" s="41">
        <v>267</v>
      </c>
      <c r="E148" s="42">
        <v>298</v>
      </c>
      <c r="F148" s="43">
        <v>0.90000000000000002</v>
      </c>
      <c r="G148" s="44">
        <f t="shared" si="22"/>
        <v>29</v>
      </c>
      <c r="H148" s="45">
        <f t="shared" si="23"/>
        <v>4.09741</v>
      </c>
      <c r="I148" s="45">
        <f t="shared" si="24"/>
        <v>1094.00847</v>
      </c>
      <c r="J148" s="45">
        <f t="shared" si="25"/>
        <v>0.53266330000000006</v>
      </c>
      <c r="K148" s="46">
        <f t="shared" si="26"/>
        <v>951.78736889999993</v>
      </c>
      <c r="L148" s="47">
        <v>0.20000000000000001</v>
      </c>
      <c r="M148" s="48">
        <f t="shared" si="27"/>
        <v>190.35747377999999</v>
      </c>
      <c r="N148" s="49">
        <v>0.050000000000000003</v>
      </c>
      <c r="O148" s="50">
        <f t="shared" si="28"/>
        <v>47.589368444999998</v>
      </c>
      <c r="P148" s="49">
        <v>0.050000000000000003</v>
      </c>
      <c r="Q148" s="50">
        <f t="shared" si="29"/>
        <v>47.589368444999998</v>
      </c>
      <c r="R148" s="51">
        <f t="shared" si="30"/>
        <v>2.5</v>
      </c>
      <c r="S148" s="52">
        <f t="shared" si="31"/>
        <v>667.5</v>
      </c>
      <c r="T148" s="53">
        <f t="shared" si="32"/>
        <v>0.61014152842893443</v>
      </c>
    </row>
    <row r="149" ht="15.95" customHeight="1">
      <c r="A149" s="342" t="s">
        <v>485</v>
      </c>
      <c r="B149" s="56" t="s">
        <v>204</v>
      </c>
      <c r="C149" s="59" t="str">
        <f>VLOOKUP(B149,'New template'!A:L,2,FALSE)</f>
        <v>E03123</v>
      </c>
      <c r="D149" s="41">
        <v>60</v>
      </c>
      <c r="E149" s="42">
        <v>448</v>
      </c>
      <c r="F149" s="43">
        <v>0.83999999999999997</v>
      </c>
      <c r="G149" s="44">
        <f t="shared" si="22"/>
        <v>71</v>
      </c>
      <c r="H149" s="45">
        <f t="shared" si="23"/>
        <v>10.03159</v>
      </c>
      <c r="I149" s="45">
        <f t="shared" si="24"/>
        <v>601.8954</v>
      </c>
      <c r="J149" s="45">
        <f t="shared" si="25"/>
        <v>1.3041067</v>
      </c>
      <c r="K149" s="46">
        <f t="shared" si="26"/>
        <v>523.64899800000001</v>
      </c>
      <c r="L149" s="47">
        <v>0.20000000000000001</v>
      </c>
      <c r="M149" s="48">
        <f t="shared" si="27"/>
        <v>104.72979960000001</v>
      </c>
      <c r="N149" s="49">
        <v>0.050000000000000003</v>
      </c>
      <c r="O149" s="50">
        <f t="shared" si="28"/>
        <v>26.182449900000002</v>
      </c>
      <c r="P149" s="49">
        <v>0.050000000000000003</v>
      </c>
      <c r="Q149" s="50">
        <f t="shared" si="29"/>
        <v>26.182449900000002</v>
      </c>
      <c r="R149" s="51">
        <f t="shared" si="30"/>
        <v>6.1100000000000003</v>
      </c>
      <c r="S149" s="52">
        <f t="shared" si="31"/>
        <v>366.60000000000002</v>
      </c>
      <c r="T149" s="53">
        <f t="shared" si="32"/>
        <v>0.60907592913984732</v>
      </c>
    </row>
    <row r="150" ht="15.95" customHeight="1">
      <c r="A150" s="342" t="s">
        <v>485</v>
      </c>
      <c r="B150" s="56" t="s">
        <v>208</v>
      </c>
      <c r="C150" s="59" t="str">
        <f>VLOOKUP(B150,'New template'!A:L,2,FALSE)</f>
        <v>E06533</v>
      </c>
      <c r="D150" s="41">
        <v>1</v>
      </c>
      <c r="E150" s="42">
        <v>348</v>
      </c>
      <c r="F150" s="43">
        <v>0.34999999999999998</v>
      </c>
      <c r="G150" s="44">
        <f t="shared" si="22"/>
        <v>226</v>
      </c>
      <c r="H150" s="45">
        <f t="shared" si="23"/>
        <v>31.931539999999998</v>
      </c>
      <c r="I150" s="45">
        <f t="shared" si="24"/>
        <v>31.931539999999998</v>
      </c>
      <c r="J150" s="45">
        <f t="shared" si="25"/>
        <v>4.1511002000000001</v>
      </c>
      <c r="K150" s="46">
        <f t="shared" si="26"/>
        <v>27.780439799999996</v>
      </c>
      <c r="L150" s="47">
        <v>0.20000000000000001</v>
      </c>
      <c r="M150" s="48">
        <f t="shared" si="27"/>
        <v>5.5560879599999993</v>
      </c>
      <c r="N150" s="49">
        <v>0.050000000000000003</v>
      </c>
      <c r="O150" s="50">
        <f t="shared" si="28"/>
        <v>1.3890219899999998</v>
      </c>
      <c r="P150" s="49">
        <v>0.050000000000000003</v>
      </c>
      <c r="Q150" s="50">
        <f t="shared" si="29"/>
        <v>1.3890219899999998</v>
      </c>
      <c r="R150" s="51">
        <f t="shared" si="30"/>
        <v>19.449999999999999</v>
      </c>
      <c r="S150" s="52">
        <f t="shared" si="31"/>
        <v>19.449999999999999</v>
      </c>
      <c r="T150" s="53">
        <f t="shared" si="32"/>
        <v>0.60911562674396535</v>
      </c>
    </row>
    <row r="151" ht="15.95" customHeight="1">
      <c r="A151" s="342" t="s">
        <v>485</v>
      </c>
      <c r="B151" s="56" t="s">
        <v>216</v>
      </c>
      <c r="C151" s="59" t="str">
        <f>VLOOKUP(B151,'New template'!A:L,2,FALSE)</f>
        <v>E03632</v>
      </c>
      <c r="D151" s="41">
        <v>130</v>
      </c>
      <c r="E151" s="42">
        <v>248</v>
      </c>
      <c r="F151" s="43">
        <v>0.75</v>
      </c>
      <c r="G151" s="44">
        <f t="shared" si="22"/>
        <v>62</v>
      </c>
      <c r="H151" s="45">
        <f t="shared" si="23"/>
        <v>8.7599800000000005</v>
      </c>
      <c r="I151" s="45">
        <f t="shared" si="24"/>
        <v>1138.7974000000002</v>
      </c>
      <c r="J151" s="45">
        <f t="shared" si="25"/>
        <v>1.1387974000000001</v>
      </c>
      <c r="K151" s="46">
        <f t="shared" si="26"/>
        <v>990.75373800000011</v>
      </c>
      <c r="L151" s="47">
        <v>0.20000000000000001</v>
      </c>
      <c r="M151" s="48">
        <f t="shared" si="27"/>
        <v>198.15074760000005</v>
      </c>
      <c r="N151" s="49">
        <v>0.050000000000000003</v>
      </c>
      <c r="O151" s="50">
        <f t="shared" si="28"/>
        <v>49.537686900000011</v>
      </c>
      <c r="P151" s="49">
        <v>0.050000000000000003</v>
      </c>
      <c r="Q151" s="50">
        <f t="shared" si="29"/>
        <v>49.537686900000011</v>
      </c>
      <c r="R151" s="51">
        <f t="shared" si="30"/>
        <v>5.3300000000000001</v>
      </c>
      <c r="S151" s="52">
        <f t="shared" si="31"/>
        <v>692.89999999999998</v>
      </c>
      <c r="T151" s="53">
        <f t="shared" si="32"/>
        <v>0.60844887773716372</v>
      </c>
    </row>
    <row r="152" ht="15.95" customHeight="1">
      <c r="A152" s="342" t="s">
        <v>485</v>
      </c>
      <c r="B152" s="39" t="s">
        <v>216</v>
      </c>
      <c r="C152" s="59" t="str">
        <f>VLOOKUP(B152,'New template'!A:L,2,FALSE)</f>
        <v>E03632</v>
      </c>
      <c r="D152" s="41">
        <v>1</v>
      </c>
      <c r="E152" s="42">
        <v>248</v>
      </c>
      <c r="F152" s="43">
        <v>0</v>
      </c>
      <c r="G152" s="44">
        <f t="shared" si="22"/>
        <v>248</v>
      </c>
      <c r="H152" s="45">
        <f t="shared" si="23"/>
        <v>35.039920000000002</v>
      </c>
      <c r="I152" s="45">
        <f t="shared" si="24"/>
        <v>35.039920000000002</v>
      </c>
      <c r="J152" s="45">
        <f t="shared" si="25"/>
        <v>4.5551896000000003</v>
      </c>
      <c r="K152" s="46">
        <f t="shared" si="26"/>
        <v>30.484730400000004</v>
      </c>
      <c r="L152" s="47">
        <v>0.20000000000000001</v>
      </c>
      <c r="M152" s="48">
        <f t="shared" si="27"/>
        <v>6.0969460800000013</v>
      </c>
      <c r="N152" s="49">
        <v>0.050000000000000003</v>
      </c>
      <c r="O152" s="50">
        <f t="shared" si="28"/>
        <v>1.5242365200000003</v>
      </c>
      <c r="P152" s="49">
        <v>0.050000000000000003</v>
      </c>
      <c r="Q152" s="50">
        <f t="shared" si="29"/>
        <v>1.5242365200000003</v>
      </c>
      <c r="R152" s="51">
        <f t="shared" si="30"/>
        <v>21.34</v>
      </c>
      <c r="S152" s="52">
        <f t="shared" si="31"/>
        <v>21.34</v>
      </c>
      <c r="T152" s="53">
        <f t="shared" si="32"/>
        <v>0.60901965529601665</v>
      </c>
    </row>
    <row r="153" s="1" customFormat="1" ht="15.95" customHeight="1">
      <c r="A153" s="342" t="s">
        <v>485</v>
      </c>
      <c r="B153" s="39" t="s">
        <v>504</v>
      </c>
      <c r="C153" s="59" t="str">
        <f>VLOOKUP(B153,'New template'!A:L,2,FALSE)</f>
        <v>L00033</v>
      </c>
      <c r="D153" s="41">
        <v>23</v>
      </c>
      <c r="E153" s="42">
        <v>298</v>
      </c>
      <c r="F153" s="43">
        <v>0</v>
      </c>
      <c r="G153" s="44">
        <f t="shared" si="22"/>
        <v>298</v>
      </c>
      <c r="H153" s="45">
        <f t="shared" si="23"/>
        <v>42.104419999999998</v>
      </c>
      <c r="I153" s="45">
        <f t="shared" si="24"/>
        <v>968.40165999999999</v>
      </c>
      <c r="J153" s="45">
        <f t="shared" si="25"/>
        <v>5.4735746000000001</v>
      </c>
      <c r="K153" s="46">
        <f t="shared" si="26"/>
        <v>842.50944419999996</v>
      </c>
      <c r="L153" s="47">
        <v>0.20000000000000001</v>
      </c>
      <c r="M153" s="48">
        <f t="shared" si="27"/>
        <v>168.50188883999999</v>
      </c>
      <c r="N153" s="49">
        <v>0.050000000000000003</v>
      </c>
      <c r="O153" s="50">
        <f t="shared" si="28"/>
        <v>42.125472209999998</v>
      </c>
      <c r="P153" s="49">
        <v>0.050000000000000003</v>
      </c>
      <c r="Q153" s="50">
        <f t="shared" si="29"/>
        <v>42.125472209999998</v>
      </c>
      <c r="R153" s="51">
        <f t="shared" si="30"/>
        <v>25.640000000000001</v>
      </c>
      <c r="S153" s="52">
        <f t="shared" si="31"/>
        <v>589.72000000000003</v>
      </c>
      <c r="T153" s="53">
        <f t="shared" si="32"/>
        <v>0.60896219446794431</v>
      </c>
    </row>
    <row r="154" s="1" customFormat="1" ht="15.95" customHeight="1">
      <c r="A154" s="342" t="s">
        <v>485</v>
      </c>
      <c r="B154" s="54" t="s">
        <v>506</v>
      </c>
      <c r="C154" s="59" t="str">
        <f>VLOOKUP(B154,'New template'!A:L,2,FALSE)</f>
        <v>L00034</v>
      </c>
      <c r="D154" s="41">
        <v>19</v>
      </c>
      <c r="E154" s="42">
        <v>498</v>
      </c>
      <c r="F154" s="43">
        <v>0</v>
      </c>
      <c r="G154" s="44">
        <f t="shared" si="22"/>
        <v>498</v>
      </c>
      <c r="H154" s="45">
        <f t="shared" si="23"/>
        <v>70.36242</v>
      </c>
      <c r="I154" s="45">
        <f t="shared" si="24"/>
        <v>1336.88598</v>
      </c>
      <c r="J154" s="45">
        <f t="shared" si="25"/>
        <v>9.1471146000000001</v>
      </c>
      <c r="K154" s="46">
        <f t="shared" si="26"/>
        <v>1163.0908026</v>
      </c>
      <c r="L154" s="47">
        <v>0.20000000000000001</v>
      </c>
      <c r="M154" s="48">
        <f t="shared" si="27"/>
        <v>232.61816052</v>
      </c>
      <c r="N154" s="49">
        <v>0.050000000000000003</v>
      </c>
      <c r="O154" s="50">
        <f t="shared" si="28"/>
        <v>58.154540130000001</v>
      </c>
      <c r="P154" s="49">
        <v>0.050000000000000003</v>
      </c>
      <c r="Q154" s="50">
        <f t="shared" si="29"/>
        <v>58.154540130000001</v>
      </c>
      <c r="R154" s="51">
        <f t="shared" si="30"/>
        <v>42.850000000000001</v>
      </c>
      <c r="S154" s="52">
        <f t="shared" si="31"/>
        <v>814.14999999999998</v>
      </c>
      <c r="T154" s="53">
        <f t="shared" si="32"/>
        <v>0.60898985566442998</v>
      </c>
    </row>
    <row r="155" ht="15.95" customHeight="1">
      <c r="A155" s="342" t="s">
        <v>485</v>
      </c>
      <c r="B155" s="39" t="s">
        <v>508</v>
      </c>
      <c r="C155" s="59" t="str">
        <f>VLOOKUP(B155,'New template'!A:L,2,FALSE)</f>
        <v>L00035</v>
      </c>
      <c r="D155" s="41">
        <v>14</v>
      </c>
      <c r="E155" s="42">
        <v>638</v>
      </c>
      <c r="F155" s="43">
        <v>0</v>
      </c>
      <c r="G155" s="44">
        <f t="shared" si="22"/>
        <v>638</v>
      </c>
      <c r="H155" s="45">
        <f t="shared" si="23"/>
        <v>90.143019999999993</v>
      </c>
      <c r="I155" s="45">
        <f t="shared" si="24"/>
        <v>1262.0022799999999</v>
      </c>
      <c r="J155" s="45">
        <f t="shared" si="25"/>
        <v>11.718592599999999</v>
      </c>
      <c r="K155" s="46">
        <f t="shared" si="26"/>
        <v>1097.9419836</v>
      </c>
      <c r="L155" s="47">
        <v>0.20000000000000001</v>
      </c>
      <c r="M155" s="48">
        <f t="shared" si="27"/>
        <v>219.58839671999999</v>
      </c>
      <c r="N155" s="49">
        <v>0.050000000000000003</v>
      </c>
      <c r="O155" s="50">
        <f t="shared" si="28"/>
        <v>54.897099179999998</v>
      </c>
      <c r="P155" s="49">
        <v>0.050000000000000003</v>
      </c>
      <c r="Q155" s="50">
        <f t="shared" si="29"/>
        <v>54.897099179999998</v>
      </c>
      <c r="R155" s="51">
        <f t="shared" si="30"/>
        <v>54.899999999999999</v>
      </c>
      <c r="S155" s="52">
        <f t="shared" si="31"/>
        <v>768.60000000000002</v>
      </c>
      <c r="T155" s="53">
        <f t="shared" si="32"/>
        <v>0.60903218019542726</v>
      </c>
    </row>
    <row r="156" ht="15.95" customHeight="1">
      <c r="A156" s="342" t="s">
        <v>485</v>
      </c>
      <c r="B156" s="56" t="s">
        <v>218</v>
      </c>
      <c r="C156" s="59" t="str">
        <f>VLOOKUP(B156,'New template'!A:L,2,FALSE)</f>
        <v>E03060</v>
      </c>
      <c r="D156" s="41">
        <v>21</v>
      </c>
      <c r="E156" s="42">
        <v>298</v>
      </c>
      <c r="F156" s="43">
        <v>0.83999999999999997</v>
      </c>
      <c r="G156" s="44">
        <f t="shared" si="22"/>
        <v>47</v>
      </c>
      <c r="H156" s="45">
        <f t="shared" si="23"/>
        <v>6.6406299999999998</v>
      </c>
      <c r="I156" s="45">
        <f t="shared" si="24"/>
        <v>139.45322999999999</v>
      </c>
      <c r="J156" s="45">
        <f t="shared" si="25"/>
        <v>0.86328190000000005</v>
      </c>
      <c r="K156" s="46">
        <f t="shared" si="26"/>
        <v>121.32431009999999</v>
      </c>
      <c r="L156" s="47">
        <v>0.20000000000000001</v>
      </c>
      <c r="M156" s="48">
        <f t="shared" si="27"/>
        <v>24.264862019999999</v>
      </c>
      <c r="N156" s="49">
        <v>0.050000000000000003</v>
      </c>
      <c r="O156" s="50">
        <f t="shared" si="28"/>
        <v>6.0662155049999997</v>
      </c>
      <c r="P156" s="49">
        <v>0.050000000000000003</v>
      </c>
      <c r="Q156" s="50">
        <f t="shared" si="29"/>
        <v>6.0662155049999997</v>
      </c>
      <c r="R156" s="51">
        <f t="shared" si="30"/>
        <v>4.04</v>
      </c>
      <c r="S156" s="52">
        <f t="shared" si="31"/>
        <v>84.840000000000003</v>
      </c>
      <c r="T156" s="53">
        <f t="shared" si="32"/>
        <v>0.60837601251688478</v>
      </c>
    </row>
    <row r="157" ht="15.95" customHeight="1">
      <c r="A157" s="342" t="s">
        <v>485</v>
      </c>
      <c r="B157" s="39" t="s">
        <v>220</v>
      </c>
      <c r="C157" s="59" t="str">
        <f>VLOOKUP(B157,'New template'!A:L,2,FALSE)</f>
        <v>E03954</v>
      </c>
      <c r="D157" s="41">
        <v>1</v>
      </c>
      <c r="E157" s="42">
        <v>498</v>
      </c>
      <c r="F157" s="43">
        <v>0</v>
      </c>
      <c r="G157" s="44">
        <f t="shared" si="22"/>
        <v>498</v>
      </c>
      <c r="H157" s="45">
        <f t="shared" si="23"/>
        <v>70.36242</v>
      </c>
      <c r="I157" s="45">
        <f t="shared" si="24"/>
        <v>70.36242</v>
      </c>
      <c r="J157" s="45">
        <f t="shared" si="25"/>
        <v>9.1471146000000001</v>
      </c>
      <c r="K157" s="46">
        <f t="shared" si="26"/>
        <v>61.215305399999998</v>
      </c>
      <c r="L157" s="47">
        <v>0.20000000000000001</v>
      </c>
      <c r="M157" s="48">
        <f t="shared" si="27"/>
        <v>12.24306108</v>
      </c>
      <c r="N157" s="49">
        <v>0.050000000000000003</v>
      </c>
      <c r="O157" s="50">
        <f t="shared" si="28"/>
        <v>3.0607652700000001</v>
      </c>
      <c r="P157" s="49">
        <v>0.050000000000000003</v>
      </c>
      <c r="Q157" s="50">
        <f t="shared" si="29"/>
        <v>3.0607652700000001</v>
      </c>
      <c r="R157" s="51">
        <f t="shared" si="30"/>
        <v>42.850000000000001</v>
      </c>
      <c r="S157" s="52">
        <f t="shared" si="31"/>
        <v>42.850000000000001</v>
      </c>
      <c r="T157" s="53">
        <f t="shared" si="32"/>
        <v>0.60898985566442998</v>
      </c>
    </row>
    <row r="158" ht="15.95" customHeight="1">
      <c r="A158" s="342" t="s">
        <v>485</v>
      </c>
      <c r="B158" s="39" t="s">
        <v>220</v>
      </c>
      <c r="C158" s="59" t="str">
        <f>VLOOKUP(B158,'New template'!A:L,2,FALSE)</f>
        <v>E03954</v>
      </c>
      <c r="D158" s="41">
        <v>11</v>
      </c>
      <c r="E158" s="42">
        <v>498</v>
      </c>
      <c r="F158" s="43">
        <v>0.81000000000000005</v>
      </c>
      <c r="G158" s="44">
        <f t="shared" si="22"/>
        <v>94</v>
      </c>
      <c r="H158" s="45">
        <f t="shared" si="23"/>
        <v>13.28126</v>
      </c>
      <c r="I158" s="45">
        <f t="shared" si="24"/>
        <v>146.09386000000001</v>
      </c>
      <c r="J158" s="45">
        <f t="shared" si="25"/>
        <v>1.7265638000000001</v>
      </c>
      <c r="K158" s="46">
        <f t="shared" si="26"/>
        <v>127.10165819999999</v>
      </c>
      <c r="L158" s="47">
        <v>0.20000000000000001</v>
      </c>
      <c r="M158" s="48">
        <f t="shared" si="27"/>
        <v>25.420331640000001</v>
      </c>
      <c r="N158" s="49">
        <v>0.050000000000000003</v>
      </c>
      <c r="O158" s="50">
        <f t="shared" si="28"/>
        <v>6.3550829100000001</v>
      </c>
      <c r="P158" s="49">
        <v>0.050000000000000003</v>
      </c>
      <c r="Q158" s="50">
        <f t="shared" si="29"/>
        <v>6.3550829100000001</v>
      </c>
      <c r="R158" s="51">
        <f t="shared" si="30"/>
        <v>8.0899999999999999</v>
      </c>
      <c r="S158" s="52">
        <f t="shared" si="31"/>
        <v>88.989999999999995</v>
      </c>
      <c r="T158" s="53">
        <f t="shared" si="32"/>
        <v>0.60912895312643522</v>
      </c>
    </row>
    <row r="159" ht="15.95" customHeight="1">
      <c r="A159" s="342" t="s">
        <v>485</v>
      </c>
      <c r="B159" s="39" t="s">
        <v>222</v>
      </c>
      <c r="C159" s="59" t="str">
        <f>VLOOKUP(B159,'New template'!A:L,2,FALSE)</f>
        <v>E06120</v>
      </c>
      <c r="D159" s="41">
        <v>2</v>
      </c>
      <c r="E159" s="42">
        <v>298</v>
      </c>
      <c r="F159" s="43">
        <v>0</v>
      </c>
      <c r="G159" s="44">
        <f t="shared" si="22"/>
        <v>298</v>
      </c>
      <c r="H159" s="45">
        <f t="shared" si="23"/>
        <v>42.104419999999998</v>
      </c>
      <c r="I159" s="45">
        <f t="shared" si="24"/>
        <v>84.208839999999995</v>
      </c>
      <c r="J159" s="45">
        <f t="shared" si="25"/>
        <v>5.4735746000000001</v>
      </c>
      <c r="K159" s="46">
        <f t="shared" si="26"/>
        <v>73.261690799999997</v>
      </c>
      <c r="L159" s="47">
        <v>0.20000000000000001</v>
      </c>
      <c r="M159" s="48">
        <f t="shared" si="27"/>
        <v>14.652338159999999</v>
      </c>
      <c r="N159" s="49">
        <v>0.050000000000000003</v>
      </c>
      <c r="O159" s="50">
        <f t="shared" si="28"/>
        <v>3.6630845399999998</v>
      </c>
      <c r="P159" s="49">
        <v>0.050000000000000003</v>
      </c>
      <c r="Q159" s="50">
        <f t="shared" si="29"/>
        <v>3.6630845399999998</v>
      </c>
      <c r="R159" s="51">
        <f t="shared" si="30"/>
        <v>25.640000000000001</v>
      </c>
      <c r="S159" s="52">
        <f t="shared" si="31"/>
        <v>51.280000000000001</v>
      </c>
      <c r="T159" s="53">
        <f t="shared" si="32"/>
        <v>0.60896219446794431</v>
      </c>
    </row>
    <row r="160" ht="15.95" customHeight="1">
      <c r="A160" s="342" t="s">
        <v>485</v>
      </c>
      <c r="B160" s="39" t="s">
        <v>222</v>
      </c>
      <c r="C160" s="59" t="str">
        <f>VLOOKUP(B160,'New template'!A:L,2,FALSE)</f>
        <v>E06120</v>
      </c>
      <c r="D160" s="41">
        <v>3</v>
      </c>
      <c r="E160" s="42">
        <v>298</v>
      </c>
      <c r="F160" s="43">
        <v>0.34000000000000002</v>
      </c>
      <c r="G160" s="44">
        <f t="shared" si="22"/>
        <v>196</v>
      </c>
      <c r="H160" s="45">
        <f t="shared" si="23"/>
        <v>27.69284</v>
      </c>
      <c r="I160" s="45">
        <f t="shared" si="24"/>
        <v>83.078519999999997</v>
      </c>
      <c r="J160" s="45">
        <f t="shared" si="25"/>
        <v>3.6000692000000001</v>
      </c>
      <c r="K160" s="46">
        <f t="shared" si="26"/>
        <v>72.278312400000004</v>
      </c>
      <c r="L160" s="47">
        <v>0.20000000000000001</v>
      </c>
      <c r="M160" s="48">
        <f t="shared" si="27"/>
        <v>14.455662480000001</v>
      </c>
      <c r="N160" s="49">
        <v>0.050000000000000003</v>
      </c>
      <c r="O160" s="50">
        <f t="shared" si="28"/>
        <v>3.6139156200000002</v>
      </c>
      <c r="P160" s="49">
        <v>0.050000000000000003</v>
      </c>
      <c r="Q160" s="50">
        <f t="shared" si="29"/>
        <v>3.6139156200000002</v>
      </c>
      <c r="R160" s="51">
        <f t="shared" si="30"/>
        <v>16.859999999999999</v>
      </c>
      <c r="S160" s="52">
        <f t="shared" si="31"/>
        <v>50.579999999999998</v>
      </c>
      <c r="T160" s="53">
        <f t="shared" si="32"/>
        <v>0.60882163042865955</v>
      </c>
    </row>
    <row r="161" ht="15.95" customHeight="1">
      <c r="A161" s="342" t="s">
        <v>485</v>
      </c>
      <c r="B161" s="39" t="s">
        <v>224</v>
      </c>
      <c r="C161" s="59" t="str">
        <f>VLOOKUP(B161,'New template'!A:L,2,FALSE)</f>
        <v>E06531</v>
      </c>
      <c r="D161" s="41">
        <v>1</v>
      </c>
      <c r="E161" s="42">
        <v>428</v>
      </c>
      <c r="F161" s="43">
        <v>0</v>
      </c>
      <c r="G161" s="44">
        <f t="shared" si="22"/>
        <v>428</v>
      </c>
      <c r="H161" s="45">
        <f t="shared" si="23"/>
        <v>60.472119999999997</v>
      </c>
      <c r="I161" s="45">
        <f t="shared" si="24"/>
        <v>60.472119999999997</v>
      </c>
      <c r="J161" s="45">
        <f t="shared" si="25"/>
        <v>7.8613755999999997</v>
      </c>
      <c r="K161" s="46">
        <f t="shared" si="26"/>
        <v>52.610744399999994</v>
      </c>
      <c r="L161" s="47">
        <v>0.20000000000000001</v>
      </c>
      <c r="M161" s="48">
        <f t="shared" si="27"/>
        <v>10.52214888</v>
      </c>
      <c r="N161" s="49">
        <v>0.050000000000000003</v>
      </c>
      <c r="O161" s="50">
        <f t="shared" si="28"/>
        <v>2.6305372199999999</v>
      </c>
      <c r="P161" s="49">
        <v>0.050000000000000003</v>
      </c>
      <c r="Q161" s="50">
        <f t="shared" si="29"/>
        <v>2.6305372199999999</v>
      </c>
      <c r="R161" s="51">
        <f t="shared" si="30"/>
        <v>36.829999999999998</v>
      </c>
      <c r="S161" s="52">
        <f t="shared" si="31"/>
        <v>36.829999999999998</v>
      </c>
      <c r="T161" s="53">
        <f t="shared" si="32"/>
        <v>0.60904099277485224</v>
      </c>
    </row>
    <row r="162" ht="15.95" customHeight="1">
      <c r="A162" s="342" t="s">
        <v>485</v>
      </c>
      <c r="B162" s="56" t="s">
        <v>224</v>
      </c>
      <c r="C162" s="59" t="str">
        <f>VLOOKUP(B162,'New template'!A:L,2,FALSE)</f>
        <v>E06531</v>
      </c>
      <c r="D162" s="41">
        <v>10</v>
      </c>
      <c r="E162" s="42">
        <v>428</v>
      </c>
      <c r="F162" s="43">
        <v>0.42999999999999999</v>
      </c>
      <c r="G162" s="44">
        <f t="shared" si="22"/>
        <v>243</v>
      </c>
      <c r="H162" s="45">
        <f t="shared" si="23"/>
        <v>34.333469999999998</v>
      </c>
      <c r="I162" s="45">
        <f t="shared" si="24"/>
        <v>343.3347</v>
      </c>
      <c r="J162" s="45">
        <f t="shared" si="25"/>
        <v>4.4633510999999997</v>
      </c>
      <c r="K162" s="46">
        <f t="shared" si="26"/>
        <v>298.701189</v>
      </c>
      <c r="L162" s="47">
        <v>0.20000000000000001</v>
      </c>
      <c r="M162" s="48">
        <f t="shared" si="27"/>
        <v>59.740237800000003</v>
      </c>
      <c r="N162" s="49">
        <v>0.050000000000000003</v>
      </c>
      <c r="O162" s="50">
        <f t="shared" si="28"/>
        <v>14.935059450000001</v>
      </c>
      <c r="P162" s="49">
        <v>0.050000000000000003</v>
      </c>
      <c r="Q162" s="50">
        <f t="shared" si="29"/>
        <v>14.935059450000001</v>
      </c>
      <c r="R162" s="51">
        <f t="shared" si="30"/>
        <v>20.91</v>
      </c>
      <c r="S162" s="52">
        <f t="shared" si="31"/>
        <v>209.09999999999999</v>
      </c>
      <c r="T162" s="53">
        <f t="shared" si="32"/>
        <v>0.60902670193254571</v>
      </c>
    </row>
    <row r="163" ht="15.95" customHeight="1">
      <c r="A163" s="342" t="s">
        <v>485</v>
      </c>
      <c r="B163" s="56" t="s">
        <v>226</v>
      </c>
      <c r="C163" s="59" t="str">
        <f>VLOOKUP(B163,'New template'!A:L,2,FALSE)</f>
        <v>E06532</v>
      </c>
      <c r="D163" s="41">
        <v>6</v>
      </c>
      <c r="E163" s="42">
        <v>498</v>
      </c>
      <c r="F163" s="43">
        <v>0.38</v>
      </c>
      <c r="G163" s="44">
        <f t="shared" si="22"/>
        <v>308</v>
      </c>
      <c r="H163" s="45">
        <f t="shared" si="23"/>
        <v>43.517319999999998</v>
      </c>
      <c r="I163" s="45">
        <f t="shared" si="24"/>
        <v>261.10392000000002</v>
      </c>
      <c r="J163" s="45">
        <f t="shared" si="25"/>
        <v>5.6572515999999995</v>
      </c>
      <c r="K163" s="46">
        <f t="shared" si="26"/>
        <v>227.16041039999999</v>
      </c>
      <c r="L163" s="47">
        <v>0.20000000000000001</v>
      </c>
      <c r="M163" s="48">
        <f t="shared" si="27"/>
        <v>45.432082080000001</v>
      </c>
      <c r="N163" s="49">
        <v>0.050000000000000003</v>
      </c>
      <c r="O163" s="50">
        <f t="shared" si="28"/>
        <v>11.35802052</v>
      </c>
      <c r="P163" s="49">
        <v>0.050000000000000003</v>
      </c>
      <c r="Q163" s="50">
        <f t="shared" si="29"/>
        <v>11.35802052</v>
      </c>
      <c r="R163" s="51">
        <f t="shared" si="30"/>
        <v>26.5</v>
      </c>
      <c r="S163" s="52">
        <f t="shared" si="31"/>
        <v>159</v>
      </c>
      <c r="T163" s="53">
        <f t="shared" si="32"/>
        <v>0.60895294103589093</v>
      </c>
    </row>
    <row r="164" ht="15.95" customHeight="1">
      <c r="A164" s="342" t="s">
        <v>485</v>
      </c>
      <c r="B164" s="56" t="s">
        <v>226</v>
      </c>
      <c r="C164" s="59" t="str">
        <f>VLOOKUP(B164,'New template'!A:L,2,FALSE)</f>
        <v>E06532</v>
      </c>
      <c r="D164" s="41">
        <v>1</v>
      </c>
      <c r="E164" s="42">
        <v>498</v>
      </c>
      <c r="F164" s="43">
        <v>0</v>
      </c>
      <c r="G164" s="44">
        <f t="shared" si="22"/>
        <v>498</v>
      </c>
      <c r="H164" s="45">
        <f t="shared" si="23"/>
        <v>70.36242</v>
      </c>
      <c r="I164" s="45">
        <f t="shared" si="24"/>
        <v>70.36242</v>
      </c>
      <c r="J164" s="45">
        <f t="shared" si="25"/>
        <v>9.1471146000000001</v>
      </c>
      <c r="K164" s="46">
        <f t="shared" si="26"/>
        <v>61.215305399999998</v>
      </c>
      <c r="L164" s="47">
        <v>0.20000000000000001</v>
      </c>
      <c r="M164" s="48">
        <f t="shared" si="27"/>
        <v>12.24306108</v>
      </c>
      <c r="N164" s="49">
        <v>0.050000000000000003</v>
      </c>
      <c r="O164" s="50">
        <f t="shared" si="28"/>
        <v>3.0607652700000001</v>
      </c>
      <c r="P164" s="49">
        <v>0.050000000000000003</v>
      </c>
      <c r="Q164" s="50">
        <f t="shared" si="29"/>
        <v>3.0607652700000001</v>
      </c>
      <c r="R164" s="51">
        <f t="shared" si="30"/>
        <v>42.850000000000001</v>
      </c>
      <c r="S164" s="52">
        <f t="shared" si="31"/>
        <v>42.850000000000001</v>
      </c>
      <c r="T164" s="53">
        <f t="shared" si="32"/>
        <v>0.60898985566442998</v>
      </c>
    </row>
    <row r="165" ht="15.95" customHeight="1">
      <c r="A165" s="342" t="s">
        <v>485</v>
      </c>
      <c r="B165" s="56" t="s">
        <v>228</v>
      </c>
      <c r="C165" s="59" t="str">
        <f>VLOOKUP(B165,'New template'!A:L,2,FALSE)</f>
        <v>E05687</v>
      </c>
      <c r="D165" s="41">
        <v>6</v>
      </c>
      <c r="E165" s="42">
        <v>298</v>
      </c>
      <c r="F165" s="43">
        <v>0.75</v>
      </c>
      <c r="G165" s="44">
        <f t="shared" si="22"/>
        <v>74</v>
      </c>
      <c r="H165" s="45">
        <f t="shared" si="23"/>
        <v>10.45546</v>
      </c>
      <c r="I165" s="45">
        <f t="shared" si="24"/>
        <v>62.732759999999999</v>
      </c>
      <c r="J165" s="45">
        <f t="shared" si="25"/>
        <v>1.3592098000000001</v>
      </c>
      <c r="K165" s="46">
        <f t="shared" si="26"/>
        <v>54.5775012</v>
      </c>
      <c r="L165" s="47">
        <v>0.20000000000000001</v>
      </c>
      <c r="M165" s="48">
        <f t="shared" si="27"/>
        <v>10.91550024</v>
      </c>
      <c r="N165" s="49">
        <v>0.050000000000000003</v>
      </c>
      <c r="O165" s="50">
        <f t="shared" si="28"/>
        <v>2.72887506</v>
      </c>
      <c r="P165" s="49">
        <v>0.050000000000000003</v>
      </c>
      <c r="Q165" s="50">
        <f t="shared" si="29"/>
        <v>2.72887506</v>
      </c>
      <c r="R165" s="51">
        <f t="shared" si="30"/>
        <v>6.3700000000000001</v>
      </c>
      <c r="S165" s="52">
        <f t="shared" si="31"/>
        <v>38.219999999999999</v>
      </c>
      <c r="T165" s="53">
        <f t="shared" si="32"/>
        <v>0.60925105160365967</v>
      </c>
    </row>
    <row r="166" ht="15.95" customHeight="1">
      <c r="A166" s="342" t="s">
        <v>485</v>
      </c>
      <c r="B166" s="56" t="s">
        <v>387</v>
      </c>
      <c r="C166" s="59" t="str">
        <f>VLOOKUP(B166,'New template'!A:L,2,FALSE)</f>
        <v>E06096</v>
      </c>
      <c r="D166" s="41">
        <v>12</v>
      </c>
      <c r="E166" s="42">
        <v>428</v>
      </c>
      <c r="F166" s="43">
        <v>0.75</v>
      </c>
      <c r="G166" s="44">
        <f t="shared" si="22"/>
        <v>107</v>
      </c>
      <c r="H166" s="45">
        <f t="shared" si="23"/>
        <v>15.118029999999999</v>
      </c>
      <c r="I166" s="45">
        <f t="shared" si="24"/>
        <v>181.41636</v>
      </c>
      <c r="J166" s="45">
        <f t="shared" si="25"/>
        <v>1.9653438999999999</v>
      </c>
      <c r="K166" s="46">
        <f t="shared" si="26"/>
        <v>157.83223319999999</v>
      </c>
      <c r="L166" s="47">
        <v>0.20000000000000001</v>
      </c>
      <c r="M166" s="48">
        <f t="shared" si="27"/>
        <v>31.566446639999999</v>
      </c>
      <c r="N166" s="49">
        <v>0.050000000000000003</v>
      </c>
      <c r="O166" s="50">
        <f t="shared" si="28"/>
        <v>7.8916116599999997</v>
      </c>
      <c r="P166" s="49">
        <v>0.050000000000000003</v>
      </c>
      <c r="Q166" s="50">
        <f t="shared" si="29"/>
        <v>7.8916116599999997</v>
      </c>
      <c r="R166" s="51">
        <f t="shared" si="30"/>
        <v>9.2100000000000009</v>
      </c>
      <c r="S166" s="52">
        <f t="shared" si="31"/>
        <v>110.52000000000001</v>
      </c>
      <c r="T166" s="53">
        <f t="shared" si="32"/>
        <v>0.60920635823582836</v>
      </c>
    </row>
    <row r="167" ht="15.95" customHeight="1">
      <c r="A167" s="342" t="s">
        <v>485</v>
      </c>
      <c r="B167" s="39" t="s">
        <v>430</v>
      </c>
      <c r="C167" s="59" t="str">
        <f>VLOOKUP(B167,'New template'!A:L,2,FALSE)</f>
        <v>E05693</v>
      </c>
      <c r="D167" s="41">
        <v>2</v>
      </c>
      <c r="E167" s="42">
        <v>198</v>
      </c>
      <c r="F167" s="43">
        <v>0.5</v>
      </c>
      <c r="G167" s="44">
        <f t="shared" si="22"/>
        <v>99</v>
      </c>
      <c r="H167" s="45">
        <f t="shared" si="23"/>
        <v>13.98771</v>
      </c>
      <c r="I167" s="45">
        <f t="shared" si="24"/>
        <v>27.97542</v>
      </c>
      <c r="J167" s="45">
        <f t="shared" si="25"/>
        <v>1.8184023</v>
      </c>
      <c r="K167" s="46">
        <f t="shared" si="26"/>
        <v>24.338615399999998</v>
      </c>
      <c r="L167" s="47">
        <v>0.20000000000000001</v>
      </c>
      <c r="M167" s="48">
        <f t="shared" si="27"/>
        <v>4.8677230800000002</v>
      </c>
      <c r="N167" s="49">
        <v>0.050000000000000003</v>
      </c>
      <c r="O167" s="50">
        <f t="shared" si="28"/>
        <v>1.2169307700000001</v>
      </c>
      <c r="P167" s="49">
        <v>0.050000000000000003</v>
      </c>
      <c r="Q167" s="50">
        <f t="shared" si="29"/>
        <v>1.2169307700000001</v>
      </c>
      <c r="R167" s="51">
        <f t="shared" si="30"/>
        <v>8.5199999999999996</v>
      </c>
      <c r="S167" s="52">
        <f t="shared" si="31"/>
        <v>17.039999999999999</v>
      </c>
      <c r="T167" s="53">
        <f t="shared" si="32"/>
        <v>0.60910613674432768</v>
      </c>
    </row>
    <row r="168" ht="15.95" customHeight="1">
      <c r="A168" s="342" t="s">
        <v>485</v>
      </c>
      <c r="B168" s="39" t="s">
        <v>409</v>
      </c>
      <c r="C168" s="59" t="str">
        <f>VLOOKUP(B168,'New template'!A:L,2,FALSE)</f>
        <v>E06636</v>
      </c>
      <c r="D168" s="41">
        <v>1</v>
      </c>
      <c r="E168" s="42">
        <v>348</v>
      </c>
      <c r="F168" s="43">
        <v>0.5</v>
      </c>
      <c r="G168" s="44">
        <f t="shared" si="22"/>
        <v>174</v>
      </c>
      <c r="H168" s="45">
        <f t="shared" si="23"/>
        <v>24.58446</v>
      </c>
      <c r="I168" s="45">
        <f t="shared" si="24"/>
        <v>24.58446</v>
      </c>
      <c r="J168" s="45">
        <f t="shared" si="25"/>
        <v>3.1959797999999999</v>
      </c>
      <c r="K168" s="46">
        <f t="shared" si="26"/>
        <v>21.3884802</v>
      </c>
      <c r="L168" s="47">
        <v>0.20000000000000001</v>
      </c>
      <c r="M168" s="48">
        <f t="shared" si="27"/>
        <v>4.2776960400000004</v>
      </c>
      <c r="N168" s="49">
        <v>0.050000000000000003</v>
      </c>
      <c r="O168" s="50">
        <f t="shared" si="28"/>
        <v>1.0694240100000001</v>
      </c>
      <c r="P168" s="49">
        <v>0.050000000000000003</v>
      </c>
      <c r="Q168" s="50">
        <f t="shared" si="29"/>
        <v>1.0694240100000001</v>
      </c>
      <c r="R168" s="51">
        <f t="shared" si="30"/>
        <v>14.970000000000001</v>
      </c>
      <c r="S168" s="52">
        <f t="shared" si="31"/>
        <v>14.970000000000001</v>
      </c>
      <c r="T168" s="53">
        <f t="shared" si="32"/>
        <v>0.60892124537207648</v>
      </c>
    </row>
    <row r="169" ht="15.95" customHeight="1">
      <c r="A169" s="342" t="s">
        <v>485</v>
      </c>
      <c r="B169" s="39" t="s">
        <v>384</v>
      </c>
      <c r="C169" s="59" t="str">
        <f>VLOOKUP(B169,'New template'!A:L,2,FALSE)</f>
        <v>E04508</v>
      </c>
      <c r="D169" s="41">
        <v>32</v>
      </c>
      <c r="E169" s="42">
        <v>368</v>
      </c>
      <c r="F169" s="43">
        <v>0.72999999999999998</v>
      </c>
      <c r="G169" s="44">
        <f t="shared" si="22"/>
        <v>99</v>
      </c>
      <c r="H169" s="45">
        <f t="shared" si="23"/>
        <v>13.98771</v>
      </c>
      <c r="I169" s="45">
        <f t="shared" si="24"/>
        <v>447.60672</v>
      </c>
      <c r="J169" s="45">
        <f t="shared" si="25"/>
        <v>1.8184023</v>
      </c>
      <c r="K169" s="46">
        <f t="shared" si="26"/>
        <v>389.41784639999997</v>
      </c>
      <c r="L169" s="47">
        <v>0.20000000000000001</v>
      </c>
      <c r="M169" s="48">
        <f t="shared" si="27"/>
        <v>77.883569280000003</v>
      </c>
      <c r="N169" s="49">
        <v>0.050000000000000003</v>
      </c>
      <c r="O169" s="50">
        <f t="shared" si="28"/>
        <v>19.470892320000001</v>
      </c>
      <c r="P169" s="49">
        <v>0.050000000000000003</v>
      </c>
      <c r="Q169" s="50">
        <f t="shared" si="29"/>
        <v>19.470892320000001</v>
      </c>
      <c r="R169" s="51">
        <f t="shared" si="30"/>
        <v>8.5199999999999996</v>
      </c>
      <c r="S169" s="52">
        <f t="shared" si="31"/>
        <v>272.63999999999999</v>
      </c>
      <c r="T169" s="53">
        <f t="shared" si="32"/>
        <v>0.60910613674432768</v>
      </c>
    </row>
    <row r="170" ht="15.95" customHeight="1">
      <c r="A170" s="342" t="s">
        <v>485</v>
      </c>
      <c r="B170" s="39" t="s">
        <v>385</v>
      </c>
      <c r="C170" s="59" t="str">
        <f>VLOOKUP(B170,'New template'!A:L,2,FALSE)</f>
        <v>E05097</v>
      </c>
      <c r="D170" s="41">
        <v>34</v>
      </c>
      <c r="E170" s="42">
        <v>528</v>
      </c>
      <c r="F170" s="43">
        <v>0.69999999999999996</v>
      </c>
      <c r="G170" s="44">
        <f t="shared" si="22"/>
        <v>158</v>
      </c>
      <c r="H170" s="45">
        <f t="shared" si="23"/>
        <v>22.323820000000001</v>
      </c>
      <c r="I170" s="45">
        <f t="shared" si="24"/>
        <v>759.00988000000007</v>
      </c>
      <c r="J170" s="45">
        <f t="shared" si="25"/>
        <v>2.9020966000000001</v>
      </c>
      <c r="K170" s="46">
        <f t="shared" si="26"/>
        <v>660.33859560000008</v>
      </c>
      <c r="L170" s="47">
        <v>0.20000000000000001</v>
      </c>
      <c r="M170" s="48">
        <f t="shared" si="27"/>
        <v>132.06771912000002</v>
      </c>
      <c r="N170" s="49">
        <v>0.050000000000000003</v>
      </c>
      <c r="O170" s="50">
        <f t="shared" si="28"/>
        <v>33.016929780000005</v>
      </c>
      <c r="P170" s="49">
        <v>0.050000000000000003</v>
      </c>
      <c r="Q170" s="50">
        <f t="shared" si="29"/>
        <v>33.016929780000005</v>
      </c>
      <c r="R170" s="51">
        <f t="shared" si="30"/>
        <v>13.6</v>
      </c>
      <c r="S170" s="52">
        <f t="shared" si="31"/>
        <v>462.39999999999998</v>
      </c>
      <c r="T170" s="53">
        <f t="shared" si="32"/>
        <v>0.60921473117056124</v>
      </c>
    </row>
    <row r="171" ht="15.95" customHeight="1">
      <c r="A171" s="342" t="s">
        <v>485</v>
      </c>
      <c r="B171" s="39" t="s">
        <v>386</v>
      </c>
      <c r="C171" s="59" t="str">
        <f>VLOOKUP(B171,'New template'!A:L,2,FALSE)</f>
        <v>E05098</v>
      </c>
      <c r="D171" s="41">
        <v>8</v>
      </c>
      <c r="E171" s="42">
        <v>678</v>
      </c>
      <c r="F171" s="43">
        <v>0.59999999999999998</v>
      </c>
      <c r="G171" s="44">
        <f t="shared" si="22"/>
        <v>271</v>
      </c>
      <c r="H171" s="45">
        <f t="shared" si="23"/>
        <v>38.289589999999997</v>
      </c>
      <c r="I171" s="45">
        <f t="shared" si="24"/>
        <v>306.31671999999998</v>
      </c>
      <c r="J171" s="45">
        <f t="shared" si="25"/>
        <v>4.9776467000000002</v>
      </c>
      <c r="K171" s="46">
        <f t="shared" si="26"/>
        <v>266.49554639999997</v>
      </c>
      <c r="L171" s="47">
        <v>0.20000000000000001</v>
      </c>
      <c r="M171" s="48">
        <f t="shared" si="27"/>
        <v>53.299109279999996</v>
      </c>
      <c r="N171" s="49">
        <v>0.050000000000000003</v>
      </c>
      <c r="O171" s="50">
        <f t="shared" si="28"/>
        <v>13.324777319999999</v>
      </c>
      <c r="P171" s="49">
        <v>0.050000000000000003</v>
      </c>
      <c r="Q171" s="50">
        <f t="shared" si="29"/>
        <v>13.324777319999999</v>
      </c>
      <c r="R171" s="51">
        <f t="shared" si="30"/>
        <v>23.32</v>
      </c>
      <c r="S171" s="52">
        <f t="shared" si="31"/>
        <v>186.56</v>
      </c>
      <c r="T171" s="53">
        <f t="shared" si="32"/>
        <v>0.60904282338881144</v>
      </c>
    </row>
    <row r="172" ht="15.95" customHeight="1">
      <c r="A172" s="342" t="s">
        <v>485</v>
      </c>
      <c r="B172" s="39" t="s">
        <v>232</v>
      </c>
      <c r="C172" s="59" t="str">
        <f>VLOOKUP(B172,'New template'!A:L,2,FALSE)</f>
        <v>E02540</v>
      </c>
      <c r="D172" s="41">
        <v>68</v>
      </c>
      <c r="E172" s="42">
        <v>158</v>
      </c>
      <c r="F172" s="43">
        <v>0.84999999999999998</v>
      </c>
      <c r="G172" s="44">
        <f t="shared" si="22"/>
        <v>23</v>
      </c>
      <c r="H172" s="45">
        <f t="shared" si="23"/>
        <v>3.2496700000000001</v>
      </c>
      <c r="I172" s="45">
        <f t="shared" si="24"/>
        <v>220.97756000000001</v>
      </c>
      <c r="J172" s="45">
        <f t="shared" si="25"/>
        <v>0.42245710000000003</v>
      </c>
      <c r="K172" s="46">
        <f t="shared" si="26"/>
        <v>192.25047720000001</v>
      </c>
      <c r="L172" s="47">
        <v>0.20000000000000001</v>
      </c>
      <c r="M172" s="48">
        <f t="shared" si="27"/>
        <v>38.450095440000005</v>
      </c>
      <c r="N172" s="49">
        <v>0.050000000000000003</v>
      </c>
      <c r="O172" s="50">
        <f t="shared" si="28"/>
        <v>9.6125238600000014</v>
      </c>
      <c r="P172" s="49">
        <v>0.050000000000000003</v>
      </c>
      <c r="Q172" s="50">
        <f t="shared" si="29"/>
        <v>9.6125238600000014</v>
      </c>
      <c r="R172" s="51">
        <f t="shared" si="30"/>
        <v>1.98</v>
      </c>
      <c r="S172" s="52">
        <f t="shared" si="31"/>
        <v>134.63999999999999</v>
      </c>
      <c r="T172" s="53">
        <f t="shared" si="32"/>
        <v>0.60929263586764182</v>
      </c>
    </row>
    <row r="173" ht="15.95" customHeight="1">
      <c r="A173" s="342" t="s">
        <v>485</v>
      </c>
      <c r="B173" s="39" t="s">
        <v>234</v>
      </c>
      <c r="C173" s="59" t="str">
        <f>VLOOKUP(B173,'New template'!A:L,2,FALSE)</f>
        <v>E03322</v>
      </c>
      <c r="D173" s="41">
        <v>7</v>
      </c>
      <c r="E173" s="42">
        <v>450</v>
      </c>
      <c r="F173" s="43">
        <v>0.75</v>
      </c>
      <c r="G173" s="44">
        <f t="shared" si="22"/>
        <v>112</v>
      </c>
      <c r="H173" s="45">
        <f t="shared" si="23"/>
        <v>15.824479999999999</v>
      </c>
      <c r="I173" s="45">
        <f t="shared" si="24"/>
        <v>110.77136</v>
      </c>
      <c r="J173" s="45">
        <f t="shared" si="25"/>
        <v>2.0571823999999999</v>
      </c>
      <c r="K173" s="46">
        <f t="shared" si="26"/>
        <v>96.371083199999987</v>
      </c>
      <c r="L173" s="47">
        <v>0.20000000000000001</v>
      </c>
      <c r="M173" s="48">
        <f t="shared" si="27"/>
        <v>19.274216639999999</v>
      </c>
      <c r="N173" s="49">
        <v>0.050000000000000003</v>
      </c>
      <c r="O173" s="50">
        <f t="shared" si="28"/>
        <v>4.8185541599999997</v>
      </c>
      <c r="P173" s="49">
        <v>0.050000000000000003</v>
      </c>
      <c r="Q173" s="50">
        <f t="shared" si="29"/>
        <v>4.8185541599999997</v>
      </c>
      <c r="R173" s="51">
        <f t="shared" si="30"/>
        <v>9.6400000000000006</v>
      </c>
      <c r="S173" s="52">
        <f t="shared" si="31"/>
        <v>67.480000000000004</v>
      </c>
      <c r="T173" s="53">
        <f t="shared" si="32"/>
        <v>0.60918273459854611</v>
      </c>
    </row>
    <row r="174" ht="15.95" customHeight="1">
      <c r="A174" s="342" t="s">
        <v>485</v>
      </c>
      <c r="B174" s="39" t="s">
        <v>236</v>
      </c>
      <c r="C174" s="59" t="str">
        <f>VLOOKUP(B174,'New template'!A:L,2,FALSE)</f>
        <v>E02310</v>
      </c>
      <c r="D174" s="41">
        <v>793</v>
      </c>
      <c r="E174" s="42">
        <v>278</v>
      </c>
      <c r="F174" s="43">
        <v>0.84999999999999998</v>
      </c>
      <c r="G174" s="44">
        <f t="shared" si="22"/>
        <v>41</v>
      </c>
      <c r="H174" s="45">
        <f t="shared" si="23"/>
        <v>5.7928899999999999</v>
      </c>
      <c r="I174" s="45">
        <f t="shared" si="24"/>
        <v>4593.7617700000001</v>
      </c>
      <c r="J174" s="45">
        <f t="shared" si="25"/>
        <v>0.75307570000000001</v>
      </c>
      <c r="K174" s="46">
        <f t="shared" si="26"/>
        <v>3996.5727398999998</v>
      </c>
      <c r="L174" s="47">
        <v>0.20000000000000001</v>
      </c>
      <c r="M174" s="48">
        <f t="shared" si="27"/>
        <v>799.31454798000004</v>
      </c>
      <c r="N174" s="49">
        <v>0.050000000000000003</v>
      </c>
      <c r="O174" s="50">
        <f t="shared" si="28"/>
        <v>199.82863699500001</v>
      </c>
      <c r="P174" s="49">
        <v>0.050000000000000003</v>
      </c>
      <c r="Q174" s="50">
        <f t="shared" si="29"/>
        <v>199.82863699500001</v>
      </c>
      <c r="R174" s="51">
        <f t="shared" si="30"/>
        <v>3.5299999999999998</v>
      </c>
      <c r="S174" s="52">
        <f t="shared" si="31"/>
        <v>2799.29</v>
      </c>
      <c r="T174" s="53">
        <f t="shared" si="32"/>
        <v>0.60936769039287819</v>
      </c>
    </row>
    <row r="175" ht="15.6" customHeight="1">
      <c r="A175" s="342" t="s">
        <v>485</v>
      </c>
      <c r="B175" s="39" t="s">
        <v>236</v>
      </c>
      <c r="C175" s="59" t="str">
        <f>VLOOKUP(B175,'New template'!A:L,2,FALSE)</f>
        <v>E02310</v>
      </c>
      <c r="D175" s="41">
        <v>1</v>
      </c>
      <c r="E175" s="42">
        <v>278</v>
      </c>
      <c r="F175" s="43">
        <v>0</v>
      </c>
      <c r="G175" s="44">
        <f t="shared" si="22"/>
        <v>278</v>
      </c>
      <c r="H175" s="45">
        <f t="shared" si="23"/>
        <v>39.278619999999997</v>
      </c>
      <c r="I175" s="45">
        <f t="shared" si="24"/>
        <v>39.278619999999997</v>
      </c>
      <c r="J175" s="45">
        <f t="shared" si="25"/>
        <v>5.1062205999999994</v>
      </c>
      <c r="K175" s="46">
        <f t="shared" si="26"/>
        <v>34.172399399999996</v>
      </c>
      <c r="L175" s="47">
        <v>0.20000000000000001</v>
      </c>
      <c r="M175" s="48">
        <f t="shared" si="27"/>
        <v>6.83447988</v>
      </c>
      <c r="N175" s="49">
        <v>0.050000000000000003</v>
      </c>
      <c r="O175" s="50">
        <f t="shared" si="28"/>
        <v>1.70861997</v>
      </c>
      <c r="P175" s="49">
        <v>0.050000000000000003</v>
      </c>
      <c r="Q175" s="50">
        <f t="shared" si="29"/>
        <v>1.70861997</v>
      </c>
      <c r="R175" s="51">
        <f t="shared" si="30"/>
        <v>23.920000000000002</v>
      </c>
      <c r="S175" s="52">
        <f t="shared" si="31"/>
        <v>23.920000000000002</v>
      </c>
      <c r="T175" s="53">
        <f t="shared" si="32"/>
        <v>0.60898269847565933</v>
      </c>
    </row>
    <row r="176" ht="15.95" customHeight="1">
      <c r="A176" s="342" t="s">
        <v>485</v>
      </c>
      <c r="B176" s="39" t="s">
        <v>238</v>
      </c>
      <c r="C176" s="59" t="str">
        <f>VLOOKUP(B176,'New template'!A:L,2,FALSE)</f>
        <v>E05372</v>
      </c>
      <c r="D176" s="41">
        <v>53</v>
      </c>
      <c r="E176" s="42">
        <v>88</v>
      </c>
      <c r="F176" s="43">
        <v>0.75</v>
      </c>
      <c r="G176" s="44">
        <f t="shared" si="22"/>
        <v>22</v>
      </c>
      <c r="H176" s="45">
        <f t="shared" si="23"/>
        <v>3.1083799999999999</v>
      </c>
      <c r="I176" s="45">
        <f t="shared" si="24"/>
        <v>164.74413999999999</v>
      </c>
      <c r="J176" s="45">
        <f t="shared" si="25"/>
        <v>0.40408939999999999</v>
      </c>
      <c r="K176" s="46">
        <f t="shared" si="26"/>
        <v>143.32740179999999</v>
      </c>
      <c r="L176" s="47">
        <v>0.20000000000000001</v>
      </c>
      <c r="M176" s="48">
        <f t="shared" si="27"/>
        <v>28.66548036</v>
      </c>
      <c r="N176" s="49">
        <v>0.050000000000000003</v>
      </c>
      <c r="O176" s="50">
        <f t="shared" si="28"/>
        <v>7.16637009</v>
      </c>
      <c r="P176" s="49">
        <v>0.050000000000000003</v>
      </c>
      <c r="Q176" s="50">
        <f t="shared" si="29"/>
        <v>7.16637009</v>
      </c>
      <c r="R176" s="51">
        <f t="shared" si="30"/>
        <v>1.8899999999999999</v>
      </c>
      <c r="S176" s="52">
        <f t="shared" si="31"/>
        <v>100.17</v>
      </c>
      <c r="T176" s="53">
        <f t="shared" si="32"/>
        <v>0.60803376678527088</v>
      </c>
    </row>
    <row r="177" ht="15.95" customHeight="1">
      <c r="A177" s="342" t="s">
        <v>485</v>
      </c>
      <c r="B177" s="39" t="s">
        <v>266</v>
      </c>
      <c r="C177" s="59" t="str">
        <f>VLOOKUP(B177,'New template'!A:L,2,FALSE)</f>
        <v>E02278</v>
      </c>
      <c r="D177" s="41">
        <v>1</v>
      </c>
      <c r="E177" s="42">
        <v>198</v>
      </c>
      <c r="F177" s="43">
        <v>0</v>
      </c>
      <c r="G177" s="44">
        <f t="shared" si="22"/>
        <v>198</v>
      </c>
      <c r="H177" s="45">
        <f t="shared" si="23"/>
        <v>27.97542</v>
      </c>
      <c r="I177" s="45">
        <f t="shared" si="24"/>
        <v>27.97542</v>
      </c>
      <c r="J177" s="45">
        <f t="shared" si="25"/>
        <v>3.6368046000000001</v>
      </c>
      <c r="K177" s="46">
        <f t="shared" si="26"/>
        <v>24.338615399999998</v>
      </c>
      <c r="L177" s="47">
        <v>0.20000000000000001</v>
      </c>
      <c r="M177" s="48">
        <f t="shared" si="27"/>
        <v>4.8677230800000002</v>
      </c>
      <c r="N177" s="49">
        <v>0.050000000000000003</v>
      </c>
      <c r="O177" s="50">
        <f t="shared" si="28"/>
        <v>1.2169307700000001</v>
      </c>
      <c r="P177" s="49">
        <v>0.050000000000000003</v>
      </c>
      <c r="Q177" s="50">
        <f t="shared" si="29"/>
        <v>1.2169307700000001</v>
      </c>
      <c r="R177" s="51">
        <f t="shared" si="30"/>
        <v>17.039999999999999</v>
      </c>
      <c r="S177" s="52">
        <f t="shared" si="31"/>
        <v>17.039999999999999</v>
      </c>
      <c r="T177" s="53">
        <f t="shared" si="32"/>
        <v>0.60910613674432768</v>
      </c>
    </row>
    <row r="178" ht="15.95" customHeight="1">
      <c r="A178" s="342" t="s">
        <v>485</v>
      </c>
      <c r="B178" s="39" t="s">
        <v>266</v>
      </c>
      <c r="C178" s="59" t="str">
        <f>VLOOKUP(B178,'New template'!A:L,2,FALSE)</f>
        <v>E02278</v>
      </c>
      <c r="D178" s="41">
        <v>14</v>
      </c>
      <c r="E178" s="42">
        <v>198</v>
      </c>
      <c r="F178" s="43">
        <v>0.75</v>
      </c>
      <c r="G178" s="44">
        <f t="shared" si="22"/>
        <v>49</v>
      </c>
      <c r="H178" s="45">
        <f t="shared" si="23"/>
        <v>6.9232100000000001</v>
      </c>
      <c r="I178" s="45">
        <f t="shared" si="24"/>
        <v>96.924940000000007</v>
      </c>
      <c r="J178" s="45">
        <f t="shared" si="25"/>
        <v>0.90001730000000002</v>
      </c>
      <c r="K178" s="46">
        <f t="shared" si="26"/>
        <v>84.324697799999996</v>
      </c>
      <c r="L178" s="47">
        <v>0.20000000000000001</v>
      </c>
      <c r="M178" s="48">
        <f t="shared" si="27"/>
        <v>16.86493956</v>
      </c>
      <c r="N178" s="49">
        <v>0.050000000000000003</v>
      </c>
      <c r="O178" s="50">
        <f t="shared" si="28"/>
        <v>4.21623489</v>
      </c>
      <c r="P178" s="49">
        <v>0.050000000000000003</v>
      </c>
      <c r="Q178" s="50">
        <f t="shared" si="29"/>
        <v>4.21623489</v>
      </c>
      <c r="R178" s="51">
        <f t="shared" si="30"/>
        <v>4.2199999999999998</v>
      </c>
      <c r="S178" s="52">
        <f t="shared" si="31"/>
        <v>59.079999999999998</v>
      </c>
      <c r="T178" s="53">
        <f t="shared" si="32"/>
        <v>0.60954383876843254</v>
      </c>
    </row>
    <row r="179" ht="15.95" customHeight="1">
      <c r="A179" s="342" t="s">
        <v>485</v>
      </c>
      <c r="B179" s="39" t="s">
        <v>268</v>
      </c>
      <c r="C179" s="59" t="str">
        <f>VLOOKUP(B179,'New template'!A:L,2,FALSE)</f>
        <v>E05647</v>
      </c>
      <c r="D179" s="41">
        <v>38</v>
      </c>
      <c r="E179" s="42">
        <v>398</v>
      </c>
      <c r="F179" s="43">
        <v>0.84999999999999998</v>
      </c>
      <c r="G179" s="44">
        <f t="shared" si="22"/>
        <v>59</v>
      </c>
      <c r="H179" s="45">
        <f t="shared" si="23"/>
        <v>8.3361099999999997</v>
      </c>
      <c r="I179" s="45">
        <f t="shared" si="24"/>
        <v>316.77217999999999</v>
      </c>
      <c r="J179" s="45">
        <f t="shared" si="25"/>
        <v>1.0836942999999999</v>
      </c>
      <c r="K179" s="46">
        <f t="shared" si="26"/>
        <v>275.59179660000001</v>
      </c>
      <c r="L179" s="47">
        <v>0.20000000000000001</v>
      </c>
      <c r="M179" s="48">
        <f t="shared" si="27"/>
        <v>55.118359320000003</v>
      </c>
      <c r="N179" s="49">
        <v>0.050000000000000003</v>
      </c>
      <c r="O179" s="50">
        <f t="shared" si="28"/>
        <v>13.779589830000001</v>
      </c>
      <c r="P179" s="49">
        <v>0.050000000000000003</v>
      </c>
      <c r="Q179" s="50">
        <f t="shared" si="29"/>
        <v>13.779589830000001</v>
      </c>
      <c r="R179" s="51">
        <f t="shared" si="30"/>
        <v>5.0800000000000001</v>
      </c>
      <c r="S179" s="52">
        <f t="shared" si="31"/>
        <v>193.03999999999999</v>
      </c>
      <c r="T179" s="53">
        <f t="shared" si="32"/>
        <v>0.60939694893661434</v>
      </c>
    </row>
    <row r="180" ht="15.95" customHeight="1">
      <c r="A180" s="342" t="s">
        <v>485</v>
      </c>
      <c r="B180" s="39" t="s">
        <v>396</v>
      </c>
      <c r="C180" s="59" t="str">
        <f>VLOOKUP(B180,'New template'!A:L,2,FALSE)</f>
        <v>E05700</v>
      </c>
      <c r="D180" s="41">
        <v>6</v>
      </c>
      <c r="E180" s="42">
        <v>248</v>
      </c>
      <c r="F180" s="43">
        <v>0.5</v>
      </c>
      <c r="G180" s="44">
        <f t="shared" si="22"/>
        <v>124</v>
      </c>
      <c r="H180" s="45">
        <f t="shared" si="23"/>
        <v>17.519960000000001</v>
      </c>
      <c r="I180" s="45">
        <f t="shared" si="24"/>
        <v>105.11976000000001</v>
      </c>
      <c r="J180" s="45">
        <f t="shared" si="25"/>
        <v>2.2775948000000001</v>
      </c>
      <c r="K180" s="46">
        <f t="shared" si="26"/>
        <v>91.454191200000011</v>
      </c>
      <c r="L180" s="47">
        <v>0.20000000000000001</v>
      </c>
      <c r="M180" s="48">
        <f t="shared" si="27"/>
        <v>18.290838240000003</v>
      </c>
      <c r="N180" s="49">
        <v>0.050000000000000003</v>
      </c>
      <c r="O180" s="50">
        <f t="shared" si="28"/>
        <v>4.5727095600000007</v>
      </c>
      <c r="P180" s="49">
        <v>0.050000000000000003</v>
      </c>
      <c r="Q180" s="50">
        <f t="shared" si="29"/>
        <v>4.5727095600000007</v>
      </c>
      <c r="R180" s="51">
        <f t="shared" si="30"/>
        <v>10.67</v>
      </c>
      <c r="S180" s="52">
        <f t="shared" si="31"/>
        <v>64.019999999999996</v>
      </c>
      <c r="T180" s="53">
        <f t="shared" si="32"/>
        <v>0.60901965529601654</v>
      </c>
    </row>
    <row r="181" ht="15.95" customHeight="1">
      <c r="A181" s="342" t="s">
        <v>485</v>
      </c>
      <c r="B181" s="39" t="s">
        <v>396</v>
      </c>
      <c r="C181" s="59" t="str">
        <f>VLOOKUP(B181,'New template'!A:L,2,FALSE)</f>
        <v>E05700</v>
      </c>
      <c r="D181" s="41">
        <v>3</v>
      </c>
      <c r="E181" s="42">
        <v>248</v>
      </c>
      <c r="F181" s="43">
        <v>0</v>
      </c>
      <c r="G181" s="44">
        <f t="shared" si="22"/>
        <v>248</v>
      </c>
      <c r="H181" s="45">
        <f t="shared" si="23"/>
        <v>35.039920000000002</v>
      </c>
      <c r="I181" s="45">
        <f t="shared" si="24"/>
        <v>105.11976000000001</v>
      </c>
      <c r="J181" s="45">
        <f t="shared" si="25"/>
        <v>4.5551896000000003</v>
      </c>
      <c r="K181" s="46">
        <f t="shared" si="26"/>
        <v>91.454191200000011</v>
      </c>
      <c r="L181" s="47">
        <v>0.20000000000000001</v>
      </c>
      <c r="M181" s="48">
        <f t="shared" si="27"/>
        <v>18.290838240000003</v>
      </c>
      <c r="N181" s="49">
        <v>0.050000000000000003</v>
      </c>
      <c r="O181" s="50">
        <f t="shared" si="28"/>
        <v>4.5727095600000007</v>
      </c>
      <c r="P181" s="49">
        <v>0.050000000000000003</v>
      </c>
      <c r="Q181" s="50">
        <f t="shared" si="29"/>
        <v>4.5727095600000007</v>
      </c>
      <c r="R181" s="51">
        <f t="shared" si="30"/>
        <v>21.34</v>
      </c>
      <c r="S181" s="52">
        <f t="shared" si="31"/>
        <v>64.019999999999996</v>
      </c>
      <c r="T181" s="53">
        <f t="shared" si="32"/>
        <v>0.60901965529601654</v>
      </c>
    </row>
    <row r="182" ht="15.95" customHeight="1">
      <c r="A182" s="342" t="s">
        <v>485</v>
      </c>
      <c r="B182" s="39" t="s">
        <v>518</v>
      </c>
      <c r="C182" s="353"/>
      <c r="D182" s="41">
        <v>70</v>
      </c>
      <c r="E182" s="42">
        <v>298</v>
      </c>
      <c r="F182" s="43">
        <v>0.59999999999999998</v>
      </c>
      <c r="G182" s="44">
        <f t="shared" si="22"/>
        <v>119</v>
      </c>
      <c r="H182" s="45">
        <f t="shared" si="23"/>
        <v>16.813510000000001</v>
      </c>
      <c r="I182" s="45">
        <f t="shared" si="24"/>
        <v>1176.9457</v>
      </c>
      <c r="J182" s="45">
        <f t="shared" si="25"/>
        <v>2.1857563</v>
      </c>
      <c r="K182" s="46">
        <f t="shared" si="26"/>
        <v>1023.9427590000001</v>
      </c>
      <c r="L182" s="47">
        <v>0.20000000000000001</v>
      </c>
      <c r="M182" s="48">
        <f t="shared" si="27"/>
        <v>204.78855180000005</v>
      </c>
      <c r="N182" s="49">
        <v>0.050000000000000003</v>
      </c>
      <c r="O182" s="50">
        <f t="shared" si="28"/>
        <v>51.197137950000013</v>
      </c>
      <c r="P182" s="49">
        <v>0.050000000000000003</v>
      </c>
      <c r="Q182" s="50">
        <f t="shared" si="29"/>
        <v>51.197137950000013</v>
      </c>
      <c r="R182" s="51">
        <f t="shared" si="30"/>
        <v>10.24</v>
      </c>
      <c r="S182" s="52">
        <f t="shared" si="31"/>
        <v>716.80000000000007</v>
      </c>
      <c r="T182" s="53">
        <f t="shared" si="32"/>
        <v>0.60903404464623989</v>
      </c>
    </row>
    <row r="183" ht="15.95" customHeight="1">
      <c r="A183" s="342" t="s">
        <v>485</v>
      </c>
      <c r="B183" s="39" t="s">
        <v>518</v>
      </c>
      <c r="C183" s="353"/>
      <c r="D183" s="41">
        <v>2</v>
      </c>
      <c r="E183" s="42">
        <v>298</v>
      </c>
      <c r="F183" s="43">
        <v>0</v>
      </c>
      <c r="G183" s="44">
        <f t="shared" si="22"/>
        <v>298</v>
      </c>
      <c r="H183" s="45">
        <f t="shared" si="23"/>
        <v>42.104419999999998</v>
      </c>
      <c r="I183" s="45">
        <f t="shared" si="24"/>
        <v>84.208839999999995</v>
      </c>
      <c r="J183" s="45">
        <f t="shared" si="25"/>
        <v>5.4735746000000001</v>
      </c>
      <c r="K183" s="46">
        <f t="shared" si="26"/>
        <v>73.261690799999997</v>
      </c>
      <c r="L183" s="47">
        <v>0.20000000000000001</v>
      </c>
      <c r="M183" s="48">
        <f t="shared" si="27"/>
        <v>14.652338159999999</v>
      </c>
      <c r="N183" s="49">
        <v>0.050000000000000003</v>
      </c>
      <c r="O183" s="50">
        <f t="shared" si="28"/>
        <v>3.6630845399999998</v>
      </c>
      <c r="P183" s="49">
        <v>0.050000000000000003</v>
      </c>
      <c r="Q183" s="50">
        <f t="shared" si="29"/>
        <v>3.6630845399999998</v>
      </c>
      <c r="R183" s="51">
        <f t="shared" si="30"/>
        <v>25.640000000000001</v>
      </c>
      <c r="S183" s="52">
        <f t="shared" si="31"/>
        <v>51.280000000000001</v>
      </c>
      <c r="T183" s="53">
        <f t="shared" si="32"/>
        <v>0.60896219446794431</v>
      </c>
    </row>
    <row r="184" ht="15.95" customHeight="1">
      <c r="A184" s="342" t="s">
        <v>485</v>
      </c>
      <c r="B184" s="39" t="s">
        <v>498</v>
      </c>
      <c r="C184" s="353"/>
      <c r="D184" s="41">
        <v>11</v>
      </c>
      <c r="E184" s="42">
        <v>398</v>
      </c>
      <c r="F184" s="43">
        <v>0.40000000000000002</v>
      </c>
      <c r="G184" s="44">
        <f t="shared" si="22"/>
        <v>238</v>
      </c>
      <c r="H184" s="45">
        <f t="shared" si="23"/>
        <v>33.627020000000002</v>
      </c>
      <c r="I184" s="45">
        <f t="shared" si="24"/>
        <v>369.89722</v>
      </c>
      <c r="J184" s="45">
        <f t="shared" si="25"/>
        <v>4.3715126</v>
      </c>
      <c r="K184" s="46">
        <f t="shared" si="26"/>
        <v>321.81058140000005</v>
      </c>
      <c r="L184" s="47">
        <v>0.20000000000000001</v>
      </c>
      <c r="M184" s="48">
        <f t="shared" si="27"/>
        <v>64.362116280000009</v>
      </c>
      <c r="N184" s="49">
        <v>0.050000000000000003</v>
      </c>
      <c r="O184" s="50">
        <f t="shared" si="28"/>
        <v>16.090529070000002</v>
      </c>
      <c r="P184" s="49">
        <v>0.050000000000000003</v>
      </c>
      <c r="Q184" s="50">
        <f t="shared" si="29"/>
        <v>16.090529070000002</v>
      </c>
      <c r="R184" s="51">
        <f t="shared" si="30"/>
        <v>20.48</v>
      </c>
      <c r="S184" s="52">
        <f t="shared" si="31"/>
        <v>225.28</v>
      </c>
      <c r="T184" s="53">
        <f t="shared" si="32"/>
        <v>0.60903404464623978</v>
      </c>
    </row>
    <row r="185" ht="15.95" customHeight="1">
      <c r="A185" s="342" t="s">
        <v>485</v>
      </c>
      <c r="B185" s="39" t="s">
        <v>499</v>
      </c>
      <c r="C185" s="353"/>
      <c r="D185" s="41">
        <v>1</v>
      </c>
      <c r="E185" s="42">
        <v>448</v>
      </c>
      <c r="F185" s="43">
        <v>0</v>
      </c>
      <c r="G185" s="44">
        <f t="shared" si="22"/>
        <v>448</v>
      </c>
      <c r="H185" s="45">
        <f t="shared" si="23"/>
        <v>63.297919999999998</v>
      </c>
      <c r="I185" s="45">
        <f t="shared" si="24"/>
        <v>63.297919999999998</v>
      </c>
      <c r="J185" s="45">
        <f t="shared" si="25"/>
        <v>8.2287295999999994</v>
      </c>
      <c r="K185" s="46">
        <f t="shared" si="26"/>
        <v>55.069190399999997</v>
      </c>
      <c r="L185" s="47">
        <v>0.20000000000000001</v>
      </c>
      <c r="M185" s="48">
        <f t="shared" si="27"/>
        <v>11.013838079999999</v>
      </c>
      <c r="N185" s="49">
        <v>0.050000000000000003</v>
      </c>
      <c r="O185" s="50">
        <f t="shared" si="28"/>
        <v>2.7534595199999998</v>
      </c>
      <c r="P185" s="49">
        <v>0.050000000000000003</v>
      </c>
      <c r="Q185" s="50">
        <f t="shared" si="29"/>
        <v>2.7534595199999998</v>
      </c>
      <c r="R185" s="51">
        <f t="shared" si="30"/>
        <v>38.549999999999997</v>
      </c>
      <c r="S185" s="52">
        <f t="shared" si="31"/>
        <v>38.549999999999997</v>
      </c>
      <c r="T185" s="53">
        <f t="shared" si="32"/>
        <v>0.60902475152422064</v>
      </c>
    </row>
    <row r="186" ht="15.95" customHeight="1">
      <c r="A186" s="342" t="s">
        <v>485</v>
      </c>
      <c r="B186" s="39" t="s">
        <v>499</v>
      </c>
      <c r="C186" s="353"/>
      <c r="D186" s="41">
        <v>17</v>
      </c>
      <c r="E186" s="42">
        <v>448</v>
      </c>
      <c r="F186" s="43">
        <v>0.29999999999999999</v>
      </c>
      <c r="G186" s="44">
        <f t="shared" si="22"/>
        <v>313</v>
      </c>
      <c r="H186" s="45">
        <f t="shared" si="23"/>
        <v>44.223770000000002</v>
      </c>
      <c r="I186" s="45">
        <f t="shared" si="24"/>
        <v>751.80409000000009</v>
      </c>
      <c r="J186" s="45">
        <f t="shared" si="25"/>
        <v>5.7490901000000001</v>
      </c>
      <c r="K186" s="46">
        <f t="shared" si="26"/>
        <v>654.06955829999993</v>
      </c>
      <c r="L186" s="47">
        <v>0.20000000000000001</v>
      </c>
      <c r="M186" s="48">
        <f t="shared" si="27"/>
        <v>130.81391166</v>
      </c>
      <c r="N186" s="49">
        <v>0.050000000000000003</v>
      </c>
      <c r="O186" s="50">
        <f t="shared" si="28"/>
        <v>32.703477915000001</v>
      </c>
      <c r="P186" s="49">
        <v>0.050000000000000003</v>
      </c>
      <c r="Q186" s="50">
        <f t="shared" si="29"/>
        <v>32.703477915000001</v>
      </c>
      <c r="R186" s="51">
        <f t="shared" si="30"/>
        <v>26.93</v>
      </c>
      <c r="S186" s="52">
        <f t="shared" si="31"/>
        <v>457.81</v>
      </c>
      <c r="T186" s="53">
        <f t="shared" si="32"/>
        <v>0.60894853604746946</v>
      </c>
    </row>
    <row r="187" ht="15.95" customHeight="1">
      <c r="A187" s="342" t="s">
        <v>485</v>
      </c>
      <c r="B187" s="39" t="s">
        <v>280</v>
      </c>
      <c r="C187" s="59" t="str">
        <f>VLOOKUP(B187,'New template'!A:L,2,FALSE)</f>
        <v>E03045</v>
      </c>
      <c r="D187" s="41">
        <v>1</v>
      </c>
      <c r="E187" s="42">
        <v>348</v>
      </c>
      <c r="F187" s="43">
        <v>0</v>
      </c>
      <c r="G187" s="44">
        <f t="shared" si="22"/>
        <v>348</v>
      </c>
      <c r="H187" s="45">
        <f t="shared" si="23"/>
        <v>49.16892</v>
      </c>
      <c r="I187" s="45">
        <f t="shared" si="24"/>
        <v>49.16892</v>
      </c>
      <c r="J187" s="45">
        <f t="shared" si="25"/>
        <v>6.3919595999999999</v>
      </c>
      <c r="K187" s="46">
        <f t="shared" si="26"/>
        <v>42.7769604</v>
      </c>
      <c r="L187" s="47">
        <v>0.20000000000000001</v>
      </c>
      <c r="M187" s="48">
        <f t="shared" si="27"/>
        <v>8.5553920800000007</v>
      </c>
      <c r="N187" s="49">
        <v>0.050000000000000003</v>
      </c>
      <c r="O187" s="50">
        <f t="shared" si="28"/>
        <v>2.1388480200000002</v>
      </c>
      <c r="P187" s="49">
        <v>0.050000000000000003</v>
      </c>
      <c r="Q187" s="50">
        <f t="shared" si="29"/>
        <v>2.1388480200000002</v>
      </c>
      <c r="R187" s="51">
        <f t="shared" si="30"/>
        <v>29.940000000000001</v>
      </c>
      <c r="S187" s="52">
        <f t="shared" si="31"/>
        <v>29.940000000000001</v>
      </c>
      <c r="T187" s="53">
        <f t="shared" si="32"/>
        <v>0.60892124537207648</v>
      </c>
    </row>
    <row r="188" ht="15.95" customHeight="1">
      <c r="A188" s="342" t="s">
        <v>485</v>
      </c>
      <c r="B188" s="56" t="s">
        <v>280</v>
      </c>
      <c r="C188" s="59" t="str">
        <f>VLOOKUP(B188,'New template'!A:L,2,FALSE)</f>
        <v>E03045</v>
      </c>
      <c r="D188" s="41">
        <v>90</v>
      </c>
      <c r="E188" s="42">
        <v>348</v>
      </c>
      <c r="F188" s="43">
        <v>0.59999999999999998</v>
      </c>
      <c r="G188" s="44">
        <f t="shared" si="22"/>
        <v>139</v>
      </c>
      <c r="H188" s="45">
        <f t="shared" si="23"/>
        <v>19.639309999999998</v>
      </c>
      <c r="I188" s="45">
        <f t="shared" si="24"/>
        <v>1767.5378999999998</v>
      </c>
      <c r="J188" s="45">
        <f t="shared" si="25"/>
        <v>2.5531102999999997</v>
      </c>
      <c r="K188" s="46">
        <f t="shared" si="26"/>
        <v>1537.7579729999998</v>
      </c>
      <c r="L188" s="47">
        <v>0.20000000000000001</v>
      </c>
      <c r="M188" s="48">
        <f t="shared" si="27"/>
        <v>307.55159459999999</v>
      </c>
      <c r="N188" s="49">
        <v>0.050000000000000003</v>
      </c>
      <c r="O188" s="50">
        <f t="shared" si="28"/>
        <v>76.887898649999997</v>
      </c>
      <c r="P188" s="49">
        <v>0.050000000000000003</v>
      </c>
      <c r="Q188" s="50">
        <f t="shared" si="29"/>
        <v>76.887898649999997</v>
      </c>
      <c r="R188" s="51">
        <f t="shared" si="30"/>
        <v>11.960000000000001</v>
      </c>
      <c r="S188" s="52">
        <f t="shared" si="31"/>
        <v>1076.4000000000001</v>
      </c>
      <c r="T188" s="53">
        <f t="shared" si="32"/>
        <v>0.60898269847565945</v>
      </c>
    </row>
    <row r="189" ht="15.95" customHeight="1">
      <c r="A189" s="342" t="s">
        <v>485</v>
      </c>
      <c r="B189" s="39" t="s">
        <v>282</v>
      </c>
      <c r="C189" s="59" t="str">
        <f>VLOOKUP(B189,'New template'!A:L,2,FALSE)</f>
        <v>E05096</v>
      </c>
      <c r="D189" s="41">
        <v>51</v>
      </c>
      <c r="E189" s="42">
        <v>498</v>
      </c>
      <c r="F189" s="43">
        <v>0.59999999999999998</v>
      </c>
      <c r="G189" s="44">
        <f t="shared" si="22"/>
        <v>199</v>
      </c>
      <c r="H189" s="45">
        <f t="shared" si="23"/>
        <v>28.116710000000001</v>
      </c>
      <c r="I189" s="45">
        <f t="shared" si="24"/>
        <v>1433.9522100000002</v>
      </c>
      <c r="J189" s="45">
        <f t="shared" si="25"/>
        <v>3.6551723000000003</v>
      </c>
      <c r="K189" s="46">
        <f t="shared" si="26"/>
        <v>1247.5384227</v>
      </c>
      <c r="L189" s="47">
        <v>0.20000000000000001</v>
      </c>
      <c r="M189" s="48">
        <f t="shared" si="27"/>
        <v>249.50768454000001</v>
      </c>
      <c r="N189" s="49">
        <v>0.050000000000000003</v>
      </c>
      <c r="O189" s="50">
        <f t="shared" si="28"/>
        <v>62.376921135000003</v>
      </c>
      <c r="P189" s="49">
        <v>0.050000000000000003</v>
      </c>
      <c r="Q189" s="50">
        <f t="shared" si="29"/>
        <v>62.376921135000003</v>
      </c>
      <c r="R189" s="51">
        <f t="shared" si="30"/>
        <v>17.120000000000001</v>
      </c>
      <c r="S189" s="52">
        <f t="shared" si="31"/>
        <v>873.12</v>
      </c>
      <c r="T189" s="53">
        <f t="shared" si="32"/>
        <v>0.60889058499376347</v>
      </c>
    </row>
    <row r="190" ht="15.95" customHeight="1">
      <c r="A190" s="342" t="s">
        <v>485</v>
      </c>
      <c r="B190" s="54" t="s">
        <v>398</v>
      </c>
      <c r="C190" s="59" t="str">
        <f>VLOOKUP(B190,'New template'!A:L,2,FALSE)</f>
        <v>E06129</v>
      </c>
      <c r="D190" s="41">
        <v>5</v>
      </c>
      <c r="E190" s="42">
        <v>248</v>
      </c>
      <c r="F190" s="43">
        <v>0</v>
      </c>
      <c r="G190" s="44">
        <f t="shared" si="22"/>
        <v>248</v>
      </c>
      <c r="H190" s="45">
        <f t="shared" si="23"/>
        <v>35.039920000000002</v>
      </c>
      <c r="I190" s="45">
        <f t="shared" si="24"/>
        <v>175.1996</v>
      </c>
      <c r="J190" s="45">
        <f t="shared" si="25"/>
        <v>4.5551896000000003</v>
      </c>
      <c r="K190" s="46">
        <f t="shared" si="26"/>
        <v>152.423652</v>
      </c>
      <c r="L190" s="47">
        <v>0.20000000000000001</v>
      </c>
      <c r="M190" s="48">
        <f t="shared" si="27"/>
        <v>30.484730400000004</v>
      </c>
      <c r="N190" s="49">
        <v>0.050000000000000003</v>
      </c>
      <c r="O190" s="50">
        <f t="shared" si="28"/>
        <v>7.6211826000000009</v>
      </c>
      <c r="P190" s="49">
        <v>0.050000000000000003</v>
      </c>
      <c r="Q190" s="50">
        <f t="shared" si="29"/>
        <v>7.6211826000000009</v>
      </c>
      <c r="R190" s="51">
        <f t="shared" si="30"/>
        <v>21.34</v>
      </c>
      <c r="S190" s="52">
        <f t="shared" si="31"/>
        <v>106.7</v>
      </c>
      <c r="T190" s="53">
        <f t="shared" si="32"/>
        <v>0.60901965529601665</v>
      </c>
    </row>
    <row r="191" ht="15.95" customHeight="1">
      <c r="A191" s="342" t="s">
        <v>485</v>
      </c>
      <c r="B191" s="54" t="s">
        <v>398</v>
      </c>
      <c r="C191" s="59" t="str">
        <f>VLOOKUP(B191,'New template'!A:L,2,FALSE)</f>
        <v>E06129</v>
      </c>
      <c r="D191" s="41">
        <v>66</v>
      </c>
      <c r="E191" s="42">
        <v>248</v>
      </c>
      <c r="F191" s="43">
        <v>0.40000000000000002</v>
      </c>
      <c r="G191" s="44">
        <f t="shared" si="22"/>
        <v>148</v>
      </c>
      <c r="H191" s="45">
        <f t="shared" si="23"/>
        <v>20.910920000000001</v>
      </c>
      <c r="I191" s="45">
        <f t="shared" si="24"/>
        <v>1380.1207200000001</v>
      </c>
      <c r="J191" s="45">
        <f t="shared" si="25"/>
        <v>2.7184196000000003</v>
      </c>
      <c r="K191" s="46">
        <f t="shared" si="26"/>
        <v>1200.7050264</v>
      </c>
      <c r="L191" s="47">
        <v>0.20000000000000001</v>
      </c>
      <c r="M191" s="48">
        <f t="shared" si="27"/>
        <v>240.14100528</v>
      </c>
      <c r="N191" s="49">
        <v>0.050000000000000003</v>
      </c>
      <c r="O191" s="50">
        <f t="shared" si="28"/>
        <v>60.03525132</v>
      </c>
      <c r="P191" s="49">
        <v>0.050000000000000003</v>
      </c>
      <c r="Q191" s="50">
        <f t="shared" si="29"/>
        <v>60.03525132</v>
      </c>
      <c r="R191" s="51">
        <f t="shared" si="30"/>
        <v>12.73</v>
      </c>
      <c r="S191" s="52">
        <f t="shared" si="31"/>
        <v>840.18000000000006</v>
      </c>
      <c r="T191" s="53">
        <f t="shared" si="32"/>
        <v>0.60877283256786408</v>
      </c>
    </row>
    <row r="192" ht="15.95" customHeight="1">
      <c r="A192" s="342" t="s">
        <v>485</v>
      </c>
      <c r="B192" s="39" t="s">
        <v>399</v>
      </c>
      <c r="C192" s="59" t="str">
        <f>VLOOKUP(B192,'New template'!A:L,2,FALSE)</f>
        <v>E06635</v>
      </c>
      <c r="D192" s="41">
        <v>16</v>
      </c>
      <c r="E192" s="42">
        <v>348</v>
      </c>
      <c r="F192" s="43">
        <v>0.40000000000000002</v>
      </c>
      <c r="G192" s="44">
        <f t="shared" si="22"/>
        <v>208</v>
      </c>
      <c r="H192" s="45">
        <f t="shared" si="23"/>
        <v>29.38832</v>
      </c>
      <c r="I192" s="45">
        <f t="shared" si="24"/>
        <v>470.21312</v>
      </c>
      <c r="J192" s="45">
        <f t="shared" si="25"/>
        <v>3.8204816000000004</v>
      </c>
      <c r="K192" s="46">
        <f t="shared" si="26"/>
        <v>409.08541439999999</v>
      </c>
      <c r="L192" s="47">
        <v>0.20000000000000001</v>
      </c>
      <c r="M192" s="48">
        <f t="shared" si="27"/>
        <v>81.817082880000001</v>
      </c>
      <c r="N192" s="49">
        <v>0.050000000000000003</v>
      </c>
      <c r="O192" s="50">
        <f t="shared" si="28"/>
        <v>20.45427072</v>
      </c>
      <c r="P192" s="49">
        <v>0.050000000000000003</v>
      </c>
      <c r="Q192" s="50">
        <f t="shared" si="29"/>
        <v>20.45427072</v>
      </c>
      <c r="R192" s="51">
        <f t="shared" si="30"/>
        <v>17.899999999999999</v>
      </c>
      <c r="S192" s="52">
        <f t="shared" si="31"/>
        <v>286.39999999999998</v>
      </c>
      <c r="T192" s="53">
        <f t="shared" si="32"/>
        <v>0.60908551424511503</v>
      </c>
    </row>
    <row r="193" ht="15.95" customHeight="1">
      <c r="A193" s="342" t="s">
        <v>485</v>
      </c>
      <c r="B193" s="39" t="s">
        <v>399</v>
      </c>
      <c r="C193" s="59" t="str">
        <f>VLOOKUP(B193,'New template'!A:L,2,FALSE)</f>
        <v>E06635</v>
      </c>
      <c r="D193" s="41">
        <v>3</v>
      </c>
      <c r="E193" s="42">
        <v>348</v>
      </c>
      <c r="F193" s="43">
        <v>0</v>
      </c>
      <c r="G193" s="44">
        <f t="shared" si="22"/>
        <v>348</v>
      </c>
      <c r="H193" s="45">
        <f t="shared" si="23"/>
        <v>49.16892</v>
      </c>
      <c r="I193" s="45">
        <f t="shared" si="24"/>
        <v>147.50675999999999</v>
      </c>
      <c r="J193" s="45">
        <f t="shared" si="25"/>
        <v>6.3919595999999999</v>
      </c>
      <c r="K193" s="46">
        <f t="shared" si="26"/>
        <v>128.33088119999999</v>
      </c>
      <c r="L193" s="47">
        <v>0.20000000000000001</v>
      </c>
      <c r="M193" s="48">
        <f t="shared" si="27"/>
        <v>25.666176239999999</v>
      </c>
      <c r="N193" s="49">
        <v>0.050000000000000003</v>
      </c>
      <c r="O193" s="50">
        <f t="shared" si="28"/>
        <v>6.4165440599999997</v>
      </c>
      <c r="P193" s="49">
        <v>0.050000000000000003</v>
      </c>
      <c r="Q193" s="50">
        <f t="shared" si="29"/>
        <v>6.4165440599999997</v>
      </c>
      <c r="R193" s="51">
        <f t="shared" si="30"/>
        <v>29.940000000000001</v>
      </c>
      <c r="S193" s="52">
        <f t="shared" si="31"/>
        <v>89.820000000000007</v>
      </c>
      <c r="T193" s="53">
        <f t="shared" si="32"/>
        <v>0.60892124537207659</v>
      </c>
    </row>
    <row r="194" ht="15.95" customHeight="1">
      <c r="A194" s="342" t="s">
        <v>485</v>
      </c>
      <c r="B194" s="39" t="s">
        <v>250</v>
      </c>
      <c r="C194" s="59" t="str">
        <f>VLOOKUP(B194,'New template'!A:L,2,FALSE)</f>
        <v>E03024</v>
      </c>
      <c r="D194" s="41">
        <v>152</v>
      </c>
      <c r="E194" s="42">
        <v>198</v>
      </c>
      <c r="F194" s="43">
        <v>0.75</v>
      </c>
      <c r="G194" s="44">
        <f t="shared" si="22"/>
        <v>49</v>
      </c>
      <c r="H194" s="45">
        <f t="shared" si="23"/>
        <v>6.9232100000000001</v>
      </c>
      <c r="I194" s="45">
        <f t="shared" si="24"/>
        <v>1052.3279199999999</v>
      </c>
      <c r="J194" s="45">
        <f t="shared" si="25"/>
        <v>0.90001730000000002</v>
      </c>
      <c r="K194" s="46">
        <f t="shared" si="26"/>
        <v>915.52529040000002</v>
      </c>
      <c r="L194" s="47">
        <v>0.20000000000000001</v>
      </c>
      <c r="M194" s="48">
        <f t="shared" si="27"/>
        <v>183.10505808000002</v>
      </c>
      <c r="N194" s="49">
        <v>0.050000000000000003</v>
      </c>
      <c r="O194" s="50">
        <f t="shared" si="28"/>
        <v>45.776264520000005</v>
      </c>
      <c r="P194" s="49">
        <v>0.050000000000000003</v>
      </c>
      <c r="Q194" s="50">
        <f t="shared" si="29"/>
        <v>45.776264520000005</v>
      </c>
      <c r="R194" s="51">
        <f t="shared" si="30"/>
        <v>4.2199999999999998</v>
      </c>
      <c r="S194" s="52">
        <f t="shared" si="31"/>
        <v>641.43999999999994</v>
      </c>
      <c r="T194" s="53">
        <f t="shared" si="32"/>
        <v>0.60954383876843254</v>
      </c>
    </row>
    <row r="195" ht="15.95" customHeight="1">
      <c r="A195" s="342" t="s">
        <v>485</v>
      </c>
      <c r="B195" s="39" t="s">
        <v>388</v>
      </c>
      <c r="C195" s="59" t="str">
        <f>VLOOKUP(B195,'New template'!A:L,2,FALSE)</f>
        <v>E06161</v>
      </c>
      <c r="D195" s="41">
        <v>4</v>
      </c>
      <c r="E195" s="42">
        <v>398</v>
      </c>
      <c r="F195" s="43">
        <v>0.5</v>
      </c>
      <c r="G195" s="44">
        <f t="shared" si="22"/>
        <v>199</v>
      </c>
      <c r="H195" s="45">
        <f t="shared" si="23"/>
        <v>28.116710000000001</v>
      </c>
      <c r="I195" s="45">
        <f t="shared" si="24"/>
        <v>112.46684</v>
      </c>
      <c r="J195" s="45">
        <f t="shared" si="25"/>
        <v>3.6551723000000003</v>
      </c>
      <c r="K195" s="46">
        <f t="shared" si="26"/>
        <v>97.846150800000004</v>
      </c>
      <c r="L195" s="47">
        <v>0.20000000000000001</v>
      </c>
      <c r="M195" s="48">
        <f t="shared" si="27"/>
        <v>19.569230160000004</v>
      </c>
      <c r="N195" s="49">
        <v>0.050000000000000003</v>
      </c>
      <c r="O195" s="50">
        <f t="shared" si="28"/>
        <v>4.8923075400000009</v>
      </c>
      <c r="P195" s="49">
        <v>0.050000000000000003</v>
      </c>
      <c r="Q195" s="50">
        <f t="shared" si="29"/>
        <v>4.8923075400000009</v>
      </c>
      <c r="R195" s="51">
        <f t="shared" si="30"/>
        <v>17.120000000000001</v>
      </c>
      <c r="S195" s="52">
        <f t="shared" si="31"/>
        <v>68.480000000000004</v>
      </c>
      <c r="T195" s="53">
        <f t="shared" si="32"/>
        <v>0.60889058499376347</v>
      </c>
    </row>
    <row r="196" ht="15.95" customHeight="1">
      <c r="A196" s="342" t="s">
        <v>485</v>
      </c>
      <c r="B196" s="39" t="s">
        <v>388</v>
      </c>
      <c r="C196" s="59" t="str">
        <f>VLOOKUP(B196,'New template'!A:L,2,FALSE)</f>
        <v>E06161</v>
      </c>
      <c r="D196" s="41">
        <v>3</v>
      </c>
      <c r="E196" s="42">
        <v>398</v>
      </c>
      <c r="F196" s="43">
        <v>0.63</v>
      </c>
      <c r="G196" s="44">
        <f t="shared" si="22"/>
        <v>147</v>
      </c>
      <c r="H196" s="45">
        <f t="shared" si="23"/>
        <v>20.769629999999999</v>
      </c>
      <c r="I196" s="45">
        <f t="shared" si="24"/>
        <v>62.308889999999998</v>
      </c>
      <c r="J196" s="45">
        <f t="shared" si="25"/>
        <v>2.7000519000000001</v>
      </c>
      <c r="K196" s="46">
        <f t="shared" si="26"/>
        <v>54.208734300000003</v>
      </c>
      <c r="L196" s="47">
        <v>0.20000000000000001</v>
      </c>
      <c r="M196" s="48">
        <f t="shared" si="27"/>
        <v>10.841746860000001</v>
      </c>
      <c r="N196" s="49">
        <v>0.050000000000000003</v>
      </c>
      <c r="O196" s="50">
        <f t="shared" si="28"/>
        <v>2.7104367150000002</v>
      </c>
      <c r="P196" s="49">
        <v>0.050000000000000003</v>
      </c>
      <c r="Q196" s="50">
        <f t="shared" si="29"/>
        <v>2.7104367150000002</v>
      </c>
      <c r="R196" s="51">
        <f t="shared" si="30"/>
        <v>12.65</v>
      </c>
      <c r="S196" s="52">
        <f t="shared" si="31"/>
        <v>37.950000000000003</v>
      </c>
      <c r="T196" s="53">
        <f t="shared" si="32"/>
        <v>0.60906236654191725</v>
      </c>
    </row>
    <row r="197" ht="15.95" customHeight="1">
      <c r="A197" s="342" t="s">
        <v>485</v>
      </c>
      <c r="B197" s="39" t="s">
        <v>389</v>
      </c>
      <c r="C197" s="59" t="str">
        <f>VLOOKUP(B197,'New template'!A:L,2,FALSE)</f>
        <v>E06160</v>
      </c>
      <c r="D197" s="41">
        <v>1</v>
      </c>
      <c r="E197" s="42">
        <v>298</v>
      </c>
      <c r="F197" s="43">
        <v>0</v>
      </c>
      <c r="G197" s="44">
        <f t="shared" si="22"/>
        <v>298</v>
      </c>
      <c r="H197" s="45">
        <f t="shared" si="23"/>
        <v>42.104419999999998</v>
      </c>
      <c r="I197" s="45">
        <f t="shared" si="24"/>
        <v>42.104419999999998</v>
      </c>
      <c r="J197" s="45">
        <f t="shared" si="25"/>
        <v>5.4735746000000001</v>
      </c>
      <c r="K197" s="46">
        <f t="shared" si="26"/>
        <v>36.630845399999998</v>
      </c>
      <c r="L197" s="47">
        <v>0.20000000000000001</v>
      </c>
      <c r="M197" s="48">
        <f t="shared" si="27"/>
        <v>7.3261690799999997</v>
      </c>
      <c r="N197" s="49">
        <v>0.050000000000000003</v>
      </c>
      <c r="O197" s="50">
        <f t="shared" si="28"/>
        <v>1.8315422699999999</v>
      </c>
      <c r="P197" s="49">
        <v>0.050000000000000003</v>
      </c>
      <c r="Q197" s="50">
        <f t="shared" si="29"/>
        <v>1.8315422699999999</v>
      </c>
      <c r="R197" s="51">
        <f t="shared" si="30"/>
        <v>25.640000000000001</v>
      </c>
      <c r="S197" s="52">
        <f t="shared" si="31"/>
        <v>25.640000000000001</v>
      </c>
      <c r="T197" s="53">
        <f t="shared" si="32"/>
        <v>0.60896219446794431</v>
      </c>
    </row>
    <row r="198" ht="15.95" customHeight="1">
      <c r="A198" s="342" t="s">
        <v>485</v>
      </c>
      <c r="B198" s="39" t="s">
        <v>389</v>
      </c>
      <c r="C198" s="59" t="str">
        <f>VLOOKUP(B198,'New template'!A:L,2,FALSE)</f>
        <v>E06160</v>
      </c>
      <c r="D198" s="41">
        <v>40</v>
      </c>
      <c r="E198" s="42">
        <v>298</v>
      </c>
      <c r="F198" s="43">
        <v>0.67000000000000004</v>
      </c>
      <c r="G198" s="44">
        <f t="shared" si="22"/>
        <v>98</v>
      </c>
      <c r="H198" s="45">
        <f t="shared" si="23"/>
        <v>13.84642</v>
      </c>
      <c r="I198" s="45">
        <f t="shared" si="24"/>
        <v>553.85680000000002</v>
      </c>
      <c r="J198" s="45">
        <f t="shared" si="25"/>
        <v>1.8000346</v>
      </c>
      <c r="K198" s="46">
        <f t="shared" si="26"/>
        <v>481.85541599999999</v>
      </c>
      <c r="L198" s="47">
        <v>0.20000000000000001</v>
      </c>
      <c r="M198" s="48">
        <f t="shared" si="27"/>
        <v>96.371083200000001</v>
      </c>
      <c r="N198" s="49">
        <v>0.050000000000000003</v>
      </c>
      <c r="O198" s="50">
        <f t="shared" si="28"/>
        <v>24.0927708</v>
      </c>
      <c r="P198" s="49">
        <v>0.050000000000000003</v>
      </c>
      <c r="Q198" s="50">
        <f t="shared" si="29"/>
        <v>24.0927708</v>
      </c>
      <c r="R198" s="51">
        <f t="shared" si="30"/>
        <v>8.4299999999999997</v>
      </c>
      <c r="S198" s="52">
        <f t="shared" si="31"/>
        <v>337.19999999999999</v>
      </c>
      <c r="T198" s="53">
        <f t="shared" si="32"/>
        <v>0.60882163042865944</v>
      </c>
    </row>
    <row r="199" ht="15.95" customHeight="1">
      <c r="A199" s="342" t="s">
        <v>485</v>
      </c>
      <c r="B199" s="39" t="s">
        <v>390</v>
      </c>
      <c r="C199" s="59" t="str">
        <f>VLOOKUP(B199,'New template'!A:L,2,FALSE)</f>
        <v>E06168</v>
      </c>
      <c r="D199" s="41">
        <v>8</v>
      </c>
      <c r="E199" s="42">
        <v>178</v>
      </c>
      <c r="F199" s="43">
        <v>0.34000000000000002</v>
      </c>
      <c r="G199" s="44">
        <f t="shared" si="22"/>
        <v>117</v>
      </c>
      <c r="H199" s="45">
        <f t="shared" si="23"/>
        <v>16.530930000000001</v>
      </c>
      <c r="I199" s="45">
        <f t="shared" si="24"/>
        <v>132.24744000000001</v>
      </c>
      <c r="J199" s="45">
        <f t="shared" si="25"/>
        <v>2.1490209000000005</v>
      </c>
      <c r="K199" s="46">
        <f t="shared" si="26"/>
        <v>115.05527280000001</v>
      </c>
      <c r="L199" s="47">
        <v>0.20000000000000001</v>
      </c>
      <c r="M199" s="48">
        <f t="shared" si="27"/>
        <v>23.011054560000005</v>
      </c>
      <c r="N199" s="49">
        <v>0.050000000000000003</v>
      </c>
      <c r="O199" s="50">
        <f t="shared" si="28"/>
        <v>5.7527636400000013</v>
      </c>
      <c r="P199" s="49">
        <v>0.050000000000000003</v>
      </c>
      <c r="Q199" s="50">
        <f t="shared" si="29"/>
        <v>5.7527636400000013</v>
      </c>
      <c r="R199" s="51">
        <f t="shared" si="30"/>
        <v>10.07</v>
      </c>
      <c r="S199" s="52">
        <f t="shared" si="31"/>
        <v>80.560000000000002</v>
      </c>
      <c r="T199" s="53">
        <f t="shared" si="32"/>
        <v>0.60916113007556139</v>
      </c>
    </row>
    <row r="200" ht="15.95" customHeight="1">
      <c r="A200" s="342" t="s">
        <v>485</v>
      </c>
      <c r="B200" s="39" t="s">
        <v>391</v>
      </c>
      <c r="C200" s="59" t="str">
        <f>VLOOKUP(B200,'New template'!A:L,2,FALSE)</f>
        <v>E06162</v>
      </c>
      <c r="D200" s="41">
        <v>29</v>
      </c>
      <c r="E200" s="42">
        <v>498</v>
      </c>
      <c r="F200" s="43">
        <v>0.59999999999999998</v>
      </c>
      <c r="G200" s="44">
        <f t="shared" si="22"/>
        <v>199</v>
      </c>
      <c r="H200" s="45">
        <f t="shared" si="23"/>
        <v>28.116710000000001</v>
      </c>
      <c r="I200" s="45">
        <f t="shared" si="24"/>
        <v>815.38459</v>
      </c>
      <c r="J200" s="45">
        <f t="shared" si="25"/>
        <v>3.6551723000000003</v>
      </c>
      <c r="K200" s="46">
        <f t="shared" si="26"/>
        <v>709.38459330000001</v>
      </c>
      <c r="L200" s="47">
        <v>0.20000000000000001</v>
      </c>
      <c r="M200" s="48">
        <f t="shared" si="27"/>
        <v>141.87691866</v>
      </c>
      <c r="N200" s="49">
        <v>0.050000000000000003</v>
      </c>
      <c r="O200" s="50">
        <f t="shared" si="28"/>
        <v>35.469229665</v>
      </c>
      <c r="P200" s="49">
        <v>0.050000000000000003</v>
      </c>
      <c r="Q200" s="50">
        <f t="shared" si="29"/>
        <v>35.469229665</v>
      </c>
      <c r="R200" s="51">
        <f t="shared" si="30"/>
        <v>17.120000000000001</v>
      </c>
      <c r="S200" s="52">
        <f t="shared" si="31"/>
        <v>496.48000000000002</v>
      </c>
      <c r="T200" s="53">
        <f t="shared" si="32"/>
        <v>0.60889058499376347</v>
      </c>
    </row>
    <row r="201" ht="15.95" customHeight="1">
      <c r="A201" s="342" t="s">
        <v>485</v>
      </c>
      <c r="B201" s="56" t="s">
        <v>441</v>
      </c>
      <c r="C201" s="59" t="str">
        <f>VLOOKUP(B201,'New template'!A:L,2,FALSE)</f>
        <v>E06381</v>
      </c>
      <c r="D201" s="41">
        <v>10</v>
      </c>
      <c r="E201" s="42">
        <v>198</v>
      </c>
      <c r="F201" s="43">
        <v>0.34999999999999998</v>
      </c>
      <c r="G201" s="44">
        <f t="shared" si="22"/>
        <v>128</v>
      </c>
      <c r="H201" s="45">
        <f t="shared" si="23"/>
        <v>18.08512</v>
      </c>
      <c r="I201" s="45">
        <f t="shared" si="24"/>
        <v>180.85120000000001</v>
      </c>
      <c r="J201" s="45">
        <f t="shared" si="25"/>
        <v>2.3510656000000001</v>
      </c>
      <c r="K201" s="46">
        <f t="shared" si="26"/>
        <v>157.34054399999999</v>
      </c>
      <c r="L201" s="47">
        <v>0.20000000000000001</v>
      </c>
      <c r="M201" s="48">
        <f t="shared" si="27"/>
        <v>31.4681088</v>
      </c>
      <c r="N201" s="49">
        <v>0.050000000000000003</v>
      </c>
      <c r="O201" s="50">
        <f t="shared" si="28"/>
        <v>7.8670271999999999</v>
      </c>
      <c r="P201" s="49">
        <v>0.050000000000000003</v>
      </c>
      <c r="Q201" s="50">
        <f t="shared" si="29"/>
        <v>7.8670271999999999</v>
      </c>
      <c r="R201" s="51">
        <f t="shared" si="30"/>
        <v>11.01</v>
      </c>
      <c r="S201" s="52">
        <f t="shared" si="31"/>
        <v>110.09999999999999</v>
      </c>
      <c r="T201" s="53">
        <f t="shared" si="32"/>
        <v>0.60878777691273267</v>
      </c>
    </row>
    <row r="202" ht="15.95" customHeight="1">
      <c r="A202" s="342" t="s">
        <v>485</v>
      </c>
      <c r="B202" s="39" t="s">
        <v>441</v>
      </c>
      <c r="C202" s="59" t="str">
        <f>VLOOKUP(B202,'New template'!A:L,2,FALSE)</f>
        <v>E06381</v>
      </c>
      <c r="D202" s="41">
        <v>2</v>
      </c>
      <c r="E202" s="42">
        <v>198</v>
      </c>
      <c r="F202" s="43">
        <v>0</v>
      </c>
      <c r="G202" s="44">
        <f t="shared" si="22"/>
        <v>198</v>
      </c>
      <c r="H202" s="45">
        <f t="shared" si="23"/>
        <v>27.97542</v>
      </c>
      <c r="I202" s="45">
        <f t="shared" si="24"/>
        <v>55.950839999999999</v>
      </c>
      <c r="J202" s="45">
        <f t="shared" si="25"/>
        <v>3.6368046000000001</v>
      </c>
      <c r="K202" s="46">
        <f t="shared" si="26"/>
        <v>48.677230799999997</v>
      </c>
      <c r="L202" s="47">
        <v>0.20000000000000001</v>
      </c>
      <c r="M202" s="48">
        <f t="shared" si="27"/>
        <v>9.7354461600000004</v>
      </c>
      <c r="N202" s="49">
        <v>0.050000000000000003</v>
      </c>
      <c r="O202" s="50">
        <f t="shared" si="28"/>
        <v>2.4338615400000001</v>
      </c>
      <c r="P202" s="49">
        <v>0.050000000000000003</v>
      </c>
      <c r="Q202" s="50">
        <f t="shared" si="29"/>
        <v>2.4338615400000001</v>
      </c>
      <c r="R202" s="51">
        <f t="shared" si="30"/>
        <v>17.039999999999999</v>
      </c>
      <c r="S202" s="52">
        <f t="shared" si="31"/>
        <v>34.079999999999998</v>
      </c>
      <c r="T202" s="53">
        <f t="shared" si="32"/>
        <v>0.60910613674432768</v>
      </c>
    </row>
    <row r="203" ht="15.95" customHeight="1">
      <c r="A203" s="342" t="s">
        <v>485</v>
      </c>
      <c r="B203" s="39" t="s">
        <v>262</v>
      </c>
      <c r="C203" s="59" t="str">
        <f>VLOOKUP(B203,'New template'!A:L,2,FALSE)</f>
        <v>E03191</v>
      </c>
      <c r="D203" s="41">
        <v>40</v>
      </c>
      <c r="E203" s="42">
        <v>258</v>
      </c>
      <c r="F203" s="43">
        <v>0.80000000000000004</v>
      </c>
      <c r="G203" s="44">
        <f t="shared" ref="G203:G228" si="33">ROUNDDOWN(E203*(1-F203),0)</f>
        <v>51</v>
      </c>
      <c r="H203" s="45">
        <f t="shared" ref="H203:H228" si="34">G203*$C$6</f>
        <v>7.2057900000000004</v>
      </c>
      <c r="I203" s="45">
        <f t="shared" ref="I203:I228" si="35">H203*D203</f>
        <v>288.23160000000001</v>
      </c>
      <c r="J203" s="45">
        <f t="shared" ref="J203:J228" si="36">H203*0.13</f>
        <v>0.9367527000000001</v>
      </c>
      <c r="K203" s="46">
        <f t="shared" ref="K203:K228" si="37">(H203-J203)*D203</f>
        <v>250.761492</v>
      </c>
      <c r="L203" s="47">
        <v>0.20000000000000001</v>
      </c>
      <c r="M203" s="48">
        <f t="shared" ref="M203:M228" si="38">K203*L203</f>
        <v>50.152298400000006</v>
      </c>
      <c r="N203" s="49">
        <v>0.050000000000000003</v>
      </c>
      <c r="O203" s="50">
        <f t="shared" ref="O203:O228" si="39">K203*N203</f>
        <v>12.538074600000002</v>
      </c>
      <c r="P203" s="49">
        <v>0.050000000000000003</v>
      </c>
      <c r="Q203" s="50">
        <f t="shared" ref="Q203:Q228" si="40">K203*P203</f>
        <v>12.538074600000002</v>
      </c>
      <c r="R203" s="51">
        <f t="shared" ref="R203:R228" si="41">IFERROR(ROUND((K203-M203-O203-Q203)/D203,2),0)</f>
        <v>4.3899999999999997</v>
      </c>
      <c r="S203" s="52">
        <f t="shared" ref="S203:S228" si="42">+D203*R203</f>
        <v>175.59999999999999</v>
      </c>
      <c r="T203" s="53">
        <f t="shared" ref="T203:T228" si="43">S203/I203</f>
        <v>0.60923229791598144</v>
      </c>
    </row>
    <row r="204" ht="15.95" customHeight="1">
      <c r="A204" s="342" t="s">
        <v>485</v>
      </c>
      <c r="B204" s="39" t="s">
        <v>528</v>
      </c>
      <c r="C204" s="353"/>
      <c r="D204" s="41">
        <v>40</v>
      </c>
      <c r="E204" s="42">
        <v>198</v>
      </c>
      <c r="F204" s="43">
        <v>0</v>
      </c>
      <c r="G204" s="44">
        <f t="shared" si="33"/>
        <v>198</v>
      </c>
      <c r="H204" s="45">
        <f t="shared" si="34"/>
        <v>27.97542</v>
      </c>
      <c r="I204" s="45">
        <f t="shared" si="35"/>
        <v>1119.0167999999999</v>
      </c>
      <c r="J204" s="45">
        <f t="shared" si="36"/>
        <v>3.6368046000000001</v>
      </c>
      <c r="K204" s="46">
        <f t="shared" si="37"/>
        <v>973.54461599999991</v>
      </c>
      <c r="L204" s="47">
        <v>0.20000000000000001</v>
      </c>
      <c r="M204" s="48">
        <f t="shared" si="38"/>
        <v>194.70892319999999</v>
      </c>
      <c r="N204" s="49">
        <v>0.050000000000000003</v>
      </c>
      <c r="O204" s="50">
        <f t="shared" si="39"/>
        <v>48.677230799999997</v>
      </c>
      <c r="P204" s="49">
        <v>0.050000000000000003</v>
      </c>
      <c r="Q204" s="50">
        <f t="shared" si="40"/>
        <v>48.677230799999997</v>
      </c>
      <c r="R204" s="51">
        <f t="shared" si="41"/>
        <v>17.039999999999999</v>
      </c>
      <c r="S204" s="52">
        <f t="shared" si="42"/>
        <v>681.59999999999991</v>
      </c>
      <c r="T204" s="53">
        <f t="shared" si="43"/>
        <v>0.60910613674432768</v>
      </c>
    </row>
    <row r="205" ht="15.95" customHeight="1">
      <c r="A205" s="342" t="s">
        <v>485</v>
      </c>
      <c r="B205" s="39" t="s">
        <v>528</v>
      </c>
      <c r="C205" s="353"/>
      <c r="D205" s="41">
        <v>7</v>
      </c>
      <c r="E205" s="42">
        <v>198</v>
      </c>
      <c r="F205" s="43">
        <v>0</v>
      </c>
      <c r="G205" s="44">
        <f t="shared" si="33"/>
        <v>198</v>
      </c>
      <c r="H205" s="45">
        <f t="shared" si="34"/>
        <v>27.97542</v>
      </c>
      <c r="I205" s="45">
        <f t="shared" si="35"/>
        <v>195.82794000000001</v>
      </c>
      <c r="J205" s="45">
        <f t="shared" si="36"/>
        <v>3.6368046000000001</v>
      </c>
      <c r="K205" s="46">
        <f t="shared" si="37"/>
        <v>170.37030779999998</v>
      </c>
      <c r="L205" s="47">
        <v>0.20000000000000001</v>
      </c>
      <c r="M205" s="48">
        <f t="shared" si="38"/>
        <v>34.074061559999997</v>
      </c>
      <c r="N205" s="49">
        <v>0.050000000000000003</v>
      </c>
      <c r="O205" s="50">
        <f t="shared" si="39"/>
        <v>8.5185153899999992</v>
      </c>
      <c r="P205" s="49">
        <v>0.050000000000000003</v>
      </c>
      <c r="Q205" s="50">
        <f t="shared" si="40"/>
        <v>8.5185153899999992</v>
      </c>
      <c r="R205" s="51">
        <f t="shared" si="41"/>
        <v>17.039999999999999</v>
      </c>
      <c r="S205" s="52">
        <f t="shared" si="42"/>
        <v>119.28</v>
      </c>
      <c r="T205" s="53">
        <f t="shared" si="43"/>
        <v>0.60910613674432768</v>
      </c>
    </row>
    <row r="206" ht="15.95" customHeight="1">
      <c r="A206" s="342" t="s">
        <v>485</v>
      </c>
      <c r="B206" s="56" t="s">
        <v>529</v>
      </c>
      <c r="C206" s="353"/>
      <c r="D206" s="41">
        <v>14</v>
      </c>
      <c r="E206" s="42">
        <v>298</v>
      </c>
      <c r="F206" s="43">
        <v>0</v>
      </c>
      <c r="G206" s="44">
        <f t="shared" si="33"/>
        <v>298</v>
      </c>
      <c r="H206" s="45">
        <f t="shared" si="34"/>
        <v>42.104419999999998</v>
      </c>
      <c r="I206" s="45">
        <f t="shared" si="35"/>
        <v>589.46187999999995</v>
      </c>
      <c r="J206" s="45">
        <f t="shared" si="36"/>
        <v>5.4735746000000001</v>
      </c>
      <c r="K206" s="46">
        <f t="shared" si="37"/>
        <v>512.83183559999998</v>
      </c>
      <c r="L206" s="47">
        <v>0.20000000000000001</v>
      </c>
      <c r="M206" s="48">
        <f t="shared" si="38"/>
        <v>102.56636712</v>
      </c>
      <c r="N206" s="49">
        <v>0.050000000000000003</v>
      </c>
      <c r="O206" s="50">
        <f t="shared" si="39"/>
        <v>25.641591779999999</v>
      </c>
      <c r="P206" s="49">
        <v>0.050000000000000003</v>
      </c>
      <c r="Q206" s="50">
        <f t="shared" si="40"/>
        <v>25.641591779999999</v>
      </c>
      <c r="R206" s="51">
        <f t="shared" si="41"/>
        <v>25.640000000000001</v>
      </c>
      <c r="S206" s="52">
        <f t="shared" si="42"/>
        <v>358.96000000000004</v>
      </c>
      <c r="T206" s="53">
        <f t="shared" si="43"/>
        <v>0.60896219446794431</v>
      </c>
    </row>
    <row r="207" ht="15.95" customHeight="1">
      <c r="A207" s="342" t="s">
        <v>485</v>
      </c>
      <c r="B207" s="56" t="s">
        <v>529</v>
      </c>
      <c r="C207" s="353"/>
      <c r="D207" s="41">
        <v>2</v>
      </c>
      <c r="E207" s="42">
        <v>298</v>
      </c>
      <c r="F207" s="43">
        <v>0</v>
      </c>
      <c r="G207" s="44">
        <f t="shared" si="33"/>
        <v>298</v>
      </c>
      <c r="H207" s="45">
        <f t="shared" si="34"/>
        <v>42.104419999999998</v>
      </c>
      <c r="I207" s="45">
        <f t="shared" si="35"/>
        <v>84.208839999999995</v>
      </c>
      <c r="J207" s="45">
        <f t="shared" si="36"/>
        <v>5.4735746000000001</v>
      </c>
      <c r="K207" s="46">
        <f t="shared" si="37"/>
        <v>73.261690799999997</v>
      </c>
      <c r="L207" s="47">
        <v>0.20000000000000001</v>
      </c>
      <c r="M207" s="48">
        <f t="shared" si="38"/>
        <v>14.652338159999999</v>
      </c>
      <c r="N207" s="49">
        <v>0.050000000000000003</v>
      </c>
      <c r="O207" s="50">
        <f t="shared" si="39"/>
        <v>3.6630845399999998</v>
      </c>
      <c r="P207" s="49">
        <v>0.050000000000000003</v>
      </c>
      <c r="Q207" s="50">
        <f t="shared" si="40"/>
        <v>3.6630845399999998</v>
      </c>
      <c r="R207" s="51">
        <f t="shared" si="41"/>
        <v>25.640000000000001</v>
      </c>
      <c r="S207" s="52">
        <f t="shared" si="42"/>
        <v>51.280000000000001</v>
      </c>
      <c r="T207" s="53">
        <f t="shared" si="43"/>
        <v>0.60896219446794431</v>
      </c>
    </row>
    <row r="208" ht="15.95" customHeight="1">
      <c r="A208" s="342" t="s">
        <v>485</v>
      </c>
      <c r="B208" s="56" t="s">
        <v>264</v>
      </c>
      <c r="C208" s="59" t="str">
        <f>VLOOKUP(B208,'New template'!A:L,2,FALSE)</f>
        <v>E01607</v>
      </c>
      <c r="D208" s="41">
        <v>147</v>
      </c>
      <c r="E208" s="42">
        <v>314</v>
      </c>
      <c r="F208" s="43">
        <v>0.90000000000000002</v>
      </c>
      <c r="G208" s="44">
        <f t="shared" si="33"/>
        <v>31</v>
      </c>
      <c r="H208" s="45">
        <f t="shared" si="34"/>
        <v>4.3799900000000003</v>
      </c>
      <c r="I208" s="45">
        <f t="shared" si="35"/>
        <v>643.85853000000009</v>
      </c>
      <c r="J208" s="45">
        <f t="shared" si="36"/>
        <v>0.56939870000000004</v>
      </c>
      <c r="K208" s="46">
        <f t="shared" si="37"/>
        <v>560.15692110000009</v>
      </c>
      <c r="L208" s="47">
        <v>0.20000000000000001</v>
      </c>
      <c r="M208" s="48">
        <f t="shared" si="38"/>
        <v>112.03138422000002</v>
      </c>
      <c r="N208" s="49">
        <v>0.050000000000000003</v>
      </c>
      <c r="O208" s="50">
        <f t="shared" si="39"/>
        <v>28.007846055000005</v>
      </c>
      <c r="P208" s="49">
        <v>0.050000000000000003</v>
      </c>
      <c r="Q208" s="50">
        <f t="shared" si="40"/>
        <v>28.007846055000005</v>
      </c>
      <c r="R208" s="51">
        <f t="shared" si="41"/>
        <v>2.6699999999999999</v>
      </c>
      <c r="S208" s="52">
        <f t="shared" si="42"/>
        <v>392.49000000000001</v>
      </c>
      <c r="T208" s="53">
        <f t="shared" si="43"/>
        <v>0.60959043285486947</v>
      </c>
    </row>
    <row r="209" ht="15.95" customHeight="1">
      <c r="A209" s="342" t="s">
        <v>485</v>
      </c>
      <c r="B209" s="56" t="s">
        <v>276</v>
      </c>
      <c r="C209" s="59" t="str">
        <f>VLOOKUP(B209,'New template'!A:L,2,FALSE)</f>
        <v>E03566</v>
      </c>
      <c r="D209" s="41">
        <v>2</v>
      </c>
      <c r="E209" s="42">
        <v>248</v>
      </c>
      <c r="F209" s="43">
        <v>0.59999999999999998</v>
      </c>
      <c r="G209" s="44">
        <f t="shared" si="33"/>
        <v>99</v>
      </c>
      <c r="H209" s="45">
        <f t="shared" si="34"/>
        <v>13.98771</v>
      </c>
      <c r="I209" s="45">
        <f t="shared" si="35"/>
        <v>27.97542</v>
      </c>
      <c r="J209" s="45">
        <f t="shared" si="36"/>
        <v>1.8184023</v>
      </c>
      <c r="K209" s="46">
        <f t="shared" si="37"/>
        <v>24.338615399999998</v>
      </c>
      <c r="L209" s="47">
        <v>0.20000000000000001</v>
      </c>
      <c r="M209" s="48">
        <f t="shared" si="38"/>
        <v>4.8677230800000002</v>
      </c>
      <c r="N209" s="49">
        <v>0.050000000000000003</v>
      </c>
      <c r="O209" s="50">
        <f t="shared" si="39"/>
        <v>1.2169307700000001</v>
      </c>
      <c r="P209" s="49">
        <v>0.050000000000000003</v>
      </c>
      <c r="Q209" s="50">
        <f t="shared" si="40"/>
        <v>1.2169307700000001</v>
      </c>
      <c r="R209" s="51">
        <f t="shared" si="41"/>
        <v>8.5199999999999996</v>
      </c>
      <c r="S209" s="52">
        <f t="shared" si="42"/>
        <v>17.039999999999999</v>
      </c>
      <c r="T209" s="53">
        <f t="shared" si="43"/>
        <v>0.60910613674432768</v>
      </c>
    </row>
    <row r="210" ht="15.95" customHeight="1">
      <c r="A210" s="342" t="s">
        <v>485</v>
      </c>
      <c r="B210" s="56" t="s">
        <v>278</v>
      </c>
      <c r="C210" s="59" t="str">
        <f>VLOOKUP(B210,'New template'!A:L,2,FALSE)</f>
        <v>E06534</v>
      </c>
      <c r="D210" s="41">
        <v>3</v>
      </c>
      <c r="E210" s="42">
        <v>348</v>
      </c>
      <c r="F210" s="43">
        <v>0.59999999999999998</v>
      </c>
      <c r="G210" s="44">
        <f t="shared" si="33"/>
        <v>139</v>
      </c>
      <c r="H210" s="45">
        <f t="shared" si="34"/>
        <v>19.639309999999998</v>
      </c>
      <c r="I210" s="45">
        <f t="shared" si="35"/>
        <v>58.917929999999998</v>
      </c>
      <c r="J210" s="45">
        <f t="shared" si="36"/>
        <v>2.5531102999999997</v>
      </c>
      <c r="K210" s="46">
        <f t="shared" si="37"/>
        <v>51.258599099999998</v>
      </c>
      <c r="L210" s="47">
        <v>0.20000000000000001</v>
      </c>
      <c r="M210" s="48">
        <f t="shared" si="38"/>
        <v>10.25171982</v>
      </c>
      <c r="N210" s="49">
        <v>0.050000000000000003</v>
      </c>
      <c r="O210" s="50">
        <f t="shared" si="39"/>
        <v>2.562929955</v>
      </c>
      <c r="P210" s="49">
        <v>0.050000000000000003</v>
      </c>
      <c r="Q210" s="50">
        <f t="shared" si="40"/>
        <v>2.562929955</v>
      </c>
      <c r="R210" s="51">
        <f t="shared" si="41"/>
        <v>11.960000000000001</v>
      </c>
      <c r="S210" s="52">
        <f t="shared" si="42"/>
        <v>35.880000000000003</v>
      </c>
      <c r="T210" s="53">
        <f t="shared" si="43"/>
        <v>0.60898269847565933</v>
      </c>
    </row>
    <row r="211" ht="15.95" customHeight="1">
      <c r="A211" s="342" t="s">
        <v>485</v>
      </c>
      <c r="B211" s="56" t="s">
        <v>519</v>
      </c>
      <c r="C211" s="353"/>
      <c r="D211" s="41">
        <v>1</v>
      </c>
      <c r="E211" s="42">
        <v>148</v>
      </c>
      <c r="F211" s="43">
        <v>0</v>
      </c>
      <c r="G211" s="44">
        <f t="shared" si="33"/>
        <v>148</v>
      </c>
      <c r="H211" s="45">
        <f t="shared" si="34"/>
        <v>20.910920000000001</v>
      </c>
      <c r="I211" s="45">
        <f t="shared" si="35"/>
        <v>20.910920000000001</v>
      </c>
      <c r="J211" s="45">
        <f t="shared" si="36"/>
        <v>2.7184196000000003</v>
      </c>
      <c r="K211" s="46">
        <f t="shared" si="37"/>
        <v>18.1925004</v>
      </c>
      <c r="L211" s="47">
        <v>0.20000000000000001</v>
      </c>
      <c r="M211" s="48">
        <f t="shared" si="38"/>
        <v>3.63850008</v>
      </c>
      <c r="N211" s="49">
        <v>0.050000000000000003</v>
      </c>
      <c r="O211" s="50">
        <f t="shared" si="39"/>
        <v>0.90962502000000001</v>
      </c>
      <c r="P211" s="49">
        <v>0.050000000000000003</v>
      </c>
      <c r="Q211" s="50">
        <f t="shared" si="40"/>
        <v>0.90962502000000001</v>
      </c>
      <c r="R211" s="51">
        <f t="shared" si="41"/>
        <v>12.73</v>
      </c>
      <c r="S211" s="52">
        <f t="shared" si="42"/>
        <v>12.73</v>
      </c>
      <c r="T211" s="53">
        <f t="shared" si="43"/>
        <v>0.60877283256786408</v>
      </c>
    </row>
    <row r="212" ht="15.95" customHeight="1">
      <c r="A212" s="342" t="s">
        <v>485</v>
      </c>
      <c r="B212" s="56" t="s">
        <v>519</v>
      </c>
      <c r="C212" s="353"/>
      <c r="D212" s="41">
        <v>1</v>
      </c>
      <c r="E212" s="42">
        <v>148</v>
      </c>
      <c r="F212" s="43">
        <v>0</v>
      </c>
      <c r="G212" s="44">
        <f t="shared" si="33"/>
        <v>148</v>
      </c>
      <c r="H212" s="45">
        <f t="shared" si="34"/>
        <v>20.910920000000001</v>
      </c>
      <c r="I212" s="45">
        <f t="shared" si="35"/>
        <v>20.910920000000001</v>
      </c>
      <c r="J212" s="45">
        <f t="shared" si="36"/>
        <v>2.7184196000000003</v>
      </c>
      <c r="K212" s="46">
        <f t="shared" si="37"/>
        <v>18.1925004</v>
      </c>
      <c r="L212" s="47">
        <v>0.20000000000000001</v>
      </c>
      <c r="M212" s="48">
        <f t="shared" si="38"/>
        <v>3.63850008</v>
      </c>
      <c r="N212" s="49">
        <v>0.050000000000000003</v>
      </c>
      <c r="O212" s="50">
        <f t="shared" si="39"/>
        <v>0.90962502000000001</v>
      </c>
      <c r="P212" s="49">
        <v>0.050000000000000003</v>
      </c>
      <c r="Q212" s="50">
        <f t="shared" si="40"/>
        <v>0.90962502000000001</v>
      </c>
      <c r="R212" s="51">
        <f t="shared" si="41"/>
        <v>12.73</v>
      </c>
      <c r="S212" s="52">
        <f t="shared" si="42"/>
        <v>12.73</v>
      </c>
      <c r="T212" s="53">
        <f t="shared" si="43"/>
        <v>0.60877283256786408</v>
      </c>
    </row>
    <row r="213" ht="15.95" customHeight="1">
      <c r="A213" s="342" t="s">
        <v>485</v>
      </c>
      <c r="B213" s="56" t="s">
        <v>520</v>
      </c>
      <c r="C213" s="353"/>
      <c r="D213" s="41">
        <v>1</v>
      </c>
      <c r="E213" s="42">
        <v>198</v>
      </c>
      <c r="F213" s="43">
        <v>0.20000000000000001</v>
      </c>
      <c r="G213" s="44">
        <f t="shared" si="33"/>
        <v>158</v>
      </c>
      <c r="H213" s="45">
        <f t="shared" si="34"/>
        <v>22.323820000000001</v>
      </c>
      <c r="I213" s="45">
        <f t="shared" si="35"/>
        <v>22.323820000000001</v>
      </c>
      <c r="J213" s="45">
        <f t="shared" si="36"/>
        <v>2.9020966000000001</v>
      </c>
      <c r="K213" s="46">
        <f t="shared" si="37"/>
        <v>19.421723400000001</v>
      </c>
      <c r="L213" s="47">
        <v>0.20000000000000001</v>
      </c>
      <c r="M213" s="48">
        <f t="shared" si="38"/>
        <v>3.8843446800000003</v>
      </c>
      <c r="N213" s="49">
        <v>0.050000000000000003</v>
      </c>
      <c r="O213" s="50">
        <f t="shared" si="39"/>
        <v>0.97108617000000008</v>
      </c>
      <c r="P213" s="49">
        <v>0.050000000000000003</v>
      </c>
      <c r="Q213" s="50">
        <f t="shared" si="40"/>
        <v>0.97108617000000008</v>
      </c>
      <c r="R213" s="51">
        <f t="shared" si="41"/>
        <v>13.6</v>
      </c>
      <c r="S213" s="52">
        <f t="shared" si="42"/>
        <v>13.6</v>
      </c>
      <c r="T213" s="53">
        <f t="shared" si="43"/>
        <v>0.60921473117056124</v>
      </c>
    </row>
    <row r="214" ht="15.95" customHeight="1">
      <c r="A214" s="342" t="s">
        <v>485</v>
      </c>
      <c r="B214" s="56" t="s">
        <v>520</v>
      </c>
      <c r="C214" s="353"/>
      <c r="D214" s="41">
        <v>1</v>
      </c>
      <c r="E214" s="42">
        <v>198</v>
      </c>
      <c r="F214" s="43">
        <v>0</v>
      </c>
      <c r="G214" s="44">
        <f t="shared" si="33"/>
        <v>198</v>
      </c>
      <c r="H214" s="45">
        <f t="shared" si="34"/>
        <v>27.97542</v>
      </c>
      <c r="I214" s="45">
        <f t="shared" si="35"/>
        <v>27.97542</v>
      </c>
      <c r="J214" s="45">
        <f t="shared" si="36"/>
        <v>3.6368046000000001</v>
      </c>
      <c r="K214" s="46">
        <f t="shared" si="37"/>
        <v>24.338615399999998</v>
      </c>
      <c r="L214" s="47">
        <v>0.20000000000000001</v>
      </c>
      <c r="M214" s="48">
        <f t="shared" si="38"/>
        <v>4.8677230800000002</v>
      </c>
      <c r="N214" s="49">
        <v>0.050000000000000003</v>
      </c>
      <c r="O214" s="50">
        <f t="shared" si="39"/>
        <v>1.2169307700000001</v>
      </c>
      <c r="P214" s="49">
        <v>0.050000000000000003</v>
      </c>
      <c r="Q214" s="50">
        <f t="shared" si="40"/>
        <v>1.2169307700000001</v>
      </c>
      <c r="R214" s="51">
        <f t="shared" si="41"/>
        <v>17.039999999999999</v>
      </c>
      <c r="S214" s="52">
        <f t="shared" si="42"/>
        <v>17.039999999999999</v>
      </c>
      <c r="T214" s="53">
        <f t="shared" si="43"/>
        <v>0.60910613674432768</v>
      </c>
    </row>
    <row r="215" ht="15.95" customHeight="1">
      <c r="A215" s="342" t="s">
        <v>485</v>
      </c>
      <c r="B215" s="56" t="s">
        <v>394</v>
      </c>
      <c r="C215" s="59" t="str">
        <f>VLOOKUP(B215,'New template'!A:L,2,FALSE)</f>
        <v>E05071</v>
      </c>
      <c r="D215" s="41">
        <v>6</v>
      </c>
      <c r="E215" s="42">
        <v>148</v>
      </c>
      <c r="F215" s="43">
        <v>0.75</v>
      </c>
      <c r="G215" s="44">
        <f t="shared" si="33"/>
        <v>37</v>
      </c>
      <c r="H215" s="45">
        <f t="shared" si="34"/>
        <v>5.2277300000000002</v>
      </c>
      <c r="I215" s="45">
        <f t="shared" si="35"/>
        <v>31.366379999999999</v>
      </c>
      <c r="J215" s="45">
        <f t="shared" si="36"/>
        <v>0.67960490000000007</v>
      </c>
      <c r="K215" s="46">
        <f t="shared" si="37"/>
        <v>27.2887506</v>
      </c>
      <c r="L215" s="47">
        <v>0.20000000000000001</v>
      </c>
      <c r="M215" s="48">
        <f t="shared" si="38"/>
        <v>5.45775012</v>
      </c>
      <c r="N215" s="49">
        <v>0.050000000000000003</v>
      </c>
      <c r="O215" s="50">
        <f t="shared" si="39"/>
        <v>1.36443753</v>
      </c>
      <c r="P215" s="49">
        <v>0.050000000000000003</v>
      </c>
      <c r="Q215" s="50">
        <f t="shared" si="40"/>
        <v>1.36443753</v>
      </c>
      <c r="R215" s="51">
        <f t="shared" si="41"/>
        <v>3.1800000000000002</v>
      </c>
      <c r="S215" s="52">
        <f t="shared" si="42"/>
        <v>19.080000000000002</v>
      </c>
      <c r="T215" s="53">
        <f t="shared" si="43"/>
        <v>0.60829461353206848</v>
      </c>
    </row>
    <row r="216" ht="15.95" customHeight="1">
      <c r="A216" s="342" t="s">
        <v>485</v>
      </c>
      <c r="B216" s="56" t="s">
        <v>395</v>
      </c>
      <c r="C216" s="59" t="str">
        <f>VLOOKUP(B216,'New template'!A:L,2,FALSE)</f>
        <v>E06305</v>
      </c>
      <c r="D216" s="41">
        <v>4</v>
      </c>
      <c r="E216" s="42">
        <v>198</v>
      </c>
      <c r="F216" s="43">
        <v>0.75</v>
      </c>
      <c r="G216" s="44">
        <f t="shared" si="33"/>
        <v>49</v>
      </c>
      <c r="H216" s="45">
        <f t="shared" si="34"/>
        <v>6.9232100000000001</v>
      </c>
      <c r="I216" s="45">
        <f t="shared" si="35"/>
        <v>27.69284</v>
      </c>
      <c r="J216" s="45">
        <f t="shared" si="36"/>
        <v>0.90001730000000002</v>
      </c>
      <c r="K216" s="46">
        <f t="shared" si="37"/>
        <v>24.0927708</v>
      </c>
      <c r="L216" s="47">
        <v>0.20000000000000001</v>
      </c>
      <c r="M216" s="48">
        <f t="shared" si="38"/>
        <v>4.8185541600000006</v>
      </c>
      <c r="N216" s="49">
        <v>0.050000000000000003</v>
      </c>
      <c r="O216" s="50">
        <f t="shared" si="39"/>
        <v>1.2046385400000001</v>
      </c>
      <c r="P216" s="49">
        <v>0.050000000000000003</v>
      </c>
      <c r="Q216" s="50">
        <f t="shared" si="40"/>
        <v>1.2046385400000001</v>
      </c>
      <c r="R216" s="51">
        <f t="shared" si="41"/>
        <v>4.2199999999999998</v>
      </c>
      <c r="S216" s="52">
        <f t="shared" si="42"/>
        <v>16.879999999999999</v>
      </c>
      <c r="T216" s="53">
        <f t="shared" si="43"/>
        <v>0.60954383876843254</v>
      </c>
    </row>
    <row r="217" ht="15.95" customHeight="1">
      <c r="A217" s="342" t="s">
        <v>485</v>
      </c>
      <c r="B217" s="56" t="s">
        <v>331</v>
      </c>
      <c r="C217" s="59" t="str">
        <f>VLOOKUP(B217,'New template'!A:L,2,FALSE)</f>
        <v>E05838</v>
      </c>
      <c r="D217" s="41">
        <v>1</v>
      </c>
      <c r="E217" s="42">
        <v>348</v>
      </c>
      <c r="F217" s="43">
        <v>0</v>
      </c>
      <c r="G217" s="44">
        <f t="shared" si="33"/>
        <v>348</v>
      </c>
      <c r="H217" s="45">
        <f t="shared" si="34"/>
        <v>49.16892</v>
      </c>
      <c r="I217" s="45">
        <f t="shared" si="35"/>
        <v>49.16892</v>
      </c>
      <c r="J217" s="45">
        <f t="shared" si="36"/>
        <v>6.3919595999999999</v>
      </c>
      <c r="K217" s="46">
        <f t="shared" si="37"/>
        <v>42.7769604</v>
      </c>
      <c r="L217" s="47">
        <v>0.20000000000000001</v>
      </c>
      <c r="M217" s="48">
        <f t="shared" si="38"/>
        <v>8.5553920800000007</v>
      </c>
      <c r="N217" s="49">
        <v>0.050000000000000003</v>
      </c>
      <c r="O217" s="50">
        <f t="shared" si="39"/>
        <v>2.1388480200000002</v>
      </c>
      <c r="P217" s="49">
        <v>0.050000000000000003</v>
      </c>
      <c r="Q217" s="50">
        <f t="shared" si="40"/>
        <v>2.1388480200000002</v>
      </c>
      <c r="R217" s="51">
        <f t="shared" si="41"/>
        <v>29.940000000000001</v>
      </c>
      <c r="S217" s="52">
        <f t="shared" si="42"/>
        <v>29.940000000000001</v>
      </c>
      <c r="T217" s="53">
        <f t="shared" si="43"/>
        <v>0.60892124537207648</v>
      </c>
    </row>
    <row r="218" ht="15.95" customHeight="1">
      <c r="A218" s="342" t="s">
        <v>485</v>
      </c>
      <c r="B218" s="56" t="s">
        <v>32</v>
      </c>
      <c r="C218" s="59" t="str">
        <f>VLOOKUP(B218,'New template'!A:L,2,FALSE)</f>
        <v>E05837</v>
      </c>
      <c r="D218" s="41">
        <v>20</v>
      </c>
      <c r="E218" s="42">
        <v>298</v>
      </c>
      <c r="F218" s="43">
        <v>0</v>
      </c>
      <c r="G218" s="44">
        <f t="shared" si="33"/>
        <v>298</v>
      </c>
      <c r="H218" s="45">
        <f t="shared" si="34"/>
        <v>42.104419999999998</v>
      </c>
      <c r="I218" s="45">
        <f t="shared" si="35"/>
        <v>842.08839999999998</v>
      </c>
      <c r="J218" s="45">
        <f t="shared" si="36"/>
        <v>5.4735746000000001</v>
      </c>
      <c r="K218" s="46">
        <f t="shared" si="37"/>
        <v>732.61690799999997</v>
      </c>
      <c r="L218" s="47">
        <v>0.20000000000000001</v>
      </c>
      <c r="M218" s="48">
        <f t="shared" si="38"/>
        <v>146.52338159999999</v>
      </c>
      <c r="N218" s="49">
        <v>0.050000000000000003</v>
      </c>
      <c r="O218" s="50">
        <f t="shared" si="39"/>
        <v>36.630845399999998</v>
      </c>
      <c r="P218" s="49">
        <v>0.050000000000000003</v>
      </c>
      <c r="Q218" s="50">
        <f t="shared" si="40"/>
        <v>36.630845399999998</v>
      </c>
      <c r="R218" s="51">
        <f t="shared" si="41"/>
        <v>25.640000000000001</v>
      </c>
      <c r="S218" s="52">
        <f t="shared" si="42"/>
        <v>512.79999999999995</v>
      </c>
      <c r="T218" s="53">
        <f t="shared" si="43"/>
        <v>0.6089621944679442</v>
      </c>
    </row>
    <row r="219" ht="15.95" customHeight="1">
      <c r="A219" s="342" t="s">
        <v>485</v>
      </c>
      <c r="B219" s="56" t="s">
        <v>56</v>
      </c>
      <c r="C219" s="59" t="str">
        <f>VLOOKUP(B219,'New template'!A:L,2,FALSE)</f>
        <v>E01572</v>
      </c>
      <c r="D219" s="41">
        <v>26</v>
      </c>
      <c r="E219" s="42">
        <v>268</v>
      </c>
      <c r="F219" s="43">
        <v>0</v>
      </c>
      <c r="G219" s="44">
        <f t="shared" si="33"/>
        <v>268</v>
      </c>
      <c r="H219" s="45">
        <f t="shared" si="34"/>
        <v>37.865720000000003</v>
      </c>
      <c r="I219" s="45">
        <f t="shared" si="35"/>
        <v>984.50872000000004</v>
      </c>
      <c r="J219" s="45">
        <f t="shared" si="36"/>
        <v>4.9225436000000009</v>
      </c>
      <c r="K219" s="46">
        <f t="shared" si="37"/>
        <v>856.52258639999991</v>
      </c>
      <c r="L219" s="47">
        <v>0.20000000000000001</v>
      </c>
      <c r="M219" s="48">
        <f t="shared" si="38"/>
        <v>171.30451728</v>
      </c>
      <c r="N219" s="49">
        <v>0.050000000000000003</v>
      </c>
      <c r="O219" s="50">
        <f t="shared" si="39"/>
        <v>42.82612932</v>
      </c>
      <c r="P219" s="49">
        <v>0.050000000000000003</v>
      </c>
      <c r="Q219" s="50">
        <f t="shared" si="40"/>
        <v>42.82612932</v>
      </c>
      <c r="R219" s="51">
        <f t="shared" si="41"/>
        <v>23.059999999999999</v>
      </c>
      <c r="S219" s="52">
        <f t="shared" si="42"/>
        <v>599.55999999999995</v>
      </c>
      <c r="T219" s="53">
        <f t="shared" si="43"/>
        <v>0.60899409809188887</v>
      </c>
    </row>
    <row r="220" ht="15.95" customHeight="1">
      <c r="A220" s="342" t="s">
        <v>485</v>
      </c>
      <c r="B220" s="56" t="s">
        <v>56</v>
      </c>
      <c r="C220" s="59" t="str">
        <f>VLOOKUP(B220,'New template'!A:L,2,FALSE)</f>
        <v>E01572</v>
      </c>
      <c r="D220" s="41">
        <v>1646</v>
      </c>
      <c r="E220" s="42">
        <v>268</v>
      </c>
      <c r="F220" s="43">
        <v>0.5</v>
      </c>
      <c r="G220" s="44">
        <f t="shared" si="33"/>
        <v>134</v>
      </c>
      <c r="H220" s="45">
        <f t="shared" si="34"/>
        <v>18.932860000000002</v>
      </c>
      <c r="I220" s="45">
        <f t="shared" si="35"/>
        <v>31163.487560000001</v>
      </c>
      <c r="J220" s="45">
        <f t="shared" si="36"/>
        <v>2.4612718000000005</v>
      </c>
      <c r="K220" s="46">
        <f t="shared" si="37"/>
        <v>27112.2341772</v>
      </c>
      <c r="L220" s="47">
        <v>0.20000000000000001</v>
      </c>
      <c r="M220" s="48">
        <f t="shared" si="38"/>
        <v>5422.4468354400005</v>
      </c>
      <c r="N220" s="49">
        <v>0.050000000000000003</v>
      </c>
      <c r="O220" s="50">
        <f t="shared" si="39"/>
        <v>1355.6117088600001</v>
      </c>
      <c r="P220" s="49">
        <v>0.050000000000000003</v>
      </c>
      <c r="Q220" s="50">
        <f t="shared" si="40"/>
        <v>1355.6117088600001</v>
      </c>
      <c r="R220" s="51">
        <f t="shared" si="41"/>
        <v>11.529999999999999</v>
      </c>
      <c r="S220" s="52">
        <f t="shared" si="42"/>
        <v>18978.379999999997</v>
      </c>
      <c r="T220" s="53">
        <f t="shared" si="43"/>
        <v>0.60899409809188876</v>
      </c>
    </row>
    <row r="221" ht="15.95" customHeight="1">
      <c r="A221" s="342" t="s">
        <v>485</v>
      </c>
      <c r="B221" s="56" t="s">
        <v>58</v>
      </c>
      <c r="C221" s="59" t="str">
        <f>VLOOKUP(B221,'New template'!A:L,2,FALSE)</f>
        <v>E01893</v>
      </c>
      <c r="D221" s="41">
        <v>405</v>
      </c>
      <c r="E221" s="42">
        <v>138</v>
      </c>
      <c r="F221" s="43">
        <v>0.5</v>
      </c>
      <c r="G221" s="44">
        <f t="shared" si="33"/>
        <v>69</v>
      </c>
      <c r="H221" s="45">
        <f t="shared" si="34"/>
        <v>9.7490100000000002</v>
      </c>
      <c r="I221" s="45">
        <f t="shared" si="35"/>
        <v>3948.3490500000003</v>
      </c>
      <c r="J221" s="45">
        <f t="shared" si="36"/>
        <v>1.2673713</v>
      </c>
      <c r="K221" s="46">
        <f t="shared" si="37"/>
        <v>3435.0636734999998</v>
      </c>
      <c r="L221" s="47">
        <v>0.20000000000000001</v>
      </c>
      <c r="M221" s="48">
        <f t="shared" si="38"/>
        <v>687.01273470000001</v>
      </c>
      <c r="N221" s="49">
        <v>0.050000000000000003</v>
      </c>
      <c r="O221" s="50">
        <f t="shared" si="39"/>
        <v>171.753183675</v>
      </c>
      <c r="P221" s="49">
        <v>0.050000000000000003</v>
      </c>
      <c r="Q221" s="50">
        <f t="shared" si="40"/>
        <v>171.753183675</v>
      </c>
      <c r="R221" s="51">
        <f t="shared" si="41"/>
        <v>5.9400000000000004</v>
      </c>
      <c r="S221" s="52">
        <f t="shared" si="42"/>
        <v>2405.7000000000003</v>
      </c>
      <c r="T221" s="53">
        <f t="shared" si="43"/>
        <v>0.60929263586764193</v>
      </c>
    </row>
    <row r="222" ht="15.95" customHeight="1">
      <c r="A222" s="342" t="s">
        <v>485</v>
      </c>
      <c r="B222" s="56" t="s">
        <v>58</v>
      </c>
      <c r="C222" s="59" t="str">
        <f>VLOOKUP(B222,'New template'!A:L,2,FALSE)</f>
        <v>E01893</v>
      </c>
      <c r="D222" s="41">
        <v>34</v>
      </c>
      <c r="E222" s="42">
        <v>138</v>
      </c>
      <c r="F222" s="43">
        <v>0</v>
      </c>
      <c r="G222" s="44">
        <f t="shared" si="33"/>
        <v>138</v>
      </c>
      <c r="H222" s="45">
        <f t="shared" si="34"/>
        <v>19.49802</v>
      </c>
      <c r="I222" s="45">
        <f t="shared" si="35"/>
        <v>662.93268</v>
      </c>
      <c r="J222" s="45">
        <f t="shared" si="36"/>
        <v>2.5347426</v>
      </c>
      <c r="K222" s="46">
        <f t="shared" si="37"/>
        <v>576.75143159999993</v>
      </c>
      <c r="L222" s="47">
        <v>0.20000000000000001</v>
      </c>
      <c r="M222" s="48">
        <f t="shared" si="38"/>
        <v>115.35028632</v>
      </c>
      <c r="N222" s="49">
        <v>0.050000000000000003</v>
      </c>
      <c r="O222" s="50">
        <f t="shared" si="39"/>
        <v>28.837571579999999</v>
      </c>
      <c r="P222" s="49">
        <v>0.050000000000000003</v>
      </c>
      <c r="Q222" s="50">
        <f t="shared" si="40"/>
        <v>28.837571579999999</v>
      </c>
      <c r="R222" s="51">
        <f t="shared" si="41"/>
        <v>11.869999999999999</v>
      </c>
      <c r="S222" s="52">
        <f t="shared" si="42"/>
        <v>403.57999999999998</v>
      </c>
      <c r="T222" s="53">
        <f t="shared" si="43"/>
        <v>0.60877976327852779</v>
      </c>
    </row>
    <row r="223" ht="15.95" customHeight="1">
      <c r="A223" s="342" t="s">
        <v>485</v>
      </c>
      <c r="B223" s="56" t="s">
        <v>60</v>
      </c>
      <c r="C223" s="59" t="str">
        <f>VLOOKUP(B223,'New template'!A:L,2,FALSE)</f>
        <v>E02323</v>
      </c>
      <c r="D223" s="41">
        <v>2983</v>
      </c>
      <c r="E223" s="42">
        <v>398</v>
      </c>
      <c r="F223" s="43">
        <v>0.5</v>
      </c>
      <c r="G223" s="44">
        <f t="shared" si="33"/>
        <v>199</v>
      </c>
      <c r="H223" s="45">
        <f t="shared" si="34"/>
        <v>28.116710000000001</v>
      </c>
      <c r="I223" s="45">
        <f t="shared" si="35"/>
        <v>83872.145929999999</v>
      </c>
      <c r="J223" s="45">
        <f t="shared" si="36"/>
        <v>3.6551723000000003</v>
      </c>
      <c r="K223" s="46">
        <f t="shared" si="37"/>
        <v>72968.766959100001</v>
      </c>
      <c r="L223" s="47">
        <v>0.20000000000000001</v>
      </c>
      <c r="M223" s="48">
        <f t="shared" si="38"/>
        <v>14593.753391820001</v>
      </c>
      <c r="N223" s="49">
        <v>0.050000000000000003</v>
      </c>
      <c r="O223" s="50">
        <f t="shared" si="39"/>
        <v>3648.4383479550002</v>
      </c>
      <c r="P223" s="49">
        <v>0.050000000000000003</v>
      </c>
      <c r="Q223" s="50">
        <f t="shared" si="40"/>
        <v>3648.4383479550002</v>
      </c>
      <c r="R223" s="51">
        <f t="shared" si="41"/>
        <v>17.120000000000001</v>
      </c>
      <c r="S223" s="52">
        <f t="shared" si="42"/>
        <v>51068.960000000006</v>
      </c>
      <c r="T223" s="53">
        <f t="shared" si="43"/>
        <v>0.60889058499376358</v>
      </c>
    </row>
    <row r="224" ht="15.95" customHeight="1">
      <c r="A224" s="342" t="s">
        <v>485</v>
      </c>
      <c r="B224" s="56" t="s">
        <v>60</v>
      </c>
      <c r="C224" s="59" t="str">
        <f>VLOOKUP(B224,'New template'!A:L,2,FALSE)</f>
        <v>E02323</v>
      </c>
      <c r="D224" s="41">
        <v>13</v>
      </c>
      <c r="E224" s="42">
        <v>398</v>
      </c>
      <c r="F224" s="43">
        <v>0</v>
      </c>
      <c r="G224" s="44">
        <f t="shared" si="33"/>
        <v>398</v>
      </c>
      <c r="H224" s="45">
        <f t="shared" si="34"/>
        <v>56.233420000000002</v>
      </c>
      <c r="I224" s="45">
        <f t="shared" si="35"/>
        <v>731.03446000000008</v>
      </c>
      <c r="J224" s="45">
        <f t="shared" si="36"/>
        <v>7.3103446000000005</v>
      </c>
      <c r="K224" s="46">
        <f t="shared" si="37"/>
        <v>635.99998019999998</v>
      </c>
      <c r="L224" s="47">
        <v>0.20000000000000001</v>
      </c>
      <c r="M224" s="48">
        <f t="shared" si="38"/>
        <v>127.19999604</v>
      </c>
      <c r="N224" s="49">
        <v>0.050000000000000003</v>
      </c>
      <c r="O224" s="50">
        <f t="shared" si="39"/>
        <v>31.799999010000001</v>
      </c>
      <c r="P224" s="49">
        <v>0.050000000000000003</v>
      </c>
      <c r="Q224" s="50">
        <f t="shared" si="40"/>
        <v>31.799999010000001</v>
      </c>
      <c r="R224" s="51">
        <f t="shared" si="41"/>
        <v>34.25</v>
      </c>
      <c r="S224" s="52">
        <f t="shared" si="42"/>
        <v>445.25</v>
      </c>
      <c r="T224" s="53">
        <f t="shared" si="43"/>
        <v>0.60906841518797894</v>
      </c>
    </row>
    <row r="225" ht="15.95" customHeight="1">
      <c r="A225" s="342" t="s">
        <v>485</v>
      </c>
      <c r="B225" s="56" t="s">
        <v>52</v>
      </c>
      <c r="C225" s="59" t="str">
        <f>VLOOKUP(B225,'New template'!A:L,2,FALSE)</f>
        <v>E02716</v>
      </c>
      <c r="D225" s="41">
        <v>3921</v>
      </c>
      <c r="E225" s="42">
        <v>198</v>
      </c>
      <c r="F225" s="43">
        <v>0.5</v>
      </c>
      <c r="G225" s="44">
        <f t="shared" si="33"/>
        <v>99</v>
      </c>
      <c r="H225" s="45">
        <f t="shared" si="34"/>
        <v>13.98771</v>
      </c>
      <c r="I225" s="45">
        <f t="shared" si="35"/>
        <v>54845.81091</v>
      </c>
      <c r="J225" s="45">
        <f t="shared" si="36"/>
        <v>1.8184023</v>
      </c>
      <c r="K225" s="46">
        <f t="shared" si="37"/>
        <v>47715.8554917</v>
      </c>
      <c r="L225" s="47">
        <v>0.20000000000000001</v>
      </c>
      <c r="M225" s="48">
        <f t="shared" si="38"/>
        <v>9543.1710983400008</v>
      </c>
      <c r="N225" s="49">
        <v>0.050000000000000003</v>
      </c>
      <c r="O225" s="50">
        <f t="shared" si="39"/>
        <v>2385.7927745850002</v>
      </c>
      <c r="P225" s="49">
        <v>0.050000000000000003</v>
      </c>
      <c r="Q225" s="50">
        <f t="shared" si="40"/>
        <v>2385.7927745850002</v>
      </c>
      <c r="R225" s="51">
        <f t="shared" si="41"/>
        <v>8.5199999999999996</v>
      </c>
      <c r="S225" s="52">
        <f t="shared" si="42"/>
        <v>33406.919999999998</v>
      </c>
      <c r="T225" s="53">
        <f t="shared" si="43"/>
        <v>0.60910613674432768</v>
      </c>
    </row>
    <row r="226" ht="15.95" customHeight="1">
      <c r="A226" s="342" t="s">
        <v>485</v>
      </c>
      <c r="B226" s="56" t="s">
        <v>52</v>
      </c>
      <c r="C226" s="59" t="str">
        <f>VLOOKUP(B226,'New template'!A:L,2,FALSE)</f>
        <v>E02716</v>
      </c>
      <c r="D226" s="41">
        <v>34</v>
      </c>
      <c r="E226" s="42">
        <v>198</v>
      </c>
      <c r="F226" s="43">
        <v>0</v>
      </c>
      <c r="G226" s="44">
        <f t="shared" si="33"/>
        <v>198</v>
      </c>
      <c r="H226" s="45">
        <f t="shared" si="34"/>
        <v>27.97542</v>
      </c>
      <c r="I226" s="45">
        <f t="shared" si="35"/>
        <v>951.16427999999996</v>
      </c>
      <c r="J226" s="45">
        <f t="shared" si="36"/>
        <v>3.6368046000000001</v>
      </c>
      <c r="K226" s="46">
        <f t="shared" si="37"/>
        <v>827.51292359999991</v>
      </c>
      <c r="L226" s="47">
        <v>0.20000000000000001</v>
      </c>
      <c r="M226" s="48">
        <f t="shared" si="38"/>
        <v>165.50258471999999</v>
      </c>
      <c r="N226" s="49">
        <v>0.050000000000000003</v>
      </c>
      <c r="O226" s="50">
        <f t="shared" si="39"/>
        <v>41.375646179999997</v>
      </c>
      <c r="P226" s="49">
        <v>0.050000000000000003</v>
      </c>
      <c r="Q226" s="50">
        <f t="shared" si="40"/>
        <v>41.375646179999997</v>
      </c>
      <c r="R226" s="51">
        <f t="shared" si="41"/>
        <v>17.039999999999999</v>
      </c>
      <c r="S226" s="52">
        <f t="shared" si="42"/>
        <v>579.36000000000001</v>
      </c>
      <c r="T226" s="53">
        <f t="shared" si="43"/>
        <v>0.60910613674432779</v>
      </c>
    </row>
    <row r="227" ht="15.95" customHeight="1">
      <c r="A227" s="342" t="s">
        <v>485</v>
      </c>
      <c r="B227" s="56" t="s">
        <v>54</v>
      </c>
      <c r="C227" s="59" t="str">
        <f>VLOOKUP(B227,'New template'!A:L,2,FALSE)</f>
        <v>E01927</v>
      </c>
      <c r="D227" s="41">
        <v>972</v>
      </c>
      <c r="E227" s="42">
        <v>198</v>
      </c>
      <c r="F227" s="43">
        <v>0.5</v>
      </c>
      <c r="G227" s="44">
        <f t="shared" si="33"/>
        <v>99</v>
      </c>
      <c r="H227" s="45">
        <f t="shared" si="34"/>
        <v>13.98771</v>
      </c>
      <c r="I227" s="45">
        <f t="shared" si="35"/>
        <v>13596.054120000001</v>
      </c>
      <c r="J227" s="45">
        <f t="shared" si="36"/>
        <v>1.8184023</v>
      </c>
      <c r="K227" s="46">
        <f t="shared" si="37"/>
        <v>11828.5670844</v>
      </c>
      <c r="L227" s="47">
        <v>0.20000000000000001</v>
      </c>
      <c r="M227" s="48">
        <f t="shared" si="38"/>
        <v>2365.7134168799998</v>
      </c>
      <c r="N227" s="49">
        <v>0.050000000000000003</v>
      </c>
      <c r="O227" s="50">
        <f t="shared" si="39"/>
        <v>591.42835421999996</v>
      </c>
      <c r="P227" s="49">
        <v>0.050000000000000003</v>
      </c>
      <c r="Q227" s="50">
        <f t="shared" si="40"/>
        <v>591.42835421999996</v>
      </c>
      <c r="R227" s="51">
        <f t="shared" si="41"/>
        <v>8.5199999999999996</v>
      </c>
      <c r="S227" s="52">
        <f t="shared" si="42"/>
        <v>8281.4399999999987</v>
      </c>
      <c r="T227" s="53">
        <f t="shared" si="43"/>
        <v>0.60910613674432756</v>
      </c>
    </row>
    <row r="228" ht="15.95" customHeight="1">
      <c r="A228" s="342" t="s">
        <v>485</v>
      </c>
      <c r="B228" s="56" t="s">
        <v>54</v>
      </c>
      <c r="C228" s="59" t="str">
        <f>VLOOKUP(B228,'New template'!A:L,2,FALSE)</f>
        <v>E01927</v>
      </c>
      <c r="D228" s="41">
        <v>9</v>
      </c>
      <c r="E228" s="42">
        <v>198</v>
      </c>
      <c r="F228" s="43">
        <v>0</v>
      </c>
      <c r="G228" s="44">
        <f t="shared" si="33"/>
        <v>198</v>
      </c>
      <c r="H228" s="45">
        <f t="shared" si="34"/>
        <v>27.97542</v>
      </c>
      <c r="I228" s="45">
        <f t="shared" si="35"/>
        <v>251.77877999999998</v>
      </c>
      <c r="J228" s="45">
        <f t="shared" si="36"/>
        <v>3.6368046000000001</v>
      </c>
      <c r="K228" s="46">
        <f t="shared" si="37"/>
        <v>219.0475386</v>
      </c>
      <c r="L228" s="47">
        <v>0.20000000000000001</v>
      </c>
      <c r="M228" s="48">
        <f t="shared" si="38"/>
        <v>43.809507719999999</v>
      </c>
      <c r="N228" s="49">
        <v>0.050000000000000003</v>
      </c>
      <c r="O228" s="50">
        <f t="shared" si="39"/>
        <v>10.95237693</v>
      </c>
      <c r="P228" s="49">
        <v>0.050000000000000003</v>
      </c>
      <c r="Q228" s="50">
        <f t="shared" si="40"/>
        <v>10.95237693</v>
      </c>
      <c r="R228" s="51">
        <f t="shared" si="41"/>
        <v>17.039999999999999</v>
      </c>
      <c r="S228" s="52">
        <f t="shared" si="42"/>
        <v>153.35999999999999</v>
      </c>
      <c r="T228" s="53">
        <f t="shared" si="43"/>
        <v>0.60910613674432768</v>
      </c>
    </row>
    <row r="229" ht="15.95" customHeight="1">
      <c r="A229" s="349" t="s">
        <v>500</v>
      </c>
      <c r="B229" s="74"/>
      <c r="C229" s="350"/>
      <c r="D229" s="76">
        <f>SUM(D8:D228)</f>
        <v>40837</v>
      </c>
      <c r="E229" s="77"/>
      <c r="F229" s="78"/>
      <c r="G229" s="79"/>
      <c r="H229" s="80"/>
      <c r="I229" s="80">
        <f>SUM(I8:I228)</f>
        <v>451355.70886000019</v>
      </c>
      <c r="J229" s="81">
        <v>0.13</v>
      </c>
      <c r="K229" s="80">
        <f>SUM(K8:K228)</f>
        <v>392679.46670819999</v>
      </c>
      <c r="L229" s="81">
        <v>0.20000000000000001</v>
      </c>
      <c r="M229" s="82">
        <f>SUM(M8:M228)</f>
        <v>78535.893341639967</v>
      </c>
      <c r="N229" s="81">
        <f>O229/K229</f>
        <v>0.049999999999999982</v>
      </c>
      <c r="O229" s="80">
        <f>SUM(O8:O228)</f>
        <v>19633.973335409992</v>
      </c>
      <c r="P229" s="81">
        <f>Q229/K229</f>
        <v>0.049999999999999982</v>
      </c>
      <c r="Q229" s="82">
        <f>SUM(Q8:Q228)</f>
        <v>19633.973335409992</v>
      </c>
      <c r="R229" s="82"/>
      <c r="S229" s="80">
        <f>SUM(S8:S228)</f>
        <v>274884.18000000005</v>
      </c>
      <c r="T229" s="81">
        <v>0.60999999999999999</v>
      </c>
    </row>
    <row r="230" ht="15.95" customHeight="1">
      <c r="A230" s="351" t="s">
        <v>501</v>
      </c>
      <c r="B230" s="354" t="s">
        <v>22</v>
      </c>
      <c r="C230" s="59" t="str">
        <f>VLOOKUP(B230,'New template'!A:L,2,FALSE)</f>
        <v>E05367</v>
      </c>
      <c r="D230" s="85">
        <v>1</v>
      </c>
      <c r="E230" s="86">
        <v>278</v>
      </c>
      <c r="F230" s="87">
        <v>0.80000000000000004</v>
      </c>
      <c r="G230" s="88">
        <f t="shared" ref="G230:G293" si="44">ROUNDDOWN(E230*(1-F230),0)</f>
        <v>55</v>
      </c>
      <c r="H230" s="89">
        <f t="shared" ref="H230:H293" si="45">G230*$C$6</f>
        <v>7.77095</v>
      </c>
      <c r="I230" s="89">
        <f t="shared" ref="I230:I293" si="46">H230*D230</f>
        <v>7.77095</v>
      </c>
      <c r="J230" s="89">
        <f t="shared" ref="J230:J293" si="47">H230*0.13</f>
        <v>1.0102234999999999</v>
      </c>
      <c r="K230" s="90">
        <f t="shared" ref="K230:K293" si="48">(H230-J230)*D230</f>
        <v>6.7607265000000005</v>
      </c>
      <c r="L230" s="91">
        <v>0.20000000000000001</v>
      </c>
      <c r="M230" s="92">
        <f t="shared" ref="M230:M293" si="49">K230*L230</f>
        <v>1.3521453000000001</v>
      </c>
      <c r="N230" s="93">
        <v>0.050000000000000003</v>
      </c>
      <c r="O230" s="94">
        <f t="shared" ref="O230:O293" si="50">K230*N230</f>
        <v>0.33803632500000003</v>
      </c>
      <c r="P230" s="93">
        <v>0.050000000000000003</v>
      </c>
      <c r="Q230" s="94">
        <f t="shared" ref="Q230:Q293" si="51">K230*P230</f>
        <v>0.33803632500000003</v>
      </c>
      <c r="R230" s="95">
        <f t="shared" ref="R230:R293" si="52">IFERROR(ROUND((K230-M230-O230-Q230)/D230,2),0)</f>
        <v>4.7300000000000004</v>
      </c>
      <c r="S230" s="96">
        <f t="shared" ref="S230:S293" si="53">+D230*R230</f>
        <v>4.7300000000000004</v>
      </c>
      <c r="T230" s="97">
        <f t="shared" ref="T230:T293" si="54">S230/I230</f>
        <v>0.60867718876070498</v>
      </c>
    </row>
    <row r="231" ht="15.95" customHeight="1">
      <c r="A231" s="351" t="s">
        <v>501</v>
      </c>
      <c r="B231" s="354" t="s">
        <v>402</v>
      </c>
      <c r="C231" s="59" t="str">
        <f>VLOOKUP(B231,'New template'!A:L,2,FALSE)</f>
        <v>E03174</v>
      </c>
      <c r="D231" s="85">
        <v>9</v>
      </c>
      <c r="E231" s="86">
        <v>268</v>
      </c>
      <c r="F231" s="87">
        <v>0.89000000000000001</v>
      </c>
      <c r="G231" s="88">
        <f t="shared" si="44"/>
        <v>29</v>
      </c>
      <c r="H231" s="89">
        <f t="shared" si="45"/>
        <v>4.09741</v>
      </c>
      <c r="I231" s="89">
        <f t="shared" si="46"/>
        <v>36.876689999999996</v>
      </c>
      <c r="J231" s="89">
        <f t="shared" si="47"/>
        <v>0.53266330000000006</v>
      </c>
      <c r="K231" s="90">
        <f t="shared" si="48"/>
        <v>32.082720299999998</v>
      </c>
      <c r="L231" s="91">
        <v>0.20000000000000001</v>
      </c>
      <c r="M231" s="92">
        <f t="shared" si="49"/>
        <v>6.4165440599999997</v>
      </c>
      <c r="N231" s="93">
        <v>0.050000000000000003</v>
      </c>
      <c r="O231" s="94">
        <f t="shared" si="50"/>
        <v>1.6041360149999999</v>
      </c>
      <c r="P231" s="93">
        <v>0.050000000000000003</v>
      </c>
      <c r="Q231" s="94">
        <f t="shared" si="51"/>
        <v>1.6041360149999999</v>
      </c>
      <c r="R231" s="95">
        <f t="shared" si="52"/>
        <v>2.5</v>
      </c>
      <c r="S231" s="96">
        <f t="shared" si="53"/>
        <v>22.5</v>
      </c>
      <c r="T231" s="97">
        <f t="shared" si="54"/>
        <v>0.61014152842893443</v>
      </c>
    </row>
    <row r="232" ht="15.95" customHeight="1">
      <c r="A232" s="351" t="s">
        <v>501</v>
      </c>
      <c r="B232" s="354" t="s">
        <v>328</v>
      </c>
      <c r="C232" s="59" t="s">
        <v>476</v>
      </c>
      <c r="D232" s="85">
        <v>1</v>
      </c>
      <c r="E232" s="86">
        <v>368</v>
      </c>
      <c r="F232" s="87">
        <v>0.80000000000000004</v>
      </c>
      <c r="G232" s="88">
        <f t="shared" si="44"/>
        <v>73</v>
      </c>
      <c r="H232" s="89">
        <f t="shared" si="45"/>
        <v>10.314170000000001</v>
      </c>
      <c r="I232" s="89">
        <f t="shared" si="46"/>
        <v>10.314170000000001</v>
      </c>
      <c r="J232" s="89">
        <f t="shared" si="47"/>
        <v>1.3408421000000001</v>
      </c>
      <c r="K232" s="90">
        <f t="shared" si="48"/>
        <v>8.973327900000001</v>
      </c>
      <c r="L232" s="91">
        <v>0.20000000000000001</v>
      </c>
      <c r="M232" s="92">
        <f t="shared" si="49"/>
        <v>1.7946655800000002</v>
      </c>
      <c r="N232" s="93">
        <v>0.050000000000000003</v>
      </c>
      <c r="O232" s="94">
        <f t="shared" si="50"/>
        <v>0.44866639500000005</v>
      </c>
      <c r="P232" s="93">
        <v>0.050000000000000003</v>
      </c>
      <c r="Q232" s="94">
        <f t="shared" si="51"/>
        <v>0.44866639500000005</v>
      </c>
      <c r="R232" s="95">
        <f t="shared" si="52"/>
        <v>6.2800000000000002</v>
      </c>
      <c r="S232" s="96">
        <f t="shared" si="53"/>
        <v>6.2800000000000002</v>
      </c>
      <c r="T232" s="97">
        <f t="shared" si="54"/>
        <v>0.60887109675330153</v>
      </c>
    </row>
    <row r="233" ht="15.95" customHeight="1">
      <c r="A233" s="351" t="s">
        <v>501</v>
      </c>
      <c r="B233" s="354" t="s">
        <v>329</v>
      </c>
      <c r="C233" s="59" t="s">
        <v>486</v>
      </c>
      <c r="D233" s="85">
        <v>4</v>
      </c>
      <c r="E233" s="86">
        <v>498</v>
      </c>
      <c r="F233" s="87">
        <v>0.80000000000000004</v>
      </c>
      <c r="G233" s="88">
        <f t="shared" si="44"/>
        <v>99</v>
      </c>
      <c r="H233" s="89">
        <f t="shared" si="45"/>
        <v>13.98771</v>
      </c>
      <c r="I233" s="89">
        <f t="shared" si="46"/>
        <v>55.950839999999999</v>
      </c>
      <c r="J233" s="89">
        <f t="shared" si="47"/>
        <v>1.8184023</v>
      </c>
      <c r="K233" s="90">
        <f t="shared" si="48"/>
        <v>48.677230799999997</v>
      </c>
      <c r="L233" s="91">
        <v>0.20000000000000001</v>
      </c>
      <c r="M233" s="92">
        <f t="shared" si="49"/>
        <v>9.7354461600000004</v>
      </c>
      <c r="N233" s="93">
        <v>0.050000000000000003</v>
      </c>
      <c r="O233" s="94">
        <f t="shared" si="50"/>
        <v>2.4338615400000001</v>
      </c>
      <c r="P233" s="93">
        <v>0.050000000000000003</v>
      </c>
      <c r="Q233" s="94">
        <f t="shared" si="51"/>
        <v>2.4338615400000001</v>
      </c>
      <c r="R233" s="95">
        <f t="shared" si="52"/>
        <v>8.5199999999999996</v>
      </c>
      <c r="S233" s="96">
        <f t="shared" si="53"/>
        <v>34.079999999999998</v>
      </c>
      <c r="T233" s="97">
        <f t="shared" si="54"/>
        <v>0.60910613674432768</v>
      </c>
    </row>
    <row r="234" ht="15.95" customHeight="1">
      <c r="A234" s="351" t="s">
        <v>501</v>
      </c>
      <c r="B234" s="354" t="s">
        <v>359</v>
      </c>
      <c r="C234" s="59" t="str">
        <f>VLOOKUP(B234,'New template'!A:L,2,FALSE)</f>
        <v>E02452</v>
      </c>
      <c r="D234" s="85">
        <v>6</v>
      </c>
      <c r="E234" s="86">
        <v>278</v>
      </c>
      <c r="F234" s="87">
        <v>0.90000000000000002</v>
      </c>
      <c r="G234" s="88">
        <f t="shared" si="44"/>
        <v>27</v>
      </c>
      <c r="H234" s="89">
        <f t="shared" si="45"/>
        <v>3.8148300000000002</v>
      </c>
      <c r="I234" s="89">
        <f t="shared" si="46"/>
        <v>22.88898</v>
      </c>
      <c r="J234" s="89">
        <f t="shared" si="47"/>
        <v>0.49592790000000003</v>
      </c>
      <c r="K234" s="90">
        <f t="shared" si="48"/>
        <v>19.913412600000001</v>
      </c>
      <c r="L234" s="91">
        <v>0.20000000000000001</v>
      </c>
      <c r="M234" s="92">
        <f t="shared" si="49"/>
        <v>3.9826825200000004</v>
      </c>
      <c r="N234" s="93">
        <v>0.050000000000000003</v>
      </c>
      <c r="O234" s="94">
        <f t="shared" si="50"/>
        <v>0.99567063000000011</v>
      </c>
      <c r="P234" s="93">
        <v>0.050000000000000003</v>
      </c>
      <c r="Q234" s="94">
        <f t="shared" si="51"/>
        <v>0.99567063000000011</v>
      </c>
      <c r="R234" s="95">
        <f t="shared" si="52"/>
        <v>2.3199999999999998</v>
      </c>
      <c r="S234" s="96">
        <f t="shared" si="53"/>
        <v>13.919999999999998</v>
      </c>
      <c r="T234" s="97">
        <f t="shared" si="54"/>
        <v>0.60815291900294366</v>
      </c>
    </row>
    <row r="235" ht="15.95" customHeight="1">
      <c r="A235" s="351" t="s">
        <v>501</v>
      </c>
      <c r="B235" s="354" t="s">
        <v>362</v>
      </c>
      <c r="C235" s="59" t="str">
        <f>VLOOKUP(B235,'New template'!A:L,2,FALSE)</f>
        <v>E02950</v>
      </c>
      <c r="D235" s="85">
        <v>2</v>
      </c>
      <c r="E235" s="86">
        <v>288</v>
      </c>
      <c r="F235" s="87">
        <v>0.84999999999999998</v>
      </c>
      <c r="G235" s="88">
        <f t="shared" si="44"/>
        <v>43</v>
      </c>
      <c r="H235" s="89">
        <f t="shared" si="45"/>
        <v>6.0754700000000001</v>
      </c>
      <c r="I235" s="89">
        <f t="shared" si="46"/>
        <v>12.15094</v>
      </c>
      <c r="J235" s="89">
        <f t="shared" si="47"/>
        <v>0.7898111000000001</v>
      </c>
      <c r="K235" s="90">
        <f t="shared" si="48"/>
        <v>10.571317799999999</v>
      </c>
      <c r="L235" s="91">
        <v>0.20000000000000001</v>
      </c>
      <c r="M235" s="92">
        <f t="shared" si="49"/>
        <v>2.1142635599999999</v>
      </c>
      <c r="N235" s="93">
        <v>0.050000000000000003</v>
      </c>
      <c r="O235" s="94">
        <f t="shared" si="50"/>
        <v>0.52856588999999998</v>
      </c>
      <c r="P235" s="93">
        <v>0.050000000000000003</v>
      </c>
      <c r="Q235" s="94">
        <f t="shared" si="51"/>
        <v>0.52856588999999998</v>
      </c>
      <c r="R235" s="95">
        <f t="shared" si="52"/>
        <v>3.7000000000000002</v>
      </c>
      <c r="S235" s="96">
        <f t="shared" si="53"/>
        <v>7.4000000000000004</v>
      </c>
      <c r="T235" s="97">
        <f t="shared" si="54"/>
        <v>0.60900638139929919</v>
      </c>
    </row>
    <row r="236" ht="15.95" customHeight="1">
      <c r="A236" s="351" t="s">
        <v>501</v>
      </c>
      <c r="B236" s="354" t="s">
        <v>294</v>
      </c>
      <c r="C236" s="59" t="str">
        <f>VLOOKUP(B236,'New template'!A:L,2,FALSE)</f>
        <v>E06690</v>
      </c>
      <c r="D236" s="85">
        <v>1</v>
      </c>
      <c r="E236" s="86">
        <v>398</v>
      </c>
      <c r="F236" s="87">
        <v>0.29999999999999999</v>
      </c>
      <c r="G236" s="88">
        <f t="shared" si="44"/>
        <v>278</v>
      </c>
      <c r="H236" s="89">
        <f t="shared" si="45"/>
        <v>39.278619999999997</v>
      </c>
      <c r="I236" s="89">
        <f t="shared" si="46"/>
        <v>39.278619999999997</v>
      </c>
      <c r="J236" s="89">
        <f t="shared" si="47"/>
        <v>5.1062205999999994</v>
      </c>
      <c r="K236" s="90">
        <f t="shared" si="48"/>
        <v>34.172399399999996</v>
      </c>
      <c r="L236" s="91">
        <v>0.20000000000000001</v>
      </c>
      <c r="M236" s="92">
        <f t="shared" si="49"/>
        <v>6.83447988</v>
      </c>
      <c r="N236" s="93">
        <v>0.050000000000000003</v>
      </c>
      <c r="O236" s="94">
        <f t="shared" si="50"/>
        <v>1.70861997</v>
      </c>
      <c r="P236" s="93">
        <v>0.050000000000000003</v>
      </c>
      <c r="Q236" s="94">
        <f t="shared" si="51"/>
        <v>1.70861997</v>
      </c>
      <c r="R236" s="95">
        <f t="shared" si="52"/>
        <v>23.920000000000002</v>
      </c>
      <c r="S236" s="96">
        <f t="shared" si="53"/>
        <v>23.920000000000002</v>
      </c>
      <c r="T236" s="97">
        <f t="shared" si="54"/>
        <v>0.60898269847565933</v>
      </c>
    </row>
    <row r="237" ht="15.95" customHeight="1">
      <c r="A237" s="351" t="s">
        <v>501</v>
      </c>
      <c r="B237" s="354" t="s">
        <v>296</v>
      </c>
      <c r="C237" s="59" t="str">
        <f>VLOOKUP(B237,'New template'!A:L,2,FALSE)</f>
        <v>E06691</v>
      </c>
      <c r="D237" s="85">
        <v>2</v>
      </c>
      <c r="E237" s="86">
        <v>498</v>
      </c>
      <c r="F237" s="87">
        <v>0.29999999999999999</v>
      </c>
      <c r="G237" s="88">
        <f t="shared" si="44"/>
        <v>348</v>
      </c>
      <c r="H237" s="89">
        <f t="shared" si="45"/>
        <v>49.16892</v>
      </c>
      <c r="I237" s="89">
        <f t="shared" si="46"/>
        <v>98.33784</v>
      </c>
      <c r="J237" s="89">
        <f t="shared" si="47"/>
        <v>6.3919595999999999</v>
      </c>
      <c r="K237" s="90">
        <f t="shared" si="48"/>
        <v>85.5539208</v>
      </c>
      <c r="L237" s="91">
        <v>0.20000000000000001</v>
      </c>
      <c r="M237" s="92">
        <f t="shared" si="49"/>
        <v>17.110784160000001</v>
      </c>
      <c r="N237" s="93">
        <v>0.050000000000000003</v>
      </c>
      <c r="O237" s="94">
        <f t="shared" si="50"/>
        <v>4.2776960400000004</v>
      </c>
      <c r="P237" s="93">
        <v>0.050000000000000003</v>
      </c>
      <c r="Q237" s="94">
        <f t="shared" si="51"/>
        <v>4.2776960400000004</v>
      </c>
      <c r="R237" s="95">
        <f t="shared" si="52"/>
        <v>29.940000000000001</v>
      </c>
      <c r="S237" s="96">
        <f t="shared" si="53"/>
        <v>59.880000000000003</v>
      </c>
      <c r="T237" s="97">
        <f t="shared" si="54"/>
        <v>0.60892124537207648</v>
      </c>
    </row>
    <row r="238" ht="15.95" customHeight="1">
      <c r="A238" s="351" t="s">
        <v>501</v>
      </c>
      <c r="B238" s="354" t="s">
        <v>404</v>
      </c>
      <c r="C238" s="59" t="str">
        <f>VLOOKUP(B238,'New template'!A:L,2,FALSE)</f>
        <v>E06117</v>
      </c>
      <c r="D238" s="85">
        <v>1</v>
      </c>
      <c r="E238" s="86">
        <v>248</v>
      </c>
      <c r="F238" s="87">
        <v>0.5</v>
      </c>
      <c r="G238" s="88">
        <f t="shared" si="44"/>
        <v>124</v>
      </c>
      <c r="H238" s="89">
        <f t="shared" si="45"/>
        <v>17.519960000000001</v>
      </c>
      <c r="I238" s="89">
        <f t="shared" si="46"/>
        <v>17.519960000000001</v>
      </c>
      <c r="J238" s="89">
        <f t="shared" si="47"/>
        <v>2.2775948000000001</v>
      </c>
      <c r="K238" s="90">
        <f t="shared" si="48"/>
        <v>15.242365200000002</v>
      </c>
      <c r="L238" s="91">
        <v>0.20000000000000001</v>
      </c>
      <c r="M238" s="92">
        <f t="shared" si="49"/>
        <v>3.0484730400000006</v>
      </c>
      <c r="N238" s="93">
        <v>0.050000000000000003</v>
      </c>
      <c r="O238" s="94">
        <f t="shared" si="50"/>
        <v>0.76211826000000016</v>
      </c>
      <c r="P238" s="93">
        <v>0.050000000000000003</v>
      </c>
      <c r="Q238" s="94">
        <f t="shared" si="51"/>
        <v>0.76211826000000016</v>
      </c>
      <c r="R238" s="95">
        <f t="shared" si="52"/>
        <v>10.67</v>
      </c>
      <c r="S238" s="96">
        <f t="shared" si="53"/>
        <v>10.67</v>
      </c>
      <c r="T238" s="97">
        <f t="shared" si="54"/>
        <v>0.60901965529601665</v>
      </c>
    </row>
    <row r="239" ht="15.95" customHeight="1">
      <c r="A239" s="351" t="s">
        <v>501</v>
      </c>
      <c r="B239" s="354" t="s">
        <v>48</v>
      </c>
      <c r="C239" s="59" t="str">
        <f>VLOOKUP(B239,'New template'!A:L,2,FALSE)</f>
        <v>E03009</v>
      </c>
      <c r="D239" s="85">
        <v>4</v>
      </c>
      <c r="E239" s="86">
        <v>268</v>
      </c>
      <c r="F239" s="87">
        <v>0.84999999999999998</v>
      </c>
      <c r="G239" s="88">
        <f t="shared" si="44"/>
        <v>40</v>
      </c>
      <c r="H239" s="89">
        <f t="shared" si="45"/>
        <v>5.6516000000000002</v>
      </c>
      <c r="I239" s="89">
        <f t="shared" si="46"/>
        <v>22.606400000000001</v>
      </c>
      <c r="J239" s="89">
        <f t="shared" si="47"/>
        <v>0.73470800000000003</v>
      </c>
      <c r="K239" s="90">
        <f t="shared" si="48"/>
        <v>19.667567999999999</v>
      </c>
      <c r="L239" s="91">
        <v>0.20000000000000001</v>
      </c>
      <c r="M239" s="92">
        <f t="shared" si="49"/>
        <v>3.9335135999999999</v>
      </c>
      <c r="N239" s="93">
        <v>0.050000000000000003</v>
      </c>
      <c r="O239" s="94">
        <f t="shared" si="50"/>
        <v>0.98337839999999999</v>
      </c>
      <c r="P239" s="93">
        <v>0.050000000000000003</v>
      </c>
      <c r="Q239" s="94">
        <f t="shared" si="51"/>
        <v>0.98337839999999999</v>
      </c>
      <c r="R239" s="95">
        <f t="shared" si="52"/>
        <v>3.4399999999999999</v>
      </c>
      <c r="S239" s="96">
        <f t="shared" si="53"/>
        <v>13.76</v>
      </c>
      <c r="T239" s="97">
        <f t="shared" si="54"/>
        <v>0.60867718876070487</v>
      </c>
    </row>
    <row r="240" ht="15.95" customHeight="1">
      <c r="A240" s="351" t="s">
        <v>501</v>
      </c>
      <c r="B240" s="354" t="s">
        <v>50</v>
      </c>
      <c r="C240" s="59" t="str">
        <f>VLOOKUP(B240,'New template'!A:L,2,FALSE)</f>
        <v xml:space="preserve">E03483 </v>
      </c>
      <c r="D240" s="85">
        <v>19</v>
      </c>
      <c r="E240" s="86">
        <v>368</v>
      </c>
      <c r="F240" s="87">
        <v>0.84999999999999998</v>
      </c>
      <c r="G240" s="88">
        <f t="shared" si="44"/>
        <v>55</v>
      </c>
      <c r="H240" s="89">
        <f t="shared" si="45"/>
        <v>7.77095</v>
      </c>
      <c r="I240" s="89">
        <f t="shared" si="46"/>
        <v>147.64805000000001</v>
      </c>
      <c r="J240" s="89">
        <f t="shared" si="47"/>
        <v>1.0102234999999999</v>
      </c>
      <c r="K240" s="90">
        <f t="shared" si="48"/>
        <v>128.45380350000002</v>
      </c>
      <c r="L240" s="91">
        <v>0.20000000000000001</v>
      </c>
      <c r="M240" s="92">
        <f t="shared" si="49"/>
        <v>25.690760700000006</v>
      </c>
      <c r="N240" s="93">
        <v>0.050000000000000003</v>
      </c>
      <c r="O240" s="94">
        <f t="shared" si="50"/>
        <v>6.4226901750000014</v>
      </c>
      <c r="P240" s="93">
        <v>0.050000000000000003</v>
      </c>
      <c r="Q240" s="94">
        <f t="shared" si="51"/>
        <v>6.4226901750000014</v>
      </c>
      <c r="R240" s="95">
        <f t="shared" si="52"/>
        <v>4.7300000000000004</v>
      </c>
      <c r="S240" s="96">
        <f t="shared" si="53"/>
        <v>89.870000000000005</v>
      </c>
      <c r="T240" s="97">
        <f t="shared" si="54"/>
        <v>0.60867718876070487</v>
      </c>
    </row>
    <row r="241" ht="15.95" customHeight="1">
      <c r="A241" s="351" t="s">
        <v>501</v>
      </c>
      <c r="B241" s="354" t="s">
        <v>42</v>
      </c>
      <c r="C241" s="59" t="str">
        <f>VLOOKUP(B241,'New template'!A:L,2,FALSE)</f>
        <v>E03350</v>
      </c>
      <c r="D241" s="85">
        <v>1</v>
      </c>
      <c r="E241" s="86">
        <v>198</v>
      </c>
      <c r="F241" s="87">
        <v>0.85999999999999999</v>
      </c>
      <c r="G241" s="88">
        <f t="shared" si="44"/>
        <v>27</v>
      </c>
      <c r="H241" s="89">
        <f t="shared" si="45"/>
        <v>3.8148300000000002</v>
      </c>
      <c r="I241" s="89">
        <f t="shared" si="46"/>
        <v>3.8148300000000002</v>
      </c>
      <c r="J241" s="89">
        <f t="shared" si="47"/>
        <v>0.49592790000000003</v>
      </c>
      <c r="K241" s="90">
        <f t="shared" si="48"/>
        <v>3.3189021000000003</v>
      </c>
      <c r="L241" s="91">
        <v>0.20000000000000001</v>
      </c>
      <c r="M241" s="92">
        <f t="shared" si="49"/>
        <v>0.66378042000000015</v>
      </c>
      <c r="N241" s="93">
        <v>0.050000000000000003</v>
      </c>
      <c r="O241" s="94">
        <f t="shared" si="50"/>
        <v>0.16594510500000004</v>
      </c>
      <c r="P241" s="93">
        <v>0.050000000000000003</v>
      </c>
      <c r="Q241" s="94">
        <f t="shared" si="51"/>
        <v>0.16594510500000004</v>
      </c>
      <c r="R241" s="95">
        <f t="shared" si="52"/>
        <v>2.3199999999999998</v>
      </c>
      <c r="S241" s="96">
        <f t="shared" si="53"/>
        <v>2.3199999999999998</v>
      </c>
      <c r="T241" s="97">
        <f t="shared" si="54"/>
        <v>0.60815291900294366</v>
      </c>
    </row>
    <row r="242" ht="15.95" customHeight="1">
      <c r="A242" s="351" t="s">
        <v>501</v>
      </c>
      <c r="B242" s="354" t="s">
        <v>46</v>
      </c>
      <c r="C242" s="59" t="str">
        <f>VLOOKUP(B242,'New template'!A:L,2,FALSE)</f>
        <v>E06275</v>
      </c>
      <c r="D242" s="85">
        <v>3</v>
      </c>
      <c r="E242" s="86">
        <v>398</v>
      </c>
      <c r="F242" s="87">
        <v>0.81999999999999995</v>
      </c>
      <c r="G242" s="88">
        <f t="shared" si="44"/>
        <v>71</v>
      </c>
      <c r="H242" s="89">
        <f t="shared" si="45"/>
        <v>10.03159</v>
      </c>
      <c r="I242" s="89">
        <f t="shared" si="46"/>
        <v>30.094769999999997</v>
      </c>
      <c r="J242" s="89">
        <f t="shared" si="47"/>
        <v>1.3041067</v>
      </c>
      <c r="K242" s="90">
        <f t="shared" si="48"/>
        <v>26.182449899999998</v>
      </c>
      <c r="L242" s="91">
        <v>0.20000000000000001</v>
      </c>
      <c r="M242" s="92">
        <f t="shared" si="49"/>
        <v>5.23648998</v>
      </c>
      <c r="N242" s="93">
        <v>0.050000000000000003</v>
      </c>
      <c r="O242" s="94">
        <f t="shared" si="50"/>
        <v>1.309122495</v>
      </c>
      <c r="P242" s="93">
        <v>0.050000000000000003</v>
      </c>
      <c r="Q242" s="94">
        <f t="shared" si="51"/>
        <v>1.309122495</v>
      </c>
      <c r="R242" s="95">
        <f t="shared" si="52"/>
        <v>6.1100000000000003</v>
      </c>
      <c r="S242" s="96">
        <f t="shared" si="53"/>
        <v>18.330000000000002</v>
      </c>
      <c r="T242" s="97">
        <f t="shared" si="54"/>
        <v>0.60907592913984732</v>
      </c>
    </row>
    <row r="243" ht="15.95" customHeight="1">
      <c r="A243" s="351" t="s">
        <v>501</v>
      </c>
      <c r="B243" s="354" t="s">
        <v>76</v>
      </c>
      <c r="C243" s="59" t="str">
        <f>VLOOKUP(B243,'New template'!A:L,2,FALSE)</f>
        <v>E05733</v>
      </c>
      <c r="D243" s="85">
        <v>4</v>
      </c>
      <c r="E243" s="86">
        <v>348</v>
      </c>
      <c r="F243" s="87">
        <v>0.5</v>
      </c>
      <c r="G243" s="88">
        <f t="shared" si="44"/>
        <v>174</v>
      </c>
      <c r="H243" s="89">
        <f t="shared" si="45"/>
        <v>24.58446</v>
      </c>
      <c r="I243" s="89">
        <f t="shared" si="46"/>
        <v>98.33784</v>
      </c>
      <c r="J243" s="89">
        <f t="shared" si="47"/>
        <v>3.1959797999999999</v>
      </c>
      <c r="K243" s="90">
        <f t="shared" si="48"/>
        <v>85.5539208</v>
      </c>
      <c r="L243" s="91">
        <v>0.20000000000000001</v>
      </c>
      <c r="M243" s="92">
        <f t="shared" si="49"/>
        <v>17.110784160000001</v>
      </c>
      <c r="N243" s="93">
        <v>0.050000000000000003</v>
      </c>
      <c r="O243" s="94">
        <f t="shared" si="50"/>
        <v>4.2776960400000004</v>
      </c>
      <c r="P243" s="93">
        <v>0.050000000000000003</v>
      </c>
      <c r="Q243" s="94">
        <f t="shared" si="51"/>
        <v>4.2776960400000004</v>
      </c>
      <c r="R243" s="95">
        <f t="shared" si="52"/>
        <v>14.970000000000001</v>
      </c>
      <c r="S243" s="96">
        <f t="shared" si="53"/>
        <v>59.880000000000003</v>
      </c>
      <c r="T243" s="97">
        <f t="shared" si="54"/>
        <v>0.60892124537207648</v>
      </c>
    </row>
    <row r="244" ht="15.95" customHeight="1">
      <c r="A244" s="351" t="s">
        <v>501</v>
      </c>
      <c r="B244" s="354" t="s">
        <v>78</v>
      </c>
      <c r="C244" s="59" t="str">
        <f>VLOOKUP(B244,'New template'!A:L,2,FALSE)</f>
        <v>E02533</v>
      </c>
      <c r="D244" s="85">
        <v>4</v>
      </c>
      <c r="E244" s="86">
        <v>198</v>
      </c>
      <c r="F244" s="87">
        <v>0.83999999999999997</v>
      </c>
      <c r="G244" s="88">
        <f t="shared" si="44"/>
        <v>31</v>
      </c>
      <c r="H244" s="89">
        <f t="shared" si="45"/>
        <v>4.3799900000000003</v>
      </c>
      <c r="I244" s="89">
        <f t="shared" si="46"/>
        <v>17.519960000000001</v>
      </c>
      <c r="J244" s="89">
        <f t="shared" si="47"/>
        <v>0.56939870000000004</v>
      </c>
      <c r="K244" s="90">
        <f t="shared" si="48"/>
        <v>15.242365200000002</v>
      </c>
      <c r="L244" s="91">
        <v>0.20000000000000001</v>
      </c>
      <c r="M244" s="92">
        <f t="shared" si="49"/>
        <v>3.0484730400000006</v>
      </c>
      <c r="N244" s="93">
        <v>0.050000000000000003</v>
      </c>
      <c r="O244" s="94">
        <f t="shared" si="50"/>
        <v>0.76211826000000016</v>
      </c>
      <c r="P244" s="93">
        <v>0.050000000000000003</v>
      </c>
      <c r="Q244" s="94">
        <f t="shared" si="51"/>
        <v>0.76211826000000016</v>
      </c>
      <c r="R244" s="95">
        <f t="shared" si="52"/>
        <v>2.6699999999999999</v>
      </c>
      <c r="S244" s="96">
        <f t="shared" si="53"/>
        <v>10.68</v>
      </c>
      <c r="T244" s="97">
        <f t="shared" si="54"/>
        <v>0.60959043285486947</v>
      </c>
    </row>
    <row r="245" ht="15.95" customHeight="1">
      <c r="A245" s="351" t="s">
        <v>501</v>
      </c>
      <c r="B245" s="354" t="s">
        <v>80</v>
      </c>
      <c r="C245" s="59" t="str">
        <f>VLOOKUP(B245,'New template'!A:L,2,FALSE)</f>
        <v>E02595</v>
      </c>
      <c r="D245" s="85">
        <v>2</v>
      </c>
      <c r="E245" s="86">
        <v>298</v>
      </c>
      <c r="F245" s="87">
        <v>0.83999999999999997</v>
      </c>
      <c r="G245" s="88">
        <f t="shared" si="44"/>
        <v>47</v>
      </c>
      <c r="H245" s="89">
        <f t="shared" si="45"/>
        <v>6.6406299999999998</v>
      </c>
      <c r="I245" s="89">
        <f t="shared" si="46"/>
        <v>13.28126</v>
      </c>
      <c r="J245" s="89">
        <f t="shared" si="47"/>
        <v>0.86328190000000005</v>
      </c>
      <c r="K245" s="90">
        <f t="shared" si="48"/>
        <v>11.554696199999999</v>
      </c>
      <c r="L245" s="91">
        <v>0.20000000000000001</v>
      </c>
      <c r="M245" s="92">
        <f t="shared" si="49"/>
        <v>2.3109392399999997</v>
      </c>
      <c r="N245" s="93">
        <v>0.050000000000000003</v>
      </c>
      <c r="O245" s="94">
        <f t="shared" si="50"/>
        <v>0.57773480999999993</v>
      </c>
      <c r="P245" s="93">
        <v>0.050000000000000003</v>
      </c>
      <c r="Q245" s="94">
        <f t="shared" si="51"/>
        <v>0.57773480999999993</v>
      </c>
      <c r="R245" s="95">
        <f t="shared" si="52"/>
        <v>4.04</v>
      </c>
      <c r="S245" s="96">
        <f t="shared" si="53"/>
        <v>8.0800000000000001</v>
      </c>
      <c r="T245" s="97">
        <f t="shared" si="54"/>
        <v>0.60837601251688467</v>
      </c>
    </row>
    <row r="246" ht="15.95" customHeight="1">
      <c r="A246" s="351" t="s">
        <v>501</v>
      </c>
      <c r="B246" s="354" t="s">
        <v>82</v>
      </c>
      <c r="C246" s="59" t="str">
        <f>VLOOKUP(B246,'New template'!A:L,2,FALSE)</f>
        <v>E02596</v>
      </c>
      <c r="D246" s="85">
        <v>16</v>
      </c>
      <c r="E246" s="86">
        <v>398</v>
      </c>
      <c r="F246" s="87">
        <v>0.75</v>
      </c>
      <c r="G246" s="88">
        <f t="shared" si="44"/>
        <v>99</v>
      </c>
      <c r="H246" s="89">
        <f t="shared" si="45"/>
        <v>13.98771</v>
      </c>
      <c r="I246" s="89">
        <f t="shared" si="46"/>
        <v>223.80336</v>
      </c>
      <c r="J246" s="89">
        <f t="shared" si="47"/>
        <v>1.8184023</v>
      </c>
      <c r="K246" s="90">
        <f t="shared" si="48"/>
        <v>194.70892319999999</v>
      </c>
      <c r="L246" s="91">
        <v>0.20000000000000001</v>
      </c>
      <c r="M246" s="92">
        <f t="shared" si="49"/>
        <v>38.941784640000002</v>
      </c>
      <c r="N246" s="93">
        <v>0.050000000000000003</v>
      </c>
      <c r="O246" s="94">
        <f t="shared" si="50"/>
        <v>9.7354461600000004</v>
      </c>
      <c r="P246" s="93">
        <v>0.050000000000000003</v>
      </c>
      <c r="Q246" s="94">
        <f t="shared" si="51"/>
        <v>9.7354461600000004</v>
      </c>
      <c r="R246" s="95">
        <f t="shared" si="52"/>
        <v>8.5199999999999996</v>
      </c>
      <c r="S246" s="96">
        <f t="shared" si="53"/>
        <v>136.31999999999999</v>
      </c>
      <c r="T246" s="97">
        <f t="shared" si="54"/>
        <v>0.60910613674432768</v>
      </c>
    </row>
    <row r="247" ht="15.95" customHeight="1">
      <c r="A247" s="351" t="s">
        <v>501</v>
      </c>
      <c r="B247" s="354" t="s">
        <v>365</v>
      </c>
      <c r="C247" s="59" t="str">
        <f>VLOOKUP(B247,'New template'!A:L,2,FALSE)</f>
        <v>E02035</v>
      </c>
      <c r="D247" s="85">
        <v>46</v>
      </c>
      <c r="E247" s="86">
        <v>98</v>
      </c>
      <c r="F247" s="87">
        <v>0.69999999999999996</v>
      </c>
      <c r="G247" s="88">
        <f t="shared" si="44"/>
        <v>29</v>
      </c>
      <c r="H247" s="89">
        <f t="shared" si="45"/>
        <v>4.09741</v>
      </c>
      <c r="I247" s="89">
        <f t="shared" si="46"/>
        <v>188.48086000000001</v>
      </c>
      <c r="J247" s="89">
        <f t="shared" si="47"/>
        <v>0.53266330000000006</v>
      </c>
      <c r="K247" s="90">
        <f t="shared" si="48"/>
        <v>163.9783482</v>
      </c>
      <c r="L247" s="91">
        <v>0.20000000000000001</v>
      </c>
      <c r="M247" s="92">
        <f t="shared" si="49"/>
        <v>32.79566964</v>
      </c>
      <c r="N247" s="93">
        <v>0.050000000000000003</v>
      </c>
      <c r="O247" s="94">
        <f t="shared" si="50"/>
        <v>8.19891741</v>
      </c>
      <c r="P247" s="93">
        <v>0.050000000000000003</v>
      </c>
      <c r="Q247" s="94">
        <f t="shared" si="51"/>
        <v>8.19891741</v>
      </c>
      <c r="R247" s="95">
        <f t="shared" si="52"/>
        <v>2.5</v>
      </c>
      <c r="S247" s="96">
        <f t="shared" si="53"/>
        <v>115</v>
      </c>
      <c r="T247" s="97">
        <f t="shared" si="54"/>
        <v>0.61014152842893432</v>
      </c>
    </row>
    <row r="248" ht="15.95" customHeight="1">
      <c r="A248" s="351" t="s">
        <v>501</v>
      </c>
      <c r="B248" s="354" t="s">
        <v>366</v>
      </c>
      <c r="C248" s="59" t="str">
        <f>VLOOKUP(B248,'New template'!A:L,2,FALSE)</f>
        <v>E02036</v>
      </c>
      <c r="D248" s="85">
        <v>2</v>
      </c>
      <c r="E248" s="86">
        <v>198</v>
      </c>
      <c r="F248" s="87">
        <v>0.59999999999999998</v>
      </c>
      <c r="G248" s="88">
        <f t="shared" si="44"/>
        <v>79</v>
      </c>
      <c r="H248" s="89">
        <f t="shared" si="45"/>
        <v>11.161910000000001</v>
      </c>
      <c r="I248" s="89">
        <f t="shared" si="46"/>
        <v>22.323820000000001</v>
      </c>
      <c r="J248" s="89">
        <f t="shared" si="47"/>
        <v>1.4510483000000001</v>
      </c>
      <c r="K248" s="90">
        <f t="shared" si="48"/>
        <v>19.421723400000001</v>
      </c>
      <c r="L248" s="91">
        <v>0.20000000000000001</v>
      </c>
      <c r="M248" s="92">
        <f t="shared" si="49"/>
        <v>3.8843446800000003</v>
      </c>
      <c r="N248" s="93">
        <v>0.050000000000000003</v>
      </c>
      <c r="O248" s="94">
        <f t="shared" si="50"/>
        <v>0.97108617000000008</v>
      </c>
      <c r="P248" s="93">
        <v>0.050000000000000003</v>
      </c>
      <c r="Q248" s="94">
        <f t="shared" si="51"/>
        <v>0.97108617000000008</v>
      </c>
      <c r="R248" s="95">
        <f t="shared" si="52"/>
        <v>6.7999999999999998</v>
      </c>
      <c r="S248" s="96">
        <f t="shared" si="53"/>
        <v>13.6</v>
      </c>
      <c r="T248" s="97">
        <f t="shared" si="54"/>
        <v>0.60921473117056124</v>
      </c>
    </row>
    <row r="249" ht="15.95" customHeight="1">
      <c r="A249" s="351" t="s">
        <v>501</v>
      </c>
      <c r="B249" s="354" t="s">
        <v>367</v>
      </c>
      <c r="C249" s="59" t="str">
        <f>VLOOKUP(B249,'New template'!A:L,2,FALSE)</f>
        <v>E06308</v>
      </c>
      <c r="D249" s="85">
        <v>4</v>
      </c>
      <c r="E249" s="86">
        <v>248</v>
      </c>
      <c r="F249" s="87">
        <v>0.5</v>
      </c>
      <c r="G249" s="88">
        <f t="shared" si="44"/>
        <v>124</v>
      </c>
      <c r="H249" s="89">
        <f t="shared" si="45"/>
        <v>17.519960000000001</v>
      </c>
      <c r="I249" s="89">
        <f t="shared" si="46"/>
        <v>70.079840000000004</v>
      </c>
      <c r="J249" s="89">
        <f t="shared" si="47"/>
        <v>2.2775948000000001</v>
      </c>
      <c r="K249" s="90">
        <f t="shared" si="48"/>
        <v>60.969460800000007</v>
      </c>
      <c r="L249" s="91">
        <v>0.20000000000000001</v>
      </c>
      <c r="M249" s="92">
        <f t="shared" si="49"/>
        <v>12.193892160000003</v>
      </c>
      <c r="N249" s="93">
        <v>0.050000000000000003</v>
      </c>
      <c r="O249" s="94">
        <f t="shared" si="50"/>
        <v>3.0484730400000006</v>
      </c>
      <c r="P249" s="93">
        <v>0.050000000000000003</v>
      </c>
      <c r="Q249" s="94">
        <f t="shared" si="51"/>
        <v>3.0484730400000006</v>
      </c>
      <c r="R249" s="95">
        <f t="shared" si="52"/>
        <v>10.67</v>
      </c>
      <c r="S249" s="96">
        <f t="shared" si="53"/>
        <v>42.68</v>
      </c>
      <c r="T249" s="97">
        <f t="shared" si="54"/>
        <v>0.60901965529601665</v>
      </c>
    </row>
    <row r="250" ht="15.95" customHeight="1">
      <c r="A250" s="351" t="s">
        <v>501</v>
      </c>
      <c r="B250" s="354" t="s">
        <v>90</v>
      </c>
      <c r="C250" s="59" t="str">
        <f>VLOOKUP(B250,'New template'!A:L,2,FALSE)</f>
        <v>E03005</v>
      </c>
      <c r="D250" s="85">
        <v>24</v>
      </c>
      <c r="E250" s="86">
        <v>88</v>
      </c>
      <c r="F250" s="87">
        <v>0.25</v>
      </c>
      <c r="G250" s="88">
        <f t="shared" si="44"/>
        <v>66</v>
      </c>
      <c r="H250" s="89">
        <f t="shared" si="45"/>
        <v>9.3251399999999993</v>
      </c>
      <c r="I250" s="89">
        <f t="shared" si="46"/>
        <v>223.80336</v>
      </c>
      <c r="J250" s="89">
        <f t="shared" si="47"/>
        <v>1.2122682</v>
      </c>
      <c r="K250" s="90">
        <f t="shared" si="48"/>
        <v>194.70892319999996</v>
      </c>
      <c r="L250" s="91">
        <v>0.20000000000000001</v>
      </c>
      <c r="M250" s="92">
        <f t="shared" si="49"/>
        <v>38.941784639999995</v>
      </c>
      <c r="N250" s="93">
        <v>0.050000000000000003</v>
      </c>
      <c r="O250" s="94">
        <f t="shared" si="50"/>
        <v>9.7354461599999986</v>
      </c>
      <c r="P250" s="93">
        <v>0.050000000000000003</v>
      </c>
      <c r="Q250" s="94">
        <f t="shared" si="51"/>
        <v>9.7354461599999986</v>
      </c>
      <c r="R250" s="95">
        <f t="shared" si="52"/>
        <v>5.6799999999999997</v>
      </c>
      <c r="S250" s="96">
        <f t="shared" si="53"/>
        <v>136.31999999999999</v>
      </c>
      <c r="T250" s="97">
        <f t="shared" si="54"/>
        <v>0.60910613674432768</v>
      </c>
    </row>
    <row r="251" ht="15.95" customHeight="1">
      <c r="A251" s="351" t="s">
        <v>501</v>
      </c>
      <c r="B251" s="354" t="s">
        <v>533</v>
      </c>
      <c r="C251" s="353"/>
      <c r="D251" s="85">
        <v>5</v>
      </c>
      <c r="E251" s="86">
        <v>398</v>
      </c>
      <c r="F251" s="87">
        <v>0.20000000000000001</v>
      </c>
      <c r="G251" s="88">
        <f t="shared" si="44"/>
        <v>318</v>
      </c>
      <c r="H251" s="89">
        <f t="shared" si="45"/>
        <v>44.930219999999998</v>
      </c>
      <c r="I251" s="89">
        <f t="shared" si="46"/>
        <v>224.65109999999999</v>
      </c>
      <c r="J251" s="89">
        <f t="shared" si="47"/>
        <v>5.8409285999999998</v>
      </c>
      <c r="K251" s="90">
        <f t="shared" si="48"/>
        <v>195.44645700000001</v>
      </c>
      <c r="L251" s="91">
        <v>0.20000000000000001</v>
      </c>
      <c r="M251" s="92">
        <f t="shared" si="49"/>
        <v>39.089291400000008</v>
      </c>
      <c r="N251" s="93">
        <v>0.050000000000000003</v>
      </c>
      <c r="O251" s="94">
        <f t="shared" si="50"/>
        <v>9.7723228500000019</v>
      </c>
      <c r="P251" s="93">
        <v>0.050000000000000003</v>
      </c>
      <c r="Q251" s="94">
        <f t="shared" si="51"/>
        <v>9.7723228500000019</v>
      </c>
      <c r="R251" s="95">
        <f t="shared" si="52"/>
        <v>27.359999999999999</v>
      </c>
      <c r="S251" s="96">
        <f t="shared" si="53"/>
        <v>136.80000000000001</v>
      </c>
      <c r="T251" s="97">
        <f t="shared" si="54"/>
        <v>0.60894426958069658</v>
      </c>
    </row>
    <row r="252" ht="15.95" customHeight="1">
      <c r="A252" s="351" t="s">
        <v>501</v>
      </c>
      <c r="B252" s="354" t="s">
        <v>66</v>
      </c>
      <c r="C252" s="59" t="str">
        <f>VLOOKUP(B252,'New template'!A:L,2,FALSE)</f>
        <v>E05368</v>
      </c>
      <c r="D252" s="85">
        <v>156</v>
      </c>
      <c r="E252" s="86">
        <v>228</v>
      </c>
      <c r="F252" s="87">
        <v>0.87</v>
      </c>
      <c r="G252" s="88">
        <f t="shared" si="44"/>
        <v>29</v>
      </c>
      <c r="H252" s="89">
        <f t="shared" si="45"/>
        <v>4.09741</v>
      </c>
      <c r="I252" s="89">
        <f t="shared" si="46"/>
        <v>639.19596000000001</v>
      </c>
      <c r="J252" s="89">
        <f t="shared" si="47"/>
        <v>0.53266330000000006</v>
      </c>
      <c r="K252" s="90">
        <f t="shared" si="48"/>
        <v>556.10048519999998</v>
      </c>
      <c r="L252" s="91">
        <v>0.20000000000000001</v>
      </c>
      <c r="M252" s="92">
        <f t="shared" si="49"/>
        <v>111.22009704</v>
      </c>
      <c r="N252" s="93">
        <v>0.050000000000000003</v>
      </c>
      <c r="O252" s="94">
        <f t="shared" si="50"/>
        <v>27.80502426</v>
      </c>
      <c r="P252" s="93">
        <v>0.050000000000000003</v>
      </c>
      <c r="Q252" s="94">
        <f t="shared" si="51"/>
        <v>27.80502426</v>
      </c>
      <c r="R252" s="95">
        <f t="shared" si="52"/>
        <v>2.5</v>
      </c>
      <c r="S252" s="96">
        <f t="shared" si="53"/>
        <v>390</v>
      </c>
      <c r="T252" s="97">
        <f t="shared" si="54"/>
        <v>0.61014152842893432</v>
      </c>
    </row>
    <row r="253" ht="15.95" customHeight="1">
      <c r="A253" s="351" t="s">
        <v>501</v>
      </c>
      <c r="B253" s="354" t="s">
        <v>510</v>
      </c>
      <c r="C253" s="59" t="str">
        <f>VLOOKUP(B253,'New template'!A:L,2,FALSE)</f>
        <v>E03053</v>
      </c>
      <c r="D253" s="85">
        <v>13</v>
      </c>
      <c r="E253" s="86">
        <v>298</v>
      </c>
      <c r="F253" s="87">
        <v>0</v>
      </c>
      <c r="G253" s="88">
        <f t="shared" si="44"/>
        <v>298</v>
      </c>
      <c r="H253" s="89">
        <f t="shared" si="45"/>
        <v>42.104419999999998</v>
      </c>
      <c r="I253" s="89">
        <f t="shared" si="46"/>
        <v>547.35745999999995</v>
      </c>
      <c r="J253" s="89">
        <f t="shared" si="47"/>
        <v>5.4735746000000001</v>
      </c>
      <c r="K253" s="90">
        <f t="shared" si="48"/>
        <v>476.20099019999998</v>
      </c>
      <c r="L253" s="91">
        <v>0.20000000000000001</v>
      </c>
      <c r="M253" s="92">
        <f t="shared" si="49"/>
        <v>95.240198039999996</v>
      </c>
      <c r="N253" s="93">
        <v>0.050000000000000003</v>
      </c>
      <c r="O253" s="94">
        <f t="shared" si="50"/>
        <v>23.810049509999999</v>
      </c>
      <c r="P253" s="93">
        <v>0.050000000000000003</v>
      </c>
      <c r="Q253" s="94">
        <f t="shared" si="51"/>
        <v>23.810049509999999</v>
      </c>
      <c r="R253" s="95">
        <f t="shared" si="52"/>
        <v>25.640000000000001</v>
      </c>
      <c r="S253" s="96">
        <f t="shared" si="53"/>
        <v>333.31999999999999</v>
      </c>
      <c r="T253" s="97">
        <f t="shared" si="54"/>
        <v>0.60896219446794431</v>
      </c>
    </row>
    <row r="254" ht="15.95" customHeight="1">
      <c r="A254" s="351" t="s">
        <v>501</v>
      </c>
      <c r="B254" s="354" t="s">
        <v>511</v>
      </c>
      <c r="C254" s="353"/>
      <c r="D254" s="85">
        <v>1</v>
      </c>
      <c r="E254" s="86">
        <v>448</v>
      </c>
      <c r="F254" s="87">
        <v>0</v>
      </c>
      <c r="G254" s="88">
        <f t="shared" si="44"/>
        <v>448</v>
      </c>
      <c r="H254" s="89">
        <f t="shared" si="45"/>
        <v>63.297919999999998</v>
      </c>
      <c r="I254" s="89">
        <f t="shared" si="46"/>
        <v>63.297919999999998</v>
      </c>
      <c r="J254" s="89">
        <f t="shared" si="47"/>
        <v>8.2287295999999994</v>
      </c>
      <c r="K254" s="90">
        <f t="shared" si="48"/>
        <v>55.069190399999997</v>
      </c>
      <c r="L254" s="91">
        <v>0.20000000000000001</v>
      </c>
      <c r="M254" s="92">
        <f t="shared" si="49"/>
        <v>11.013838079999999</v>
      </c>
      <c r="N254" s="93">
        <v>0.050000000000000003</v>
      </c>
      <c r="O254" s="94">
        <f t="shared" si="50"/>
        <v>2.7534595199999998</v>
      </c>
      <c r="P254" s="93">
        <v>0.050000000000000003</v>
      </c>
      <c r="Q254" s="94">
        <f t="shared" si="51"/>
        <v>2.7534595199999998</v>
      </c>
      <c r="R254" s="95">
        <f t="shared" si="52"/>
        <v>38.549999999999997</v>
      </c>
      <c r="S254" s="96">
        <f t="shared" si="53"/>
        <v>38.549999999999997</v>
      </c>
      <c r="T254" s="97">
        <f t="shared" si="54"/>
        <v>0.60902475152422064</v>
      </c>
    </row>
    <row r="255" ht="15.95" customHeight="1">
      <c r="A255" s="351" t="s">
        <v>501</v>
      </c>
      <c r="B255" s="354" t="s">
        <v>512</v>
      </c>
      <c r="C255" s="353"/>
      <c r="D255" s="85">
        <v>2</v>
      </c>
      <c r="E255" s="86">
        <v>548</v>
      </c>
      <c r="F255" s="87">
        <v>0</v>
      </c>
      <c r="G255" s="88">
        <f t="shared" si="44"/>
        <v>548</v>
      </c>
      <c r="H255" s="89">
        <f t="shared" si="45"/>
        <v>77.426919999999996</v>
      </c>
      <c r="I255" s="89">
        <f t="shared" si="46"/>
        <v>154.85383999999999</v>
      </c>
      <c r="J255" s="89">
        <f t="shared" si="47"/>
        <v>10.065499599999999</v>
      </c>
      <c r="K255" s="90">
        <f t="shared" si="48"/>
        <v>134.7228408</v>
      </c>
      <c r="L255" s="91">
        <v>0.20000000000000001</v>
      </c>
      <c r="M255" s="92">
        <f t="shared" si="49"/>
        <v>26.944568160000003</v>
      </c>
      <c r="N255" s="93">
        <v>0.050000000000000003</v>
      </c>
      <c r="O255" s="94">
        <f t="shared" si="50"/>
        <v>6.7361420400000007</v>
      </c>
      <c r="P255" s="93">
        <v>0.050000000000000003</v>
      </c>
      <c r="Q255" s="94">
        <f t="shared" si="51"/>
        <v>6.7361420400000007</v>
      </c>
      <c r="R255" s="95">
        <f t="shared" si="52"/>
        <v>47.149999999999999</v>
      </c>
      <c r="S255" s="96">
        <f t="shared" si="53"/>
        <v>94.299999999999997</v>
      </c>
      <c r="T255" s="97">
        <f t="shared" si="54"/>
        <v>0.60896132766226529</v>
      </c>
    </row>
    <row r="256" ht="15.95" customHeight="1">
      <c r="A256" s="351" t="s">
        <v>501</v>
      </c>
      <c r="B256" s="354" t="s">
        <v>364</v>
      </c>
      <c r="C256" s="59" t="str">
        <f>VLOOKUP(B256,'New template'!A:L,2,FALSE)</f>
        <v>E05471</v>
      </c>
      <c r="D256" s="85">
        <v>17</v>
      </c>
      <c r="E256" s="86">
        <v>298</v>
      </c>
      <c r="F256" s="87">
        <v>0.83999999999999997</v>
      </c>
      <c r="G256" s="88">
        <f t="shared" si="44"/>
        <v>47</v>
      </c>
      <c r="H256" s="89">
        <f t="shared" si="45"/>
        <v>6.6406299999999998</v>
      </c>
      <c r="I256" s="89">
        <f t="shared" si="46"/>
        <v>112.89071</v>
      </c>
      <c r="J256" s="89">
        <f t="shared" si="47"/>
        <v>0.86328190000000005</v>
      </c>
      <c r="K256" s="90">
        <f t="shared" si="48"/>
        <v>98.214917699999987</v>
      </c>
      <c r="L256" s="91">
        <v>0.20000000000000001</v>
      </c>
      <c r="M256" s="92">
        <f t="shared" si="49"/>
        <v>19.642983539999999</v>
      </c>
      <c r="N256" s="93">
        <v>0.050000000000000003</v>
      </c>
      <c r="O256" s="94">
        <f t="shared" si="50"/>
        <v>4.9107458849999999</v>
      </c>
      <c r="P256" s="93">
        <v>0.050000000000000003</v>
      </c>
      <c r="Q256" s="94">
        <f t="shared" si="51"/>
        <v>4.9107458849999999</v>
      </c>
      <c r="R256" s="95">
        <f t="shared" si="52"/>
        <v>4.04</v>
      </c>
      <c r="S256" s="96">
        <f t="shared" si="53"/>
        <v>68.680000000000007</v>
      </c>
      <c r="T256" s="97">
        <f t="shared" si="54"/>
        <v>0.60837601251688478</v>
      </c>
    </row>
    <row r="257" ht="15.95" customHeight="1">
      <c r="A257" s="351" t="s">
        <v>501</v>
      </c>
      <c r="B257" s="354" t="s">
        <v>363</v>
      </c>
      <c r="C257" s="59" t="str">
        <f>VLOOKUP(B257,'New template'!A:L,2,FALSE)</f>
        <v>E04521</v>
      </c>
      <c r="D257" s="85">
        <v>20</v>
      </c>
      <c r="E257" s="86">
        <v>248</v>
      </c>
      <c r="F257" s="87">
        <v>0.83999999999999997</v>
      </c>
      <c r="G257" s="88">
        <f t="shared" si="44"/>
        <v>39</v>
      </c>
      <c r="H257" s="89">
        <f t="shared" si="45"/>
        <v>5.5103099999999996</v>
      </c>
      <c r="I257" s="89">
        <f t="shared" si="46"/>
        <v>110.2062</v>
      </c>
      <c r="J257" s="89">
        <f t="shared" si="47"/>
        <v>0.71634029999999993</v>
      </c>
      <c r="K257" s="90">
        <f t="shared" si="48"/>
        <v>95.879393999999991</v>
      </c>
      <c r="L257" s="91">
        <v>0.20000000000000001</v>
      </c>
      <c r="M257" s="92">
        <f t="shared" si="49"/>
        <v>19.1758788</v>
      </c>
      <c r="N257" s="93">
        <v>0.050000000000000003</v>
      </c>
      <c r="O257" s="94">
        <f t="shared" si="50"/>
        <v>4.7939696999999999</v>
      </c>
      <c r="P257" s="93">
        <v>0.050000000000000003</v>
      </c>
      <c r="Q257" s="94">
        <f t="shared" si="51"/>
        <v>4.7939696999999999</v>
      </c>
      <c r="R257" s="95">
        <f t="shared" si="52"/>
        <v>3.3599999999999999</v>
      </c>
      <c r="S257" s="96">
        <f t="shared" si="53"/>
        <v>67.200000000000003</v>
      </c>
      <c r="T257" s="97">
        <f t="shared" si="54"/>
        <v>0.60976605671913198</v>
      </c>
    </row>
    <row r="258" ht="15.95" customHeight="1">
      <c r="A258" s="351" t="s">
        <v>501</v>
      </c>
      <c r="B258" s="354" t="s">
        <v>108</v>
      </c>
      <c r="C258" s="59" t="str">
        <f>VLOOKUP(B258,'New template'!A:L,2,FALSE)</f>
        <v>E05369</v>
      </c>
      <c r="D258" s="85">
        <v>3</v>
      </c>
      <c r="E258" s="86">
        <v>268</v>
      </c>
      <c r="F258" s="87">
        <v>0.89000000000000001</v>
      </c>
      <c r="G258" s="88">
        <f t="shared" si="44"/>
        <v>29</v>
      </c>
      <c r="H258" s="89">
        <f t="shared" si="45"/>
        <v>4.09741</v>
      </c>
      <c r="I258" s="89">
        <f t="shared" si="46"/>
        <v>12.29223</v>
      </c>
      <c r="J258" s="89">
        <f t="shared" si="47"/>
        <v>0.53266330000000006</v>
      </c>
      <c r="K258" s="90">
        <f t="shared" si="48"/>
        <v>10.694240099999998</v>
      </c>
      <c r="L258" s="91">
        <v>0.20000000000000001</v>
      </c>
      <c r="M258" s="92">
        <f t="shared" si="49"/>
        <v>2.1388480199999997</v>
      </c>
      <c r="N258" s="93">
        <v>0.050000000000000003</v>
      </c>
      <c r="O258" s="94">
        <f t="shared" si="50"/>
        <v>0.53471200499999993</v>
      </c>
      <c r="P258" s="93">
        <v>0.050000000000000003</v>
      </c>
      <c r="Q258" s="94">
        <f t="shared" si="51"/>
        <v>0.53471200499999993</v>
      </c>
      <c r="R258" s="95">
        <f t="shared" si="52"/>
        <v>2.5</v>
      </c>
      <c r="S258" s="96">
        <f t="shared" si="53"/>
        <v>7.5</v>
      </c>
      <c r="T258" s="97">
        <f t="shared" si="54"/>
        <v>0.61014152842893432</v>
      </c>
    </row>
    <row r="259" ht="15.95" customHeight="1">
      <c r="A259" s="351" t="s">
        <v>501</v>
      </c>
      <c r="B259" s="354" t="s">
        <v>110</v>
      </c>
      <c r="C259" s="59" t="str">
        <f>VLOOKUP(B259,'New template'!A:L,2,FALSE)</f>
        <v>E03177</v>
      </c>
      <c r="D259" s="85">
        <v>3</v>
      </c>
      <c r="E259" s="86">
        <v>268</v>
      </c>
      <c r="F259" s="87">
        <v>0.89000000000000001</v>
      </c>
      <c r="G259" s="88">
        <f t="shared" si="44"/>
        <v>29</v>
      </c>
      <c r="H259" s="89">
        <f t="shared" si="45"/>
        <v>4.09741</v>
      </c>
      <c r="I259" s="89">
        <f t="shared" si="46"/>
        <v>12.29223</v>
      </c>
      <c r="J259" s="89">
        <f t="shared" si="47"/>
        <v>0.53266330000000006</v>
      </c>
      <c r="K259" s="90">
        <f t="shared" si="48"/>
        <v>10.694240099999998</v>
      </c>
      <c r="L259" s="91">
        <v>0.20000000000000001</v>
      </c>
      <c r="M259" s="92">
        <f t="shared" si="49"/>
        <v>2.1388480199999997</v>
      </c>
      <c r="N259" s="93">
        <v>0.050000000000000003</v>
      </c>
      <c r="O259" s="94">
        <f t="shared" si="50"/>
        <v>0.53471200499999993</v>
      </c>
      <c r="P259" s="93">
        <v>0.050000000000000003</v>
      </c>
      <c r="Q259" s="94">
        <f t="shared" si="51"/>
        <v>0.53471200499999993</v>
      </c>
      <c r="R259" s="95">
        <f t="shared" si="52"/>
        <v>2.5</v>
      </c>
      <c r="S259" s="96">
        <f t="shared" si="53"/>
        <v>7.5</v>
      </c>
      <c r="T259" s="97">
        <f t="shared" si="54"/>
        <v>0.61014152842893432</v>
      </c>
    </row>
    <row r="260" ht="15.95" customHeight="1">
      <c r="A260" s="351" t="s">
        <v>501</v>
      </c>
      <c r="B260" s="354" t="s">
        <v>340</v>
      </c>
      <c r="C260" s="59" t="str">
        <f>VLOOKUP(B260,'New template'!A:L,2,FALSE)</f>
        <v>E03528</v>
      </c>
      <c r="D260" s="85">
        <v>19</v>
      </c>
      <c r="E260" s="86">
        <v>248</v>
      </c>
      <c r="F260" s="87">
        <v>0.80000000000000004</v>
      </c>
      <c r="G260" s="88">
        <f t="shared" si="44"/>
        <v>49</v>
      </c>
      <c r="H260" s="89">
        <f t="shared" si="45"/>
        <v>6.9232100000000001</v>
      </c>
      <c r="I260" s="89">
        <f t="shared" si="46"/>
        <v>131.54098999999999</v>
      </c>
      <c r="J260" s="89">
        <f t="shared" si="47"/>
        <v>0.90001730000000002</v>
      </c>
      <c r="K260" s="90">
        <f t="shared" si="48"/>
        <v>114.4406613</v>
      </c>
      <c r="L260" s="91">
        <v>0.20000000000000001</v>
      </c>
      <c r="M260" s="92">
        <f t="shared" si="49"/>
        <v>22.888132260000003</v>
      </c>
      <c r="N260" s="93">
        <v>0.050000000000000003</v>
      </c>
      <c r="O260" s="94">
        <f t="shared" si="50"/>
        <v>5.7220330650000006</v>
      </c>
      <c r="P260" s="93">
        <v>0.050000000000000003</v>
      </c>
      <c r="Q260" s="94">
        <f t="shared" si="51"/>
        <v>5.7220330650000006</v>
      </c>
      <c r="R260" s="95">
        <f t="shared" si="52"/>
        <v>4.2199999999999998</v>
      </c>
      <c r="S260" s="96">
        <f t="shared" si="53"/>
        <v>80.179999999999993</v>
      </c>
      <c r="T260" s="97">
        <f t="shared" si="54"/>
        <v>0.60954383876843254</v>
      </c>
    </row>
    <row r="261" ht="15.95" customHeight="1">
      <c r="A261" s="351" t="s">
        <v>501</v>
      </c>
      <c r="B261" s="354" t="s">
        <v>120</v>
      </c>
      <c r="C261" s="59" t="str">
        <f>VLOOKUP(B261,'New template'!A:L,2,FALSE)</f>
        <v>E05524</v>
      </c>
      <c r="D261" s="85">
        <v>1</v>
      </c>
      <c r="E261" s="86">
        <v>348</v>
      </c>
      <c r="F261" s="87">
        <v>0.71999999999999997</v>
      </c>
      <c r="G261" s="88">
        <f t="shared" si="44"/>
        <v>97</v>
      </c>
      <c r="H261" s="89">
        <f t="shared" si="45"/>
        <v>13.70513</v>
      </c>
      <c r="I261" s="89">
        <f t="shared" si="46"/>
        <v>13.70513</v>
      </c>
      <c r="J261" s="89">
        <f t="shared" si="47"/>
        <v>1.7816669000000001</v>
      </c>
      <c r="K261" s="90">
        <f t="shared" si="48"/>
        <v>11.923463100000001</v>
      </c>
      <c r="L261" s="91">
        <v>0.20000000000000001</v>
      </c>
      <c r="M261" s="92">
        <f t="shared" si="49"/>
        <v>2.3846926200000005</v>
      </c>
      <c r="N261" s="93">
        <v>0.050000000000000003</v>
      </c>
      <c r="O261" s="94">
        <f t="shared" si="50"/>
        <v>0.59617315500000012</v>
      </c>
      <c r="P261" s="93">
        <v>0.050000000000000003</v>
      </c>
      <c r="Q261" s="94">
        <f t="shared" si="51"/>
        <v>0.59617315500000012</v>
      </c>
      <c r="R261" s="95">
        <f t="shared" si="52"/>
        <v>8.3499999999999996</v>
      </c>
      <c r="S261" s="96">
        <f t="shared" si="53"/>
        <v>8.3499999999999996</v>
      </c>
      <c r="T261" s="97">
        <f t="shared" si="54"/>
        <v>0.60926091178996478</v>
      </c>
    </row>
    <row r="262" ht="15.95" customHeight="1">
      <c r="A262" s="351" t="s">
        <v>501</v>
      </c>
      <c r="B262" s="354" t="s">
        <v>368</v>
      </c>
      <c r="C262" s="59" t="str">
        <f>VLOOKUP(B262,'New template'!A:L,2,FALSE)</f>
        <v>E06307</v>
      </c>
      <c r="D262" s="85">
        <v>5</v>
      </c>
      <c r="E262" s="86">
        <v>428</v>
      </c>
      <c r="F262" s="87">
        <v>0.65000000000000002</v>
      </c>
      <c r="G262" s="88">
        <f t="shared" si="44"/>
        <v>149</v>
      </c>
      <c r="H262" s="89">
        <f t="shared" si="45"/>
        <v>21.052209999999999</v>
      </c>
      <c r="I262" s="89">
        <f t="shared" si="46"/>
        <v>105.26105</v>
      </c>
      <c r="J262" s="89">
        <f t="shared" si="47"/>
        <v>2.7367873</v>
      </c>
      <c r="K262" s="90">
        <f t="shared" si="48"/>
        <v>91.577113499999996</v>
      </c>
      <c r="L262" s="91">
        <v>0.20000000000000001</v>
      </c>
      <c r="M262" s="92">
        <f t="shared" si="49"/>
        <v>18.315422699999999</v>
      </c>
      <c r="N262" s="93">
        <v>0.050000000000000003</v>
      </c>
      <c r="O262" s="94">
        <f t="shared" si="50"/>
        <v>4.5788556749999998</v>
      </c>
      <c r="P262" s="93">
        <v>0.050000000000000003</v>
      </c>
      <c r="Q262" s="94">
        <f t="shared" si="51"/>
        <v>4.5788556749999998</v>
      </c>
      <c r="R262" s="95">
        <f t="shared" si="52"/>
        <v>12.82</v>
      </c>
      <c r="S262" s="96">
        <f t="shared" si="53"/>
        <v>64.099999999999994</v>
      </c>
      <c r="T262" s="97">
        <f t="shared" si="54"/>
        <v>0.6089621944679442</v>
      </c>
    </row>
    <row r="263" ht="15.95" customHeight="1">
      <c r="A263" s="351" t="s">
        <v>501</v>
      </c>
      <c r="B263" s="354" t="s">
        <v>371</v>
      </c>
      <c r="C263" s="59" t="str">
        <f>VLOOKUP(B263,'New template'!A:L,2,FALSE)</f>
        <v>E06212</v>
      </c>
      <c r="D263" s="85">
        <v>1</v>
      </c>
      <c r="E263" s="86">
        <v>498</v>
      </c>
      <c r="F263" s="87">
        <v>0.5</v>
      </c>
      <c r="G263" s="88">
        <f t="shared" si="44"/>
        <v>249</v>
      </c>
      <c r="H263" s="89">
        <f t="shared" si="45"/>
        <v>35.18121</v>
      </c>
      <c r="I263" s="89">
        <f t="shared" si="46"/>
        <v>35.18121</v>
      </c>
      <c r="J263" s="89">
        <f t="shared" si="47"/>
        <v>4.5735573</v>
      </c>
      <c r="K263" s="90">
        <f t="shared" si="48"/>
        <v>30.607652699999999</v>
      </c>
      <c r="L263" s="91">
        <v>0.20000000000000001</v>
      </c>
      <c r="M263" s="92">
        <f t="shared" si="49"/>
        <v>6.1215305400000002</v>
      </c>
      <c r="N263" s="93">
        <v>0.050000000000000003</v>
      </c>
      <c r="O263" s="94">
        <f t="shared" si="50"/>
        <v>1.530382635</v>
      </c>
      <c r="P263" s="93">
        <v>0.050000000000000003</v>
      </c>
      <c r="Q263" s="94">
        <f t="shared" si="51"/>
        <v>1.530382635</v>
      </c>
      <c r="R263" s="95">
        <f t="shared" si="52"/>
        <v>21.43</v>
      </c>
      <c r="S263" s="96">
        <f t="shared" si="53"/>
        <v>21.43</v>
      </c>
      <c r="T263" s="97">
        <f t="shared" si="54"/>
        <v>0.60913197698430499</v>
      </c>
    </row>
    <row r="264" ht="15.95" customHeight="1">
      <c r="A264" s="351" t="s">
        <v>501</v>
      </c>
      <c r="B264" s="355" t="s">
        <v>372</v>
      </c>
      <c r="C264" s="59" t="str">
        <f>VLOOKUP(B264,'New template'!A:L,2,FALSE)</f>
        <v>E04522</v>
      </c>
      <c r="D264" s="85">
        <v>1</v>
      </c>
      <c r="E264" s="86">
        <v>198</v>
      </c>
      <c r="F264" s="87">
        <v>0.75</v>
      </c>
      <c r="G264" s="88">
        <f t="shared" si="44"/>
        <v>49</v>
      </c>
      <c r="H264" s="89">
        <f t="shared" si="45"/>
        <v>6.9232100000000001</v>
      </c>
      <c r="I264" s="89">
        <f t="shared" si="46"/>
        <v>6.9232100000000001</v>
      </c>
      <c r="J264" s="89">
        <f t="shared" si="47"/>
        <v>0.90001730000000002</v>
      </c>
      <c r="K264" s="90">
        <f t="shared" si="48"/>
        <v>6.0231927000000001</v>
      </c>
      <c r="L264" s="91">
        <v>0.20000000000000001</v>
      </c>
      <c r="M264" s="92">
        <f t="shared" si="49"/>
        <v>1.2046385400000001</v>
      </c>
      <c r="N264" s="93">
        <v>0.050000000000000003</v>
      </c>
      <c r="O264" s="94">
        <f t="shared" si="50"/>
        <v>0.30115963500000004</v>
      </c>
      <c r="P264" s="93">
        <v>0.050000000000000003</v>
      </c>
      <c r="Q264" s="94">
        <f t="shared" si="51"/>
        <v>0.30115963500000004</v>
      </c>
      <c r="R264" s="95">
        <f t="shared" si="52"/>
        <v>4.2199999999999998</v>
      </c>
      <c r="S264" s="96">
        <f t="shared" si="53"/>
        <v>4.2199999999999998</v>
      </c>
      <c r="T264" s="97">
        <f t="shared" si="54"/>
        <v>0.60954383876843254</v>
      </c>
    </row>
    <row r="265" ht="15.95" customHeight="1">
      <c r="A265" s="351" t="s">
        <v>501</v>
      </c>
      <c r="B265" s="355" t="s">
        <v>524</v>
      </c>
      <c r="C265" s="353"/>
      <c r="D265" s="85">
        <v>4</v>
      </c>
      <c r="E265" s="86">
        <v>178</v>
      </c>
      <c r="F265" s="87">
        <v>0</v>
      </c>
      <c r="G265" s="88">
        <f t="shared" si="44"/>
        <v>178</v>
      </c>
      <c r="H265" s="89">
        <f t="shared" si="45"/>
        <v>25.149619999999999</v>
      </c>
      <c r="I265" s="89">
        <f t="shared" si="46"/>
        <v>100.59848</v>
      </c>
      <c r="J265" s="89">
        <f t="shared" si="47"/>
        <v>3.2694505999999999</v>
      </c>
      <c r="K265" s="90">
        <f t="shared" si="48"/>
        <v>87.520677599999999</v>
      </c>
      <c r="L265" s="91">
        <v>0.20000000000000001</v>
      </c>
      <c r="M265" s="92">
        <f t="shared" si="49"/>
        <v>17.504135520000002</v>
      </c>
      <c r="N265" s="93">
        <v>0.050000000000000003</v>
      </c>
      <c r="O265" s="94">
        <f t="shared" si="50"/>
        <v>4.3760338800000005</v>
      </c>
      <c r="P265" s="93">
        <v>0.050000000000000003</v>
      </c>
      <c r="Q265" s="94">
        <f t="shared" si="51"/>
        <v>4.3760338800000005</v>
      </c>
      <c r="R265" s="95">
        <f t="shared" si="52"/>
        <v>15.32</v>
      </c>
      <c r="S265" s="96">
        <f t="shared" si="53"/>
        <v>61.280000000000001</v>
      </c>
      <c r="T265" s="97">
        <f t="shared" si="54"/>
        <v>0.60915433314698197</v>
      </c>
    </row>
    <row r="266" ht="15.95" customHeight="1">
      <c r="A266" s="351" t="s">
        <v>501</v>
      </c>
      <c r="B266" s="354" t="s">
        <v>530</v>
      </c>
      <c r="C266" s="353"/>
      <c r="D266" s="85">
        <v>1</v>
      </c>
      <c r="E266" s="86">
        <v>268</v>
      </c>
      <c r="F266" s="87">
        <v>0</v>
      </c>
      <c r="G266" s="88">
        <f t="shared" si="44"/>
        <v>268</v>
      </c>
      <c r="H266" s="89">
        <f t="shared" si="45"/>
        <v>37.865720000000003</v>
      </c>
      <c r="I266" s="89">
        <f t="shared" si="46"/>
        <v>37.865720000000003</v>
      </c>
      <c r="J266" s="89">
        <f t="shared" si="47"/>
        <v>4.9225436000000009</v>
      </c>
      <c r="K266" s="90">
        <f t="shared" si="48"/>
        <v>32.943176399999999</v>
      </c>
      <c r="L266" s="91">
        <v>0.20000000000000001</v>
      </c>
      <c r="M266" s="92">
        <f t="shared" si="49"/>
        <v>6.5886352800000001</v>
      </c>
      <c r="N266" s="93">
        <v>0.050000000000000003</v>
      </c>
      <c r="O266" s="94">
        <f t="shared" si="50"/>
        <v>1.64715882</v>
      </c>
      <c r="P266" s="93">
        <v>0.050000000000000003</v>
      </c>
      <c r="Q266" s="94">
        <f t="shared" si="51"/>
        <v>1.64715882</v>
      </c>
      <c r="R266" s="95">
        <f t="shared" si="52"/>
        <v>23.059999999999999</v>
      </c>
      <c r="S266" s="96">
        <f t="shared" si="53"/>
        <v>23.059999999999999</v>
      </c>
      <c r="T266" s="97">
        <f t="shared" si="54"/>
        <v>0.60899409809188887</v>
      </c>
    </row>
    <row r="267" ht="15.95" customHeight="1">
      <c r="A267" s="351" t="s">
        <v>501</v>
      </c>
      <c r="B267" s="354" t="s">
        <v>132</v>
      </c>
      <c r="C267" s="59" t="str">
        <f>VLOOKUP(B267,'New template'!A:L,2,FALSE)</f>
        <v>E05373</v>
      </c>
      <c r="D267" s="85">
        <v>1</v>
      </c>
      <c r="E267" s="86">
        <v>108</v>
      </c>
      <c r="F267" s="87">
        <v>0.5</v>
      </c>
      <c r="G267" s="88">
        <f t="shared" si="44"/>
        <v>54</v>
      </c>
      <c r="H267" s="89">
        <f t="shared" si="45"/>
        <v>7.6296600000000003</v>
      </c>
      <c r="I267" s="89">
        <f t="shared" si="46"/>
        <v>7.6296600000000003</v>
      </c>
      <c r="J267" s="89">
        <f t="shared" si="47"/>
        <v>0.99185580000000007</v>
      </c>
      <c r="K267" s="90">
        <f t="shared" si="48"/>
        <v>6.6378042000000006</v>
      </c>
      <c r="L267" s="91">
        <v>0.20000000000000001</v>
      </c>
      <c r="M267" s="92">
        <f t="shared" si="49"/>
        <v>1.3275608400000003</v>
      </c>
      <c r="N267" s="93">
        <v>0.050000000000000003</v>
      </c>
      <c r="O267" s="94">
        <f t="shared" si="50"/>
        <v>0.33189021000000007</v>
      </c>
      <c r="P267" s="93">
        <v>0.050000000000000003</v>
      </c>
      <c r="Q267" s="94">
        <f t="shared" si="51"/>
        <v>0.33189021000000007</v>
      </c>
      <c r="R267" s="95">
        <f t="shared" si="52"/>
        <v>4.6500000000000004</v>
      </c>
      <c r="S267" s="96">
        <f t="shared" si="53"/>
        <v>4.6500000000000004</v>
      </c>
      <c r="T267" s="97">
        <f t="shared" si="54"/>
        <v>0.60946359339734668</v>
      </c>
    </row>
    <row r="268" ht="15.95" customHeight="1">
      <c r="A268" s="351" t="s">
        <v>501</v>
      </c>
      <c r="B268" s="354" t="s">
        <v>373</v>
      </c>
      <c r="C268" s="59" t="str">
        <f>VLOOKUP(B268,'New template'!A:L,2,FALSE)</f>
        <v>E01592</v>
      </c>
      <c r="D268" s="85">
        <v>7</v>
      </c>
      <c r="E268" s="86">
        <v>98</v>
      </c>
      <c r="F268" s="87">
        <v>0.25</v>
      </c>
      <c r="G268" s="88">
        <f t="shared" si="44"/>
        <v>73</v>
      </c>
      <c r="H268" s="89">
        <f t="shared" si="45"/>
        <v>10.314170000000001</v>
      </c>
      <c r="I268" s="89">
        <f t="shared" si="46"/>
        <v>72.199190000000002</v>
      </c>
      <c r="J268" s="89">
        <f t="shared" si="47"/>
        <v>1.3408421000000001</v>
      </c>
      <c r="K268" s="90">
        <f t="shared" si="48"/>
        <v>62.813295300000007</v>
      </c>
      <c r="L268" s="91">
        <v>0.20000000000000001</v>
      </c>
      <c r="M268" s="92">
        <f t="shared" si="49"/>
        <v>12.562659060000001</v>
      </c>
      <c r="N268" s="93">
        <v>0.050000000000000003</v>
      </c>
      <c r="O268" s="94">
        <f t="shared" si="50"/>
        <v>3.1406647650000004</v>
      </c>
      <c r="P268" s="93">
        <v>0.050000000000000003</v>
      </c>
      <c r="Q268" s="94">
        <f t="shared" si="51"/>
        <v>3.1406647650000004</v>
      </c>
      <c r="R268" s="95">
        <f t="shared" si="52"/>
        <v>6.2800000000000002</v>
      </c>
      <c r="S268" s="96">
        <f t="shared" si="53"/>
        <v>43.960000000000001</v>
      </c>
      <c r="T268" s="97">
        <f t="shared" si="54"/>
        <v>0.60887109675330153</v>
      </c>
    </row>
    <row r="269" ht="15.95" customHeight="1">
      <c r="A269" s="351" t="s">
        <v>501</v>
      </c>
      <c r="B269" s="354" t="s">
        <v>136</v>
      </c>
      <c r="C269" s="59" t="str">
        <f>VLOOKUP(B269,'New template'!A:L,2,FALSE)</f>
        <v>E04555</v>
      </c>
      <c r="D269" s="85">
        <v>1</v>
      </c>
      <c r="E269" s="86">
        <v>266</v>
      </c>
      <c r="F269" s="87">
        <v>0.42999999999999999</v>
      </c>
      <c r="G269" s="88">
        <f t="shared" si="44"/>
        <v>151</v>
      </c>
      <c r="H269" s="89">
        <f t="shared" si="45"/>
        <v>21.334789999999998</v>
      </c>
      <c r="I269" s="89">
        <f t="shared" si="46"/>
        <v>21.334789999999998</v>
      </c>
      <c r="J269" s="89">
        <f t="shared" si="47"/>
        <v>2.7735227</v>
      </c>
      <c r="K269" s="90">
        <f t="shared" si="48"/>
        <v>18.561267299999997</v>
      </c>
      <c r="L269" s="91">
        <v>0.20000000000000001</v>
      </c>
      <c r="M269" s="92">
        <f t="shared" si="49"/>
        <v>3.7122534599999994</v>
      </c>
      <c r="N269" s="93">
        <v>0.050000000000000003</v>
      </c>
      <c r="O269" s="94">
        <f t="shared" si="50"/>
        <v>0.92806336499999986</v>
      </c>
      <c r="P269" s="93">
        <v>0.050000000000000003</v>
      </c>
      <c r="Q269" s="94">
        <f t="shared" si="51"/>
        <v>0.92806336499999986</v>
      </c>
      <c r="R269" s="95">
        <f t="shared" si="52"/>
        <v>12.99</v>
      </c>
      <c r="S269" s="96">
        <f t="shared" si="53"/>
        <v>12.99</v>
      </c>
      <c r="T269" s="97">
        <f t="shared" si="54"/>
        <v>0.60886467595884475</v>
      </c>
    </row>
    <row r="270" ht="15.95" customHeight="1">
      <c r="A270" s="351" t="s">
        <v>501</v>
      </c>
      <c r="B270" s="354" t="s">
        <v>138</v>
      </c>
      <c r="C270" s="59" t="str">
        <f>VLOOKUP(B270,'New template'!A:L,2,FALSE)</f>
        <v>E05371</v>
      </c>
      <c r="D270" s="85">
        <v>3</v>
      </c>
      <c r="E270" s="86">
        <v>376</v>
      </c>
      <c r="F270" s="87">
        <v>0.54000000000000004</v>
      </c>
      <c r="G270" s="88">
        <f t="shared" si="44"/>
        <v>172</v>
      </c>
      <c r="H270" s="89">
        <f t="shared" si="45"/>
        <v>24.301880000000001</v>
      </c>
      <c r="I270" s="89">
        <f t="shared" si="46"/>
        <v>72.905640000000005</v>
      </c>
      <c r="J270" s="89">
        <f t="shared" si="47"/>
        <v>3.1592444000000004</v>
      </c>
      <c r="K270" s="90">
        <f t="shared" si="48"/>
        <v>63.427906799999995</v>
      </c>
      <c r="L270" s="91">
        <v>0.20000000000000001</v>
      </c>
      <c r="M270" s="92">
        <f t="shared" si="49"/>
        <v>12.68558136</v>
      </c>
      <c r="N270" s="93">
        <v>0.050000000000000003</v>
      </c>
      <c r="O270" s="94">
        <f t="shared" si="50"/>
        <v>3.1713953400000001</v>
      </c>
      <c r="P270" s="93">
        <v>0.050000000000000003</v>
      </c>
      <c r="Q270" s="94">
        <f t="shared" si="51"/>
        <v>3.1713953400000001</v>
      </c>
      <c r="R270" s="95">
        <f t="shared" si="52"/>
        <v>14.800000000000001</v>
      </c>
      <c r="S270" s="96">
        <f t="shared" si="53"/>
        <v>44.400000000000006</v>
      </c>
      <c r="T270" s="97">
        <f t="shared" si="54"/>
        <v>0.60900638139929919</v>
      </c>
    </row>
    <row r="271" ht="15.95" customHeight="1">
      <c r="A271" s="351" t="s">
        <v>501</v>
      </c>
      <c r="B271" s="354" t="s">
        <v>376</v>
      </c>
      <c r="C271" s="59" t="str">
        <f>VLOOKUP(B271,'New template'!A:L,2,FALSE)</f>
        <v>E06292</v>
      </c>
      <c r="D271" s="85">
        <v>4</v>
      </c>
      <c r="E271" s="86">
        <v>398</v>
      </c>
      <c r="F271" s="87">
        <v>0.75</v>
      </c>
      <c r="G271" s="88">
        <f t="shared" si="44"/>
        <v>99</v>
      </c>
      <c r="H271" s="89">
        <f t="shared" si="45"/>
        <v>13.98771</v>
      </c>
      <c r="I271" s="89">
        <f t="shared" si="46"/>
        <v>55.950839999999999</v>
      </c>
      <c r="J271" s="89">
        <f t="shared" si="47"/>
        <v>1.8184023</v>
      </c>
      <c r="K271" s="90">
        <f t="shared" si="48"/>
        <v>48.677230799999997</v>
      </c>
      <c r="L271" s="91">
        <v>0.20000000000000001</v>
      </c>
      <c r="M271" s="92">
        <f t="shared" si="49"/>
        <v>9.7354461600000004</v>
      </c>
      <c r="N271" s="93">
        <v>0.050000000000000003</v>
      </c>
      <c r="O271" s="94">
        <f t="shared" si="50"/>
        <v>2.4338615400000001</v>
      </c>
      <c r="P271" s="93">
        <v>0.050000000000000003</v>
      </c>
      <c r="Q271" s="94">
        <f t="shared" si="51"/>
        <v>2.4338615400000001</v>
      </c>
      <c r="R271" s="95">
        <f t="shared" si="52"/>
        <v>8.5199999999999996</v>
      </c>
      <c r="S271" s="96">
        <f t="shared" si="53"/>
        <v>34.079999999999998</v>
      </c>
      <c r="T271" s="97">
        <f t="shared" si="54"/>
        <v>0.60910613674432768</v>
      </c>
    </row>
    <row r="272" ht="15.95" customHeight="1">
      <c r="A272" s="351" t="s">
        <v>501</v>
      </c>
      <c r="B272" s="354" t="s">
        <v>377</v>
      </c>
      <c r="C272" s="59" t="str">
        <f>VLOOKUP(B272,'New template'!A:L,2,FALSE)</f>
        <v>E03049</v>
      </c>
      <c r="D272" s="85">
        <v>3</v>
      </c>
      <c r="E272" s="86">
        <v>298</v>
      </c>
      <c r="F272" s="87">
        <v>0.59999999999999998</v>
      </c>
      <c r="G272" s="88">
        <f t="shared" si="44"/>
        <v>119</v>
      </c>
      <c r="H272" s="89">
        <f t="shared" si="45"/>
        <v>16.813510000000001</v>
      </c>
      <c r="I272" s="89">
        <f t="shared" si="46"/>
        <v>50.440530000000003</v>
      </c>
      <c r="J272" s="89">
        <f t="shared" si="47"/>
        <v>2.1857563</v>
      </c>
      <c r="K272" s="90">
        <f t="shared" si="48"/>
        <v>43.883261100000006</v>
      </c>
      <c r="L272" s="91">
        <v>0.20000000000000001</v>
      </c>
      <c r="M272" s="92">
        <f t="shared" si="49"/>
        <v>8.7766522200000008</v>
      </c>
      <c r="N272" s="93">
        <v>0.050000000000000003</v>
      </c>
      <c r="O272" s="94">
        <f t="shared" si="50"/>
        <v>2.1941630550000002</v>
      </c>
      <c r="P272" s="93">
        <v>0.050000000000000003</v>
      </c>
      <c r="Q272" s="94">
        <f t="shared" si="51"/>
        <v>2.1941630550000002</v>
      </c>
      <c r="R272" s="95">
        <f t="shared" si="52"/>
        <v>10.24</v>
      </c>
      <c r="S272" s="96">
        <f t="shared" si="53"/>
        <v>30.719999999999999</v>
      </c>
      <c r="T272" s="97">
        <f t="shared" si="54"/>
        <v>0.60903404464623978</v>
      </c>
    </row>
    <row r="273" ht="15.95" customHeight="1">
      <c r="A273" s="351" t="s">
        <v>501</v>
      </c>
      <c r="B273" s="354" t="s">
        <v>150</v>
      </c>
      <c r="C273" s="59" t="str">
        <f>VLOOKUP(B273,'New template'!A:L,2,FALSE)</f>
        <v>E06164</v>
      </c>
      <c r="D273" s="85">
        <v>3</v>
      </c>
      <c r="E273" s="86">
        <v>428</v>
      </c>
      <c r="F273" s="87">
        <v>0.59999999999999998</v>
      </c>
      <c r="G273" s="88">
        <f t="shared" si="44"/>
        <v>171</v>
      </c>
      <c r="H273" s="89">
        <f t="shared" si="45"/>
        <v>24.160589999999999</v>
      </c>
      <c r="I273" s="89">
        <f t="shared" si="46"/>
        <v>72.481769999999997</v>
      </c>
      <c r="J273" s="89">
        <f t="shared" si="47"/>
        <v>3.1408767000000002</v>
      </c>
      <c r="K273" s="90">
        <f t="shared" si="48"/>
        <v>63.059139899999998</v>
      </c>
      <c r="L273" s="91">
        <v>0.20000000000000001</v>
      </c>
      <c r="M273" s="92">
        <f t="shared" si="49"/>
        <v>12.611827980000001</v>
      </c>
      <c r="N273" s="93">
        <v>0.050000000000000003</v>
      </c>
      <c r="O273" s="94">
        <f t="shared" si="50"/>
        <v>3.1529569950000003</v>
      </c>
      <c r="P273" s="93">
        <v>0.050000000000000003</v>
      </c>
      <c r="Q273" s="94">
        <f t="shared" si="51"/>
        <v>3.1529569950000003</v>
      </c>
      <c r="R273" s="95">
        <f t="shared" si="52"/>
        <v>14.710000000000001</v>
      </c>
      <c r="S273" s="96">
        <f t="shared" si="53"/>
        <v>44.130000000000003</v>
      </c>
      <c r="T273" s="97">
        <f t="shared" si="54"/>
        <v>0.60884274763157697</v>
      </c>
    </row>
    <row r="274" ht="15.95" customHeight="1">
      <c r="A274" s="351" t="s">
        <v>501</v>
      </c>
      <c r="B274" s="354" t="s">
        <v>378</v>
      </c>
      <c r="C274" s="59" t="str">
        <f>VLOOKUP(B274,'New template'!A:L,2,FALSE)</f>
        <v>E06165</v>
      </c>
      <c r="D274" s="85">
        <v>10</v>
      </c>
      <c r="E274" s="86">
        <v>468</v>
      </c>
      <c r="F274" s="87">
        <v>0.59999999999999998</v>
      </c>
      <c r="G274" s="88">
        <f t="shared" si="44"/>
        <v>187</v>
      </c>
      <c r="H274" s="89">
        <f t="shared" si="45"/>
        <v>26.421230000000001</v>
      </c>
      <c r="I274" s="89">
        <f t="shared" si="46"/>
        <v>264.21230000000003</v>
      </c>
      <c r="J274" s="89">
        <f t="shared" si="47"/>
        <v>3.4347599000000004</v>
      </c>
      <c r="K274" s="90">
        <f t="shared" si="48"/>
        <v>229.86470100000003</v>
      </c>
      <c r="L274" s="91">
        <v>0.20000000000000001</v>
      </c>
      <c r="M274" s="92">
        <f t="shared" si="49"/>
        <v>45.972940200000011</v>
      </c>
      <c r="N274" s="93">
        <v>0.050000000000000003</v>
      </c>
      <c r="O274" s="94">
        <f t="shared" si="50"/>
        <v>11.493235050000003</v>
      </c>
      <c r="P274" s="93">
        <v>0.050000000000000003</v>
      </c>
      <c r="Q274" s="94">
        <f t="shared" si="51"/>
        <v>11.493235050000003</v>
      </c>
      <c r="R274" s="95">
        <f t="shared" si="52"/>
        <v>16.09</v>
      </c>
      <c r="S274" s="96">
        <f t="shared" si="53"/>
        <v>160.90000000000001</v>
      </c>
      <c r="T274" s="97">
        <f t="shared" si="54"/>
        <v>0.60897997557267391</v>
      </c>
    </row>
    <row r="275" ht="15.95" customHeight="1">
      <c r="A275" s="351" t="s">
        <v>501</v>
      </c>
      <c r="B275" s="354" t="s">
        <v>154</v>
      </c>
      <c r="C275" s="59" t="str">
        <f>VLOOKUP(B275,'New template'!A:L,2,FALSE)</f>
        <v>E05386</v>
      </c>
      <c r="D275" s="85">
        <v>1</v>
      </c>
      <c r="E275" s="86">
        <v>108</v>
      </c>
      <c r="F275" s="87">
        <v>0.75</v>
      </c>
      <c r="G275" s="88">
        <f t="shared" si="44"/>
        <v>27</v>
      </c>
      <c r="H275" s="89">
        <f t="shared" si="45"/>
        <v>3.8148300000000002</v>
      </c>
      <c r="I275" s="89">
        <f t="shared" si="46"/>
        <v>3.8148300000000002</v>
      </c>
      <c r="J275" s="89">
        <f t="shared" si="47"/>
        <v>0.49592790000000003</v>
      </c>
      <c r="K275" s="90">
        <f t="shared" si="48"/>
        <v>3.3189021000000003</v>
      </c>
      <c r="L275" s="91">
        <v>0.20000000000000001</v>
      </c>
      <c r="M275" s="92">
        <f t="shared" si="49"/>
        <v>0.66378042000000015</v>
      </c>
      <c r="N275" s="93">
        <v>0.050000000000000003</v>
      </c>
      <c r="O275" s="94">
        <f t="shared" si="50"/>
        <v>0.16594510500000004</v>
      </c>
      <c r="P275" s="93">
        <v>0.050000000000000003</v>
      </c>
      <c r="Q275" s="94">
        <f t="shared" si="51"/>
        <v>0.16594510500000004</v>
      </c>
      <c r="R275" s="95">
        <f t="shared" si="52"/>
        <v>2.3199999999999998</v>
      </c>
      <c r="S275" s="96">
        <f t="shared" si="53"/>
        <v>2.3199999999999998</v>
      </c>
      <c r="T275" s="97">
        <f t="shared" si="54"/>
        <v>0.60815291900294366</v>
      </c>
    </row>
    <row r="276" ht="15.95" customHeight="1">
      <c r="A276" s="351" t="s">
        <v>501</v>
      </c>
      <c r="B276" s="354" t="s">
        <v>381</v>
      </c>
      <c r="C276" s="59" t="str">
        <f>VLOOKUP(B276,'New template'!A:L,2,FALSE)</f>
        <v>E02973</v>
      </c>
      <c r="D276" s="85">
        <v>1</v>
      </c>
      <c r="E276" s="86">
        <v>198</v>
      </c>
      <c r="F276" s="87">
        <v>0.75</v>
      </c>
      <c r="G276" s="88">
        <f t="shared" si="44"/>
        <v>49</v>
      </c>
      <c r="H276" s="89">
        <f t="shared" si="45"/>
        <v>6.9232100000000001</v>
      </c>
      <c r="I276" s="89">
        <f t="shared" si="46"/>
        <v>6.9232100000000001</v>
      </c>
      <c r="J276" s="89">
        <f t="shared" si="47"/>
        <v>0.90001730000000002</v>
      </c>
      <c r="K276" s="90">
        <f t="shared" si="48"/>
        <v>6.0231927000000001</v>
      </c>
      <c r="L276" s="91">
        <v>0.20000000000000001</v>
      </c>
      <c r="M276" s="92">
        <f t="shared" si="49"/>
        <v>1.2046385400000001</v>
      </c>
      <c r="N276" s="93">
        <v>0.050000000000000003</v>
      </c>
      <c r="O276" s="94">
        <f t="shared" si="50"/>
        <v>0.30115963500000004</v>
      </c>
      <c r="P276" s="93">
        <v>0.050000000000000003</v>
      </c>
      <c r="Q276" s="94">
        <f t="shared" si="51"/>
        <v>0.30115963500000004</v>
      </c>
      <c r="R276" s="95">
        <f t="shared" si="52"/>
        <v>4.2199999999999998</v>
      </c>
      <c r="S276" s="96">
        <f t="shared" si="53"/>
        <v>4.2199999999999998</v>
      </c>
      <c r="T276" s="97">
        <f t="shared" si="54"/>
        <v>0.60954383876843254</v>
      </c>
    </row>
    <row r="277" ht="15.95" customHeight="1">
      <c r="A277" s="351" t="s">
        <v>501</v>
      </c>
      <c r="B277" s="354" t="s">
        <v>382</v>
      </c>
      <c r="C277" s="59" t="str">
        <f>VLOOKUP(B277,'New template'!A:L,2,FALSE)</f>
        <v>E06098</v>
      </c>
      <c r="D277" s="85">
        <v>56</v>
      </c>
      <c r="E277" s="86">
        <v>448</v>
      </c>
      <c r="F277" s="87">
        <v>0.79000000000000004</v>
      </c>
      <c r="G277" s="88">
        <f t="shared" si="44"/>
        <v>94</v>
      </c>
      <c r="H277" s="89">
        <f t="shared" si="45"/>
        <v>13.28126</v>
      </c>
      <c r="I277" s="89">
        <f t="shared" si="46"/>
        <v>743.75055999999995</v>
      </c>
      <c r="J277" s="89">
        <f t="shared" si="47"/>
        <v>1.7265638000000001</v>
      </c>
      <c r="K277" s="90">
        <f t="shared" si="48"/>
        <v>647.06298719999995</v>
      </c>
      <c r="L277" s="91">
        <v>0.20000000000000001</v>
      </c>
      <c r="M277" s="92">
        <f t="shared" si="49"/>
        <v>129.41259743999998</v>
      </c>
      <c r="N277" s="93">
        <v>0.050000000000000003</v>
      </c>
      <c r="O277" s="94">
        <f t="shared" si="50"/>
        <v>32.353149359999996</v>
      </c>
      <c r="P277" s="93">
        <v>0.050000000000000003</v>
      </c>
      <c r="Q277" s="94">
        <f t="shared" si="51"/>
        <v>32.353149359999996</v>
      </c>
      <c r="R277" s="95">
        <f t="shared" si="52"/>
        <v>8.0899999999999999</v>
      </c>
      <c r="S277" s="96">
        <f t="shared" si="53"/>
        <v>453.03999999999996</v>
      </c>
      <c r="T277" s="97">
        <f t="shared" si="54"/>
        <v>0.60912895312643534</v>
      </c>
    </row>
    <row r="278" ht="15.95" customHeight="1">
      <c r="A278" s="351" t="s">
        <v>501</v>
      </c>
      <c r="B278" s="354" t="s">
        <v>176</v>
      </c>
      <c r="C278" s="59" t="str">
        <f>VLOOKUP(B278,'New template'!A:L,2,FALSE)</f>
        <v>E02997</v>
      </c>
      <c r="D278" s="85">
        <v>5</v>
      </c>
      <c r="E278" s="86">
        <v>268</v>
      </c>
      <c r="F278" s="87">
        <v>0.89000000000000001</v>
      </c>
      <c r="G278" s="88">
        <f t="shared" si="44"/>
        <v>29</v>
      </c>
      <c r="H278" s="89">
        <f t="shared" si="45"/>
        <v>4.09741</v>
      </c>
      <c r="I278" s="89">
        <f t="shared" si="46"/>
        <v>20.48705</v>
      </c>
      <c r="J278" s="89">
        <f t="shared" si="47"/>
        <v>0.53266330000000006</v>
      </c>
      <c r="K278" s="90">
        <f t="shared" si="48"/>
        <v>17.823733499999999</v>
      </c>
      <c r="L278" s="91">
        <v>0.20000000000000001</v>
      </c>
      <c r="M278" s="92">
        <f t="shared" si="49"/>
        <v>3.5647467000000002</v>
      </c>
      <c r="N278" s="93">
        <v>0.050000000000000003</v>
      </c>
      <c r="O278" s="94">
        <f t="shared" si="50"/>
        <v>0.89118667500000004</v>
      </c>
      <c r="P278" s="93">
        <v>0.050000000000000003</v>
      </c>
      <c r="Q278" s="94">
        <f t="shared" si="51"/>
        <v>0.89118667500000004</v>
      </c>
      <c r="R278" s="95">
        <f t="shared" si="52"/>
        <v>2.5</v>
      </c>
      <c r="S278" s="96">
        <f t="shared" si="53"/>
        <v>12.5</v>
      </c>
      <c r="T278" s="97">
        <f t="shared" si="54"/>
        <v>0.61014152842893432</v>
      </c>
    </row>
    <row r="279" ht="15.95" customHeight="1">
      <c r="A279" s="351" t="s">
        <v>501</v>
      </c>
      <c r="B279" s="354" t="s">
        <v>532</v>
      </c>
      <c r="C279" s="353"/>
      <c r="D279" s="85">
        <v>3</v>
      </c>
      <c r="E279" s="86">
        <v>178</v>
      </c>
      <c r="F279" s="87">
        <v>0</v>
      </c>
      <c r="G279" s="88">
        <f t="shared" si="44"/>
        <v>178</v>
      </c>
      <c r="H279" s="89">
        <f t="shared" si="45"/>
        <v>25.149619999999999</v>
      </c>
      <c r="I279" s="89">
        <f t="shared" si="46"/>
        <v>75.448859999999996</v>
      </c>
      <c r="J279" s="89">
        <f t="shared" si="47"/>
        <v>3.2694505999999999</v>
      </c>
      <c r="K279" s="90">
        <f t="shared" si="48"/>
        <v>65.640508199999999</v>
      </c>
      <c r="L279" s="91">
        <v>0.20000000000000001</v>
      </c>
      <c r="M279" s="92">
        <f t="shared" si="49"/>
        <v>13.128101640000001</v>
      </c>
      <c r="N279" s="93">
        <v>0.050000000000000003</v>
      </c>
      <c r="O279" s="94">
        <f t="shared" si="50"/>
        <v>3.2820254100000001</v>
      </c>
      <c r="P279" s="93">
        <v>0.050000000000000003</v>
      </c>
      <c r="Q279" s="94">
        <f t="shared" si="51"/>
        <v>3.2820254100000001</v>
      </c>
      <c r="R279" s="95">
        <f t="shared" si="52"/>
        <v>15.32</v>
      </c>
      <c r="S279" s="96">
        <f t="shared" si="53"/>
        <v>45.960000000000001</v>
      </c>
      <c r="T279" s="97">
        <f t="shared" si="54"/>
        <v>0.60915433314698197</v>
      </c>
    </row>
    <row r="280" ht="15.95" customHeight="1">
      <c r="A280" s="351" t="s">
        <v>501</v>
      </c>
      <c r="B280" s="354" t="s">
        <v>534</v>
      </c>
      <c r="C280" s="353"/>
      <c r="D280" s="85">
        <v>1</v>
      </c>
      <c r="E280" s="86">
        <v>268</v>
      </c>
      <c r="F280" s="87">
        <v>0</v>
      </c>
      <c r="G280" s="88">
        <f t="shared" si="44"/>
        <v>268</v>
      </c>
      <c r="H280" s="89">
        <f t="shared" si="45"/>
        <v>37.865720000000003</v>
      </c>
      <c r="I280" s="89">
        <f t="shared" si="46"/>
        <v>37.865720000000003</v>
      </c>
      <c r="J280" s="89">
        <f t="shared" si="47"/>
        <v>4.9225436000000009</v>
      </c>
      <c r="K280" s="90">
        <f t="shared" si="48"/>
        <v>32.943176399999999</v>
      </c>
      <c r="L280" s="91">
        <v>0.20000000000000001</v>
      </c>
      <c r="M280" s="92">
        <f t="shared" si="49"/>
        <v>6.5886352800000001</v>
      </c>
      <c r="N280" s="93">
        <v>0.050000000000000003</v>
      </c>
      <c r="O280" s="94">
        <f t="shared" si="50"/>
        <v>1.64715882</v>
      </c>
      <c r="P280" s="93">
        <v>0.050000000000000003</v>
      </c>
      <c r="Q280" s="94">
        <f t="shared" si="51"/>
        <v>1.64715882</v>
      </c>
      <c r="R280" s="95">
        <f t="shared" si="52"/>
        <v>23.059999999999999</v>
      </c>
      <c r="S280" s="96">
        <f t="shared" si="53"/>
        <v>23.059999999999999</v>
      </c>
      <c r="T280" s="97">
        <f t="shared" si="54"/>
        <v>0.60899409809188887</v>
      </c>
    </row>
    <row r="281" ht="15.95" customHeight="1">
      <c r="A281" s="351" t="s">
        <v>501</v>
      </c>
      <c r="B281" s="354" t="s">
        <v>158</v>
      </c>
      <c r="C281" s="59" t="str">
        <f>VLOOKUP(B281,'New template'!A:L,2,FALSE)</f>
        <v>E01970</v>
      </c>
      <c r="D281" s="85">
        <v>1</v>
      </c>
      <c r="E281" s="86">
        <v>268</v>
      </c>
      <c r="F281" s="87">
        <v>0.89000000000000001</v>
      </c>
      <c r="G281" s="88">
        <f t="shared" si="44"/>
        <v>29</v>
      </c>
      <c r="H281" s="89">
        <f t="shared" si="45"/>
        <v>4.09741</v>
      </c>
      <c r="I281" s="89">
        <f t="shared" si="46"/>
        <v>4.09741</v>
      </c>
      <c r="J281" s="89">
        <f t="shared" si="47"/>
        <v>0.53266330000000006</v>
      </c>
      <c r="K281" s="90">
        <f t="shared" si="48"/>
        <v>3.5647466999999997</v>
      </c>
      <c r="L281" s="91">
        <v>0.20000000000000001</v>
      </c>
      <c r="M281" s="92">
        <f t="shared" si="49"/>
        <v>0.71294933999999999</v>
      </c>
      <c r="N281" s="93">
        <v>0.050000000000000003</v>
      </c>
      <c r="O281" s="94">
        <f t="shared" si="50"/>
        <v>0.178237335</v>
      </c>
      <c r="P281" s="93">
        <v>0.050000000000000003</v>
      </c>
      <c r="Q281" s="94">
        <f t="shared" si="51"/>
        <v>0.178237335</v>
      </c>
      <c r="R281" s="95">
        <f t="shared" si="52"/>
        <v>2.5</v>
      </c>
      <c r="S281" s="96">
        <f t="shared" si="53"/>
        <v>2.5</v>
      </c>
      <c r="T281" s="97">
        <f t="shared" si="54"/>
        <v>0.61014152842893432</v>
      </c>
    </row>
    <row r="282" ht="15.95" customHeight="1">
      <c r="A282" s="351" t="s">
        <v>501</v>
      </c>
      <c r="B282" s="354" t="s">
        <v>379</v>
      </c>
      <c r="C282" s="59" t="str">
        <f>VLOOKUP(B282,'New template'!A:L,2,FALSE)</f>
        <v>E05642</v>
      </c>
      <c r="D282" s="85">
        <v>6</v>
      </c>
      <c r="E282" s="86">
        <v>402</v>
      </c>
      <c r="F282" s="87">
        <v>0.87</v>
      </c>
      <c r="G282" s="88">
        <f t="shared" si="44"/>
        <v>52</v>
      </c>
      <c r="H282" s="89">
        <f t="shared" si="45"/>
        <v>7.3470800000000001</v>
      </c>
      <c r="I282" s="89">
        <f t="shared" si="46"/>
        <v>44.082480000000004</v>
      </c>
      <c r="J282" s="89">
        <f t="shared" si="47"/>
        <v>0.95512040000000009</v>
      </c>
      <c r="K282" s="90">
        <f t="shared" si="48"/>
        <v>38.351757599999999</v>
      </c>
      <c r="L282" s="91">
        <v>0.20000000000000001</v>
      </c>
      <c r="M282" s="92">
        <f t="shared" si="49"/>
        <v>7.6703515200000005</v>
      </c>
      <c r="N282" s="93">
        <v>0.050000000000000003</v>
      </c>
      <c r="O282" s="94">
        <f t="shared" si="50"/>
        <v>1.9175878800000001</v>
      </c>
      <c r="P282" s="93">
        <v>0.050000000000000003</v>
      </c>
      <c r="Q282" s="94">
        <f t="shared" si="51"/>
        <v>1.9175878800000001</v>
      </c>
      <c r="R282" s="95">
        <f t="shared" si="52"/>
        <v>4.4699999999999998</v>
      </c>
      <c r="S282" s="96">
        <f t="shared" si="53"/>
        <v>26.82</v>
      </c>
      <c r="T282" s="97">
        <f t="shared" si="54"/>
        <v>0.60840497177109809</v>
      </c>
    </row>
    <row r="283" ht="15.95" customHeight="1">
      <c r="A283" s="351" t="s">
        <v>501</v>
      </c>
      <c r="B283" s="354" t="s">
        <v>424</v>
      </c>
      <c r="C283" s="59" t="str">
        <f>VLOOKUP(B283,'New template'!A:L,2,FALSE)</f>
        <v>E06652</v>
      </c>
      <c r="D283" s="85">
        <v>1</v>
      </c>
      <c r="E283" s="86">
        <v>148</v>
      </c>
      <c r="F283" s="87">
        <v>0.87</v>
      </c>
      <c r="G283" s="88">
        <f t="shared" si="44"/>
        <v>19</v>
      </c>
      <c r="H283" s="89">
        <f t="shared" si="45"/>
        <v>2.68451</v>
      </c>
      <c r="I283" s="89">
        <f t="shared" si="46"/>
        <v>2.68451</v>
      </c>
      <c r="J283" s="89">
        <f t="shared" si="47"/>
        <v>0.34898630000000003</v>
      </c>
      <c r="K283" s="90">
        <f t="shared" si="48"/>
        <v>2.3355237</v>
      </c>
      <c r="L283" s="91">
        <v>0.20000000000000001</v>
      </c>
      <c r="M283" s="92">
        <f t="shared" si="49"/>
        <v>0.46710474000000002</v>
      </c>
      <c r="N283" s="93">
        <v>0.050000000000000003</v>
      </c>
      <c r="O283" s="94">
        <f t="shared" si="50"/>
        <v>0.116776185</v>
      </c>
      <c r="P283" s="93">
        <v>0.050000000000000003</v>
      </c>
      <c r="Q283" s="94">
        <f t="shared" si="51"/>
        <v>0.116776185</v>
      </c>
      <c r="R283" s="95">
        <f t="shared" si="52"/>
        <v>1.6299999999999999</v>
      </c>
      <c r="S283" s="96">
        <f t="shared" si="53"/>
        <v>1.6299999999999999</v>
      </c>
      <c r="T283" s="97">
        <f t="shared" si="54"/>
        <v>0.60718715892285735</v>
      </c>
    </row>
    <row r="284" ht="15.95" customHeight="1">
      <c r="A284" s="351" t="s">
        <v>501</v>
      </c>
      <c r="B284" s="354" t="s">
        <v>493</v>
      </c>
      <c r="C284" s="59" t="str">
        <f>VLOOKUP(B284,'New template'!A:L,2,FALSE)</f>
        <v>E06134</v>
      </c>
      <c r="D284" s="85">
        <v>1</v>
      </c>
      <c r="E284" s="86">
        <v>138</v>
      </c>
      <c r="F284" s="87">
        <v>0</v>
      </c>
      <c r="G284" s="88">
        <f t="shared" si="44"/>
        <v>138</v>
      </c>
      <c r="H284" s="89">
        <f t="shared" si="45"/>
        <v>19.49802</v>
      </c>
      <c r="I284" s="89">
        <f t="shared" si="46"/>
        <v>19.49802</v>
      </c>
      <c r="J284" s="89">
        <f t="shared" si="47"/>
        <v>2.5347426</v>
      </c>
      <c r="K284" s="90">
        <f t="shared" si="48"/>
        <v>16.963277399999999</v>
      </c>
      <c r="L284" s="91">
        <v>0.20000000000000001</v>
      </c>
      <c r="M284" s="92">
        <f t="shared" si="49"/>
        <v>3.3926554800000002</v>
      </c>
      <c r="N284" s="93">
        <v>0.050000000000000003</v>
      </c>
      <c r="O284" s="94">
        <f t="shared" si="50"/>
        <v>0.84816387000000004</v>
      </c>
      <c r="P284" s="93">
        <v>0.050000000000000003</v>
      </c>
      <c r="Q284" s="94">
        <f t="shared" si="51"/>
        <v>0.84816387000000004</v>
      </c>
      <c r="R284" s="95">
        <f t="shared" si="52"/>
        <v>11.869999999999999</v>
      </c>
      <c r="S284" s="96">
        <f t="shared" si="53"/>
        <v>11.869999999999999</v>
      </c>
      <c r="T284" s="97">
        <f t="shared" si="54"/>
        <v>0.60877976327852767</v>
      </c>
    </row>
    <row r="285" ht="15.95" customHeight="1">
      <c r="A285" s="351" t="s">
        <v>501</v>
      </c>
      <c r="B285" s="354" t="s">
        <v>186</v>
      </c>
      <c r="C285" s="59" t="str">
        <f>VLOOKUP(B285,'New template'!A:L,2,FALSE)</f>
        <v>E06272</v>
      </c>
      <c r="D285" s="85">
        <v>2</v>
      </c>
      <c r="E285" s="86">
        <v>348</v>
      </c>
      <c r="F285" s="87">
        <v>0.42999999999999999</v>
      </c>
      <c r="G285" s="88">
        <f t="shared" si="44"/>
        <v>198</v>
      </c>
      <c r="H285" s="89">
        <f t="shared" si="45"/>
        <v>27.97542</v>
      </c>
      <c r="I285" s="89">
        <f t="shared" si="46"/>
        <v>55.950839999999999</v>
      </c>
      <c r="J285" s="89">
        <f t="shared" si="47"/>
        <v>3.6368046000000001</v>
      </c>
      <c r="K285" s="90">
        <f t="shared" si="48"/>
        <v>48.677230799999997</v>
      </c>
      <c r="L285" s="91">
        <v>0.20000000000000001</v>
      </c>
      <c r="M285" s="92">
        <f t="shared" si="49"/>
        <v>9.7354461600000004</v>
      </c>
      <c r="N285" s="93">
        <v>0.050000000000000003</v>
      </c>
      <c r="O285" s="94">
        <f t="shared" si="50"/>
        <v>2.4338615400000001</v>
      </c>
      <c r="P285" s="93">
        <v>0.050000000000000003</v>
      </c>
      <c r="Q285" s="94">
        <f t="shared" si="51"/>
        <v>2.4338615400000001</v>
      </c>
      <c r="R285" s="95">
        <f t="shared" si="52"/>
        <v>17.039999999999999</v>
      </c>
      <c r="S285" s="96">
        <f t="shared" si="53"/>
        <v>34.079999999999998</v>
      </c>
      <c r="T285" s="97">
        <f t="shared" si="54"/>
        <v>0.60910613674432768</v>
      </c>
    </row>
    <row r="286" ht="15.95" customHeight="1">
      <c r="A286" s="351" t="s">
        <v>501</v>
      </c>
      <c r="B286" s="354" t="s">
        <v>188</v>
      </c>
      <c r="C286" s="59" t="str">
        <f>VLOOKUP(B286,'New template'!A:L,2,FALSE)</f>
        <v>E03557</v>
      </c>
      <c r="D286" s="85">
        <v>3</v>
      </c>
      <c r="E286" s="86">
        <v>328</v>
      </c>
      <c r="F286" s="87">
        <v>0.84999999999999998</v>
      </c>
      <c r="G286" s="88">
        <f t="shared" si="44"/>
        <v>49</v>
      </c>
      <c r="H286" s="89">
        <f t="shared" si="45"/>
        <v>6.9232100000000001</v>
      </c>
      <c r="I286" s="89">
        <f t="shared" si="46"/>
        <v>20.769629999999999</v>
      </c>
      <c r="J286" s="89">
        <f t="shared" si="47"/>
        <v>0.90001730000000002</v>
      </c>
      <c r="K286" s="90">
        <f t="shared" si="48"/>
        <v>18.069578100000001</v>
      </c>
      <c r="L286" s="91">
        <v>0.20000000000000001</v>
      </c>
      <c r="M286" s="92">
        <f t="shared" si="49"/>
        <v>3.6139156200000002</v>
      </c>
      <c r="N286" s="93">
        <v>0.050000000000000003</v>
      </c>
      <c r="O286" s="94">
        <f t="shared" si="50"/>
        <v>0.90347890500000005</v>
      </c>
      <c r="P286" s="93">
        <v>0.050000000000000003</v>
      </c>
      <c r="Q286" s="94">
        <f t="shared" si="51"/>
        <v>0.90347890500000005</v>
      </c>
      <c r="R286" s="95">
        <f t="shared" si="52"/>
        <v>4.2199999999999998</v>
      </c>
      <c r="S286" s="96">
        <f t="shared" si="53"/>
        <v>12.66</v>
      </c>
      <c r="T286" s="97">
        <f t="shared" si="54"/>
        <v>0.60954383876843254</v>
      </c>
    </row>
    <row r="287" ht="15.95" customHeight="1">
      <c r="A287" s="351" t="s">
        <v>501</v>
      </c>
      <c r="B287" s="354" t="s">
        <v>190</v>
      </c>
      <c r="C287" s="59" t="str">
        <f>VLOOKUP(B287,'New template'!A:L,2,FALSE)</f>
        <v>E04727</v>
      </c>
      <c r="D287" s="85">
        <v>2</v>
      </c>
      <c r="E287" s="86">
        <v>398</v>
      </c>
      <c r="F287" s="87">
        <v>0.84999999999999998</v>
      </c>
      <c r="G287" s="88">
        <f t="shared" si="44"/>
        <v>59</v>
      </c>
      <c r="H287" s="89">
        <f t="shared" si="45"/>
        <v>8.3361099999999997</v>
      </c>
      <c r="I287" s="89">
        <f t="shared" si="46"/>
        <v>16.672219999999999</v>
      </c>
      <c r="J287" s="89">
        <f t="shared" si="47"/>
        <v>1.0836942999999999</v>
      </c>
      <c r="K287" s="90">
        <f t="shared" si="48"/>
        <v>14.5048314</v>
      </c>
      <c r="L287" s="91">
        <v>0.20000000000000001</v>
      </c>
      <c r="M287" s="92">
        <f t="shared" si="49"/>
        <v>2.9009662800000005</v>
      </c>
      <c r="N287" s="93">
        <v>0.050000000000000003</v>
      </c>
      <c r="O287" s="94">
        <f t="shared" si="50"/>
        <v>0.72524157000000011</v>
      </c>
      <c r="P287" s="93">
        <v>0.050000000000000003</v>
      </c>
      <c r="Q287" s="94">
        <f t="shared" si="51"/>
        <v>0.72524157000000011</v>
      </c>
      <c r="R287" s="95">
        <f t="shared" si="52"/>
        <v>5.0800000000000001</v>
      </c>
      <c r="S287" s="96">
        <f t="shared" si="53"/>
        <v>10.16</v>
      </c>
      <c r="T287" s="97">
        <f t="shared" si="54"/>
        <v>0.60939694893661434</v>
      </c>
    </row>
    <row r="288" ht="15.95" customHeight="1">
      <c r="A288" s="351" t="s">
        <v>501</v>
      </c>
      <c r="B288" s="354" t="s">
        <v>192</v>
      </c>
      <c r="C288" s="59" t="str">
        <f>VLOOKUP(B288,'New template'!A:L,2,FALSE)</f>
        <v>E05643</v>
      </c>
      <c r="D288" s="85">
        <v>29</v>
      </c>
      <c r="E288" s="86">
        <v>518</v>
      </c>
      <c r="F288" s="87">
        <v>0.84999999999999998</v>
      </c>
      <c r="G288" s="88">
        <f t="shared" si="44"/>
        <v>77</v>
      </c>
      <c r="H288" s="89">
        <f t="shared" si="45"/>
        <v>10.87933</v>
      </c>
      <c r="I288" s="89">
        <f t="shared" si="46"/>
        <v>315.50056999999998</v>
      </c>
      <c r="J288" s="89">
        <f t="shared" si="47"/>
        <v>1.4143128999999999</v>
      </c>
      <c r="K288" s="90">
        <f t="shared" si="48"/>
        <v>274.48549589999999</v>
      </c>
      <c r="L288" s="91">
        <v>0.20000000000000001</v>
      </c>
      <c r="M288" s="92">
        <f t="shared" si="49"/>
        <v>54.897099179999998</v>
      </c>
      <c r="N288" s="93">
        <v>0.050000000000000003</v>
      </c>
      <c r="O288" s="94">
        <f t="shared" si="50"/>
        <v>13.724274794999999</v>
      </c>
      <c r="P288" s="93">
        <v>0.050000000000000003</v>
      </c>
      <c r="Q288" s="94">
        <f t="shared" si="51"/>
        <v>13.724274794999999</v>
      </c>
      <c r="R288" s="95">
        <f t="shared" si="52"/>
        <v>6.6299999999999999</v>
      </c>
      <c r="S288" s="96">
        <f t="shared" si="53"/>
        <v>192.27000000000001</v>
      </c>
      <c r="T288" s="97">
        <f t="shared" si="54"/>
        <v>0.60941252816120117</v>
      </c>
    </row>
    <row r="289" ht="15.95" customHeight="1">
      <c r="A289" s="351" t="s">
        <v>501</v>
      </c>
      <c r="B289" s="354" t="s">
        <v>194</v>
      </c>
      <c r="C289" s="59" t="str">
        <f>VLOOKUP(B289,'New template'!A:L,2,FALSE)</f>
        <v>E03559</v>
      </c>
      <c r="D289" s="85">
        <v>2</v>
      </c>
      <c r="E289" s="86">
        <v>348</v>
      </c>
      <c r="F289" s="87">
        <v>0.75</v>
      </c>
      <c r="G289" s="88">
        <f t="shared" si="44"/>
        <v>87</v>
      </c>
      <c r="H289" s="89">
        <f t="shared" si="45"/>
        <v>12.29223</v>
      </c>
      <c r="I289" s="89">
        <f t="shared" si="46"/>
        <v>24.58446</v>
      </c>
      <c r="J289" s="89">
        <f t="shared" si="47"/>
        <v>1.5979899</v>
      </c>
      <c r="K289" s="90">
        <f t="shared" si="48"/>
        <v>21.3884802</v>
      </c>
      <c r="L289" s="91">
        <v>0.20000000000000001</v>
      </c>
      <c r="M289" s="92">
        <f t="shared" si="49"/>
        <v>4.2776960400000004</v>
      </c>
      <c r="N289" s="93">
        <v>0.050000000000000003</v>
      </c>
      <c r="O289" s="94">
        <f t="shared" si="50"/>
        <v>1.0694240100000001</v>
      </c>
      <c r="P289" s="93">
        <v>0.050000000000000003</v>
      </c>
      <c r="Q289" s="94">
        <f t="shared" si="51"/>
        <v>1.0694240100000001</v>
      </c>
      <c r="R289" s="95">
        <f t="shared" si="52"/>
        <v>7.4900000000000002</v>
      </c>
      <c r="S289" s="96">
        <f t="shared" si="53"/>
        <v>14.98</v>
      </c>
      <c r="T289" s="97">
        <f t="shared" si="54"/>
        <v>0.60932800639102913</v>
      </c>
    </row>
    <row r="290" ht="15.95" customHeight="1">
      <c r="A290" s="351" t="s">
        <v>501</v>
      </c>
      <c r="B290" s="354" t="s">
        <v>196</v>
      </c>
      <c r="C290" s="59" t="str">
        <f>VLOOKUP(B290,'New template'!A:L,2,FALSE)</f>
        <v>E05472</v>
      </c>
      <c r="D290" s="85">
        <v>6</v>
      </c>
      <c r="E290" s="86">
        <v>498</v>
      </c>
      <c r="F290" s="87">
        <v>0.75</v>
      </c>
      <c r="G290" s="88">
        <f t="shared" si="44"/>
        <v>124</v>
      </c>
      <c r="H290" s="89">
        <f t="shared" si="45"/>
        <v>17.519960000000001</v>
      </c>
      <c r="I290" s="89">
        <f t="shared" si="46"/>
        <v>105.11976000000001</v>
      </c>
      <c r="J290" s="89">
        <f t="shared" si="47"/>
        <v>2.2775948000000001</v>
      </c>
      <c r="K290" s="90">
        <f t="shared" si="48"/>
        <v>91.454191200000011</v>
      </c>
      <c r="L290" s="91">
        <v>0.20000000000000001</v>
      </c>
      <c r="M290" s="92">
        <f t="shared" si="49"/>
        <v>18.290838240000003</v>
      </c>
      <c r="N290" s="93">
        <v>0.050000000000000003</v>
      </c>
      <c r="O290" s="94">
        <f t="shared" si="50"/>
        <v>4.5727095600000007</v>
      </c>
      <c r="P290" s="93">
        <v>0.050000000000000003</v>
      </c>
      <c r="Q290" s="94">
        <f t="shared" si="51"/>
        <v>4.5727095600000007</v>
      </c>
      <c r="R290" s="95">
        <f t="shared" si="52"/>
        <v>10.67</v>
      </c>
      <c r="S290" s="96">
        <f t="shared" si="53"/>
        <v>64.019999999999996</v>
      </c>
      <c r="T290" s="97">
        <f t="shared" si="54"/>
        <v>0.60901965529601654</v>
      </c>
    </row>
    <row r="291" ht="15.95" customHeight="1">
      <c r="A291" s="351" t="s">
        <v>501</v>
      </c>
      <c r="B291" s="354" t="s">
        <v>200</v>
      </c>
      <c r="C291" s="59" t="str">
        <f>VLOOKUP(B291,'New template'!A:L,2,FALSE)</f>
        <v>E06306</v>
      </c>
      <c r="D291" s="85">
        <v>3</v>
      </c>
      <c r="E291" s="86">
        <v>298</v>
      </c>
      <c r="F291" s="87">
        <v>0.5</v>
      </c>
      <c r="G291" s="88">
        <f t="shared" si="44"/>
        <v>149</v>
      </c>
      <c r="H291" s="89">
        <f t="shared" si="45"/>
        <v>21.052209999999999</v>
      </c>
      <c r="I291" s="89">
        <f t="shared" si="46"/>
        <v>63.156629999999993</v>
      </c>
      <c r="J291" s="89">
        <f t="shared" si="47"/>
        <v>2.7367873</v>
      </c>
      <c r="K291" s="90">
        <f t="shared" si="48"/>
        <v>54.946268099999998</v>
      </c>
      <c r="L291" s="91">
        <v>0.20000000000000001</v>
      </c>
      <c r="M291" s="92">
        <f t="shared" si="49"/>
        <v>10.98925362</v>
      </c>
      <c r="N291" s="93">
        <v>0.050000000000000003</v>
      </c>
      <c r="O291" s="94">
        <f t="shared" si="50"/>
        <v>2.7473134049999999</v>
      </c>
      <c r="P291" s="93">
        <v>0.050000000000000003</v>
      </c>
      <c r="Q291" s="94">
        <f t="shared" si="51"/>
        <v>2.7473134049999999</v>
      </c>
      <c r="R291" s="95">
        <f t="shared" si="52"/>
        <v>12.82</v>
      </c>
      <c r="S291" s="96">
        <f t="shared" si="53"/>
        <v>38.460000000000001</v>
      </c>
      <c r="T291" s="97">
        <f t="shared" si="54"/>
        <v>0.60896219446794431</v>
      </c>
    </row>
    <row r="292" ht="15.95" customHeight="1">
      <c r="A292" s="351" t="s">
        <v>501</v>
      </c>
      <c r="B292" s="354" t="s">
        <v>202</v>
      </c>
      <c r="C292" s="59" t="str">
        <f>VLOOKUP(B292,'New template'!A:L,2,FALSE)</f>
        <v>E02875</v>
      </c>
      <c r="D292" s="85">
        <v>13</v>
      </c>
      <c r="E292" s="86">
        <v>298</v>
      </c>
      <c r="F292" s="87">
        <v>0.90000000000000002</v>
      </c>
      <c r="G292" s="88">
        <f t="shared" si="44"/>
        <v>29</v>
      </c>
      <c r="H292" s="89">
        <f t="shared" si="45"/>
        <v>4.09741</v>
      </c>
      <c r="I292" s="89">
        <f t="shared" si="46"/>
        <v>53.266329999999996</v>
      </c>
      <c r="J292" s="89">
        <f t="shared" si="47"/>
        <v>0.53266330000000006</v>
      </c>
      <c r="K292" s="90">
        <f t="shared" si="48"/>
        <v>46.341707099999994</v>
      </c>
      <c r="L292" s="91">
        <v>0.20000000000000001</v>
      </c>
      <c r="M292" s="92">
        <f t="shared" si="49"/>
        <v>9.2683414199999987</v>
      </c>
      <c r="N292" s="93">
        <v>0.050000000000000003</v>
      </c>
      <c r="O292" s="94">
        <f t="shared" si="50"/>
        <v>2.3170853549999997</v>
      </c>
      <c r="P292" s="93">
        <v>0.050000000000000003</v>
      </c>
      <c r="Q292" s="94">
        <f t="shared" si="51"/>
        <v>2.3170853549999997</v>
      </c>
      <c r="R292" s="95">
        <f t="shared" si="52"/>
        <v>2.5</v>
      </c>
      <c r="S292" s="96">
        <f t="shared" si="53"/>
        <v>32.5</v>
      </c>
      <c r="T292" s="97">
        <f t="shared" si="54"/>
        <v>0.61014152842893443</v>
      </c>
    </row>
    <row r="293" ht="15.95" customHeight="1">
      <c r="A293" s="351" t="s">
        <v>501</v>
      </c>
      <c r="B293" s="354" t="s">
        <v>204</v>
      </c>
      <c r="C293" s="59" t="str">
        <f>VLOOKUP(B293,'New template'!A:L,2,FALSE)</f>
        <v>E03123</v>
      </c>
      <c r="D293" s="85">
        <v>12</v>
      </c>
      <c r="E293" s="86">
        <v>448</v>
      </c>
      <c r="F293" s="87">
        <v>0.83999999999999997</v>
      </c>
      <c r="G293" s="88">
        <f t="shared" si="44"/>
        <v>71</v>
      </c>
      <c r="H293" s="89">
        <f t="shared" si="45"/>
        <v>10.03159</v>
      </c>
      <c r="I293" s="89">
        <f t="shared" si="46"/>
        <v>120.37907999999999</v>
      </c>
      <c r="J293" s="89">
        <f t="shared" si="47"/>
        <v>1.3041067</v>
      </c>
      <c r="K293" s="90">
        <f t="shared" si="48"/>
        <v>104.72979959999999</v>
      </c>
      <c r="L293" s="91">
        <v>0.20000000000000001</v>
      </c>
      <c r="M293" s="92">
        <f t="shared" si="49"/>
        <v>20.94595992</v>
      </c>
      <c r="N293" s="93">
        <v>0.050000000000000003</v>
      </c>
      <c r="O293" s="94">
        <f t="shared" si="50"/>
        <v>5.23648998</v>
      </c>
      <c r="P293" s="93">
        <v>0.050000000000000003</v>
      </c>
      <c r="Q293" s="94">
        <f t="shared" si="51"/>
        <v>5.23648998</v>
      </c>
      <c r="R293" s="95">
        <f t="shared" si="52"/>
        <v>6.1100000000000003</v>
      </c>
      <c r="S293" s="96">
        <f t="shared" si="53"/>
        <v>73.320000000000007</v>
      </c>
      <c r="T293" s="97">
        <f t="shared" si="54"/>
        <v>0.60907592913984732</v>
      </c>
    </row>
    <row r="294" ht="15.95" customHeight="1">
      <c r="A294" s="351" t="s">
        <v>501</v>
      </c>
      <c r="B294" s="354" t="s">
        <v>216</v>
      </c>
      <c r="C294" s="59" t="str">
        <f>VLOOKUP(B294,'New template'!A:L,2,FALSE)</f>
        <v>E03632</v>
      </c>
      <c r="D294" s="85">
        <v>17</v>
      </c>
      <c r="E294" s="86">
        <v>248</v>
      </c>
      <c r="F294" s="87">
        <v>0.75</v>
      </c>
      <c r="G294" s="88">
        <f t="shared" ref="G294:G325" si="55">ROUNDDOWN(E294*(1-F294),0)</f>
        <v>62</v>
      </c>
      <c r="H294" s="89">
        <f t="shared" ref="H294:H325" si="56">G294*$C$6</f>
        <v>8.7599800000000005</v>
      </c>
      <c r="I294" s="89">
        <f t="shared" ref="I294:I325" si="57">H294*D294</f>
        <v>148.91966000000002</v>
      </c>
      <c r="J294" s="89">
        <f t="shared" ref="J294:J325" si="58">H294*0.13</f>
        <v>1.1387974000000001</v>
      </c>
      <c r="K294" s="90">
        <f t="shared" ref="K294:K325" si="59">(H294-J294)*D294</f>
        <v>129.56010420000001</v>
      </c>
      <c r="L294" s="91">
        <v>0.20000000000000001</v>
      </c>
      <c r="M294" s="92">
        <f t="shared" ref="M294:M325" si="60">K294*L294</f>
        <v>25.912020840000004</v>
      </c>
      <c r="N294" s="93">
        <v>0.050000000000000003</v>
      </c>
      <c r="O294" s="94">
        <f t="shared" ref="O294:O325" si="61">K294*N294</f>
        <v>6.478005210000001</v>
      </c>
      <c r="P294" s="93">
        <v>0.050000000000000003</v>
      </c>
      <c r="Q294" s="94">
        <f t="shared" ref="Q294:Q325" si="62">K294*P294</f>
        <v>6.478005210000001</v>
      </c>
      <c r="R294" s="95">
        <f t="shared" ref="R294:R325" si="63">IFERROR(ROUND((K294-M294-O294-Q294)/D294,2),0)</f>
        <v>5.3300000000000001</v>
      </c>
      <c r="S294" s="96">
        <f t="shared" ref="S294:S325" si="64">+D294*R294</f>
        <v>90.609999999999999</v>
      </c>
      <c r="T294" s="97">
        <f t="shared" ref="T294:T325" si="65">S294/I294</f>
        <v>0.60844887773716372</v>
      </c>
    </row>
    <row r="295" ht="15.95" customHeight="1">
      <c r="A295" s="351" t="s">
        <v>501</v>
      </c>
      <c r="B295" s="354" t="s">
        <v>506</v>
      </c>
      <c r="C295" s="59" t="str">
        <f>VLOOKUP(B295,'New template'!A:L,2,FALSE)</f>
        <v>L00034</v>
      </c>
      <c r="D295" s="85">
        <v>3</v>
      </c>
      <c r="E295" s="86">
        <v>498</v>
      </c>
      <c r="F295" s="87">
        <v>0</v>
      </c>
      <c r="G295" s="88">
        <f t="shared" si="55"/>
        <v>498</v>
      </c>
      <c r="H295" s="89">
        <f t="shared" si="56"/>
        <v>70.36242</v>
      </c>
      <c r="I295" s="89">
        <f t="shared" si="57"/>
        <v>211.08726000000001</v>
      </c>
      <c r="J295" s="89">
        <f t="shared" si="58"/>
        <v>9.1471146000000001</v>
      </c>
      <c r="K295" s="90">
        <f t="shared" si="59"/>
        <v>183.64591619999999</v>
      </c>
      <c r="L295" s="91">
        <v>0.20000000000000001</v>
      </c>
      <c r="M295" s="92">
        <f t="shared" si="60"/>
        <v>36.729183239999998</v>
      </c>
      <c r="N295" s="93">
        <v>0.050000000000000003</v>
      </c>
      <c r="O295" s="94">
        <f t="shared" si="61"/>
        <v>9.1822958099999994</v>
      </c>
      <c r="P295" s="93">
        <v>0.050000000000000003</v>
      </c>
      <c r="Q295" s="94">
        <f t="shared" si="62"/>
        <v>9.1822958099999994</v>
      </c>
      <c r="R295" s="95">
        <f t="shared" si="63"/>
        <v>42.850000000000001</v>
      </c>
      <c r="S295" s="96">
        <f t="shared" si="64"/>
        <v>128.55000000000001</v>
      </c>
      <c r="T295" s="97">
        <f t="shared" si="65"/>
        <v>0.60898985566442998</v>
      </c>
    </row>
    <row r="296" ht="15.95" customHeight="1">
      <c r="A296" s="351" t="s">
        <v>501</v>
      </c>
      <c r="B296" s="354" t="s">
        <v>356</v>
      </c>
      <c r="C296" s="59" t="e">
        <f>VLOOKUP(B296,'New template'!A:L,2,FALSE)</f>
        <v>#N/A</v>
      </c>
      <c r="D296" s="85">
        <v>1</v>
      </c>
      <c r="E296" s="86">
        <v>498</v>
      </c>
      <c r="F296" s="87">
        <v>0.81000000000000005</v>
      </c>
      <c r="G296" s="88">
        <f t="shared" si="55"/>
        <v>94</v>
      </c>
      <c r="H296" s="89">
        <f t="shared" si="56"/>
        <v>13.28126</v>
      </c>
      <c r="I296" s="89">
        <f t="shared" si="57"/>
        <v>13.28126</v>
      </c>
      <c r="J296" s="89">
        <f t="shared" si="58"/>
        <v>1.7265638000000001</v>
      </c>
      <c r="K296" s="90">
        <f t="shared" si="59"/>
        <v>11.554696199999999</v>
      </c>
      <c r="L296" s="91">
        <v>0.20000000000000001</v>
      </c>
      <c r="M296" s="92">
        <f t="shared" si="60"/>
        <v>2.3109392399999997</v>
      </c>
      <c r="N296" s="93">
        <v>0.050000000000000003</v>
      </c>
      <c r="O296" s="94">
        <f t="shared" si="61"/>
        <v>0.57773480999999993</v>
      </c>
      <c r="P296" s="93">
        <v>0.050000000000000003</v>
      </c>
      <c r="Q296" s="94">
        <f t="shared" si="62"/>
        <v>0.57773480999999993</v>
      </c>
      <c r="R296" s="95">
        <f t="shared" si="63"/>
        <v>8.0899999999999999</v>
      </c>
      <c r="S296" s="96">
        <f t="shared" si="64"/>
        <v>8.0899999999999999</v>
      </c>
      <c r="T296" s="97">
        <f t="shared" si="65"/>
        <v>0.60912895312643534</v>
      </c>
    </row>
    <row r="297" ht="15.95" customHeight="1">
      <c r="A297" s="351" t="s">
        <v>501</v>
      </c>
      <c r="B297" s="354" t="s">
        <v>222</v>
      </c>
      <c r="C297" s="59" t="str">
        <f>VLOOKUP(B297,'New template'!A:L,2,FALSE)</f>
        <v>E06120</v>
      </c>
      <c r="D297" s="85">
        <v>1</v>
      </c>
      <c r="E297" s="86">
        <v>298</v>
      </c>
      <c r="F297" s="87">
        <v>0.42999999999999999</v>
      </c>
      <c r="G297" s="88">
        <f t="shared" si="55"/>
        <v>169</v>
      </c>
      <c r="H297" s="89">
        <f t="shared" si="56"/>
        <v>23.87801</v>
      </c>
      <c r="I297" s="89">
        <f t="shared" si="57"/>
        <v>23.87801</v>
      </c>
      <c r="J297" s="89">
        <f t="shared" si="58"/>
        <v>3.1041413000000002</v>
      </c>
      <c r="K297" s="90">
        <f t="shared" si="59"/>
        <v>20.773868700000001</v>
      </c>
      <c r="L297" s="91">
        <v>0.20000000000000001</v>
      </c>
      <c r="M297" s="92">
        <f t="shared" si="60"/>
        <v>4.1547737400000004</v>
      </c>
      <c r="N297" s="93">
        <v>0.050000000000000003</v>
      </c>
      <c r="O297" s="94">
        <f t="shared" si="61"/>
        <v>1.0386934350000001</v>
      </c>
      <c r="P297" s="93">
        <v>0.050000000000000003</v>
      </c>
      <c r="Q297" s="94">
        <f t="shared" si="62"/>
        <v>1.0386934350000001</v>
      </c>
      <c r="R297" s="95">
        <f t="shared" si="63"/>
        <v>14.539999999999999</v>
      </c>
      <c r="S297" s="96">
        <f t="shared" si="64"/>
        <v>14.539999999999999</v>
      </c>
      <c r="T297" s="97">
        <f t="shared" si="65"/>
        <v>0.60892846598188033</v>
      </c>
    </row>
    <row r="298" ht="15.95" customHeight="1">
      <c r="A298" s="351" t="s">
        <v>501</v>
      </c>
      <c r="B298" s="354" t="s">
        <v>226</v>
      </c>
      <c r="C298" s="59" t="str">
        <f>VLOOKUP(B298,'New template'!A:L,2,FALSE)</f>
        <v>E06532</v>
      </c>
      <c r="D298" s="85">
        <v>2</v>
      </c>
      <c r="E298" s="86">
        <v>498</v>
      </c>
      <c r="F298" s="87">
        <v>0.38</v>
      </c>
      <c r="G298" s="88">
        <f t="shared" si="55"/>
        <v>308</v>
      </c>
      <c r="H298" s="89">
        <f t="shared" si="56"/>
        <v>43.517319999999998</v>
      </c>
      <c r="I298" s="89">
        <f t="shared" si="57"/>
        <v>87.034639999999996</v>
      </c>
      <c r="J298" s="89">
        <f t="shared" si="58"/>
        <v>5.6572515999999995</v>
      </c>
      <c r="K298" s="90">
        <f t="shared" si="59"/>
        <v>75.720136799999992</v>
      </c>
      <c r="L298" s="91">
        <v>0.20000000000000001</v>
      </c>
      <c r="M298" s="92">
        <f t="shared" si="60"/>
        <v>15.144027359999999</v>
      </c>
      <c r="N298" s="93">
        <v>0.050000000000000003</v>
      </c>
      <c r="O298" s="94">
        <f t="shared" si="61"/>
        <v>3.7860068399999998</v>
      </c>
      <c r="P298" s="93">
        <v>0.050000000000000003</v>
      </c>
      <c r="Q298" s="94">
        <f t="shared" si="62"/>
        <v>3.7860068399999998</v>
      </c>
      <c r="R298" s="95">
        <f t="shared" si="63"/>
        <v>26.5</v>
      </c>
      <c r="S298" s="96">
        <f t="shared" si="64"/>
        <v>53</v>
      </c>
      <c r="T298" s="97">
        <f t="shared" si="65"/>
        <v>0.60895294103589104</v>
      </c>
    </row>
    <row r="299" ht="15.95" customHeight="1">
      <c r="A299" s="351" t="s">
        <v>501</v>
      </c>
      <c r="B299" s="354" t="s">
        <v>387</v>
      </c>
      <c r="C299" s="59" t="str">
        <f>VLOOKUP(B299,'New template'!A:L,2,FALSE)</f>
        <v>E06096</v>
      </c>
      <c r="D299" s="85">
        <v>4</v>
      </c>
      <c r="E299" s="86">
        <v>428</v>
      </c>
      <c r="F299" s="87">
        <v>0.75</v>
      </c>
      <c r="G299" s="88">
        <f t="shared" si="55"/>
        <v>107</v>
      </c>
      <c r="H299" s="89">
        <f t="shared" si="56"/>
        <v>15.118029999999999</v>
      </c>
      <c r="I299" s="89">
        <f t="shared" si="57"/>
        <v>60.472119999999997</v>
      </c>
      <c r="J299" s="89">
        <f t="shared" si="58"/>
        <v>1.9653438999999999</v>
      </c>
      <c r="K299" s="90">
        <f t="shared" si="59"/>
        <v>52.610744399999994</v>
      </c>
      <c r="L299" s="91">
        <v>0.20000000000000001</v>
      </c>
      <c r="M299" s="92">
        <f t="shared" si="60"/>
        <v>10.52214888</v>
      </c>
      <c r="N299" s="93">
        <v>0.050000000000000003</v>
      </c>
      <c r="O299" s="94">
        <f t="shared" si="61"/>
        <v>2.6305372199999999</v>
      </c>
      <c r="P299" s="93">
        <v>0.050000000000000003</v>
      </c>
      <c r="Q299" s="94">
        <f t="shared" si="62"/>
        <v>2.6305372199999999</v>
      </c>
      <c r="R299" s="95">
        <f t="shared" si="63"/>
        <v>9.2100000000000009</v>
      </c>
      <c r="S299" s="96">
        <f t="shared" si="64"/>
        <v>36.840000000000003</v>
      </c>
      <c r="T299" s="97">
        <f t="shared" si="65"/>
        <v>0.60920635823582847</v>
      </c>
    </row>
    <row r="300" ht="15.95" customHeight="1">
      <c r="A300" s="351" t="s">
        <v>501</v>
      </c>
      <c r="B300" s="354" t="s">
        <v>535</v>
      </c>
      <c r="C300" s="40" t="s">
        <v>213</v>
      </c>
      <c r="D300" s="85">
        <v>4</v>
      </c>
      <c r="E300" s="86">
        <v>528</v>
      </c>
      <c r="F300" s="87">
        <v>0.67000000000000004</v>
      </c>
      <c r="G300" s="88">
        <f t="shared" si="55"/>
        <v>174</v>
      </c>
      <c r="H300" s="89">
        <f t="shared" si="56"/>
        <v>24.58446</v>
      </c>
      <c r="I300" s="89">
        <f t="shared" si="57"/>
        <v>98.33784</v>
      </c>
      <c r="J300" s="89">
        <f t="shared" si="58"/>
        <v>3.1959797999999999</v>
      </c>
      <c r="K300" s="90">
        <f t="shared" si="59"/>
        <v>85.5539208</v>
      </c>
      <c r="L300" s="91">
        <v>0.20000000000000001</v>
      </c>
      <c r="M300" s="92">
        <f t="shared" si="60"/>
        <v>17.110784160000001</v>
      </c>
      <c r="N300" s="93">
        <v>0.050000000000000003</v>
      </c>
      <c r="O300" s="94">
        <f t="shared" si="61"/>
        <v>4.2776960400000004</v>
      </c>
      <c r="P300" s="93">
        <v>0.050000000000000003</v>
      </c>
      <c r="Q300" s="94">
        <f t="shared" si="62"/>
        <v>4.2776960400000004</v>
      </c>
      <c r="R300" s="95">
        <f t="shared" si="63"/>
        <v>14.970000000000001</v>
      </c>
      <c r="S300" s="96">
        <f t="shared" si="64"/>
        <v>59.880000000000003</v>
      </c>
      <c r="T300" s="97">
        <f t="shared" si="65"/>
        <v>0.60892124537207648</v>
      </c>
    </row>
    <row r="301" ht="15.95" customHeight="1">
      <c r="A301" s="351" t="s">
        <v>501</v>
      </c>
      <c r="B301" s="354" t="s">
        <v>386</v>
      </c>
      <c r="C301" s="59" t="str">
        <f>VLOOKUP(B301,'New template'!A:L,2,FALSE)</f>
        <v>E05098</v>
      </c>
      <c r="D301" s="85">
        <v>1</v>
      </c>
      <c r="E301" s="86">
        <v>678</v>
      </c>
      <c r="F301" s="87">
        <v>0.59999999999999998</v>
      </c>
      <c r="G301" s="88">
        <f t="shared" si="55"/>
        <v>271</v>
      </c>
      <c r="H301" s="89">
        <f t="shared" si="56"/>
        <v>38.289589999999997</v>
      </c>
      <c r="I301" s="89">
        <f t="shared" si="57"/>
        <v>38.289589999999997</v>
      </c>
      <c r="J301" s="89">
        <f t="shared" si="58"/>
        <v>4.9776467000000002</v>
      </c>
      <c r="K301" s="90">
        <f t="shared" si="59"/>
        <v>33.311943299999996</v>
      </c>
      <c r="L301" s="91">
        <v>0.20000000000000001</v>
      </c>
      <c r="M301" s="92">
        <f t="shared" si="60"/>
        <v>6.6623886599999995</v>
      </c>
      <c r="N301" s="93">
        <v>0.050000000000000003</v>
      </c>
      <c r="O301" s="94">
        <f t="shared" si="61"/>
        <v>1.6655971649999999</v>
      </c>
      <c r="P301" s="93">
        <v>0.050000000000000003</v>
      </c>
      <c r="Q301" s="94">
        <f t="shared" si="62"/>
        <v>1.6655971649999999</v>
      </c>
      <c r="R301" s="95">
        <f t="shared" si="63"/>
        <v>23.32</v>
      </c>
      <c r="S301" s="96">
        <f t="shared" si="64"/>
        <v>23.32</v>
      </c>
      <c r="T301" s="97">
        <f t="shared" si="65"/>
        <v>0.60904282338881144</v>
      </c>
    </row>
    <row r="302" ht="15.95" customHeight="1">
      <c r="A302" s="351" t="s">
        <v>501</v>
      </c>
      <c r="B302" s="354" t="s">
        <v>232</v>
      </c>
      <c r="C302" s="59" t="str">
        <f>VLOOKUP(B302,'New template'!A:L,2,FALSE)</f>
        <v>E02540</v>
      </c>
      <c r="D302" s="85">
        <v>1</v>
      </c>
      <c r="E302" s="86">
        <v>158</v>
      </c>
      <c r="F302" s="87">
        <v>0.84999999999999998</v>
      </c>
      <c r="G302" s="88">
        <f t="shared" si="55"/>
        <v>23</v>
      </c>
      <c r="H302" s="89">
        <f t="shared" si="56"/>
        <v>3.2496700000000001</v>
      </c>
      <c r="I302" s="89">
        <f t="shared" si="57"/>
        <v>3.2496700000000001</v>
      </c>
      <c r="J302" s="89">
        <f t="shared" si="58"/>
        <v>0.42245710000000003</v>
      </c>
      <c r="K302" s="90">
        <f t="shared" si="59"/>
        <v>2.8272129000000001</v>
      </c>
      <c r="L302" s="91">
        <v>0.20000000000000001</v>
      </c>
      <c r="M302" s="92">
        <f t="shared" si="60"/>
        <v>0.56544258000000003</v>
      </c>
      <c r="N302" s="93">
        <v>0.050000000000000003</v>
      </c>
      <c r="O302" s="94">
        <f t="shared" si="61"/>
        <v>0.14136064500000001</v>
      </c>
      <c r="P302" s="93">
        <v>0.050000000000000003</v>
      </c>
      <c r="Q302" s="94">
        <f t="shared" si="62"/>
        <v>0.14136064500000001</v>
      </c>
      <c r="R302" s="95">
        <f t="shared" si="63"/>
        <v>1.98</v>
      </c>
      <c r="S302" s="96">
        <f t="shared" si="64"/>
        <v>1.98</v>
      </c>
      <c r="T302" s="97">
        <f t="shared" si="65"/>
        <v>0.60929263586764193</v>
      </c>
    </row>
    <row r="303" ht="15.95" customHeight="1">
      <c r="A303" s="351" t="s">
        <v>501</v>
      </c>
      <c r="B303" s="354" t="s">
        <v>347</v>
      </c>
      <c r="C303" s="40" t="s">
        <v>235</v>
      </c>
      <c r="D303" s="85">
        <v>1</v>
      </c>
      <c r="E303" s="86">
        <v>302</v>
      </c>
      <c r="F303" s="87">
        <v>0.62</v>
      </c>
      <c r="G303" s="88">
        <f t="shared" si="55"/>
        <v>114</v>
      </c>
      <c r="H303" s="89">
        <f t="shared" si="56"/>
        <v>16.107060000000001</v>
      </c>
      <c r="I303" s="89">
        <f t="shared" si="57"/>
        <v>16.107060000000001</v>
      </c>
      <c r="J303" s="89">
        <f t="shared" si="58"/>
        <v>2.0939178000000003</v>
      </c>
      <c r="K303" s="90">
        <f t="shared" si="59"/>
        <v>14.013142200000001</v>
      </c>
      <c r="L303" s="91">
        <v>0.20000000000000001</v>
      </c>
      <c r="M303" s="92">
        <f t="shared" si="60"/>
        <v>2.8026284400000003</v>
      </c>
      <c r="N303" s="93">
        <v>0.050000000000000003</v>
      </c>
      <c r="O303" s="94">
        <f t="shared" si="61"/>
        <v>0.70065711000000008</v>
      </c>
      <c r="P303" s="93">
        <v>0.050000000000000003</v>
      </c>
      <c r="Q303" s="94">
        <f t="shared" si="62"/>
        <v>0.70065711000000008</v>
      </c>
      <c r="R303" s="95">
        <f t="shared" si="63"/>
        <v>9.8100000000000005</v>
      </c>
      <c r="S303" s="96">
        <f t="shared" si="64"/>
        <v>9.8100000000000005</v>
      </c>
      <c r="T303" s="97">
        <f t="shared" si="65"/>
        <v>0.6090496962201668</v>
      </c>
    </row>
    <row r="304" ht="15.95" customHeight="1">
      <c r="A304" s="351" t="s">
        <v>501</v>
      </c>
      <c r="B304" s="354" t="s">
        <v>236</v>
      </c>
      <c r="C304" s="59" t="str">
        <f>VLOOKUP(B304,'New template'!A:L,2,FALSE)</f>
        <v>E02310</v>
      </c>
      <c r="D304" s="85">
        <v>6</v>
      </c>
      <c r="E304" s="86">
        <v>278</v>
      </c>
      <c r="F304" s="87">
        <v>0.84999999999999998</v>
      </c>
      <c r="G304" s="88">
        <f t="shared" si="55"/>
        <v>41</v>
      </c>
      <c r="H304" s="89">
        <f t="shared" si="56"/>
        <v>5.7928899999999999</v>
      </c>
      <c r="I304" s="89">
        <f t="shared" si="57"/>
        <v>34.757339999999999</v>
      </c>
      <c r="J304" s="89">
        <f t="shared" si="58"/>
        <v>0.75307570000000001</v>
      </c>
      <c r="K304" s="90">
        <f t="shared" si="59"/>
        <v>30.238885799999998</v>
      </c>
      <c r="L304" s="91">
        <v>0.20000000000000001</v>
      </c>
      <c r="M304" s="92">
        <f t="shared" si="60"/>
        <v>6.0477771599999999</v>
      </c>
      <c r="N304" s="93">
        <v>0.050000000000000003</v>
      </c>
      <c r="O304" s="94">
        <f t="shared" si="61"/>
        <v>1.51194429</v>
      </c>
      <c r="P304" s="93">
        <v>0.050000000000000003</v>
      </c>
      <c r="Q304" s="94">
        <f t="shared" si="62"/>
        <v>1.51194429</v>
      </c>
      <c r="R304" s="95">
        <f t="shared" si="63"/>
        <v>3.5299999999999998</v>
      </c>
      <c r="S304" s="96">
        <f t="shared" si="64"/>
        <v>21.18</v>
      </c>
      <c r="T304" s="97">
        <f t="shared" si="65"/>
        <v>0.60936769039287819</v>
      </c>
    </row>
    <row r="305" ht="15.95" customHeight="1">
      <c r="A305" s="351" t="s">
        <v>501</v>
      </c>
      <c r="B305" s="354" t="s">
        <v>238</v>
      </c>
      <c r="C305" s="59" t="str">
        <f>VLOOKUP(B305,'New template'!A:L,2,FALSE)</f>
        <v>E05372</v>
      </c>
      <c r="D305" s="85">
        <v>1</v>
      </c>
      <c r="E305" s="86">
        <v>88</v>
      </c>
      <c r="F305" s="87">
        <v>0.68999999999999995</v>
      </c>
      <c r="G305" s="88">
        <f t="shared" si="55"/>
        <v>27</v>
      </c>
      <c r="H305" s="89">
        <f t="shared" si="56"/>
        <v>3.8148300000000002</v>
      </c>
      <c r="I305" s="89">
        <f t="shared" si="57"/>
        <v>3.8148300000000002</v>
      </c>
      <c r="J305" s="89">
        <f t="shared" si="58"/>
        <v>0.49592790000000003</v>
      </c>
      <c r="K305" s="90">
        <f t="shared" si="59"/>
        <v>3.3189021000000003</v>
      </c>
      <c r="L305" s="91">
        <v>0.20000000000000001</v>
      </c>
      <c r="M305" s="92">
        <f t="shared" si="60"/>
        <v>0.66378042000000015</v>
      </c>
      <c r="N305" s="93">
        <v>0.050000000000000003</v>
      </c>
      <c r="O305" s="94">
        <f t="shared" si="61"/>
        <v>0.16594510500000004</v>
      </c>
      <c r="P305" s="93">
        <v>0.050000000000000003</v>
      </c>
      <c r="Q305" s="94">
        <f t="shared" si="62"/>
        <v>0.16594510500000004</v>
      </c>
      <c r="R305" s="95">
        <f t="shared" si="63"/>
        <v>2.3199999999999998</v>
      </c>
      <c r="S305" s="96">
        <f t="shared" si="64"/>
        <v>2.3199999999999998</v>
      </c>
      <c r="T305" s="97">
        <f t="shared" si="65"/>
        <v>0.60815291900294366</v>
      </c>
    </row>
    <row r="306" ht="15.95" customHeight="1">
      <c r="A306" s="351" t="s">
        <v>501</v>
      </c>
      <c r="B306" s="354" t="s">
        <v>266</v>
      </c>
      <c r="C306" s="59" t="str">
        <f>VLOOKUP(B306,'New template'!A:L,2,FALSE)</f>
        <v>E02278</v>
      </c>
      <c r="D306" s="85">
        <v>1</v>
      </c>
      <c r="E306" s="86">
        <v>198</v>
      </c>
      <c r="F306" s="87">
        <v>0.75</v>
      </c>
      <c r="G306" s="88">
        <f t="shared" si="55"/>
        <v>49</v>
      </c>
      <c r="H306" s="89">
        <f t="shared" si="56"/>
        <v>6.9232100000000001</v>
      </c>
      <c r="I306" s="89">
        <f t="shared" si="57"/>
        <v>6.9232100000000001</v>
      </c>
      <c r="J306" s="89">
        <f t="shared" si="58"/>
        <v>0.90001730000000002</v>
      </c>
      <c r="K306" s="90">
        <f t="shared" si="59"/>
        <v>6.0231927000000001</v>
      </c>
      <c r="L306" s="91">
        <v>0.20000000000000001</v>
      </c>
      <c r="M306" s="92">
        <f t="shared" si="60"/>
        <v>1.2046385400000001</v>
      </c>
      <c r="N306" s="93">
        <v>0.050000000000000003</v>
      </c>
      <c r="O306" s="94">
        <f t="shared" si="61"/>
        <v>0.30115963500000004</v>
      </c>
      <c r="P306" s="93">
        <v>0.050000000000000003</v>
      </c>
      <c r="Q306" s="94">
        <f t="shared" si="62"/>
        <v>0.30115963500000004</v>
      </c>
      <c r="R306" s="95">
        <f t="shared" si="63"/>
        <v>4.2199999999999998</v>
      </c>
      <c r="S306" s="96">
        <f t="shared" si="64"/>
        <v>4.2199999999999998</v>
      </c>
      <c r="T306" s="97">
        <f t="shared" si="65"/>
        <v>0.60954383876843254</v>
      </c>
    </row>
    <row r="307" ht="15.95" customHeight="1">
      <c r="A307" s="351" t="s">
        <v>501</v>
      </c>
      <c r="B307" s="354" t="s">
        <v>268</v>
      </c>
      <c r="C307" s="59" t="str">
        <f>VLOOKUP(B307,'New template'!A:L,2,FALSE)</f>
        <v>E05647</v>
      </c>
      <c r="D307" s="85">
        <v>8</v>
      </c>
      <c r="E307" s="86">
        <v>398</v>
      </c>
      <c r="F307" s="87">
        <v>0.84999999999999998</v>
      </c>
      <c r="G307" s="88">
        <f t="shared" si="55"/>
        <v>59</v>
      </c>
      <c r="H307" s="89">
        <f t="shared" si="56"/>
        <v>8.3361099999999997</v>
      </c>
      <c r="I307" s="89">
        <f t="shared" si="57"/>
        <v>66.688879999999997</v>
      </c>
      <c r="J307" s="89">
        <f t="shared" si="58"/>
        <v>1.0836942999999999</v>
      </c>
      <c r="K307" s="90">
        <f t="shared" si="59"/>
        <v>58.019325600000002</v>
      </c>
      <c r="L307" s="91">
        <v>0.20000000000000001</v>
      </c>
      <c r="M307" s="92">
        <f t="shared" si="60"/>
        <v>11.603865120000002</v>
      </c>
      <c r="N307" s="93">
        <v>0.050000000000000003</v>
      </c>
      <c r="O307" s="94">
        <f t="shared" si="61"/>
        <v>2.9009662800000005</v>
      </c>
      <c r="P307" s="93">
        <v>0.050000000000000003</v>
      </c>
      <c r="Q307" s="94">
        <f t="shared" si="62"/>
        <v>2.9009662800000005</v>
      </c>
      <c r="R307" s="95">
        <f t="shared" si="63"/>
        <v>5.0800000000000001</v>
      </c>
      <c r="S307" s="96">
        <f t="shared" si="64"/>
        <v>40.640000000000001</v>
      </c>
      <c r="T307" s="97">
        <f t="shared" si="65"/>
        <v>0.60939694893661434</v>
      </c>
    </row>
    <row r="308" ht="15.95" customHeight="1">
      <c r="A308" s="351" t="s">
        <v>501</v>
      </c>
      <c r="B308" s="354" t="s">
        <v>531</v>
      </c>
      <c r="C308" s="353"/>
      <c r="D308" s="85">
        <v>4</v>
      </c>
      <c r="E308" s="86">
        <v>298</v>
      </c>
      <c r="F308" s="87">
        <v>0.5</v>
      </c>
      <c r="G308" s="88">
        <f t="shared" si="55"/>
        <v>149</v>
      </c>
      <c r="H308" s="89">
        <f t="shared" si="56"/>
        <v>21.052209999999999</v>
      </c>
      <c r="I308" s="89">
        <f t="shared" si="57"/>
        <v>84.208839999999995</v>
      </c>
      <c r="J308" s="89">
        <f t="shared" si="58"/>
        <v>2.7367873</v>
      </c>
      <c r="K308" s="90">
        <f t="shared" si="59"/>
        <v>73.261690799999997</v>
      </c>
      <c r="L308" s="91">
        <v>0.20000000000000001</v>
      </c>
      <c r="M308" s="92">
        <f t="shared" si="60"/>
        <v>14.652338159999999</v>
      </c>
      <c r="N308" s="93">
        <v>0.050000000000000003</v>
      </c>
      <c r="O308" s="94">
        <f t="shared" si="61"/>
        <v>3.6630845399999998</v>
      </c>
      <c r="P308" s="93">
        <v>0.050000000000000003</v>
      </c>
      <c r="Q308" s="94">
        <f t="shared" si="62"/>
        <v>3.6630845399999998</v>
      </c>
      <c r="R308" s="95">
        <f t="shared" si="63"/>
        <v>12.82</v>
      </c>
      <c r="S308" s="96">
        <f t="shared" si="64"/>
        <v>51.280000000000001</v>
      </c>
      <c r="T308" s="97">
        <f t="shared" si="65"/>
        <v>0.60896219446794431</v>
      </c>
    </row>
    <row r="309" ht="15.95" customHeight="1">
      <c r="A309" s="351" t="s">
        <v>501</v>
      </c>
      <c r="B309" s="354" t="s">
        <v>498</v>
      </c>
      <c r="C309" s="353"/>
      <c r="D309" s="85">
        <v>1</v>
      </c>
      <c r="E309" s="86">
        <v>398</v>
      </c>
      <c r="F309" s="87">
        <v>0.29999999999999999</v>
      </c>
      <c r="G309" s="88">
        <f t="shared" si="55"/>
        <v>278</v>
      </c>
      <c r="H309" s="89">
        <f t="shared" si="56"/>
        <v>39.278619999999997</v>
      </c>
      <c r="I309" s="89">
        <f t="shared" si="57"/>
        <v>39.278619999999997</v>
      </c>
      <c r="J309" s="89">
        <f t="shared" si="58"/>
        <v>5.1062205999999994</v>
      </c>
      <c r="K309" s="90">
        <f t="shared" si="59"/>
        <v>34.172399399999996</v>
      </c>
      <c r="L309" s="91">
        <v>0.20000000000000001</v>
      </c>
      <c r="M309" s="92">
        <f t="shared" si="60"/>
        <v>6.83447988</v>
      </c>
      <c r="N309" s="93">
        <v>0.050000000000000003</v>
      </c>
      <c r="O309" s="94">
        <f t="shared" si="61"/>
        <v>1.70861997</v>
      </c>
      <c r="P309" s="93">
        <v>0.050000000000000003</v>
      </c>
      <c r="Q309" s="94">
        <f t="shared" si="62"/>
        <v>1.70861997</v>
      </c>
      <c r="R309" s="95">
        <f t="shared" si="63"/>
        <v>23.920000000000002</v>
      </c>
      <c r="S309" s="96">
        <f t="shared" si="64"/>
        <v>23.920000000000002</v>
      </c>
      <c r="T309" s="97">
        <f t="shared" si="65"/>
        <v>0.60898269847565933</v>
      </c>
    </row>
    <row r="310" ht="15.95" customHeight="1">
      <c r="A310" s="351" t="s">
        <v>501</v>
      </c>
      <c r="B310" s="354" t="s">
        <v>499</v>
      </c>
      <c r="C310" s="353"/>
      <c r="D310" s="85">
        <v>1</v>
      </c>
      <c r="E310" s="86">
        <v>448</v>
      </c>
      <c r="F310" s="87">
        <v>0.29999999999999999</v>
      </c>
      <c r="G310" s="88">
        <f t="shared" si="55"/>
        <v>313</v>
      </c>
      <c r="H310" s="89">
        <f t="shared" si="56"/>
        <v>44.223770000000002</v>
      </c>
      <c r="I310" s="89">
        <f t="shared" si="57"/>
        <v>44.223770000000002</v>
      </c>
      <c r="J310" s="89">
        <f t="shared" si="58"/>
        <v>5.7490901000000001</v>
      </c>
      <c r="K310" s="90">
        <f t="shared" si="59"/>
        <v>38.474679899999998</v>
      </c>
      <c r="L310" s="91">
        <v>0.20000000000000001</v>
      </c>
      <c r="M310" s="92">
        <f t="shared" si="60"/>
        <v>7.6949359800000003</v>
      </c>
      <c r="N310" s="93">
        <v>0.050000000000000003</v>
      </c>
      <c r="O310" s="94">
        <f t="shared" si="61"/>
        <v>1.9237339950000001</v>
      </c>
      <c r="P310" s="93">
        <v>0.050000000000000003</v>
      </c>
      <c r="Q310" s="94">
        <f t="shared" si="62"/>
        <v>1.9237339950000001</v>
      </c>
      <c r="R310" s="95">
        <f t="shared" si="63"/>
        <v>26.93</v>
      </c>
      <c r="S310" s="96">
        <f t="shared" si="64"/>
        <v>26.93</v>
      </c>
      <c r="T310" s="97">
        <f t="shared" si="65"/>
        <v>0.60894853604746946</v>
      </c>
    </row>
    <row r="311" ht="15.95" customHeight="1">
      <c r="A311" s="351" t="s">
        <v>501</v>
      </c>
      <c r="B311" s="354" t="s">
        <v>282</v>
      </c>
      <c r="C311" s="59" t="str">
        <f>VLOOKUP(B311,'New template'!A:L,2,FALSE)</f>
        <v>E05096</v>
      </c>
      <c r="D311" s="85">
        <v>1</v>
      </c>
      <c r="E311" s="86">
        <v>498</v>
      </c>
      <c r="F311" s="87">
        <v>0.59999999999999998</v>
      </c>
      <c r="G311" s="88">
        <f t="shared" si="55"/>
        <v>199</v>
      </c>
      <c r="H311" s="89">
        <f t="shared" si="56"/>
        <v>28.116710000000001</v>
      </c>
      <c r="I311" s="89">
        <f t="shared" si="57"/>
        <v>28.116710000000001</v>
      </c>
      <c r="J311" s="89">
        <f t="shared" si="58"/>
        <v>3.6551723000000003</v>
      </c>
      <c r="K311" s="90">
        <f t="shared" si="59"/>
        <v>24.461537700000001</v>
      </c>
      <c r="L311" s="91">
        <v>0.20000000000000001</v>
      </c>
      <c r="M311" s="92">
        <f t="shared" si="60"/>
        <v>4.8923075400000009</v>
      </c>
      <c r="N311" s="93">
        <v>0.050000000000000003</v>
      </c>
      <c r="O311" s="94">
        <f t="shared" si="61"/>
        <v>1.2230768850000002</v>
      </c>
      <c r="P311" s="93">
        <v>0.050000000000000003</v>
      </c>
      <c r="Q311" s="94">
        <f t="shared" si="62"/>
        <v>1.2230768850000002</v>
      </c>
      <c r="R311" s="95">
        <f t="shared" si="63"/>
        <v>17.120000000000001</v>
      </c>
      <c r="S311" s="96">
        <f t="shared" si="64"/>
        <v>17.120000000000001</v>
      </c>
      <c r="T311" s="97">
        <f t="shared" si="65"/>
        <v>0.60889058499376347</v>
      </c>
    </row>
    <row r="312" ht="15.95" customHeight="1">
      <c r="A312" s="351" t="s">
        <v>501</v>
      </c>
      <c r="B312" s="354" t="s">
        <v>398</v>
      </c>
      <c r="C312" s="59" t="str">
        <f>VLOOKUP(B312,'New template'!A:L,2,FALSE)</f>
        <v>E06129</v>
      </c>
      <c r="D312" s="85">
        <v>1</v>
      </c>
      <c r="E312" s="86">
        <v>248</v>
      </c>
      <c r="F312" s="87">
        <v>0.40000000000000002</v>
      </c>
      <c r="G312" s="88">
        <f t="shared" si="55"/>
        <v>148</v>
      </c>
      <c r="H312" s="89">
        <f t="shared" si="56"/>
        <v>20.910920000000001</v>
      </c>
      <c r="I312" s="89">
        <f t="shared" si="57"/>
        <v>20.910920000000001</v>
      </c>
      <c r="J312" s="89">
        <f t="shared" si="58"/>
        <v>2.7184196000000003</v>
      </c>
      <c r="K312" s="90">
        <f t="shared" si="59"/>
        <v>18.1925004</v>
      </c>
      <c r="L312" s="91">
        <v>0.20000000000000001</v>
      </c>
      <c r="M312" s="92">
        <f t="shared" si="60"/>
        <v>3.63850008</v>
      </c>
      <c r="N312" s="93">
        <v>0.050000000000000003</v>
      </c>
      <c r="O312" s="94">
        <f t="shared" si="61"/>
        <v>0.90962502000000001</v>
      </c>
      <c r="P312" s="93">
        <v>0.050000000000000003</v>
      </c>
      <c r="Q312" s="94">
        <f t="shared" si="62"/>
        <v>0.90962502000000001</v>
      </c>
      <c r="R312" s="95">
        <f t="shared" si="63"/>
        <v>12.73</v>
      </c>
      <c r="S312" s="96">
        <f t="shared" si="64"/>
        <v>12.73</v>
      </c>
      <c r="T312" s="97">
        <f t="shared" si="65"/>
        <v>0.60877283256786408</v>
      </c>
    </row>
    <row r="313" ht="15.95" customHeight="1">
      <c r="A313" s="351" t="s">
        <v>501</v>
      </c>
      <c r="B313" s="354" t="s">
        <v>399</v>
      </c>
      <c r="C313" s="59" t="str">
        <f>VLOOKUP(B313,'New template'!A:L,2,FALSE)</f>
        <v>E06635</v>
      </c>
      <c r="D313" s="85">
        <v>5</v>
      </c>
      <c r="E313" s="86">
        <v>348</v>
      </c>
      <c r="F313" s="87">
        <v>0.40000000000000002</v>
      </c>
      <c r="G313" s="88">
        <f t="shared" si="55"/>
        <v>208</v>
      </c>
      <c r="H313" s="89">
        <f t="shared" si="56"/>
        <v>29.38832</v>
      </c>
      <c r="I313" s="89">
        <f t="shared" si="57"/>
        <v>146.94159999999999</v>
      </c>
      <c r="J313" s="89">
        <f t="shared" si="58"/>
        <v>3.8204816000000004</v>
      </c>
      <c r="K313" s="90">
        <f t="shared" si="59"/>
        <v>127.839192</v>
      </c>
      <c r="L313" s="91">
        <v>0.20000000000000001</v>
      </c>
      <c r="M313" s="92">
        <f t="shared" si="60"/>
        <v>25.567838399999999</v>
      </c>
      <c r="N313" s="93">
        <v>0.050000000000000003</v>
      </c>
      <c r="O313" s="94">
        <f t="shared" si="61"/>
        <v>6.3919595999999999</v>
      </c>
      <c r="P313" s="93">
        <v>0.050000000000000003</v>
      </c>
      <c r="Q313" s="94">
        <f t="shared" si="62"/>
        <v>6.3919595999999999</v>
      </c>
      <c r="R313" s="95">
        <f t="shared" si="63"/>
        <v>17.899999999999999</v>
      </c>
      <c r="S313" s="96">
        <f t="shared" si="64"/>
        <v>89.5</v>
      </c>
      <c r="T313" s="97">
        <f t="shared" si="65"/>
        <v>0.60908551424511514</v>
      </c>
    </row>
    <row r="314" ht="15.95" customHeight="1">
      <c r="A314" s="351" t="s">
        <v>501</v>
      </c>
      <c r="B314" s="354" t="s">
        <v>250</v>
      </c>
      <c r="C314" s="59" t="str">
        <f>VLOOKUP(B314,'New template'!A:L,2,FALSE)</f>
        <v>E03024</v>
      </c>
      <c r="D314" s="85">
        <v>6</v>
      </c>
      <c r="E314" s="86">
        <v>198</v>
      </c>
      <c r="F314" s="87">
        <v>0.75</v>
      </c>
      <c r="G314" s="88">
        <f t="shared" si="55"/>
        <v>49</v>
      </c>
      <c r="H314" s="89">
        <f t="shared" si="56"/>
        <v>6.9232100000000001</v>
      </c>
      <c r="I314" s="89">
        <f t="shared" si="57"/>
        <v>41.539259999999999</v>
      </c>
      <c r="J314" s="89">
        <f t="shared" si="58"/>
        <v>0.90001730000000002</v>
      </c>
      <c r="K314" s="90">
        <f t="shared" si="59"/>
        <v>36.139156200000002</v>
      </c>
      <c r="L314" s="91">
        <v>0.20000000000000001</v>
      </c>
      <c r="M314" s="92">
        <f t="shared" si="60"/>
        <v>7.2278312400000004</v>
      </c>
      <c r="N314" s="93">
        <v>0.050000000000000003</v>
      </c>
      <c r="O314" s="94">
        <f t="shared" si="61"/>
        <v>1.8069578100000001</v>
      </c>
      <c r="P314" s="93">
        <v>0.050000000000000003</v>
      </c>
      <c r="Q314" s="94">
        <f t="shared" si="62"/>
        <v>1.8069578100000001</v>
      </c>
      <c r="R314" s="95">
        <f t="shared" si="63"/>
        <v>4.2199999999999998</v>
      </c>
      <c r="S314" s="96">
        <f t="shared" si="64"/>
        <v>25.32</v>
      </c>
      <c r="T314" s="97">
        <f t="shared" si="65"/>
        <v>0.60954383876843254</v>
      </c>
    </row>
    <row r="315" ht="15.95" customHeight="1">
      <c r="A315" s="351" t="s">
        <v>501</v>
      </c>
      <c r="B315" s="354" t="s">
        <v>389</v>
      </c>
      <c r="C315" s="59" t="str">
        <f>VLOOKUP(B315,'New template'!A:L,2,FALSE)</f>
        <v>E06160</v>
      </c>
      <c r="D315" s="85">
        <v>2</v>
      </c>
      <c r="E315" s="86">
        <v>298</v>
      </c>
      <c r="F315" s="87">
        <v>0.5</v>
      </c>
      <c r="G315" s="88">
        <f t="shared" si="55"/>
        <v>149</v>
      </c>
      <c r="H315" s="89">
        <f t="shared" si="56"/>
        <v>21.052209999999999</v>
      </c>
      <c r="I315" s="89">
        <f t="shared" si="57"/>
        <v>42.104419999999998</v>
      </c>
      <c r="J315" s="89">
        <f t="shared" si="58"/>
        <v>2.7367873</v>
      </c>
      <c r="K315" s="90">
        <f t="shared" si="59"/>
        <v>36.630845399999998</v>
      </c>
      <c r="L315" s="91">
        <v>0.20000000000000001</v>
      </c>
      <c r="M315" s="92">
        <f t="shared" si="60"/>
        <v>7.3261690799999997</v>
      </c>
      <c r="N315" s="93">
        <v>0.050000000000000003</v>
      </c>
      <c r="O315" s="94">
        <f t="shared" si="61"/>
        <v>1.8315422699999999</v>
      </c>
      <c r="P315" s="93">
        <v>0.050000000000000003</v>
      </c>
      <c r="Q315" s="94">
        <f t="shared" si="62"/>
        <v>1.8315422699999999</v>
      </c>
      <c r="R315" s="95">
        <f t="shared" si="63"/>
        <v>12.82</v>
      </c>
      <c r="S315" s="96">
        <f t="shared" si="64"/>
        <v>25.640000000000001</v>
      </c>
      <c r="T315" s="97">
        <f t="shared" si="65"/>
        <v>0.60896219446794431</v>
      </c>
    </row>
    <row r="316" ht="15.95" customHeight="1">
      <c r="A316" s="351" t="s">
        <v>501</v>
      </c>
      <c r="B316" s="354" t="s">
        <v>390</v>
      </c>
      <c r="C316" s="59" t="str">
        <f>VLOOKUP(B316,'New template'!A:L,2,FALSE)</f>
        <v>E06168</v>
      </c>
      <c r="D316" s="85">
        <v>2</v>
      </c>
      <c r="E316" s="86">
        <v>178</v>
      </c>
      <c r="F316" s="87">
        <v>0.34000000000000002</v>
      </c>
      <c r="G316" s="88">
        <f t="shared" si="55"/>
        <v>117</v>
      </c>
      <c r="H316" s="89">
        <f t="shared" si="56"/>
        <v>16.530930000000001</v>
      </c>
      <c r="I316" s="89">
        <f t="shared" si="57"/>
        <v>33.061860000000003</v>
      </c>
      <c r="J316" s="89">
        <f t="shared" si="58"/>
        <v>2.1490209000000005</v>
      </c>
      <c r="K316" s="90">
        <f t="shared" si="59"/>
        <v>28.763818200000003</v>
      </c>
      <c r="L316" s="91">
        <v>0.20000000000000001</v>
      </c>
      <c r="M316" s="92">
        <f t="shared" si="60"/>
        <v>5.7527636400000013</v>
      </c>
      <c r="N316" s="93">
        <v>0.050000000000000003</v>
      </c>
      <c r="O316" s="94">
        <f t="shared" si="61"/>
        <v>1.4381909100000003</v>
      </c>
      <c r="P316" s="93">
        <v>0.050000000000000003</v>
      </c>
      <c r="Q316" s="94">
        <f t="shared" si="62"/>
        <v>1.4381909100000003</v>
      </c>
      <c r="R316" s="95">
        <f t="shared" si="63"/>
        <v>10.07</v>
      </c>
      <c r="S316" s="96">
        <f t="shared" si="64"/>
        <v>20.140000000000001</v>
      </c>
      <c r="T316" s="97">
        <f t="shared" si="65"/>
        <v>0.60916113007556139</v>
      </c>
    </row>
    <row r="317" ht="15.95" customHeight="1">
      <c r="A317" s="351" t="s">
        <v>501</v>
      </c>
      <c r="B317" s="354" t="s">
        <v>391</v>
      </c>
      <c r="C317" s="59" t="str">
        <f>VLOOKUP(B317,'New template'!A:L,2,FALSE)</f>
        <v>E06162</v>
      </c>
      <c r="D317" s="85">
        <v>4</v>
      </c>
      <c r="E317" s="86">
        <v>498</v>
      </c>
      <c r="F317" s="87">
        <v>0.5</v>
      </c>
      <c r="G317" s="88">
        <f t="shared" si="55"/>
        <v>249</v>
      </c>
      <c r="H317" s="89">
        <f t="shared" si="56"/>
        <v>35.18121</v>
      </c>
      <c r="I317" s="89">
        <f t="shared" si="57"/>
        <v>140.72484</v>
      </c>
      <c r="J317" s="89">
        <f t="shared" si="58"/>
        <v>4.5735573</v>
      </c>
      <c r="K317" s="90">
        <f t="shared" si="59"/>
        <v>122.4306108</v>
      </c>
      <c r="L317" s="91">
        <v>0.20000000000000001</v>
      </c>
      <c r="M317" s="92">
        <f t="shared" si="60"/>
        <v>24.486122160000001</v>
      </c>
      <c r="N317" s="93">
        <v>0.050000000000000003</v>
      </c>
      <c r="O317" s="94">
        <f t="shared" si="61"/>
        <v>6.1215305400000002</v>
      </c>
      <c r="P317" s="93">
        <v>0.050000000000000003</v>
      </c>
      <c r="Q317" s="94">
        <f t="shared" si="62"/>
        <v>6.1215305400000002</v>
      </c>
      <c r="R317" s="95">
        <f t="shared" si="63"/>
        <v>21.43</v>
      </c>
      <c r="S317" s="96">
        <f t="shared" si="64"/>
        <v>85.719999999999999</v>
      </c>
      <c r="T317" s="97">
        <f t="shared" si="65"/>
        <v>0.60913197698430499</v>
      </c>
    </row>
    <row r="318" ht="15.95" customHeight="1">
      <c r="A318" s="351" t="s">
        <v>501</v>
      </c>
      <c r="B318" s="354" t="s">
        <v>441</v>
      </c>
      <c r="C318" s="59" t="str">
        <f>VLOOKUP(B318,'New template'!A:L,2,FALSE)</f>
        <v>E06381</v>
      </c>
      <c r="D318" s="85">
        <v>2</v>
      </c>
      <c r="E318" s="86">
        <v>198</v>
      </c>
      <c r="F318" s="87">
        <v>0.34999999999999998</v>
      </c>
      <c r="G318" s="88">
        <f t="shared" si="55"/>
        <v>128</v>
      </c>
      <c r="H318" s="89">
        <f t="shared" si="56"/>
        <v>18.08512</v>
      </c>
      <c r="I318" s="89">
        <f t="shared" si="57"/>
        <v>36.17024</v>
      </c>
      <c r="J318" s="89">
        <f t="shared" si="58"/>
        <v>2.3510656000000001</v>
      </c>
      <c r="K318" s="90">
        <f t="shared" si="59"/>
        <v>31.4681088</v>
      </c>
      <c r="L318" s="91">
        <v>0.20000000000000001</v>
      </c>
      <c r="M318" s="92">
        <f t="shared" si="60"/>
        <v>6.2936217600000006</v>
      </c>
      <c r="N318" s="93">
        <v>0.050000000000000003</v>
      </c>
      <c r="O318" s="94">
        <f t="shared" si="61"/>
        <v>1.5734054400000002</v>
      </c>
      <c r="P318" s="93">
        <v>0.050000000000000003</v>
      </c>
      <c r="Q318" s="94">
        <f t="shared" si="62"/>
        <v>1.5734054400000002</v>
      </c>
      <c r="R318" s="95">
        <f t="shared" si="63"/>
        <v>11.01</v>
      </c>
      <c r="S318" s="96">
        <f t="shared" si="64"/>
        <v>22.02</v>
      </c>
      <c r="T318" s="97">
        <f t="shared" si="65"/>
        <v>0.60878777691273267</v>
      </c>
    </row>
    <row r="319" ht="15.95" customHeight="1">
      <c r="A319" s="351" t="s">
        <v>501</v>
      </c>
      <c r="B319" s="354" t="s">
        <v>443</v>
      </c>
      <c r="C319" s="59" t="str">
        <f>VLOOKUP(B319,'New template'!A:L,2,FALSE)</f>
        <v>E06689</v>
      </c>
      <c r="D319" s="85">
        <v>1</v>
      </c>
      <c r="E319" s="86">
        <v>298</v>
      </c>
      <c r="F319" s="87">
        <v>0.34999999999999998</v>
      </c>
      <c r="G319" s="88">
        <f t="shared" si="55"/>
        <v>193</v>
      </c>
      <c r="H319" s="89">
        <f t="shared" si="56"/>
        <v>27.268969999999999</v>
      </c>
      <c r="I319" s="89">
        <f t="shared" si="57"/>
        <v>27.268969999999999</v>
      </c>
      <c r="J319" s="89">
        <f t="shared" si="58"/>
        <v>3.5449660999999999</v>
      </c>
      <c r="K319" s="90">
        <f t="shared" si="59"/>
        <v>23.7240039</v>
      </c>
      <c r="L319" s="91">
        <v>0.20000000000000001</v>
      </c>
      <c r="M319" s="92">
        <f t="shared" si="60"/>
        <v>4.7448007800000003</v>
      </c>
      <c r="N319" s="93">
        <v>0.050000000000000003</v>
      </c>
      <c r="O319" s="94">
        <f t="shared" si="61"/>
        <v>1.1862001950000001</v>
      </c>
      <c r="P319" s="93">
        <v>0.050000000000000003</v>
      </c>
      <c r="Q319" s="94">
        <f t="shared" si="62"/>
        <v>1.1862001950000001</v>
      </c>
      <c r="R319" s="95">
        <f t="shared" si="63"/>
        <v>16.609999999999999</v>
      </c>
      <c r="S319" s="96">
        <f t="shared" si="64"/>
        <v>16.609999999999999</v>
      </c>
      <c r="T319" s="97">
        <f t="shared" si="65"/>
        <v>0.60911724938639045</v>
      </c>
    </row>
    <row r="320" ht="15.95" customHeight="1">
      <c r="A320" s="351" t="s">
        <v>501</v>
      </c>
      <c r="B320" s="354" t="s">
        <v>393</v>
      </c>
      <c r="C320" s="40" t="s">
        <v>263</v>
      </c>
      <c r="D320" s="85">
        <v>1</v>
      </c>
      <c r="E320" s="86">
        <v>258</v>
      </c>
      <c r="F320" s="87">
        <v>0.80000000000000004</v>
      </c>
      <c r="G320" s="88">
        <f t="shared" si="55"/>
        <v>51</v>
      </c>
      <c r="H320" s="89">
        <f t="shared" si="56"/>
        <v>7.2057900000000004</v>
      </c>
      <c r="I320" s="89">
        <f t="shared" si="57"/>
        <v>7.2057900000000004</v>
      </c>
      <c r="J320" s="89">
        <f t="shared" si="58"/>
        <v>0.9367527000000001</v>
      </c>
      <c r="K320" s="90">
        <f t="shared" si="59"/>
        <v>6.2690372999999999</v>
      </c>
      <c r="L320" s="91">
        <v>0.20000000000000001</v>
      </c>
      <c r="M320" s="92">
        <f t="shared" si="60"/>
        <v>1.25380746</v>
      </c>
      <c r="N320" s="93">
        <v>0.050000000000000003</v>
      </c>
      <c r="O320" s="94">
        <f t="shared" si="61"/>
        <v>0.313451865</v>
      </c>
      <c r="P320" s="93">
        <v>0.050000000000000003</v>
      </c>
      <c r="Q320" s="94">
        <f t="shared" si="62"/>
        <v>0.313451865</v>
      </c>
      <c r="R320" s="95">
        <f t="shared" si="63"/>
        <v>4.3899999999999997</v>
      </c>
      <c r="S320" s="96">
        <f t="shared" si="64"/>
        <v>4.3899999999999997</v>
      </c>
      <c r="T320" s="97">
        <f t="shared" si="65"/>
        <v>0.60923229791598132</v>
      </c>
    </row>
    <row r="321" ht="15.95" customHeight="1">
      <c r="A321" s="351" t="s">
        <v>501</v>
      </c>
      <c r="B321" s="354" t="s">
        <v>528</v>
      </c>
      <c r="C321" s="353"/>
      <c r="D321" s="85">
        <v>8</v>
      </c>
      <c r="E321" s="86">
        <v>198</v>
      </c>
      <c r="F321" s="87">
        <v>0</v>
      </c>
      <c r="G321" s="88">
        <f t="shared" si="55"/>
        <v>198</v>
      </c>
      <c r="H321" s="89">
        <f t="shared" si="56"/>
        <v>27.97542</v>
      </c>
      <c r="I321" s="89">
        <f t="shared" si="57"/>
        <v>223.80336</v>
      </c>
      <c r="J321" s="89">
        <f t="shared" si="58"/>
        <v>3.6368046000000001</v>
      </c>
      <c r="K321" s="90">
        <f t="shared" si="59"/>
        <v>194.70892319999999</v>
      </c>
      <c r="L321" s="91">
        <v>0.20000000000000001</v>
      </c>
      <c r="M321" s="92">
        <f t="shared" si="60"/>
        <v>38.941784640000002</v>
      </c>
      <c r="N321" s="93">
        <v>0.050000000000000003</v>
      </c>
      <c r="O321" s="94">
        <f t="shared" si="61"/>
        <v>9.7354461600000004</v>
      </c>
      <c r="P321" s="93">
        <v>0.050000000000000003</v>
      </c>
      <c r="Q321" s="94">
        <f t="shared" si="62"/>
        <v>9.7354461600000004</v>
      </c>
      <c r="R321" s="95">
        <f t="shared" si="63"/>
        <v>17.039999999999999</v>
      </c>
      <c r="S321" s="96">
        <f t="shared" si="64"/>
        <v>136.31999999999999</v>
      </c>
      <c r="T321" s="97">
        <f t="shared" si="65"/>
        <v>0.60910613674432768</v>
      </c>
    </row>
    <row r="322" ht="15.95" customHeight="1">
      <c r="A322" s="351" t="s">
        <v>501</v>
      </c>
      <c r="B322" s="354" t="s">
        <v>529</v>
      </c>
      <c r="C322" s="353"/>
      <c r="D322" s="85">
        <v>2</v>
      </c>
      <c r="E322" s="86">
        <v>298</v>
      </c>
      <c r="F322" s="87">
        <v>0</v>
      </c>
      <c r="G322" s="88">
        <f t="shared" si="55"/>
        <v>298</v>
      </c>
      <c r="H322" s="89">
        <f t="shared" si="56"/>
        <v>42.104419999999998</v>
      </c>
      <c r="I322" s="89">
        <f t="shared" si="57"/>
        <v>84.208839999999995</v>
      </c>
      <c r="J322" s="89">
        <f t="shared" si="58"/>
        <v>5.4735746000000001</v>
      </c>
      <c r="K322" s="90">
        <f t="shared" si="59"/>
        <v>73.261690799999997</v>
      </c>
      <c r="L322" s="91">
        <v>0.20000000000000001</v>
      </c>
      <c r="M322" s="92">
        <f t="shared" si="60"/>
        <v>14.652338159999999</v>
      </c>
      <c r="N322" s="93">
        <v>0.050000000000000003</v>
      </c>
      <c r="O322" s="94">
        <f t="shared" si="61"/>
        <v>3.6630845399999998</v>
      </c>
      <c r="P322" s="93">
        <v>0.050000000000000003</v>
      </c>
      <c r="Q322" s="94">
        <f t="shared" si="62"/>
        <v>3.6630845399999998</v>
      </c>
      <c r="R322" s="95">
        <f t="shared" si="63"/>
        <v>25.640000000000001</v>
      </c>
      <c r="S322" s="96">
        <f t="shared" si="64"/>
        <v>51.280000000000001</v>
      </c>
      <c r="T322" s="97">
        <f t="shared" si="65"/>
        <v>0.60896219446794431</v>
      </c>
    </row>
    <row r="323" ht="15.95" customHeight="1">
      <c r="A323" s="351" t="s">
        <v>501</v>
      </c>
      <c r="B323" s="354" t="s">
        <v>264</v>
      </c>
      <c r="C323" s="59" t="str">
        <f>VLOOKUP(B323,'New template'!A:L,2,FALSE)</f>
        <v>E01607</v>
      </c>
      <c r="D323" s="85">
        <v>2</v>
      </c>
      <c r="E323" s="86">
        <v>314</v>
      </c>
      <c r="F323" s="87">
        <v>0.90000000000000002</v>
      </c>
      <c r="G323" s="88">
        <f t="shared" si="55"/>
        <v>31</v>
      </c>
      <c r="H323" s="89">
        <f t="shared" si="56"/>
        <v>4.3799900000000003</v>
      </c>
      <c r="I323" s="89">
        <f t="shared" si="57"/>
        <v>8.7599800000000005</v>
      </c>
      <c r="J323" s="89">
        <f t="shared" si="58"/>
        <v>0.56939870000000004</v>
      </c>
      <c r="K323" s="90">
        <f t="shared" si="59"/>
        <v>7.6211826000000009</v>
      </c>
      <c r="L323" s="91">
        <v>0.20000000000000001</v>
      </c>
      <c r="M323" s="92">
        <f t="shared" si="60"/>
        <v>1.5242365200000003</v>
      </c>
      <c r="N323" s="93">
        <v>0.050000000000000003</v>
      </c>
      <c r="O323" s="94">
        <f t="shared" si="61"/>
        <v>0.38105913000000008</v>
      </c>
      <c r="P323" s="93">
        <v>0.050000000000000003</v>
      </c>
      <c r="Q323" s="94">
        <f t="shared" si="62"/>
        <v>0.38105913000000008</v>
      </c>
      <c r="R323" s="95">
        <f t="shared" si="63"/>
        <v>2.6699999999999999</v>
      </c>
      <c r="S323" s="96">
        <f t="shared" si="64"/>
        <v>5.3399999999999999</v>
      </c>
      <c r="T323" s="97">
        <f t="shared" si="65"/>
        <v>0.60959043285486947</v>
      </c>
    </row>
    <row r="324" ht="15.95" customHeight="1">
      <c r="A324" s="351" t="s">
        <v>501</v>
      </c>
      <c r="B324" s="354" t="s">
        <v>394</v>
      </c>
      <c r="C324" s="59" t="str">
        <f>VLOOKUP(B324,'New template'!A:L,2,FALSE)</f>
        <v>E05071</v>
      </c>
      <c r="D324" s="85">
        <v>2</v>
      </c>
      <c r="E324" s="86">
        <v>148</v>
      </c>
      <c r="F324" s="87">
        <v>0.75</v>
      </c>
      <c r="G324" s="88">
        <f t="shared" si="55"/>
        <v>37</v>
      </c>
      <c r="H324" s="89">
        <f t="shared" si="56"/>
        <v>5.2277300000000002</v>
      </c>
      <c r="I324" s="89">
        <f t="shared" si="57"/>
        <v>10.45546</v>
      </c>
      <c r="J324" s="89">
        <f t="shared" si="58"/>
        <v>0.67960490000000007</v>
      </c>
      <c r="K324" s="90">
        <f t="shared" si="59"/>
        <v>9.0962502000000001</v>
      </c>
      <c r="L324" s="91">
        <v>0.20000000000000001</v>
      </c>
      <c r="M324" s="92">
        <f t="shared" si="60"/>
        <v>1.81925004</v>
      </c>
      <c r="N324" s="93">
        <v>0.050000000000000003</v>
      </c>
      <c r="O324" s="94">
        <f t="shared" si="61"/>
        <v>0.45481251</v>
      </c>
      <c r="P324" s="93">
        <v>0.050000000000000003</v>
      </c>
      <c r="Q324" s="94">
        <f t="shared" si="62"/>
        <v>0.45481251</v>
      </c>
      <c r="R324" s="95">
        <f t="shared" si="63"/>
        <v>3.1800000000000002</v>
      </c>
      <c r="S324" s="96">
        <f t="shared" si="64"/>
        <v>6.3600000000000003</v>
      </c>
      <c r="T324" s="97">
        <f t="shared" si="65"/>
        <v>0.60829461353206837</v>
      </c>
    </row>
    <row r="325" ht="15.95" customHeight="1">
      <c r="A325" s="351" t="s">
        <v>501</v>
      </c>
      <c r="B325" s="354" t="s">
        <v>395</v>
      </c>
      <c r="C325" s="59" t="str">
        <f>VLOOKUP(B325,'New template'!A:L,2,FALSE)</f>
        <v>E06305</v>
      </c>
      <c r="D325" s="85">
        <v>1</v>
      </c>
      <c r="E325" s="86">
        <v>198</v>
      </c>
      <c r="F325" s="87">
        <v>0.75</v>
      </c>
      <c r="G325" s="88">
        <f t="shared" si="55"/>
        <v>49</v>
      </c>
      <c r="H325" s="89">
        <f t="shared" si="56"/>
        <v>6.9232100000000001</v>
      </c>
      <c r="I325" s="89">
        <f t="shared" si="57"/>
        <v>6.9232100000000001</v>
      </c>
      <c r="J325" s="89">
        <f t="shared" si="58"/>
        <v>0.90001730000000002</v>
      </c>
      <c r="K325" s="90">
        <f t="shared" si="59"/>
        <v>6.0231927000000001</v>
      </c>
      <c r="L325" s="91">
        <v>0.20000000000000001</v>
      </c>
      <c r="M325" s="92">
        <f t="shared" si="60"/>
        <v>1.2046385400000001</v>
      </c>
      <c r="N325" s="93">
        <v>0.050000000000000003</v>
      </c>
      <c r="O325" s="94">
        <f t="shared" si="61"/>
        <v>0.30115963500000004</v>
      </c>
      <c r="P325" s="93">
        <v>0.050000000000000003</v>
      </c>
      <c r="Q325" s="94">
        <f t="shared" si="62"/>
        <v>0.30115963500000004</v>
      </c>
      <c r="R325" s="95">
        <f t="shared" si="63"/>
        <v>4.2199999999999998</v>
      </c>
      <c r="S325" s="96">
        <f t="shared" si="64"/>
        <v>4.2199999999999998</v>
      </c>
      <c r="T325" s="97">
        <f t="shared" si="65"/>
        <v>0.60954383876843254</v>
      </c>
    </row>
    <row r="326" ht="15.95" customHeight="1">
      <c r="A326" s="349" t="s">
        <v>500</v>
      </c>
      <c r="B326" s="74"/>
      <c r="C326" s="75"/>
      <c r="D326" s="76">
        <f>SUM(D230:D325)</f>
        <v>685</v>
      </c>
      <c r="E326" s="77"/>
      <c r="F326" s="78"/>
      <c r="G326" s="79"/>
      <c r="H326" s="80"/>
      <c r="I326" s="80">
        <f>SUM(I230:I325)</f>
        <v>7860.9517300000034</v>
      </c>
      <c r="J326" s="81">
        <v>0.13</v>
      </c>
      <c r="K326" s="80">
        <f>SUM(K230:K325)</f>
        <v>6839.0280051000036</v>
      </c>
      <c r="L326" s="81">
        <v>0.20000000000000001</v>
      </c>
      <c r="M326" s="80">
        <f>SUM(M230:M325)</f>
        <v>1367.8056010200003</v>
      </c>
      <c r="N326" s="81">
        <f>O326/K326</f>
        <v>0.049999999999999982</v>
      </c>
      <c r="O326" s="80">
        <f>SUM(O230:O325)</f>
        <v>341.95140025500007</v>
      </c>
      <c r="P326" s="81">
        <f>Q326/K326</f>
        <v>0.049999999999999982</v>
      </c>
      <c r="Q326" s="80">
        <f>SUM(Q230:Q325)</f>
        <v>341.95140025500007</v>
      </c>
      <c r="R326" s="82"/>
      <c r="S326" s="80">
        <f>SUM(S230:S325)</f>
        <v>4788.71</v>
      </c>
      <c r="T326" s="81">
        <v>0.60999999999999999</v>
      </c>
    </row>
    <row r="327" ht="15.95" customHeight="1">
      <c r="A327" s="352" t="s">
        <v>502</v>
      </c>
      <c r="B327" s="39" t="s">
        <v>22</v>
      </c>
      <c r="C327" s="40" t="s">
        <v>23</v>
      </c>
      <c r="D327" s="41">
        <v>0</v>
      </c>
      <c r="E327" s="42">
        <v>278</v>
      </c>
      <c r="F327" s="43">
        <v>0</v>
      </c>
      <c r="G327" s="44">
        <f t="shared" ref="G327:G390" si="66">ROUNDDOWN(E327*(1-F327),0)</f>
        <v>278</v>
      </c>
      <c r="H327" s="45">
        <f t="shared" ref="H327:H390" si="67">G327*$C$6</f>
        <v>39.278619999999997</v>
      </c>
      <c r="I327" s="45">
        <f t="shared" ref="I327:I390" si="68">H327*D327</f>
        <v>0</v>
      </c>
      <c r="J327" s="45">
        <f t="shared" ref="J327:J390" si="69">H327*0.13</f>
        <v>5.1062205999999994</v>
      </c>
      <c r="K327" s="46">
        <f t="shared" ref="K327:K390" si="70">(H327-J327)*D327</f>
        <v>0</v>
      </c>
      <c r="L327" s="47">
        <v>0.20000000000000001</v>
      </c>
      <c r="M327" s="48">
        <f t="shared" ref="M327:M390" si="71">K327*L327</f>
        <v>0</v>
      </c>
      <c r="N327" s="49">
        <v>0.050000000000000003</v>
      </c>
      <c r="O327" s="50">
        <f t="shared" ref="O327:O390" si="72">K327*N327</f>
        <v>0</v>
      </c>
      <c r="P327" s="49">
        <v>0.050000000000000003</v>
      </c>
      <c r="Q327" s="50">
        <f t="shared" ref="Q327:Q390" si="73">K327*P327</f>
        <v>0</v>
      </c>
      <c r="R327" s="51">
        <f t="shared" ref="R327:R390" si="74">IFERROR(ROUND((K327-M327-O327-Q327)/D327,2),0)</f>
        <v>0</v>
      </c>
      <c r="S327" s="52">
        <f t="shared" ref="S327:S390" si="75">+D327*R327</f>
        <v>0</v>
      </c>
      <c r="T327" s="53" t="e">
        <f t="shared" ref="T327:T390" si="76">S327/I327</f>
        <v>#DIV/0!</v>
      </c>
    </row>
    <row r="328" ht="15.95" customHeight="1">
      <c r="A328" s="352" t="s">
        <v>502</v>
      </c>
      <c r="B328" s="39" t="s">
        <v>24</v>
      </c>
      <c r="C328" s="40" t="s">
        <v>25</v>
      </c>
      <c r="D328" s="41">
        <f>VLOOKUP(B328,[1]銷售庫存統計總表!B:N,13,FALSE)</f>
        <v>0</v>
      </c>
      <c r="E328" s="42">
        <v>278</v>
      </c>
      <c r="F328" s="43">
        <v>0</v>
      </c>
      <c r="G328" s="44">
        <f t="shared" si="66"/>
        <v>278</v>
      </c>
      <c r="H328" s="45">
        <f t="shared" si="67"/>
        <v>39.278619999999997</v>
      </c>
      <c r="I328" s="45">
        <f t="shared" si="68"/>
        <v>0</v>
      </c>
      <c r="J328" s="45">
        <f t="shared" si="69"/>
        <v>5.1062205999999994</v>
      </c>
      <c r="K328" s="46">
        <f t="shared" si="70"/>
        <v>0</v>
      </c>
      <c r="L328" s="47">
        <v>0.20000000000000001</v>
      </c>
      <c r="M328" s="48">
        <f t="shared" si="71"/>
        <v>0</v>
      </c>
      <c r="N328" s="49">
        <v>0.050000000000000003</v>
      </c>
      <c r="O328" s="50">
        <f t="shared" si="72"/>
        <v>0</v>
      </c>
      <c r="P328" s="49">
        <v>0.050000000000000003</v>
      </c>
      <c r="Q328" s="50">
        <f t="shared" si="73"/>
        <v>0</v>
      </c>
      <c r="R328" s="51">
        <f t="shared" si="74"/>
        <v>0</v>
      </c>
      <c r="S328" s="52">
        <f t="shared" si="75"/>
        <v>0</v>
      </c>
      <c r="T328" s="53" t="e">
        <f t="shared" si="76"/>
        <v>#DIV/0!</v>
      </c>
    </row>
    <row r="329" ht="15.95" customHeight="1">
      <c r="A329" s="352" t="s">
        <v>502</v>
      </c>
      <c r="B329" s="39" t="s">
        <v>26</v>
      </c>
      <c r="C329" s="40" t="s">
        <v>27</v>
      </c>
      <c r="D329" s="41">
        <v>0</v>
      </c>
      <c r="E329" s="42">
        <v>268</v>
      </c>
      <c r="F329" s="43">
        <v>0</v>
      </c>
      <c r="G329" s="44">
        <f t="shared" si="66"/>
        <v>268</v>
      </c>
      <c r="H329" s="45">
        <f t="shared" si="67"/>
        <v>37.865720000000003</v>
      </c>
      <c r="I329" s="45">
        <f t="shared" si="68"/>
        <v>0</v>
      </c>
      <c r="J329" s="45">
        <f t="shared" si="69"/>
        <v>4.9225436000000009</v>
      </c>
      <c r="K329" s="46">
        <f t="shared" si="70"/>
        <v>0</v>
      </c>
      <c r="L329" s="47">
        <v>0.20000000000000001</v>
      </c>
      <c r="M329" s="48">
        <f t="shared" si="71"/>
        <v>0</v>
      </c>
      <c r="N329" s="49">
        <v>0.050000000000000003</v>
      </c>
      <c r="O329" s="50">
        <f t="shared" si="72"/>
        <v>0</v>
      </c>
      <c r="P329" s="49">
        <v>0.050000000000000003</v>
      </c>
      <c r="Q329" s="50">
        <f t="shared" si="73"/>
        <v>0</v>
      </c>
      <c r="R329" s="51">
        <f t="shared" si="74"/>
        <v>0</v>
      </c>
      <c r="S329" s="52">
        <f t="shared" si="75"/>
        <v>0</v>
      </c>
      <c r="T329" s="53" t="e">
        <f t="shared" si="76"/>
        <v>#DIV/0!</v>
      </c>
    </row>
    <row r="330" ht="15.95" customHeight="1">
      <c r="A330" s="352" t="s">
        <v>502</v>
      </c>
      <c r="B330" s="39" t="s">
        <v>28</v>
      </c>
      <c r="C330" s="40" t="s">
        <v>29</v>
      </c>
      <c r="D330" s="41">
        <v>0</v>
      </c>
      <c r="E330" s="42">
        <v>368</v>
      </c>
      <c r="F330" s="43">
        <v>0</v>
      </c>
      <c r="G330" s="44">
        <f t="shared" si="66"/>
        <v>368</v>
      </c>
      <c r="H330" s="45">
        <f t="shared" si="67"/>
        <v>51.994720000000001</v>
      </c>
      <c r="I330" s="45">
        <f t="shared" si="68"/>
        <v>0</v>
      </c>
      <c r="J330" s="45">
        <f t="shared" si="69"/>
        <v>6.7593136000000005</v>
      </c>
      <c r="K330" s="46">
        <f t="shared" si="70"/>
        <v>0</v>
      </c>
      <c r="L330" s="47">
        <v>0.20000000000000001</v>
      </c>
      <c r="M330" s="48">
        <f t="shared" si="71"/>
        <v>0</v>
      </c>
      <c r="N330" s="49">
        <v>0.050000000000000003</v>
      </c>
      <c r="O330" s="50">
        <f t="shared" si="72"/>
        <v>0</v>
      </c>
      <c r="P330" s="49">
        <v>0.050000000000000003</v>
      </c>
      <c r="Q330" s="50">
        <f t="shared" si="73"/>
        <v>0</v>
      </c>
      <c r="R330" s="51">
        <f t="shared" si="74"/>
        <v>0</v>
      </c>
      <c r="S330" s="52">
        <f t="shared" si="75"/>
        <v>0</v>
      </c>
      <c r="T330" s="53" t="e">
        <f t="shared" si="76"/>
        <v>#DIV/0!</v>
      </c>
    </row>
    <row r="331" ht="15.95" customHeight="1">
      <c r="A331" s="352" t="s">
        <v>502</v>
      </c>
      <c r="B331" s="39" t="s">
        <v>30</v>
      </c>
      <c r="C331" s="40" t="s">
        <v>31</v>
      </c>
      <c r="D331" s="41">
        <v>0</v>
      </c>
      <c r="E331" s="42">
        <v>498</v>
      </c>
      <c r="F331" s="43">
        <v>0</v>
      </c>
      <c r="G331" s="44">
        <f t="shared" si="66"/>
        <v>498</v>
      </c>
      <c r="H331" s="45">
        <f t="shared" si="67"/>
        <v>70.36242</v>
      </c>
      <c r="I331" s="45">
        <f t="shared" si="68"/>
        <v>0</v>
      </c>
      <c r="J331" s="45">
        <f t="shared" si="69"/>
        <v>9.1471146000000001</v>
      </c>
      <c r="K331" s="46">
        <f t="shared" si="70"/>
        <v>0</v>
      </c>
      <c r="L331" s="47">
        <v>0.20000000000000001</v>
      </c>
      <c r="M331" s="48">
        <f t="shared" si="71"/>
        <v>0</v>
      </c>
      <c r="N331" s="49">
        <v>0.050000000000000003</v>
      </c>
      <c r="O331" s="50">
        <f t="shared" si="72"/>
        <v>0</v>
      </c>
      <c r="P331" s="49">
        <v>0.050000000000000003</v>
      </c>
      <c r="Q331" s="50">
        <f t="shared" si="73"/>
        <v>0</v>
      </c>
      <c r="R331" s="51">
        <f t="shared" si="74"/>
        <v>0</v>
      </c>
      <c r="S331" s="52">
        <f t="shared" si="75"/>
        <v>0</v>
      </c>
      <c r="T331" s="53" t="e">
        <f t="shared" si="76"/>
        <v>#DIV/0!</v>
      </c>
    </row>
    <row r="332" ht="15.95" customHeight="1">
      <c r="A332" s="352" t="s">
        <v>502</v>
      </c>
      <c r="B332" s="39" t="s">
        <v>32</v>
      </c>
      <c r="C332" s="40" t="s">
        <v>33</v>
      </c>
      <c r="D332" s="41">
        <v>0</v>
      </c>
      <c r="E332" s="42">
        <v>298</v>
      </c>
      <c r="F332" s="43">
        <v>0</v>
      </c>
      <c r="G332" s="44">
        <f t="shared" si="66"/>
        <v>298</v>
      </c>
      <c r="H332" s="45">
        <f t="shared" si="67"/>
        <v>42.104419999999998</v>
      </c>
      <c r="I332" s="45">
        <f t="shared" si="68"/>
        <v>0</v>
      </c>
      <c r="J332" s="45">
        <f t="shared" si="69"/>
        <v>5.4735746000000001</v>
      </c>
      <c r="K332" s="46">
        <f t="shared" si="70"/>
        <v>0</v>
      </c>
      <c r="L332" s="47">
        <v>0.20000000000000001</v>
      </c>
      <c r="M332" s="48">
        <f t="shared" si="71"/>
        <v>0</v>
      </c>
      <c r="N332" s="49">
        <v>0.050000000000000003</v>
      </c>
      <c r="O332" s="50">
        <f t="shared" si="72"/>
        <v>0</v>
      </c>
      <c r="P332" s="49">
        <v>0.050000000000000003</v>
      </c>
      <c r="Q332" s="50">
        <f t="shared" si="73"/>
        <v>0</v>
      </c>
      <c r="R332" s="51">
        <f t="shared" si="74"/>
        <v>0</v>
      </c>
      <c r="S332" s="52">
        <f t="shared" si="75"/>
        <v>0</v>
      </c>
      <c r="T332" s="53" t="e">
        <f t="shared" si="76"/>
        <v>#DIV/0!</v>
      </c>
    </row>
    <row r="333" ht="15.95" customHeight="1">
      <c r="A333" s="352" t="s">
        <v>502</v>
      </c>
      <c r="B333" s="39" t="s">
        <v>34</v>
      </c>
      <c r="C333" s="40" t="s">
        <v>35</v>
      </c>
      <c r="D333" s="41">
        <v>0</v>
      </c>
      <c r="E333" s="42">
        <v>348</v>
      </c>
      <c r="F333" s="43">
        <v>0</v>
      </c>
      <c r="G333" s="44">
        <f t="shared" si="66"/>
        <v>348</v>
      </c>
      <c r="H333" s="45">
        <f t="shared" si="67"/>
        <v>49.16892</v>
      </c>
      <c r="I333" s="45">
        <f t="shared" si="68"/>
        <v>0</v>
      </c>
      <c r="J333" s="45">
        <f t="shared" si="69"/>
        <v>6.3919595999999999</v>
      </c>
      <c r="K333" s="46">
        <f t="shared" si="70"/>
        <v>0</v>
      </c>
      <c r="L333" s="47">
        <v>0.20000000000000001</v>
      </c>
      <c r="M333" s="48">
        <f t="shared" si="71"/>
        <v>0</v>
      </c>
      <c r="N333" s="49">
        <v>0.050000000000000003</v>
      </c>
      <c r="O333" s="50">
        <f t="shared" si="72"/>
        <v>0</v>
      </c>
      <c r="P333" s="49">
        <v>0.050000000000000003</v>
      </c>
      <c r="Q333" s="50">
        <f t="shared" si="73"/>
        <v>0</v>
      </c>
      <c r="R333" s="51">
        <f t="shared" si="74"/>
        <v>0</v>
      </c>
      <c r="S333" s="52">
        <f t="shared" si="75"/>
        <v>0</v>
      </c>
      <c r="T333" s="53" t="e">
        <f t="shared" si="76"/>
        <v>#DIV/0!</v>
      </c>
    </row>
    <row r="334" ht="15.95" customHeight="1">
      <c r="A334" s="352" t="s">
        <v>502</v>
      </c>
      <c r="B334" s="54" t="s">
        <v>36</v>
      </c>
      <c r="C334" s="55" t="s">
        <v>37</v>
      </c>
      <c r="D334" s="41">
        <v>0</v>
      </c>
      <c r="E334" s="42">
        <v>248</v>
      </c>
      <c r="F334" s="43">
        <v>0</v>
      </c>
      <c r="G334" s="44">
        <f t="shared" si="66"/>
        <v>248</v>
      </c>
      <c r="H334" s="45">
        <f t="shared" si="67"/>
        <v>35.039920000000002</v>
      </c>
      <c r="I334" s="45">
        <f t="shared" si="68"/>
        <v>0</v>
      </c>
      <c r="J334" s="45">
        <f t="shared" si="69"/>
        <v>4.5551896000000003</v>
      </c>
      <c r="K334" s="46">
        <f t="shared" si="70"/>
        <v>0</v>
      </c>
      <c r="L334" s="47">
        <v>0.20000000000000001</v>
      </c>
      <c r="M334" s="48">
        <f t="shared" si="71"/>
        <v>0</v>
      </c>
      <c r="N334" s="49">
        <v>0.050000000000000003</v>
      </c>
      <c r="O334" s="50">
        <f t="shared" si="72"/>
        <v>0</v>
      </c>
      <c r="P334" s="49">
        <v>0.050000000000000003</v>
      </c>
      <c r="Q334" s="50">
        <f t="shared" si="73"/>
        <v>0</v>
      </c>
      <c r="R334" s="51">
        <f t="shared" si="74"/>
        <v>0</v>
      </c>
      <c r="S334" s="52">
        <f t="shared" si="75"/>
        <v>0</v>
      </c>
      <c r="T334" s="53" t="e">
        <f t="shared" si="76"/>
        <v>#DIV/0!</v>
      </c>
    </row>
    <row r="335" ht="15.95" customHeight="1">
      <c r="A335" s="352" t="s">
        <v>502</v>
      </c>
      <c r="B335" s="56" t="s">
        <v>38</v>
      </c>
      <c r="C335" s="40" t="s">
        <v>39</v>
      </c>
      <c r="D335" s="41">
        <f>VLOOKUP(B335,[1]銷售庫存統計總表!B:N,13,FALSE)</f>
        <v>0</v>
      </c>
      <c r="E335" s="42">
        <v>268</v>
      </c>
      <c r="F335" s="43">
        <v>0</v>
      </c>
      <c r="G335" s="44">
        <f t="shared" si="66"/>
        <v>268</v>
      </c>
      <c r="H335" s="45">
        <f t="shared" si="67"/>
        <v>37.865720000000003</v>
      </c>
      <c r="I335" s="45">
        <f t="shared" si="68"/>
        <v>0</v>
      </c>
      <c r="J335" s="45">
        <f t="shared" si="69"/>
        <v>4.9225436000000009</v>
      </c>
      <c r="K335" s="46">
        <f t="shared" si="70"/>
        <v>0</v>
      </c>
      <c r="L335" s="47">
        <v>0.20000000000000001</v>
      </c>
      <c r="M335" s="48">
        <f t="shared" si="71"/>
        <v>0</v>
      </c>
      <c r="N335" s="49">
        <v>0.050000000000000003</v>
      </c>
      <c r="O335" s="50">
        <f t="shared" si="72"/>
        <v>0</v>
      </c>
      <c r="P335" s="49">
        <v>0.050000000000000003</v>
      </c>
      <c r="Q335" s="50">
        <f t="shared" si="73"/>
        <v>0</v>
      </c>
      <c r="R335" s="51">
        <f t="shared" si="74"/>
        <v>0</v>
      </c>
      <c r="S335" s="52">
        <f t="shared" si="75"/>
        <v>0</v>
      </c>
      <c r="T335" s="53" t="e">
        <f t="shared" si="76"/>
        <v>#DIV/0!</v>
      </c>
    </row>
    <row r="336" ht="15.95" customHeight="1">
      <c r="A336" s="352" t="s">
        <v>502</v>
      </c>
      <c r="B336" s="56" t="s">
        <v>40</v>
      </c>
      <c r="C336" s="40" t="s">
        <v>41</v>
      </c>
      <c r="D336" s="41">
        <f>VLOOKUP(B336,[1]銷售庫存統計總表!B:N,13,FALSE)</f>
        <v>0</v>
      </c>
      <c r="E336" s="42">
        <v>288</v>
      </c>
      <c r="F336" s="43">
        <v>0</v>
      </c>
      <c r="G336" s="44">
        <f t="shared" si="66"/>
        <v>288</v>
      </c>
      <c r="H336" s="45">
        <f t="shared" si="67"/>
        <v>40.691519999999997</v>
      </c>
      <c r="I336" s="45">
        <f t="shared" si="68"/>
        <v>0</v>
      </c>
      <c r="J336" s="45">
        <f t="shared" si="69"/>
        <v>5.2898975999999998</v>
      </c>
      <c r="K336" s="46">
        <f t="shared" si="70"/>
        <v>0</v>
      </c>
      <c r="L336" s="47">
        <v>0.20000000000000001</v>
      </c>
      <c r="M336" s="48">
        <f t="shared" si="71"/>
        <v>0</v>
      </c>
      <c r="N336" s="49">
        <v>0.050000000000000003</v>
      </c>
      <c r="O336" s="50">
        <f t="shared" si="72"/>
        <v>0</v>
      </c>
      <c r="P336" s="49">
        <v>0.050000000000000003</v>
      </c>
      <c r="Q336" s="50">
        <f t="shared" si="73"/>
        <v>0</v>
      </c>
      <c r="R336" s="51">
        <f t="shared" si="74"/>
        <v>0</v>
      </c>
      <c r="S336" s="52">
        <f t="shared" si="75"/>
        <v>0</v>
      </c>
      <c r="T336" s="53" t="e">
        <f t="shared" si="76"/>
        <v>#DIV/0!</v>
      </c>
    </row>
    <row r="337" ht="15.95" customHeight="1">
      <c r="A337" s="352" t="s">
        <v>502</v>
      </c>
      <c r="B337" s="56" t="s">
        <v>42</v>
      </c>
      <c r="C337" s="55" t="s">
        <v>43</v>
      </c>
      <c r="D337" s="41">
        <v>0</v>
      </c>
      <c r="E337" s="42">
        <v>198</v>
      </c>
      <c r="F337" s="43">
        <v>0</v>
      </c>
      <c r="G337" s="44">
        <f t="shared" si="66"/>
        <v>198</v>
      </c>
      <c r="H337" s="45">
        <f t="shared" si="67"/>
        <v>27.97542</v>
      </c>
      <c r="I337" s="45">
        <f t="shared" si="68"/>
        <v>0</v>
      </c>
      <c r="J337" s="45">
        <f t="shared" si="69"/>
        <v>3.6368046000000001</v>
      </c>
      <c r="K337" s="46">
        <f t="shared" si="70"/>
        <v>0</v>
      </c>
      <c r="L337" s="47">
        <v>0.20000000000000001</v>
      </c>
      <c r="M337" s="48">
        <f t="shared" si="71"/>
        <v>0</v>
      </c>
      <c r="N337" s="49">
        <v>0.050000000000000003</v>
      </c>
      <c r="O337" s="50">
        <f t="shared" si="72"/>
        <v>0</v>
      </c>
      <c r="P337" s="49">
        <v>0.050000000000000003</v>
      </c>
      <c r="Q337" s="50">
        <f t="shared" si="73"/>
        <v>0</v>
      </c>
      <c r="R337" s="51">
        <f t="shared" si="74"/>
        <v>0</v>
      </c>
      <c r="S337" s="52">
        <f t="shared" si="75"/>
        <v>0</v>
      </c>
      <c r="T337" s="53" t="e">
        <f t="shared" si="76"/>
        <v>#DIV/0!</v>
      </c>
    </row>
    <row r="338" ht="15.95" customHeight="1">
      <c r="A338" s="352" t="s">
        <v>502</v>
      </c>
      <c r="B338" s="56" t="s">
        <v>44</v>
      </c>
      <c r="C338" s="40" t="s">
        <v>45</v>
      </c>
      <c r="D338" s="41">
        <f>VLOOKUP(B338,[1]銷售庫存統計總表!B:N,13,FALSE)</f>
        <v>0</v>
      </c>
      <c r="E338" s="42">
        <v>298</v>
      </c>
      <c r="F338" s="43">
        <v>0</v>
      </c>
      <c r="G338" s="44">
        <f t="shared" si="66"/>
        <v>298</v>
      </c>
      <c r="H338" s="45">
        <f t="shared" si="67"/>
        <v>42.104419999999998</v>
      </c>
      <c r="I338" s="45">
        <f t="shared" si="68"/>
        <v>0</v>
      </c>
      <c r="J338" s="45">
        <f t="shared" si="69"/>
        <v>5.4735746000000001</v>
      </c>
      <c r="K338" s="46">
        <f t="shared" si="70"/>
        <v>0</v>
      </c>
      <c r="L338" s="47">
        <v>0.20000000000000001</v>
      </c>
      <c r="M338" s="48">
        <f t="shared" si="71"/>
        <v>0</v>
      </c>
      <c r="N338" s="49">
        <v>0.050000000000000003</v>
      </c>
      <c r="O338" s="50">
        <f t="shared" si="72"/>
        <v>0</v>
      </c>
      <c r="P338" s="49">
        <v>0.050000000000000003</v>
      </c>
      <c r="Q338" s="50">
        <f t="shared" si="73"/>
        <v>0</v>
      </c>
      <c r="R338" s="51">
        <f t="shared" si="74"/>
        <v>0</v>
      </c>
      <c r="S338" s="52">
        <f t="shared" si="75"/>
        <v>0</v>
      </c>
      <c r="T338" s="53" t="e">
        <f t="shared" si="76"/>
        <v>#DIV/0!</v>
      </c>
    </row>
    <row r="339" ht="15.95" customHeight="1">
      <c r="A339" s="352" t="s">
        <v>502</v>
      </c>
      <c r="B339" s="56" t="s">
        <v>46</v>
      </c>
      <c r="C339" s="40" t="s">
        <v>47</v>
      </c>
      <c r="D339" s="41">
        <v>0</v>
      </c>
      <c r="E339" s="42">
        <v>398</v>
      </c>
      <c r="F339" s="43">
        <v>0</v>
      </c>
      <c r="G339" s="44">
        <f t="shared" si="66"/>
        <v>398</v>
      </c>
      <c r="H339" s="45">
        <f t="shared" si="67"/>
        <v>56.233420000000002</v>
      </c>
      <c r="I339" s="45">
        <f t="shared" si="68"/>
        <v>0</v>
      </c>
      <c r="J339" s="45">
        <f t="shared" si="69"/>
        <v>7.3103446000000005</v>
      </c>
      <c r="K339" s="46">
        <f t="shared" si="70"/>
        <v>0</v>
      </c>
      <c r="L339" s="47">
        <v>0.20000000000000001</v>
      </c>
      <c r="M339" s="48">
        <f t="shared" si="71"/>
        <v>0</v>
      </c>
      <c r="N339" s="49">
        <v>0.050000000000000003</v>
      </c>
      <c r="O339" s="50">
        <f t="shared" si="72"/>
        <v>0</v>
      </c>
      <c r="P339" s="49">
        <v>0.050000000000000003</v>
      </c>
      <c r="Q339" s="50">
        <f t="shared" si="73"/>
        <v>0</v>
      </c>
      <c r="R339" s="51">
        <f t="shared" si="74"/>
        <v>0</v>
      </c>
      <c r="S339" s="52">
        <f t="shared" si="75"/>
        <v>0</v>
      </c>
      <c r="T339" s="53" t="e">
        <f t="shared" si="76"/>
        <v>#DIV/0!</v>
      </c>
    </row>
    <row r="340" ht="15.95" customHeight="1">
      <c r="A340" s="352" t="s">
        <v>502</v>
      </c>
      <c r="B340" s="39" t="s">
        <v>48</v>
      </c>
      <c r="C340" s="40" t="s">
        <v>49</v>
      </c>
      <c r="D340" s="41">
        <v>0</v>
      </c>
      <c r="E340" s="42">
        <v>268</v>
      </c>
      <c r="F340" s="43">
        <v>0</v>
      </c>
      <c r="G340" s="44">
        <f t="shared" si="66"/>
        <v>268</v>
      </c>
      <c r="H340" s="45">
        <f t="shared" si="67"/>
        <v>37.865720000000003</v>
      </c>
      <c r="I340" s="45">
        <f t="shared" si="68"/>
        <v>0</v>
      </c>
      <c r="J340" s="45">
        <f t="shared" si="69"/>
        <v>4.9225436000000009</v>
      </c>
      <c r="K340" s="46">
        <f t="shared" si="70"/>
        <v>0</v>
      </c>
      <c r="L340" s="47">
        <v>0.20000000000000001</v>
      </c>
      <c r="M340" s="48">
        <f t="shared" si="71"/>
        <v>0</v>
      </c>
      <c r="N340" s="49">
        <v>0.050000000000000003</v>
      </c>
      <c r="O340" s="50">
        <f t="shared" si="72"/>
        <v>0</v>
      </c>
      <c r="P340" s="49">
        <v>0.050000000000000003</v>
      </c>
      <c r="Q340" s="50">
        <f t="shared" si="73"/>
        <v>0</v>
      </c>
      <c r="R340" s="51">
        <f t="shared" si="74"/>
        <v>0</v>
      </c>
      <c r="S340" s="52">
        <f t="shared" si="75"/>
        <v>0</v>
      </c>
      <c r="T340" s="53" t="e">
        <f t="shared" si="76"/>
        <v>#DIV/0!</v>
      </c>
    </row>
    <row r="341" ht="15.95" customHeight="1">
      <c r="A341" s="352" t="s">
        <v>502</v>
      </c>
      <c r="B341" s="39" t="s">
        <v>50</v>
      </c>
      <c r="C341" s="40" t="s">
        <v>51</v>
      </c>
      <c r="D341" s="41">
        <v>0</v>
      </c>
      <c r="E341" s="42">
        <v>368</v>
      </c>
      <c r="F341" s="43">
        <v>0</v>
      </c>
      <c r="G341" s="44">
        <f t="shared" si="66"/>
        <v>368</v>
      </c>
      <c r="H341" s="45">
        <f t="shared" si="67"/>
        <v>51.994720000000001</v>
      </c>
      <c r="I341" s="45">
        <f t="shared" si="68"/>
        <v>0</v>
      </c>
      <c r="J341" s="45">
        <f t="shared" si="69"/>
        <v>6.7593136000000005</v>
      </c>
      <c r="K341" s="46">
        <f t="shared" si="70"/>
        <v>0</v>
      </c>
      <c r="L341" s="47">
        <v>0.20000000000000001</v>
      </c>
      <c r="M341" s="48">
        <f t="shared" si="71"/>
        <v>0</v>
      </c>
      <c r="N341" s="49">
        <v>0.050000000000000003</v>
      </c>
      <c r="O341" s="50">
        <f t="shared" si="72"/>
        <v>0</v>
      </c>
      <c r="P341" s="49">
        <v>0.050000000000000003</v>
      </c>
      <c r="Q341" s="50">
        <f t="shared" si="73"/>
        <v>0</v>
      </c>
      <c r="R341" s="51">
        <f t="shared" si="74"/>
        <v>0</v>
      </c>
      <c r="S341" s="52">
        <f t="shared" si="75"/>
        <v>0</v>
      </c>
      <c r="T341" s="53" t="e">
        <f t="shared" si="76"/>
        <v>#DIV/0!</v>
      </c>
    </row>
    <row r="342" ht="15.95" customHeight="1">
      <c r="A342" s="352" t="s">
        <v>502</v>
      </c>
      <c r="B342" s="39" t="s">
        <v>52</v>
      </c>
      <c r="C342" s="40" t="s">
        <v>53</v>
      </c>
      <c r="D342" s="41">
        <v>0</v>
      </c>
      <c r="E342" s="42">
        <v>198</v>
      </c>
      <c r="F342" s="43">
        <v>0</v>
      </c>
      <c r="G342" s="44">
        <f t="shared" si="66"/>
        <v>198</v>
      </c>
      <c r="H342" s="45">
        <f t="shared" si="67"/>
        <v>27.97542</v>
      </c>
      <c r="I342" s="45">
        <f t="shared" si="68"/>
        <v>0</v>
      </c>
      <c r="J342" s="45">
        <f t="shared" si="69"/>
        <v>3.6368046000000001</v>
      </c>
      <c r="K342" s="46">
        <f t="shared" si="70"/>
        <v>0</v>
      </c>
      <c r="L342" s="47">
        <v>0.20000000000000001</v>
      </c>
      <c r="M342" s="48">
        <f t="shared" si="71"/>
        <v>0</v>
      </c>
      <c r="N342" s="49">
        <v>0.050000000000000003</v>
      </c>
      <c r="O342" s="50">
        <f t="shared" si="72"/>
        <v>0</v>
      </c>
      <c r="P342" s="49">
        <v>0.050000000000000003</v>
      </c>
      <c r="Q342" s="50">
        <f t="shared" si="73"/>
        <v>0</v>
      </c>
      <c r="R342" s="51">
        <f t="shared" si="74"/>
        <v>0</v>
      </c>
      <c r="S342" s="52">
        <f t="shared" si="75"/>
        <v>0</v>
      </c>
      <c r="T342" s="53" t="e">
        <f t="shared" si="76"/>
        <v>#DIV/0!</v>
      </c>
    </row>
    <row r="343" ht="15.95" customHeight="1">
      <c r="A343" s="352" t="s">
        <v>502</v>
      </c>
      <c r="B343" s="39" t="s">
        <v>54</v>
      </c>
      <c r="C343" s="40" t="s">
        <v>55</v>
      </c>
      <c r="D343" s="41">
        <v>0</v>
      </c>
      <c r="E343" s="42">
        <v>198</v>
      </c>
      <c r="F343" s="43">
        <v>0</v>
      </c>
      <c r="G343" s="44">
        <f t="shared" si="66"/>
        <v>198</v>
      </c>
      <c r="H343" s="45">
        <f t="shared" si="67"/>
        <v>27.97542</v>
      </c>
      <c r="I343" s="45">
        <f t="shared" si="68"/>
        <v>0</v>
      </c>
      <c r="J343" s="45">
        <f t="shared" si="69"/>
        <v>3.6368046000000001</v>
      </c>
      <c r="K343" s="46">
        <f t="shared" si="70"/>
        <v>0</v>
      </c>
      <c r="L343" s="47">
        <v>0.20000000000000001</v>
      </c>
      <c r="M343" s="48">
        <f t="shared" si="71"/>
        <v>0</v>
      </c>
      <c r="N343" s="49">
        <v>0.050000000000000003</v>
      </c>
      <c r="O343" s="50">
        <f t="shared" si="72"/>
        <v>0</v>
      </c>
      <c r="P343" s="49">
        <v>0.050000000000000003</v>
      </c>
      <c r="Q343" s="50">
        <f t="shared" si="73"/>
        <v>0</v>
      </c>
      <c r="R343" s="51">
        <f t="shared" si="74"/>
        <v>0</v>
      </c>
      <c r="S343" s="52">
        <f t="shared" si="75"/>
        <v>0</v>
      </c>
      <c r="T343" s="53" t="e">
        <f t="shared" si="76"/>
        <v>#DIV/0!</v>
      </c>
    </row>
    <row r="344" ht="15.95" customHeight="1">
      <c r="A344" s="352" t="s">
        <v>502</v>
      </c>
      <c r="B344" s="39" t="s">
        <v>56</v>
      </c>
      <c r="C344" s="40" t="s">
        <v>57</v>
      </c>
      <c r="D344" s="41">
        <v>0</v>
      </c>
      <c r="E344" s="42">
        <v>268</v>
      </c>
      <c r="F344" s="43">
        <v>0</v>
      </c>
      <c r="G344" s="44">
        <f t="shared" si="66"/>
        <v>268</v>
      </c>
      <c r="H344" s="45">
        <f t="shared" si="67"/>
        <v>37.865720000000003</v>
      </c>
      <c r="I344" s="45">
        <f t="shared" si="68"/>
        <v>0</v>
      </c>
      <c r="J344" s="45">
        <f t="shared" si="69"/>
        <v>4.9225436000000009</v>
      </c>
      <c r="K344" s="46">
        <f t="shared" si="70"/>
        <v>0</v>
      </c>
      <c r="L344" s="47">
        <v>0.20000000000000001</v>
      </c>
      <c r="M344" s="48">
        <f t="shared" si="71"/>
        <v>0</v>
      </c>
      <c r="N344" s="49">
        <v>0.050000000000000003</v>
      </c>
      <c r="O344" s="50">
        <f t="shared" si="72"/>
        <v>0</v>
      </c>
      <c r="P344" s="49">
        <v>0.050000000000000003</v>
      </c>
      <c r="Q344" s="50">
        <f t="shared" si="73"/>
        <v>0</v>
      </c>
      <c r="R344" s="51">
        <f t="shared" si="74"/>
        <v>0</v>
      </c>
      <c r="S344" s="52">
        <f t="shared" si="75"/>
        <v>0</v>
      </c>
      <c r="T344" s="53" t="e">
        <f t="shared" si="76"/>
        <v>#DIV/0!</v>
      </c>
    </row>
    <row r="345" ht="15.95" customHeight="1">
      <c r="A345" s="352" t="s">
        <v>502</v>
      </c>
      <c r="B345" s="39" t="s">
        <v>58</v>
      </c>
      <c r="C345" s="40" t="s">
        <v>59</v>
      </c>
      <c r="D345" s="41">
        <v>0</v>
      </c>
      <c r="E345" s="42">
        <v>138</v>
      </c>
      <c r="F345" s="43">
        <v>0</v>
      </c>
      <c r="G345" s="44">
        <f t="shared" si="66"/>
        <v>138</v>
      </c>
      <c r="H345" s="45">
        <f t="shared" si="67"/>
        <v>19.49802</v>
      </c>
      <c r="I345" s="45">
        <f t="shared" si="68"/>
        <v>0</v>
      </c>
      <c r="J345" s="45">
        <f t="shared" si="69"/>
        <v>2.5347426</v>
      </c>
      <c r="K345" s="46">
        <f t="shared" si="70"/>
        <v>0</v>
      </c>
      <c r="L345" s="47">
        <v>0.20000000000000001</v>
      </c>
      <c r="M345" s="48">
        <f t="shared" si="71"/>
        <v>0</v>
      </c>
      <c r="N345" s="49">
        <v>0.050000000000000003</v>
      </c>
      <c r="O345" s="50">
        <f t="shared" si="72"/>
        <v>0</v>
      </c>
      <c r="P345" s="49">
        <v>0.050000000000000003</v>
      </c>
      <c r="Q345" s="50">
        <f t="shared" si="73"/>
        <v>0</v>
      </c>
      <c r="R345" s="51">
        <f t="shared" si="74"/>
        <v>0</v>
      </c>
      <c r="S345" s="52">
        <f t="shared" si="75"/>
        <v>0</v>
      </c>
      <c r="T345" s="53" t="e">
        <f t="shared" si="76"/>
        <v>#DIV/0!</v>
      </c>
    </row>
    <row r="346" ht="15.95" customHeight="1">
      <c r="A346" s="352" t="s">
        <v>502</v>
      </c>
      <c r="B346" s="39" t="s">
        <v>60</v>
      </c>
      <c r="C346" s="40" t="s">
        <v>61</v>
      </c>
      <c r="D346" s="41">
        <v>0</v>
      </c>
      <c r="E346" s="42">
        <v>398</v>
      </c>
      <c r="F346" s="43">
        <v>0</v>
      </c>
      <c r="G346" s="44">
        <f t="shared" si="66"/>
        <v>398</v>
      </c>
      <c r="H346" s="45">
        <f t="shared" si="67"/>
        <v>56.233420000000002</v>
      </c>
      <c r="I346" s="45">
        <f t="shared" si="68"/>
        <v>0</v>
      </c>
      <c r="J346" s="45">
        <f t="shared" si="69"/>
        <v>7.3103446000000005</v>
      </c>
      <c r="K346" s="46">
        <f t="shared" si="70"/>
        <v>0</v>
      </c>
      <c r="L346" s="47">
        <v>0.20000000000000001</v>
      </c>
      <c r="M346" s="48">
        <f t="shared" si="71"/>
        <v>0</v>
      </c>
      <c r="N346" s="49">
        <v>0.050000000000000003</v>
      </c>
      <c r="O346" s="50">
        <f t="shared" si="72"/>
        <v>0</v>
      </c>
      <c r="P346" s="49">
        <v>0.050000000000000003</v>
      </c>
      <c r="Q346" s="50">
        <f t="shared" si="73"/>
        <v>0</v>
      </c>
      <c r="R346" s="51">
        <f t="shared" si="74"/>
        <v>0</v>
      </c>
      <c r="S346" s="52">
        <f t="shared" si="75"/>
        <v>0</v>
      </c>
      <c r="T346" s="53" t="e">
        <f t="shared" si="76"/>
        <v>#DIV/0!</v>
      </c>
    </row>
    <row r="347" ht="15.95" customHeight="1">
      <c r="A347" s="352" t="s">
        <v>502</v>
      </c>
      <c r="B347" s="54" t="s">
        <v>62</v>
      </c>
      <c r="C347" s="55" t="s">
        <v>63</v>
      </c>
      <c r="D347" s="41">
        <v>0</v>
      </c>
      <c r="E347" s="42">
        <v>48</v>
      </c>
      <c r="F347" s="43">
        <v>0</v>
      </c>
      <c r="G347" s="44">
        <f t="shared" si="66"/>
        <v>48</v>
      </c>
      <c r="H347" s="45">
        <f t="shared" si="67"/>
        <v>6.7819199999999995</v>
      </c>
      <c r="I347" s="45">
        <f t="shared" si="68"/>
        <v>0</v>
      </c>
      <c r="J347" s="45">
        <f t="shared" si="69"/>
        <v>0.88164959999999992</v>
      </c>
      <c r="K347" s="46">
        <f t="shared" si="70"/>
        <v>0</v>
      </c>
      <c r="L347" s="47">
        <v>0.20000000000000001</v>
      </c>
      <c r="M347" s="48">
        <f t="shared" si="71"/>
        <v>0</v>
      </c>
      <c r="N347" s="49">
        <v>0.050000000000000003</v>
      </c>
      <c r="O347" s="50">
        <f t="shared" si="72"/>
        <v>0</v>
      </c>
      <c r="P347" s="49">
        <v>0.050000000000000003</v>
      </c>
      <c r="Q347" s="50">
        <f t="shared" si="73"/>
        <v>0</v>
      </c>
      <c r="R347" s="51">
        <f t="shared" si="74"/>
        <v>0</v>
      </c>
      <c r="S347" s="52">
        <f t="shared" si="75"/>
        <v>0</v>
      </c>
      <c r="T347" s="53" t="e">
        <f t="shared" si="76"/>
        <v>#DIV/0!</v>
      </c>
    </row>
    <row r="348" ht="15.95" customHeight="1">
      <c r="A348" s="352" t="s">
        <v>502</v>
      </c>
      <c r="B348" s="54" t="s">
        <v>64</v>
      </c>
      <c r="C348" s="55" t="s">
        <v>65</v>
      </c>
      <c r="D348" s="41">
        <v>0</v>
      </c>
      <c r="E348" s="42">
        <v>98</v>
      </c>
      <c r="F348" s="43">
        <v>0</v>
      </c>
      <c r="G348" s="44">
        <f t="shared" si="66"/>
        <v>98</v>
      </c>
      <c r="H348" s="45">
        <f t="shared" si="67"/>
        <v>13.84642</v>
      </c>
      <c r="I348" s="45">
        <f t="shared" si="68"/>
        <v>0</v>
      </c>
      <c r="J348" s="45">
        <f t="shared" si="69"/>
        <v>1.8000346</v>
      </c>
      <c r="K348" s="46">
        <f t="shared" si="70"/>
        <v>0</v>
      </c>
      <c r="L348" s="47">
        <v>0.20000000000000001</v>
      </c>
      <c r="M348" s="48">
        <f t="shared" si="71"/>
        <v>0</v>
      </c>
      <c r="N348" s="49">
        <v>0.050000000000000003</v>
      </c>
      <c r="O348" s="50">
        <f t="shared" si="72"/>
        <v>0</v>
      </c>
      <c r="P348" s="49">
        <v>0.050000000000000003</v>
      </c>
      <c r="Q348" s="50">
        <f t="shared" si="73"/>
        <v>0</v>
      </c>
      <c r="R348" s="51">
        <f t="shared" si="74"/>
        <v>0</v>
      </c>
      <c r="S348" s="52">
        <f t="shared" si="75"/>
        <v>0</v>
      </c>
      <c r="T348" s="53" t="e">
        <f t="shared" si="76"/>
        <v>#DIV/0!</v>
      </c>
    </row>
    <row r="349" ht="15.95" customHeight="1">
      <c r="A349" s="352" t="s">
        <v>502</v>
      </c>
      <c r="B349" s="39" t="s">
        <v>66</v>
      </c>
      <c r="C349" s="40" t="s">
        <v>67</v>
      </c>
      <c r="D349" s="41">
        <v>0</v>
      </c>
      <c r="E349" s="42">
        <v>228</v>
      </c>
      <c r="F349" s="43">
        <v>0</v>
      </c>
      <c r="G349" s="44">
        <f t="shared" si="66"/>
        <v>228</v>
      </c>
      <c r="H349" s="45">
        <f t="shared" si="67"/>
        <v>32.214120000000001</v>
      </c>
      <c r="I349" s="45">
        <f t="shared" si="68"/>
        <v>0</v>
      </c>
      <c r="J349" s="45">
        <f t="shared" si="69"/>
        <v>4.1878356000000005</v>
      </c>
      <c r="K349" s="46">
        <f t="shared" si="70"/>
        <v>0</v>
      </c>
      <c r="L349" s="47">
        <v>0.20000000000000001</v>
      </c>
      <c r="M349" s="48">
        <f t="shared" si="71"/>
        <v>0</v>
      </c>
      <c r="N349" s="49">
        <v>0.050000000000000003</v>
      </c>
      <c r="O349" s="50">
        <f t="shared" si="72"/>
        <v>0</v>
      </c>
      <c r="P349" s="49">
        <v>0.050000000000000003</v>
      </c>
      <c r="Q349" s="50">
        <f t="shared" si="73"/>
        <v>0</v>
      </c>
      <c r="R349" s="51">
        <f t="shared" si="74"/>
        <v>0</v>
      </c>
      <c r="S349" s="52">
        <f t="shared" si="75"/>
        <v>0</v>
      </c>
      <c r="T349" s="53" t="e">
        <f t="shared" si="76"/>
        <v>#DIV/0!</v>
      </c>
    </row>
    <row r="350" ht="15.95" customHeight="1">
      <c r="A350" s="352" t="s">
        <v>502</v>
      </c>
      <c r="B350" s="39" t="s">
        <v>68</v>
      </c>
      <c r="C350" s="40" t="s">
        <v>69</v>
      </c>
      <c r="D350" s="41">
        <v>0</v>
      </c>
      <c r="E350" s="42">
        <v>298</v>
      </c>
      <c r="F350" s="43">
        <v>0</v>
      </c>
      <c r="G350" s="44">
        <f t="shared" si="66"/>
        <v>298</v>
      </c>
      <c r="H350" s="45">
        <f t="shared" si="67"/>
        <v>42.104419999999998</v>
      </c>
      <c r="I350" s="45">
        <f t="shared" si="68"/>
        <v>0</v>
      </c>
      <c r="J350" s="45">
        <f t="shared" si="69"/>
        <v>5.4735746000000001</v>
      </c>
      <c r="K350" s="46">
        <f t="shared" si="70"/>
        <v>0</v>
      </c>
      <c r="L350" s="47">
        <v>0.20000000000000001</v>
      </c>
      <c r="M350" s="48">
        <f t="shared" si="71"/>
        <v>0</v>
      </c>
      <c r="N350" s="49">
        <v>0.050000000000000003</v>
      </c>
      <c r="O350" s="50">
        <f t="shared" si="72"/>
        <v>0</v>
      </c>
      <c r="P350" s="49">
        <v>0.050000000000000003</v>
      </c>
      <c r="Q350" s="50">
        <f t="shared" si="73"/>
        <v>0</v>
      </c>
      <c r="R350" s="51">
        <f t="shared" si="74"/>
        <v>0</v>
      </c>
      <c r="S350" s="52">
        <f t="shared" si="75"/>
        <v>0</v>
      </c>
      <c r="T350" s="53" t="e">
        <f t="shared" si="76"/>
        <v>#DIV/0!</v>
      </c>
    </row>
    <row r="351" ht="15.95" customHeight="1">
      <c r="A351" s="352" t="s">
        <v>502</v>
      </c>
      <c r="B351" s="56" t="s">
        <v>70</v>
      </c>
      <c r="C351" s="40" t="s">
        <v>71</v>
      </c>
      <c r="D351" s="41">
        <v>0</v>
      </c>
      <c r="E351" s="42">
        <v>248</v>
      </c>
      <c r="F351" s="43">
        <v>0</v>
      </c>
      <c r="G351" s="44">
        <f t="shared" si="66"/>
        <v>248</v>
      </c>
      <c r="H351" s="45">
        <f t="shared" si="67"/>
        <v>35.039920000000002</v>
      </c>
      <c r="I351" s="45">
        <f t="shared" si="68"/>
        <v>0</v>
      </c>
      <c r="J351" s="45">
        <f t="shared" si="69"/>
        <v>4.5551896000000003</v>
      </c>
      <c r="K351" s="46">
        <f t="shared" si="70"/>
        <v>0</v>
      </c>
      <c r="L351" s="47">
        <v>0.20000000000000001</v>
      </c>
      <c r="M351" s="48">
        <f t="shared" si="71"/>
        <v>0</v>
      </c>
      <c r="N351" s="49">
        <v>0.050000000000000003</v>
      </c>
      <c r="O351" s="50">
        <f t="shared" si="72"/>
        <v>0</v>
      </c>
      <c r="P351" s="49">
        <v>0.050000000000000003</v>
      </c>
      <c r="Q351" s="50">
        <f t="shared" si="73"/>
        <v>0</v>
      </c>
      <c r="R351" s="51">
        <f t="shared" si="74"/>
        <v>0</v>
      </c>
      <c r="S351" s="52">
        <f t="shared" si="75"/>
        <v>0</v>
      </c>
      <c r="T351" s="53" t="e">
        <f t="shared" si="76"/>
        <v>#DIV/0!</v>
      </c>
    </row>
    <row r="352" ht="15.95" customHeight="1">
      <c r="A352" s="352" t="s">
        <v>502</v>
      </c>
      <c r="B352" s="39" t="s">
        <v>72</v>
      </c>
      <c r="C352" s="40" t="s">
        <v>73</v>
      </c>
      <c r="D352" s="41">
        <v>0</v>
      </c>
      <c r="E352" s="42">
        <v>228</v>
      </c>
      <c r="F352" s="43">
        <v>0</v>
      </c>
      <c r="G352" s="44">
        <f t="shared" si="66"/>
        <v>228</v>
      </c>
      <c r="H352" s="45">
        <f t="shared" si="67"/>
        <v>32.214120000000001</v>
      </c>
      <c r="I352" s="45">
        <f t="shared" si="68"/>
        <v>0</v>
      </c>
      <c r="J352" s="45">
        <f t="shared" si="69"/>
        <v>4.1878356000000005</v>
      </c>
      <c r="K352" s="46">
        <f t="shared" si="70"/>
        <v>0</v>
      </c>
      <c r="L352" s="47">
        <v>0.20000000000000001</v>
      </c>
      <c r="M352" s="48">
        <f t="shared" si="71"/>
        <v>0</v>
      </c>
      <c r="N352" s="49">
        <v>0.050000000000000003</v>
      </c>
      <c r="O352" s="50">
        <f t="shared" si="72"/>
        <v>0</v>
      </c>
      <c r="P352" s="49">
        <v>0.050000000000000003</v>
      </c>
      <c r="Q352" s="50">
        <f t="shared" si="73"/>
        <v>0</v>
      </c>
      <c r="R352" s="51">
        <f t="shared" si="74"/>
        <v>0</v>
      </c>
      <c r="S352" s="52">
        <f t="shared" si="75"/>
        <v>0</v>
      </c>
      <c r="T352" s="53" t="e">
        <f t="shared" si="76"/>
        <v>#DIV/0!</v>
      </c>
    </row>
    <row r="353" ht="15.95" customHeight="1">
      <c r="A353" s="352" t="s">
        <v>502</v>
      </c>
      <c r="B353" s="39" t="s">
        <v>74</v>
      </c>
      <c r="C353" s="40" t="s">
        <v>75</v>
      </c>
      <c r="D353" s="41">
        <v>0</v>
      </c>
      <c r="E353" s="42">
        <v>248</v>
      </c>
      <c r="F353" s="43">
        <v>0</v>
      </c>
      <c r="G353" s="44">
        <f t="shared" si="66"/>
        <v>248</v>
      </c>
      <c r="H353" s="45">
        <f t="shared" si="67"/>
        <v>35.039920000000002</v>
      </c>
      <c r="I353" s="45">
        <f t="shared" si="68"/>
        <v>0</v>
      </c>
      <c r="J353" s="45">
        <f t="shared" si="69"/>
        <v>4.5551896000000003</v>
      </c>
      <c r="K353" s="46">
        <f t="shared" si="70"/>
        <v>0</v>
      </c>
      <c r="L353" s="47">
        <v>0.20000000000000001</v>
      </c>
      <c r="M353" s="48">
        <f t="shared" si="71"/>
        <v>0</v>
      </c>
      <c r="N353" s="49">
        <v>0.050000000000000003</v>
      </c>
      <c r="O353" s="50">
        <f t="shared" si="72"/>
        <v>0</v>
      </c>
      <c r="P353" s="49">
        <v>0.050000000000000003</v>
      </c>
      <c r="Q353" s="50">
        <f t="shared" si="73"/>
        <v>0</v>
      </c>
      <c r="R353" s="51">
        <f t="shared" si="74"/>
        <v>0</v>
      </c>
      <c r="S353" s="52">
        <f t="shared" si="75"/>
        <v>0</v>
      </c>
      <c r="T353" s="53" t="e">
        <f t="shared" si="76"/>
        <v>#DIV/0!</v>
      </c>
    </row>
    <row r="354" ht="15.95" customHeight="1">
      <c r="A354" s="352" t="s">
        <v>502</v>
      </c>
      <c r="B354" s="39" t="s">
        <v>76</v>
      </c>
      <c r="C354" s="40" t="s">
        <v>77</v>
      </c>
      <c r="D354" s="41">
        <v>0</v>
      </c>
      <c r="E354" s="42">
        <v>348</v>
      </c>
      <c r="F354" s="43">
        <v>0</v>
      </c>
      <c r="G354" s="44">
        <f t="shared" si="66"/>
        <v>348</v>
      </c>
      <c r="H354" s="45">
        <f t="shared" si="67"/>
        <v>49.16892</v>
      </c>
      <c r="I354" s="45">
        <f t="shared" si="68"/>
        <v>0</v>
      </c>
      <c r="J354" s="45">
        <f t="shared" si="69"/>
        <v>6.3919595999999999</v>
      </c>
      <c r="K354" s="46">
        <f t="shared" si="70"/>
        <v>0</v>
      </c>
      <c r="L354" s="47">
        <v>0.20000000000000001</v>
      </c>
      <c r="M354" s="48">
        <f t="shared" si="71"/>
        <v>0</v>
      </c>
      <c r="N354" s="49">
        <v>0.050000000000000003</v>
      </c>
      <c r="O354" s="50">
        <f t="shared" si="72"/>
        <v>0</v>
      </c>
      <c r="P354" s="49">
        <v>0.050000000000000003</v>
      </c>
      <c r="Q354" s="50">
        <f t="shared" si="73"/>
        <v>0</v>
      </c>
      <c r="R354" s="51">
        <f t="shared" si="74"/>
        <v>0</v>
      </c>
      <c r="S354" s="52">
        <f t="shared" si="75"/>
        <v>0</v>
      </c>
      <c r="T354" s="53" t="e">
        <f t="shared" si="76"/>
        <v>#DIV/0!</v>
      </c>
    </row>
    <row r="355" ht="15.95" customHeight="1">
      <c r="A355" s="352" t="s">
        <v>502</v>
      </c>
      <c r="B355" s="39" t="s">
        <v>78</v>
      </c>
      <c r="C355" s="40" t="s">
        <v>79</v>
      </c>
      <c r="D355" s="41">
        <v>0</v>
      </c>
      <c r="E355" s="42">
        <v>198</v>
      </c>
      <c r="F355" s="43">
        <v>0</v>
      </c>
      <c r="G355" s="44">
        <f t="shared" si="66"/>
        <v>198</v>
      </c>
      <c r="H355" s="45">
        <f t="shared" si="67"/>
        <v>27.97542</v>
      </c>
      <c r="I355" s="45">
        <f t="shared" si="68"/>
        <v>0</v>
      </c>
      <c r="J355" s="45">
        <f t="shared" si="69"/>
        <v>3.6368046000000001</v>
      </c>
      <c r="K355" s="46">
        <f t="shared" si="70"/>
        <v>0</v>
      </c>
      <c r="L355" s="47">
        <v>0.20000000000000001</v>
      </c>
      <c r="M355" s="48">
        <f t="shared" si="71"/>
        <v>0</v>
      </c>
      <c r="N355" s="49">
        <v>0.050000000000000003</v>
      </c>
      <c r="O355" s="50">
        <f t="shared" si="72"/>
        <v>0</v>
      </c>
      <c r="P355" s="49">
        <v>0.050000000000000003</v>
      </c>
      <c r="Q355" s="50">
        <f t="shared" si="73"/>
        <v>0</v>
      </c>
      <c r="R355" s="51">
        <f t="shared" si="74"/>
        <v>0</v>
      </c>
      <c r="S355" s="52">
        <f t="shared" si="75"/>
        <v>0</v>
      </c>
      <c r="T355" s="53" t="e">
        <f t="shared" si="76"/>
        <v>#DIV/0!</v>
      </c>
    </row>
    <row r="356" ht="15.95" customHeight="1">
      <c r="A356" s="352" t="s">
        <v>502</v>
      </c>
      <c r="B356" s="39" t="s">
        <v>80</v>
      </c>
      <c r="C356" s="40" t="s">
        <v>81</v>
      </c>
      <c r="D356" s="41">
        <v>0</v>
      </c>
      <c r="E356" s="42">
        <v>298</v>
      </c>
      <c r="F356" s="43">
        <v>0</v>
      </c>
      <c r="G356" s="44">
        <f t="shared" si="66"/>
        <v>298</v>
      </c>
      <c r="H356" s="45">
        <f t="shared" si="67"/>
        <v>42.104419999999998</v>
      </c>
      <c r="I356" s="45">
        <f t="shared" si="68"/>
        <v>0</v>
      </c>
      <c r="J356" s="45">
        <f t="shared" si="69"/>
        <v>5.4735746000000001</v>
      </c>
      <c r="K356" s="46">
        <f t="shared" si="70"/>
        <v>0</v>
      </c>
      <c r="L356" s="47">
        <v>0.20000000000000001</v>
      </c>
      <c r="M356" s="48">
        <f t="shared" si="71"/>
        <v>0</v>
      </c>
      <c r="N356" s="49">
        <v>0.050000000000000003</v>
      </c>
      <c r="O356" s="50">
        <f t="shared" si="72"/>
        <v>0</v>
      </c>
      <c r="P356" s="49">
        <v>0.050000000000000003</v>
      </c>
      <c r="Q356" s="50">
        <f t="shared" si="73"/>
        <v>0</v>
      </c>
      <c r="R356" s="51">
        <f t="shared" si="74"/>
        <v>0</v>
      </c>
      <c r="S356" s="52">
        <f t="shared" si="75"/>
        <v>0</v>
      </c>
      <c r="T356" s="53" t="e">
        <f t="shared" si="76"/>
        <v>#DIV/0!</v>
      </c>
    </row>
    <row r="357" ht="15.95" customHeight="1">
      <c r="A357" s="352" t="s">
        <v>502</v>
      </c>
      <c r="B357" s="39" t="s">
        <v>82</v>
      </c>
      <c r="C357" s="40" t="s">
        <v>83</v>
      </c>
      <c r="D357" s="41">
        <v>0</v>
      </c>
      <c r="E357" s="42">
        <v>398</v>
      </c>
      <c r="F357" s="43">
        <v>0</v>
      </c>
      <c r="G357" s="44">
        <f t="shared" si="66"/>
        <v>398</v>
      </c>
      <c r="H357" s="45">
        <f t="shared" si="67"/>
        <v>56.233420000000002</v>
      </c>
      <c r="I357" s="45">
        <f t="shared" si="68"/>
        <v>0</v>
      </c>
      <c r="J357" s="45">
        <f t="shared" si="69"/>
        <v>7.3103446000000005</v>
      </c>
      <c r="K357" s="46">
        <f t="shared" si="70"/>
        <v>0</v>
      </c>
      <c r="L357" s="47">
        <v>0.20000000000000001</v>
      </c>
      <c r="M357" s="48">
        <f t="shared" si="71"/>
        <v>0</v>
      </c>
      <c r="N357" s="49">
        <v>0.050000000000000003</v>
      </c>
      <c r="O357" s="50">
        <f t="shared" si="72"/>
        <v>0</v>
      </c>
      <c r="P357" s="49">
        <v>0.050000000000000003</v>
      </c>
      <c r="Q357" s="50">
        <f t="shared" si="73"/>
        <v>0</v>
      </c>
      <c r="R357" s="51">
        <f t="shared" si="74"/>
        <v>0</v>
      </c>
      <c r="S357" s="52">
        <f t="shared" si="75"/>
        <v>0</v>
      </c>
      <c r="T357" s="53" t="e">
        <f t="shared" si="76"/>
        <v>#DIV/0!</v>
      </c>
    </row>
    <row r="358" ht="15.95" customHeight="1">
      <c r="A358" s="352" t="s">
        <v>502</v>
      </c>
      <c r="B358" s="56" t="s">
        <v>84</v>
      </c>
      <c r="C358" s="40" t="s">
        <v>85</v>
      </c>
      <c r="D358" s="41">
        <v>0</v>
      </c>
      <c r="E358" s="42">
        <v>98</v>
      </c>
      <c r="F358" s="43">
        <v>0</v>
      </c>
      <c r="G358" s="44">
        <f t="shared" si="66"/>
        <v>98</v>
      </c>
      <c r="H358" s="45">
        <f t="shared" si="67"/>
        <v>13.84642</v>
      </c>
      <c r="I358" s="45">
        <f t="shared" si="68"/>
        <v>0</v>
      </c>
      <c r="J358" s="45">
        <f t="shared" si="69"/>
        <v>1.8000346</v>
      </c>
      <c r="K358" s="46">
        <f t="shared" si="70"/>
        <v>0</v>
      </c>
      <c r="L358" s="47">
        <v>0.20000000000000001</v>
      </c>
      <c r="M358" s="48">
        <f t="shared" si="71"/>
        <v>0</v>
      </c>
      <c r="N358" s="49">
        <v>0.050000000000000003</v>
      </c>
      <c r="O358" s="50">
        <f t="shared" si="72"/>
        <v>0</v>
      </c>
      <c r="P358" s="49">
        <v>0.050000000000000003</v>
      </c>
      <c r="Q358" s="50">
        <f t="shared" si="73"/>
        <v>0</v>
      </c>
      <c r="R358" s="51">
        <f t="shared" si="74"/>
        <v>0</v>
      </c>
      <c r="S358" s="52">
        <f t="shared" si="75"/>
        <v>0</v>
      </c>
      <c r="T358" s="53" t="e">
        <f t="shared" si="76"/>
        <v>#DIV/0!</v>
      </c>
    </row>
    <row r="359" ht="15.95" customHeight="1">
      <c r="A359" s="352" t="s">
        <v>502</v>
      </c>
      <c r="B359" s="57" t="s">
        <v>86</v>
      </c>
      <c r="C359" s="40" t="s">
        <v>87</v>
      </c>
      <c r="D359" s="41">
        <v>0</v>
      </c>
      <c r="E359" s="42">
        <v>198</v>
      </c>
      <c r="F359" s="43">
        <v>0</v>
      </c>
      <c r="G359" s="44">
        <f t="shared" si="66"/>
        <v>198</v>
      </c>
      <c r="H359" s="45">
        <f t="shared" si="67"/>
        <v>27.97542</v>
      </c>
      <c r="I359" s="45">
        <f t="shared" si="68"/>
        <v>0</v>
      </c>
      <c r="J359" s="45">
        <f t="shared" si="69"/>
        <v>3.6368046000000001</v>
      </c>
      <c r="K359" s="46">
        <f t="shared" si="70"/>
        <v>0</v>
      </c>
      <c r="L359" s="47">
        <v>0.20000000000000001</v>
      </c>
      <c r="M359" s="48">
        <f t="shared" si="71"/>
        <v>0</v>
      </c>
      <c r="N359" s="49">
        <v>0.050000000000000003</v>
      </c>
      <c r="O359" s="50">
        <f t="shared" si="72"/>
        <v>0</v>
      </c>
      <c r="P359" s="49">
        <v>0.050000000000000003</v>
      </c>
      <c r="Q359" s="50">
        <f t="shared" si="73"/>
        <v>0</v>
      </c>
      <c r="R359" s="51">
        <f t="shared" si="74"/>
        <v>0</v>
      </c>
      <c r="S359" s="52">
        <f t="shared" si="75"/>
        <v>0</v>
      </c>
      <c r="T359" s="53" t="e">
        <f t="shared" si="76"/>
        <v>#DIV/0!</v>
      </c>
    </row>
    <row r="360" ht="15.95" customHeight="1">
      <c r="A360" s="352" t="s">
        <v>502</v>
      </c>
      <c r="B360" s="56" t="s">
        <v>88</v>
      </c>
      <c r="C360" s="40" t="s">
        <v>89</v>
      </c>
      <c r="D360" s="41">
        <v>0</v>
      </c>
      <c r="E360" s="42">
        <v>248</v>
      </c>
      <c r="F360" s="43">
        <v>0</v>
      </c>
      <c r="G360" s="44">
        <f t="shared" si="66"/>
        <v>248</v>
      </c>
      <c r="H360" s="45">
        <f t="shared" si="67"/>
        <v>35.039920000000002</v>
      </c>
      <c r="I360" s="45">
        <f t="shared" si="68"/>
        <v>0</v>
      </c>
      <c r="J360" s="45">
        <f t="shared" si="69"/>
        <v>4.5551896000000003</v>
      </c>
      <c r="K360" s="46">
        <f t="shared" si="70"/>
        <v>0</v>
      </c>
      <c r="L360" s="47">
        <v>0.20000000000000001</v>
      </c>
      <c r="M360" s="48">
        <f t="shared" si="71"/>
        <v>0</v>
      </c>
      <c r="N360" s="49">
        <v>0.050000000000000003</v>
      </c>
      <c r="O360" s="50">
        <f t="shared" si="72"/>
        <v>0</v>
      </c>
      <c r="P360" s="49">
        <v>0.050000000000000003</v>
      </c>
      <c r="Q360" s="50">
        <f t="shared" si="73"/>
        <v>0</v>
      </c>
      <c r="R360" s="51">
        <f t="shared" si="74"/>
        <v>0</v>
      </c>
      <c r="S360" s="52">
        <f t="shared" si="75"/>
        <v>0</v>
      </c>
      <c r="T360" s="53" t="e">
        <f t="shared" si="76"/>
        <v>#DIV/0!</v>
      </c>
    </row>
    <row r="361" ht="15.95" customHeight="1">
      <c r="A361" s="352" t="s">
        <v>502</v>
      </c>
      <c r="B361" s="39" t="s">
        <v>90</v>
      </c>
      <c r="C361" s="40" t="s">
        <v>91</v>
      </c>
      <c r="D361" s="41">
        <v>0</v>
      </c>
      <c r="E361" s="42">
        <v>298</v>
      </c>
      <c r="F361" s="43">
        <v>0</v>
      </c>
      <c r="G361" s="44">
        <f t="shared" si="66"/>
        <v>298</v>
      </c>
      <c r="H361" s="45">
        <f t="shared" si="67"/>
        <v>42.104419999999998</v>
      </c>
      <c r="I361" s="45">
        <f t="shared" si="68"/>
        <v>0</v>
      </c>
      <c r="J361" s="45">
        <f t="shared" si="69"/>
        <v>5.4735746000000001</v>
      </c>
      <c r="K361" s="46">
        <f t="shared" si="70"/>
        <v>0</v>
      </c>
      <c r="L361" s="47">
        <v>0.20000000000000001</v>
      </c>
      <c r="M361" s="48">
        <f t="shared" si="71"/>
        <v>0</v>
      </c>
      <c r="N361" s="49">
        <v>0.050000000000000003</v>
      </c>
      <c r="O361" s="50">
        <f t="shared" si="72"/>
        <v>0</v>
      </c>
      <c r="P361" s="49">
        <v>0.050000000000000003</v>
      </c>
      <c r="Q361" s="50">
        <f t="shared" si="73"/>
        <v>0</v>
      </c>
      <c r="R361" s="51">
        <f t="shared" si="74"/>
        <v>0</v>
      </c>
      <c r="S361" s="52">
        <f t="shared" si="75"/>
        <v>0</v>
      </c>
      <c r="T361" s="53" t="e">
        <f t="shared" si="76"/>
        <v>#DIV/0!</v>
      </c>
    </row>
    <row r="362" ht="15.95" customHeight="1">
      <c r="A362" s="352" t="s">
        <v>502</v>
      </c>
      <c r="B362" s="39" t="s">
        <v>92</v>
      </c>
      <c r="C362" s="40" t="s">
        <v>93</v>
      </c>
      <c r="D362" s="41">
        <v>0</v>
      </c>
      <c r="E362" s="42">
        <v>398</v>
      </c>
      <c r="F362" s="43">
        <v>0</v>
      </c>
      <c r="G362" s="44">
        <f t="shared" si="66"/>
        <v>398</v>
      </c>
      <c r="H362" s="45">
        <f t="shared" si="67"/>
        <v>56.233420000000002</v>
      </c>
      <c r="I362" s="45">
        <f t="shared" si="68"/>
        <v>0</v>
      </c>
      <c r="J362" s="45">
        <f t="shared" si="69"/>
        <v>7.3103446000000005</v>
      </c>
      <c r="K362" s="46">
        <f t="shared" si="70"/>
        <v>0</v>
      </c>
      <c r="L362" s="47">
        <v>0.20000000000000001</v>
      </c>
      <c r="M362" s="48">
        <f t="shared" si="71"/>
        <v>0</v>
      </c>
      <c r="N362" s="49">
        <v>0.050000000000000003</v>
      </c>
      <c r="O362" s="50">
        <f t="shared" si="72"/>
        <v>0</v>
      </c>
      <c r="P362" s="49">
        <v>0.050000000000000003</v>
      </c>
      <c r="Q362" s="50">
        <f t="shared" si="73"/>
        <v>0</v>
      </c>
      <c r="R362" s="51">
        <f t="shared" si="74"/>
        <v>0</v>
      </c>
      <c r="S362" s="52">
        <f t="shared" si="75"/>
        <v>0</v>
      </c>
      <c r="T362" s="53" t="e">
        <f t="shared" si="76"/>
        <v>#DIV/0!</v>
      </c>
    </row>
    <row r="363" ht="15.95" customHeight="1">
      <c r="A363" s="352" t="s">
        <v>502</v>
      </c>
      <c r="B363" s="56" t="s">
        <v>94</v>
      </c>
      <c r="C363" s="40" t="s">
        <v>95</v>
      </c>
      <c r="D363" s="41">
        <v>0</v>
      </c>
      <c r="E363" s="42">
        <v>498</v>
      </c>
      <c r="F363" s="43">
        <v>0</v>
      </c>
      <c r="G363" s="44">
        <f t="shared" si="66"/>
        <v>498</v>
      </c>
      <c r="H363" s="45">
        <f t="shared" si="67"/>
        <v>70.36242</v>
      </c>
      <c r="I363" s="45">
        <f t="shared" si="68"/>
        <v>0</v>
      </c>
      <c r="J363" s="45">
        <f t="shared" si="69"/>
        <v>9.1471146000000001</v>
      </c>
      <c r="K363" s="46">
        <f t="shared" si="70"/>
        <v>0</v>
      </c>
      <c r="L363" s="47">
        <v>0.20000000000000001</v>
      </c>
      <c r="M363" s="48">
        <f t="shared" si="71"/>
        <v>0</v>
      </c>
      <c r="N363" s="49">
        <v>0.050000000000000003</v>
      </c>
      <c r="O363" s="50">
        <f t="shared" si="72"/>
        <v>0</v>
      </c>
      <c r="P363" s="49">
        <v>0.050000000000000003</v>
      </c>
      <c r="Q363" s="50">
        <f t="shared" si="73"/>
        <v>0</v>
      </c>
      <c r="R363" s="51">
        <f t="shared" si="74"/>
        <v>0</v>
      </c>
      <c r="S363" s="52">
        <f t="shared" si="75"/>
        <v>0</v>
      </c>
      <c r="T363" s="53" t="e">
        <f t="shared" si="76"/>
        <v>#DIV/0!</v>
      </c>
    </row>
    <row r="364" ht="15.95" customHeight="1">
      <c r="A364" s="352" t="s">
        <v>502</v>
      </c>
      <c r="B364" s="56" t="s">
        <v>96</v>
      </c>
      <c r="C364" s="58" t="s">
        <v>97</v>
      </c>
      <c r="D364" s="41">
        <v>0</v>
      </c>
      <c r="E364" s="42">
        <v>298</v>
      </c>
      <c r="F364" s="43">
        <v>0</v>
      </c>
      <c r="G364" s="44">
        <f t="shared" si="66"/>
        <v>298</v>
      </c>
      <c r="H364" s="45">
        <f t="shared" si="67"/>
        <v>42.104419999999998</v>
      </c>
      <c r="I364" s="45">
        <f t="shared" si="68"/>
        <v>0</v>
      </c>
      <c r="J364" s="45">
        <f t="shared" si="69"/>
        <v>5.4735746000000001</v>
      </c>
      <c r="K364" s="46">
        <f t="shared" si="70"/>
        <v>0</v>
      </c>
      <c r="L364" s="47">
        <v>0.20000000000000001</v>
      </c>
      <c r="M364" s="48">
        <f t="shared" si="71"/>
        <v>0</v>
      </c>
      <c r="N364" s="49">
        <v>0.050000000000000003</v>
      </c>
      <c r="O364" s="50">
        <f t="shared" si="72"/>
        <v>0</v>
      </c>
      <c r="P364" s="49">
        <v>0.050000000000000003</v>
      </c>
      <c r="Q364" s="50">
        <f t="shared" si="73"/>
        <v>0</v>
      </c>
      <c r="R364" s="51">
        <f t="shared" si="74"/>
        <v>0</v>
      </c>
      <c r="S364" s="52">
        <f t="shared" si="75"/>
        <v>0</v>
      </c>
      <c r="T364" s="53" t="e">
        <f t="shared" si="76"/>
        <v>#DIV/0!</v>
      </c>
    </row>
    <row r="365" ht="15.95" customHeight="1">
      <c r="A365" s="352" t="s">
        <v>502</v>
      </c>
      <c r="B365" s="56" t="s">
        <v>98</v>
      </c>
      <c r="C365" s="58" t="s">
        <v>99</v>
      </c>
      <c r="D365" s="41">
        <v>0</v>
      </c>
      <c r="E365" s="42">
        <v>478</v>
      </c>
      <c r="F365" s="43">
        <v>0</v>
      </c>
      <c r="G365" s="44">
        <f t="shared" si="66"/>
        <v>478</v>
      </c>
      <c r="H365" s="45">
        <f t="shared" si="67"/>
        <v>67.536619999999999</v>
      </c>
      <c r="I365" s="45">
        <f t="shared" si="68"/>
        <v>0</v>
      </c>
      <c r="J365" s="45">
        <f t="shared" si="69"/>
        <v>8.7797605999999995</v>
      </c>
      <c r="K365" s="46">
        <f t="shared" si="70"/>
        <v>0</v>
      </c>
      <c r="L365" s="47">
        <v>0.20000000000000001</v>
      </c>
      <c r="M365" s="48">
        <f t="shared" si="71"/>
        <v>0</v>
      </c>
      <c r="N365" s="49">
        <v>0.050000000000000003</v>
      </c>
      <c r="O365" s="50">
        <f t="shared" si="72"/>
        <v>0</v>
      </c>
      <c r="P365" s="49">
        <v>0.050000000000000003</v>
      </c>
      <c r="Q365" s="50">
        <f t="shared" si="73"/>
        <v>0</v>
      </c>
      <c r="R365" s="51">
        <f t="shared" si="74"/>
        <v>0</v>
      </c>
      <c r="S365" s="52">
        <f t="shared" si="75"/>
        <v>0</v>
      </c>
      <c r="T365" s="53" t="e">
        <f t="shared" si="76"/>
        <v>#DIV/0!</v>
      </c>
    </row>
    <row r="366" ht="15.95" customHeight="1">
      <c r="A366" s="352" t="s">
        <v>502</v>
      </c>
      <c r="B366" s="56" t="s">
        <v>100</v>
      </c>
      <c r="C366" s="40" t="s">
        <v>101</v>
      </c>
      <c r="D366" s="41">
        <v>0</v>
      </c>
      <c r="E366" s="42">
        <v>538</v>
      </c>
      <c r="F366" s="43">
        <v>0</v>
      </c>
      <c r="G366" s="44">
        <f t="shared" si="66"/>
        <v>538</v>
      </c>
      <c r="H366" s="45">
        <f t="shared" si="67"/>
        <v>76.014020000000002</v>
      </c>
      <c r="I366" s="45">
        <f t="shared" si="68"/>
        <v>0</v>
      </c>
      <c r="J366" s="45">
        <f t="shared" si="69"/>
        <v>9.8818226000000013</v>
      </c>
      <c r="K366" s="46">
        <f t="shared" si="70"/>
        <v>0</v>
      </c>
      <c r="L366" s="47">
        <v>0.20000000000000001</v>
      </c>
      <c r="M366" s="48">
        <f t="shared" si="71"/>
        <v>0</v>
      </c>
      <c r="N366" s="49">
        <v>0.050000000000000003</v>
      </c>
      <c r="O366" s="50">
        <f t="shared" si="72"/>
        <v>0</v>
      </c>
      <c r="P366" s="49">
        <v>0.050000000000000003</v>
      </c>
      <c r="Q366" s="50">
        <f t="shared" si="73"/>
        <v>0</v>
      </c>
      <c r="R366" s="51">
        <f t="shared" si="74"/>
        <v>0</v>
      </c>
      <c r="S366" s="52">
        <f t="shared" si="75"/>
        <v>0</v>
      </c>
      <c r="T366" s="53" t="e">
        <f t="shared" si="76"/>
        <v>#DIV/0!</v>
      </c>
    </row>
    <row r="367" ht="15.95" customHeight="1">
      <c r="A367" s="352" t="s">
        <v>502</v>
      </c>
      <c r="B367" s="39" t="s">
        <v>102</v>
      </c>
      <c r="C367" s="40" t="s">
        <v>103</v>
      </c>
      <c r="D367" s="41">
        <v>0</v>
      </c>
      <c r="E367" s="42">
        <v>98</v>
      </c>
      <c r="F367" s="43">
        <v>0</v>
      </c>
      <c r="G367" s="44">
        <f t="shared" si="66"/>
        <v>98</v>
      </c>
      <c r="H367" s="45">
        <f t="shared" si="67"/>
        <v>13.84642</v>
      </c>
      <c r="I367" s="45">
        <f t="shared" si="68"/>
        <v>0</v>
      </c>
      <c r="J367" s="45">
        <f t="shared" si="69"/>
        <v>1.8000346</v>
      </c>
      <c r="K367" s="46">
        <f t="shared" si="70"/>
        <v>0</v>
      </c>
      <c r="L367" s="47">
        <v>0.20000000000000001</v>
      </c>
      <c r="M367" s="48">
        <f t="shared" si="71"/>
        <v>0</v>
      </c>
      <c r="N367" s="49">
        <v>0.050000000000000003</v>
      </c>
      <c r="O367" s="50">
        <f t="shared" si="72"/>
        <v>0</v>
      </c>
      <c r="P367" s="49">
        <v>0.050000000000000003</v>
      </c>
      <c r="Q367" s="50">
        <f t="shared" si="73"/>
        <v>0</v>
      </c>
      <c r="R367" s="51">
        <f t="shared" si="74"/>
        <v>0</v>
      </c>
      <c r="S367" s="52">
        <f t="shared" si="75"/>
        <v>0</v>
      </c>
      <c r="T367" s="53" t="e">
        <f t="shared" si="76"/>
        <v>#DIV/0!</v>
      </c>
    </row>
    <row r="368" ht="15.95" customHeight="1">
      <c r="A368" s="352" t="s">
        <v>502</v>
      </c>
      <c r="B368" s="39" t="s">
        <v>104</v>
      </c>
      <c r="C368" s="40" t="s">
        <v>105</v>
      </c>
      <c r="D368" s="41">
        <v>0</v>
      </c>
      <c r="E368" s="42">
        <v>148</v>
      </c>
      <c r="F368" s="43">
        <v>0</v>
      </c>
      <c r="G368" s="44">
        <f t="shared" si="66"/>
        <v>148</v>
      </c>
      <c r="H368" s="45">
        <f t="shared" si="67"/>
        <v>20.910920000000001</v>
      </c>
      <c r="I368" s="45">
        <f t="shared" si="68"/>
        <v>0</v>
      </c>
      <c r="J368" s="45">
        <f t="shared" si="69"/>
        <v>2.7184196000000003</v>
      </c>
      <c r="K368" s="46">
        <f t="shared" si="70"/>
        <v>0</v>
      </c>
      <c r="L368" s="47">
        <v>0.20000000000000001</v>
      </c>
      <c r="M368" s="48">
        <f t="shared" si="71"/>
        <v>0</v>
      </c>
      <c r="N368" s="49">
        <v>0.050000000000000003</v>
      </c>
      <c r="O368" s="50">
        <f t="shared" si="72"/>
        <v>0</v>
      </c>
      <c r="P368" s="49">
        <v>0.050000000000000003</v>
      </c>
      <c r="Q368" s="50">
        <f t="shared" si="73"/>
        <v>0</v>
      </c>
      <c r="R368" s="51">
        <f t="shared" si="74"/>
        <v>0</v>
      </c>
      <c r="S368" s="52">
        <f t="shared" si="75"/>
        <v>0</v>
      </c>
      <c r="T368" s="53" t="e">
        <f t="shared" si="76"/>
        <v>#DIV/0!</v>
      </c>
    </row>
    <row r="369" ht="15.95" customHeight="1">
      <c r="A369" s="352" t="s">
        <v>502</v>
      </c>
      <c r="B369" s="54" t="s">
        <v>106</v>
      </c>
      <c r="C369" s="55" t="s">
        <v>107</v>
      </c>
      <c r="D369" s="41">
        <v>0</v>
      </c>
      <c r="E369" s="42">
        <v>198</v>
      </c>
      <c r="F369" s="43">
        <v>0</v>
      </c>
      <c r="G369" s="44">
        <f t="shared" si="66"/>
        <v>198</v>
      </c>
      <c r="H369" s="45">
        <f t="shared" si="67"/>
        <v>27.97542</v>
      </c>
      <c r="I369" s="45">
        <f t="shared" si="68"/>
        <v>0</v>
      </c>
      <c r="J369" s="45">
        <f t="shared" si="69"/>
        <v>3.6368046000000001</v>
      </c>
      <c r="K369" s="46">
        <f t="shared" si="70"/>
        <v>0</v>
      </c>
      <c r="L369" s="47">
        <v>0.20000000000000001</v>
      </c>
      <c r="M369" s="48">
        <f t="shared" si="71"/>
        <v>0</v>
      </c>
      <c r="N369" s="49">
        <v>0.050000000000000003</v>
      </c>
      <c r="O369" s="50">
        <f t="shared" si="72"/>
        <v>0</v>
      </c>
      <c r="P369" s="49">
        <v>0.050000000000000003</v>
      </c>
      <c r="Q369" s="50">
        <f t="shared" si="73"/>
        <v>0</v>
      </c>
      <c r="R369" s="51">
        <f t="shared" si="74"/>
        <v>0</v>
      </c>
      <c r="S369" s="52">
        <f t="shared" si="75"/>
        <v>0</v>
      </c>
      <c r="T369" s="53" t="e">
        <f t="shared" si="76"/>
        <v>#DIV/0!</v>
      </c>
    </row>
    <row r="370" ht="15.95" customHeight="1">
      <c r="A370" s="352" t="s">
        <v>502</v>
      </c>
      <c r="B370" s="39" t="s">
        <v>108</v>
      </c>
      <c r="C370" s="40" t="s">
        <v>109</v>
      </c>
      <c r="D370" s="41">
        <v>0</v>
      </c>
      <c r="E370" s="42">
        <v>268</v>
      </c>
      <c r="F370" s="43">
        <v>0</v>
      </c>
      <c r="G370" s="44">
        <f t="shared" si="66"/>
        <v>268</v>
      </c>
      <c r="H370" s="45">
        <f t="shared" si="67"/>
        <v>37.865720000000003</v>
      </c>
      <c r="I370" s="45">
        <f t="shared" si="68"/>
        <v>0</v>
      </c>
      <c r="J370" s="45">
        <f t="shared" si="69"/>
        <v>4.9225436000000009</v>
      </c>
      <c r="K370" s="46">
        <f t="shared" si="70"/>
        <v>0</v>
      </c>
      <c r="L370" s="47">
        <v>0.20000000000000001</v>
      </c>
      <c r="M370" s="48">
        <f t="shared" si="71"/>
        <v>0</v>
      </c>
      <c r="N370" s="49">
        <v>0.050000000000000003</v>
      </c>
      <c r="O370" s="50">
        <f t="shared" si="72"/>
        <v>0</v>
      </c>
      <c r="P370" s="49">
        <v>0.050000000000000003</v>
      </c>
      <c r="Q370" s="50">
        <f t="shared" si="73"/>
        <v>0</v>
      </c>
      <c r="R370" s="51">
        <f t="shared" si="74"/>
        <v>0</v>
      </c>
      <c r="S370" s="52">
        <f t="shared" si="75"/>
        <v>0</v>
      </c>
      <c r="T370" s="53" t="e">
        <f t="shared" si="76"/>
        <v>#DIV/0!</v>
      </c>
    </row>
    <row r="371" ht="15.95" customHeight="1">
      <c r="A371" s="352" t="s">
        <v>502</v>
      </c>
      <c r="B371" s="56" t="s">
        <v>110</v>
      </c>
      <c r="C371" s="40" t="s">
        <v>111</v>
      </c>
      <c r="D371" s="41">
        <v>0</v>
      </c>
      <c r="E371" s="42">
        <v>268</v>
      </c>
      <c r="F371" s="43">
        <v>0</v>
      </c>
      <c r="G371" s="44">
        <f t="shared" si="66"/>
        <v>268</v>
      </c>
      <c r="H371" s="45">
        <f t="shared" si="67"/>
        <v>37.865720000000003</v>
      </c>
      <c r="I371" s="45">
        <f t="shared" si="68"/>
        <v>0</v>
      </c>
      <c r="J371" s="45">
        <f t="shared" si="69"/>
        <v>4.9225436000000009</v>
      </c>
      <c r="K371" s="46">
        <f t="shared" si="70"/>
        <v>0</v>
      </c>
      <c r="L371" s="47">
        <v>0.20000000000000001</v>
      </c>
      <c r="M371" s="48">
        <f t="shared" si="71"/>
        <v>0</v>
      </c>
      <c r="N371" s="49">
        <v>0.050000000000000003</v>
      </c>
      <c r="O371" s="50">
        <f t="shared" si="72"/>
        <v>0</v>
      </c>
      <c r="P371" s="49">
        <v>0.050000000000000003</v>
      </c>
      <c r="Q371" s="50">
        <f t="shared" si="73"/>
        <v>0</v>
      </c>
      <c r="R371" s="51">
        <f t="shared" si="74"/>
        <v>0</v>
      </c>
      <c r="S371" s="52">
        <f t="shared" si="75"/>
        <v>0</v>
      </c>
      <c r="T371" s="53" t="e">
        <f t="shared" si="76"/>
        <v>#DIV/0!</v>
      </c>
    </row>
    <row r="372" ht="15.95" customHeight="1">
      <c r="A372" s="352" t="s">
        <v>502</v>
      </c>
      <c r="B372" s="39" t="s">
        <v>112</v>
      </c>
      <c r="C372" s="59" t="s">
        <v>113</v>
      </c>
      <c r="D372" s="41">
        <v>0</v>
      </c>
      <c r="E372" s="42">
        <v>298</v>
      </c>
      <c r="F372" s="43">
        <v>0</v>
      </c>
      <c r="G372" s="44">
        <f t="shared" si="66"/>
        <v>298</v>
      </c>
      <c r="H372" s="45">
        <f t="shared" si="67"/>
        <v>42.104419999999998</v>
      </c>
      <c r="I372" s="45">
        <f t="shared" si="68"/>
        <v>0</v>
      </c>
      <c r="J372" s="45">
        <f t="shared" si="69"/>
        <v>5.4735746000000001</v>
      </c>
      <c r="K372" s="46">
        <f t="shared" si="70"/>
        <v>0</v>
      </c>
      <c r="L372" s="47">
        <v>0.20000000000000001</v>
      </c>
      <c r="M372" s="48">
        <f t="shared" si="71"/>
        <v>0</v>
      </c>
      <c r="N372" s="49">
        <v>0.050000000000000003</v>
      </c>
      <c r="O372" s="50">
        <f t="shared" si="72"/>
        <v>0</v>
      </c>
      <c r="P372" s="49">
        <v>0.050000000000000003</v>
      </c>
      <c r="Q372" s="50">
        <f t="shared" si="73"/>
        <v>0</v>
      </c>
      <c r="R372" s="51">
        <f t="shared" si="74"/>
        <v>0</v>
      </c>
      <c r="S372" s="52">
        <f t="shared" si="75"/>
        <v>0</v>
      </c>
      <c r="T372" s="53" t="e">
        <f t="shared" si="76"/>
        <v>#DIV/0!</v>
      </c>
    </row>
    <row r="373" ht="15.95" customHeight="1">
      <c r="A373" s="352" t="s">
        <v>502</v>
      </c>
      <c r="B373" s="39" t="s">
        <v>114</v>
      </c>
      <c r="C373" s="59" t="s">
        <v>115</v>
      </c>
      <c r="D373" s="41">
        <v>0</v>
      </c>
      <c r="E373" s="42">
        <v>448</v>
      </c>
      <c r="F373" s="43">
        <v>0</v>
      </c>
      <c r="G373" s="44">
        <f t="shared" si="66"/>
        <v>448</v>
      </c>
      <c r="H373" s="45">
        <f t="shared" si="67"/>
        <v>63.297919999999998</v>
      </c>
      <c r="I373" s="45">
        <f t="shared" si="68"/>
        <v>0</v>
      </c>
      <c r="J373" s="45">
        <f t="shared" si="69"/>
        <v>8.2287295999999994</v>
      </c>
      <c r="K373" s="46">
        <f t="shared" si="70"/>
        <v>0</v>
      </c>
      <c r="L373" s="47">
        <v>0.20000000000000001</v>
      </c>
      <c r="M373" s="48">
        <f t="shared" si="71"/>
        <v>0</v>
      </c>
      <c r="N373" s="49">
        <v>0.050000000000000003</v>
      </c>
      <c r="O373" s="50">
        <f t="shared" si="72"/>
        <v>0</v>
      </c>
      <c r="P373" s="49">
        <v>0.050000000000000003</v>
      </c>
      <c r="Q373" s="50">
        <f t="shared" si="73"/>
        <v>0</v>
      </c>
      <c r="R373" s="51">
        <f t="shared" si="74"/>
        <v>0</v>
      </c>
      <c r="S373" s="52">
        <f t="shared" si="75"/>
        <v>0</v>
      </c>
      <c r="T373" s="53" t="e">
        <f t="shared" si="76"/>
        <v>#DIV/0!</v>
      </c>
    </row>
    <row r="374" ht="15.95" customHeight="1">
      <c r="A374" s="352" t="s">
        <v>502</v>
      </c>
      <c r="B374" s="39" t="s">
        <v>116</v>
      </c>
      <c r="C374" s="59" t="s">
        <v>117</v>
      </c>
      <c r="D374" s="41">
        <v>0</v>
      </c>
      <c r="E374" s="42">
        <v>498</v>
      </c>
      <c r="F374" s="43">
        <v>0</v>
      </c>
      <c r="G374" s="44">
        <f t="shared" si="66"/>
        <v>498</v>
      </c>
      <c r="H374" s="45">
        <f t="shared" si="67"/>
        <v>70.36242</v>
      </c>
      <c r="I374" s="45">
        <f t="shared" si="68"/>
        <v>0</v>
      </c>
      <c r="J374" s="45">
        <f t="shared" si="69"/>
        <v>9.1471146000000001</v>
      </c>
      <c r="K374" s="46">
        <f t="shared" si="70"/>
        <v>0</v>
      </c>
      <c r="L374" s="47">
        <v>0.20000000000000001</v>
      </c>
      <c r="M374" s="48">
        <f t="shared" si="71"/>
        <v>0</v>
      </c>
      <c r="N374" s="49">
        <v>0.050000000000000003</v>
      </c>
      <c r="O374" s="50">
        <f t="shared" si="72"/>
        <v>0</v>
      </c>
      <c r="P374" s="49">
        <v>0.050000000000000003</v>
      </c>
      <c r="Q374" s="50">
        <f t="shared" si="73"/>
        <v>0</v>
      </c>
      <c r="R374" s="51">
        <f t="shared" si="74"/>
        <v>0</v>
      </c>
      <c r="S374" s="52">
        <f t="shared" si="75"/>
        <v>0</v>
      </c>
      <c r="T374" s="53" t="e">
        <f t="shared" si="76"/>
        <v>#DIV/0!</v>
      </c>
    </row>
    <row r="375" ht="15.95" customHeight="1">
      <c r="A375" s="352" t="s">
        <v>502</v>
      </c>
      <c r="B375" s="39" t="s">
        <v>322</v>
      </c>
      <c r="C375" s="40" t="s">
        <v>119</v>
      </c>
      <c r="D375" s="41">
        <v>0</v>
      </c>
      <c r="E375" s="42">
        <v>248</v>
      </c>
      <c r="F375" s="43">
        <v>0</v>
      </c>
      <c r="G375" s="44">
        <f t="shared" si="66"/>
        <v>248</v>
      </c>
      <c r="H375" s="45">
        <f t="shared" si="67"/>
        <v>35.039920000000002</v>
      </c>
      <c r="I375" s="45">
        <f t="shared" si="68"/>
        <v>0</v>
      </c>
      <c r="J375" s="45">
        <f t="shared" si="69"/>
        <v>4.5551896000000003</v>
      </c>
      <c r="K375" s="46">
        <f t="shared" si="70"/>
        <v>0</v>
      </c>
      <c r="L375" s="47">
        <v>0.20000000000000001</v>
      </c>
      <c r="M375" s="48">
        <f t="shared" si="71"/>
        <v>0</v>
      </c>
      <c r="N375" s="49">
        <v>0.050000000000000003</v>
      </c>
      <c r="O375" s="50">
        <f t="shared" si="72"/>
        <v>0</v>
      </c>
      <c r="P375" s="49">
        <v>0.050000000000000003</v>
      </c>
      <c r="Q375" s="50">
        <f t="shared" si="73"/>
        <v>0</v>
      </c>
      <c r="R375" s="51">
        <f t="shared" si="74"/>
        <v>0</v>
      </c>
      <c r="S375" s="52">
        <f t="shared" si="75"/>
        <v>0</v>
      </c>
      <c r="T375" s="53" t="e">
        <f t="shared" si="76"/>
        <v>#DIV/0!</v>
      </c>
    </row>
    <row r="376" ht="15.95" customHeight="1">
      <c r="A376" s="352" t="s">
        <v>502</v>
      </c>
      <c r="B376" s="39" t="s">
        <v>120</v>
      </c>
      <c r="C376" s="40" t="s">
        <v>121</v>
      </c>
      <c r="D376" s="41">
        <v>0</v>
      </c>
      <c r="E376" s="42">
        <v>348</v>
      </c>
      <c r="F376" s="43">
        <v>0</v>
      </c>
      <c r="G376" s="44">
        <f t="shared" si="66"/>
        <v>348</v>
      </c>
      <c r="H376" s="45">
        <f t="shared" si="67"/>
        <v>49.16892</v>
      </c>
      <c r="I376" s="45">
        <f t="shared" si="68"/>
        <v>0</v>
      </c>
      <c r="J376" s="45">
        <f t="shared" si="69"/>
        <v>6.3919595999999999</v>
      </c>
      <c r="K376" s="46">
        <f t="shared" si="70"/>
        <v>0</v>
      </c>
      <c r="L376" s="47">
        <v>0.20000000000000001</v>
      </c>
      <c r="M376" s="48">
        <f t="shared" si="71"/>
        <v>0</v>
      </c>
      <c r="N376" s="49">
        <v>0.050000000000000003</v>
      </c>
      <c r="O376" s="50">
        <f t="shared" si="72"/>
        <v>0</v>
      </c>
      <c r="P376" s="49">
        <v>0.050000000000000003</v>
      </c>
      <c r="Q376" s="50">
        <f t="shared" si="73"/>
        <v>0</v>
      </c>
      <c r="R376" s="51">
        <f t="shared" si="74"/>
        <v>0</v>
      </c>
      <c r="S376" s="52">
        <f t="shared" si="75"/>
        <v>0</v>
      </c>
      <c r="T376" s="53" t="e">
        <f t="shared" si="76"/>
        <v>#DIV/0!</v>
      </c>
    </row>
    <row r="377" ht="15.95" customHeight="1">
      <c r="A377" s="352" t="s">
        <v>502</v>
      </c>
      <c r="B377" s="56" t="s">
        <v>122</v>
      </c>
      <c r="C377" s="40" t="s">
        <v>123</v>
      </c>
      <c r="D377" s="41">
        <v>0</v>
      </c>
      <c r="E377" s="42">
        <v>428</v>
      </c>
      <c r="F377" s="43">
        <v>0</v>
      </c>
      <c r="G377" s="44">
        <f t="shared" si="66"/>
        <v>428</v>
      </c>
      <c r="H377" s="45">
        <f t="shared" si="67"/>
        <v>60.472119999999997</v>
      </c>
      <c r="I377" s="45">
        <f t="shared" si="68"/>
        <v>0</v>
      </c>
      <c r="J377" s="45">
        <f t="shared" si="69"/>
        <v>7.8613755999999997</v>
      </c>
      <c r="K377" s="46">
        <f t="shared" si="70"/>
        <v>0</v>
      </c>
      <c r="L377" s="47">
        <v>0.20000000000000001</v>
      </c>
      <c r="M377" s="48">
        <f t="shared" si="71"/>
        <v>0</v>
      </c>
      <c r="N377" s="49">
        <v>0.050000000000000003</v>
      </c>
      <c r="O377" s="50">
        <f t="shared" si="72"/>
        <v>0</v>
      </c>
      <c r="P377" s="49">
        <v>0.050000000000000003</v>
      </c>
      <c r="Q377" s="50">
        <f t="shared" si="73"/>
        <v>0</v>
      </c>
      <c r="R377" s="51">
        <f t="shared" si="74"/>
        <v>0</v>
      </c>
      <c r="S377" s="52">
        <f t="shared" si="75"/>
        <v>0</v>
      </c>
      <c r="T377" s="53" t="e">
        <f t="shared" si="76"/>
        <v>#DIV/0!</v>
      </c>
    </row>
    <row r="378" ht="15.95" customHeight="1">
      <c r="A378" s="352" t="s">
        <v>502</v>
      </c>
      <c r="B378" s="56" t="s">
        <v>124</v>
      </c>
      <c r="C378" s="60" t="s">
        <v>125</v>
      </c>
      <c r="D378" s="41">
        <v>0</v>
      </c>
      <c r="E378" s="42">
        <v>298</v>
      </c>
      <c r="F378" s="43">
        <v>0</v>
      </c>
      <c r="G378" s="44">
        <f t="shared" si="66"/>
        <v>298</v>
      </c>
      <c r="H378" s="45">
        <f t="shared" si="67"/>
        <v>42.104419999999998</v>
      </c>
      <c r="I378" s="45">
        <f t="shared" si="68"/>
        <v>0</v>
      </c>
      <c r="J378" s="45">
        <f t="shared" si="69"/>
        <v>5.4735746000000001</v>
      </c>
      <c r="K378" s="46">
        <f t="shared" si="70"/>
        <v>0</v>
      </c>
      <c r="L378" s="47">
        <v>0.20000000000000001</v>
      </c>
      <c r="M378" s="48">
        <f t="shared" si="71"/>
        <v>0</v>
      </c>
      <c r="N378" s="49">
        <v>0.050000000000000003</v>
      </c>
      <c r="O378" s="50">
        <f t="shared" si="72"/>
        <v>0</v>
      </c>
      <c r="P378" s="49">
        <v>0.050000000000000003</v>
      </c>
      <c r="Q378" s="50">
        <f t="shared" si="73"/>
        <v>0</v>
      </c>
      <c r="R378" s="51">
        <f t="shared" si="74"/>
        <v>0</v>
      </c>
      <c r="S378" s="52">
        <f t="shared" si="75"/>
        <v>0</v>
      </c>
      <c r="T378" s="53" t="e">
        <f t="shared" si="76"/>
        <v>#DIV/0!</v>
      </c>
    </row>
    <row r="379" ht="15.95" customHeight="1">
      <c r="A379" s="352" t="s">
        <v>502</v>
      </c>
      <c r="B379" s="56" t="s">
        <v>126</v>
      </c>
      <c r="C379" s="60" t="s">
        <v>127</v>
      </c>
      <c r="D379" s="41">
        <v>0</v>
      </c>
      <c r="E379" s="42">
        <v>398</v>
      </c>
      <c r="F379" s="43">
        <v>0</v>
      </c>
      <c r="G379" s="44">
        <f t="shared" si="66"/>
        <v>398</v>
      </c>
      <c r="H379" s="45">
        <f t="shared" si="67"/>
        <v>56.233420000000002</v>
      </c>
      <c r="I379" s="45">
        <f t="shared" si="68"/>
        <v>0</v>
      </c>
      <c r="J379" s="45">
        <f t="shared" si="69"/>
        <v>7.3103446000000005</v>
      </c>
      <c r="K379" s="46">
        <f t="shared" si="70"/>
        <v>0</v>
      </c>
      <c r="L379" s="47">
        <v>0.20000000000000001</v>
      </c>
      <c r="M379" s="48">
        <f t="shared" si="71"/>
        <v>0</v>
      </c>
      <c r="N379" s="49">
        <v>0.050000000000000003</v>
      </c>
      <c r="O379" s="50">
        <f t="shared" si="72"/>
        <v>0</v>
      </c>
      <c r="P379" s="49">
        <v>0.050000000000000003</v>
      </c>
      <c r="Q379" s="50">
        <f t="shared" si="73"/>
        <v>0</v>
      </c>
      <c r="R379" s="51">
        <f t="shared" si="74"/>
        <v>0</v>
      </c>
      <c r="S379" s="52">
        <f t="shared" si="75"/>
        <v>0</v>
      </c>
      <c r="T379" s="53" t="e">
        <f t="shared" si="76"/>
        <v>#DIV/0!</v>
      </c>
    </row>
    <row r="380" ht="15.95" customHeight="1">
      <c r="A380" s="352" t="s">
        <v>502</v>
      </c>
      <c r="B380" s="56" t="s">
        <v>128</v>
      </c>
      <c r="C380" s="60" t="s">
        <v>129</v>
      </c>
      <c r="D380" s="41">
        <v>0</v>
      </c>
      <c r="E380" s="42">
        <v>498</v>
      </c>
      <c r="F380" s="43">
        <v>0</v>
      </c>
      <c r="G380" s="44">
        <f t="shared" si="66"/>
        <v>498</v>
      </c>
      <c r="H380" s="45">
        <f t="shared" si="67"/>
        <v>70.36242</v>
      </c>
      <c r="I380" s="45">
        <f t="shared" si="68"/>
        <v>0</v>
      </c>
      <c r="J380" s="45">
        <f t="shared" si="69"/>
        <v>9.1471146000000001</v>
      </c>
      <c r="K380" s="46">
        <f t="shared" si="70"/>
        <v>0</v>
      </c>
      <c r="L380" s="47">
        <v>0.20000000000000001</v>
      </c>
      <c r="M380" s="48">
        <f t="shared" si="71"/>
        <v>0</v>
      </c>
      <c r="N380" s="49">
        <v>0.050000000000000003</v>
      </c>
      <c r="O380" s="50">
        <f t="shared" si="72"/>
        <v>0</v>
      </c>
      <c r="P380" s="49">
        <v>0.050000000000000003</v>
      </c>
      <c r="Q380" s="50">
        <f t="shared" si="73"/>
        <v>0</v>
      </c>
      <c r="R380" s="51">
        <f t="shared" si="74"/>
        <v>0</v>
      </c>
      <c r="S380" s="52">
        <f t="shared" si="75"/>
        <v>0</v>
      </c>
      <c r="T380" s="53" t="e">
        <f t="shared" si="76"/>
        <v>#DIV/0!</v>
      </c>
    </row>
    <row r="381" ht="15.95" customHeight="1">
      <c r="A381" s="352" t="s">
        <v>502</v>
      </c>
      <c r="B381" s="56" t="s">
        <v>130</v>
      </c>
      <c r="C381" s="40" t="s">
        <v>131</v>
      </c>
      <c r="D381" s="41">
        <v>0</v>
      </c>
      <c r="E381" s="42">
        <v>198</v>
      </c>
      <c r="F381" s="43">
        <v>0</v>
      </c>
      <c r="G381" s="44">
        <f t="shared" si="66"/>
        <v>198</v>
      </c>
      <c r="H381" s="45">
        <f t="shared" si="67"/>
        <v>27.97542</v>
      </c>
      <c r="I381" s="45">
        <f t="shared" si="68"/>
        <v>0</v>
      </c>
      <c r="J381" s="45">
        <f t="shared" si="69"/>
        <v>3.6368046000000001</v>
      </c>
      <c r="K381" s="46">
        <f t="shared" si="70"/>
        <v>0</v>
      </c>
      <c r="L381" s="47">
        <v>0.20000000000000001</v>
      </c>
      <c r="M381" s="48">
        <f t="shared" si="71"/>
        <v>0</v>
      </c>
      <c r="N381" s="49">
        <v>0.050000000000000003</v>
      </c>
      <c r="O381" s="50">
        <f t="shared" si="72"/>
        <v>0</v>
      </c>
      <c r="P381" s="49">
        <v>0.050000000000000003</v>
      </c>
      <c r="Q381" s="50">
        <f t="shared" si="73"/>
        <v>0</v>
      </c>
      <c r="R381" s="51">
        <f t="shared" si="74"/>
        <v>0</v>
      </c>
      <c r="S381" s="52">
        <f t="shared" si="75"/>
        <v>0</v>
      </c>
      <c r="T381" s="53" t="e">
        <f t="shared" si="76"/>
        <v>#DIV/0!</v>
      </c>
    </row>
    <row r="382" ht="15.95" customHeight="1">
      <c r="A382" s="352" t="s">
        <v>502</v>
      </c>
      <c r="B382" s="39" t="s">
        <v>132</v>
      </c>
      <c r="C382" s="40" t="s">
        <v>133</v>
      </c>
      <c r="D382" s="41">
        <v>0</v>
      </c>
      <c r="E382" s="42">
        <v>108</v>
      </c>
      <c r="F382" s="43">
        <v>0</v>
      </c>
      <c r="G382" s="44">
        <f t="shared" si="66"/>
        <v>108</v>
      </c>
      <c r="H382" s="45">
        <f t="shared" si="67"/>
        <v>15.259320000000001</v>
      </c>
      <c r="I382" s="45">
        <f t="shared" si="68"/>
        <v>0</v>
      </c>
      <c r="J382" s="45">
        <f t="shared" si="69"/>
        <v>1.9837116000000001</v>
      </c>
      <c r="K382" s="46">
        <f t="shared" si="70"/>
        <v>0</v>
      </c>
      <c r="L382" s="47">
        <v>0.20000000000000001</v>
      </c>
      <c r="M382" s="48">
        <f t="shared" si="71"/>
        <v>0</v>
      </c>
      <c r="N382" s="49">
        <v>0.050000000000000003</v>
      </c>
      <c r="O382" s="50">
        <f t="shared" si="72"/>
        <v>0</v>
      </c>
      <c r="P382" s="49">
        <v>0.050000000000000003</v>
      </c>
      <c r="Q382" s="50">
        <f t="shared" si="73"/>
        <v>0</v>
      </c>
      <c r="R382" s="51">
        <f t="shared" si="74"/>
        <v>0</v>
      </c>
      <c r="S382" s="52">
        <f t="shared" si="75"/>
        <v>0</v>
      </c>
      <c r="T382" s="53" t="e">
        <f t="shared" si="76"/>
        <v>#DIV/0!</v>
      </c>
    </row>
    <row r="383" ht="15.95" customHeight="1">
      <c r="A383" s="352" t="s">
        <v>502</v>
      </c>
      <c r="B383" s="39" t="s">
        <v>134</v>
      </c>
      <c r="C383" s="40" t="s">
        <v>135</v>
      </c>
      <c r="D383" s="41">
        <v>0</v>
      </c>
      <c r="E383" s="42">
        <v>98</v>
      </c>
      <c r="F383" s="43">
        <v>0</v>
      </c>
      <c r="G383" s="44">
        <f t="shared" si="66"/>
        <v>98</v>
      </c>
      <c r="H383" s="45">
        <f t="shared" si="67"/>
        <v>13.84642</v>
      </c>
      <c r="I383" s="45">
        <f t="shared" si="68"/>
        <v>0</v>
      </c>
      <c r="J383" s="45">
        <f t="shared" si="69"/>
        <v>1.8000346</v>
      </c>
      <c r="K383" s="46">
        <f t="shared" si="70"/>
        <v>0</v>
      </c>
      <c r="L383" s="47">
        <v>0.20000000000000001</v>
      </c>
      <c r="M383" s="48">
        <f t="shared" si="71"/>
        <v>0</v>
      </c>
      <c r="N383" s="49">
        <v>0.050000000000000003</v>
      </c>
      <c r="O383" s="50">
        <f t="shared" si="72"/>
        <v>0</v>
      </c>
      <c r="P383" s="49">
        <v>0.050000000000000003</v>
      </c>
      <c r="Q383" s="50">
        <f t="shared" si="73"/>
        <v>0</v>
      </c>
      <c r="R383" s="51">
        <f t="shared" si="74"/>
        <v>0</v>
      </c>
      <c r="S383" s="52">
        <f t="shared" si="75"/>
        <v>0</v>
      </c>
      <c r="T383" s="53" t="e">
        <f t="shared" si="76"/>
        <v>#DIV/0!</v>
      </c>
    </row>
    <row r="384" ht="15.95" customHeight="1">
      <c r="A384" s="352" t="s">
        <v>502</v>
      </c>
      <c r="B384" s="39" t="s">
        <v>136</v>
      </c>
      <c r="C384" s="40" t="s">
        <v>137</v>
      </c>
      <c r="D384" s="41">
        <v>0</v>
      </c>
      <c r="E384" s="42">
        <v>266.39999999999998</v>
      </c>
      <c r="F384" s="43">
        <v>0</v>
      </c>
      <c r="G384" s="44">
        <f t="shared" si="66"/>
        <v>266</v>
      </c>
      <c r="H384" s="45">
        <f t="shared" si="67"/>
        <v>37.58314</v>
      </c>
      <c r="I384" s="45">
        <f t="shared" si="68"/>
        <v>0</v>
      </c>
      <c r="J384" s="45">
        <f t="shared" si="69"/>
        <v>4.8858082000000005</v>
      </c>
      <c r="K384" s="46">
        <f t="shared" si="70"/>
        <v>0</v>
      </c>
      <c r="L384" s="47">
        <v>0.20000000000000001</v>
      </c>
      <c r="M384" s="48">
        <f t="shared" si="71"/>
        <v>0</v>
      </c>
      <c r="N384" s="49">
        <v>0.050000000000000003</v>
      </c>
      <c r="O384" s="50">
        <f t="shared" si="72"/>
        <v>0</v>
      </c>
      <c r="P384" s="49">
        <v>0.050000000000000003</v>
      </c>
      <c r="Q384" s="50">
        <f t="shared" si="73"/>
        <v>0</v>
      </c>
      <c r="R384" s="51">
        <f t="shared" si="74"/>
        <v>0</v>
      </c>
      <c r="S384" s="52">
        <f t="shared" si="75"/>
        <v>0</v>
      </c>
      <c r="T384" s="53" t="e">
        <f t="shared" si="76"/>
        <v>#DIV/0!</v>
      </c>
    </row>
    <row r="385" ht="15.95" customHeight="1">
      <c r="A385" s="352" t="s">
        <v>502</v>
      </c>
      <c r="B385" s="39" t="s">
        <v>138</v>
      </c>
      <c r="C385" s="40" t="s">
        <v>139</v>
      </c>
      <c r="D385" s="41">
        <v>0</v>
      </c>
      <c r="E385" s="42">
        <v>376.19999999999999</v>
      </c>
      <c r="F385" s="43">
        <v>0</v>
      </c>
      <c r="G385" s="44">
        <f t="shared" si="66"/>
        <v>376</v>
      </c>
      <c r="H385" s="45">
        <f t="shared" si="67"/>
        <v>53.125039999999998</v>
      </c>
      <c r="I385" s="45">
        <f t="shared" si="68"/>
        <v>0</v>
      </c>
      <c r="J385" s="45">
        <f t="shared" si="69"/>
        <v>6.9062552000000004</v>
      </c>
      <c r="K385" s="46">
        <f t="shared" si="70"/>
        <v>0</v>
      </c>
      <c r="L385" s="47">
        <v>0.20000000000000001</v>
      </c>
      <c r="M385" s="48">
        <f t="shared" si="71"/>
        <v>0</v>
      </c>
      <c r="N385" s="49">
        <v>0.050000000000000003</v>
      </c>
      <c r="O385" s="50">
        <f t="shared" si="72"/>
        <v>0</v>
      </c>
      <c r="P385" s="49">
        <v>0.050000000000000003</v>
      </c>
      <c r="Q385" s="50">
        <f t="shared" si="73"/>
        <v>0</v>
      </c>
      <c r="R385" s="51">
        <f t="shared" si="74"/>
        <v>0</v>
      </c>
      <c r="S385" s="52">
        <f t="shared" si="75"/>
        <v>0</v>
      </c>
      <c r="T385" s="53" t="e">
        <f t="shared" si="76"/>
        <v>#DIV/0!</v>
      </c>
    </row>
    <row r="386" ht="15.95" customHeight="1">
      <c r="A386" s="352" t="s">
        <v>502</v>
      </c>
      <c r="B386" s="39" t="s">
        <v>140</v>
      </c>
      <c r="C386" s="40" t="s">
        <v>141</v>
      </c>
      <c r="D386" s="41">
        <v>0</v>
      </c>
      <c r="E386" s="42">
        <v>217.08000000000001</v>
      </c>
      <c r="F386" s="43">
        <v>0</v>
      </c>
      <c r="G386" s="44">
        <f t="shared" si="66"/>
        <v>217</v>
      </c>
      <c r="H386" s="45">
        <f t="shared" si="67"/>
        <v>30.659929999999999</v>
      </c>
      <c r="I386" s="45">
        <f t="shared" si="68"/>
        <v>0</v>
      </c>
      <c r="J386" s="45">
        <f t="shared" si="69"/>
        <v>3.9857909</v>
      </c>
      <c r="K386" s="46">
        <f t="shared" si="70"/>
        <v>0</v>
      </c>
      <c r="L386" s="47">
        <v>0.20000000000000001</v>
      </c>
      <c r="M386" s="48">
        <f t="shared" si="71"/>
        <v>0</v>
      </c>
      <c r="N386" s="49">
        <v>0.050000000000000003</v>
      </c>
      <c r="O386" s="50">
        <f t="shared" si="72"/>
        <v>0</v>
      </c>
      <c r="P386" s="49">
        <v>0.050000000000000003</v>
      </c>
      <c r="Q386" s="50">
        <f t="shared" si="73"/>
        <v>0</v>
      </c>
      <c r="R386" s="51">
        <f t="shared" si="74"/>
        <v>0</v>
      </c>
      <c r="S386" s="52">
        <f t="shared" si="75"/>
        <v>0</v>
      </c>
      <c r="T386" s="53" t="e">
        <f t="shared" si="76"/>
        <v>#DIV/0!</v>
      </c>
    </row>
    <row r="387" ht="15.95" customHeight="1">
      <c r="A387" s="352" t="s">
        <v>502</v>
      </c>
      <c r="B387" s="39" t="s">
        <v>142</v>
      </c>
      <c r="C387" s="40" t="s">
        <v>143</v>
      </c>
      <c r="D387" s="41">
        <v>0</v>
      </c>
      <c r="E387" s="42">
        <v>98</v>
      </c>
      <c r="F387" s="43">
        <v>0</v>
      </c>
      <c r="G387" s="44">
        <f t="shared" si="66"/>
        <v>98</v>
      </c>
      <c r="H387" s="45">
        <f t="shared" si="67"/>
        <v>13.84642</v>
      </c>
      <c r="I387" s="45">
        <f t="shared" si="68"/>
        <v>0</v>
      </c>
      <c r="J387" s="45">
        <f t="shared" si="69"/>
        <v>1.8000346</v>
      </c>
      <c r="K387" s="46">
        <f t="shared" si="70"/>
        <v>0</v>
      </c>
      <c r="L387" s="47">
        <v>0.20000000000000001</v>
      </c>
      <c r="M387" s="48">
        <f t="shared" si="71"/>
        <v>0</v>
      </c>
      <c r="N387" s="49">
        <v>0.050000000000000003</v>
      </c>
      <c r="O387" s="50">
        <f t="shared" si="72"/>
        <v>0</v>
      </c>
      <c r="P387" s="49">
        <v>0.050000000000000003</v>
      </c>
      <c r="Q387" s="50">
        <f t="shared" si="73"/>
        <v>0</v>
      </c>
      <c r="R387" s="51">
        <f t="shared" si="74"/>
        <v>0</v>
      </c>
      <c r="S387" s="52">
        <f t="shared" si="75"/>
        <v>0</v>
      </c>
      <c r="T387" s="53" t="e">
        <f t="shared" si="76"/>
        <v>#DIV/0!</v>
      </c>
    </row>
    <row r="388" ht="15.95" customHeight="1">
      <c r="A388" s="352" t="s">
        <v>502</v>
      </c>
      <c r="B388" s="39" t="s">
        <v>144</v>
      </c>
      <c r="C388" s="40" t="s">
        <v>145</v>
      </c>
      <c r="D388" s="41">
        <v>0</v>
      </c>
      <c r="E388" s="42">
        <v>198</v>
      </c>
      <c r="F388" s="43">
        <v>0</v>
      </c>
      <c r="G388" s="44">
        <f t="shared" si="66"/>
        <v>198</v>
      </c>
      <c r="H388" s="45">
        <f t="shared" si="67"/>
        <v>27.97542</v>
      </c>
      <c r="I388" s="45">
        <f t="shared" si="68"/>
        <v>0</v>
      </c>
      <c r="J388" s="45">
        <f t="shared" si="69"/>
        <v>3.6368046000000001</v>
      </c>
      <c r="K388" s="46">
        <f t="shared" si="70"/>
        <v>0</v>
      </c>
      <c r="L388" s="47">
        <v>0.20000000000000001</v>
      </c>
      <c r="M388" s="48">
        <f t="shared" si="71"/>
        <v>0</v>
      </c>
      <c r="N388" s="49">
        <v>0.050000000000000003</v>
      </c>
      <c r="O388" s="50">
        <f t="shared" si="72"/>
        <v>0</v>
      </c>
      <c r="P388" s="49">
        <v>0.050000000000000003</v>
      </c>
      <c r="Q388" s="50">
        <f t="shared" si="73"/>
        <v>0</v>
      </c>
      <c r="R388" s="51">
        <f t="shared" si="74"/>
        <v>0</v>
      </c>
      <c r="S388" s="52">
        <f t="shared" si="75"/>
        <v>0</v>
      </c>
      <c r="T388" s="53" t="e">
        <f t="shared" si="76"/>
        <v>#DIV/0!</v>
      </c>
    </row>
    <row r="389" ht="15.95" customHeight="1">
      <c r="A389" s="352" t="s">
        <v>502</v>
      </c>
      <c r="B389" s="39" t="s">
        <v>146</v>
      </c>
      <c r="C389" s="40" t="s">
        <v>147</v>
      </c>
      <c r="D389" s="41">
        <v>0</v>
      </c>
      <c r="E389" s="42">
        <v>398</v>
      </c>
      <c r="F389" s="43">
        <v>0</v>
      </c>
      <c r="G389" s="44">
        <f t="shared" si="66"/>
        <v>398</v>
      </c>
      <c r="H389" s="45">
        <f t="shared" si="67"/>
        <v>56.233420000000002</v>
      </c>
      <c r="I389" s="45">
        <f t="shared" si="68"/>
        <v>0</v>
      </c>
      <c r="J389" s="45">
        <f t="shared" si="69"/>
        <v>7.3103446000000005</v>
      </c>
      <c r="K389" s="46">
        <f t="shared" si="70"/>
        <v>0</v>
      </c>
      <c r="L389" s="47">
        <v>0.20000000000000001</v>
      </c>
      <c r="M389" s="48">
        <f t="shared" si="71"/>
        <v>0</v>
      </c>
      <c r="N389" s="49">
        <v>0.050000000000000003</v>
      </c>
      <c r="O389" s="50">
        <f t="shared" si="72"/>
        <v>0</v>
      </c>
      <c r="P389" s="49">
        <v>0.050000000000000003</v>
      </c>
      <c r="Q389" s="50">
        <f t="shared" si="73"/>
        <v>0</v>
      </c>
      <c r="R389" s="51">
        <f t="shared" si="74"/>
        <v>0</v>
      </c>
      <c r="S389" s="52">
        <f t="shared" si="75"/>
        <v>0</v>
      </c>
      <c r="T389" s="53" t="e">
        <f t="shared" si="76"/>
        <v>#DIV/0!</v>
      </c>
    </row>
    <row r="390" ht="15.95" customHeight="1">
      <c r="A390" s="352" t="s">
        <v>502</v>
      </c>
      <c r="B390" s="39" t="s">
        <v>148</v>
      </c>
      <c r="C390" s="40" t="s">
        <v>149</v>
      </c>
      <c r="D390" s="41">
        <v>0</v>
      </c>
      <c r="E390" s="42">
        <v>298</v>
      </c>
      <c r="F390" s="43">
        <v>0</v>
      </c>
      <c r="G390" s="44">
        <f t="shared" si="66"/>
        <v>298</v>
      </c>
      <c r="H390" s="45">
        <f t="shared" si="67"/>
        <v>42.104419999999998</v>
      </c>
      <c r="I390" s="45">
        <f t="shared" si="68"/>
        <v>0</v>
      </c>
      <c r="J390" s="45">
        <f t="shared" si="69"/>
        <v>5.4735746000000001</v>
      </c>
      <c r="K390" s="46">
        <f t="shared" si="70"/>
        <v>0</v>
      </c>
      <c r="L390" s="47">
        <v>0.20000000000000001</v>
      </c>
      <c r="M390" s="48">
        <f t="shared" si="71"/>
        <v>0</v>
      </c>
      <c r="N390" s="49">
        <v>0.050000000000000003</v>
      </c>
      <c r="O390" s="50">
        <f t="shared" si="72"/>
        <v>0</v>
      </c>
      <c r="P390" s="49">
        <v>0.050000000000000003</v>
      </c>
      <c r="Q390" s="50">
        <f t="shared" si="73"/>
        <v>0</v>
      </c>
      <c r="R390" s="51">
        <f t="shared" si="74"/>
        <v>0</v>
      </c>
      <c r="S390" s="52">
        <f t="shared" si="75"/>
        <v>0</v>
      </c>
      <c r="T390" s="53" t="e">
        <f t="shared" si="76"/>
        <v>#DIV/0!</v>
      </c>
    </row>
    <row r="391" ht="15.95" customHeight="1">
      <c r="A391" s="352" t="s">
        <v>502</v>
      </c>
      <c r="B391" s="39" t="s">
        <v>150</v>
      </c>
      <c r="C391" s="40" t="s">
        <v>151</v>
      </c>
      <c r="D391" s="41">
        <v>0</v>
      </c>
      <c r="E391" s="42">
        <v>428</v>
      </c>
      <c r="F391" s="43">
        <v>0</v>
      </c>
      <c r="G391" s="44">
        <f t="shared" ref="G391:G454" si="77">ROUNDDOWN(E391*(1-F391),0)</f>
        <v>428</v>
      </c>
      <c r="H391" s="45">
        <f t="shared" ref="H391:H454" si="78">G391*$C$6</f>
        <v>60.472119999999997</v>
      </c>
      <c r="I391" s="45">
        <f t="shared" ref="I391:I454" si="79">H391*D391</f>
        <v>0</v>
      </c>
      <c r="J391" s="45">
        <f t="shared" ref="J391:J454" si="80">H391*0.13</f>
        <v>7.8613755999999997</v>
      </c>
      <c r="K391" s="46">
        <f t="shared" ref="K391:K454" si="81">(H391-J391)*D391</f>
        <v>0</v>
      </c>
      <c r="L391" s="47">
        <v>0.20000000000000001</v>
      </c>
      <c r="M391" s="48">
        <f t="shared" ref="M391:M454" si="82">K391*L391</f>
        <v>0</v>
      </c>
      <c r="N391" s="49">
        <v>0.050000000000000003</v>
      </c>
      <c r="O391" s="50">
        <f t="shared" ref="O391:O454" si="83">K391*N391</f>
        <v>0</v>
      </c>
      <c r="P391" s="49">
        <v>0.050000000000000003</v>
      </c>
      <c r="Q391" s="50">
        <f t="shared" ref="Q391:Q454" si="84">K391*P391</f>
        <v>0</v>
      </c>
      <c r="R391" s="51">
        <f t="shared" ref="R391:R454" si="85">IFERROR(ROUND((K391-M391-O391-Q391)/D391,2),0)</f>
        <v>0</v>
      </c>
      <c r="S391" s="52">
        <f t="shared" ref="S391:S454" si="86">+D391*R391</f>
        <v>0</v>
      </c>
      <c r="T391" s="53" t="e">
        <f t="shared" ref="T391:T454" si="87">S391/I391</f>
        <v>#DIV/0!</v>
      </c>
    </row>
    <row r="392" ht="15.95" customHeight="1">
      <c r="A392" s="352" t="s">
        <v>502</v>
      </c>
      <c r="B392" s="39" t="s">
        <v>152</v>
      </c>
      <c r="C392" s="40" t="s">
        <v>153</v>
      </c>
      <c r="D392" s="41">
        <v>0</v>
      </c>
      <c r="E392" s="42">
        <v>468</v>
      </c>
      <c r="F392" s="43">
        <v>0</v>
      </c>
      <c r="G392" s="44">
        <f t="shared" si="77"/>
        <v>468</v>
      </c>
      <c r="H392" s="45">
        <f t="shared" si="78"/>
        <v>66.123720000000006</v>
      </c>
      <c r="I392" s="45">
        <f t="shared" si="79"/>
        <v>0</v>
      </c>
      <c r="J392" s="45">
        <f t="shared" si="80"/>
        <v>8.5960836000000018</v>
      </c>
      <c r="K392" s="46">
        <f t="shared" si="81"/>
        <v>0</v>
      </c>
      <c r="L392" s="47">
        <v>0.20000000000000001</v>
      </c>
      <c r="M392" s="48">
        <f t="shared" si="82"/>
        <v>0</v>
      </c>
      <c r="N392" s="49">
        <v>0.050000000000000003</v>
      </c>
      <c r="O392" s="50">
        <f t="shared" si="83"/>
        <v>0</v>
      </c>
      <c r="P392" s="49">
        <v>0.050000000000000003</v>
      </c>
      <c r="Q392" s="50">
        <f t="shared" si="84"/>
        <v>0</v>
      </c>
      <c r="R392" s="51">
        <f t="shared" si="85"/>
        <v>0</v>
      </c>
      <c r="S392" s="52">
        <f t="shared" si="86"/>
        <v>0</v>
      </c>
      <c r="T392" s="53" t="e">
        <f t="shared" si="87"/>
        <v>#DIV/0!</v>
      </c>
    </row>
    <row r="393" ht="15.95" customHeight="1">
      <c r="A393" s="352" t="s">
        <v>502</v>
      </c>
      <c r="B393" s="39" t="s">
        <v>154</v>
      </c>
      <c r="C393" s="40" t="s">
        <v>155</v>
      </c>
      <c r="D393" s="41">
        <v>0</v>
      </c>
      <c r="E393" s="42">
        <v>108</v>
      </c>
      <c r="F393" s="43">
        <v>0</v>
      </c>
      <c r="G393" s="44">
        <f t="shared" si="77"/>
        <v>108</v>
      </c>
      <c r="H393" s="45">
        <f t="shared" si="78"/>
        <v>15.259320000000001</v>
      </c>
      <c r="I393" s="45">
        <f t="shared" si="79"/>
        <v>0</v>
      </c>
      <c r="J393" s="45">
        <f t="shared" si="80"/>
        <v>1.9837116000000001</v>
      </c>
      <c r="K393" s="46">
        <f t="shared" si="81"/>
        <v>0</v>
      </c>
      <c r="L393" s="47">
        <v>0.20000000000000001</v>
      </c>
      <c r="M393" s="48">
        <f t="shared" si="82"/>
        <v>0</v>
      </c>
      <c r="N393" s="49">
        <v>0.050000000000000003</v>
      </c>
      <c r="O393" s="50">
        <f t="shared" si="83"/>
        <v>0</v>
      </c>
      <c r="P393" s="49">
        <v>0.050000000000000003</v>
      </c>
      <c r="Q393" s="50">
        <f t="shared" si="84"/>
        <v>0</v>
      </c>
      <c r="R393" s="51">
        <f t="shared" si="85"/>
        <v>0</v>
      </c>
      <c r="S393" s="52">
        <f t="shared" si="86"/>
        <v>0</v>
      </c>
      <c r="T393" s="53" t="e">
        <f t="shared" si="87"/>
        <v>#DIV/0!</v>
      </c>
    </row>
    <row r="394" ht="15.95" customHeight="1">
      <c r="A394" s="352" t="s">
        <v>502</v>
      </c>
      <c r="B394" s="39" t="s">
        <v>156</v>
      </c>
      <c r="C394" s="40" t="s">
        <v>157</v>
      </c>
      <c r="D394" s="41">
        <v>0</v>
      </c>
      <c r="E394" s="42">
        <v>268</v>
      </c>
      <c r="F394" s="43">
        <v>0</v>
      </c>
      <c r="G394" s="44">
        <f t="shared" si="77"/>
        <v>268</v>
      </c>
      <c r="H394" s="45">
        <f t="shared" si="78"/>
        <v>37.865720000000003</v>
      </c>
      <c r="I394" s="45">
        <f t="shared" si="79"/>
        <v>0</v>
      </c>
      <c r="J394" s="45">
        <f t="shared" si="80"/>
        <v>4.9225436000000009</v>
      </c>
      <c r="K394" s="46">
        <f t="shared" si="81"/>
        <v>0</v>
      </c>
      <c r="L394" s="47">
        <v>0.20000000000000001</v>
      </c>
      <c r="M394" s="48">
        <f t="shared" si="82"/>
        <v>0</v>
      </c>
      <c r="N394" s="49">
        <v>0.050000000000000003</v>
      </c>
      <c r="O394" s="50">
        <f t="shared" si="83"/>
        <v>0</v>
      </c>
      <c r="P394" s="49">
        <v>0.050000000000000003</v>
      </c>
      <c r="Q394" s="50">
        <f t="shared" si="84"/>
        <v>0</v>
      </c>
      <c r="R394" s="51">
        <f t="shared" si="85"/>
        <v>0</v>
      </c>
      <c r="S394" s="52">
        <f t="shared" si="86"/>
        <v>0</v>
      </c>
      <c r="T394" s="53" t="e">
        <f t="shared" si="87"/>
        <v>#DIV/0!</v>
      </c>
    </row>
    <row r="395" ht="15.95" customHeight="1">
      <c r="A395" s="352" t="s">
        <v>502</v>
      </c>
      <c r="B395" s="39" t="s">
        <v>158</v>
      </c>
      <c r="C395" s="40" t="s">
        <v>159</v>
      </c>
      <c r="D395" s="41">
        <v>0</v>
      </c>
      <c r="E395" s="42">
        <v>268</v>
      </c>
      <c r="F395" s="43">
        <v>0</v>
      </c>
      <c r="G395" s="44">
        <f t="shared" si="77"/>
        <v>268</v>
      </c>
      <c r="H395" s="45">
        <f t="shared" si="78"/>
        <v>37.865720000000003</v>
      </c>
      <c r="I395" s="45">
        <f t="shared" si="79"/>
        <v>0</v>
      </c>
      <c r="J395" s="45">
        <f t="shared" si="80"/>
        <v>4.9225436000000009</v>
      </c>
      <c r="K395" s="46">
        <f t="shared" si="81"/>
        <v>0</v>
      </c>
      <c r="L395" s="47">
        <v>0.20000000000000001</v>
      </c>
      <c r="M395" s="48">
        <f t="shared" si="82"/>
        <v>0</v>
      </c>
      <c r="N395" s="49">
        <v>0.050000000000000003</v>
      </c>
      <c r="O395" s="50">
        <f t="shared" si="83"/>
        <v>0</v>
      </c>
      <c r="P395" s="49">
        <v>0.050000000000000003</v>
      </c>
      <c r="Q395" s="50">
        <f t="shared" si="84"/>
        <v>0</v>
      </c>
      <c r="R395" s="51">
        <f t="shared" si="85"/>
        <v>0</v>
      </c>
      <c r="S395" s="52">
        <f t="shared" si="86"/>
        <v>0</v>
      </c>
      <c r="T395" s="53" t="e">
        <f t="shared" si="87"/>
        <v>#DIV/0!</v>
      </c>
    </row>
    <row r="396" ht="15.95" customHeight="1">
      <c r="A396" s="352" t="s">
        <v>502</v>
      </c>
      <c r="B396" s="39" t="s">
        <v>160</v>
      </c>
      <c r="C396" s="40" t="s">
        <v>161</v>
      </c>
      <c r="D396" s="41">
        <v>0</v>
      </c>
      <c r="E396" s="42">
        <v>402</v>
      </c>
      <c r="F396" s="43">
        <v>0</v>
      </c>
      <c r="G396" s="44">
        <f t="shared" si="77"/>
        <v>402</v>
      </c>
      <c r="H396" s="45">
        <f t="shared" si="78"/>
        <v>56.798580000000001</v>
      </c>
      <c r="I396" s="45">
        <f t="shared" si="79"/>
        <v>0</v>
      </c>
      <c r="J396" s="45">
        <f t="shared" si="80"/>
        <v>7.3838154000000005</v>
      </c>
      <c r="K396" s="46">
        <f t="shared" si="81"/>
        <v>0</v>
      </c>
      <c r="L396" s="47">
        <v>0.20000000000000001</v>
      </c>
      <c r="M396" s="48">
        <f t="shared" si="82"/>
        <v>0</v>
      </c>
      <c r="N396" s="49">
        <v>0.050000000000000003</v>
      </c>
      <c r="O396" s="50">
        <f t="shared" si="83"/>
        <v>0</v>
      </c>
      <c r="P396" s="49">
        <v>0.050000000000000003</v>
      </c>
      <c r="Q396" s="50">
        <f t="shared" si="84"/>
        <v>0</v>
      </c>
      <c r="R396" s="51">
        <f t="shared" si="85"/>
        <v>0</v>
      </c>
      <c r="S396" s="52">
        <f t="shared" si="86"/>
        <v>0</v>
      </c>
      <c r="T396" s="53" t="e">
        <f t="shared" si="87"/>
        <v>#DIV/0!</v>
      </c>
    </row>
    <row r="397" ht="15.95" customHeight="1">
      <c r="A397" s="352" t="s">
        <v>502</v>
      </c>
      <c r="B397" s="39" t="s">
        <v>162</v>
      </c>
      <c r="C397" s="40" t="s">
        <v>163</v>
      </c>
      <c r="D397" s="41">
        <v>0</v>
      </c>
      <c r="E397" s="42">
        <v>298</v>
      </c>
      <c r="F397" s="43">
        <v>0</v>
      </c>
      <c r="G397" s="44">
        <f t="shared" si="77"/>
        <v>298</v>
      </c>
      <c r="H397" s="45">
        <f t="shared" si="78"/>
        <v>42.104419999999998</v>
      </c>
      <c r="I397" s="45">
        <f t="shared" si="79"/>
        <v>0</v>
      </c>
      <c r="J397" s="45">
        <f t="shared" si="80"/>
        <v>5.4735746000000001</v>
      </c>
      <c r="K397" s="46">
        <f t="shared" si="81"/>
        <v>0</v>
      </c>
      <c r="L397" s="47">
        <v>0.20000000000000001</v>
      </c>
      <c r="M397" s="48">
        <f t="shared" si="82"/>
        <v>0</v>
      </c>
      <c r="N397" s="49">
        <v>0.050000000000000003</v>
      </c>
      <c r="O397" s="50">
        <f t="shared" si="83"/>
        <v>0</v>
      </c>
      <c r="P397" s="49">
        <v>0.050000000000000003</v>
      </c>
      <c r="Q397" s="50">
        <f t="shared" si="84"/>
        <v>0</v>
      </c>
      <c r="R397" s="51">
        <f t="shared" si="85"/>
        <v>0</v>
      </c>
      <c r="S397" s="52">
        <f t="shared" si="86"/>
        <v>0</v>
      </c>
      <c r="T397" s="53" t="e">
        <f t="shared" si="87"/>
        <v>#DIV/0!</v>
      </c>
    </row>
    <row r="398" ht="15.95" customHeight="1">
      <c r="A398" s="352" t="s">
        <v>502</v>
      </c>
      <c r="B398" s="39" t="s">
        <v>164</v>
      </c>
      <c r="C398" s="40" t="s">
        <v>165</v>
      </c>
      <c r="D398" s="41">
        <v>0</v>
      </c>
      <c r="E398" s="42">
        <v>428</v>
      </c>
      <c r="F398" s="43">
        <v>0</v>
      </c>
      <c r="G398" s="44">
        <f t="shared" si="77"/>
        <v>428</v>
      </c>
      <c r="H398" s="45">
        <f t="shared" si="78"/>
        <v>60.472119999999997</v>
      </c>
      <c r="I398" s="45">
        <f t="shared" si="79"/>
        <v>0</v>
      </c>
      <c r="J398" s="45">
        <f t="shared" si="80"/>
        <v>7.8613755999999997</v>
      </c>
      <c r="K398" s="46">
        <f t="shared" si="81"/>
        <v>0</v>
      </c>
      <c r="L398" s="47">
        <v>0.20000000000000001</v>
      </c>
      <c r="M398" s="48">
        <f t="shared" si="82"/>
        <v>0</v>
      </c>
      <c r="N398" s="49">
        <v>0.050000000000000003</v>
      </c>
      <c r="O398" s="50">
        <f t="shared" si="83"/>
        <v>0</v>
      </c>
      <c r="P398" s="49">
        <v>0.050000000000000003</v>
      </c>
      <c r="Q398" s="50">
        <f t="shared" si="84"/>
        <v>0</v>
      </c>
      <c r="R398" s="51">
        <f t="shared" si="85"/>
        <v>0</v>
      </c>
      <c r="S398" s="52">
        <f t="shared" si="86"/>
        <v>0</v>
      </c>
      <c r="T398" s="53" t="e">
        <f t="shared" si="87"/>
        <v>#DIV/0!</v>
      </c>
    </row>
    <row r="399" ht="15.95" customHeight="1">
      <c r="A399" s="352" t="s">
        <v>502</v>
      </c>
      <c r="B399" s="39" t="s">
        <v>166</v>
      </c>
      <c r="C399" s="40" t="s">
        <v>167</v>
      </c>
      <c r="D399" s="41">
        <v>0</v>
      </c>
      <c r="E399" s="42">
        <v>268</v>
      </c>
      <c r="F399" s="43">
        <v>0</v>
      </c>
      <c r="G399" s="44">
        <f t="shared" si="77"/>
        <v>268</v>
      </c>
      <c r="H399" s="45">
        <f t="shared" si="78"/>
        <v>37.865720000000003</v>
      </c>
      <c r="I399" s="45">
        <f t="shared" si="79"/>
        <v>0</v>
      </c>
      <c r="J399" s="45">
        <f t="shared" si="80"/>
        <v>4.9225436000000009</v>
      </c>
      <c r="K399" s="46">
        <f t="shared" si="81"/>
        <v>0</v>
      </c>
      <c r="L399" s="47">
        <v>0.20000000000000001</v>
      </c>
      <c r="M399" s="48">
        <f t="shared" si="82"/>
        <v>0</v>
      </c>
      <c r="N399" s="49">
        <v>0.050000000000000003</v>
      </c>
      <c r="O399" s="50">
        <f t="shared" si="83"/>
        <v>0</v>
      </c>
      <c r="P399" s="49">
        <v>0.050000000000000003</v>
      </c>
      <c r="Q399" s="50">
        <f t="shared" si="84"/>
        <v>0</v>
      </c>
      <c r="R399" s="51">
        <f t="shared" si="85"/>
        <v>0</v>
      </c>
      <c r="S399" s="52">
        <f t="shared" si="86"/>
        <v>0</v>
      </c>
      <c r="T399" s="53" t="e">
        <f t="shared" si="87"/>
        <v>#DIV/0!</v>
      </c>
    </row>
    <row r="400" ht="15.95" customHeight="1">
      <c r="A400" s="352" t="s">
        <v>502</v>
      </c>
      <c r="B400" s="39" t="s">
        <v>168</v>
      </c>
      <c r="C400" s="40" t="s">
        <v>169</v>
      </c>
      <c r="D400" s="41">
        <v>0</v>
      </c>
      <c r="E400" s="42">
        <v>328</v>
      </c>
      <c r="F400" s="43">
        <v>0</v>
      </c>
      <c r="G400" s="44">
        <f t="shared" si="77"/>
        <v>328</v>
      </c>
      <c r="H400" s="45">
        <f t="shared" si="78"/>
        <v>46.343119999999999</v>
      </c>
      <c r="I400" s="45">
        <f t="shared" si="79"/>
        <v>0</v>
      </c>
      <c r="J400" s="45">
        <f t="shared" si="80"/>
        <v>6.0246056000000001</v>
      </c>
      <c r="K400" s="46">
        <f t="shared" si="81"/>
        <v>0</v>
      </c>
      <c r="L400" s="47">
        <v>0.20000000000000001</v>
      </c>
      <c r="M400" s="48">
        <f t="shared" si="82"/>
        <v>0</v>
      </c>
      <c r="N400" s="49">
        <v>0.050000000000000003</v>
      </c>
      <c r="O400" s="50">
        <f t="shared" si="83"/>
        <v>0</v>
      </c>
      <c r="P400" s="49">
        <v>0.050000000000000003</v>
      </c>
      <c r="Q400" s="50">
        <f t="shared" si="84"/>
        <v>0</v>
      </c>
      <c r="R400" s="51">
        <f t="shared" si="85"/>
        <v>0</v>
      </c>
      <c r="S400" s="52">
        <f t="shared" si="86"/>
        <v>0</v>
      </c>
      <c r="T400" s="53" t="e">
        <f t="shared" si="87"/>
        <v>#DIV/0!</v>
      </c>
    </row>
    <row r="401" ht="15.95" customHeight="1">
      <c r="A401" s="352" t="s">
        <v>502</v>
      </c>
      <c r="B401" s="39" t="s">
        <v>170</v>
      </c>
      <c r="C401" s="40" t="s">
        <v>171</v>
      </c>
      <c r="D401" s="41">
        <v>0</v>
      </c>
      <c r="E401" s="42">
        <v>198</v>
      </c>
      <c r="F401" s="43">
        <v>0</v>
      </c>
      <c r="G401" s="44">
        <f t="shared" si="77"/>
        <v>198</v>
      </c>
      <c r="H401" s="45">
        <f t="shared" si="78"/>
        <v>27.97542</v>
      </c>
      <c r="I401" s="45">
        <f t="shared" si="79"/>
        <v>0</v>
      </c>
      <c r="J401" s="45">
        <f t="shared" si="80"/>
        <v>3.6368046000000001</v>
      </c>
      <c r="K401" s="46">
        <f t="shared" si="81"/>
        <v>0</v>
      </c>
      <c r="L401" s="47">
        <v>0.20000000000000001</v>
      </c>
      <c r="M401" s="48">
        <f t="shared" si="82"/>
        <v>0</v>
      </c>
      <c r="N401" s="49">
        <v>0.050000000000000003</v>
      </c>
      <c r="O401" s="50">
        <f t="shared" si="83"/>
        <v>0</v>
      </c>
      <c r="P401" s="49">
        <v>0.050000000000000003</v>
      </c>
      <c r="Q401" s="50">
        <f t="shared" si="84"/>
        <v>0</v>
      </c>
      <c r="R401" s="51">
        <f t="shared" si="85"/>
        <v>0</v>
      </c>
      <c r="S401" s="52">
        <f t="shared" si="86"/>
        <v>0</v>
      </c>
      <c r="T401" s="53" t="e">
        <f t="shared" si="87"/>
        <v>#DIV/0!</v>
      </c>
    </row>
    <row r="402" ht="15.95" customHeight="1">
      <c r="A402" s="352" t="s">
        <v>502</v>
      </c>
      <c r="B402" s="39" t="s">
        <v>172</v>
      </c>
      <c r="C402" s="40" t="s">
        <v>173</v>
      </c>
      <c r="D402" s="41">
        <v>0</v>
      </c>
      <c r="E402" s="42">
        <v>348</v>
      </c>
      <c r="F402" s="43">
        <v>0</v>
      </c>
      <c r="G402" s="44">
        <f t="shared" si="77"/>
        <v>348</v>
      </c>
      <c r="H402" s="45">
        <f t="shared" si="78"/>
        <v>49.16892</v>
      </c>
      <c r="I402" s="45">
        <f t="shared" si="79"/>
        <v>0</v>
      </c>
      <c r="J402" s="45">
        <f t="shared" si="80"/>
        <v>6.3919595999999999</v>
      </c>
      <c r="K402" s="46">
        <f t="shared" si="81"/>
        <v>0</v>
      </c>
      <c r="L402" s="47">
        <v>0.20000000000000001</v>
      </c>
      <c r="M402" s="48">
        <f t="shared" si="82"/>
        <v>0</v>
      </c>
      <c r="N402" s="49">
        <v>0.050000000000000003</v>
      </c>
      <c r="O402" s="50">
        <f t="shared" si="83"/>
        <v>0</v>
      </c>
      <c r="P402" s="49">
        <v>0.050000000000000003</v>
      </c>
      <c r="Q402" s="50">
        <f t="shared" si="84"/>
        <v>0</v>
      </c>
      <c r="R402" s="51">
        <f t="shared" si="85"/>
        <v>0</v>
      </c>
      <c r="S402" s="52">
        <f t="shared" si="86"/>
        <v>0</v>
      </c>
      <c r="T402" s="53" t="e">
        <f t="shared" si="87"/>
        <v>#DIV/0!</v>
      </c>
    </row>
    <row r="403" ht="15.95" customHeight="1">
      <c r="A403" s="352" t="s">
        <v>502</v>
      </c>
      <c r="B403" s="56" t="s">
        <v>174</v>
      </c>
      <c r="C403" s="40" t="s">
        <v>175</v>
      </c>
      <c r="D403" s="41">
        <v>0</v>
      </c>
      <c r="E403" s="42">
        <v>448</v>
      </c>
      <c r="F403" s="43">
        <v>0</v>
      </c>
      <c r="G403" s="44">
        <f t="shared" si="77"/>
        <v>448</v>
      </c>
      <c r="H403" s="45">
        <f t="shared" si="78"/>
        <v>63.297919999999998</v>
      </c>
      <c r="I403" s="45">
        <f t="shared" si="79"/>
        <v>0</v>
      </c>
      <c r="J403" s="45">
        <f t="shared" si="80"/>
        <v>8.2287295999999994</v>
      </c>
      <c r="K403" s="46">
        <f t="shared" si="81"/>
        <v>0</v>
      </c>
      <c r="L403" s="47">
        <v>0.20000000000000001</v>
      </c>
      <c r="M403" s="48">
        <f t="shared" si="82"/>
        <v>0</v>
      </c>
      <c r="N403" s="49">
        <v>0.050000000000000003</v>
      </c>
      <c r="O403" s="50">
        <f t="shared" si="83"/>
        <v>0</v>
      </c>
      <c r="P403" s="49">
        <v>0.050000000000000003</v>
      </c>
      <c r="Q403" s="50">
        <f t="shared" si="84"/>
        <v>0</v>
      </c>
      <c r="R403" s="51">
        <f t="shared" si="85"/>
        <v>0</v>
      </c>
      <c r="S403" s="52">
        <f t="shared" si="86"/>
        <v>0</v>
      </c>
      <c r="T403" s="53" t="e">
        <f t="shared" si="87"/>
        <v>#DIV/0!</v>
      </c>
    </row>
    <row r="404" ht="15.95" customHeight="1">
      <c r="A404" s="352" t="s">
        <v>502</v>
      </c>
      <c r="B404" s="39" t="s">
        <v>176</v>
      </c>
      <c r="C404" s="40" t="s">
        <v>177</v>
      </c>
      <c r="D404" s="41">
        <v>0</v>
      </c>
      <c r="E404" s="42">
        <v>268</v>
      </c>
      <c r="F404" s="43">
        <v>0</v>
      </c>
      <c r="G404" s="44">
        <f t="shared" si="77"/>
        <v>268</v>
      </c>
      <c r="H404" s="45">
        <f t="shared" si="78"/>
        <v>37.865720000000003</v>
      </c>
      <c r="I404" s="45">
        <f t="shared" si="79"/>
        <v>0</v>
      </c>
      <c r="J404" s="45">
        <f t="shared" si="80"/>
        <v>4.9225436000000009</v>
      </c>
      <c r="K404" s="46">
        <f t="shared" si="81"/>
        <v>0</v>
      </c>
      <c r="L404" s="47">
        <v>0.20000000000000001</v>
      </c>
      <c r="M404" s="48">
        <f t="shared" si="82"/>
        <v>0</v>
      </c>
      <c r="N404" s="49">
        <v>0.050000000000000003</v>
      </c>
      <c r="O404" s="50">
        <f t="shared" si="83"/>
        <v>0</v>
      </c>
      <c r="P404" s="49">
        <v>0.050000000000000003</v>
      </c>
      <c r="Q404" s="50">
        <f t="shared" si="84"/>
        <v>0</v>
      </c>
      <c r="R404" s="51">
        <f t="shared" si="85"/>
        <v>0</v>
      </c>
      <c r="S404" s="52">
        <f t="shared" si="86"/>
        <v>0</v>
      </c>
      <c r="T404" s="53" t="e">
        <f t="shared" si="87"/>
        <v>#DIV/0!</v>
      </c>
    </row>
    <row r="405" ht="15.95" customHeight="1">
      <c r="A405" s="352" t="s">
        <v>502</v>
      </c>
      <c r="B405" s="54" t="s">
        <v>178</v>
      </c>
      <c r="C405" s="55" t="s">
        <v>179</v>
      </c>
      <c r="D405" s="41">
        <v>0</v>
      </c>
      <c r="E405" s="42">
        <v>98</v>
      </c>
      <c r="F405" s="43">
        <v>0</v>
      </c>
      <c r="G405" s="44">
        <f t="shared" si="77"/>
        <v>98</v>
      </c>
      <c r="H405" s="45">
        <f t="shared" si="78"/>
        <v>13.84642</v>
      </c>
      <c r="I405" s="45">
        <f t="shared" si="79"/>
        <v>0</v>
      </c>
      <c r="J405" s="45">
        <f t="shared" si="80"/>
        <v>1.8000346</v>
      </c>
      <c r="K405" s="46">
        <f t="shared" si="81"/>
        <v>0</v>
      </c>
      <c r="L405" s="47">
        <v>0.20000000000000001</v>
      </c>
      <c r="M405" s="48">
        <f t="shared" si="82"/>
        <v>0</v>
      </c>
      <c r="N405" s="49">
        <v>0.050000000000000003</v>
      </c>
      <c r="O405" s="50">
        <f t="shared" si="83"/>
        <v>0</v>
      </c>
      <c r="P405" s="49">
        <v>0.050000000000000003</v>
      </c>
      <c r="Q405" s="50">
        <f t="shared" si="84"/>
        <v>0</v>
      </c>
      <c r="R405" s="51">
        <f t="shared" si="85"/>
        <v>0</v>
      </c>
      <c r="S405" s="52">
        <f t="shared" si="86"/>
        <v>0</v>
      </c>
      <c r="T405" s="53" t="e">
        <f t="shared" si="87"/>
        <v>#DIV/0!</v>
      </c>
    </row>
    <row r="406" ht="15.95" customHeight="1">
      <c r="A406" s="352" t="s">
        <v>502</v>
      </c>
      <c r="B406" s="54" t="s">
        <v>180</v>
      </c>
      <c r="C406" s="55" t="s">
        <v>181</v>
      </c>
      <c r="D406" s="41">
        <v>0</v>
      </c>
      <c r="E406" s="42">
        <v>148</v>
      </c>
      <c r="F406" s="43">
        <v>0</v>
      </c>
      <c r="G406" s="44">
        <f t="shared" si="77"/>
        <v>148</v>
      </c>
      <c r="H406" s="45">
        <f t="shared" si="78"/>
        <v>20.910920000000001</v>
      </c>
      <c r="I406" s="45">
        <f t="shared" si="79"/>
        <v>0</v>
      </c>
      <c r="J406" s="45">
        <f t="shared" si="80"/>
        <v>2.7184196000000003</v>
      </c>
      <c r="K406" s="46">
        <f t="shared" si="81"/>
        <v>0</v>
      </c>
      <c r="L406" s="47">
        <v>0.20000000000000001</v>
      </c>
      <c r="M406" s="48">
        <f t="shared" si="82"/>
        <v>0</v>
      </c>
      <c r="N406" s="49">
        <v>0.050000000000000003</v>
      </c>
      <c r="O406" s="50">
        <f t="shared" si="83"/>
        <v>0</v>
      </c>
      <c r="P406" s="49">
        <v>0.050000000000000003</v>
      </c>
      <c r="Q406" s="50">
        <f t="shared" si="84"/>
        <v>0</v>
      </c>
      <c r="R406" s="51">
        <f t="shared" si="85"/>
        <v>0</v>
      </c>
      <c r="S406" s="52">
        <f t="shared" si="86"/>
        <v>0</v>
      </c>
      <c r="T406" s="53" t="e">
        <f t="shared" si="87"/>
        <v>#DIV/0!</v>
      </c>
    </row>
    <row r="407" ht="15.95" customHeight="1">
      <c r="A407" s="352" t="s">
        <v>502</v>
      </c>
      <c r="B407" s="39" t="s">
        <v>182</v>
      </c>
      <c r="C407" s="40" t="s">
        <v>183</v>
      </c>
      <c r="D407" s="41">
        <v>0</v>
      </c>
      <c r="E407" s="42">
        <v>128</v>
      </c>
      <c r="F407" s="43">
        <v>0</v>
      </c>
      <c r="G407" s="44">
        <f t="shared" si="77"/>
        <v>128</v>
      </c>
      <c r="H407" s="45">
        <f t="shared" si="78"/>
        <v>18.08512</v>
      </c>
      <c r="I407" s="45">
        <f t="shared" si="79"/>
        <v>0</v>
      </c>
      <c r="J407" s="45">
        <f t="shared" si="80"/>
        <v>2.3510656000000001</v>
      </c>
      <c r="K407" s="46">
        <f t="shared" si="81"/>
        <v>0</v>
      </c>
      <c r="L407" s="47">
        <v>0.20000000000000001</v>
      </c>
      <c r="M407" s="48">
        <f t="shared" si="82"/>
        <v>0</v>
      </c>
      <c r="N407" s="49">
        <v>0.050000000000000003</v>
      </c>
      <c r="O407" s="50">
        <f t="shared" si="83"/>
        <v>0</v>
      </c>
      <c r="P407" s="49">
        <v>0.050000000000000003</v>
      </c>
      <c r="Q407" s="50">
        <f t="shared" si="84"/>
        <v>0</v>
      </c>
      <c r="R407" s="51">
        <f t="shared" si="85"/>
        <v>0</v>
      </c>
      <c r="S407" s="52">
        <f t="shared" si="86"/>
        <v>0</v>
      </c>
      <c r="T407" s="53" t="e">
        <f t="shared" si="87"/>
        <v>#DIV/0!</v>
      </c>
    </row>
    <row r="408" ht="15.95" customHeight="1">
      <c r="A408" s="352" t="s">
        <v>502</v>
      </c>
      <c r="B408" s="39" t="s">
        <v>184</v>
      </c>
      <c r="C408" s="40" t="s">
        <v>185</v>
      </c>
      <c r="D408" s="41">
        <v>0</v>
      </c>
      <c r="E408" s="42">
        <v>298</v>
      </c>
      <c r="F408" s="43">
        <v>0</v>
      </c>
      <c r="G408" s="44">
        <f t="shared" si="77"/>
        <v>298</v>
      </c>
      <c r="H408" s="45">
        <f t="shared" si="78"/>
        <v>42.104419999999998</v>
      </c>
      <c r="I408" s="45">
        <f t="shared" si="79"/>
        <v>0</v>
      </c>
      <c r="J408" s="45">
        <f t="shared" si="80"/>
        <v>5.4735746000000001</v>
      </c>
      <c r="K408" s="46">
        <f t="shared" si="81"/>
        <v>0</v>
      </c>
      <c r="L408" s="47">
        <v>0.20000000000000001</v>
      </c>
      <c r="M408" s="48">
        <f t="shared" si="82"/>
        <v>0</v>
      </c>
      <c r="N408" s="49">
        <v>0.050000000000000003</v>
      </c>
      <c r="O408" s="50">
        <f t="shared" si="83"/>
        <v>0</v>
      </c>
      <c r="P408" s="49">
        <v>0.050000000000000003</v>
      </c>
      <c r="Q408" s="50">
        <f t="shared" si="84"/>
        <v>0</v>
      </c>
      <c r="R408" s="51">
        <f t="shared" si="85"/>
        <v>0</v>
      </c>
      <c r="S408" s="52">
        <f t="shared" si="86"/>
        <v>0</v>
      </c>
      <c r="T408" s="53" t="e">
        <f t="shared" si="87"/>
        <v>#DIV/0!</v>
      </c>
    </row>
    <row r="409" ht="15.95" customHeight="1">
      <c r="A409" s="352" t="s">
        <v>502</v>
      </c>
      <c r="B409" s="39" t="s">
        <v>186</v>
      </c>
      <c r="C409" s="40" t="s">
        <v>187</v>
      </c>
      <c r="D409" s="41">
        <v>0</v>
      </c>
      <c r="E409" s="42">
        <v>348</v>
      </c>
      <c r="F409" s="43">
        <v>0</v>
      </c>
      <c r="G409" s="44">
        <f t="shared" si="77"/>
        <v>348</v>
      </c>
      <c r="H409" s="45">
        <f t="shared" si="78"/>
        <v>49.16892</v>
      </c>
      <c r="I409" s="45">
        <f t="shared" si="79"/>
        <v>0</v>
      </c>
      <c r="J409" s="45">
        <f t="shared" si="80"/>
        <v>6.3919595999999999</v>
      </c>
      <c r="K409" s="46">
        <f t="shared" si="81"/>
        <v>0</v>
      </c>
      <c r="L409" s="47">
        <v>0.20000000000000001</v>
      </c>
      <c r="M409" s="48">
        <f t="shared" si="82"/>
        <v>0</v>
      </c>
      <c r="N409" s="49">
        <v>0.050000000000000003</v>
      </c>
      <c r="O409" s="50">
        <f t="shared" si="83"/>
        <v>0</v>
      </c>
      <c r="P409" s="49">
        <v>0.050000000000000003</v>
      </c>
      <c r="Q409" s="50">
        <f t="shared" si="84"/>
        <v>0</v>
      </c>
      <c r="R409" s="51">
        <f t="shared" si="85"/>
        <v>0</v>
      </c>
      <c r="S409" s="52">
        <f t="shared" si="86"/>
        <v>0</v>
      </c>
      <c r="T409" s="53" t="e">
        <f t="shared" si="87"/>
        <v>#DIV/0!</v>
      </c>
    </row>
    <row r="410" ht="15.95" customHeight="1">
      <c r="A410" s="352" t="s">
        <v>502</v>
      </c>
      <c r="B410" s="39" t="s">
        <v>188</v>
      </c>
      <c r="C410" s="40" t="s">
        <v>189</v>
      </c>
      <c r="D410" s="41">
        <v>0</v>
      </c>
      <c r="E410" s="42">
        <v>328</v>
      </c>
      <c r="F410" s="43">
        <v>0</v>
      </c>
      <c r="G410" s="44">
        <f t="shared" si="77"/>
        <v>328</v>
      </c>
      <c r="H410" s="45">
        <f t="shared" si="78"/>
        <v>46.343119999999999</v>
      </c>
      <c r="I410" s="45">
        <f t="shared" si="79"/>
        <v>0</v>
      </c>
      <c r="J410" s="45">
        <f t="shared" si="80"/>
        <v>6.0246056000000001</v>
      </c>
      <c r="K410" s="46">
        <f t="shared" si="81"/>
        <v>0</v>
      </c>
      <c r="L410" s="47">
        <v>0.20000000000000001</v>
      </c>
      <c r="M410" s="48">
        <f t="shared" si="82"/>
        <v>0</v>
      </c>
      <c r="N410" s="49">
        <v>0.050000000000000003</v>
      </c>
      <c r="O410" s="50">
        <f t="shared" si="83"/>
        <v>0</v>
      </c>
      <c r="P410" s="49">
        <v>0.050000000000000003</v>
      </c>
      <c r="Q410" s="50">
        <f t="shared" si="84"/>
        <v>0</v>
      </c>
      <c r="R410" s="51">
        <f t="shared" si="85"/>
        <v>0</v>
      </c>
      <c r="S410" s="52">
        <f t="shared" si="86"/>
        <v>0</v>
      </c>
      <c r="T410" s="53" t="e">
        <f t="shared" si="87"/>
        <v>#DIV/0!</v>
      </c>
    </row>
    <row r="411" ht="15.95" customHeight="1">
      <c r="A411" s="352" t="s">
        <v>502</v>
      </c>
      <c r="B411" s="39" t="s">
        <v>190</v>
      </c>
      <c r="C411" s="40" t="s">
        <v>191</v>
      </c>
      <c r="D411" s="41">
        <v>0</v>
      </c>
      <c r="E411" s="42">
        <v>398</v>
      </c>
      <c r="F411" s="43">
        <v>0</v>
      </c>
      <c r="G411" s="44">
        <f t="shared" si="77"/>
        <v>398</v>
      </c>
      <c r="H411" s="45">
        <f t="shared" si="78"/>
        <v>56.233420000000002</v>
      </c>
      <c r="I411" s="45">
        <f t="shared" si="79"/>
        <v>0</v>
      </c>
      <c r="J411" s="45">
        <f t="shared" si="80"/>
        <v>7.3103446000000005</v>
      </c>
      <c r="K411" s="46">
        <f t="shared" si="81"/>
        <v>0</v>
      </c>
      <c r="L411" s="47">
        <v>0.20000000000000001</v>
      </c>
      <c r="M411" s="48">
        <f t="shared" si="82"/>
        <v>0</v>
      </c>
      <c r="N411" s="49">
        <v>0.050000000000000003</v>
      </c>
      <c r="O411" s="50">
        <f t="shared" si="83"/>
        <v>0</v>
      </c>
      <c r="P411" s="49">
        <v>0.050000000000000003</v>
      </c>
      <c r="Q411" s="50">
        <f t="shared" si="84"/>
        <v>0</v>
      </c>
      <c r="R411" s="51">
        <f t="shared" si="85"/>
        <v>0</v>
      </c>
      <c r="S411" s="52">
        <f t="shared" si="86"/>
        <v>0</v>
      </c>
      <c r="T411" s="53" t="e">
        <f t="shared" si="87"/>
        <v>#DIV/0!</v>
      </c>
    </row>
    <row r="412" ht="15.95" customHeight="1">
      <c r="A412" s="352" t="s">
        <v>502</v>
      </c>
      <c r="B412" s="39" t="s">
        <v>192</v>
      </c>
      <c r="C412" s="40" t="s">
        <v>193</v>
      </c>
      <c r="D412" s="41">
        <v>0</v>
      </c>
      <c r="E412" s="42">
        <v>518</v>
      </c>
      <c r="F412" s="43">
        <v>0</v>
      </c>
      <c r="G412" s="44">
        <f t="shared" si="77"/>
        <v>518</v>
      </c>
      <c r="H412" s="45">
        <f t="shared" si="78"/>
        <v>73.188220000000001</v>
      </c>
      <c r="I412" s="45">
        <f t="shared" si="79"/>
        <v>0</v>
      </c>
      <c r="J412" s="45">
        <f t="shared" si="80"/>
        <v>9.5144686000000007</v>
      </c>
      <c r="K412" s="46">
        <f t="shared" si="81"/>
        <v>0</v>
      </c>
      <c r="L412" s="47">
        <v>0.20000000000000001</v>
      </c>
      <c r="M412" s="48">
        <f t="shared" si="82"/>
        <v>0</v>
      </c>
      <c r="N412" s="49">
        <v>0.050000000000000003</v>
      </c>
      <c r="O412" s="50">
        <f t="shared" si="83"/>
        <v>0</v>
      </c>
      <c r="P412" s="49">
        <v>0.050000000000000003</v>
      </c>
      <c r="Q412" s="50">
        <f t="shared" si="84"/>
        <v>0</v>
      </c>
      <c r="R412" s="51">
        <f t="shared" si="85"/>
        <v>0</v>
      </c>
      <c r="S412" s="52">
        <f t="shared" si="86"/>
        <v>0</v>
      </c>
      <c r="T412" s="53" t="e">
        <f t="shared" si="87"/>
        <v>#DIV/0!</v>
      </c>
    </row>
    <row r="413" ht="15.95" customHeight="1">
      <c r="A413" s="352" t="s">
        <v>502</v>
      </c>
      <c r="B413" s="39" t="s">
        <v>194</v>
      </c>
      <c r="C413" s="40" t="s">
        <v>195</v>
      </c>
      <c r="D413" s="41">
        <v>0</v>
      </c>
      <c r="E413" s="42">
        <v>348</v>
      </c>
      <c r="F413" s="43">
        <v>0</v>
      </c>
      <c r="G413" s="44">
        <f t="shared" si="77"/>
        <v>348</v>
      </c>
      <c r="H413" s="45">
        <f t="shared" si="78"/>
        <v>49.16892</v>
      </c>
      <c r="I413" s="45">
        <f t="shared" si="79"/>
        <v>0</v>
      </c>
      <c r="J413" s="45">
        <f t="shared" si="80"/>
        <v>6.3919595999999999</v>
      </c>
      <c r="K413" s="46">
        <f t="shared" si="81"/>
        <v>0</v>
      </c>
      <c r="L413" s="47">
        <v>0.20000000000000001</v>
      </c>
      <c r="M413" s="48">
        <f t="shared" si="82"/>
        <v>0</v>
      </c>
      <c r="N413" s="49">
        <v>0.050000000000000003</v>
      </c>
      <c r="O413" s="50">
        <f t="shared" si="83"/>
        <v>0</v>
      </c>
      <c r="P413" s="49">
        <v>0.050000000000000003</v>
      </c>
      <c r="Q413" s="50">
        <f t="shared" si="84"/>
        <v>0</v>
      </c>
      <c r="R413" s="51">
        <f t="shared" si="85"/>
        <v>0</v>
      </c>
      <c r="S413" s="52">
        <f t="shared" si="86"/>
        <v>0</v>
      </c>
      <c r="T413" s="53" t="e">
        <f t="shared" si="87"/>
        <v>#DIV/0!</v>
      </c>
    </row>
    <row r="414" ht="15.95" customHeight="1">
      <c r="A414" s="352" t="s">
        <v>502</v>
      </c>
      <c r="B414" s="39" t="s">
        <v>196</v>
      </c>
      <c r="C414" s="40" t="s">
        <v>197</v>
      </c>
      <c r="D414" s="41">
        <v>0</v>
      </c>
      <c r="E414" s="42">
        <v>498</v>
      </c>
      <c r="F414" s="43">
        <v>0</v>
      </c>
      <c r="G414" s="44">
        <f t="shared" si="77"/>
        <v>498</v>
      </c>
      <c r="H414" s="45">
        <f t="shared" si="78"/>
        <v>70.36242</v>
      </c>
      <c r="I414" s="45">
        <f t="shared" si="79"/>
        <v>0</v>
      </c>
      <c r="J414" s="45">
        <f t="shared" si="80"/>
        <v>9.1471146000000001</v>
      </c>
      <c r="K414" s="46">
        <f t="shared" si="81"/>
        <v>0</v>
      </c>
      <c r="L414" s="47">
        <v>0.20000000000000001</v>
      </c>
      <c r="M414" s="48">
        <f t="shared" si="82"/>
        <v>0</v>
      </c>
      <c r="N414" s="49">
        <v>0.050000000000000003</v>
      </c>
      <c r="O414" s="50">
        <f t="shared" si="83"/>
        <v>0</v>
      </c>
      <c r="P414" s="49">
        <v>0.050000000000000003</v>
      </c>
      <c r="Q414" s="50">
        <f t="shared" si="84"/>
        <v>0</v>
      </c>
      <c r="R414" s="51">
        <f t="shared" si="85"/>
        <v>0</v>
      </c>
      <c r="S414" s="52">
        <f t="shared" si="86"/>
        <v>0</v>
      </c>
      <c r="T414" s="53" t="e">
        <f t="shared" si="87"/>
        <v>#DIV/0!</v>
      </c>
    </row>
    <row r="415" ht="15.95" customHeight="1">
      <c r="A415" s="352" t="s">
        <v>502</v>
      </c>
      <c r="B415" s="39" t="s">
        <v>198</v>
      </c>
      <c r="C415" s="40" t="s">
        <v>199</v>
      </c>
      <c r="D415" s="41">
        <v>0</v>
      </c>
      <c r="E415" s="42">
        <v>198</v>
      </c>
      <c r="F415" s="43">
        <v>0</v>
      </c>
      <c r="G415" s="44">
        <f t="shared" si="77"/>
        <v>198</v>
      </c>
      <c r="H415" s="45">
        <f t="shared" si="78"/>
        <v>27.97542</v>
      </c>
      <c r="I415" s="45">
        <f t="shared" si="79"/>
        <v>0</v>
      </c>
      <c r="J415" s="45">
        <f t="shared" si="80"/>
        <v>3.6368046000000001</v>
      </c>
      <c r="K415" s="46">
        <f t="shared" si="81"/>
        <v>0</v>
      </c>
      <c r="L415" s="47">
        <v>0.20000000000000001</v>
      </c>
      <c r="M415" s="48">
        <f t="shared" si="82"/>
        <v>0</v>
      </c>
      <c r="N415" s="49">
        <v>0.050000000000000003</v>
      </c>
      <c r="O415" s="50">
        <f t="shared" si="83"/>
        <v>0</v>
      </c>
      <c r="P415" s="49">
        <v>0.050000000000000003</v>
      </c>
      <c r="Q415" s="50">
        <f t="shared" si="84"/>
        <v>0</v>
      </c>
      <c r="R415" s="51">
        <f t="shared" si="85"/>
        <v>0</v>
      </c>
      <c r="S415" s="52">
        <f t="shared" si="86"/>
        <v>0</v>
      </c>
      <c r="T415" s="53" t="e">
        <f t="shared" si="87"/>
        <v>#DIV/0!</v>
      </c>
    </row>
    <row r="416" ht="15.95" customHeight="1">
      <c r="A416" s="352" t="s">
        <v>502</v>
      </c>
      <c r="B416" s="56" t="s">
        <v>200</v>
      </c>
      <c r="C416" s="40" t="s">
        <v>201</v>
      </c>
      <c r="D416" s="41">
        <v>0</v>
      </c>
      <c r="E416" s="42">
        <v>298</v>
      </c>
      <c r="F416" s="43">
        <v>0</v>
      </c>
      <c r="G416" s="44">
        <f t="shared" si="77"/>
        <v>298</v>
      </c>
      <c r="H416" s="45">
        <f t="shared" si="78"/>
        <v>42.104419999999998</v>
      </c>
      <c r="I416" s="45">
        <f t="shared" si="79"/>
        <v>0</v>
      </c>
      <c r="J416" s="45">
        <f t="shared" si="80"/>
        <v>5.4735746000000001</v>
      </c>
      <c r="K416" s="46">
        <f t="shared" si="81"/>
        <v>0</v>
      </c>
      <c r="L416" s="47">
        <v>0.20000000000000001</v>
      </c>
      <c r="M416" s="48">
        <f t="shared" si="82"/>
        <v>0</v>
      </c>
      <c r="N416" s="49">
        <v>0.050000000000000003</v>
      </c>
      <c r="O416" s="50">
        <f t="shared" si="83"/>
        <v>0</v>
      </c>
      <c r="P416" s="49">
        <v>0.050000000000000003</v>
      </c>
      <c r="Q416" s="50">
        <f t="shared" si="84"/>
        <v>0</v>
      </c>
      <c r="R416" s="51">
        <f t="shared" si="85"/>
        <v>0</v>
      </c>
      <c r="S416" s="52">
        <f t="shared" si="86"/>
        <v>0</v>
      </c>
      <c r="T416" s="53" t="e">
        <f t="shared" si="87"/>
        <v>#DIV/0!</v>
      </c>
    </row>
    <row r="417" ht="15.95" customHeight="1">
      <c r="A417" s="352" t="s">
        <v>502</v>
      </c>
      <c r="B417" s="39" t="s">
        <v>202</v>
      </c>
      <c r="C417" s="40" t="s">
        <v>203</v>
      </c>
      <c r="D417" s="41">
        <v>0</v>
      </c>
      <c r="E417" s="42">
        <v>298</v>
      </c>
      <c r="F417" s="43">
        <v>0</v>
      </c>
      <c r="G417" s="44">
        <f t="shared" si="77"/>
        <v>298</v>
      </c>
      <c r="H417" s="45">
        <f t="shared" si="78"/>
        <v>42.104419999999998</v>
      </c>
      <c r="I417" s="45">
        <f t="shared" si="79"/>
        <v>0</v>
      </c>
      <c r="J417" s="45">
        <f t="shared" si="80"/>
        <v>5.4735746000000001</v>
      </c>
      <c r="K417" s="46">
        <f t="shared" si="81"/>
        <v>0</v>
      </c>
      <c r="L417" s="47">
        <v>0.20000000000000001</v>
      </c>
      <c r="M417" s="48">
        <f t="shared" si="82"/>
        <v>0</v>
      </c>
      <c r="N417" s="49">
        <v>0.050000000000000003</v>
      </c>
      <c r="O417" s="50">
        <f t="shared" si="83"/>
        <v>0</v>
      </c>
      <c r="P417" s="49">
        <v>0.050000000000000003</v>
      </c>
      <c r="Q417" s="50">
        <f t="shared" si="84"/>
        <v>0</v>
      </c>
      <c r="R417" s="51">
        <f t="shared" si="85"/>
        <v>0</v>
      </c>
      <c r="S417" s="52">
        <f t="shared" si="86"/>
        <v>0</v>
      </c>
      <c r="T417" s="53" t="e">
        <f t="shared" si="87"/>
        <v>#DIV/0!</v>
      </c>
    </row>
    <row r="418" ht="15.95" customHeight="1">
      <c r="A418" s="352" t="s">
        <v>502</v>
      </c>
      <c r="B418" s="39" t="s">
        <v>204</v>
      </c>
      <c r="C418" s="40" t="s">
        <v>205</v>
      </c>
      <c r="D418" s="41">
        <v>0</v>
      </c>
      <c r="E418" s="42">
        <v>448</v>
      </c>
      <c r="F418" s="43">
        <v>0</v>
      </c>
      <c r="G418" s="44">
        <f t="shared" si="77"/>
        <v>448</v>
      </c>
      <c r="H418" s="45">
        <f t="shared" si="78"/>
        <v>63.297919999999998</v>
      </c>
      <c r="I418" s="45">
        <f t="shared" si="79"/>
        <v>0</v>
      </c>
      <c r="J418" s="45">
        <f t="shared" si="80"/>
        <v>8.2287295999999994</v>
      </c>
      <c r="K418" s="46">
        <f t="shared" si="81"/>
        <v>0</v>
      </c>
      <c r="L418" s="47">
        <v>0.20000000000000001</v>
      </c>
      <c r="M418" s="48">
        <f t="shared" si="82"/>
        <v>0</v>
      </c>
      <c r="N418" s="49">
        <v>0.050000000000000003</v>
      </c>
      <c r="O418" s="50">
        <f t="shared" si="83"/>
        <v>0</v>
      </c>
      <c r="P418" s="49">
        <v>0.050000000000000003</v>
      </c>
      <c r="Q418" s="50">
        <f t="shared" si="84"/>
        <v>0</v>
      </c>
      <c r="R418" s="51">
        <f t="shared" si="85"/>
        <v>0</v>
      </c>
      <c r="S418" s="52">
        <f t="shared" si="86"/>
        <v>0</v>
      </c>
      <c r="T418" s="53" t="e">
        <f t="shared" si="87"/>
        <v>#DIV/0!</v>
      </c>
    </row>
    <row r="419" ht="15.95" customHeight="1">
      <c r="A419" s="352" t="s">
        <v>502</v>
      </c>
      <c r="B419" s="39" t="s">
        <v>206</v>
      </c>
      <c r="C419" s="61" t="s">
        <v>207</v>
      </c>
      <c r="D419" s="41">
        <v>0</v>
      </c>
      <c r="E419" s="42">
        <v>248</v>
      </c>
      <c r="F419" s="43">
        <v>0</v>
      </c>
      <c r="G419" s="44">
        <f t="shared" si="77"/>
        <v>248</v>
      </c>
      <c r="H419" s="45">
        <f t="shared" si="78"/>
        <v>35.039920000000002</v>
      </c>
      <c r="I419" s="45">
        <f t="shared" si="79"/>
        <v>0</v>
      </c>
      <c r="J419" s="45">
        <f t="shared" si="80"/>
        <v>4.5551896000000003</v>
      </c>
      <c r="K419" s="46">
        <f t="shared" si="81"/>
        <v>0</v>
      </c>
      <c r="L419" s="47">
        <v>0.20000000000000001</v>
      </c>
      <c r="M419" s="48">
        <f t="shared" si="82"/>
        <v>0</v>
      </c>
      <c r="N419" s="49">
        <v>0.050000000000000003</v>
      </c>
      <c r="O419" s="50">
        <f t="shared" si="83"/>
        <v>0</v>
      </c>
      <c r="P419" s="49">
        <v>0.050000000000000003</v>
      </c>
      <c r="Q419" s="50">
        <f t="shared" si="84"/>
        <v>0</v>
      </c>
      <c r="R419" s="51">
        <f t="shared" si="85"/>
        <v>0</v>
      </c>
      <c r="S419" s="52">
        <f t="shared" si="86"/>
        <v>0</v>
      </c>
      <c r="T419" s="53" t="e">
        <f t="shared" si="87"/>
        <v>#DIV/0!</v>
      </c>
    </row>
    <row r="420" ht="15.95" customHeight="1">
      <c r="A420" s="352" t="s">
        <v>502</v>
      </c>
      <c r="B420" s="39" t="s">
        <v>208</v>
      </c>
      <c r="C420" s="61" t="s">
        <v>209</v>
      </c>
      <c r="D420" s="41">
        <v>0</v>
      </c>
      <c r="E420" s="42">
        <v>348</v>
      </c>
      <c r="F420" s="43">
        <v>0</v>
      </c>
      <c r="G420" s="44">
        <f t="shared" si="77"/>
        <v>348</v>
      </c>
      <c r="H420" s="45">
        <f t="shared" si="78"/>
        <v>49.16892</v>
      </c>
      <c r="I420" s="45">
        <f t="shared" si="79"/>
        <v>0</v>
      </c>
      <c r="J420" s="45">
        <f t="shared" si="80"/>
        <v>6.3919595999999999</v>
      </c>
      <c r="K420" s="46">
        <f t="shared" si="81"/>
        <v>0</v>
      </c>
      <c r="L420" s="47">
        <v>0.20000000000000001</v>
      </c>
      <c r="M420" s="48">
        <f t="shared" si="82"/>
        <v>0</v>
      </c>
      <c r="N420" s="49">
        <v>0.050000000000000003</v>
      </c>
      <c r="O420" s="50">
        <f t="shared" si="83"/>
        <v>0</v>
      </c>
      <c r="P420" s="49">
        <v>0.050000000000000003</v>
      </c>
      <c r="Q420" s="50">
        <f t="shared" si="84"/>
        <v>0</v>
      </c>
      <c r="R420" s="51">
        <f t="shared" si="85"/>
        <v>0</v>
      </c>
      <c r="S420" s="52">
        <f t="shared" si="86"/>
        <v>0</v>
      </c>
      <c r="T420" s="53" t="e">
        <f t="shared" si="87"/>
        <v>#DIV/0!</v>
      </c>
    </row>
    <row r="421" ht="15.95" customHeight="1">
      <c r="A421" s="352" t="s">
        <v>502</v>
      </c>
      <c r="B421" s="56" t="s">
        <v>210</v>
      </c>
      <c r="C421" s="40" t="s">
        <v>211</v>
      </c>
      <c r="D421" s="41">
        <v>0</v>
      </c>
      <c r="E421" s="42">
        <v>368</v>
      </c>
      <c r="F421" s="43">
        <v>0</v>
      </c>
      <c r="G421" s="44">
        <f t="shared" si="77"/>
        <v>368</v>
      </c>
      <c r="H421" s="45">
        <f t="shared" si="78"/>
        <v>51.994720000000001</v>
      </c>
      <c r="I421" s="45">
        <f t="shared" si="79"/>
        <v>0</v>
      </c>
      <c r="J421" s="45">
        <f t="shared" si="80"/>
        <v>6.7593136000000005</v>
      </c>
      <c r="K421" s="46">
        <f t="shared" si="81"/>
        <v>0</v>
      </c>
      <c r="L421" s="47">
        <v>0.20000000000000001</v>
      </c>
      <c r="M421" s="48">
        <f t="shared" si="82"/>
        <v>0</v>
      </c>
      <c r="N421" s="49">
        <v>0.050000000000000003</v>
      </c>
      <c r="O421" s="50">
        <f t="shared" si="83"/>
        <v>0</v>
      </c>
      <c r="P421" s="49">
        <v>0.050000000000000003</v>
      </c>
      <c r="Q421" s="50">
        <f t="shared" si="84"/>
        <v>0</v>
      </c>
      <c r="R421" s="51">
        <f t="shared" si="85"/>
        <v>0</v>
      </c>
      <c r="S421" s="52">
        <f t="shared" si="86"/>
        <v>0</v>
      </c>
      <c r="T421" s="53" t="e">
        <f t="shared" si="87"/>
        <v>#DIV/0!</v>
      </c>
    </row>
    <row r="422" ht="15.95" customHeight="1">
      <c r="A422" s="352" t="s">
        <v>502</v>
      </c>
      <c r="B422" s="56" t="s">
        <v>212</v>
      </c>
      <c r="C422" s="40" t="s">
        <v>213</v>
      </c>
      <c r="D422" s="41">
        <v>0</v>
      </c>
      <c r="E422" s="42">
        <v>528</v>
      </c>
      <c r="F422" s="43">
        <v>0</v>
      </c>
      <c r="G422" s="44">
        <f t="shared" si="77"/>
        <v>528</v>
      </c>
      <c r="H422" s="45">
        <f t="shared" si="78"/>
        <v>74.601119999999995</v>
      </c>
      <c r="I422" s="45">
        <f t="shared" si="79"/>
        <v>0</v>
      </c>
      <c r="J422" s="45">
        <f t="shared" si="80"/>
        <v>9.6981456000000001</v>
      </c>
      <c r="K422" s="46">
        <f t="shared" si="81"/>
        <v>0</v>
      </c>
      <c r="L422" s="47">
        <v>0.20000000000000001</v>
      </c>
      <c r="M422" s="48">
        <f t="shared" si="82"/>
        <v>0</v>
      </c>
      <c r="N422" s="49">
        <v>0.050000000000000003</v>
      </c>
      <c r="O422" s="50">
        <f t="shared" si="83"/>
        <v>0</v>
      </c>
      <c r="P422" s="49">
        <v>0.050000000000000003</v>
      </c>
      <c r="Q422" s="50">
        <f t="shared" si="84"/>
        <v>0</v>
      </c>
      <c r="R422" s="51">
        <f t="shared" si="85"/>
        <v>0</v>
      </c>
      <c r="S422" s="52">
        <f t="shared" si="86"/>
        <v>0</v>
      </c>
      <c r="T422" s="53" t="e">
        <f t="shared" si="87"/>
        <v>#DIV/0!</v>
      </c>
    </row>
    <row r="423" ht="15.95" customHeight="1">
      <c r="A423" s="352" t="s">
        <v>502</v>
      </c>
      <c r="B423" s="56" t="s">
        <v>214</v>
      </c>
      <c r="C423" s="40" t="s">
        <v>215</v>
      </c>
      <c r="D423" s="41">
        <v>0</v>
      </c>
      <c r="E423" s="42">
        <v>678</v>
      </c>
      <c r="F423" s="43">
        <v>0</v>
      </c>
      <c r="G423" s="44">
        <f t="shared" si="77"/>
        <v>678</v>
      </c>
      <c r="H423" s="45">
        <f t="shared" si="78"/>
        <v>95.794619999999995</v>
      </c>
      <c r="I423" s="45">
        <f t="shared" si="79"/>
        <v>0</v>
      </c>
      <c r="J423" s="45">
        <f t="shared" si="80"/>
        <v>12.4533006</v>
      </c>
      <c r="K423" s="46">
        <f t="shared" si="81"/>
        <v>0</v>
      </c>
      <c r="L423" s="47">
        <v>0.20000000000000001</v>
      </c>
      <c r="M423" s="48">
        <f t="shared" si="82"/>
        <v>0</v>
      </c>
      <c r="N423" s="49">
        <v>0.050000000000000003</v>
      </c>
      <c r="O423" s="50">
        <f t="shared" si="83"/>
        <v>0</v>
      </c>
      <c r="P423" s="49">
        <v>0.050000000000000003</v>
      </c>
      <c r="Q423" s="50">
        <f t="shared" si="84"/>
        <v>0</v>
      </c>
      <c r="R423" s="51">
        <f t="shared" si="85"/>
        <v>0</v>
      </c>
      <c r="S423" s="52">
        <f t="shared" si="86"/>
        <v>0</v>
      </c>
      <c r="T423" s="53" t="e">
        <f t="shared" si="87"/>
        <v>#DIV/0!</v>
      </c>
    </row>
    <row r="424" ht="15.95" customHeight="1">
      <c r="A424" s="352" t="s">
        <v>502</v>
      </c>
      <c r="B424" s="56" t="s">
        <v>216</v>
      </c>
      <c r="C424" s="40" t="s">
        <v>217</v>
      </c>
      <c r="D424" s="41">
        <v>0</v>
      </c>
      <c r="E424" s="42">
        <v>248</v>
      </c>
      <c r="F424" s="43">
        <v>0</v>
      </c>
      <c r="G424" s="44">
        <f t="shared" si="77"/>
        <v>248</v>
      </c>
      <c r="H424" s="45">
        <f t="shared" si="78"/>
        <v>35.039920000000002</v>
      </c>
      <c r="I424" s="45">
        <f t="shared" si="79"/>
        <v>0</v>
      </c>
      <c r="J424" s="45">
        <f t="shared" si="80"/>
        <v>4.5551896000000003</v>
      </c>
      <c r="K424" s="46">
        <f t="shared" si="81"/>
        <v>0</v>
      </c>
      <c r="L424" s="47">
        <v>0.20000000000000001</v>
      </c>
      <c r="M424" s="48">
        <f t="shared" si="82"/>
        <v>0</v>
      </c>
      <c r="N424" s="49">
        <v>0.050000000000000003</v>
      </c>
      <c r="O424" s="50">
        <f t="shared" si="83"/>
        <v>0</v>
      </c>
      <c r="P424" s="49">
        <v>0.050000000000000003</v>
      </c>
      <c r="Q424" s="50">
        <f t="shared" si="84"/>
        <v>0</v>
      </c>
      <c r="R424" s="51">
        <f t="shared" si="85"/>
        <v>0</v>
      </c>
      <c r="S424" s="52">
        <f t="shared" si="86"/>
        <v>0</v>
      </c>
      <c r="T424" s="53" t="e">
        <f t="shared" si="87"/>
        <v>#DIV/0!</v>
      </c>
    </row>
    <row r="425" ht="15.95" customHeight="1">
      <c r="A425" s="352" t="s">
        <v>502</v>
      </c>
      <c r="B425" s="56" t="s">
        <v>218</v>
      </c>
      <c r="C425" s="40" t="s">
        <v>219</v>
      </c>
      <c r="D425" s="41">
        <v>0</v>
      </c>
      <c r="E425" s="42">
        <v>298</v>
      </c>
      <c r="F425" s="43">
        <v>0</v>
      </c>
      <c r="G425" s="44">
        <f t="shared" si="77"/>
        <v>298</v>
      </c>
      <c r="H425" s="45">
        <f t="shared" si="78"/>
        <v>42.104419999999998</v>
      </c>
      <c r="I425" s="45">
        <f t="shared" si="79"/>
        <v>0</v>
      </c>
      <c r="J425" s="45">
        <f t="shared" si="80"/>
        <v>5.4735746000000001</v>
      </c>
      <c r="K425" s="46">
        <f t="shared" si="81"/>
        <v>0</v>
      </c>
      <c r="L425" s="47">
        <v>0.20000000000000001</v>
      </c>
      <c r="M425" s="48">
        <f t="shared" si="82"/>
        <v>0</v>
      </c>
      <c r="N425" s="49">
        <v>0.050000000000000003</v>
      </c>
      <c r="O425" s="50">
        <f t="shared" si="83"/>
        <v>0</v>
      </c>
      <c r="P425" s="49">
        <v>0.050000000000000003</v>
      </c>
      <c r="Q425" s="50">
        <f t="shared" si="84"/>
        <v>0</v>
      </c>
      <c r="R425" s="51">
        <f t="shared" si="85"/>
        <v>0</v>
      </c>
      <c r="S425" s="52">
        <f t="shared" si="86"/>
        <v>0</v>
      </c>
      <c r="T425" s="53" t="e">
        <f t="shared" si="87"/>
        <v>#DIV/0!</v>
      </c>
    </row>
    <row r="426" ht="15.95" customHeight="1">
      <c r="A426" s="352" t="s">
        <v>502</v>
      </c>
      <c r="B426" s="56" t="s">
        <v>220</v>
      </c>
      <c r="C426" s="40" t="s">
        <v>221</v>
      </c>
      <c r="D426" s="41">
        <v>0</v>
      </c>
      <c r="E426" s="42">
        <v>498</v>
      </c>
      <c r="F426" s="43">
        <v>0</v>
      </c>
      <c r="G426" s="44">
        <f t="shared" si="77"/>
        <v>498</v>
      </c>
      <c r="H426" s="45">
        <f t="shared" si="78"/>
        <v>70.36242</v>
      </c>
      <c r="I426" s="45">
        <f t="shared" si="79"/>
        <v>0</v>
      </c>
      <c r="J426" s="45">
        <f t="shared" si="80"/>
        <v>9.1471146000000001</v>
      </c>
      <c r="K426" s="46">
        <f t="shared" si="81"/>
        <v>0</v>
      </c>
      <c r="L426" s="47">
        <v>0.20000000000000001</v>
      </c>
      <c r="M426" s="48">
        <f t="shared" si="82"/>
        <v>0</v>
      </c>
      <c r="N426" s="49">
        <v>0.050000000000000003</v>
      </c>
      <c r="O426" s="50">
        <f t="shared" si="83"/>
        <v>0</v>
      </c>
      <c r="P426" s="49">
        <v>0.050000000000000003</v>
      </c>
      <c r="Q426" s="50">
        <f t="shared" si="84"/>
        <v>0</v>
      </c>
      <c r="R426" s="51">
        <f t="shared" si="85"/>
        <v>0</v>
      </c>
      <c r="S426" s="52">
        <f t="shared" si="86"/>
        <v>0</v>
      </c>
      <c r="T426" s="53" t="e">
        <f t="shared" si="87"/>
        <v>#DIV/0!</v>
      </c>
    </row>
    <row r="427" ht="15.95" customHeight="1">
      <c r="A427" s="352" t="s">
        <v>502</v>
      </c>
      <c r="B427" s="39" t="s">
        <v>222</v>
      </c>
      <c r="C427" s="61" t="s">
        <v>223</v>
      </c>
      <c r="D427" s="41">
        <v>0</v>
      </c>
      <c r="E427" s="42">
        <v>298</v>
      </c>
      <c r="F427" s="43">
        <v>0</v>
      </c>
      <c r="G427" s="44">
        <f t="shared" si="77"/>
        <v>298</v>
      </c>
      <c r="H427" s="45">
        <f t="shared" si="78"/>
        <v>42.104419999999998</v>
      </c>
      <c r="I427" s="45">
        <f t="shared" si="79"/>
        <v>0</v>
      </c>
      <c r="J427" s="45">
        <f t="shared" si="80"/>
        <v>5.4735746000000001</v>
      </c>
      <c r="K427" s="46">
        <f t="shared" si="81"/>
        <v>0</v>
      </c>
      <c r="L427" s="47">
        <v>0.20000000000000001</v>
      </c>
      <c r="M427" s="48">
        <f t="shared" si="82"/>
        <v>0</v>
      </c>
      <c r="N427" s="49">
        <v>0.050000000000000003</v>
      </c>
      <c r="O427" s="50">
        <f t="shared" si="83"/>
        <v>0</v>
      </c>
      <c r="P427" s="49">
        <v>0.050000000000000003</v>
      </c>
      <c r="Q427" s="50">
        <f t="shared" si="84"/>
        <v>0</v>
      </c>
      <c r="R427" s="51">
        <f t="shared" si="85"/>
        <v>0</v>
      </c>
      <c r="S427" s="52">
        <f t="shared" si="86"/>
        <v>0</v>
      </c>
      <c r="T427" s="53" t="e">
        <f t="shared" si="87"/>
        <v>#DIV/0!</v>
      </c>
    </row>
    <row r="428" ht="15.95" customHeight="1">
      <c r="A428" s="352" t="s">
        <v>502</v>
      </c>
      <c r="B428" s="39" t="s">
        <v>224</v>
      </c>
      <c r="C428" s="61" t="s">
        <v>225</v>
      </c>
      <c r="D428" s="41">
        <v>0</v>
      </c>
      <c r="E428" s="42">
        <v>428</v>
      </c>
      <c r="F428" s="43">
        <v>0</v>
      </c>
      <c r="G428" s="44">
        <f t="shared" si="77"/>
        <v>428</v>
      </c>
      <c r="H428" s="45">
        <f t="shared" si="78"/>
        <v>60.472119999999997</v>
      </c>
      <c r="I428" s="45">
        <f t="shared" si="79"/>
        <v>0</v>
      </c>
      <c r="J428" s="45">
        <f t="shared" si="80"/>
        <v>7.8613755999999997</v>
      </c>
      <c r="K428" s="46">
        <f t="shared" si="81"/>
        <v>0</v>
      </c>
      <c r="L428" s="47">
        <v>0.20000000000000001</v>
      </c>
      <c r="M428" s="48">
        <f t="shared" si="82"/>
        <v>0</v>
      </c>
      <c r="N428" s="49">
        <v>0.050000000000000003</v>
      </c>
      <c r="O428" s="50">
        <f t="shared" si="83"/>
        <v>0</v>
      </c>
      <c r="P428" s="49">
        <v>0.050000000000000003</v>
      </c>
      <c r="Q428" s="50">
        <f t="shared" si="84"/>
        <v>0</v>
      </c>
      <c r="R428" s="51">
        <f t="shared" si="85"/>
        <v>0</v>
      </c>
      <c r="S428" s="52">
        <f t="shared" si="86"/>
        <v>0</v>
      </c>
      <c r="T428" s="53" t="e">
        <f t="shared" si="87"/>
        <v>#DIV/0!</v>
      </c>
    </row>
    <row r="429" ht="15.95" customHeight="1">
      <c r="A429" s="352" t="s">
        <v>502</v>
      </c>
      <c r="B429" s="39" t="s">
        <v>226</v>
      </c>
      <c r="C429" s="61" t="s">
        <v>227</v>
      </c>
      <c r="D429" s="41">
        <v>0</v>
      </c>
      <c r="E429" s="42">
        <v>498</v>
      </c>
      <c r="F429" s="43">
        <v>0</v>
      </c>
      <c r="G429" s="44">
        <f t="shared" si="77"/>
        <v>498</v>
      </c>
      <c r="H429" s="45">
        <f t="shared" si="78"/>
        <v>70.36242</v>
      </c>
      <c r="I429" s="45">
        <f t="shared" si="79"/>
        <v>0</v>
      </c>
      <c r="J429" s="45">
        <f t="shared" si="80"/>
        <v>9.1471146000000001</v>
      </c>
      <c r="K429" s="46">
        <f t="shared" si="81"/>
        <v>0</v>
      </c>
      <c r="L429" s="47">
        <v>0.20000000000000001</v>
      </c>
      <c r="M429" s="48">
        <f t="shared" si="82"/>
        <v>0</v>
      </c>
      <c r="N429" s="49">
        <v>0.050000000000000003</v>
      </c>
      <c r="O429" s="50">
        <f t="shared" si="83"/>
        <v>0</v>
      </c>
      <c r="P429" s="49">
        <v>0.050000000000000003</v>
      </c>
      <c r="Q429" s="50">
        <f t="shared" si="84"/>
        <v>0</v>
      </c>
      <c r="R429" s="51">
        <f t="shared" si="85"/>
        <v>0</v>
      </c>
      <c r="S429" s="52">
        <f t="shared" si="86"/>
        <v>0</v>
      </c>
      <c r="T429" s="53" t="e">
        <f t="shared" si="87"/>
        <v>#DIV/0!</v>
      </c>
    </row>
    <row r="430" ht="15.95" customHeight="1">
      <c r="A430" s="352" t="s">
        <v>502</v>
      </c>
      <c r="B430" s="56" t="s">
        <v>228</v>
      </c>
      <c r="C430" s="40" t="s">
        <v>229</v>
      </c>
      <c r="D430" s="41">
        <v>0</v>
      </c>
      <c r="E430" s="42">
        <v>298</v>
      </c>
      <c r="F430" s="43">
        <v>0</v>
      </c>
      <c r="G430" s="44">
        <f t="shared" si="77"/>
        <v>298</v>
      </c>
      <c r="H430" s="45">
        <f t="shared" si="78"/>
        <v>42.104419999999998</v>
      </c>
      <c r="I430" s="45">
        <f t="shared" si="79"/>
        <v>0</v>
      </c>
      <c r="J430" s="45">
        <f t="shared" si="80"/>
        <v>5.4735746000000001</v>
      </c>
      <c r="K430" s="46">
        <f t="shared" si="81"/>
        <v>0</v>
      </c>
      <c r="L430" s="47">
        <v>0.20000000000000001</v>
      </c>
      <c r="M430" s="48">
        <f t="shared" si="82"/>
        <v>0</v>
      </c>
      <c r="N430" s="49">
        <v>0.050000000000000003</v>
      </c>
      <c r="O430" s="50">
        <f t="shared" si="83"/>
        <v>0</v>
      </c>
      <c r="P430" s="49">
        <v>0.050000000000000003</v>
      </c>
      <c r="Q430" s="50">
        <f t="shared" si="84"/>
        <v>0</v>
      </c>
      <c r="R430" s="51">
        <f t="shared" si="85"/>
        <v>0</v>
      </c>
      <c r="S430" s="52">
        <f t="shared" si="86"/>
        <v>0</v>
      </c>
      <c r="T430" s="53" t="e">
        <f t="shared" si="87"/>
        <v>#DIV/0!</v>
      </c>
    </row>
    <row r="431" ht="15.95" customHeight="1">
      <c r="A431" s="352" t="s">
        <v>502</v>
      </c>
      <c r="B431" s="56" t="s">
        <v>230</v>
      </c>
      <c r="C431" s="40" t="s">
        <v>231</v>
      </c>
      <c r="D431" s="41">
        <v>0</v>
      </c>
      <c r="E431" s="42">
        <v>428</v>
      </c>
      <c r="F431" s="43">
        <v>0</v>
      </c>
      <c r="G431" s="44">
        <f t="shared" si="77"/>
        <v>428</v>
      </c>
      <c r="H431" s="45">
        <f t="shared" si="78"/>
        <v>60.472119999999997</v>
      </c>
      <c r="I431" s="45">
        <f t="shared" si="79"/>
        <v>0</v>
      </c>
      <c r="J431" s="45">
        <f t="shared" si="80"/>
        <v>7.8613755999999997</v>
      </c>
      <c r="K431" s="46">
        <f t="shared" si="81"/>
        <v>0</v>
      </c>
      <c r="L431" s="47">
        <v>0.20000000000000001</v>
      </c>
      <c r="M431" s="48">
        <f t="shared" si="82"/>
        <v>0</v>
      </c>
      <c r="N431" s="49">
        <v>0.050000000000000003</v>
      </c>
      <c r="O431" s="50">
        <f t="shared" si="83"/>
        <v>0</v>
      </c>
      <c r="P431" s="49">
        <v>0.050000000000000003</v>
      </c>
      <c r="Q431" s="50">
        <f t="shared" si="84"/>
        <v>0</v>
      </c>
      <c r="R431" s="51">
        <f t="shared" si="85"/>
        <v>0</v>
      </c>
      <c r="S431" s="52">
        <f t="shared" si="86"/>
        <v>0</v>
      </c>
      <c r="T431" s="53" t="e">
        <f t="shared" si="87"/>
        <v>#DIV/0!</v>
      </c>
    </row>
    <row r="432" ht="15.95" customHeight="1">
      <c r="A432" s="352" t="s">
        <v>502</v>
      </c>
      <c r="B432" s="39" t="s">
        <v>232</v>
      </c>
      <c r="C432" s="40" t="s">
        <v>233</v>
      </c>
      <c r="D432" s="41">
        <v>0</v>
      </c>
      <c r="E432" s="42">
        <v>158</v>
      </c>
      <c r="F432" s="43">
        <v>0</v>
      </c>
      <c r="G432" s="44">
        <f t="shared" si="77"/>
        <v>158</v>
      </c>
      <c r="H432" s="45">
        <f t="shared" si="78"/>
        <v>22.323820000000001</v>
      </c>
      <c r="I432" s="45">
        <f t="shared" si="79"/>
        <v>0</v>
      </c>
      <c r="J432" s="45">
        <f t="shared" si="80"/>
        <v>2.9020966000000001</v>
      </c>
      <c r="K432" s="46">
        <f t="shared" si="81"/>
        <v>0</v>
      </c>
      <c r="L432" s="47">
        <v>0.20000000000000001</v>
      </c>
      <c r="M432" s="48">
        <f t="shared" si="82"/>
        <v>0</v>
      </c>
      <c r="N432" s="49">
        <v>0.050000000000000003</v>
      </c>
      <c r="O432" s="50">
        <f t="shared" si="83"/>
        <v>0</v>
      </c>
      <c r="P432" s="49">
        <v>0.050000000000000003</v>
      </c>
      <c r="Q432" s="50">
        <f t="shared" si="84"/>
        <v>0</v>
      </c>
      <c r="R432" s="51">
        <f t="shared" si="85"/>
        <v>0</v>
      </c>
      <c r="S432" s="52">
        <f t="shared" si="86"/>
        <v>0</v>
      </c>
      <c r="T432" s="53" t="e">
        <f t="shared" si="87"/>
        <v>#DIV/0!</v>
      </c>
    </row>
    <row r="433" ht="15.95" customHeight="1">
      <c r="A433" s="352" t="s">
        <v>502</v>
      </c>
      <c r="B433" s="39" t="s">
        <v>234</v>
      </c>
      <c r="C433" s="40" t="s">
        <v>235</v>
      </c>
      <c r="D433" s="41">
        <v>0</v>
      </c>
      <c r="E433" s="42">
        <v>301.5</v>
      </c>
      <c r="F433" s="43">
        <v>0</v>
      </c>
      <c r="G433" s="44">
        <f t="shared" si="77"/>
        <v>301</v>
      </c>
      <c r="H433" s="45">
        <f t="shared" si="78"/>
        <v>42.528289999999998</v>
      </c>
      <c r="I433" s="45">
        <f t="shared" si="79"/>
        <v>0</v>
      </c>
      <c r="J433" s="45">
        <f t="shared" si="80"/>
        <v>5.5286777000000003</v>
      </c>
      <c r="K433" s="46">
        <f t="shared" si="81"/>
        <v>0</v>
      </c>
      <c r="L433" s="47">
        <v>0.20000000000000001</v>
      </c>
      <c r="M433" s="48">
        <f t="shared" si="82"/>
        <v>0</v>
      </c>
      <c r="N433" s="49">
        <v>0.050000000000000003</v>
      </c>
      <c r="O433" s="50">
        <f t="shared" si="83"/>
        <v>0</v>
      </c>
      <c r="P433" s="49">
        <v>0.050000000000000003</v>
      </c>
      <c r="Q433" s="50">
        <f t="shared" si="84"/>
        <v>0</v>
      </c>
      <c r="R433" s="51">
        <f t="shared" si="85"/>
        <v>0</v>
      </c>
      <c r="S433" s="52">
        <f t="shared" si="86"/>
        <v>0</v>
      </c>
      <c r="T433" s="53" t="e">
        <f t="shared" si="87"/>
        <v>#DIV/0!</v>
      </c>
    </row>
    <row r="434" ht="15.95" customHeight="1">
      <c r="A434" s="352" t="s">
        <v>502</v>
      </c>
      <c r="B434" s="39" t="s">
        <v>236</v>
      </c>
      <c r="C434" s="40" t="s">
        <v>237</v>
      </c>
      <c r="D434" s="41">
        <v>0</v>
      </c>
      <c r="E434" s="42">
        <v>278</v>
      </c>
      <c r="F434" s="43">
        <v>0</v>
      </c>
      <c r="G434" s="44">
        <f t="shared" si="77"/>
        <v>278</v>
      </c>
      <c r="H434" s="45">
        <f t="shared" si="78"/>
        <v>39.278619999999997</v>
      </c>
      <c r="I434" s="45">
        <f t="shared" si="79"/>
        <v>0</v>
      </c>
      <c r="J434" s="45">
        <f t="shared" si="80"/>
        <v>5.1062205999999994</v>
      </c>
      <c r="K434" s="46">
        <f t="shared" si="81"/>
        <v>0</v>
      </c>
      <c r="L434" s="47">
        <v>0.20000000000000001</v>
      </c>
      <c r="M434" s="48">
        <f t="shared" si="82"/>
        <v>0</v>
      </c>
      <c r="N434" s="49">
        <v>0.050000000000000003</v>
      </c>
      <c r="O434" s="50">
        <f t="shared" si="83"/>
        <v>0</v>
      </c>
      <c r="P434" s="49">
        <v>0.050000000000000003</v>
      </c>
      <c r="Q434" s="50">
        <f t="shared" si="84"/>
        <v>0</v>
      </c>
      <c r="R434" s="51">
        <f t="shared" si="85"/>
        <v>0</v>
      </c>
      <c r="S434" s="52">
        <f t="shared" si="86"/>
        <v>0</v>
      </c>
      <c r="T434" s="53" t="e">
        <f t="shared" si="87"/>
        <v>#DIV/0!</v>
      </c>
    </row>
    <row r="435" ht="15.95" customHeight="1">
      <c r="A435" s="352" t="s">
        <v>502</v>
      </c>
      <c r="B435" s="39" t="s">
        <v>238</v>
      </c>
      <c r="C435" s="40" t="s">
        <v>239</v>
      </c>
      <c r="D435" s="41">
        <v>0</v>
      </c>
      <c r="E435" s="42">
        <v>88</v>
      </c>
      <c r="F435" s="43">
        <v>0</v>
      </c>
      <c r="G435" s="44">
        <f t="shared" si="77"/>
        <v>88</v>
      </c>
      <c r="H435" s="45">
        <f t="shared" si="78"/>
        <v>12.43352</v>
      </c>
      <c r="I435" s="45">
        <f t="shared" si="79"/>
        <v>0</v>
      </c>
      <c r="J435" s="45">
        <f t="shared" si="80"/>
        <v>1.6163575999999999</v>
      </c>
      <c r="K435" s="46">
        <f t="shared" si="81"/>
        <v>0</v>
      </c>
      <c r="L435" s="47">
        <v>0.20000000000000001</v>
      </c>
      <c r="M435" s="48">
        <f t="shared" si="82"/>
        <v>0</v>
      </c>
      <c r="N435" s="49">
        <v>0.050000000000000003</v>
      </c>
      <c r="O435" s="50">
        <f t="shared" si="83"/>
        <v>0</v>
      </c>
      <c r="P435" s="49">
        <v>0.050000000000000003</v>
      </c>
      <c r="Q435" s="50">
        <f t="shared" si="84"/>
        <v>0</v>
      </c>
      <c r="R435" s="51">
        <f t="shared" si="85"/>
        <v>0</v>
      </c>
      <c r="S435" s="52">
        <f t="shared" si="86"/>
        <v>0</v>
      </c>
      <c r="T435" s="53" t="e">
        <f t="shared" si="87"/>
        <v>#DIV/0!</v>
      </c>
    </row>
    <row r="436" ht="15.95" customHeight="1">
      <c r="A436" s="352" t="s">
        <v>502</v>
      </c>
      <c r="B436" s="56" t="s">
        <v>240</v>
      </c>
      <c r="C436" s="55" t="s">
        <v>241</v>
      </c>
      <c r="D436" s="41">
        <v>0</v>
      </c>
      <c r="E436" s="42">
        <v>198</v>
      </c>
      <c r="F436" s="43">
        <v>0</v>
      </c>
      <c r="G436" s="44">
        <f t="shared" si="77"/>
        <v>198</v>
      </c>
      <c r="H436" s="45">
        <f t="shared" si="78"/>
        <v>27.97542</v>
      </c>
      <c r="I436" s="45">
        <f t="shared" si="79"/>
        <v>0</v>
      </c>
      <c r="J436" s="45">
        <f t="shared" si="80"/>
        <v>3.6368046000000001</v>
      </c>
      <c r="K436" s="46">
        <f t="shared" si="81"/>
        <v>0</v>
      </c>
      <c r="L436" s="47">
        <v>0.20000000000000001</v>
      </c>
      <c r="M436" s="48">
        <f t="shared" si="82"/>
        <v>0</v>
      </c>
      <c r="N436" s="49">
        <v>0.050000000000000003</v>
      </c>
      <c r="O436" s="50">
        <f t="shared" si="83"/>
        <v>0</v>
      </c>
      <c r="P436" s="49">
        <v>0.050000000000000003</v>
      </c>
      <c r="Q436" s="50">
        <f t="shared" si="84"/>
        <v>0</v>
      </c>
      <c r="R436" s="51">
        <f t="shared" si="85"/>
        <v>0</v>
      </c>
      <c r="S436" s="52">
        <f t="shared" si="86"/>
        <v>0</v>
      </c>
      <c r="T436" s="53" t="e">
        <f t="shared" si="87"/>
        <v>#DIV/0!</v>
      </c>
    </row>
    <row r="437" ht="15.95" customHeight="1">
      <c r="A437" s="352" t="s">
        <v>502</v>
      </c>
      <c r="B437" s="56" t="s">
        <v>242</v>
      </c>
      <c r="C437" s="55" t="s">
        <v>243</v>
      </c>
      <c r="D437" s="41">
        <v>0</v>
      </c>
      <c r="E437" s="42">
        <v>348</v>
      </c>
      <c r="F437" s="43">
        <v>0</v>
      </c>
      <c r="G437" s="44">
        <f t="shared" si="77"/>
        <v>348</v>
      </c>
      <c r="H437" s="45">
        <f t="shared" si="78"/>
        <v>49.16892</v>
      </c>
      <c r="I437" s="45">
        <f t="shared" si="79"/>
        <v>0</v>
      </c>
      <c r="J437" s="45">
        <f t="shared" si="80"/>
        <v>6.3919595999999999</v>
      </c>
      <c r="K437" s="46">
        <f t="shared" si="81"/>
        <v>0</v>
      </c>
      <c r="L437" s="47">
        <v>0.20000000000000001</v>
      </c>
      <c r="M437" s="48">
        <f t="shared" si="82"/>
        <v>0</v>
      </c>
      <c r="N437" s="49">
        <v>0.050000000000000003</v>
      </c>
      <c r="O437" s="50">
        <f t="shared" si="83"/>
        <v>0</v>
      </c>
      <c r="P437" s="49">
        <v>0.050000000000000003</v>
      </c>
      <c r="Q437" s="50">
        <f t="shared" si="84"/>
        <v>0</v>
      </c>
      <c r="R437" s="51">
        <f t="shared" si="85"/>
        <v>0</v>
      </c>
      <c r="S437" s="52">
        <f t="shared" si="86"/>
        <v>0</v>
      </c>
      <c r="T437" s="53" t="e">
        <f t="shared" si="87"/>
        <v>#DIV/0!</v>
      </c>
    </row>
    <row r="438" ht="15.95" customHeight="1">
      <c r="A438" s="352" t="s">
        <v>502</v>
      </c>
      <c r="B438" s="56" t="s">
        <v>244</v>
      </c>
      <c r="C438" s="55" t="s">
        <v>245</v>
      </c>
      <c r="D438" s="41">
        <v>0</v>
      </c>
      <c r="E438" s="42">
        <v>498</v>
      </c>
      <c r="F438" s="43">
        <v>0</v>
      </c>
      <c r="G438" s="44">
        <f t="shared" si="77"/>
        <v>498</v>
      </c>
      <c r="H438" s="45">
        <f t="shared" si="78"/>
        <v>70.36242</v>
      </c>
      <c r="I438" s="45">
        <f t="shared" si="79"/>
        <v>0</v>
      </c>
      <c r="J438" s="45">
        <f t="shared" si="80"/>
        <v>9.1471146000000001</v>
      </c>
      <c r="K438" s="46">
        <f t="shared" si="81"/>
        <v>0</v>
      </c>
      <c r="L438" s="47">
        <v>0.20000000000000001</v>
      </c>
      <c r="M438" s="48">
        <f t="shared" si="82"/>
        <v>0</v>
      </c>
      <c r="N438" s="49">
        <v>0.050000000000000003</v>
      </c>
      <c r="O438" s="50">
        <f t="shared" si="83"/>
        <v>0</v>
      </c>
      <c r="P438" s="49">
        <v>0.050000000000000003</v>
      </c>
      <c r="Q438" s="50">
        <f t="shared" si="84"/>
        <v>0</v>
      </c>
      <c r="R438" s="51">
        <f t="shared" si="85"/>
        <v>0</v>
      </c>
      <c r="S438" s="52">
        <f t="shared" si="86"/>
        <v>0</v>
      </c>
      <c r="T438" s="53" t="e">
        <f t="shared" si="87"/>
        <v>#DIV/0!</v>
      </c>
    </row>
    <row r="439" ht="15.95" customHeight="1">
      <c r="A439" s="352" t="s">
        <v>502</v>
      </c>
      <c r="B439" s="54" t="s">
        <v>246</v>
      </c>
      <c r="C439" s="55" t="s">
        <v>247</v>
      </c>
      <c r="D439" s="41">
        <v>0</v>
      </c>
      <c r="E439" s="42">
        <v>248</v>
      </c>
      <c r="F439" s="43">
        <v>0</v>
      </c>
      <c r="G439" s="44">
        <f t="shared" si="77"/>
        <v>248</v>
      </c>
      <c r="H439" s="45">
        <f t="shared" si="78"/>
        <v>35.039920000000002</v>
      </c>
      <c r="I439" s="45">
        <f t="shared" si="79"/>
        <v>0</v>
      </c>
      <c r="J439" s="45">
        <f t="shared" si="80"/>
        <v>4.5551896000000003</v>
      </c>
      <c r="K439" s="46">
        <f t="shared" si="81"/>
        <v>0</v>
      </c>
      <c r="L439" s="47">
        <v>0.20000000000000001</v>
      </c>
      <c r="M439" s="48">
        <f t="shared" si="82"/>
        <v>0</v>
      </c>
      <c r="N439" s="49">
        <v>0.050000000000000003</v>
      </c>
      <c r="O439" s="50">
        <f t="shared" si="83"/>
        <v>0</v>
      </c>
      <c r="P439" s="49">
        <v>0.050000000000000003</v>
      </c>
      <c r="Q439" s="50">
        <f t="shared" si="84"/>
        <v>0</v>
      </c>
      <c r="R439" s="51">
        <f t="shared" si="85"/>
        <v>0</v>
      </c>
      <c r="S439" s="52">
        <f t="shared" si="86"/>
        <v>0</v>
      </c>
      <c r="T439" s="53" t="e">
        <f t="shared" si="87"/>
        <v>#DIV/0!</v>
      </c>
    </row>
    <row r="440" ht="15.95" customHeight="1">
      <c r="A440" s="352" t="s">
        <v>502</v>
      </c>
      <c r="B440" s="54" t="s">
        <v>248</v>
      </c>
      <c r="C440" s="55" t="s">
        <v>249</v>
      </c>
      <c r="D440" s="41">
        <v>0</v>
      </c>
      <c r="E440" s="42">
        <v>348</v>
      </c>
      <c r="F440" s="43">
        <v>0</v>
      </c>
      <c r="G440" s="44">
        <f t="shared" si="77"/>
        <v>348</v>
      </c>
      <c r="H440" s="45">
        <f t="shared" si="78"/>
        <v>49.16892</v>
      </c>
      <c r="I440" s="45">
        <f t="shared" si="79"/>
        <v>0</v>
      </c>
      <c r="J440" s="45">
        <f t="shared" si="80"/>
        <v>6.3919595999999999</v>
      </c>
      <c r="K440" s="46">
        <f t="shared" si="81"/>
        <v>0</v>
      </c>
      <c r="L440" s="47">
        <v>0.20000000000000001</v>
      </c>
      <c r="M440" s="48">
        <f t="shared" si="82"/>
        <v>0</v>
      </c>
      <c r="N440" s="49">
        <v>0.050000000000000003</v>
      </c>
      <c r="O440" s="50">
        <f t="shared" si="83"/>
        <v>0</v>
      </c>
      <c r="P440" s="49">
        <v>0.050000000000000003</v>
      </c>
      <c r="Q440" s="50">
        <f t="shared" si="84"/>
        <v>0</v>
      </c>
      <c r="R440" s="51">
        <f t="shared" si="85"/>
        <v>0</v>
      </c>
      <c r="S440" s="52">
        <f t="shared" si="86"/>
        <v>0</v>
      </c>
      <c r="T440" s="53" t="e">
        <f t="shared" si="87"/>
        <v>#DIV/0!</v>
      </c>
    </row>
    <row r="441" ht="15.95" customHeight="1">
      <c r="A441" s="352" t="s">
        <v>502</v>
      </c>
      <c r="B441" s="56" t="s">
        <v>250</v>
      </c>
      <c r="C441" s="40" t="s">
        <v>251</v>
      </c>
      <c r="D441" s="41">
        <v>0</v>
      </c>
      <c r="E441" s="42">
        <v>198</v>
      </c>
      <c r="F441" s="43">
        <v>0</v>
      </c>
      <c r="G441" s="44">
        <f t="shared" si="77"/>
        <v>198</v>
      </c>
      <c r="H441" s="45">
        <f t="shared" si="78"/>
        <v>27.97542</v>
      </c>
      <c r="I441" s="45">
        <f t="shared" si="79"/>
        <v>0</v>
      </c>
      <c r="J441" s="45">
        <f t="shared" si="80"/>
        <v>3.6368046000000001</v>
      </c>
      <c r="K441" s="46">
        <f t="shared" si="81"/>
        <v>0</v>
      </c>
      <c r="L441" s="47">
        <v>0.20000000000000001</v>
      </c>
      <c r="M441" s="48">
        <f t="shared" si="82"/>
        <v>0</v>
      </c>
      <c r="N441" s="49">
        <v>0.050000000000000003</v>
      </c>
      <c r="O441" s="50">
        <f t="shared" si="83"/>
        <v>0</v>
      </c>
      <c r="P441" s="49">
        <v>0.050000000000000003</v>
      </c>
      <c r="Q441" s="50">
        <f t="shared" si="84"/>
        <v>0</v>
      </c>
      <c r="R441" s="51">
        <f t="shared" si="85"/>
        <v>0</v>
      </c>
      <c r="S441" s="52">
        <f t="shared" si="86"/>
        <v>0</v>
      </c>
      <c r="T441" s="53" t="e">
        <f t="shared" si="87"/>
        <v>#DIV/0!</v>
      </c>
    </row>
    <row r="442" ht="15.95" customHeight="1">
      <c r="A442" s="352" t="s">
        <v>502</v>
      </c>
      <c r="B442" s="56" t="s">
        <v>252</v>
      </c>
      <c r="C442" s="40" t="s">
        <v>253</v>
      </c>
      <c r="D442" s="41">
        <v>0</v>
      </c>
      <c r="E442" s="42">
        <v>398</v>
      </c>
      <c r="F442" s="43">
        <v>0</v>
      </c>
      <c r="G442" s="44">
        <f t="shared" si="77"/>
        <v>398</v>
      </c>
      <c r="H442" s="45">
        <f t="shared" si="78"/>
        <v>56.233420000000002</v>
      </c>
      <c r="I442" s="45">
        <f t="shared" si="79"/>
        <v>0</v>
      </c>
      <c r="J442" s="45">
        <f t="shared" si="80"/>
        <v>7.3103446000000005</v>
      </c>
      <c r="K442" s="46">
        <f t="shared" si="81"/>
        <v>0</v>
      </c>
      <c r="L442" s="47">
        <v>0.20000000000000001</v>
      </c>
      <c r="M442" s="48">
        <f t="shared" si="82"/>
        <v>0</v>
      </c>
      <c r="N442" s="49">
        <v>0.050000000000000003</v>
      </c>
      <c r="O442" s="50">
        <f t="shared" si="83"/>
        <v>0</v>
      </c>
      <c r="P442" s="49">
        <v>0.050000000000000003</v>
      </c>
      <c r="Q442" s="50">
        <f t="shared" si="84"/>
        <v>0</v>
      </c>
      <c r="R442" s="51">
        <f t="shared" si="85"/>
        <v>0</v>
      </c>
      <c r="S442" s="52">
        <f t="shared" si="86"/>
        <v>0</v>
      </c>
      <c r="T442" s="53" t="e">
        <f t="shared" si="87"/>
        <v>#DIV/0!</v>
      </c>
    </row>
    <row r="443" ht="15.95" customHeight="1">
      <c r="A443" s="352" t="s">
        <v>502</v>
      </c>
      <c r="B443" s="56" t="s">
        <v>254</v>
      </c>
      <c r="C443" s="40" t="s">
        <v>255</v>
      </c>
      <c r="D443" s="41">
        <v>0</v>
      </c>
      <c r="E443" s="42">
        <v>298</v>
      </c>
      <c r="F443" s="43">
        <v>0</v>
      </c>
      <c r="G443" s="44">
        <f t="shared" si="77"/>
        <v>298</v>
      </c>
      <c r="H443" s="45">
        <f t="shared" si="78"/>
        <v>42.104419999999998</v>
      </c>
      <c r="I443" s="45">
        <f t="shared" si="79"/>
        <v>0</v>
      </c>
      <c r="J443" s="45">
        <f t="shared" si="80"/>
        <v>5.4735746000000001</v>
      </c>
      <c r="K443" s="46">
        <f t="shared" si="81"/>
        <v>0</v>
      </c>
      <c r="L443" s="47">
        <v>0.20000000000000001</v>
      </c>
      <c r="M443" s="48">
        <f t="shared" si="82"/>
        <v>0</v>
      </c>
      <c r="N443" s="49">
        <v>0.050000000000000003</v>
      </c>
      <c r="O443" s="50">
        <f t="shared" si="83"/>
        <v>0</v>
      </c>
      <c r="P443" s="49">
        <v>0.050000000000000003</v>
      </c>
      <c r="Q443" s="50">
        <f t="shared" si="84"/>
        <v>0</v>
      </c>
      <c r="R443" s="51">
        <f t="shared" si="85"/>
        <v>0</v>
      </c>
      <c r="S443" s="52">
        <f t="shared" si="86"/>
        <v>0</v>
      </c>
      <c r="T443" s="53" t="e">
        <f t="shared" si="87"/>
        <v>#DIV/0!</v>
      </c>
    </row>
    <row r="444" ht="15.95" customHeight="1">
      <c r="A444" s="352" t="s">
        <v>502</v>
      </c>
      <c r="B444" s="56" t="s">
        <v>256</v>
      </c>
      <c r="C444" s="40" t="s">
        <v>257</v>
      </c>
      <c r="D444" s="41">
        <v>0</v>
      </c>
      <c r="E444" s="42">
        <v>178</v>
      </c>
      <c r="F444" s="43">
        <v>0</v>
      </c>
      <c r="G444" s="44">
        <f t="shared" si="77"/>
        <v>178</v>
      </c>
      <c r="H444" s="45">
        <f t="shared" si="78"/>
        <v>25.149619999999999</v>
      </c>
      <c r="I444" s="45">
        <f t="shared" si="79"/>
        <v>0</v>
      </c>
      <c r="J444" s="45">
        <f t="shared" si="80"/>
        <v>3.2694505999999999</v>
      </c>
      <c r="K444" s="46">
        <f t="shared" si="81"/>
        <v>0</v>
      </c>
      <c r="L444" s="47">
        <v>0.20000000000000001</v>
      </c>
      <c r="M444" s="48">
        <f t="shared" si="82"/>
        <v>0</v>
      </c>
      <c r="N444" s="49">
        <v>0.050000000000000003</v>
      </c>
      <c r="O444" s="50">
        <f t="shared" si="83"/>
        <v>0</v>
      </c>
      <c r="P444" s="49">
        <v>0.050000000000000003</v>
      </c>
      <c r="Q444" s="50">
        <f t="shared" si="84"/>
        <v>0</v>
      </c>
      <c r="R444" s="51">
        <f t="shared" si="85"/>
        <v>0</v>
      </c>
      <c r="S444" s="52">
        <f t="shared" si="86"/>
        <v>0</v>
      </c>
      <c r="T444" s="53" t="e">
        <f t="shared" si="87"/>
        <v>#DIV/0!</v>
      </c>
    </row>
    <row r="445" ht="15.95" customHeight="1">
      <c r="A445" s="352" t="s">
        <v>502</v>
      </c>
      <c r="B445" s="56" t="s">
        <v>258</v>
      </c>
      <c r="C445" s="40" t="s">
        <v>259</v>
      </c>
      <c r="D445" s="41">
        <v>0</v>
      </c>
      <c r="E445" s="42">
        <v>498</v>
      </c>
      <c r="F445" s="43">
        <v>0</v>
      </c>
      <c r="G445" s="44">
        <f t="shared" si="77"/>
        <v>498</v>
      </c>
      <c r="H445" s="45">
        <f t="shared" si="78"/>
        <v>70.36242</v>
      </c>
      <c r="I445" s="45">
        <f t="shared" si="79"/>
        <v>0</v>
      </c>
      <c r="J445" s="45">
        <f t="shared" si="80"/>
        <v>9.1471146000000001</v>
      </c>
      <c r="K445" s="46">
        <f t="shared" si="81"/>
        <v>0</v>
      </c>
      <c r="L445" s="47">
        <v>0.20000000000000001</v>
      </c>
      <c r="M445" s="48">
        <f t="shared" si="82"/>
        <v>0</v>
      </c>
      <c r="N445" s="49">
        <v>0.050000000000000003</v>
      </c>
      <c r="O445" s="50">
        <f t="shared" si="83"/>
        <v>0</v>
      </c>
      <c r="P445" s="49">
        <v>0.050000000000000003</v>
      </c>
      <c r="Q445" s="50">
        <f t="shared" si="84"/>
        <v>0</v>
      </c>
      <c r="R445" s="51">
        <f t="shared" si="85"/>
        <v>0</v>
      </c>
      <c r="S445" s="52">
        <f t="shared" si="86"/>
        <v>0</v>
      </c>
      <c r="T445" s="53" t="e">
        <f t="shared" si="87"/>
        <v>#DIV/0!</v>
      </c>
    </row>
    <row r="446" ht="15.95" customHeight="1">
      <c r="A446" s="352" t="s">
        <v>502</v>
      </c>
      <c r="B446" s="39" t="s">
        <v>260</v>
      </c>
      <c r="C446" s="40" t="s">
        <v>261</v>
      </c>
      <c r="D446" s="41">
        <v>0</v>
      </c>
      <c r="E446" s="42">
        <v>268</v>
      </c>
      <c r="F446" s="43">
        <v>0</v>
      </c>
      <c r="G446" s="44">
        <f t="shared" si="77"/>
        <v>268</v>
      </c>
      <c r="H446" s="45">
        <f t="shared" si="78"/>
        <v>37.865720000000003</v>
      </c>
      <c r="I446" s="45">
        <f t="shared" si="79"/>
        <v>0</v>
      </c>
      <c r="J446" s="45">
        <f t="shared" si="80"/>
        <v>4.9225436000000009</v>
      </c>
      <c r="K446" s="46">
        <f t="shared" si="81"/>
        <v>0</v>
      </c>
      <c r="L446" s="47">
        <v>0.20000000000000001</v>
      </c>
      <c r="M446" s="48">
        <f t="shared" si="82"/>
        <v>0</v>
      </c>
      <c r="N446" s="49">
        <v>0.050000000000000003</v>
      </c>
      <c r="O446" s="50">
        <f t="shared" si="83"/>
        <v>0</v>
      </c>
      <c r="P446" s="49">
        <v>0.050000000000000003</v>
      </c>
      <c r="Q446" s="50">
        <f t="shared" si="84"/>
        <v>0</v>
      </c>
      <c r="R446" s="51">
        <f t="shared" si="85"/>
        <v>0</v>
      </c>
      <c r="S446" s="52">
        <f t="shared" si="86"/>
        <v>0</v>
      </c>
      <c r="T446" s="53" t="e">
        <f t="shared" si="87"/>
        <v>#DIV/0!</v>
      </c>
    </row>
    <row r="447" ht="15.95" customHeight="1">
      <c r="A447" s="352" t="s">
        <v>502</v>
      </c>
      <c r="B447" s="39" t="s">
        <v>262</v>
      </c>
      <c r="C447" s="40" t="s">
        <v>263</v>
      </c>
      <c r="D447" s="41">
        <v>0</v>
      </c>
      <c r="E447" s="42">
        <v>258</v>
      </c>
      <c r="F447" s="43">
        <v>0</v>
      </c>
      <c r="G447" s="44">
        <f t="shared" si="77"/>
        <v>258</v>
      </c>
      <c r="H447" s="45">
        <f t="shared" si="78"/>
        <v>36.452820000000003</v>
      </c>
      <c r="I447" s="45">
        <f t="shared" si="79"/>
        <v>0</v>
      </c>
      <c r="J447" s="45">
        <f t="shared" si="80"/>
        <v>4.7388666000000006</v>
      </c>
      <c r="K447" s="46">
        <f t="shared" si="81"/>
        <v>0</v>
      </c>
      <c r="L447" s="47">
        <v>0.20000000000000001</v>
      </c>
      <c r="M447" s="48">
        <f t="shared" si="82"/>
        <v>0</v>
      </c>
      <c r="N447" s="49">
        <v>0.050000000000000003</v>
      </c>
      <c r="O447" s="50">
        <f t="shared" si="83"/>
        <v>0</v>
      </c>
      <c r="P447" s="49">
        <v>0.050000000000000003</v>
      </c>
      <c r="Q447" s="50">
        <f t="shared" si="84"/>
        <v>0</v>
      </c>
      <c r="R447" s="51">
        <f t="shared" si="85"/>
        <v>0</v>
      </c>
      <c r="S447" s="52">
        <f t="shared" si="86"/>
        <v>0</v>
      </c>
      <c r="T447" s="53" t="e">
        <f t="shared" si="87"/>
        <v>#DIV/0!</v>
      </c>
    </row>
    <row r="448" ht="15.95" customHeight="1">
      <c r="A448" s="352" t="s">
        <v>502</v>
      </c>
      <c r="B448" s="39" t="s">
        <v>264</v>
      </c>
      <c r="C448" s="40" t="s">
        <v>265</v>
      </c>
      <c r="D448" s="41">
        <v>0</v>
      </c>
      <c r="E448" s="42">
        <v>314</v>
      </c>
      <c r="F448" s="43">
        <v>0</v>
      </c>
      <c r="G448" s="44">
        <f t="shared" si="77"/>
        <v>314</v>
      </c>
      <c r="H448" s="45">
        <f t="shared" si="78"/>
        <v>44.36506</v>
      </c>
      <c r="I448" s="45">
        <f t="shared" si="79"/>
        <v>0</v>
      </c>
      <c r="J448" s="45">
        <f t="shared" si="80"/>
        <v>5.7674577999999999</v>
      </c>
      <c r="K448" s="46">
        <f t="shared" si="81"/>
        <v>0</v>
      </c>
      <c r="L448" s="47">
        <v>0.20000000000000001</v>
      </c>
      <c r="M448" s="48">
        <f t="shared" si="82"/>
        <v>0</v>
      </c>
      <c r="N448" s="49">
        <v>0.050000000000000003</v>
      </c>
      <c r="O448" s="50">
        <f t="shared" si="83"/>
        <v>0</v>
      </c>
      <c r="P448" s="49">
        <v>0.050000000000000003</v>
      </c>
      <c r="Q448" s="50">
        <f t="shared" si="84"/>
        <v>0</v>
      </c>
      <c r="R448" s="51">
        <f t="shared" si="85"/>
        <v>0</v>
      </c>
      <c r="S448" s="52">
        <f t="shared" si="86"/>
        <v>0</v>
      </c>
      <c r="T448" s="53" t="e">
        <f t="shared" si="87"/>
        <v>#DIV/0!</v>
      </c>
    </row>
    <row r="449" ht="15.95" customHeight="1">
      <c r="A449" s="352" t="s">
        <v>502</v>
      </c>
      <c r="B449" s="39" t="s">
        <v>266</v>
      </c>
      <c r="C449" s="40" t="s">
        <v>267</v>
      </c>
      <c r="D449" s="41">
        <v>0</v>
      </c>
      <c r="E449" s="42">
        <v>198</v>
      </c>
      <c r="F449" s="43">
        <v>0</v>
      </c>
      <c r="G449" s="44">
        <f t="shared" si="77"/>
        <v>198</v>
      </c>
      <c r="H449" s="45">
        <f t="shared" si="78"/>
        <v>27.97542</v>
      </c>
      <c r="I449" s="45">
        <f t="shared" si="79"/>
        <v>0</v>
      </c>
      <c r="J449" s="45">
        <f t="shared" si="80"/>
        <v>3.6368046000000001</v>
      </c>
      <c r="K449" s="46">
        <f t="shared" si="81"/>
        <v>0</v>
      </c>
      <c r="L449" s="47">
        <v>0.20000000000000001</v>
      </c>
      <c r="M449" s="48">
        <f t="shared" si="82"/>
        <v>0</v>
      </c>
      <c r="N449" s="49">
        <v>0.050000000000000003</v>
      </c>
      <c r="O449" s="50">
        <f t="shared" si="83"/>
        <v>0</v>
      </c>
      <c r="P449" s="49">
        <v>0.050000000000000003</v>
      </c>
      <c r="Q449" s="50">
        <f t="shared" si="84"/>
        <v>0</v>
      </c>
      <c r="R449" s="51">
        <f t="shared" si="85"/>
        <v>0</v>
      </c>
      <c r="S449" s="52">
        <f t="shared" si="86"/>
        <v>0</v>
      </c>
      <c r="T449" s="53" t="e">
        <f t="shared" si="87"/>
        <v>#DIV/0!</v>
      </c>
    </row>
    <row r="450" ht="15.95" customHeight="1">
      <c r="A450" s="352" t="s">
        <v>502</v>
      </c>
      <c r="B450" s="39" t="s">
        <v>268</v>
      </c>
      <c r="C450" s="40" t="s">
        <v>269</v>
      </c>
      <c r="D450" s="41">
        <v>0</v>
      </c>
      <c r="E450" s="42">
        <v>398</v>
      </c>
      <c r="F450" s="43">
        <v>0</v>
      </c>
      <c r="G450" s="44">
        <f t="shared" si="77"/>
        <v>398</v>
      </c>
      <c r="H450" s="45">
        <f t="shared" si="78"/>
        <v>56.233420000000002</v>
      </c>
      <c r="I450" s="45">
        <f t="shared" si="79"/>
        <v>0</v>
      </c>
      <c r="J450" s="45">
        <f t="shared" si="80"/>
        <v>7.3103446000000005</v>
      </c>
      <c r="K450" s="46">
        <f t="shared" si="81"/>
        <v>0</v>
      </c>
      <c r="L450" s="47">
        <v>0.20000000000000001</v>
      </c>
      <c r="M450" s="48">
        <f t="shared" si="82"/>
        <v>0</v>
      </c>
      <c r="N450" s="49">
        <v>0.050000000000000003</v>
      </c>
      <c r="O450" s="50">
        <f t="shared" si="83"/>
        <v>0</v>
      </c>
      <c r="P450" s="49">
        <v>0.050000000000000003</v>
      </c>
      <c r="Q450" s="50">
        <f t="shared" si="84"/>
        <v>0</v>
      </c>
      <c r="R450" s="51">
        <f t="shared" si="85"/>
        <v>0</v>
      </c>
      <c r="S450" s="52">
        <f t="shared" si="86"/>
        <v>0</v>
      </c>
      <c r="T450" s="53" t="e">
        <f t="shared" si="87"/>
        <v>#DIV/0!</v>
      </c>
    </row>
    <row r="451" ht="15.95" customHeight="1">
      <c r="A451" s="352" t="s">
        <v>502</v>
      </c>
      <c r="B451" s="56" t="s">
        <v>270</v>
      </c>
      <c r="C451" s="62" t="s">
        <v>271</v>
      </c>
      <c r="D451" s="41">
        <v>0</v>
      </c>
      <c r="E451" s="42">
        <v>348</v>
      </c>
      <c r="F451" s="43">
        <v>0</v>
      </c>
      <c r="G451" s="44">
        <f t="shared" si="77"/>
        <v>348</v>
      </c>
      <c r="H451" s="45">
        <f t="shared" si="78"/>
        <v>49.16892</v>
      </c>
      <c r="I451" s="45">
        <f t="shared" si="79"/>
        <v>0</v>
      </c>
      <c r="J451" s="45">
        <f t="shared" si="80"/>
        <v>6.3919595999999999</v>
      </c>
      <c r="K451" s="46">
        <f t="shared" si="81"/>
        <v>0</v>
      </c>
      <c r="L451" s="47">
        <v>0.20000000000000001</v>
      </c>
      <c r="M451" s="48">
        <f t="shared" si="82"/>
        <v>0</v>
      </c>
      <c r="N451" s="49">
        <v>0.050000000000000003</v>
      </c>
      <c r="O451" s="50">
        <f t="shared" si="83"/>
        <v>0</v>
      </c>
      <c r="P451" s="49">
        <v>0.050000000000000003</v>
      </c>
      <c r="Q451" s="50">
        <f t="shared" si="84"/>
        <v>0</v>
      </c>
      <c r="R451" s="51">
        <f t="shared" si="85"/>
        <v>0</v>
      </c>
      <c r="S451" s="52">
        <f t="shared" si="86"/>
        <v>0</v>
      </c>
      <c r="T451" s="53" t="e">
        <f t="shared" si="87"/>
        <v>#DIV/0!</v>
      </c>
    </row>
    <row r="452" ht="15.95" customHeight="1">
      <c r="A452" s="352" t="s">
        <v>502</v>
      </c>
      <c r="B452" s="56" t="s">
        <v>272</v>
      </c>
      <c r="C452" s="62" t="s">
        <v>273</v>
      </c>
      <c r="D452" s="41">
        <v>0</v>
      </c>
      <c r="E452" s="42">
        <v>498</v>
      </c>
      <c r="F452" s="43">
        <v>0</v>
      </c>
      <c r="G452" s="44">
        <f t="shared" si="77"/>
        <v>498</v>
      </c>
      <c r="H452" s="45">
        <f t="shared" si="78"/>
        <v>70.36242</v>
      </c>
      <c r="I452" s="45">
        <f t="shared" si="79"/>
        <v>0</v>
      </c>
      <c r="J452" s="45">
        <f t="shared" si="80"/>
        <v>9.1471146000000001</v>
      </c>
      <c r="K452" s="46">
        <f t="shared" si="81"/>
        <v>0</v>
      </c>
      <c r="L452" s="47">
        <v>0.20000000000000001</v>
      </c>
      <c r="M452" s="48">
        <f t="shared" si="82"/>
        <v>0</v>
      </c>
      <c r="N452" s="49">
        <v>0.050000000000000003</v>
      </c>
      <c r="O452" s="50">
        <f t="shared" si="83"/>
        <v>0</v>
      </c>
      <c r="P452" s="49">
        <v>0.050000000000000003</v>
      </c>
      <c r="Q452" s="50">
        <f t="shared" si="84"/>
        <v>0</v>
      </c>
      <c r="R452" s="51">
        <f t="shared" si="85"/>
        <v>0</v>
      </c>
      <c r="S452" s="52">
        <f t="shared" si="86"/>
        <v>0</v>
      </c>
      <c r="T452" s="53" t="e">
        <f t="shared" si="87"/>
        <v>#DIV/0!</v>
      </c>
    </row>
    <row r="453" ht="15.95" customHeight="1">
      <c r="A453" s="352" t="s">
        <v>502</v>
      </c>
      <c r="B453" s="56" t="s">
        <v>274</v>
      </c>
      <c r="C453" s="62" t="s">
        <v>275</v>
      </c>
      <c r="D453" s="41">
        <v>0</v>
      </c>
      <c r="E453" s="42">
        <v>548</v>
      </c>
      <c r="F453" s="43">
        <v>0</v>
      </c>
      <c r="G453" s="44">
        <f t="shared" si="77"/>
        <v>548</v>
      </c>
      <c r="H453" s="45">
        <f t="shared" si="78"/>
        <v>77.426919999999996</v>
      </c>
      <c r="I453" s="45">
        <f t="shared" si="79"/>
        <v>0</v>
      </c>
      <c r="J453" s="45">
        <f t="shared" si="80"/>
        <v>10.065499599999999</v>
      </c>
      <c r="K453" s="46">
        <f t="shared" si="81"/>
        <v>0</v>
      </c>
      <c r="L453" s="47">
        <v>0.20000000000000001</v>
      </c>
      <c r="M453" s="48">
        <f t="shared" si="82"/>
        <v>0</v>
      </c>
      <c r="N453" s="49">
        <v>0.050000000000000003</v>
      </c>
      <c r="O453" s="50">
        <f t="shared" si="83"/>
        <v>0</v>
      </c>
      <c r="P453" s="49">
        <v>0.050000000000000003</v>
      </c>
      <c r="Q453" s="50">
        <f t="shared" si="84"/>
        <v>0</v>
      </c>
      <c r="R453" s="51">
        <f t="shared" si="85"/>
        <v>0</v>
      </c>
      <c r="S453" s="52">
        <f t="shared" si="86"/>
        <v>0</v>
      </c>
      <c r="T453" s="53" t="e">
        <f t="shared" si="87"/>
        <v>#DIV/0!</v>
      </c>
    </row>
    <row r="454" ht="15.95" customHeight="1">
      <c r="A454" s="352" t="s">
        <v>502</v>
      </c>
      <c r="B454" s="39" t="s">
        <v>276</v>
      </c>
      <c r="C454" s="59" t="s">
        <v>277</v>
      </c>
      <c r="D454" s="41">
        <v>0</v>
      </c>
      <c r="E454" s="42">
        <v>248</v>
      </c>
      <c r="F454" s="43">
        <v>0</v>
      </c>
      <c r="G454" s="44">
        <f t="shared" si="77"/>
        <v>248</v>
      </c>
      <c r="H454" s="45">
        <f t="shared" si="78"/>
        <v>35.039920000000002</v>
      </c>
      <c r="I454" s="45">
        <f t="shared" si="79"/>
        <v>0</v>
      </c>
      <c r="J454" s="45">
        <f t="shared" si="80"/>
        <v>4.5551896000000003</v>
      </c>
      <c r="K454" s="46">
        <f t="shared" si="81"/>
        <v>0</v>
      </c>
      <c r="L454" s="47">
        <v>0.20000000000000001</v>
      </c>
      <c r="M454" s="48">
        <f t="shared" si="82"/>
        <v>0</v>
      </c>
      <c r="N454" s="49">
        <v>0.050000000000000003</v>
      </c>
      <c r="O454" s="50">
        <f t="shared" si="83"/>
        <v>0</v>
      </c>
      <c r="P454" s="49">
        <v>0.050000000000000003</v>
      </c>
      <c r="Q454" s="50">
        <f t="shared" si="84"/>
        <v>0</v>
      </c>
      <c r="R454" s="51">
        <f t="shared" si="85"/>
        <v>0</v>
      </c>
      <c r="S454" s="52">
        <f t="shared" si="86"/>
        <v>0</v>
      </c>
      <c r="T454" s="53" t="e">
        <f t="shared" si="87"/>
        <v>#DIV/0!</v>
      </c>
    </row>
    <row r="455" ht="15.95" customHeight="1">
      <c r="A455" s="352" t="s">
        <v>502</v>
      </c>
      <c r="B455" s="39" t="s">
        <v>278</v>
      </c>
      <c r="C455" s="59" t="s">
        <v>279</v>
      </c>
      <c r="D455" s="41">
        <v>0</v>
      </c>
      <c r="E455" s="42">
        <v>348</v>
      </c>
      <c r="F455" s="43">
        <v>0</v>
      </c>
      <c r="G455" s="44">
        <f t="shared" ref="G455:G461" si="88">ROUNDDOWN(E455*(1-F455),0)</f>
        <v>348</v>
      </c>
      <c r="H455" s="45">
        <f t="shared" ref="H455:H479" si="89">G455*$C$6</f>
        <v>49.16892</v>
      </c>
      <c r="I455" s="45">
        <f t="shared" ref="I455:I479" si="90">H455*D455</f>
        <v>0</v>
      </c>
      <c r="J455" s="45">
        <f t="shared" ref="J455:J479" si="91">H455*0.13</f>
        <v>6.3919595999999999</v>
      </c>
      <c r="K455" s="46">
        <f t="shared" ref="K455:K479" si="92">(H455-J455)*D455</f>
        <v>0</v>
      </c>
      <c r="L455" s="47">
        <v>0.20000000000000001</v>
      </c>
      <c r="M455" s="48">
        <f t="shared" ref="M455:M479" si="93">K455*L455</f>
        <v>0</v>
      </c>
      <c r="N455" s="49">
        <v>0.050000000000000003</v>
      </c>
      <c r="O455" s="50">
        <f t="shared" ref="O455:O479" si="94">K455*N455</f>
        <v>0</v>
      </c>
      <c r="P455" s="49">
        <v>0.050000000000000003</v>
      </c>
      <c r="Q455" s="50">
        <f t="shared" ref="Q455:Q479" si="95">K455*P455</f>
        <v>0</v>
      </c>
      <c r="R455" s="51">
        <f t="shared" ref="R455:R479" si="96">IFERROR(ROUND((K455-M455-O455-Q455)/D455,2),0)</f>
        <v>0</v>
      </c>
      <c r="S455" s="52">
        <f t="shared" ref="S455:S479" si="97">+D455*R455</f>
        <v>0</v>
      </c>
      <c r="T455" s="53" t="e">
        <f t="shared" ref="T455:T479" si="98">S455/I455</f>
        <v>#DIV/0!</v>
      </c>
    </row>
    <row r="456" ht="15.95" customHeight="1">
      <c r="A456" s="352" t="s">
        <v>502</v>
      </c>
      <c r="B456" s="39" t="s">
        <v>280</v>
      </c>
      <c r="C456" s="40" t="s">
        <v>281</v>
      </c>
      <c r="D456" s="41">
        <v>0</v>
      </c>
      <c r="E456" s="42">
        <v>348</v>
      </c>
      <c r="F456" s="43">
        <v>0</v>
      </c>
      <c r="G456" s="44">
        <f t="shared" si="88"/>
        <v>348</v>
      </c>
      <c r="H456" s="45">
        <f t="shared" si="89"/>
        <v>49.16892</v>
      </c>
      <c r="I456" s="45">
        <f t="shared" si="90"/>
        <v>0</v>
      </c>
      <c r="J456" s="45">
        <f t="shared" si="91"/>
        <v>6.3919595999999999</v>
      </c>
      <c r="K456" s="46">
        <f t="shared" si="92"/>
        <v>0</v>
      </c>
      <c r="L456" s="47">
        <v>0.20000000000000001</v>
      </c>
      <c r="M456" s="48">
        <f t="shared" si="93"/>
        <v>0</v>
      </c>
      <c r="N456" s="49">
        <v>0.050000000000000003</v>
      </c>
      <c r="O456" s="50">
        <f t="shared" si="94"/>
        <v>0</v>
      </c>
      <c r="P456" s="49">
        <v>0.050000000000000003</v>
      </c>
      <c r="Q456" s="50">
        <f t="shared" si="95"/>
        <v>0</v>
      </c>
      <c r="R456" s="51">
        <f t="shared" si="96"/>
        <v>0</v>
      </c>
      <c r="S456" s="52">
        <f t="shared" si="97"/>
        <v>0</v>
      </c>
      <c r="T456" s="53" t="e">
        <f t="shared" si="98"/>
        <v>#DIV/0!</v>
      </c>
    </row>
    <row r="457" ht="15.95" customHeight="1">
      <c r="A457" s="352" t="s">
        <v>502</v>
      </c>
      <c r="B457" s="39" t="s">
        <v>282</v>
      </c>
      <c r="C457" s="40" t="s">
        <v>283</v>
      </c>
      <c r="D457" s="41">
        <v>0</v>
      </c>
      <c r="E457" s="42">
        <v>498</v>
      </c>
      <c r="F457" s="43">
        <v>0</v>
      </c>
      <c r="G457" s="44">
        <f t="shared" si="88"/>
        <v>498</v>
      </c>
      <c r="H457" s="45">
        <f t="shared" si="89"/>
        <v>70.36242</v>
      </c>
      <c r="I457" s="45">
        <f t="shared" si="90"/>
        <v>0</v>
      </c>
      <c r="J457" s="45">
        <f t="shared" si="91"/>
        <v>9.1471146000000001</v>
      </c>
      <c r="K457" s="46">
        <f t="shared" si="92"/>
        <v>0</v>
      </c>
      <c r="L457" s="47">
        <v>0.20000000000000001</v>
      </c>
      <c r="M457" s="48">
        <f t="shared" si="93"/>
        <v>0</v>
      </c>
      <c r="N457" s="49">
        <v>0.050000000000000003</v>
      </c>
      <c r="O457" s="50">
        <f t="shared" si="94"/>
        <v>0</v>
      </c>
      <c r="P457" s="49">
        <v>0.050000000000000003</v>
      </c>
      <c r="Q457" s="50">
        <f t="shared" si="95"/>
        <v>0</v>
      </c>
      <c r="R457" s="51">
        <f t="shared" si="96"/>
        <v>0</v>
      </c>
      <c r="S457" s="52">
        <f t="shared" si="97"/>
        <v>0</v>
      </c>
      <c r="T457" s="53" t="e">
        <f t="shared" si="98"/>
        <v>#DIV/0!</v>
      </c>
    </row>
    <row r="458" ht="15.95" customHeight="1">
      <c r="A458" s="352" t="s">
        <v>502</v>
      </c>
      <c r="B458" s="39" t="s">
        <v>284</v>
      </c>
      <c r="C458" s="40" t="s">
        <v>285</v>
      </c>
      <c r="D458" s="41">
        <v>0</v>
      </c>
      <c r="E458" s="42">
        <v>148</v>
      </c>
      <c r="F458" s="43">
        <v>0</v>
      </c>
      <c r="G458" s="44">
        <f t="shared" si="88"/>
        <v>148</v>
      </c>
      <c r="H458" s="45">
        <f t="shared" si="89"/>
        <v>20.910920000000001</v>
      </c>
      <c r="I458" s="45">
        <f t="shared" si="90"/>
        <v>0</v>
      </c>
      <c r="J458" s="45">
        <f t="shared" si="91"/>
        <v>2.7184196000000003</v>
      </c>
      <c r="K458" s="46">
        <f t="shared" si="92"/>
        <v>0</v>
      </c>
      <c r="L458" s="47">
        <v>0.20000000000000001</v>
      </c>
      <c r="M458" s="48">
        <f t="shared" si="93"/>
        <v>0</v>
      </c>
      <c r="N458" s="49">
        <v>0.050000000000000003</v>
      </c>
      <c r="O458" s="50">
        <f t="shared" si="94"/>
        <v>0</v>
      </c>
      <c r="P458" s="49">
        <v>0.050000000000000003</v>
      </c>
      <c r="Q458" s="50">
        <f t="shared" si="95"/>
        <v>0</v>
      </c>
      <c r="R458" s="51">
        <f t="shared" si="96"/>
        <v>0</v>
      </c>
      <c r="S458" s="52">
        <f t="shared" si="97"/>
        <v>0</v>
      </c>
      <c r="T458" s="53" t="e">
        <f t="shared" si="98"/>
        <v>#DIV/0!</v>
      </c>
    </row>
    <row r="459" ht="15.95" customHeight="1">
      <c r="A459" s="352" t="s">
        <v>502</v>
      </c>
      <c r="B459" s="56" t="s">
        <v>286</v>
      </c>
      <c r="C459" s="40" t="s">
        <v>287</v>
      </c>
      <c r="D459" s="41">
        <v>0</v>
      </c>
      <c r="E459" s="42">
        <v>198</v>
      </c>
      <c r="F459" s="43">
        <v>0</v>
      </c>
      <c r="G459" s="44">
        <f t="shared" si="88"/>
        <v>198</v>
      </c>
      <c r="H459" s="45">
        <f t="shared" si="89"/>
        <v>27.97542</v>
      </c>
      <c r="I459" s="45">
        <f t="shared" si="90"/>
        <v>0</v>
      </c>
      <c r="J459" s="45">
        <f t="shared" si="91"/>
        <v>3.6368046000000001</v>
      </c>
      <c r="K459" s="46">
        <f t="shared" si="92"/>
        <v>0</v>
      </c>
      <c r="L459" s="47">
        <v>0.20000000000000001</v>
      </c>
      <c r="M459" s="48">
        <f t="shared" si="93"/>
        <v>0</v>
      </c>
      <c r="N459" s="49">
        <v>0.050000000000000003</v>
      </c>
      <c r="O459" s="50">
        <f t="shared" si="94"/>
        <v>0</v>
      </c>
      <c r="P459" s="49">
        <v>0.050000000000000003</v>
      </c>
      <c r="Q459" s="50">
        <f t="shared" si="95"/>
        <v>0</v>
      </c>
      <c r="R459" s="51">
        <f t="shared" si="96"/>
        <v>0</v>
      </c>
      <c r="S459" s="52">
        <f t="shared" si="97"/>
        <v>0</v>
      </c>
      <c r="T459" s="63" t="e">
        <f t="shared" si="98"/>
        <v>#DIV/0!</v>
      </c>
    </row>
    <row r="460" ht="15.95" customHeight="1">
      <c r="A460" s="352" t="s">
        <v>502</v>
      </c>
      <c r="B460" s="64" t="s">
        <v>288</v>
      </c>
      <c r="C460" s="65" t="s">
        <v>289</v>
      </c>
      <c r="D460" s="41">
        <v>0</v>
      </c>
      <c r="E460" s="42">
        <v>198</v>
      </c>
      <c r="F460" s="43">
        <v>0</v>
      </c>
      <c r="G460" s="44">
        <f t="shared" si="88"/>
        <v>198</v>
      </c>
      <c r="H460" s="45">
        <f t="shared" si="89"/>
        <v>27.97542</v>
      </c>
      <c r="I460" s="45">
        <f t="shared" si="90"/>
        <v>0</v>
      </c>
      <c r="J460" s="45">
        <f t="shared" si="91"/>
        <v>3.6368046000000001</v>
      </c>
      <c r="K460" s="46">
        <f t="shared" si="92"/>
        <v>0</v>
      </c>
      <c r="L460" s="47">
        <v>0.20000000000000001</v>
      </c>
      <c r="M460" s="48">
        <f t="shared" si="93"/>
        <v>0</v>
      </c>
      <c r="N460" s="49">
        <v>0.050000000000000003</v>
      </c>
      <c r="O460" s="50">
        <f t="shared" si="94"/>
        <v>0</v>
      </c>
      <c r="P460" s="49">
        <v>0.050000000000000003</v>
      </c>
      <c r="Q460" s="50">
        <f t="shared" si="95"/>
        <v>0</v>
      </c>
      <c r="R460" s="51">
        <f t="shared" si="96"/>
        <v>0</v>
      </c>
      <c r="S460" s="52">
        <f t="shared" si="97"/>
        <v>0</v>
      </c>
      <c r="T460" s="63" t="e">
        <f t="shared" si="98"/>
        <v>#DIV/0!</v>
      </c>
    </row>
    <row r="461" ht="15.95" customHeight="1">
      <c r="A461" s="352" t="s">
        <v>502</v>
      </c>
      <c r="B461" s="64" t="s">
        <v>290</v>
      </c>
      <c r="C461" s="65" t="s">
        <v>291</v>
      </c>
      <c r="D461" s="41">
        <v>0</v>
      </c>
      <c r="E461" s="42">
        <v>298</v>
      </c>
      <c r="F461" s="43">
        <v>0</v>
      </c>
      <c r="G461" s="44">
        <f t="shared" si="88"/>
        <v>298</v>
      </c>
      <c r="H461" s="45">
        <f t="shared" si="89"/>
        <v>42.104419999999998</v>
      </c>
      <c r="I461" s="45">
        <f t="shared" si="90"/>
        <v>0</v>
      </c>
      <c r="J461" s="45">
        <f t="shared" si="91"/>
        <v>5.4735746000000001</v>
      </c>
      <c r="K461" s="46">
        <f t="shared" si="92"/>
        <v>0</v>
      </c>
      <c r="L461" s="47">
        <v>0.20000000000000001</v>
      </c>
      <c r="M461" s="48">
        <f t="shared" si="93"/>
        <v>0</v>
      </c>
      <c r="N461" s="49">
        <v>0.050000000000000003</v>
      </c>
      <c r="O461" s="50">
        <f t="shared" si="94"/>
        <v>0</v>
      </c>
      <c r="P461" s="49">
        <v>0.050000000000000003</v>
      </c>
      <c r="Q461" s="50">
        <f t="shared" si="95"/>
        <v>0</v>
      </c>
      <c r="R461" s="51">
        <f t="shared" si="96"/>
        <v>0</v>
      </c>
      <c r="S461" s="52">
        <f t="shared" si="97"/>
        <v>0</v>
      </c>
      <c r="T461" s="63" t="e">
        <f t="shared" si="98"/>
        <v>#DIV/0!</v>
      </c>
    </row>
    <row r="462" ht="15.95" customHeight="1">
      <c r="A462" s="352" t="s">
        <v>502</v>
      </c>
      <c r="B462" s="71" t="s">
        <v>292</v>
      </c>
      <c r="C462" s="67" t="s">
        <v>293</v>
      </c>
      <c r="D462" s="68">
        <v>0</v>
      </c>
      <c r="E462" s="42">
        <v>298</v>
      </c>
      <c r="F462" s="43">
        <v>0</v>
      </c>
      <c r="G462" s="44">
        <f t="shared" ref="G462:G479" si="99">E462*(1-F462)</f>
        <v>298</v>
      </c>
      <c r="H462" s="45">
        <f t="shared" si="89"/>
        <v>42.104419999999998</v>
      </c>
      <c r="I462" s="45">
        <f t="shared" si="90"/>
        <v>0</v>
      </c>
      <c r="J462" s="45">
        <f t="shared" si="91"/>
        <v>5.4735746000000001</v>
      </c>
      <c r="K462" s="46">
        <f t="shared" si="92"/>
        <v>0</v>
      </c>
      <c r="L462" s="47">
        <v>0.20000000000000001</v>
      </c>
      <c r="M462" s="48">
        <f t="shared" si="93"/>
        <v>0</v>
      </c>
      <c r="N462" s="49">
        <v>0.050000000000000003</v>
      </c>
      <c r="O462" s="50">
        <f t="shared" si="94"/>
        <v>0</v>
      </c>
      <c r="P462" s="49">
        <v>0.050000000000000003</v>
      </c>
      <c r="Q462" s="50">
        <f t="shared" si="95"/>
        <v>0</v>
      </c>
      <c r="R462" s="51">
        <f t="shared" si="96"/>
        <v>0</v>
      </c>
      <c r="S462" s="52">
        <f t="shared" si="97"/>
        <v>0</v>
      </c>
      <c r="T462" s="69" t="e">
        <f t="shared" si="98"/>
        <v>#DIV/0!</v>
      </c>
    </row>
    <row r="463" ht="15.95" customHeight="1">
      <c r="A463" s="352" t="s">
        <v>502</v>
      </c>
      <c r="B463" s="71" t="s">
        <v>294</v>
      </c>
      <c r="C463" s="67" t="s">
        <v>295</v>
      </c>
      <c r="D463" s="68">
        <v>0</v>
      </c>
      <c r="E463" s="42">
        <v>398</v>
      </c>
      <c r="F463" s="43">
        <v>0</v>
      </c>
      <c r="G463" s="44">
        <f t="shared" si="99"/>
        <v>398</v>
      </c>
      <c r="H463" s="45">
        <f t="shared" si="89"/>
        <v>56.233420000000002</v>
      </c>
      <c r="I463" s="45">
        <f t="shared" si="90"/>
        <v>0</v>
      </c>
      <c r="J463" s="45">
        <f t="shared" si="91"/>
        <v>7.3103446000000005</v>
      </c>
      <c r="K463" s="46">
        <f t="shared" si="92"/>
        <v>0</v>
      </c>
      <c r="L463" s="47">
        <v>0.20000000000000001</v>
      </c>
      <c r="M463" s="48">
        <f t="shared" si="93"/>
        <v>0</v>
      </c>
      <c r="N463" s="49">
        <v>0.050000000000000003</v>
      </c>
      <c r="O463" s="50">
        <f t="shared" si="94"/>
        <v>0</v>
      </c>
      <c r="P463" s="49">
        <v>0.050000000000000003</v>
      </c>
      <c r="Q463" s="50">
        <f t="shared" si="95"/>
        <v>0</v>
      </c>
      <c r="R463" s="51">
        <f t="shared" si="96"/>
        <v>0</v>
      </c>
      <c r="S463" s="52">
        <f t="shared" si="97"/>
        <v>0</v>
      </c>
      <c r="T463" s="69" t="e">
        <f t="shared" si="98"/>
        <v>#DIV/0!</v>
      </c>
    </row>
    <row r="464" ht="15.95" customHeight="1">
      <c r="A464" s="352" t="s">
        <v>502</v>
      </c>
      <c r="B464" s="71" t="s">
        <v>296</v>
      </c>
      <c r="C464" s="67" t="s">
        <v>297</v>
      </c>
      <c r="D464" s="68">
        <v>0</v>
      </c>
      <c r="E464" s="42">
        <v>498</v>
      </c>
      <c r="F464" s="43">
        <v>0</v>
      </c>
      <c r="G464" s="44">
        <f t="shared" si="99"/>
        <v>498</v>
      </c>
      <c r="H464" s="45">
        <f t="shared" si="89"/>
        <v>70.36242</v>
      </c>
      <c r="I464" s="45">
        <f t="shared" si="90"/>
        <v>0</v>
      </c>
      <c r="J464" s="45">
        <f t="shared" si="91"/>
        <v>9.1471146000000001</v>
      </c>
      <c r="K464" s="46">
        <f t="shared" si="92"/>
        <v>0</v>
      </c>
      <c r="L464" s="47">
        <v>0.20000000000000001</v>
      </c>
      <c r="M464" s="48">
        <f t="shared" si="93"/>
        <v>0</v>
      </c>
      <c r="N464" s="49">
        <v>0.050000000000000003</v>
      </c>
      <c r="O464" s="50">
        <f t="shared" si="94"/>
        <v>0</v>
      </c>
      <c r="P464" s="49">
        <v>0.050000000000000003</v>
      </c>
      <c r="Q464" s="50">
        <f t="shared" si="95"/>
        <v>0</v>
      </c>
      <c r="R464" s="51">
        <f t="shared" si="96"/>
        <v>0</v>
      </c>
      <c r="S464" s="52">
        <f t="shared" si="97"/>
        <v>0</v>
      </c>
      <c r="T464" s="69" t="e">
        <f t="shared" si="98"/>
        <v>#DIV/0!</v>
      </c>
    </row>
    <row r="465" ht="15.95" customHeight="1">
      <c r="A465" s="352" t="s">
        <v>502</v>
      </c>
      <c r="B465" s="72" t="s">
        <v>298</v>
      </c>
      <c r="C465" s="73" t="s">
        <v>299</v>
      </c>
      <c r="D465" s="68">
        <v>0</v>
      </c>
      <c r="E465" s="42">
        <v>198</v>
      </c>
      <c r="F465" s="43">
        <v>0</v>
      </c>
      <c r="G465" s="44">
        <f t="shared" si="99"/>
        <v>198</v>
      </c>
      <c r="H465" s="45">
        <f t="shared" si="89"/>
        <v>27.97542</v>
      </c>
      <c r="I465" s="45">
        <f t="shared" si="90"/>
        <v>0</v>
      </c>
      <c r="J465" s="45">
        <f t="shared" si="91"/>
        <v>3.6368046000000001</v>
      </c>
      <c r="K465" s="46">
        <f t="shared" si="92"/>
        <v>0</v>
      </c>
      <c r="L465" s="47">
        <v>0.20000000000000001</v>
      </c>
      <c r="M465" s="48">
        <f t="shared" si="93"/>
        <v>0</v>
      </c>
      <c r="N465" s="49">
        <v>0.050000000000000003</v>
      </c>
      <c r="O465" s="50">
        <f t="shared" si="94"/>
        <v>0</v>
      </c>
      <c r="P465" s="49">
        <v>0.050000000000000003</v>
      </c>
      <c r="Q465" s="50">
        <f t="shared" si="95"/>
        <v>0</v>
      </c>
      <c r="R465" s="51">
        <f t="shared" si="96"/>
        <v>0</v>
      </c>
      <c r="S465" s="52">
        <f t="shared" si="97"/>
        <v>0</v>
      </c>
      <c r="T465" s="69" t="e">
        <f t="shared" si="98"/>
        <v>#DIV/0!</v>
      </c>
    </row>
    <row r="466" ht="15.95" customHeight="1">
      <c r="A466" s="352" t="s">
        <v>502</v>
      </c>
      <c r="B466" s="71" t="s">
        <v>300</v>
      </c>
      <c r="C466" s="67" t="s">
        <v>301</v>
      </c>
      <c r="D466" s="68">
        <v>0</v>
      </c>
      <c r="E466" s="42">
        <v>138</v>
      </c>
      <c r="F466" s="43">
        <v>0</v>
      </c>
      <c r="G466" s="44">
        <f t="shared" si="99"/>
        <v>138</v>
      </c>
      <c r="H466" s="45">
        <f t="shared" si="89"/>
        <v>19.49802</v>
      </c>
      <c r="I466" s="45">
        <f t="shared" si="90"/>
        <v>0</v>
      </c>
      <c r="J466" s="45">
        <f t="shared" si="91"/>
        <v>2.5347426</v>
      </c>
      <c r="K466" s="46">
        <f t="shared" si="92"/>
        <v>0</v>
      </c>
      <c r="L466" s="47">
        <v>0.20000000000000001</v>
      </c>
      <c r="M466" s="48">
        <f t="shared" si="93"/>
        <v>0</v>
      </c>
      <c r="N466" s="49">
        <v>0.050000000000000003</v>
      </c>
      <c r="O466" s="50">
        <f t="shared" si="94"/>
        <v>0</v>
      </c>
      <c r="P466" s="49">
        <v>0.050000000000000003</v>
      </c>
      <c r="Q466" s="50">
        <f t="shared" si="95"/>
        <v>0</v>
      </c>
      <c r="R466" s="51">
        <f t="shared" si="96"/>
        <v>0</v>
      </c>
      <c r="S466" s="52">
        <f t="shared" si="97"/>
        <v>0</v>
      </c>
      <c r="T466" s="69" t="e">
        <f t="shared" si="98"/>
        <v>#DIV/0!</v>
      </c>
    </row>
    <row r="467" ht="15.95" customHeight="1">
      <c r="A467" s="352" t="s">
        <v>502</v>
      </c>
      <c r="B467" s="71" t="s">
        <v>323</v>
      </c>
      <c r="C467" s="67" t="s">
        <v>303</v>
      </c>
      <c r="D467" s="68">
        <v>0</v>
      </c>
      <c r="E467" s="42">
        <v>148</v>
      </c>
      <c r="F467" s="43">
        <v>0</v>
      </c>
      <c r="G467" s="44">
        <f t="shared" si="99"/>
        <v>148</v>
      </c>
      <c r="H467" s="45">
        <f t="shared" si="89"/>
        <v>20.910920000000001</v>
      </c>
      <c r="I467" s="45">
        <f t="shared" si="90"/>
        <v>0</v>
      </c>
      <c r="J467" s="45">
        <f t="shared" si="91"/>
        <v>2.7184196000000003</v>
      </c>
      <c r="K467" s="46">
        <f t="shared" si="92"/>
        <v>0</v>
      </c>
      <c r="L467" s="47">
        <v>0.20000000000000001</v>
      </c>
      <c r="M467" s="48">
        <f t="shared" si="93"/>
        <v>0</v>
      </c>
      <c r="N467" s="49">
        <v>0.050000000000000003</v>
      </c>
      <c r="O467" s="50">
        <f t="shared" si="94"/>
        <v>0</v>
      </c>
      <c r="P467" s="49">
        <v>0.050000000000000003</v>
      </c>
      <c r="Q467" s="50">
        <f t="shared" si="95"/>
        <v>0</v>
      </c>
      <c r="R467" s="51">
        <f t="shared" si="96"/>
        <v>0</v>
      </c>
      <c r="S467" s="52">
        <f t="shared" si="97"/>
        <v>0</v>
      </c>
      <c r="T467" s="69" t="e">
        <f t="shared" si="98"/>
        <v>#DIV/0!</v>
      </c>
    </row>
    <row r="468" ht="15.95" customHeight="1">
      <c r="A468" s="352" t="s">
        <v>502</v>
      </c>
      <c r="B468" s="71" t="s">
        <v>304</v>
      </c>
      <c r="C468" s="67" t="s">
        <v>305</v>
      </c>
      <c r="D468" s="68">
        <v>0</v>
      </c>
      <c r="E468" s="42">
        <v>198</v>
      </c>
      <c r="F468" s="43">
        <v>0</v>
      </c>
      <c r="G468" s="44">
        <f t="shared" si="99"/>
        <v>198</v>
      </c>
      <c r="H468" s="45">
        <f t="shared" si="89"/>
        <v>27.97542</v>
      </c>
      <c r="I468" s="45">
        <f t="shared" si="90"/>
        <v>0</v>
      </c>
      <c r="J468" s="45">
        <f t="shared" si="91"/>
        <v>3.6368046000000001</v>
      </c>
      <c r="K468" s="46">
        <f t="shared" si="92"/>
        <v>0</v>
      </c>
      <c r="L468" s="47">
        <v>0.20000000000000001</v>
      </c>
      <c r="M468" s="48">
        <f t="shared" si="93"/>
        <v>0</v>
      </c>
      <c r="N468" s="49">
        <v>0.050000000000000003</v>
      </c>
      <c r="O468" s="50">
        <f t="shared" si="94"/>
        <v>0</v>
      </c>
      <c r="P468" s="49">
        <v>0.050000000000000003</v>
      </c>
      <c r="Q468" s="50">
        <f t="shared" si="95"/>
        <v>0</v>
      </c>
      <c r="R468" s="51">
        <f t="shared" si="96"/>
        <v>0</v>
      </c>
      <c r="S468" s="52">
        <f t="shared" si="97"/>
        <v>0</v>
      </c>
      <c r="T468" s="69" t="e">
        <f t="shared" si="98"/>
        <v>#DIV/0!</v>
      </c>
    </row>
    <row r="469" ht="15.95" customHeight="1">
      <c r="A469" s="352" t="s">
        <v>502</v>
      </c>
      <c r="B469" s="71" t="s">
        <v>306</v>
      </c>
      <c r="C469" s="67" t="s">
        <v>307</v>
      </c>
      <c r="D469" s="68">
        <v>0</v>
      </c>
      <c r="E469" s="42">
        <v>298</v>
      </c>
      <c r="F469" s="43">
        <v>0</v>
      </c>
      <c r="G469" s="44">
        <f t="shared" si="99"/>
        <v>298</v>
      </c>
      <c r="H469" s="45">
        <f t="shared" si="89"/>
        <v>42.104419999999998</v>
      </c>
      <c r="I469" s="45">
        <f t="shared" si="90"/>
        <v>0</v>
      </c>
      <c r="J469" s="45">
        <f t="shared" si="91"/>
        <v>5.4735746000000001</v>
      </c>
      <c r="K469" s="46">
        <f t="shared" si="92"/>
        <v>0</v>
      </c>
      <c r="L469" s="47">
        <v>0.20000000000000001</v>
      </c>
      <c r="M469" s="48">
        <f t="shared" si="93"/>
        <v>0</v>
      </c>
      <c r="N469" s="49">
        <v>0.050000000000000003</v>
      </c>
      <c r="O469" s="50">
        <f t="shared" si="94"/>
        <v>0</v>
      </c>
      <c r="P469" s="49">
        <v>0.050000000000000003</v>
      </c>
      <c r="Q469" s="50">
        <f t="shared" si="95"/>
        <v>0</v>
      </c>
      <c r="R469" s="51">
        <f t="shared" si="96"/>
        <v>0</v>
      </c>
      <c r="S469" s="52">
        <f t="shared" si="97"/>
        <v>0</v>
      </c>
      <c r="T469" s="69" t="e">
        <f t="shared" si="98"/>
        <v>#DIV/0!</v>
      </c>
    </row>
    <row r="470" ht="15.95" customHeight="1">
      <c r="A470" s="352" t="s">
        <v>502</v>
      </c>
      <c r="B470" s="71" t="s">
        <v>308</v>
      </c>
      <c r="C470" s="67" t="s">
        <v>309</v>
      </c>
      <c r="D470" s="68">
        <v>0</v>
      </c>
      <c r="E470" s="42">
        <v>498</v>
      </c>
      <c r="F470" s="43">
        <v>0</v>
      </c>
      <c r="G470" s="44">
        <f t="shared" si="99"/>
        <v>498</v>
      </c>
      <c r="H470" s="45">
        <f t="shared" si="89"/>
        <v>70.36242</v>
      </c>
      <c r="I470" s="45">
        <f t="shared" si="90"/>
        <v>0</v>
      </c>
      <c r="J470" s="45">
        <f t="shared" si="91"/>
        <v>9.1471146000000001</v>
      </c>
      <c r="K470" s="46">
        <f t="shared" si="92"/>
        <v>0</v>
      </c>
      <c r="L470" s="47">
        <v>0.20000000000000001</v>
      </c>
      <c r="M470" s="48">
        <f t="shared" si="93"/>
        <v>0</v>
      </c>
      <c r="N470" s="49">
        <v>0.050000000000000003</v>
      </c>
      <c r="O470" s="50">
        <f t="shared" si="94"/>
        <v>0</v>
      </c>
      <c r="P470" s="49">
        <v>0.050000000000000003</v>
      </c>
      <c r="Q470" s="50">
        <f t="shared" si="95"/>
        <v>0</v>
      </c>
      <c r="R470" s="51">
        <f t="shared" si="96"/>
        <v>0</v>
      </c>
      <c r="S470" s="52">
        <f t="shared" si="97"/>
        <v>0</v>
      </c>
      <c r="T470" s="69" t="e">
        <f t="shared" si="98"/>
        <v>#DIV/0!</v>
      </c>
    </row>
    <row r="471" ht="15.95" customHeight="1">
      <c r="A471" s="352" t="s">
        <v>502</v>
      </c>
      <c r="B471" s="71" t="s">
        <v>310</v>
      </c>
      <c r="C471" s="67" t="s">
        <v>311</v>
      </c>
      <c r="D471" s="68">
        <v>0</v>
      </c>
      <c r="E471" s="42">
        <v>638</v>
      </c>
      <c r="F471" s="43">
        <v>0</v>
      </c>
      <c r="G471" s="44">
        <f t="shared" si="99"/>
        <v>638</v>
      </c>
      <c r="H471" s="45">
        <f t="shared" si="89"/>
        <v>90.143019999999993</v>
      </c>
      <c r="I471" s="45">
        <f t="shared" si="90"/>
        <v>0</v>
      </c>
      <c r="J471" s="45">
        <f t="shared" si="91"/>
        <v>11.718592599999999</v>
      </c>
      <c r="K471" s="46">
        <f t="shared" si="92"/>
        <v>0</v>
      </c>
      <c r="L471" s="47">
        <v>0.20000000000000001</v>
      </c>
      <c r="M471" s="48">
        <f t="shared" si="93"/>
        <v>0</v>
      </c>
      <c r="N471" s="49">
        <v>0.050000000000000003</v>
      </c>
      <c r="O471" s="50">
        <f t="shared" si="94"/>
        <v>0</v>
      </c>
      <c r="P471" s="49">
        <v>0.050000000000000003</v>
      </c>
      <c r="Q471" s="50">
        <f t="shared" si="95"/>
        <v>0</v>
      </c>
      <c r="R471" s="51">
        <f t="shared" si="96"/>
        <v>0</v>
      </c>
      <c r="S471" s="52">
        <f t="shared" si="97"/>
        <v>0</v>
      </c>
      <c r="T471" s="69" t="e">
        <f t="shared" si="98"/>
        <v>#DIV/0!</v>
      </c>
    </row>
    <row r="472" ht="15.95" customHeight="1">
      <c r="A472" s="352" t="s">
        <v>502</v>
      </c>
      <c r="B472" s="71" t="s">
        <v>312</v>
      </c>
      <c r="C472" s="67" t="s">
        <v>324</v>
      </c>
      <c r="D472" s="68">
        <v>0</v>
      </c>
      <c r="E472" s="42">
        <v>178</v>
      </c>
      <c r="F472" s="43">
        <v>0</v>
      </c>
      <c r="G472" s="44">
        <f t="shared" si="99"/>
        <v>178</v>
      </c>
      <c r="H472" s="45">
        <f t="shared" si="89"/>
        <v>25.149619999999999</v>
      </c>
      <c r="I472" s="45">
        <f t="shared" si="90"/>
        <v>0</v>
      </c>
      <c r="J472" s="45">
        <f t="shared" si="91"/>
        <v>3.2694505999999999</v>
      </c>
      <c r="K472" s="46">
        <f t="shared" si="92"/>
        <v>0</v>
      </c>
      <c r="L472" s="47">
        <v>0.20000000000000001</v>
      </c>
      <c r="M472" s="48">
        <f t="shared" si="93"/>
        <v>0</v>
      </c>
      <c r="N472" s="49">
        <v>0.050000000000000003</v>
      </c>
      <c r="O472" s="50">
        <f t="shared" si="94"/>
        <v>0</v>
      </c>
      <c r="P472" s="49">
        <v>0.050000000000000003</v>
      </c>
      <c r="Q472" s="50">
        <f t="shared" si="95"/>
        <v>0</v>
      </c>
      <c r="R472" s="51">
        <f t="shared" si="96"/>
        <v>0</v>
      </c>
      <c r="S472" s="52">
        <f t="shared" si="97"/>
        <v>0</v>
      </c>
      <c r="T472" s="69" t="e">
        <f t="shared" si="98"/>
        <v>#DIV/0!</v>
      </c>
    </row>
    <row r="473" ht="15.95" customHeight="1">
      <c r="A473" s="352" t="s">
        <v>502</v>
      </c>
      <c r="B473" s="71" t="s">
        <v>314</v>
      </c>
      <c r="C473" s="67"/>
      <c r="D473" s="68">
        <v>0</v>
      </c>
      <c r="E473" s="42">
        <v>148</v>
      </c>
      <c r="F473" s="43">
        <v>0</v>
      </c>
      <c r="G473" s="44">
        <f t="shared" si="99"/>
        <v>148</v>
      </c>
      <c r="H473" s="45">
        <f t="shared" si="89"/>
        <v>20.910920000000001</v>
      </c>
      <c r="I473" s="45">
        <f t="shared" si="90"/>
        <v>0</v>
      </c>
      <c r="J473" s="45">
        <f t="shared" si="91"/>
        <v>2.7184196000000003</v>
      </c>
      <c r="K473" s="46">
        <f t="shared" si="92"/>
        <v>0</v>
      </c>
      <c r="L473" s="47">
        <v>0.20000000000000001</v>
      </c>
      <c r="M473" s="48">
        <f t="shared" si="93"/>
        <v>0</v>
      </c>
      <c r="N473" s="49">
        <v>0.050000000000000003</v>
      </c>
      <c r="O473" s="50">
        <f t="shared" si="94"/>
        <v>0</v>
      </c>
      <c r="P473" s="49">
        <v>0.050000000000000003</v>
      </c>
      <c r="Q473" s="50">
        <f t="shared" si="95"/>
        <v>0</v>
      </c>
      <c r="R473" s="51">
        <f t="shared" si="96"/>
        <v>0</v>
      </c>
      <c r="S473" s="52">
        <f t="shared" si="97"/>
        <v>0</v>
      </c>
      <c r="T473" s="69" t="e">
        <f t="shared" si="98"/>
        <v>#DIV/0!</v>
      </c>
    </row>
    <row r="474" ht="15.95" customHeight="1">
      <c r="A474" s="352" t="s">
        <v>502</v>
      </c>
      <c r="B474" s="71" t="s">
        <v>315</v>
      </c>
      <c r="C474" s="67"/>
      <c r="D474" s="68">
        <v>0</v>
      </c>
      <c r="E474" s="42">
        <v>198</v>
      </c>
      <c r="F474" s="43">
        <v>0</v>
      </c>
      <c r="G474" s="44">
        <f t="shared" si="99"/>
        <v>198</v>
      </c>
      <c r="H474" s="45">
        <f t="shared" si="89"/>
        <v>27.97542</v>
      </c>
      <c r="I474" s="45">
        <f t="shared" si="90"/>
        <v>0</v>
      </c>
      <c r="J474" s="45">
        <f t="shared" si="91"/>
        <v>3.6368046000000001</v>
      </c>
      <c r="K474" s="46">
        <f t="shared" si="92"/>
        <v>0</v>
      </c>
      <c r="L474" s="47">
        <v>0.20000000000000001</v>
      </c>
      <c r="M474" s="48">
        <f t="shared" si="93"/>
        <v>0</v>
      </c>
      <c r="N474" s="49">
        <v>0.050000000000000003</v>
      </c>
      <c r="O474" s="50">
        <f t="shared" si="94"/>
        <v>0</v>
      </c>
      <c r="P474" s="49">
        <v>0.050000000000000003</v>
      </c>
      <c r="Q474" s="50">
        <f t="shared" si="95"/>
        <v>0</v>
      </c>
      <c r="R474" s="51">
        <f t="shared" si="96"/>
        <v>0</v>
      </c>
      <c r="S474" s="52">
        <f t="shared" si="97"/>
        <v>0</v>
      </c>
      <c r="T474" s="69" t="e">
        <f t="shared" si="98"/>
        <v>#DIV/0!</v>
      </c>
    </row>
    <row r="475" ht="15.95" customHeight="1">
      <c r="A475" s="352" t="s">
        <v>502</v>
      </c>
      <c r="B475" s="71" t="s">
        <v>316</v>
      </c>
      <c r="C475" s="67" t="s">
        <v>317</v>
      </c>
      <c r="D475" s="68">
        <v>0</v>
      </c>
      <c r="E475" s="42">
        <v>298</v>
      </c>
      <c r="F475" s="43">
        <v>0</v>
      </c>
      <c r="G475" s="44">
        <f t="shared" si="99"/>
        <v>298</v>
      </c>
      <c r="H475" s="45">
        <f t="shared" si="89"/>
        <v>42.104419999999998</v>
      </c>
      <c r="I475" s="45">
        <f t="shared" si="90"/>
        <v>0</v>
      </c>
      <c r="J475" s="45">
        <f t="shared" si="91"/>
        <v>5.4735746000000001</v>
      </c>
      <c r="K475" s="46">
        <f t="shared" si="92"/>
        <v>0</v>
      </c>
      <c r="L475" s="47">
        <v>0.20000000000000001</v>
      </c>
      <c r="M475" s="48">
        <f t="shared" si="93"/>
        <v>0</v>
      </c>
      <c r="N475" s="49">
        <v>0.050000000000000003</v>
      </c>
      <c r="O475" s="50">
        <f t="shared" si="94"/>
        <v>0</v>
      </c>
      <c r="P475" s="49">
        <v>0.050000000000000003</v>
      </c>
      <c r="Q475" s="50">
        <f t="shared" si="95"/>
        <v>0</v>
      </c>
      <c r="R475" s="51">
        <f t="shared" si="96"/>
        <v>0</v>
      </c>
      <c r="S475" s="52">
        <f t="shared" si="97"/>
        <v>0</v>
      </c>
      <c r="T475" s="69" t="e">
        <f t="shared" si="98"/>
        <v>#DIV/0!</v>
      </c>
    </row>
    <row r="476" ht="15.95" customHeight="1">
      <c r="A476" s="352" t="s">
        <v>502</v>
      </c>
      <c r="B476" s="71" t="s">
        <v>318</v>
      </c>
      <c r="C476" s="67"/>
      <c r="D476" s="68">
        <v>0</v>
      </c>
      <c r="E476" s="42">
        <v>448</v>
      </c>
      <c r="F476" s="43">
        <v>0</v>
      </c>
      <c r="G476" s="44">
        <f t="shared" si="99"/>
        <v>448</v>
      </c>
      <c r="H476" s="45">
        <f t="shared" si="89"/>
        <v>63.297919999999998</v>
      </c>
      <c r="I476" s="45">
        <f t="shared" si="90"/>
        <v>0</v>
      </c>
      <c r="J476" s="45">
        <f t="shared" si="91"/>
        <v>8.2287295999999994</v>
      </c>
      <c r="K476" s="46">
        <f t="shared" si="92"/>
        <v>0</v>
      </c>
      <c r="L476" s="47">
        <v>0.20000000000000001</v>
      </c>
      <c r="M476" s="48">
        <f t="shared" si="93"/>
        <v>0</v>
      </c>
      <c r="N476" s="49">
        <v>0.050000000000000003</v>
      </c>
      <c r="O476" s="50">
        <f t="shared" si="94"/>
        <v>0</v>
      </c>
      <c r="P476" s="49">
        <v>0.050000000000000003</v>
      </c>
      <c r="Q476" s="50">
        <f t="shared" si="95"/>
        <v>0</v>
      </c>
      <c r="R476" s="51">
        <f t="shared" si="96"/>
        <v>0</v>
      </c>
      <c r="S476" s="52">
        <f t="shared" si="97"/>
        <v>0</v>
      </c>
      <c r="T476" s="69" t="e">
        <f t="shared" si="98"/>
        <v>#DIV/0!</v>
      </c>
    </row>
    <row r="477" ht="15.95" customHeight="1">
      <c r="A477" s="352" t="s">
        <v>502</v>
      </c>
      <c r="B477" s="71" t="s">
        <v>319</v>
      </c>
      <c r="C477" s="67"/>
      <c r="D477" s="68">
        <v>0</v>
      </c>
      <c r="E477" s="42">
        <v>548</v>
      </c>
      <c r="F477" s="43">
        <v>0</v>
      </c>
      <c r="G477" s="44">
        <f t="shared" si="99"/>
        <v>548</v>
      </c>
      <c r="H477" s="45">
        <f t="shared" si="89"/>
        <v>77.426919999999996</v>
      </c>
      <c r="I477" s="45">
        <f t="shared" si="90"/>
        <v>0</v>
      </c>
      <c r="J477" s="45">
        <f t="shared" si="91"/>
        <v>10.065499599999999</v>
      </c>
      <c r="K477" s="46">
        <f t="shared" si="92"/>
        <v>0</v>
      </c>
      <c r="L477" s="47">
        <v>0.20000000000000001</v>
      </c>
      <c r="M477" s="48">
        <f t="shared" si="93"/>
        <v>0</v>
      </c>
      <c r="N477" s="49">
        <v>0.050000000000000003</v>
      </c>
      <c r="O477" s="50">
        <f t="shared" si="94"/>
        <v>0</v>
      </c>
      <c r="P477" s="49">
        <v>0.050000000000000003</v>
      </c>
      <c r="Q477" s="50">
        <f t="shared" si="95"/>
        <v>0</v>
      </c>
      <c r="R477" s="51">
        <f t="shared" si="96"/>
        <v>0</v>
      </c>
      <c r="S477" s="52">
        <f t="shared" si="97"/>
        <v>0</v>
      </c>
      <c r="T477" s="69" t="e">
        <f t="shared" si="98"/>
        <v>#DIV/0!</v>
      </c>
    </row>
    <row r="478" ht="15.95" customHeight="1">
      <c r="A478" s="352" t="s">
        <v>502</v>
      </c>
      <c r="B478" s="71" t="s">
        <v>320</v>
      </c>
      <c r="C478" s="67"/>
      <c r="D478" s="68">
        <v>0</v>
      </c>
      <c r="E478" s="42">
        <v>182.28</v>
      </c>
      <c r="F478" s="43">
        <v>0</v>
      </c>
      <c r="G478" s="44">
        <f t="shared" si="99"/>
        <v>182.28</v>
      </c>
      <c r="H478" s="45">
        <f t="shared" si="89"/>
        <v>25.754341199999999</v>
      </c>
      <c r="I478" s="45">
        <f t="shared" si="90"/>
        <v>0</v>
      </c>
      <c r="J478" s="45">
        <f t="shared" si="91"/>
        <v>3.3480643560000001</v>
      </c>
      <c r="K478" s="46">
        <f t="shared" si="92"/>
        <v>0</v>
      </c>
      <c r="L478" s="47">
        <v>0.20000000000000001</v>
      </c>
      <c r="M478" s="48">
        <f t="shared" si="93"/>
        <v>0</v>
      </c>
      <c r="N478" s="49">
        <v>0.050000000000000003</v>
      </c>
      <c r="O478" s="50">
        <f t="shared" si="94"/>
        <v>0</v>
      </c>
      <c r="P478" s="49">
        <v>0.050000000000000003</v>
      </c>
      <c r="Q478" s="50">
        <f t="shared" si="95"/>
        <v>0</v>
      </c>
      <c r="R478" s="51">
        <f t="shared" si="96"/>
        <v>0</v>
      </c>
      <c r="S478" s="52">
        <f t="shared" si="97"/>
        <v>0</v>
      </c>
      <c r="T478" s="69" t="e">
        <f t="shared" si="98"/>
        <v>#DIV/0!</v>
      </c>
    </row>
    <row r="479" ht="15.95" customHeight="1">
      <c r="A479" s="352" t="s">
        <v>502</v>
      </c>
      <c r="B479" s="71" t="s">
        <v>321</v>
      </c>
      <c r="C479" s="67"/>
      <c r="D479" s="68">
        <v>0</v>
      </c>
      <c r="E479" s="42">
        <v>300.95999999999998</v>
      </c>
      <c r="F479" s="43">
        <v>0</v>
      </c>
      <c r="G479" s="44">
        <f t="shared" si="99"/>
        <v>300.95999999999998</v>
      </c>
      <c r="H479" s="45">
        <f t="shared" si="89"/>
        <v>42.522638399999998</v>
      </c>
      <c r="I479" s="45">
        <f t="shared" si="90"/>
        <v>0</v>
      </c>
      <c r="J479" s="45">
        <f t="shared" si="91"/>
        <v>5.5279429919999998</v>
      </c>
      <c r="K479" s="46">
        <f t="shared" si="92"/>
        <v>0</v>
      </c>
      <c r="L479" s="47">
        <v>0.20000000000000001</v>
      </c>
      <c r="M479" s="48">
        <f t="shared" si="93"/>
        <v>0</v>
      </c>
      <c r="N479" s="49">
        <v>0.050000000000000003</v>
      </c>
      <c r="O479" s="50">
        <f t="shared" si="94"/>
        <v>0</v>
      </c>
      <c r="P479" s="49">
        <v>0.050000000000000003</v>
      </c>
      <c r="Q479" s="50">
        <f t="shared" si="95"/>
        <v>0</v>
      </c>
      <c r="R479" s="51">
        <f t="shared" si="96"/>
        <v>0</v>
      </c>
      <c r="S479" s="52">
        <f t="shared" si="97"/>
        <v>0</v>
      </c>
      <c r="T479" s="69" t="e">
        <f t="shared" si="98"/>
        <v>#DIV/0!</v>
      </c>
    </row>
    <row r="480" ht="15.95" customHeight="1">
      <c r="A480" s="349" t="s">
        <v>500</v>
      </c>
      <c r="B480" s="74"/>
      <c r="C480" s="75"/>
      <c r="D480" s="76">
        <f>SUM(D327:D479)</f>
        <v>0</v>
      </c>
      <c r="E480" s="77"/>
      <c r="F480" s="78"/>
      <c r="G480" s="79"/>
      <c r="H480" s="80"/>
      <c r="I480" s="80">
        <f>SUM(I332:I453)</f>
        <v>0</v>
      </c>
      <c r="J480" s="81">
        <v>0.13</v>
      </c>
      <c r="K480" s="80">
        <f>SUM(K332:K453)</f>
        <v>0</v>
      </c>
      <c r="L480" s="81">
        <v>0.20000000000000001</v>
      </c>
      <c r="M480" s="82">
        <f>SUM(M332:M453)</f>
        <v>0</v>
      </c>
      <c r="N480" s="81" t="e">
        <f>O480/K480</f>
        <v>#DIV/0!</v>
      </c>
      <c r="O480" s="80">
        <f>SUM(O332:O453)</f>
        <v>0</v>
      </c>
      <c r="P480" s="81" t="e">
        <f>Q480/K480</f>
        <v>#DIV/0!</v>
      </c>
      <c r="Q480" s="82">
        <f>SUM(Q332:Q453)</f>
        <v>0</v>
      </c>
      <c r="R480" s="82"/>
      <c r="S480" s="80">
        <f>SUM(S327:S459)</f>
        <v>0</v>
      </c>
      <c r="T480" s="81">
        <v>0.60999999999999999</v>
      </c>
    </row>
    <row r="481" thickBot="1" ht="15.95" customHeight="1">
      <c r="A481" s="100" t="s">
        <v>503</v>
      </c>
      <c r="B481" s="98"/>
      <c r="C481" s="98"/>
      <c r="D481" s="99">
        <f>D229+D326+D480</f>
        <v>41522</v>
      </c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1">
        <f>S229+S326+S480</f>
        <v>279672.89000000007</v>
      </c>
      <c r="T481" s="100"/>
    </row>
    <row r="482" ht="15.95" customHeight="1"/>
    <row r="483" ht="15.9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autoFilter ref="B7:T229">
    <sortState ref="B8:T229">
      <sortCondition ref="B7:B229"/>
    </sortState>
  </autoFilter>
  <mergeCells count="3">
    <mergeCell ref="A2:M2"/>
    <mergeCell ref="N3:S3"/>
    <mergeCell ref="N4:S5"/>
  </mergeCells>
  <conditionalFormatting sqref="B451:B452">
    <cfRule priority="18" dxfId="0" type="duplicateValues"/>
  </conditionalFormatting>
  <conditionalFormatting sqref="B422">
    <cfRule priority="28" dxfId="0" type="duplicateValues"/>
  </conditionalFormatting>
  <conditionalFormatting sqref="B207">
    <cfRule priority="41" dxfId="0" type="duplicateValues"/>
  </conditionalFormatting>
  <pageMargins left="0.7" right="0.7" top="0.75" bottom="0.75" header="0" footer="0"/>
  <pageSetup r:id="rId1"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8" ySplit="7"/>
      <selection pane="bottomLeft" activeCell="H40" sqref="H40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45992</v>
      </c>
      <c r="F4" s="15"/>
      <c r="I4" s="15"/>
      <c r="M4" s="15"/>
      <c r="N4" s="17">
        <f>S240+S315+S469</f>
        <v>288479.79000000021</v>
      </c>
      <c r="O4" s="18"/>
      <c r="P4" s="18"/>
      <c r="Q4" s="18"/>
      <c r="R4" s="18"/>
      <c r="S4" s="19"/>
    </row>
    <row r="5" thickBot="1" ht="27" customHeight="1">
      <c r="A5" s="341">
        <v>46022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0.14283000000000001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22</v>
      </c>
      <c r="C8" s="40" t="s">
        <v>23</v>
      </c>
      <c r="D8" s="41">
        <v>1</v>
      </c>
      <c r="E8" s="42">
        <v>278</v>
      </c>
      <c r="F8" s="43">
        <v>0</v>
      </c>
      <c r="G8" s="44">
        <f>ROUNDDOWN(E8*(1-F8),0)</f>
        <v>278</v>
      </c>
      <c r="H8" s="45">
        <f>G8*$C$6</f>
        <v>39.706740000000003</v>
      </c>
      <c r="I8" s="45">
        <f>H8*D8</f>
        <v>39.706740000000003</v>
      </c>
      <c r="J8" s="45">
        <f>H8*0.13</f>
        <v>5.1618762000000009</v>
      </c>
      <c r="K8" s="46">
        <f>(H8-J8)*D8</f>
        <v>34.544863800000002</v>
      </c>
      <c r="L8" s="47">
        <v>0.20000000000000001</v>
      </c>
      <c r="M8" s="48">
        <f>K8*L8</f>
        <v>6.908972760000001</v>
      </c>
      <c r="N8" s="49">
        <v>0.050000000000000003</v>
      </c>
      <c r="O8" s="50">
        <f>K8*N8</f>
        <v>1.7272431900000003</v>
      </c>
      <c r="P8" s="49">
        <v>0.050000000000000003</v>
      </c>
      <c r="Q8" s="50">
        <f>K8*P8</f>
        <v>1.7272431900000003</v>
      </c>
      <c r="R8" s="51">
        <f>IFERROR(ROUND((K8-M8-O8-Q8)/D8,2),0)</f>
        <v>24.18</v>
      </c>
      <c r="S8" s="52">
        <f>+D8*R8</f>
        <v>24.18</v>
      </c>
      <c r="T8" s="53">
        <f>S8/I8</f>
        <v>0.60896462414189623</v>
      </c>
    </row>
    <row r="9" ht="15.95" customHeight="1">
      <c r="A9" s="342" t="s">
        <v>485</v>
      </c>
      <c r="B9" s="39" t="s">
        <v>22</v>
      </c>
      <c r="C9" s="40" t="s">
        <v>23</v>
      </c>
      <c r="D9" s="41">
        <v>8</v>
      </c>
      <c r="E9" s="42">
        <v>278</v>
      </c>
      <c r="F9" s="43">
        <v>0.80000000000000004</v>
      </c>
      <c r="G9" s="44">
        <f t="shared" ref="G9:G72" si="0">ROUNDDOWN(E9*(1-F9),0)</f>
        <v>55</v>
      </c>
      <c r="H9" s="45">
        <f t="shared" ref="H9:H72" si="1">G9*$C$6</f>
        <v>7.8556500000000007</v>
      </c>
      <c r="I9" s="45">
        <f t="shared" ref="I9:I72" si="2">H9*D9</f>
        <v>62.845200000000006</v>
      </c>
      <c r="J9" s="45">
        <f t="shared" ref="J9:J72" si="3">H9*0.13</f>
        <v>1.0212345</v>
      </c>
      <c r="K9" s="46">
        <f t="shared" ref="K9:K72" si="4">(H9-J9)*D9</f>
        <v>54.675324000000003</v>
      </c>
      <c r="L9" s="47">
        <v>0.20000000000000001</v>
      </c>
      <c r="M9" s="48">
        <f t="shared" ref="M9:M72" si="5">K9*L9</f>
        <v>10.935064800000001</v>
      </c>
      <c r="N9" s="49">
        <v>0.050000000000000003</v>
      </c>
      <c r="O9" s="50">
        <f t="shared" ref="O9:O72" si="6">K9*N9</f>
        <v>2.7337662000000003</v>
      </c>
      <c r="P9" s="49">
        <v>0.050000000000000003</v>
      </c>
      <c r="Q9" s="50">
        <f t="shared" ref="Q9:Q72" si="7">K9*P9</f>
        <v>2.7337662000000003</v>
      </c>
      <c r="R9" s="51">
        <f t="shared" ref="R9:R72" si="8">IFERROR(ROUND((K9-M9-O9-Q9)/D9,2),0)</f>
        <v>4.7800000000000002</v>
      </c>
      <c r="S9" s="52">
        <f t="shared" ref="S9:S72" si="9">+D9*R9</f>
        <v>38.240000000000002</v>
      </c>
      <c r="T9" s="53">
        <f t="shared" ref="T9:T72" si="10">S9/I9</f>
        <v>0.6084792474206463</v>
      </c>
    </row>
    <row r="10" ht="15.95" customHeight="1">
      <c r="A10" s="342" t="s">
        <v>485</v>
      </c>
      <c r="B10" s="39" t="s">
        <v>359</v>
      </c>
      <c r="C10" s="40" t="s">
        <v>25</v>
      </c>
      <c r="D10" s="41">
        <v>85</v>
      </c>
      <c r="E10" s="42">
        <v>278</v>
      </c>
      <c r="F10" s="43">
        <v>0.90000000000000002</v>
      </c>
      <c r="G10" s="44">
        <f t="shared" si="0"/>
        <v>27</v>
      </c>
      <c r="H10" s="45">
        <f t="shared" si="1"/>
        <v>3.8564100000000003</v>
      </c>
      <c r="I10" s="45">
        <f t="shared" si="2"/>
        <v>327.79485000000005</v>
      </c>
      <c r="J10" s="45">
        <f t="shared" si="3"/>
        <v>0.50133330000000009</v>
      </c>
      <c r="K10" s="46">
        <f t="shared" si="4"/>
        <v>285.18151950000004</v>
      </c>
      <c r="L10" s="47">
        <v>0.20000000000000001</v>
      </c>
      <c r="M10" s="48">
        <f t="shared" si="5"/>
        <v>57.036303900000007</v>
      </c>
      <c r="N10" s="49">
        <v>0.050000000000000003</v>
      </c>
      <c r="O10" s="50">
        <f t="shared" si="6"/>
        <v>14.259075975000002</v>
      </c>
      <c r="P10" s="49">
        <v>0.050000000000000003</v>
      </c>
      <c r="Q10" s="50">
        <f t="shared" si="7"/>
        <v>14.259075975000002</v>
      </c>
      <c r="R10" s="51">
        <f t="shared" si="8"/>
        <v>2.3500000000000001</v>
      </c>
      <c r="S10" s="52">
        <f t="shared" si="9"/>
        <v>199.75</v>
      </c>
      <c r="T10" s="53">
        <f t="shared" si="10"/>
        <v>0.60937504051695734</v>
      </c>
    </row>
    <row r="11" ht="15.95" customHeight="1">
      <c r="A11" s="342" t="s">
        <v>485</v>
      </c>
      <c r="B11" s="39" t="s">
        <v>402</v>
      </c>
      <c r="C11" s="40" t="s">
        <v>27</v>
      </c>
      <c r="D11" s="41">
        <v>1</v>
      </c>
      <c r="E11" s="42">
        <v>268</v>
      </c>
      <c r="F11" s="43">
        <v>0</v>
      </c>
      <c r="G11" s="44">
        <f t="shared" si="0"/>
        <v>268</v>
      </c>
      <c r="H11" s="45">
        <f t="shared" si="1"/>
        <v>38.278440000000003</v>
      </c>
      <c r="I11" s="45">
        <f t="shared" si="2"/>
        <v>38.278440000000003</v>
      </c>
      <c r="J11" s="45">
        <f t="shared" si="3"/>
        <v>4.9761972000000005</v>
      </c>
      <c r="K11" s="46">
        <f t="shared" si="4"/>
        <v>33.302242800000002</v>
      </c>
      <c r="L11" s="47">
        <v>0.20000000000000001</v>
      </c>
      <c r="M11" s="48">
        <f t="shared" si="5"/>
        <v>6.6604485600000007</v>
      </c>
      <c r="N11" s="49">
        <v>0.050000000000000003</v>
      </c>
      <c r="O11" s="50">
        <f t="shared" si="6"/>
        <v>1.6651121400000002</v>
      </c>
      <c r="P11" s="49">
        <v>0.050000000000000003</v>
      </c>
      <c r="Q11" s="50">
        <f t="shared" si="7"/>
        <v>1.6651121400000002</v>
      </c>
      <c r="R11" s="51">
        <f t="shared" si="8"/>
        <v>23.309999999999999</v>
      </c>
      <c r="S11" s="52">
        <f t="shared" si="9"/>
        <v>23.309999999999999</v>
      </c>
      <c r="T11" s="53">
        <f t="shared" si="10"/>
        <v>0.60895898578938945</v>
      </c>
    </row>
    <row r="12" ht="15.95" customHeight="1">
      <c r="A12" s="342" t="s">
        <v>485</v>
      </c>
      <c r="B12" s="39" t="s">
        <v>402</v>
      </c>
      <c r="C12" s="40" t="s">
        <v>27</v>
      </c>
      <c r="D12" s="41">
        <v>4164</v>
      </c>
      <c r="E12" s="42">
        <v>268</v>
      </c>
      <c r="F12" s="43">
        <v>0.85999999999999999</v>
      </c>
      <c r="G12" s="44">
        <f t="shared" si="0"/>
        <v>37</v>
      </c>
      <c r="H12" s="45">
        <f t="shared" si="1"/>
        <v>5.2847100000000005</v>
      </c>
      <c r="I12" s="45">
        <f t="shared" si="2"/>
        <v>22005.532440000003</v>
      </c>
      <c r="J12" s="45">
        <f t="shared" si="3"/>
        <v>0.68701230000000013</v>
      </c>
      <c r="K12" s="46">
        <f t="shared" si="4"/>
        <v>19144.813222800003</v>
      </c>
      <c r="L12" s="47">
        <v>0.20000000000000001</v>
      </c>
      <c r="M12" s="48">
        <f t="shared" si="5"/>
        <v>3828.9626445600006</v>
      </c>
      <c r="N12" s="49">
        <v>0.050000000000000003</v>
      </c>
      <c r="O12" s="50">
        <f t="shared" si="6"/>
        <v>957.24066114000016</v>
      </c>
      <c r="P12" s="49">
        <v>0.050000000000000003</v>
      </c>
      <c r="Q12" s="50">
        <f t="shared" si="7"/>
        <v>957.24066114000016</v>
      </c>
      <c r="R12" s="51">
        <f t="shared" si="8"/>
        <v>3.2200000000000002</v>
      </c>
      <c r="S12" s="52">
        <f t="shared" si="9"/>
        <v>13408.08</v>
      </c>
      <c r="T12" s="53">
        <f t="shared" si="10"/>
        <v>0.60930495713104404</v>
      </c>
    </row>
    <row r="13" ht="15.95" customHeight="1">
      <c r="A13" s="342" t="s">
        <v>485</v>
      </c>
      <c r="B13" s="39" t="s">
        <v>328</v>
      </c>
      <c r="C13" s="40" t="s">
        <v>476</v>
      </c>
      <c r="D13" s="41">
        <v>281</v>
      </c>
      <c r="E13" s="42">
        <v>368</v>
      </c>
      <c r="F13" s="43">
        <v>0.80000000000000004</v>
      </c>
      <c r="G13" s="44">
        <f t="shared" si="0"/>
        <v>73</v>
      </c>
      <c r="H13" s="45">
        <f t="shared" si="1"/>
        <v>10.426590000000001</v>
      </c>
      <c r="I13" s="45">
        <f t="shared" si="2"/>
        <v>2929.8717900000001</v>
      </c>
      <c r="J13" s="45">
        <f t="shared" si="3"/>
        <v>1.3554567000000002</v>
      </c>
      <c r="K13" s="46">
        <f t="shared" si="4"/>
        <v>2548.9884573000004</v>
      </c>
      <c r="L13" s="47">
        <v>0.20000000000000001</v>
      </c>
      <c r="M13" s="48">
        <f t="shared" si="5"/>
        <v>509.79769146000012</v>
      </c>
      <c r="N13" s="49">
        <v>0.050000000000000003</v>
      </c>
      <c r="O13" s="50">
        <f t="shared" si="6"/>
        <v>127.44942286500003</v>
      </c>
      <c r="P13" s="49">
        <v>0.050000000000000003</v>
      </c>
      <c r="Q13" s="50">
        <f t="shared" si="7"/>
        <v>127.44942286500003</v>
      </c>
      <c r="R13" s="51">
        <f t="shared" si="8"/>
        <v>6.3499999999999996</v>
      </c>
      <c r="S13" s="52">
        <f t="shared" si="9"/>
        <v>1784.3499999999999</v>
      </c>
      <c r="T13" s="53">
        <f t="shared" si="10"/>
        <v>0.60901982335547855</v>
      </c>
    </row>
    <row r="14" ht="15.95" customHeight="1">
      <c r="A14" s="342" t="s">
        <v>485</v>
      </c>
      <c r="B14" s="39" t="s">
        <v>329</v>
      </c>
      <c r="C14" s="40" t="s">
        <v>486</v>
      </c>
      <c r="D14" s="41">
        <v>1</v>
      </c>
      <c r="E14" s="42">
        <v>498</v>
      </c>
      <c r="F14" s="43">
        <v>0</v>
      </c>
      <c r="G14" s="44">
        <f t="shared" si="0"/>
        <v>498</v>
      </c>
      <c r="H14" s="45">
        <f t="shared" si="1"/>
        <v>71.129340000000013</v>
      </c>
      <c r="I14" s="45">
        <f t="shared" si="2"/>
        <v>71.129340000000013</v>
      </c>
      <c r="J14" s="45">
        <f t="shared" si="3"/>
        <v>9.2468142000000029</v>
      </c>
      <c r="K14" s="46">
        <f t="shared" si="4"/>
        <v>61.88252580000001</v>
      </c>
      <c r="L14" s="47">
        <v>0.20000000000000001</v>
      </c>
      <c r="M14" s="48">
        <f t="shared" si="5"/>
        <v>12.376505160000002</v>
      </c>
      <c r="N14" s="49">
        <v>0.050000000000000003</v>
      </c>
      <c r="O14" s="50">
        <f t="shared" si="6"/>
        <v>3.0941262900000006</v>
      </c>
      <c r="P14" s="49">
        <v>0.050000000000000003</v>
      </c>
      <c r="Q14" s="50">
        <f t="shared" si="7"/>
        <v>3.0941262900000006</v>
      </c>
      <c r="R14" s="51">
        <f t="shared" si="8"/>
        <v>43.32</v>
      </c>
      <c r="S14" s="52">
        <f t="shared" si="9"/>
        <v>43.32</v>
      </c>
      <c r="T14" s="53">
        <f t="shared" si="10"/>
        <v>0.60903137861253864</v>
      </c>
    </row>
    <row r="15" ht="15.95" customHeight="1">
      <c r="A15" s="342" t="s">
        <v>485</v>
      </c>
      <c r="B15" s="39" t="s">
        <v>329</v>
      </c>
      <c r="C15" s="40" t="s">
        <v>486</v>
      </c>
      <c r="D15" s="41">
        <v>1349</v>
      </c>
      <c r="E15" s="42">
        <v>498</v>
      </c>
      <c r="F15" s="43">
        <v>0.84999999999999998</v>
      </c>
      <c r="G15" s="44">
        <f t="shared" si="0"/>
        <v>74</v>
      </c>
      <c r="H15" s="45">
        <f t="shared" si="1"/>
        <v>10.569420000000001</v>
      </c>
      <c r="I15" s="45">
        <f t="shared" si="2"/>
        <v>14258.147580000001</v>
      </c>
      <c r="J15" s="45">
        <f t="shared" si="3"/>
        <v>1.3740246000000003</v>
      </c>
      <c r="K15" s="46">
        <f t="shared" si="4"/>
        <v>12404.588394600001</v>
      </c>
      <c r="L15" s="47">
        <v>0.20000000000000001</v>
      </c>
      <c r="M15" s="48">
        <f t="shared" si="5"/>
        <v>2480.9176789200005</v>
      </c>
      <c r="N15" s="49">
        <v>0.050000000000000003</v>
      </c>
      <c r="O15" s="50">
        <f t="shared" si="6"/>
        <v>620.22941973000013</v>
      </c>
      <c r="P15" s="49">
        <v>0.050000000000000003</v>
      </c>
      <c r="Q15" s="50">
        <f t="shared" si="7"/>
        <v>620.22941973000013</v>
      </c>
      <c r="R15" s="51">
        <f t="shared" si="8"/>
        <v>6.4400000000000004</v>
      </c>
      <c r="S15" s="52">
        <f t="shared" si="9"/>
        <v>8687.5600000000013</v>
      </c>
      <c r="T15" s="53">
        <f t="shared" si="10"/>
        <v>0.60930495713104416</v>
      </c>
    </row>
    <row r="16" ht="15.95" customHeight="1">
      <c r="A16" s="342" t="s">
        <v>485</v>
      </c>
      <c r="B16" s="39" t="s">
        <v>330</v>
      </c>
      <c r="C16" s="40" t="s">
        <v>403</v>
      </c>
      <c r="D16" s="41">
        <v>8</v>
      </c>
      <c r="E16" s="42">
        <v>298</v>
      </c>
      <c r="F16" s="43">
        <v>0</v>
      </c>
      <c r="G16" s="44">
        <f t="shared" si="0"/>
        <v>298</v>
      </c>
      <c r="H16" s="45">
        <f t="shared" si="1"/>
        <v>42.563340000000004</v>
      </c>
      <c r="I16" s="45">
        <f t="shared" si="2"/>
        <v>340.50672000000003</v>
      </c>
      <c r="J16" s="45">
        <f t="shared" si="3"/>
        <v>5.5332342000000008</v>
      </c>
      <c r="K16" s="46">
        <f t="shared" si="4"/>
        <v>296.24084640000001</v>
      </c>
      <c r="L16" s="47">
        <v>0.20000000000000001</v>
      </c>
      <c r="M16" s="48">
        <f t="shared" si="5"/>
        <v>59.248169280000006</v>
      </c>
      <c r="N16" s="49">
        <v>0.050000000000000003</v>
      </c>
      <c r="O16" s="50">
        <f t="shared" si="6"/>
        <v>14.812042320000002</v>
      </c>
      <c r="P16" s="49">
        <v>0.050000000000000003</v>
      </c>
      <c r="Q16" s="50">
        <f t="shared" si="7"/>
        <v>14.812042320000002</v>
      </c>
      <c r="R16" s="51">
        <f t="shared" si="8"/>
        <v>25.920000000000002</v>
      </c>
      <c r="S16" s="52">
        <f t="shared" si="9"/>
        <v>207.36000000000001</v>
      </c>
      <c r="T16" s="53">
        <f t="shared" si="10"/>
        <v>0.60897476560815011</v>
      </c>
    </row>
    <row r="17" ht="15.95" customHeight="1">
      <c r="A17" s="342" t="s">
        <v>485</v>
      </c>
      <c r="B17" s="39" t="s">
        <v>330</v>
      </c>
      <c r="C17" s="40" t="s">
        <v>403</v>
      </c>
      <c r="D17" s="41">
        <v>2841</v>
      </c>
      <c r="E17" s="42">
        <v>298</v>
      </c>
      <c r="F17" s="43">
        <v>0.5</v>
      </c>
      <c r="G17" s="44">
        <f t="shared" si="0"/>
        <v>149</v>
      </c>
      <c r="H17" s="45">
        <f t="shared" si="1"/>
        <v>21.281670000000002</v>
      </c>
      <c r="I17" s="45">
        <f t="shared" si="2"/>
        <v>60461.224470000008</v>
      </c>
      <c r="J17" s="45">
        <f t="shared" si="3"/>
        <v>2.7666171000000004</v>
      </c>
      <c r="K17" s="46">
        <f t="shared" si="4"/>
        <v>52601.265288900002</v>
      </c>
      <c r="L17" s="47">
        <v>0.20000000000000001</v>
      </c>
      <c r="M17" s="48">
        <f t="shared" si="5"/>
        <v>10520.253057780001</v>
      </c>
      <c r="N17" s="49">
        <v>0.050000000000000003</v>
      </c>
      <c r="O17" s="50">
        <f t="shared" si="6"/>
        <v>2630.0632644450002</v>
      </c>
      <c r="P17" s="49">
        <v>0.050000000000000003</v>
      </c>
      <c r="Q17" s="50">
        <f t="shared" si="7"/>
        <v>2630.0632644450002</v>
      </c>
      <c r="R17" s="51">
        <f t="shared" si="8"/>
        <v>12.960000000000001</v>
      </c>
      <c r="S17" s="52">
        <f t="shared" si="9"/>
        <v>36819.360000000001</v>
      </c>
      <c r="T17" s="53">
        <f t="shared" si="10"/>
        <v>0.60897476560815</v>
      </c>
    </row>
    <row r="18" ht="15.95" customHeight="1">
      <c r="A18" s="342" t="s">
        <v>485</v>
      </c>
      <c r="B18" s="39" t="s">
        <v>331</v>
      </c>
      <c r="C18" s="40" t="s">
        <v>411</v>
      </c>
      <c r="D18" s="41">
        <v>2</v>
      </c>
      <c r="E18" s="42">
        <v>348</v>
      </c>
      <c r="F18" s="43">
        <v>0</v>
      </c>
      <c r="G18" s="44">
        <f t="shared" si="0"/>
        <v>348</v>
      </c>
      <c r="H18" s="45">
        <f t="shared" si="1"/>
        <v>49.704840000000004</v>
      </c>
      <c r="I18" s="45">
        <f t="shared" si="2"/>
        <v>99.409680000000009</v>
      </c>
      <c r="J18" s="45">
        <f t="shared" si="3"/>
        <v>6.4616292000000008</v>
      </c>
      <c r="K18" s="46">
        <f t="shared" si="4"/>
        <v>86.4864216</v>
      </c>
      <c r="L18" s="47">
        <v>0.20000000000000001</v>
      </c>
      <c r="M18" s="48">
        <f t="shared" si="5"/>
        <v>17.297284319999999</v>
      </c>
      <c r="N18" s="49">
        <v>0.050000000000000003</v>
      </c>
      <c r="O18" s="50">
        <f t="shared" si="6"/>
        <v>4.3243210799999998</v>
      </c>
      <c r="P18" s="49">
        <v>0.050000000000000003</v>
      </c>
      <c r="Q18" s="50">
        <f t="shared" si="7"/>
        <v>4.3243210799999998</v>
      </c>
      <c r="R18" s="51">
        <f t="shared" si="8"/>
        <v>30.27</v>
      </c>
      <c r="S18" s="52">
        <f t="shared" si="9"/>
        <v>60.539999999999999</v>
      </c>
      <c r="T18" s="53">
        <f t="shared" si="10"/>
        <v>0.60899501939851319</v>
      </c>
    </row>
    <row r="19" ht="15.95" customHeight="1">
      <c r="A19" s="342" t="s">
        <v>485</v>
      </c>
      <c r="B19" s="39" t="s">
        <v>331</v>
      </c>
      <c r="C19" s="40" t="s">
        <v>411</v>
      </c>
      <c r="D19" s="41">
        <v>453</v>
      </c>
      <c r="E19" s="42">
        <v>348</v>
      </c>
      <c r="F19" s="43">
        <v>0.5</v>
      </c>
      <c r="G19" s="44">
        <f t="shared" si="0"/>
        <v>174</v>
      </c>
      <c r="H19" s="45">
        <f t="shared" si="1"/>
        <v>24.852420000000002</v>
      </c>
      <c r="I19" s="45">
        <f t="shared" si="2"/>
        <v>11258.146260000001</v>
      </c>
      <c r="J19" s="45">
        <f t="shared" si="3"/>
        <v>3.2308146000000004</v>
      </c>
      <c r="K19" s="46">
        <f t="shared" si="4"/>
        <v>9794.5872462000007</v>
      </c>
      <c r="L19" s="47">
        <v>0.20000000000000001</v>
      </c>
      <c r="M19" s="48">
        <f t="shared" si="5"/>
        <v>1958.9174492400002</v>
      </c>
      <c r="N19" s="49">
        <v>0.050000000000000003</v>
      </c>
      <c r="O19" s="50">
        <f t="shared" si="6"/>
        <v>489.72936231000006</v>
      </c>
      <c r="P19" s="49">
        <v>0.050000000000000003</v>
      </c>
      <c r="Q19" s="50">
        <f t="shared" si="7"/>
        <v>489.72936231000006</v>
      </c>
      <c r="R19" s="51">
        <f t="shared" si="8"/>
        <v>15.140000000000001</v>
      </c>
      <c r="S19" s="52">
        <f t="shared" si="9"/>
        <v>6858.4200000000001</v>
      </c>
      <c r="T19" s="53">
        <f t="shared" si="10"/>
        <v>0.60919620704945432</v>
      </c>
    </row>
    <row r="20" ht="15.95" customHeight="1">
      <c r="A20" s="342" t="s">
        <v>485</v>
      </c>
      <c r="B20" s="39" t="s">
        <v>404</v>
      </c>
      <c r="C20" s="40" t="s">
        <v>447</v>
      </c>
      <c r="D20" s="41">
        <v>34</v>
      </c>
      <c r="E20" s="42">
        <v>248</v>
      </c>
      <c r="F20" s="43">
        <v>0.5</v>
      </c>
      <c r="G20" s="44">
        <f t="shared" si="0"/>
        <v>124</v>
      </c>
      <c r="H20" s="45">
        <f t="shared" si="1"/>
        <v>17.710920000000002</v>
      </c>
      <c r="I20" s="45">
        <f t="shared" si="2"/>
        <v>602.17128000000002</v>
      </c>
      <c r="J20" s="45">
        <f t="shared" si="3"/>
        <v>2.3024196000000003</v>
      </c>
      <c r="K20" s="46">
        <f t="shared" si="4"/>
        <v>523.8890136</v>
      </c>
      <c r="L20" s="47">
        <v>0.20000000000000001</v>
      </c>
      <c r="M20" s="48">
        <f t="shared" si="5"/>
        <v>104.77780272000001</v>
      </c>
      <c r="N20" s="49">
        <v>0.050000000000000003</v>
      </c>
      <c r="O20" s="50">
        <f t="shared" si="6"/>
        <v>26.194450680000003</v>
      </c>
      <c r="P20" s="49">
        <v>0.050000000000000003</v>
      </c>
      <c r="Q20" s="50">
        <f t="shared" si="7"/>
        <v>26.194450680000003</v>
      </c>
      <c r="R20" s="51">
        <f t="shared" si="8"/>
        <v>10.789999999999999</v>
      </c>
      <c r="S20" s="52">
        <f t="shared" si="9"/>
        <v>366.85999999999996</v>
      </c>
      <c r="T20" s="53">
        <f t="shared" si="10"/>
        <v>0.6092286566705738</v>
      </c>
    </row>
    <row r="21" ht="15.95" customHeight="1">
      <c r="A21" s="342" t="s">
        <v>485</v>
      </c>
      <c r="B21" s="39" t="s">
        <v>361</v>
      </c>
      <c r="C21" s="40" t="s">
        <v>39</v>
      </c>
      <c r="D21" s="41">
        <v>40</v>
      </c>
      <c r="E21" s="42">
        <v>268</v>
      </c>
      <c r="F21" s="43">
        <v>0.89000000000000001</v>
      </c>
      <c r="G21" s="44">
        <f t="shared" si="0"/>
        <v>29</v>
      </c>
      <c r="H21" s="45">
        <f t="shared" si="1"/>
        <v>4.1420700000000004</v>
      </c>
      <c r="I21" s="45">
        <f t="shared" si="2"/>
        <v>165.68280000000001</v>
      </c>
      <c r="J21" s="45">
        <f t="shared" si="3"/>
        <v>0.53846910000000003</v>
      </c>
      <c r="K21" s="46">
        <f t="shared" si="4"/>
        <v>144.14403600000003</v>
      </c>
      <c r="L21" s="47">
        <v>0.20000000000000001</v>
      </c>
      <c r="M21" s="48">
        <f t="shared" si="5"/>
        <v>28.828807200000007</v>
      </c>
      <c r="N21" s="49">
        <v>0.050000000000000003</v>
      </c>
      <c r="O21" s="50">
        <f t="shared" si="6"/>
        <v>7.2072018000000018</v>
      </c>
      <c r="P21" s="49">
        <v>0.050000000000000003</v>
      </c>
      <c r="Q21" s="50">
        <f t="shared" si="7"/>
        <v>7.2072018000000018</v>
      </c>
      <c r="R21" s="51">
        <f t="shared" si="8"/>
        <v>2.52</v>
      </c>
      <c r="S21" s="52">
        <f t="shared" si="9"/>
        <v>100.8</v>
      </c>
      <c r="T21" s="53">
        <f t="shared" si="10"/>
        <v>0.60839145644569015</v>
      </c>
    </row>
    <row r="22" ht="15.95" customHeight="1">
      <c r="A22" s="342" t="s">
        <v>485</v>
      </c>
      <c r="B22" s="39" t="s">
        <v>362</v>
      </c>
      <c r="C22" s="40" t="s">
        <v>41</v>
      </c>
      <c r="D22" s="41">
        <v>11</v>
      </c>
      <c r="E22" s="42">
        <v>288</v>
      </c>
      <c r="F22" s="43">
        <v>0.83999999999999997</v>
      </c>
      <c r="G22" s="44">
        <f t="shared" si="0"/>
        <v>46</v>
      </c>
      <c r="H22" s="45">
        <f t="shared" si="1"/>
        <v>6.5701800000000006</v>
      </c>
      <c r="I22" s="45">
        <f t="shared" si="2"/>
        <v>72.271980000000013</v>
      </c>
      <c r="J22" s="45">
        <f t="shared" si="3"/>
        <v>0.85412340000000009</v>
      </c>
      <c r="K22" s="46">
        <f t="shared" si="4"/>
        <v>62.876622600000012</v>
      </c>
      <c r="L22" s="47">
        <v>0.20000000000000001</v>
      </c>
      <c r="M22" s="48">
        <f t="shared" si="5"/>
        <v>12.575324520000002</v>
      </c>
      <c r="N22" s="49">
        <v>0.050000000000000003</v>
      </c>
      <c r="O22" s="50">
        <f t="shared" si="6"/>
        <v>3.1438311300000006</v>
      </c>
      <c r="P22" s="49">
        <v>0.050000000000000003</v>
      </c>
      <c r="Q22" s="50">
        <f t="shared" si="7"/>
        <v>3.1438311300000006</v>
      </c>
      <c r="R22" s="51">
        <f t="shared" si="8"/>
        <v>4</v>
      </c>
      <c r="S22" s="52">
        <f t="shared" si="9"/>
        <v>44</v>
      </c>
      <c r="T22" s="53">
        <f t="shared" si="10"/>
        <v>0.60881132632591484</v>
      </c>
    </row>
    <row r="23" ht="15.95" customHeight="1">
      <c r="A23" s="342" t="s">
        <v>485</v>
      </c>
      <c r="B23" s="39" t="s">
        <v>292</v>
      </c>
      <c r="C23" s="40" t="s">
        <v>487</v>
      </c>
      <c r="D23" s="41">
        <v>43</v>
      </c>
      <c r="E23" s="42">
        <v>298</v>
      </c>
      <c r="F23" s="43">
        <v>0.29999999999999999</v>
      </c>
      <c r="G23" s="44">
        <f t="shared" si="0"/>
        <v>208</v>
      </c>
      <c r="H23" s="45">
        <f t="shared" si="1"/>
        <v>29.708640000000003</v>
      </c>
      <c r="I23" s="45">
        <f t="shared" si="2"/>
        <v>1277.4715200000001</v>
      </c>
      <c r="J23" s="45">
        <f t="shared" si="3"/>
        <v>3.8621232000000005</v>
      </c>
      <c r="K23" s="46">
        <f t="shared" si="4"/>
        <v>1111.4002224000001</v>
      </c>
      <c r="L23" s="47">
        <v>0.20000000000000001</v>
      </c>
      <c r="M23" s="48">
        <f t="shared" si="5"/>
        <v>222.28004448000002</v>
      </c>
      <c r="N23" s="49">
        <v>0.050000000000000003</v>
      </c>
      <c r="O23" s="50">
        <f t="shared" si="6"/>
        <v>55.570011120000004</v>
      </c>
      <c r="P23" s="49">
        <v>0.050000000000000003</v>
      </c>
      <c r="Q23" s="50">
        <f t="shared" si="7"/>
        <v>55.570011120000004</v>
      </c>
      <c r="R23" s="51">
        <f t="shared" si="8"/>
        <v>18.09</v>
      </c>
      <c r="S23" s="52">
        <f t="shared" si="9"/>
        <v>777.87</v>
      </c>
      <c r="T23" s="53">
        <f t="shared" si="10"/>
        <v>0.60891377053947937</v>
      </c>
    </row>
    <row r="24" ht="15.95" customHeight="1">
      <c r="A24" s="342" t="s">
        <v>485</v>
      </c>
      <c r="B24" s="39" t="s">
        <v>294</v>
      </c>
      <c r="C24" s="40" t="s">
        <v>488</v>
      </c>
      <c r="D24" s="41">
        <v>7</v>
      </c>
      <c r="E24" s="42">
        <v>398</v>
      </c>
      <c r="F24" s="43">
        <v>0</v>
      </c>
      <c r="G24" s="44">
        <f t="shared" si="0"/>
        <v>398</v>
      </c>
      <c r="H24" s="45">
        <f t="shared" si="1"/>
        <v>56.846340000000005</v>
      </c>
      <c r="I24" s="45">
        <f t="shared" si="2"/>
        <v>397.92438000000004</v>
      </c>
      <c r="J24" s="45">
        <f t="shared" si="3"/>
        <v>7.3900242000000009</v>
      </c>
      <c r="K24" s="46">
        <f t="shared" si="4"/>
        <v>346.19421060000002</v>
      </c>
      <c r="L24" s="47">
        <v>0.20000000000000001</v>
      </c>
      <c r="M24" s="48">
        <f t="shared" si="5"/>
        <v>69.238842120000001</v>
      </c>
      <c r="N24" s="49">
        <v>0.050000000000000003</v>
      </c>
      <c r="O24" s="50">
        <f t="shared" si="6"/>
        <v>17.30971053</v>
      </c>
      <c r="P24" s="49">
        <v>0.050000000000000003</v>
      </c>
      <c r="Q24" s="50">
        <f t="shared" si="7"/>
        <v>17.30971053</v>
      </c>
      <c r="R24" s="51">
        <f t="shared" si="8"/>
        <v>34.619999999999997</v>
      </c>
      <c r="S24" s="52">
        <f t="shared" si="9"/>
        <v>242.33999999999997</v>
      </c>
      <c r="T24" s="53">
        <f t="shared" si="10"/>
        <v>0.6090101842968253</v>
      </c>
    </row>
    <row r="25" ht="15.95" customHeight="1">
      <c r="A25" s="342" t="s">
        <v>485</v>
      </c>
      <c r="B25" s="39" t="s">
        <v>294</v>
      </c>
      <c r="C25" s="40" t="s">
        <v>488</v>
      </c>
      <c r="D25" s="41">
        <v>42</v>
      </c>
      <c r="E25" s="42">
        <v>398</v>
      </c>
      <c r="F25" s="43">
        <v>0.29999999999999999</v>
      </c>
      <c r="G25" s="44">
        <f t="shared" si="0"/>
        <v>278</v>
      </c>
      <c r="H25" s="45">
        <f t="shared" si="1"/>
        <v>39.706740000000003</v>
      </c>
      <c r="I25" s="45">
        <f t="shared" si="2"/>
        <v>1667.6830800000002</v>
      </c>
      <c r="J25" s="45">
        <f t="shared" si="3"/>
        <v>5.1618762000000009</v>
      </c>
      <c r="K25" s="46">
        <f t="shared" si="4"/>
        <v>1450.8842796000001</v>
      </c>
      <c r="L25" s="47">
        <v>0.20000000000000001</v>
      </c>
      <c r="M25" s="48">
        <f t="shared" si="5"/>
        <v>290.17685592000004</v>
      </c>
      <c r="N25" s="49">
        <v>0.050000000000000003</v>
      </c>
      <c r="O25" s="50">
        <f t="shared" si="6"/>
        <v>72.544213980000009</v>
      </c>
      <c r="P25" s="49">
        <v>0.050000000000000003</v>
      </c>
      <c r="Q25" s="50">
        <f t="shared" si="7"/>
        <v>72.544213980000009</v>
      </c>
      <c r="R25" s="51">
        <f t="shared" si="8"/>
        <v>24.18</v>
      </c>
      <c r="S25" s="52">
        <f t="shared" si="9"/>
        <v>1015.5599999999999</v>
      </c>
      <c r="T25" s="53">
        <f t="shared" si="10"/>
        <v>0.60896462414189623</v>
      </c>
    </row>
    <row r="26" ht="15.95" customHeight="1">
      <c r="A26" s="342" t="s">
        <v>485</v>
      </c>
      <c r="B26" s="39" t="s">
        <v>296</v>
      </c>
      <c r="C26" s="40" t="s">
        <v>489</v>
      </c>
      <c r="D26" s="41">
        <v>3</v>
      </c>
      <c r="E26" s="42">
        <v>498</v>
      </c>
      <c r="F26" s="43">
        <v>0</v>
      </c>
      <c r="G26" s="44">
        <f t="shared" si="0"/>
        <v>498</v>
      </c>
      <c r="H26" s="45">
        <f t="shared" si="1"/>
        <v>71.129340000000013</v>
      </c>
      <c r="I26" s="45">
        <f t="shared" si="2"/>
        <v>213.38802000000004</v>
      </c>
      <c r="J26" s="45">
        <f t="shared" si="3"/>
        <v>9.2468142000000029</v>
      </c>
      <c r="K26" s="46">
        <f t="shared" si="4"/>
        <v>185.64757740000005</v>
      </c>
      <c r="L26" s="47">
        <v>0.20000000000000001</v>
      </c>
      <c r="M26" s="48">
        <f t="shared" si="5"/>
        <v>37.129515480000009</v>
      </c>
      <c r="N26" s="49">
        <v>0.050000000000000003</v>
      </c>
      <c r="O26" s="50">
        <f t="shared" si="6"/>
        <v>9.2823788700000023</v>
      </c>
      <c r="P26" s="49">
        <v>0.050000000000000003</v>
      </c>
      <c r="Q26" s="50">
        <f t="shared" si="7"/>
        <v>9.2823788700000023</v>
      </c>
      <c r="R26" s="51">
        <f t="shared" si="8"/>
        <v>43.32</v>
      </c>
      <c r="S26" s="52">
        <f t="shared" si="9"/>
        <v>129.96000000000001</v>
      </c>
      <c r="T26" s="53">
        <f t="shared" si="10"/>
        <v>0.60903137861253875</v>
      </c>
    </row>
    <row r="27" ht="15.95" customHeight="1">
      <c r="A27" s="342" t="s">
        <v>485</v>
      </c>
      <c r="B27" s="39" t="s">
        <v>296</v>
      </c>
      <c r="C27" s="40" t="s">
        <v>489</v>
      </c>
      <c r="D27" s="41">
        <v>66</v>
      </c>
      <c r="E27" s="42">
        <v>498</v>
      </c>
      <c r="F27" s="43">
        <v>0.29999999999999999</v>
      </c>
      <c r="G27" s="44">
        <f t="shared" si="0"/>
        <v>348</v>
      </c>
      <c r="H27" s="45">
        <f t="shared" si="1"/>
        <v>49.704840000000004</v>
      </c>
      <c r="I27" s="45">
        <f t="shared" si="2"/>
        <v>3280.5194400000005</v>
      </c>
      <c r="J27" s="45">
        <f t="shared" si="3"/>
        <v>6.4616292000000008</v>
      </c>
      <c r="K27" s="46">
        <f t="shared" si="4"/>
        <v>2854.0519128000001</v>
      </c>
      <c r="L27" s="47">
        <v>0.20000000000000001</v>
      </c>
      <c r="M27" s="48">
        <f t="shared" si="5"/>
        <v>570.81038255999999</v>
      </c>
      <c r="N27" s="49">
        <v>0.050000000000000003</v>
      </c>
      <c r="O27" s="50">
        <f t="shared" si="6"/>
        <v>142.70259564</v>
      </c>
      <c r="P27" s="49">
        <v>0.050000000000000003</v>
      </c>
      <c r="Q27" s="50">
        <f t="shared" si="7"/>
        <v>142.70259564</v>
      </c>
      <c r="R27" s="51">
        <f t="shared" si="8"/>
        <v>30.27</v>
      </c>
      <c r="S27" s="52">
        <f t="shared" si="9"/>
        <v>1997.8199999999999</v>
      </c>
      <c r="T27" s="53">
        <f t="shared" si="10"/>
        <v>0.60899501939851319</v>
      </c>
    </row>
    <row r="28" ht="15.95" customHeight="1">
      <c r="A28" s="342" t="s">
        <v>485</v>
      </c>
      <c r="B28" s="39" t="s">
        <v>42</v>
      </c>
      <c r="C28" s="40" t="s">
        <v>43</v>
      </c>
      <c r="D28" s="41">
        <v>3</v>
      </c>
      <c r="E28" s="42">
        <v>198</v>
      </c>
      <c r="F28" s="43">
        <v>0.75</v>
      </c>
      <c r="G28" s="44">
        <f t="shared" si="0"/>
        <v>49</v>
      </c>
      <c r="H28" s="45">
        <f t="shared" si="1"/>
        <v>6.9986700000000006</v>
      </c>
      <c r="I28" s="45">
        <f t="shared" si="2"/>
        <v>20.996010000000002</v>
      </c>
      <c r="J28" s="45">
        <f t="shared" si="3"/>
        <v>0.90982710000000011</v>
      </c>
      <c r="K28" s="46">
        <f t="shared" si="4"/>
        <v>18.266528700000002</v>
      </c>
      <c r="L28" s="47">
        <v>0.20000000000000001</v>
      </c>
      <c r="M28" s="48">
        <f t="shared" si="5"/>
        <v>3.6533057400000004</v>
      </c>
      <c r="N28" s="49">
        <v>0.050000000000000003</v>
      </c>
      <c r="O28" s="50">
        <f t="shared" si="6"/>
        <v>0.9133264350000001</v>
      </c>
      <c r="P28" s="49">
        <v>0.050000000000000003</v>
      </c>
      <c r="Q28" s="50">
        <f t="shared" si="7"/>
        <v>0.9133264350000001</v>
      </c>
      <c r="R28" s="51">
        <f t="shared" si="8"/>
        <v>4.2599999999999998</v>
      </c>
      <c r="S28" s="52">
        <f t="shared" si="9"/>
        <v>12.779999999999999</v>
      </c>
      <c r="T28" s="53">
        <f t="shared" si="10"/>
        <v>0.60868707911646058</v>
      </c>
    </row>
    <row r="29" ht="15.95" customHeight="1">
      <c r="A29" s="342" t="s">
        <v>485</v>
      </c>
      <c r="B29" s="39" t="s">
        <v>42</v>
      </c>
      <c r="C29" s="40" t="s">
        <v>43</v>
      </c>
      <c r="D29" s="41">
        <v>120</v>
      </c>
      <c r="E29" s="42">
        <v>198</v>
      </c>
      <c r="F29" s="43">
        <v>0.85999999999999999</v>
      </c>
      <c r="G29" s="44">
        <f t="shared" si="0"/>
        <v>27</v>
      </c>
      <c r="H29" s="45">
        <f t="shared" si="1"/>
        <v>3.8564100000000003</v>
      </c>
      <c r="I29" s="45">
        <f t="shared" si="2"/>
        <v>462.76920000000007</v>
      </c>
      <c r="J29" s="45">
        <f t="shared" si="3"/>
        <v>0.50133330000000009</v>
      </c>
      <c r="K29" s="46">
        <f t="shared" si="4"/>
        <v>402.60920400000003</v>
      </c>
      <c r="L29" s="47">
        <v>0.20000000000000001</v>
      </c>
      <c r="M29" s="48">
        <f t="shared" si="5"/>
        <v>80.521840800000007</v>
      </c>
      <c r="N29" s="49">
        <v>0.050000000000000003</v>
      </c>
      <c r="O29" s="50">
        <f t="shared" si="6"/>
        <v>20.130460200000002</v>
      </c>
      <c r="P29" s="49">
        <v>0.050000000000000003</v>
      </c>
      <c r="Q29" s="50">
        <f t="shared" si="7"/>
        <v>20.130460200000002</v>
      </c>
      <c r="R29" s="51">
        <f t="shared" si="8"/>
        <v>2.3500000000000001</v>
      </c>
      <c r="S29" s="52">
        <f t="shared" si="9"/>
        <v>282</v>
      </c>
      <c r="T29" s="53">
        <f t="shared" si="10"/>
        <v>0.60937504051695734</v>
      </c>
    </row>
    <row r="30" ht="15.95" customHeight="1">
      <c r="A30" s="342" t="s">
        <v>485</v>
      </c>
      <c r="B30" s="39" t="s">
        <v>332</v>
      </c>
      <c r="C30" s="40" t="s">
        <v>45</v>
      </c>
      <c r="D30" s="41">
        <v>17</v>
      </c>
      <c r="E30" s="42">
        <v>298</v>
      </c>
      <c r="F30" s="43">
        <v>0.75</v>
      </c>
      <c r="G30" s="44">
        <f t="shared" si="0"/>
        <v>74</v>
      </c>
      <c r="H30" s="45">
        <f t="shared" si="1"/>
        <v>10.569420000000001</v>
      </c>
      <c r="I30" s="45">
        <f t="shared" si="2"/>
        <v>179.68014000000002</v>
      </c>
      <c r="J30" s="45">
        <f t="shared" si="3"/>
        <v>1.3740246000000003</v>
      </c>
      <c r="K30" s="46">
        <f t="shared" si="4"/>
        <v>156.32172180000001</v>
      </c>
      <c r="L30" s="47">
        <v>0.20000000000000001</v>
      </c>
      <c r="M30" s="48">
        <f t="shared" si="5"/>
        <v>31.264344360000003</v>
      </c>
      <c r="N30" s="49">
        <v>0.050000000000000003</v>
      </c>
      <c r="O30" s="50">
        <f t="shared" si="6"/>
        <v>7.8160860900000007</v>
      </c>
      <c r="P30" s="49">
        <v>0.050000000000000003</v>
      </c>
      <c r="Q30" s="50">
        <f t="shared" si="7"/>
        <v>7.8160860900000007</v>
      </c>
      <c r="R30" s="51">
        <f t="shared" si="8"/>
        <v>6.4400000000000004</v>
      </c>
      <c r="S30" s="52">
        <f t="shared" si="9"/>
        <v>109.48</v>
      </c>
      <c r="T30" s="53">
        <f t="shared" si="10"/>
        <v>0.60930495713104404</v>
      </c>
    </row>
    <row r="31" ht="15.95" customHeight="1">
      <c r="A31" s="342" t="s">
        <v>485</v>
      </c>
      <c r="B31" s="39" t="s">
        <v>332</v>
      </c>
      <c r="C31" s="40" t="s">
        <v>45</v>
      </c>
      <c r="D31" s="41">
        <v>5</v>
      </c>
      <c r="E31" s="42">
        <v>298</v>
      </c>
      <c r="F31" s="43">
        <v>0.83999999999999997</v>
      </c>
      <c r="G31" s="44">
        <f t="shared" si="0"/>
        <v>47</v>
      </c>
      <c r="H31" s="45">
        <f t="shared" si="1"/>
        <v>6.7130100000000006</v>
      </c>
      <c r="I31" s="45">
        <f t="shared" si="2"/>
        <v>33.565049999999999</v>
      </c>
      <c r="J31" s="45">
        <f t="shared" si="3"/>
        <v>0.87269130000000006</v>
      </c>
      <c r="K31" s="46">
        <f t="shared" si="4"/>
        <v>29.201593500000005</v>
      </c>
      <c r="L31" s="47">
        <v>0.20000000000000001</v>
      </c>
      <c r="M31" s="48">
        <f t="shared" si="5"/>
        <v>5.840318700000001</v>
      </c>
      <c r="N31" s="49">
        <v>0.050000000000000003</v>
      </c>
      <c r="O31" s="50">
        <f t="shared" si="6"/>
        <v>1.4600796750000002</v>
      </c>
      <c r="P31" s="49">
        <v>0.050000000000000003</v>
      </c>
      <c r="Q31" s="50">
        <f t="shared" si="7"/>
        <v>1.4600796750000002</v>
      </c>
      <c r="R31" s="51">
        <f t="shared" si="8"/>
        <v>4.0899999999999999</v>
      </c>
      <c r="S31" s="52">
        <f t="shared" si="9"/>
        <v>20.449999999999999</v>
      </c>
      <c r="T31" s="53">
        <f t="shared" si="10"/>
        <v>0.60926469646254067</v>
      </c>
    </row>
    <row r="32" ht="15.95" customHeight="1">
      <c r="A32" s="342" t="s">
        <v>485</v>
      </c>
      <c r="B32" s="39" t="s">
        <v>536</v>
      </c>
      <c r="C32" s="40" t="s">
        <v>47</v>
      </c>
      <c r="D32" s="41">
        <v>2</v>
      </c>
      <c r="E32" s="42">
        <v>398</v>
      </c>
      <c r="F32" s="43">
        <v>0.75</v>
      </c>
      <c r="G32" s="44">
        <f t="shared" si="0"/>
        <v>99</v>
      </c>
      <c r="H32" s="45">
        <f t="shared" si="1"/>
        <v>14.140170000000001</v>
      </c>
      <c r="I32" s="45">
        <f t="shared" si="2"/>
        <v>28.280340000000002</v>
      </c>
      <c r="J32" s="45">
        <f t="shared" si="3"/>
        <v>1.8382221000000003</v>
      </c>
      <c r="K32" s="46">
        <f t="shared" si="4"/>
        <v>24.603895800000004</v>
      </c>
      <c r="L32" s="47">
        <v>0.20000000000000001</v>
      </c>
      <c r="M32" s="48">
        <f t="shared" si="5"/>
        <v>4.9207791600000013</v>
      </c>
      <c r="N32" s="49">
        <v>0.050000000000000003</v>
      </c>
      <c r="O32" s="50">
        <f t="shared" si="6"/>
        <v>1.2301947900000003</v>
      </c>
      <c r="P32" s="49">
        <v>0.050000000000000003</v>
      </c>
      <c r="Q32" s="50">
        <f t="shared" si="7"/>
        <v>1.2301947900000003</v>
      </c>
      <c r="R32" s="51">
        <f t="shared" si="8"/>
        <v>8.6099999999999994</v>
      </c>
      <c r="S32" s="52">
        <f t="shared" si="9"/>
        <v>17.219999999999999</v>
      </c>
      <c r="T32" s="53">
        <f t="shared" si="10"/>
        <v>0.60890357046626731</v>
      </c>
    </row>
    <row r="33" ht="15.95" customHeight="1">
      <c r="A33" s="342" t="s">
        <v>485</v>
      </c>
      <c r="B33" s="39" t="s">
        <v>536</v>
      </c>
      <c r="C33" s="40" t="s">
        <v>47</v>
      </c>
      <c r="D33" s="41">
        <v>54</v>
      </c>
      <c r="E33" s="42">
        <v>398</v>
      </c>
      <c r="F33" s="43">
        <v>0.81999999999999995</v>
      </c>
      <c r="G33" s="44">
        <f t="shared" si="0"/>
        <v>71</v>
      </c>
      <c r="H33" s="45">
        <f t="shared" si="1"/>
        <v>10.140930000000001</v>
      </c>
      <c r="I33" s="45">
        <f t="shared" si="2"/>
        <v>547.61022000000003</v>
      </c>
      <c r="J33" s="45">
        <f t="shared" si="3"/>
        <v>1.3183209000000002</v>
      </c>
      <c r="K33" s="46">
        <f t="shared" si="4"/>
        <v>476.42089140000007</v>
      </c>
      <c r="L33" s="47">
        <v>0.20000000000000001</v>
      </c>
      <c r="M33" s="48">
        <f t="shared" si="5"/>
        <v>95.28417828000002</v>
      </c>
      <c r="N33" s="49">
        <v>0.050000000000000003</v>
      </c>
      <c r="O33" s="50">
        <f t="shared" si="6"/>
        <v>23.821044570000005</v>
      </c>
      <c r="P33" s="49">
        <v>0.050000000000000003</v>
      </c>
      <c r="Q33" s="50">
        <f t="shared" si="7"/>
        <v>23.821044570000005</v>
      </c>
      <c r="R33" s="51">
        <f t="shared" si="8"/>
        <v>6.1799999999999997</v>
      </c>
      <c r="S33" s="52">
        <f t="shared" si="9"/>
        <v>333.71999999999997</v>
      </c>
      <c r="T33" s="53">
        <f t="shared" si="10"/>
        <v>0.60941156284482778</v>
      </c>
    </row>
    <row r="34" ht="15.95" customHeight="1">
      <c r="A34" s="342" t="s">
        <v>485</v>
      </c>
      <c r="B34" s="39" t="s">
        <v>48</v>
      </c>
      <c r="C34" s="40" t="s">
        <v>49</v>
      </c>
      <c r="D34" s="41">
        <v>1</v>
      </c>
      <c r="E34" s="42">
        <v>268</v>
      </c>
      <c r="F34" s="43">
        <v>0</v>
      </c>
      <c r="G34" s="44">
        <f t="shared" si="0"/>
        <v>268</v>
      </c>
      <c r="H34" s="45">
        <f t="shared" si="1"/>
        <v>38.278440000000003</v>
      </c>
      <c r="I34" s="45">
        <f t="shared" si="2"/>
        <v>38.278440000000003</v>
      </c>
      <c r="J34" s="45">
        <f t="shared" si="3"/>
        <v>4.9761972000000005</v>
      </c>
      <c r="K34" s="46">
        <f t="shared" si="4"/>
        <v>33.302242800000002</v>
      </c>
      <c r="L34" s="47">
        <v>0.20000000000000001</v>
      </c>
      <c r="M34" s="48">
        <f t="shared" si="5"/>
        <v>6.6604485600000007</v>
      </c>
      <c r="N34" s="49">
        <v>0.050000000000000003</v>
      </c>
      <c r="O34" s="50">
        <f t="shared" si="6"/>
        <v>1.6651121400000002</v>
      </c>
      <c r="P34" s="49">
        <v>0.050000000000000003</v>
      </c>
      <c r="Q34" s="50">
        <f t="shared" si="7"/>
        <v>1.6651121400000002</v>
      </c>
      <c r="R34" s="51">
        <f t="shared" si="8"/>
        <v>23.309999999999999</v>
      </c>
      <c r="S34" s="52">
        <f t="shared" si="9"/>
        <v>23.309999999999999</v>
      </c>
      <c r="T34" s="53">
        <f t="shared" si="10"/>
        <v>0.60895898578938945</v>
      </c>
    </row>
    <row r="35" ht="15.95" customHeight="1">
      <c r="A35" s="342" t="s">
        <v>485</v>
      </c>
      <c r="B35" s="39" t="s">
        <v>48</v>
      </c>
      <c r="C35" s="40" t="s">
        <v>49</v>
      </c>
      <c r="D35" s="41">
        <v>1174</v>
      </c>
      <c r="E35" s="42">
        <v>268</v>
      </c>
      <c r="F35" s="43">
        <v>0.84999999999999998</v>
      </c>
      <c r="G35" s="44">
        <f t="shared" si="0"/>
        <v>40</v>
      </c>
      <c r="H35" s="45">
        <f t="shared" si="1"/>
        <v>5.7132000000000005</v>
      </c>
      <c r="I35" s="45">
        <f t="shared" si="2"/>
        <v>6707.296800000001</v>
      </c>
      <c r="J35" s="45">
        <f t="shared" si="3"/>
        <v>0.74271600000000004</v>
      </c>
      <c r="K35" s="46">
        <f t="shared" si="4"/>
        <v>5835.3482160000012</v>
      </c>
      <c r="L35" s="47">
        <v>0.20000000000000001</v>
      </c>
      <c r="M35" s="48">
        <f t="shared" si="5"/>
        <v>1167.0696432000002</v>
      </c>
      <c r="N35" s="49">
        <v>0.050000000000000003</v>
      </c>
      <c r="O35" s="50">
        <f t="shared" si="6"/>
        <v>291.76741080000005</v>
      </c>
      <c r="P35" s="49">
        <v>0.050000000000000003</v>
      </c>
      <c r="Q35" s="50">
        <f t="shared" si="7"/>
        <v>291.76741080000005</v>
      </c>
      <c r="R35" s="51">
        <f t="shared" si="8"/>
        <v>3.48</v>
      </c>
      <c r="S35" s="52">
        <f t="shared" si="9"/>
        <v>4085.52</v>
      </c>
      <c r="T35" s="53">
        <f t="shared" si="10"/>
        <v>0.60911573198907787</v>
      </c>
    </row>
    <row r="36" ht="15.95" customHeight="1">
      <c r="A36" s="342" t="s">
        <v>485</v>
      </c>
      <c r="B36" s="39" t="s">
        <v>48</v>
      </c>
      <c r="C36" s="40" t="s">
        <v>49</v>
      </c>
      <c r="D36" s="41">
        <v>71</v>
      </c>
      <c r="E36" s="42">
        <v>268</v>
      </c>
      <c r="F36" s="43">
        <v>0.89000000000000001</v>
      </c>
      <c r="G36" s="44">
        <f t="shared" si="0"/>
        <v>29</v>
      </c>
      <c r="H36" s="45">
        <f t="shared" si="1"/>
        <v>4.1420700000000004</v>
      </c>
      <c r="I36" s="45">
        <f t="shared" si="2"/>
        <v>294.08697000000001</v>
      </c>
      <c r="J36" s="45">
        <f t="shared" si="3"/>
        <v>0.53846910000000003</v>
      </c>
      <c r="K36" s="46">
        <f t="shared" si="4"/>
        <v>255.85566390000002</v>
      </c>
      <c r="L36" s="47">
        <v>0.20000000000000001</v>
      </c>
      <c r="M36" s="48">
        <f t="shared" si="5"/>
        <v>51.171132780000008</v>
      </c>
      <c r="N36" s="49">
        <v>0.050000000000000003</v>
      </c>
      <c r="O36" s="50">
        <f t="shared" si="6"/>
        <v>12.792783195000002</v>
      </c>
      <c r="P36" s="49">
        <v>0.050000000000000003</v>
      </c>
      <c r="Q36" s="50">
        <f t="shared" si="7"/>
        <v>12.792783195000002</v>
      </c>
      <c r="R36" s="51">
        <f t="shared" si="8"/>
        <v>2.52</v>
      </c>
      <c r="S36" s="52">
        <f t="shared" si="9"/>
        <v>178.91999999999999</v>
      </c>
      <c r="T36" s="53">
        <f t="shared" si="10"/>
        <v>0.60839145644569015</v>
      </c>
    </row>
    <row r="37" ht="15.95" customHeight="1">
      <c r="A37" s="342" t="s">
        <v>485</v>
      </c>
      <c r="B37" s="39" t="s">
        <v>50</v>
      </c>
      <c r="C37" s="40" t="s">
        <v>51</v>
      </c>
      <c r="D37" s="41">
        <v>1973</v>
      </c>
      <c r="E37" s="42">
        <v>368</v>
      </c>
      <c r="F37" s="43">
        <v>0.89000000000000001</v>
      </c>
      <c r="G37" s="44">
        <f t="shared" si="0"/>
        <v>40</v>
      </c>
      <c r="H37" s="45">
        <f t="shared" si="1"/>
        <v>5.7132000000000005</v>
      </c>
      <c r="I37" s="45">
        <f t="shared" si="2"/>
        <v>11272.143600000001</v>
      </c>
      <c r="J37" s="45">
        <f t="shared" si="3"/>
        <v>0.74271600000000004</v>
      </c>
      <c r="K37" s="46">
        <f t="shared" si="4"/>
        <v>9806.7649320000019</v>
      </c>
      <c r="L37" s="47">
        <v>0.20000000000000001</v>
      </c>
      <c r="M37" s="48">
        <f t="shared" si="5"/>
        <v>1961.3529864000004</v>
      </c>
      <c r="N37" s="49">
        <v>0.050000000000000003</v>
      </c>
      <c r="O37" s="50">
        <f t="shared" si="6"/>
        <v>490.3382466000001</v>
      </c>
      <c r="P37" s="49">
        <v>0.050000000000000003</v>
      </c>
      <c r="Q37" s="50">
        <f t="shared" si="7"/>
        <v>490.3382466000001</v>
      </c>
      <c r="R37" s="51">
        <f t="shared" si="8"/>
        <v>3.48</v>
      </c>
      <c r="S37" s="52">
        <f t="shared" si="9"/>
        <v>6866.04</v>
      </c>
      <c r="T37" s="53">
        <f t="shared" si="10"/>
        <v>0.60911573198907787</v>
      </c>
    </row>
    <row r="38" ht="15.95" customHeight="1">
      <c r="A38" s="342" t="s">
        <v>485</v>
      </c>
      <c r="B38" s="39" t="s">
        <v>52</v>
      </c>
      <c r="C38" s="40" t="s">
        <v>53</v>
      </c>
      <c r="D38" s="41">
        <v>49</v>
      </c>
      <c r="E38" s="42">
        <v>198</v>
      </c>
      <c r="F38" s="43">
        <v>0</v>
      </c>
      <c r="G38" s="44">
        <f t="shared" si="0"/>
        <v>198</v>
      </c>
      <c r="H38" s="45">
        <f t="shared" si="1"/>
        <v>28.280340000000002</v>
      </c>
      <c r="I38" s="45">
        <f t="shared" si="2"/>
        <v>1385.73666</v>
      </c>
      <c r="J38" s="45">
        <f t="shared" si="3"/>
        <v>3.6764442000000006</v>
      </c>
      <c r="K38" s="46">
        <f t="shared" si="4"/>
        <v>1205.5908942000001</v>
      </c>
      <c r="L38" s="47">
        <v>0.20000000000000001</v>
      </c>
      <c r="M38" s="48">
        <f t="shared" si="5"/>
        <v>241.11817884000004</v>
      </c>
      <c r="N38" s="49">
        <v>0.050000000000000003</v>
      </c>
      <c r="O38" s="50">
        <f t="shared" si="6"/>
        <v>60.27954471000001</v>
      </c>
      <c r="P38" s="49">
        <v>0.050000000000000003</v>
      </c>
      <c r="Q38" s="50">
        <f t="shared" si="7"/>
        <v>60.27954471000001</v>
      </c>
      <c r="R38" s="51">
        <f t="shared" si="8"/>
        <v>17.219999999999999</v>
      </c>
      <c r="S38" s="52">
        <f t="shared" si="9"/>
        <v>843.77999999999997</v>
      </c>
      <c r="T38" s="53">
        <f t="shared" si="10"/>
        <v>0.60890357046626731</v>
      </c>
    </row>
    <row r="39" ht="15.95" customHeight="1">
      <c r="A39" s="342" t="s">
        <v>485</v>
      </c>
      <c r="B39" s="39" t="s">
        <v>52</v>
      </c>
      <c r="C39" s="40" t="s">
        <v>53</v>
      </c>
      <c r="D39" s="41">
        <v>1089</v>
      </c>
      <c r="E39" s="42">
        <v>198</v>
      </c>
      <c r="F39" s="43">
        <v>0.5</v>
      </c>
      <c r="G39" s="44">
        <f t="shared" si="0"/>
        <v>99</v>
      </c>
      <c r="H39" s="45">
        <f t="shared" si="1"/>
        <v>14.140170000000001</v>
      </c>
      <c r="I39" s="45">
        <f t="shared" si="2"/>
        <v>15398.645130000001</v>
      </c>
      <c r="J39" s="45">
        <f t="shared" si="3"/>
        <v>1.8382221000000003</v>
      </c>
      <c r="K39" s="46">
        <f t="shared" si="4"/>
        <v>13396.821263100002</v>
      </c>
      <c r="L39" s="47">
        <v>0.20000000000000001</v>
      </c>
      <c r="M39" s="48">
        <f t="shared" si="5"/>
        <v>2679.3642526200006</v>
      </c>
      <c r="N39" s="49">
        <v>0.050000000000000003</v>
      </c>
      <c r="O39" s="50">
        <f t="shared" si="6"/>
        <v>669.84106315500014</v>
      </c>
      <c r="P39" s="49">
        <v>0.050000000000000003</v>
      </c>
      <c r="Q39" s="50">
        <f t="shared" si="7"/>
        <v>669.84106315500014</v>
      </c>
      <c r="R39" s="51">
        <f t="shared" si="8"/>
        <v>8.6099999999999994</v>
      </c>
      <c r="S39" s="52">
        <f t="shared" si="9"/>
        <v>9376.2899999999991</v>
      </c>
      <c r="T39" s="53">
        <f t="shared" si="10"/>
        <v>0.60890357046626731</v>
      </c>
    </row>
    <row r="40" ht="15.95" customHeight="1">
      <c r="A40" s="342" t="s">
        <v>485</v>
      </c>
      <c r="B40" s="39" t="s">
        <v>54</v>
      </c>
      <c r="C40" s="40" t="s">
        <v>55</v>
      </c>
      <c r="D40" s="41">
        <v>24</v>
      </c>
      <c r="E40" s="42">
        <v>158</v>
      </c>
      <c r="F40" s="43">
        <v>0</v>
      </c>
      <c r="G40" s="44">
        <f t="shared" si="0"/>
        <v>158</v>
      </c>
      <c r="H40" s="45">
        <f t="shared" si="1"/>
        <v>22.567140000000002</v>
      </c>
      <c r="I40" s="45">
        <f t="shared" si="2"/>
        <v>541.6113600000001</v>
      </c>
      <c r="J40" s="45">
        <f t="shared" si="3"/>
        <v>2.9337282000000005</v>
      </c>
      <c r="K40" s="46">
        <f t="shared" si="4"/>
        <v>471.2018832</v>
      </c>
      <c r="L40" s="47">
        <v>0.20000000000000001</v>
      </c>
      <c r="M40" s="48">
        <f t="shared" si="5"/>
        <v>94.240376640000008</v>
      </c>
      <c r="N40" s="49">
        <v>0.050000000000000003</v>
      </c>
      <c r="O40" s="50">
        <f t="shared" si="6"/>
        <v>23.560094160000002</v>
      </c>
      <c r="P40" s="49">
        <v>0.050000000000000003</v>
      </c>
      <c r="Q40" s="50">
        <f t="shared" si="7"/>
        <v>23.560094160000002</v>
      </c>
      <c r="R40" s="51">
        <f t="shared" si="8"/>
        <v>13.74</v>
      </c>
      <c r="S40" s="52">
        <f t="shared" si="9"/>
        <v>329.75999999999999</v>
      </c>
      <c r="T40" s="53">
        <f t="shared" si="10"/>
        <v>0.60884985868834052</v>
      </c>
    </row>
    <row r="41" ht="15.95" customHeight="1">
      <c r="A41" s="342" t="s">
        <v>485</v>
      </c>
      <c r="B41" s="39" t="s">
        <v>54</v>
      </c>
      <c r="C41" s="40" t="s">
        <v>55</v>
      </c>
      <c r="D41" s="41">
        <v>264</v>
      </c>
      <c r="E41" s="42">
        <v>158</v>
      </c>
      <c r="F41" s="43">
        <v>0.5</v>
      </c>
      <c r="G41" s="44">
        <f t="shared" si="0"/>
        <v>79</v>
      </c>
      <c r="H41" s="45">
        <f t="shared" si="1"/>
        <v>11.283570000000001</v>
      </c>
      <c r="I41" s="45">
        <f t="shared" si="2"/>
        <v>2978.8624800000002</v>
      </c>
      <c r="J41" s="45">
        <f t="shared" si="3"/>
        <v>1.4668641000000002</v>
      </c>
      <c r="K41" s="46">
        <f t="shared" si="4"/>
        <v>2591.6103576</v>
      </c>
      <c r="L41" s="47">
        <v>0.20000000000000001</v>
      </c>
      <c r="M41" s="48">
        <f t="shared" si="5"/>
        <v>518.32207152000001</v>
      </c>
      <c r="N41" s="49">
        <v>0.050000000000000003</v>
      </c>
      <c r="O41" s="50">
        <f t="shared" si="6"/>
        <v>129.58051788</v>
      </c>
      <c r="P41" s="49">
        <v>0.050000000000000003</v>
      </c>
      <c r="Q41" s="50">
        <f t="shared" si="7"/>
        <v>129.58051788</v>
      </c>
      <c r="R41" s="51">
        <f t="shared" si="8"/>
        <v>6.8700000000000001</v>
      </c>
      <c r="S41" s="52">
        <f t="shared" si="9"/>
        <v>1813.6800000000001</v>
      </c>
      <c r="T41" s="53">
        <f t="shared" si="10"/>
        <v>0.60884985868834063</v>
      </c>
    </row>
    <row r="42" ht="15.95" customHeight="1">
      <c r="A42" s="342" t="s">
        <v>485</v>
      </c>
      <c r="B42" s="39" t="s">
        <v>334</v>
      </c>
      <c r="C42" s="40" t="s">
        <v>57</v>
      </c>
      <c r="D42" s="41">
        <v>30</v>
      </c>
      <c r="E42" s="42">
        <v>268</v>
      </c>
      <c r="F42" s="43">
        <v>0</v>
      </c>
      <c r="G42" s="44">
        <f t="shared" si="0"/>
        <v>268</v>
      </c>
      <c r="H42" s="45">
        <f t="shared" si="1"/>
        <v>38.278440000000003</v>
      </c>
      <c r="I42" s="45">
        <f t="shared" si="2"/>
        <v>1148.3532</v>
      </c>
      <c r="J42" s="45">
        <f t="shared" si="3"/>
        <v>4.9761972000000005</v>
      </c>
      <c r="K42" s="46">
        <f t="shared" si="4"/>
        <v>999.06728400000009</v>
      </c>
      <c r="L42" s="47">
        <v>0.20000000000000001</v>
      </c>
      <c r="M42" s="48">
        <f t="shared" si="5"/>
        <v>199.81345680000004</v>
      </c>
      <c r="N42" s="49">
        <v>0.050000000000000003</v>
      </c>
      <c r="O42" s="50">
        <f t="shared" si="6"/>
        <v>49.95336420000001</v>
      </c>
      <c r="P42" s="49">
        <v>0.050000000000000003</v>
      </c>
      <c r="Q42" s="50">
        <f t="shared" si="7"/>
        <v>49.95336420000001</v>
      </c>
      <c r="R42" s="51">
        <f t="shared" si="8"/>
        <v>23.309999999999999</v>
      </c>
      <c r="S42" s="52">
        <f t="shared" si="9"/>
        <v>699.29999999999995</v>
      </c>
      <c r="T42" s="53">
        <f t="shared" si="10"/>
        <v>0.60895898578938945</v>
      </c>
    </row>
    <row r="43" ht="15.95" customHeight="1">
      <c r="A43" s="342" t="s">
        <v>485</v>
      </c>
      <c r="B43" s="39" t="s">
        <v>334</v>
      </c>
      <c r="C43" s="40" t="s">
        <v>57</v>
      </c>
      <c r="D43" s="41">
        <v>456</v>
      </c>
      <c r="E43" s="42">
        <v>268</v>
      </c>
      <c r="F43" s="43">
        <v>0.5</v>
      </c>
      <c r="G43" s="44">
        <f t="shared" si="0"/>
        <v>134</v>
      </c>
      <c r="H43" s="45">
        <f t="shared" si="1"/>
        <v>19.139220000000002</v>
      </c>
      <c r="I43" s="45">
        <f t="shared" si="2"/>
        <v>8727.4843200000014</v>
      </c>
      <c r="J43" s="45">
        <f t="shared" si="3"/>
        <v>2.4880986000000003</v>
      </c>
      <c r="K43" s="46">
        <f t="shared" si="4"/>
        <v>7592.9113584000006</v>
      </c>
      <c r="L43" s="47">
        <v>0.20000000000000001</v>
      </c>
      <c r="M43" s="48">
        <f t="shared" si="5"/>
        <v>1518.5822716800003</v>
      </c>
      <c r="N43" s="49">
        <v>0.050000000000000003</v>
      </c>
      <c r="O43" s="50">
        <f t="shared" si="6"/>
        <v>379.64556792000008</v>
      </c>
      <c r="P43" s="49">
        <v>0.050000000000000003</v>
      </c>
      <c r="Q43" s="50">
        <f t="shared" si="7"/>
        <v>379.64556792000008</v>
      </c>
      <c r="R43" s="51">
        <f t="shared" si="8"/>
        <v>11.66</v>
      </c>
      <c r="S43" s="52">
        <f t="shared" si="9"/>
        <v>5316.96</v>
      </c>
      <c r="T43" s="53">
        <f t="shared" si="10"/>
        <v>0.60922022945553678</v>
      </c>
    </row>
    <row r="44" ht="15.95" customHeight="1">
      <c r="A44" s="342" t="s">
        <v>485</v>
      </c>
      <c r="B44" s="39" t="s">
        <v>335</v>
      </c>
      <c r="C44" s="40" t="s">
        <v>59</v>
      </c>
      <c r="D44" s="41">
        <v>31</v>
      </c>
      <c r="E44" s="42">
        <v>138</v>
      </c>
      <c r="F44" s="43">
        <v>0</v>
      </c>
      <c r="G44" s="44">
        <f t="shared" si="0"/>
        <v>138</v>
      </c>
      <c r="H44" s="45">
        <f t="shared" si="1"/>
        <v>19.710540000000002</v>
      </c>
      <c r="I44" s="45">
        <f t="shared" si="2"/>
        <v>611.02674000000002</v>
      </c>
      <c r="J44" s="45">
        <f t="shared" si="3"/>
        <v>2.5623702000000002</v>
      </c>
      <c r="K44" s="46">
        <f t="shared" si="4"/>
        <v>531.59326380000005</v>
      </c>
      <c r="L44" s="47">
        <v>0.20000000000000001</v>
      </c>
      <c r="M44" s="48">
        <f t="shared" si="5"/>
        <v>106.31865276000002</v>
      </c>
      <c r="N44" s="49">
        <v>0.050000000000000003</v>
      </c>
      <c r="O44" s="50">
        <f t="shared" si="6"/>
        <v>26.579663190000005</v>
      </c>
      <c r="P44" s="49">
        <v>0.050000000000000003</v>
      </c>
      <c r="Q44" s="50">
        <f t="shared" si="7"/>
        <v>26.579663190000005</v>
      </c>
      <c r="R44" s="51">
        <f t="shared" si="8"/>
        <v>12</v>
      </c>
      <c r="S44" s="52">
        <f t="shared" si="9"/>
        <v>372</v>
      </c>
      <c r="T44" s="53">
        <f t="shared" si="10"/>
        <v>0.60881132632591495</v>
      </c>
    </row>
    <row r="45" ht="15.95" customHeight="1">
      <c r="A45" s="342" t="s">
        <v>485</v>
      </c>
      <c r="B45" s="39" t="s">
        <v>335</v>
      </c>
      <c r="C45" s="40" t="s">
        <v>59</v>
      </c>
      <c r="D45" s="41">
        <v>171</v>
      </c>
      <c r="E45" s="42">
        <v>138</v>
      </c>
      <c r="F45" s="43">
        <v>0.5</v>
      </c>
      <c r="G45" s="44">
        <f t="shared" si="0"/>
        <v>69</v>
      </c>
      <c r="H45" s="45">
        <f t="shared" si="1"/>
        <v>9.8552700000000009</v>
      </c>
      <c r="I45" s="45">
        <f t="shared" si="2"/>
        <v>1685.2511700000002</v>
      </c>
      <c r="J45" s="45">
        <f t="shared" si="3"/>
        <v>1.2811851000000001</v>
      </c>
      <c r="K45" s="46">
        <f t="shared" si="4"/>
        <v>1466.1685179000001</v>
      </c>
      <c r="L45" s="47">
        <v>0.20000000000000001</v>
      </c>
      <c r="M45" s="48">
        <f t="shared" si="5"/>
        <v>293.23370358000005</v>
      </c>
      <c r="N45" s="49">
        <v>0.050000000000000003</v>
      </c>
      <c r="O45" s="50">
        <f t="shared" si="6"/>
        <v>73.308425895000013</v>
      </c>
      <c r="P45" s="49">
        <v>0.050000000000000003</v>
      </c>
      <c r="Q45" s="50">
        <f t="shared" si="7"/>
        <v>73.308425895000013</v>
      </c>
      <c r="R45" s="51">
        <f t="shared" si="8"/>
        <v>6</v>
      </c>
      <c r="S45" s="52">
        <f t="shared" si="9"/>
        <v>1026</v>
      </c>
      <c r="T45" s="53">
        <f t="shared" si="10"/>
        <v>0.60881132632591484</v>
      </c>
    </row>
    <row r="46" ht="15.95" customHeight="1">
      <c r="A46" s="342" t="s">
        <v>485</v>
      </c>
      <c r="B46" s="39" t="s">
        <v>336</v>
      </c>
      <c r="C46" s="40" t="s">
        <v>61</v>
      </c>
      <c r="D46" s="41">
        <v>19</v>
      </c>
      <c r="E46" s="42">
        <v>398</v>
      </c>
      <c r="F46" s="43">
        <v>0</v>
      </c>
      <c r="G46" s="44">
        <f t="shared" si="0"/>
        <v>398</v>
      </c>
      <c r="H46" s="45">
        <f t="shared" si="1"/>
        <v>56.846340000000005</v>
      </c>
      <c r="I46" s="45">
        <f t="shared" si="2"/>
        <v>1080.0804600000001</v>
      </c>
      <c r="J46" s="45">
        <f t="shared" si="3"/>
        <v>7.3900242000000009</v>
      </c>
      <c r="K46" s="46">
        <f t="shared" si="4"/>
        <v>939.67000020000012</v>
      </c>
      <c r="L46" s="47">
        <v>0.20000000000000001</v>
      </c>
      <c r="M46" s="48">
        <f t="shared" si="5"/>
        <v>187.93400004000003</v>
      </c>
      <c r="N46" s="49">
        <v>0.050000000000000003</v>
      </c>
      <c r="O46" s="50">
        <f t="shared" si="6"/>
        <v>46.983500010000007</v>
      </c>
      <c r="P46" s="49">
        <v>0.050000000000000003</v>
      </c>
      <c r="Q46" s="50">
        <f t="shared" si="7"/>
        <v>46.983500010000007</v>
      </c>
      <c r="R46" s="51">
        <f t="shared" si="8"/>
        <v>34.619999999999997</v>
      </c>
      <c r="S46" s="52">
        <f t="shared" si="9"/>
        <v>657.77999999999997</v>
      </c>
      <c r="T46" s="53">
        <f t="shared" si="10"/>
        <v>0.6090101842968253</v>
      </c>
    </row>
    <row r="47" ht="15.95" customHeight="1">
      <c r="A47" s="342" t="s">
        <v>485</v>
      </c>
      <c r="B47" s="39" t="s">
        <v>336</v>
      </c>
      <c r="C47" s="40" t="s">
        <v>61</v>
      </c>
      <c r="D47" s="41">
        <v>848</v>
      </c>
      <c r="E47" s="42">
        <v>398</v>
      </c>
      <c r="F47" s="43">
        <v>0.5</v>
      </c>
      <c r="G47" s="44">
        <f t="shared" si="0"/>
        <v>199</v>
      </c>
      <c r="H47" s="45">
        <f t="shared" si="1"/>
        <v>28.423170000000002</v>
      </c>
      <c r="I47" s="45">
        <f t="shared" si="2"/>
        <v>24102.848160000001</v>
      </c>
      <c r="J47" s="45">
        <f t="shared" si="3"/>
        <v>3.6950121000000005</v>
      </c>
      <c r="K47" s="46">
        <f t="shared" si="4"/>
        <v>20969.477899200003</v>
      </c>
      <c r="L47" s="47">
        <v>0.20000000000000001</v>
      </c>
      <c r="M47" s="48">
        <f t="shared" si="5"/>
        <v>4193.8955798400011</v>
      </c>
      <c r="N47" s="49">
        <v>0.050000000000000003</v>
      </c>
      <c r="O47" s="50">
        <f t="shared" si="6"/>
        <v>1048.4738949600003</v>
      </c>
      <c r="P47" s="49">
        <v>0.050000000000000003</v>
      </c>
      <c r="Q47" s="50">
        <f t="shared" si="7"/>
        <v>1048.4738949600003</v>
      </c>
      <c r="R47" s="51">
        <f t="shared" si="8"/>
        <v>17.309999999999999</v>
      </c>
      <c r="S47" s="52">
        <f t="shared" si="9"/>
        <v>14678.879999999999</v>
      </c>
      <c r="T47" s="53">
        <f t="shared" si="10"/>
        <v>0.60901018429682541</v>
      </c>
    </row>
    <row r="48" ht="15.95" customHeight="1">
      <c r="A48" s="342" t="s">
        <v>485</v>
      </c>
      <c r="B48" s="39" t="s">
        <v>400</v>
      </c>
      <c r="C48" s="40" t="s">
        <v>412</v>
      </c>
      <c r="D48" s="41">
        <v>1</v>
      </c>
      <c r="E48" s="42">
        <v>48</v>
      </c>
      <c r="F48" s="43">
        <v>0</v>
      </c>
      <c r="G48" s="44">
        <f t="shared" si="0"/>
        <v>48</v>
      </c>
      <c r="H48" s="45">
        <f t="shared" si="1"/>
        <v>6.8558400000000006</v>
      </c>
      <c r="I48" s="45">
        <f t="shared" si="2"/>
        <v>6.8558400000000006</v>
      </c>
      <c r="J48" s="45">
        <f t="shared" si="3"/>
        <v>0.89125920000000014</v>
      </c>
      <c r="K48" s="46">
        <f t="shared" si="4"/>
        <v>5.9645808000000002</v>
      </c>
      <c r="L48" s="47">
        <v>0.20000000000000001</v>
      </c>
      <c r="M48" s="48">
        <f t="shared" si="5"/>
        <v>1.19291616</v>
      </c>
      <c r="N48" s="49">
        <v>0.050000000000000003</v>
      </c>
      <c r="O48" s="50">
        <f t="shared" si="6"/>
        <v>0.29822904</v>
      </c>
      <c r="P48" s="49">
        <v>0.050000000000000003</v>
      </c>
      <c r="Q48" s="50">
        <f t="shared" si="7"/>
        <v>0.29822904</v>
      </c>
      <c r="R48" s="51">
        <f t="shared" si="8"/>
        <v>4.1799999999999997</v>
      </c>
      <c r="S48" s="52">
        <f t="shared" si="9"/>
        <v>4.1799999999999997</v>
      </c>
      <c r="T48" s="53">
        <f t="shared" si="10"/>
        <v>0.6096991761768068</v>
      </c>
    </row>
    <row r="49" ht="15.95" customHeight="1">
      <c r="A49" s="342" t="s">
        <v>485</v>
      </c>
      <c r="B49" s="39" t="s">
        <v>400</v>
      </c>
      <c r="C49" s="40" t="s">
        <v>412</v>
      </c>
      <c r="D49" s="41">
        <v>46</v>
      </c>
      <c r="E49" s="42">
        <v>48</v>
      </c>
      <c r="F49" s="43">
        <v>0.34999999999999998</v>
      </c>
      <c r="G49" s="44">
        <f t="shared" si="0"/>
        <v>31</v>
      </c>
      <c r="H49" s="45">
        <f t="shared" si="1"/>
        <v>4.4277300000000004</v>
      </c>
      <c r="I49" s="45">
        <f t="shared" si="2"/>
        <v>203.67558000000002</v>
      </c>
      <c r="J49" s="45">
        <f t="shared" si="3"/>
        <v>0.57560490000000009</v>
      </c>
      <c r="K49" s="46">
        <f t="shared" si="4"/>
        <v>177.19775460000002</v>
      </c>
      <c r="L49" s="47">
        <v>0.20000000000000001</v>
      </c>
      <c r="M49" s="48">
        <f t="shared" si="5"/>
        <v>35.439550920000009</v>
      </c>
      <c r="N49" s="49">
        <v>0.050000000000000003</v>
      </c>
      <c r="O49" s="50">
        <f t="shared" si="6"/>
        <v>8.8598877300000023</v>
      </c>
      <c r="P49" s="49">
        <v>0.050000000000000003</v>
      </c>
      <c r="Q49" s="50">
        <f t="shared" si="7"/>
        <v>8.8598877300000023</v>
      </c>
      <c r="R49" s="51">
        <f t="shared" si="8"/>
        <v>2.7000000000000002</v>
      </c>
      <c r="S49" s="52">
        <f t="shared" si="9"/>
        <v>124.2</v>
      </c>
      <c r="T49" s="53">
        <f t="shared" si="10"/>
        <v>0.60979328007805345</v>
      </c>
    </row>
    <row r="50" ht="15.95" customHeight="1">
      <c r="A50" s="342" t="s">
        <v>485</v>
      </c>
      <c r="B50" s="39" t="s">
        <v>64</v>
      </c>
      <c r="C50" s="40" t="s">
        <v>413</v>
      </c>
      <c r="D50" s="41">
        <v>1</v>
      </c>
      <c r="E50" s="42">
        <v>98</v>
      </c>
      <c r="F50" s="43">
        <v>0</v>
      </c>
      <c r="G50" s="44">
        <f t="shared" si="0"/>
        <v>98</v>
      </c>
      <c r="H50" s="45">
        <f t="shared" si="1"/>
        <v>13.997340000000001</v>
      </c>
      <c r="I50" s="45">
        <f t="shared" si="2"/>
        <v>13.997340000000001</v>
      </c>
      <c r="J50" s="45">
        <f t="shared" si="3"/>
        <v>1.8196542000000002</v>
      </c>
      <c r="K50" s="46">
        <f t="shared" si="4"/>
        <v>12.177685800000001</v>
      </c>
      <c r="L50" s="47">
        <v>0.20000000000000001</v>
      </c>
      <c r="M50" s="48">
        <f t="shared" si="5"/>
        <v>2.4355371600000004</v>
      </c>
      <c r="N50" s="49">
        <v>0.050000000000000003</v>
      </c>
      <c r="O50" s="50">
        <f t="shared" si="6"/>
        <v>0.60888429000000011</v>
      </c>
      <c r="P50" s="49">
        <v>0.050000000000000003</v>
      </c>
      <c r="Q50" s="50">
        <f t="shared" si="7"/>
        <v>0.60888429000000011</v>
      </c>
      <c r="R50" s="51">
        <f t="shared" si="8"/>
        <v>8.5199999999999996</v>
      </c>
      <c r="S50" s="52">
        <f t="shared" si="9"/>
        <v>8.5199999999999996</v>
      </c>
      <c r="T50" s="53">
        <f t="shared" si="10"/>
        <v>0.60868707911646058</v>
      </c>
    </row>
    <row r="51" ht="15.95" customHeight="1">
      <c r="A51" s="342" t="s">
        <v>485</v>
      </c>
      <c r="B51" s="39" t="s">
        <v>64</v>
      </c>
      <c r="C51" s="40" t="s">
        <v>413</v>
      </c>
      <c r="D51" s="41">
        <v>5</v>
      </c>
      <c r="E51" s="42">
        <v>98</v>
      </c>
      <c r="F51" s="43">
        <v>0.34999999999999998</v>
      </c>
      <c r="G51" s="44">
        <f t="shared" si="0"/>
        <v>63</v>
      </c>
      <c r="H51" s="45">
        <f t="shared" si="1"/>
        <v>8.9982900000000008</v>
      </c>
      <c r="I51" s="45">
        <f t="shared" si="2"/>
        <v>44.99145</v>
      </c>
      <c r="J51" s="45">
        <f t="shared" si="3"/>
        <v>1.1697777</v>
      </c>
      <c r="K51" s="46">
        <f t="shared" si="4"/>
        <v>39.142561500000006</v>
      </c>
      <c r="L51" s="47">
        <v>0.20000000000000001</v>
      </c>
      <c r="M51" s="48">
        <f t="shared" si="5"/>
        <v>7.8285123000000016</v>
      </c>
      <c r="N51" s="49">
        <v>0.050000000000000003</v>
      </c>
      <c r="O51" s="50">
        <f t="shared" si="6"/>
        <v>1.9571280750000004</v>
      </c>
      <c r="P51" s="49">
        <v>0.050000000000000003</v>
      </c>
      <c r="Q51" s="50">
        <f t="shared" si="7"/>
        <v>1.9571280750000004</v>
      </c>
      <c r="R51" s="51">
        <f t="shared" si="8"/>
        <v>5.4800000000000004</v>
      </c>
      <c r="S51" s="52">
        <f t="shared" si="9"/>
        <v>27.400000000000002</v>
      </c>
      <c r="T51" s="53">
        <f t="shared" si="10"/>
        <v>0.60900459976284382</v>
      </c>
    </row>
    <row r="52" ht="15.95" customHeight="1">
      <c r="A52" s="342" t="s">
        <v>485</v>
      </c>
      <c r="B52" s="39" t="s">
        <v>66</v>
      </c>
      <c r="C52" s="40" t="s">
        <v>67</v>
      </c>
      <c r="D52" s="41">
        <v>9</v>
      </c>
      <c r="E52" s="42">
        <v>228</v>
      </c>
      <c r="F52" s="43">
        <v>0</v>
      </c>
      <c r="G52" s="44">
        <f t="shared" si="0"/>
        <v>228</v>
      </c>
      <c r="H52" s="45">
        <f t="shared" si="1"/>
        <v>32.565240000000003</v>
      </c>
      <c r="I52" s="45">
        <f t="shared" si="2"/>
        <v>293.08716000000004</v>
      </c>
      <c r="J52" s="45">
        <f t="shared" si="3"/>
        <v>4.2334812000000008</v>
      </c>
      <c r="K52" s="46">
        <f t="shared" si="4"/>
        <v>254.98582920000001</v>
      </c>
      <c r="L52" s="47">
        <v>0.20000000000000001</v>
      </c>
      <c r="M52" s="48">
        <f t="shared" si="5"/>
        <v>50.997165840000008</v>
      </c>
      <c r="N52" s="49">
        <v>0.050000000000000003</v>
      </c>
      <c r="O52" s="50">
        <f t="shared" si="6"/>
        <v>12.749291460000002</v>
      </c>
      <c r="P52" s="49">
        <v>0.050000000000000003</v>
      </c>
      <c r="Q52" s="50">
        <f t="shared" si="7"/>
        <v>12.749291460000002</v>
      </c>
      <c r="R52" s="51">
        <f t="shared" si="8"/>
        <v>19.829999999999998</v>
      </c>
      <c r="S52" s="52">
        <f t="shared" si="9"/>
        <v>178.46999999999997</v>
      </c>
      <c r="T52" s="53">
        <f t="shared" si="10"/>
        <v>0.60893148645611073</v>
      </c>
    </row>
    <row r="53" ht="15.95" customHeight="1">
      <c r="A53" s="342" t="s">
        <v>485</v>
      </c>
      <c r="B53" s="39" t="s">
        <v>66</v>
      </c>
      <c r="C53" s="40" t="s">
        <v>67</v>
      </c>
      <c r="D53" s="41">
        <v>208</v>
      </c>
      <c r="E53" s="42">
        <v>228</v>
      </c>
      <c r="F53" s="43">
        <v>0.80000000000000004</v>
      </c>
      <c r="G53" s="44">
        <f t="shared" si="0"/>
        <v>45</v>
      </c>
      <c r="H53" s="45">
        <f t="shared" si="1"/>
        <v>6.4273500000000006</v>
      </c>
      <c r="I53" s="45">
        <f t="shared" si="2"/>
        <v>1336.8888000000002</v>
      </c>
      <c r="J53" s="45">
        <f t="shared" si="3"/>
        <v>0.83555550000000012</v>
      </c>
      <c r="K53" s="46">
        <f t="shared" si="4"/>
        <v>1163.0932560000001</v>
      </c>
      <c r="L53" s="47">
        <v>0.20000000000000001</v>
      </c>
      <c r="M53" s="48">
        <f t="shared" si="5"/>
        <v>232.61865120000004</v>
      </c>
      <c r="N53" s="49">
        <v>0.050000000000000003</v>
      </c>
      <c r="O53" s="50">
        <f t="shared" si="6"/>
        <v>58.154662800000011</v>
      </c>
      <c r="P53" s="49">
        <v>0.050000000000000003</v>
      </c>
      <c r="Q53" s="50">
        <f t="shared" si="7"/>
        <v>58.154662800000011</v>
      </c>
      <c r="R53" s="51">
        <f t="shared" si="8"/>
        <v>3.9100000000000001</v>
      </c>
      <c r="S53" s="52">
        <f t="shared" si="9"/>
        <v>813.27999999999997</v>
      </c>
      <c r="T53" s="53">
        <f t="shared" si="10"/>
        <v>0.60833780640543911</v>
      </c>
    </row>
    <row r="54" ht="15.95" customHeight="1">
      <c r="A54" s="342" t="s">
        <v>485</v>
      </c>
      <c r="B54" s="39" t="s">
        <v>66</v>
      </c>
      <c r="C54" s="40" t="s">
        <v>67</v>
      </c>
      <c r="D54" s="41">
        <v>1175</v>
      </c>
      <c r="E54" s="42">
        <v>228</v>
      </c>
      <c r="F54" s="43">
        <v>0.88</v>
      </c>
      <c r="G54" s="44">
        <f t="shared" si="0"/>
        <v>27</v>
      </c>
      <c r="H54" s="45">
        <f t="shared" si="1"/>
        <v>3.8564100000000003</v>
      </c>
      <c r="I54" s="45">
        <f t="shared" si="2"/>
        <v>4531.2817500000001</v>
      </c>
      <c r="J54" s="45">
        <f t="shared" si="3"/>
        <v>0.50133330000000009</v>
      </c>
      <c r="K54" s="46">
        <f t="shared" si="4"/>
        <v>3942.2151225000002</v>
      </c>
      <c r="L54" s="47">
        <v>0.20000000000000001</v>
      </c>
      <c r="M54" s="48">
        <f t="shared" si="5"/>
        <v>788.44302450000009</v>
      </c>
      <c r="N54" s="49">
        <v>0.050000000000000003</v>
      </c>
      <c r="O54" s="50">
        <f t="shared" si="6"/>
        <v>197.11075612500002</v>
      </c>
      <c r="P54" s="49">
        <v>0.050000000000000003</v>
      </c>
      <c r="Q54" s="50">
        <f t="shared" si="7"/>
        <v>197.11075612500002</v>
      </c>
      <c r="R54" s="51">
        <f t="shared" si="8"/>
        <v>2.3500000000000001</v>
      </c>
      <c r="S54" s="52">
        <f t="shared" si="9"/>
        <v>2761.25</v>
      </c>
      <c r="T54" s="53">
        <f t="shared" si="10"/>
        <v>0.60937504051695746</v>
      </c>
    </row>
    <row r="55" ht="15.95" customHeight="1">
      <c r="A55" s="342" t="s">
        <v>485</v>
      </c>
      <c r="B55" s="39" t="s">
        <v>537</v>
      </c>
      <c r="C55" s="40" t="s">
        <v>538</v>
      </c>
      <c r="D55" s="41">
        <v>129</v>
      </c>
      <c r="E55" s="42">
        <v>298</v>
      </c>
      <c r="F55" s="43">
        <v>0</v>
      </c>
      <c r="G55" s="44">
        <f t="shared" si="0"/>
        <v>298</v>
      </c>
      <c r="H55" s="45">
        <f t="shared" si="1"/>
        <v>42.563340000000004</v>
      </c>
      <c r="I55" s="45">
        <f t="shared" si="2"/>
        <v>5490.6708600000002</v>
      </c>
      <c r="J55" s="45">
        <f t="shared" si="3"/>
        <v>5.5332342000000008</v>
      </c>
      <c r="K55" s="46">
        <f t="shared" si="4"/>
        <v>4776.8836482000006</v>
      </c>
      <c r="L55" s="47">
        <v>0.20000000000000001</v>
      </c>
      <c r="M55" s="48">
        <f t="shared" si="5"/>
        <v>955.37672964000012</v>
      </c>
      <c r="N55" s="49">
        <v>0.050000000000000003</v>
      </c>
      <c r="O55" s="50">
        <f t="shared" si="6"/>
        <v>238.84418241000003</v>
      </c>
      <c r="P55" s="49">
        <v>0.050000000000000003</v>
      </c>
      <c r="Q55" s="50">
        <f t="shared" si="7"/>
        <v>238.84418241000003</v>
      </c>
      <c r="R55" s="51">
        <f t="shared" si="8"/>
        <v>25.920000000000002</v>
      </c>
      <c r="S55" s="52">
        <f t="shared" si="9"/>
        <v>3343.6800000000003</v>
      </c>
      <c r="T55" s="53">
        <f t="shared" si="10"/>
        <v>0.60897476560815011</v>
      </c>
    </row>
    <row r="56" ht="15.95" customHeight="1">
      <c r="A56" s="342" t="s">
        <v>485</v>
      </c>
      <c r="B56" s="39" t="s">
        <v>537</v>
      </c>
      <c r="C56" s="40" t="s">
        <v>538</v>
      </c>
      <c r="D56" s="41">
        <v>653</v>
      </c>
      <c r="E56" s="42">
        <v>298</v>
      </c>
      <c r="F56" s="43">
        <v>0.29999999999999999</v>
      </c>
      <c r="G56" s="44">
        <f t="shared" si="0"/>
        <v>208</v>
      </c>
      <c r="H56" s="45">
        <f t="shared" si="1"/>
        <v>29.708640000000003</v>
      </c>
      <c r="I56" s="45">
        <f t="shared" si="2"/>
        <v>19399.74192</v>
      </c>
      <c r="J56" s="45">
        <f t="shared" si="3"/>
        <v>3.8621232000000005</v>
      </c>
      <c r="K56" s="46">
        <f t="shared" si="4"/>
        <v>16877.775470400004</v>
      </c>
      <c r="L56" s="47">
        <v>0.20000000000000001</v>
      </c>
      <c r="M56" s="48">
        <f t="shared" si="5"/>
        <v>3375.5550940800008</v>
      </c>
      <c r="N56" s="49">
        <v>0.050000000000000003</v>
      </c>
      <c r="O56" s="50">
        <f t="shared" si="6"/>
        <v>843.8887735200002</v>
      </c>
      <c r="P56" s="49">
        <v>0.050000000000000003</v>
      </c>
      <c r="Q56" s="50">
        <f t="shared" si="7"/>
        <v>843.8887735200002</v>
      </c>
      <c r="R56" s="51">
        <f t="shared" si="8"/>
        <v>18.09</v>
      </c>
      <c r="S56" s="52">
        <f t="shared" si="9"/>
        <v>11812.77</v>
      </c>
      <c r="T56" s="53">
        <f t="shared" si="10"/>
        <v>0.60891377053947948</v>
      </c>
    </row>
    <row r="57" ht="15.95" customHeight="1">
      <c r="A57" s="342" t="s">
        <v>485</v>
      </c>
      <c r="B57" s="39" t="s">
        <v>539</v>
      </c>
      <c r="C57" s="40" t="s">
        <v>540</v>
      </c>
      <c r="D57" s="41">
        <v>32</v>
      </c>
      <c r="E57" s="42">
        <v>448</v>
      </c>
      <c r="F57" s="43">
        <v>0</v>
      </c>
      <c r="G57" s="44">
        <f t="shared" si="0"/>
        <v>448</v>
      </c>
      <c r="H57" s="45">
        <f t="shared" si="1"/>
        <v>63.987840000000006</v>
      </c>
      <c r="I57" s="45">
        <f t="shared" si="2"/>
        <v>2047.6108800000002</v>
      </c>
      <c r="J57" s="45">
        <f t="shared" si="3"/>
        <v>8.318419200000001</v>
      </c>
      <c r="K57" s="46">
        <f t="shared" si="4"/>
        <v>1781.4214656000001</v>
      </c>
      <c r="L57" s="47">
        <v>0.20000000000000001</v>
      </c>
      <c r="M57" s="48">
        <f t="shared" si="5"/>
        <v>356.28429312000003</v>
      </c>
      <c r="N57" s="49">
        <v>0.050000000000000003</v>
      </c>
      <c r="O57" s="50">
        <f t="shared" si="6"/>
        <v>89.071073280000007</v>
      </c>
      <c r="P57" s="49">
        <v>0.050000000000000003</v>
      </c>
      <c r="Q57" s="50">
        <f t="shared" si="7"/>
        <v>89.071073280000007</v>
      </c>
      <c r="R57" s="51">
        <f t="shared" si="8"/>
        <v>38.969999999999999</v>
      </c>
      <c r="S57" s="52">
        <f t="shared" si="9"/>
        <v>1247.04</v>
      </c>
      <c r="T57" s="53">
        <f t="shared" si="10"/>
        <v>0.60902196417319288</v>
      </c>
    </row>
    <row r="58" ht="15.95" customHeight="1">
      <c r="A58" s="342" t="s">
        <v>485</v>
      </c>
      <c r="B58" s="39" t="s">
        <v>539</v>
      </c>
      <c r="C58" s="40" t="s">
        <v>540</v>
      </c>
      <c r="D58" s="41">
        <v>282</v>
      </c>
      <c r="E58" s="42">
        <v>448</v>
      </c>
      <c r="F58" s="43">
        <v>0.29999999999999999</v>
      </c>
      <c r="G58" s="44">
        <f t="shared" si="0"/>
        <v>313</v>
      </c>
      <c r="H58" s="45">
        <f t="shared" si="1"/>
        <v>44.705790000000007</v>
      </c>
      <c r="I58" s="45">
        <f t="shared" si="2"/>
        <v>12607.032780000001</v>
      </c>
      <c r="J58" s="45">
        <f t="shared" si="3"/>
        <v>5.8117527000000013</v>
      </c>
      <c r="K58" s="46">
        <f t="shared" si="4"/>
        <v>10968.118518600002</v>
      </c>
      <c r="L58" s="47">
        <v>0.20000000000000001</v>
      </c>
      <c r="M58" s="48">
        <f t="shared" si="5"/>
        <v>2193.6237037200003</v>
      </c>
      <c r="N58" s="49">
        <v>0.050000000000000003</v>
      </c>
      <c r="O58" s="50">
        <f t="shared" si="6"/>
        <v>548.40592593000008</v>
      </c>
      <c r="P58" s="49">
        <v>0.050000000000000003</v>
      </c>
      <c r="Q58" s="50">
        <f t="shared" si="7"/>
        <v>548.40592593000008</v>
      </c>
      <c r="R58" s="51">
        <f t="shared" si="8"/>
        <v>27.23</v>
      </c>
      <c r="S58" s="52">
        <f t="shared" si="9"/>
        <v>7678.8599999999997</v>
      </c>
      <c r="T58" s="53">
        <f t="shared" si="10"/>
        <v>0.60909336352181664</v>
      </c>
    </row>
    <row r="59" ht="15.95" customHeight="1">
      <c r="A59" s="342" t="s">
        <v>485</v>
      </c>
      <c r="B59" s="39" t="s">
        <v>541</v>
      </c>
      <c r="C59" s="40" t="s">
        <v>542</v>
      </c>
      <c r="D59" s="41">
        <v>61</v>
      </c>
      <c r="E59" s="42">
        <v>548</v>
      </c>
      <c r="F59" s="43">
        <v>0</v>
      </c>
      <c r="G59" s="44">
        <f t="shared" si="0"/>
        <v>548</v>
      </c>
      <c r="H59" s="45">
        <f t="shared" si="1"/>
        <v>78.270840000000007</v>
      </c>
      <c r="I59" s="45">
        <f t="shared" si="2"/>
        <v>4774.52124</v>
      </c>
      <c r="J59" s="45">
        <f t="shared" si="3"/>
        <v>10.175209200000001</v>
      </c>
      <c r="K59" s="46">
        <f t="shared" si="4"/>
        <v>4153.8334788000002</v>
      </c>
      <c r="L59" s="47">
        <v>0.20000000000000001</v>
      </c>
      <c r="M59" s="48">
        <f t="shared" si="5"/>
        <v>830.76669576000006</v>
      </c>
      <c r="N59" s="49">
        <v>0.050000000000000003</v>
      </c>
      <c r="O59" s="50">
        <f t="shared" si="6"/>
        <v>207.69167394000002</v>
      </c>
      <c r="P59" s="49">
        <v>0.050000000000000003</v>
      </c>
      <c r="Q59" s="50">
        <f t="shared" si="7"/>
        <v>207.69167394000002</v>
      </c>
      <c r="R59" s="51">
        <f t="shared" si="8"/>
        <v>47.670000000000002</v>
      </c>
      <c r="S59" s="52">
        <f t="shared" si="9"/>
        <v>2907.8699999999999</v>
      </c>
      <c r="T59" s="53">
        <f t="shared" si="10"/>
        <v>0.60903907508850041</v>
      </c>
    </row>
    <row r="60" ht="15.95" customHeight="1">
      <c r="A60" s="342" t="s">
        <v>485</v>
      </c>
      <c r="B60" s="39" t="s">
        <v>541</v>
      </c>
      <c r="C60" s="40" t="s">
        <v>542</v>
      </c>
      <c r="D60" s="41">
        <v>333</v>
      </c>
      <c r="E60" s="42">
        <v>548</v>
      </c>
      <c r="F60" s="43">
        <v>0.29999999999999999</v>
      </c>
      <c r="G60" s="44">
        <f t="shared" si="0"/>
        <v>383</v>
      </c>
      <c r="H60" s="45">
        <f t="shared" si="1"/>
        <v>54.703890000000001</v>
      </c>
      <c r="I60" s="45">
        <f t="shared" si="2"/>
        <v>18216.395370000002</v>
      </c>
      <c r="J60" s="45">
        <f t="shared" si="3"/>
        <v>7.1115057000000004</v>
      </c>
      <c r="K60" s="46">
        <f t="shared" si="4"/>
        <v>15848.2639719</v>
      </c>
      <c r="L60" s="47">
        <v>0.20000000000000001</v>
      </c>
      <c r="M60" s="48">
        <f t="shared" si="5"/>
        <v>3169.6527943800002</v>
      </c>
      <c r="N60" s="49">
        <v>0.050000000000000003</v>
      </c>
      <c r="O60" s="50">
        <f t="shared" si="6"/>
        <v>792.41319859500004</v>
      </c>
      <c r="P60" s="49">
        <v>0.050000000000000003</v>
      </c>
      <c r="Q60" s="50">
        <f t="shared" si="7"/>
        <v>792.41319859500004</v>
      </c>
      <c r="R60" s="51">
        <f t="shared" si="8"/>
        <v>33.310000000000002</v>
      </c>
      <c r="S60" s="52">
        <f t="shared" si="9"/>
        <v>11092.230000000001</v>
      </c>
      <c r="T60" s="53">
        <f t="shared" si="10"/>
        <v>0.60891464939696249</v>
      </c>
    </row>
    <row r="61" ht="15.95" customHeight="1">
      <c r="A61" s="342" t="s">
        <v>485</v>
      </c>
      <c r="B61" s="39" t="s">
        <v>364</v>
      </c>
      <c r="C61" s="40" t="s">
        <v>69</v>
      </c>
      <c r="D61" s="41">
        <v>15</v>
      </c>
      <c r="E61" s="42">
        <v>298</v>
      </c>
      <c r="F61" s="43">
        <v>0.83999999999999997</v>
      </c>
      <c r="G61" s="44">
        <f t="shared" si="0"/>
        <v>47</v>
      </c>
      <c r="H61" s="45">
        <f t="shared" si="1"/>
        <v>6.7130100000000006</v>
      </c>
      <c r="I61" s="45">
        <f t="shared" si="2"/>
        <v>100.69515000000001</v>
      </c>
      <c r="J61" s="45">
        <f t="shared" si="3"/>
        <v>0.87269130000000006</v>
      </c>
      <c r="K61" s="46">
        <f t="shared" si="4"/>
        <v>87.604780500000018</v>
      </c>
      <c r="L61" s="47">
        <v>0.20000000000000001</v>
      </c>
      <c r="M61" s="48">
        <f t="shared" si="5"/>
        <v>17.520956100000003</v>
      </c>
      <c r="N61" s="49">
        <v>0.050000000000000003</v>
      </c>
      <c r="O61" s="50">
        <f t="shared" si="6"/>
        <v>4.3802390250000007</v>
      </c>
      <c r="P61" s="49">
        <v>0.050000000000000003</v>
      </c>
      <c r="Q61" s="50">
        <f t="shared" si="7"/>
        <v>4.3802390250000007</v>
      </c>
      <c r="R61" s="51">
        <f t="shared" si="8"/>
        <v>4.0899999999999999</v>
      </c>
      <c r="S61" s="52">
        <f t="shared" si="9"/>
        <v>61.349999999999994</v>
      </c>
      <c r="T61" s="53">
        <f t="shared" si="10"/>
        <v>0.60926469646254056</v>
      </c>
    </row>
    <row r="62" ht="15.95" customHeight="1">
      <c r="A62" s="342" t="s">
        <v>485</v>
      </c>
      <c r="B62" s="39" t="s">
        <v>363</v>
      </c>
      <c r="C62" s="40" t="s">
        <v>414</v>
      </c>
      <c r="D62" s="41">
        <v>1</v>
      </c>
      <c r="E62" s="42">
        <v>248</v>
      </c>
      <c r="F62" s="43">
        <v>0</v>
      </c>
      <c r="G62" s="44">
        <f t="shared" si="0"/>
        <v>248</v>
      </c>
      <c r="H62" s="45">
        <f t="shared" si="1"/>
        <v>35.421840000000003</v>
      </c>
      <c r="I62" s="45">
        <f t="shared" si="2"/>
        <v>35.421840000000003</v>
      </c>
      <c r="J62" s="45">
        <f t="shared" si="3"/>
        <v>4.6048392000000007</v>
      </c>
      <c r="K62" s="46">
        <f t="shared" si="4"/>
        <v>30.817000800000002</v>
      </c>
      <c r="L62" s="47">
        <v>0.20000000000000001</v>
      </c>
      <c r="M62" s="48">
        <f t="shared" si="5"/>
        <v>6.163400160000001</v>
      </c>
      <c r="N62" s="49">
        <v>0.050000000000000003</v>
      </c>
      <c r="O62" s="50">
        <f t="shared" si="6"/>
        <v>1.5408500400000003</v>
      </c>
      <c r="P62" s="49">
        <v>0.050000000000000003</v>
      </c>
      <c r="Q62" s="50">
        <f t="shared" si="7"/>
        <v>1.5408500400000003</v>
      </c>
      <c r="R62" s="51">
        <f t="shared" si="8"/>
        <v>21.57</v>
      </c>
      <c r="S62" s="52">
        <f t="shared" si="9"/>
        <v>21.57</v>
      </c>
      <c r="T62" s="53">
        <f t="shared" si="10"/>
        <v>0.60894634496683397</v>
      </c>
    </row>
    <row r="63" ht="15.95" customHeight="1">
      <c r="A63" s="342" t="s">
        <v>485</v>
      </c>
      <c r="B63" s="39" t="s">
        <v>363</v>
      </c>
      <c r="C63" s="40" t="s">
        <v>414</v>
      </c>
      <c r="D63" s="41">
        <v>146</v>
      </c>
      <c r="E63" s="42">
        <v>248</v>
      </c>
      <c r="F63" s="43">
        <v>0.83999999999999997</v>
      </c>
      <c r="G63" s="44">
        <f t="shared" si="0"/>
        <v>39</v>
      </c>
      <c r="H63" s="45">
        <f t="shared" si="1"/>
        <v>5.5703700000000005</v>
      </c>
      <c r="I63" s="45">
        <f t="shared" si="2"/>
        <v>813.27402000000006</v>
      </c>
      <c r="J63" s="45">
        <f t="shared" si="3"/>
        <v>0.72414810000000007</v>
      </c>
      <c r="K63" s="46">
        <f t="shared" si="4"/>
        <v>707.54839740000011</v>
      </c>
      <c r="L63" s="47">
        <v>0.20000000000000001</v>
      </c>
      <c r="M63" s="48">
        <f t="shared" si="5"/>
        <v>141.50967948000002</v>
      </c>
      <c r="N63" s="49">
        <v>0.050000000000000003</v>
      </c>
      <c r="O63" s="50">
        <f t="shared" si="6"/>
        <v>35.377419870000004</v>
      </c>
      <c r="P63" s="49">
        <v>0.050000000000000003</v>
      </c>
      <c r="Q63" s="50">
        <f t="shared" si="7"/>
        <v>35.377419870000004</v>
      </c>
      <c r="R63" s="51">
        <f t="shared" si="8"/>
        <v>3.3900000000000001</v>
      </c>
      <c r="S63" s="52">
        <f t="shared" si="9"/>
        <v>494.94</v>
      </c>
      <c r="T63" s="53">
        <f t="shared" si="10"/>
        <v>0.60857716812348184</v>
      </c>
    </row>
    <row r="64" ht="15.95" customHeight="1">
      <c r="A64" s="342" t="s">
        <v>485</v>
      </c>
      <c r="B64" s="39" t="s">
        <v>72</v>
      </c>
      <c r="C64" s="40" t="s">
        <v>73</v>
      </c>
      <c r="D64" s="41">
        <v>8</v>
      </c>
      <c r="E64" s="42">
        <v>228</v>
      </c>
      <c r="F64" s="43">
        <v>0.59999999999999998</v>
      </c>
      <c r="G64" s="44">
        <f t="shared" si="0"/>
        <v>91</v>
      </c>
      <c r="H64" s="45">
        <f t="shared" si="1"/>
        <v>12.997530000000001</v>
      </c>
      <c r="I64" s="45">
        <f t="shared" si="2"/>
        <v>103.98024000000001</v>
      </c>
      <c r="J64" s="45">
        <f t="shared" si="3"/>
        <v>1.6896789000000001</v>
      </c>
      <c r="K64" s="46">
        <f t="shared" si="4"/>
        <v>90.462808800000005</v>
      </c>
      <c r="L64" s="47">
        <v>0.20000000000000001</v>
      </c>
      <c r="M64" s="48">
        <f t="shared" si="5"/>
        <v>18.092561760000002</v>
      </c>
      <c r="N64" s="49">
        <v>0.050000000000000003</v>
      </c>
      <c r="O64" s="50">
        <f t="shared" si="6"/>
        <v>4.5231404400000006</v>
      </c>
      <c r="P64" s="49">
        <v>0.050000000000000003</v>
      </c>
      <c r="Q64" s="50">
        <f t="shared" si="7"/>
        <v>4.5231404400000006</v>
      </c>
      <c r="R64" s="51">
        <f t="shared" si="8"/>
        <v>7.9199999999999999</v>
      </c>
      <c r="S64" s="52">
        <f t="shared" si="9"/>
        <v>63.359999999999999</v>
      </c>
      <c r="T64" s="53">
        <f t="shared" si="10"/>
        <v>0.60934654507433328</v>
      </c>
    </row>
    <row r="65" ht="15.95" customHeight="1">
      <c r="A65" s="342" t="s">
        <v>485</v>
      </c>
      <c r="B65" s="39" t="s">
        <v>74</v>
      </c>
      <c r="C65" s="40" t="s">
        <v>75</v>
      </c>
      <c r="D65" s="41">
        <v>21</v>
      </c>
      <c r="E65" s="42">
        <v>248</v>
      </c>
      <c r="F65" s="43">
        <v>0.5</v>
      </c>
      <c r="G65" s="44">
        <f t="shared" si="0"/>
        <v>124</v>
      </c>
      <c r="H65" s="45">
        <f t="shared" si="1"/>
        <v>17.710920000000002</v>
      </c>
      <c r="I65" s="45">
        <f t="shared" si="2"/>
        <v>371.92932000000002</v>
      </c>
      <c r="J65" s="45">
        <f t="shared" si="3"/>
        <v>2.3024196000000003</v>
      </c>
      <c r="K65" s="46">
        <f t="shared" si="4"/>
        <v>323.57850840000003</v>
      </c>
      <c r="L65" s="47">
        <v>0.20000000000000001</v>
      </c>
      <c r="M65" s="48">
        <f t="shared" si="5"/>
        <v>64.715701680000009</v>
      </c>
      <c r="N65" s="49">
        <v>0.050000000000000003</v>
      </c>
      <c r="O65" s="50">
        <f t="shared" si="6"/>
        <v>16.178925420000002</v>
      </c>
      <c r="P65" s="49">
        <v>0.050000000000000003</v>
      </c>
      <c r="Q65" s="50">
        <f t="shared" si="7"/>
        <v>16.178925420000002</v>
      </c>
      <c r="R65" s="51">
        <f t="shared" si="8"/>
        <v>10.789999999999999</v>
      </c>
      <c r="S65" s="52">
        <f t="shared" si="9"/>
        <v>226.58999999999997</v>
      </c>
      <c r="T65" s="53">
        <f t="shared" si="10"/>
        <v>0.6092286566705738</v>
      </c>
    </row>
    <row r="66" ht="15.95" customHeight="1">
      <c r="A66" s="342" t="s">
        <v>485</v>
      </c>
      <c r="B66" s="39" t="s">
        <v>76</v>
      </c>
      <c r="C66" s="40" t="s">
        <v>77</v>
      </c>
      <c r="D66" s="41">
        <v>23</v>
      </c>
      <c r="E66" s="42">
        <v>348</v>
      </c>
      <c r="F66" s="43">
        <v>0.5</v>
      </c>
      <c r="G66" s="44">
        <f t="shared" si="0"/>
        <v>174</v>
      </c>
      <c r="H66" s="45">
        <f t="shared" si="1"/>
        <v>24.852420000000002</v>
      </c>
      <c r="I66" s="45">
        <f t="shared" si="2"/>
        <v>571.60566000000006</v>
      </c>
      <c r="J66" s="45">
        <f t="shared" si="3"/>
        <v>3.2308146000000004</v>
      </c>
      <c r="K66" s="46">
        <f t="shared" si="4"/>
        <v>497.29692419999998</v>
      </c>
      <c r="L66" s="47">
        <v>0.20000000000000001</v>
      </c>
      <c r="M66" s="48">
        <f t="shared" si="5"/>
        <v>99.459384839999998</v>
      </c>
      <c r="N66" s="49">
        <v>0.050000000000000003</v>
      </c>
      <c r="O66" s="50">
        <f t="shared" si="6"/>
        <v>24.86484621</v>
      </c>
      <c r="P66" s="49">
        <v>0.050000000000000003</v>
      </c>
      <c r="Q66" s="50">
        <f t="shared" si="7"/>
        <v>24.86484621</v>
      </c>
      <c r="R66" s="51">
        <f t="shared" si="8"/>
        <v>15.140000000000001</v>
      </c>
      <c r="S66" s="52">
        <f t="shared" si="9"/>
        <v>348.22000000000003</v>
      </c>
      <c r="T66" s="53">
        <f t="shared" si="10"/>
        <v>0.60919620704945432</v>
      </c>
    </row>
    <row r="67" ht="15.95" customHeight="1">
      <c r="A67" s="342" t="s">
        <v>485</v>
      </c>
      <c r="B67" s="39" t="s">
        <v>78</v>
      </c>
      <c r="C67" s="40" t="s">
        <v>79</v>
      </c>
      <c r="D67" s="41">
        <v>679</v>
      </c>
      <c r="E67" s="42">
        <v>198</v>
      </c>
      <c r="F67" s="43">
        <v>0.83999999999999997</v>
      </c>
      <c r="G67" s="44">
        <f t="shared" si="0"/>
        <v>31</v>
      </c>
      <c r="H67" s="45">
        <f t="shared" si="1"/>
        <v>4.4277300000000004</v>
      </c>
      <c r="I67" s="45">
        <f t="shared" si="2"/>
        <v>3006.4286700000002</v>
      </c>
      <c r="J67" s="45">
        <f t="shared" si="3"/>
        <v>0.57560490000000009</v>
      </c>
      <c r="K67" s="46">
        <f t="shared" si="4"/>
        <v>2615.5929429000003</v>
      </c>
      <c r="L67" s="47">
        <v>0.20000000000000001</v>
      </c>
      <c r="M67" s="48">
        <f t="shared" si="5"/>
        <v>523.11858858000005</v>
      </c>
      <c r="N67" s="49">
        <v>0.050000000000000003</v>
      </c>
      <c r="O67" s="50">
        <f t="shared" si="6"/>
        <v>130.77964714500001</v>
      </c>
      <c r="P67" s="49">
        <v>0.050000000000000003</v>
      </c>
      <c r="Q67" s="50">
        <f t="shared" si="7"/>
        <v>130.77964714500001</v>
      </c>
      <c r="R67" s="51">
        <f t="shared" si="8"/>
        <v>2.7000000000000002</v>
      </c>
      <c r="S67" s="52">
        <f t="shared" si="9"/>
        <v>1833.3000000000002</v>
      </c>
      <c r="T67" s="53">
        <f t="shared" si="10"/>
        <v>0.60979328007805356</v>
      </c>
    </row>
    <row r="68" ht="15.95" customHeight="1">
      <c r="A68" s="342" t="s">
        <v>485</v>
      </c>
      <c r="B68" s="39" t="s">
        <v>80</v>
      </c>
      <c r="C68" s="40" t="s">
        <v>81</v>
      </c>
      <c r="D68" s="41">
        <v>78</v>
      </c>
      <c r="E68" s="42">
        <v>298</v>
      </c>
      <c r="F68" s="43">
        <v>0.83999999999999997</v>
      </c>
      <c r="G68" s="44">
        <f t="shared" si="0"/>
        <v>47</v>
      </c>
      <c r="H68" s="45">
        <f t="shared" si="1"/>
        <v>6.7130100000000006</v>
      </c>
      <c r="I68" s="45">
        <f t="shared" si="2"/>
        <v>523.61478</v>
      </c>
      <c r="J68" s="45">
        <f t="shared" si="3"/>
        <v>0.87269130000000006</v>
      </c>
      <c r="K68" s="46">
        <f t="shared" si="4"/>
        <v>455.54485860000005</v>
      </c>
      <c r="L68" s="47">
        <v>0.20000000000000001</v>
      </c>
      <c r="M68" s="48">
        <f t="shared" si="5"/>
        <v>91.108971720000014</v>
      </c>
      <c r="N68" s="49">
        <v>0.050000000000000003</v>
      </c>
      <c r="O68" s="50">
        <f t="shared" si="6"/>
        <v>22.777242930000003</v>
      </c>
      <c r="P68" s="49">
        <v>0.050000000000000003</v>
      </c>
      <c r="Q68" s="50">
        <f t="shared" si="7"/>
        <v>22.777242930000003</v>
      </c>
      <c r="R68" s="51">
        <f t="shared" si="8"/>
        <v>4.0899999999999999</v>
      </c>
      <c r="S68" s="52">
        <f t="shared" si="9"/>
        <v>319.01999999999998</v>
      </c>
      <c r="T68" s="53">
        <f t="shared" si="10"/>
        <v>0.60926469646254067</v>
      </c>
    </row>
    <row r="69" ht="15.95" customHeight="1">
      <c r="A69" s="342" t="s">
        <v>485</v>
      </c>
      <c r="B69" s="39" t="s">
        <v>82</v>
      </c>
      <c r="C69" s="40" t="s">
        <v>83</v>
      </c>
      <c r="D69" s="41">
        <v>233</v>
      </c>
      <c r="E69" s="42">
        <v>398</v>
      </c>
      <c r="F69" s="43">
        <v>0.75</v>
      </c>
      <c r="G69" s="44">
        <f t="shared" si="0"/>
        <v>99</v>
      </c>
      <c r="H69" s="45">
        <f t="shared" si="1"/>
        <v>14.140170000000001</v>
      </c>
      <c r="I69" s="45">
        <f t="shared" si="2"/>
        <v>3294.6596100000002</v>
      </c>
      <c r="J69" s="45">
        <f t="shared" si="3"/>
        <v>1.8382221000000003</v>
      </c>
      <c r="K69" s="46">
        <f t="shared" si="4"/>
        <v>2866.3538607000005</v>
      </c>
      <c r="L69" s="47">
        <v>0.20000000000000001</v>
      </c>
      <c r="M69" s="48">
        <f t="shared" si="5"/>
        <v>573.27077214000008</v>
      </c>
      <c r="N69" s="49">
        <v>0.050000000000000003</v>
      </c>
      <c r="O69" s="50">
        <f t="shared" si="6"/>
        <v>143.31769303500002</v>
      </c>
      <c r="P69" s="49">
        <v>0.050000000000000003</v>
      </c>
      <c r="Q69" s="50">
        <f t="shared" si="7"/>
        <v>143.31769303500002</v>
      </c>
      <c r="R69" s="51">
        <f t="shared" si="8"/>
        <v>8.6099999999999994</v>
      </c>
      <c r="S69" s="52">
        <f t="shared" si="9"/>
        <v>2006.1299999999999</v>
      </c>
      <c r="T69" s="53">
        <f t="shared" si="10"/>
        <v>0.60890357046626731</v>
      </c>
    </row>
    <row r="70" ht="15.95" customHeight="1">
      <c r="A70" s="342" t="s">
        <v>485</v>
      </c>
      <c r="B70" s="39" t="s">
        <v>365</v>
      </c>
      <c r="C70" s="40" t="s">
        <v>85</v>
      </c>
      <c r="D70" s="41">
        <v>2</v>
      </c>
      <c r="E70" s="42">
        <v>98</v>
      </c>
      <c r="F70" s="43">
        <v>0</v>
      </c>
      <c r="G70" s="44">
        <f t="shared" si="0"/>
        <v>98</v>
      </c>
      <c r="H70" s="45">
        <f t="shared" si="1"/>
        <v>13.997340000000001</v>
      </c>
      <c r="I70" s="45">
        <f t="shared" si="2"/>
        <v>27.994680000000002</v>
      </c>
      <c r="J70" s="45">
        <f t="shared" si="3"/>
        <v>1.8196542000000002</v>
      </c>
      <c r="K70" s="46">
        <f t="shared" si="4"/>
        <v>24.355371600000002</v>
      </c>
      <c r="L70" s="47">
        <v>0.20000000000000001</v>
      </c>
      <c r="M70" s="48">
        <f t="shared" si="5"/>
        <v>4.8710743200000008</v>
      </c>
      <c r="N70" s="49">
        <v>0.050000000000000003</v>
      </c>
      <c r="O70" s="50">
        <f t="shared" si="6"/>
        <v>1.2177685800000002</v>
      </c>
      <c r="P70" s="49">
        <v>0.050000000000000003</v>
      </c>
      <c r="Q70" s="50">
        <f t="shared" si="7"/>
        <v>1.2177685800000002</v>
      </c>
      <c r="R70" s="51">
        <f t="shared" si="8"/>
        <v>8.5199999999999996</v>
      </c>
      <c r="S70" s="52">
        <f t="shared" si="9"/>
        <v>17.039999999999999</v>
      </c>
      <c r="T70" s="53">
        <f t="shared" si="10"/>
        <v>0.60868707911646058</v>
      </c>
    </row>
    <row r="71" ht="15.95" customHeight="1">
      <c r="A71" s="342" t="s">
        <v>485</v>
      </c>
      <c r="B71" s="39" t="s">
        <v>365</v>
      </c>
      <c r="C71" s="40" t="s">
        <v>85</v>
      </c>
      <c r="D71" s="41">
        <v>2417</v>
      </c>
      <c r="E71" s="42">
        <v>98</v>
      </c>
      <c r="F71" s="43">
        <v>0.69999999999999996</v>
      </c>
      <c r="G71" s="44">
        <f t="shared" si="0"/>
        <v>29</v>
      </c>
      <c r="H71" s="45">
        <f t="shared" si="1"/>
        <v>4.1420700000000004</v>
      </c>
      <c r="I71" s="45">
        <f t="shared" si="2"/>
        <v>10011.38319</v>
      </c>
      <c r="J71" s="45">
        <f t="shared" si="3"/>
        <v>0.53846910000000003</v>
      </c>
      <c r="K71" s="46">
        <f t="shared" si="4"/>
        <v>8709.9033753000003</v>
      </c>
      <c r="L71" s="47">
        <v>0.20000000000000001</v>
      </c>
      <c r="M71" s="48">
        <f t="shared" si="5"/>
        <v>1741.9806750600001</v>
      </c>
      <c r="N71" s="49">
        <v>0.050000000000000003</v>
      </c>
      <c r="O71" s="50">
        <f t="shared" si="6"/>
        <v>435.49516876500002</v>
      </c>
      <c r="P71" s="49">
        <v>0.050000000000000003</v>
      </c>
      <c r="Q71" s="50">
        <f t="shared" si="7"/>
        <v>435.49516876500002</v>
      </c>
      <c r="R71" s="51">
        <f t="shared" si="8"/>
        <v>2.52</v>
      </c>
      <c r="S71" s="52">
        <f t="shared" si="9"/>
        <v>6090.8400000000001</v>
      </c>
      <c r="T71" s="53">
        <f t="shared" si="10"/>
        <v>0.60839145644569015</v>
      </c>
    </row>
    <row r="72" ht="15.95" customHeight="1">
      <c r="A72" s="342" t="s">
        <v>485</v>
      </c>
      <c r="B72" s="39" t="s">
        <v>366</v>
      </c>
      <c r="C72" s="40" t="s">
        <v>87</v>
      </c>
      <c r="D72" s="41">
        <v>13</v>
      </c>
      <c r="E72" s="42">
        <v>198</v>
      </c>
      <c r="F72" s="43">
        <v>0</v>
      </c>
      <c r="G72" s="44">
        <f t="shared" si="0"/>
        <v>198</v>
      </c>
      <c r="H72" s="45">
        <f t="shared" si="1"/>
        <v>28.280340000000002</v>
      </c>
      <c r="I72" s="45">
        <f t="shared" si="2"/>
        <v>367.64442000000003</v>
      </c>
      <c r="J72" s="45">
        <f t="shared" si="3"/>
        <v>3.6764442000000006</v>
      </c>
      <c r="K72" s="46">
        <f t="shared" si="4"/>
        <v>319.85064540000008</v>
      </c>
      <c r="L72" s="47">
        <v>0.20000000000000001</v>
      </c>
      <c r="M72" s="48">
        <f t="shared" si="5"/>
        <v>63.970129080000021</v>
      </c>
      <c r="N72" s="49">
        <v>0.050000000000000003</v>
      </c>
      <c r="O72" s="50">
        <f t="shared" si="6"/>
        <v>15.992532270000005</v>
      </c>
      <c r="P72" s="49">
        <v>0.050000000000000003</v>
      </c>
      <c r="Q72" s="50">
        <f t="shared" si="7"/>
        <v>15.992532270000005</v>
      </c>
      <c r="R72" s="51">
        <f t="shared" si="8"/>
        <v>17.219999999999999</v>
      </c>
      <c r="S72" s="52">
        <f t="shared" si="9"/>
        <v>223.85999999999999</v>
      </c>
      <c r="T72" s="53">
        <f t="shared" si="10"/>
        <v>0.60890357046626731</v>
      </c>
    </row>
    <row r="73" ht="15.95" customHeight="1">
      <c r="A73" s="342" t="s">
        <v>485</v>
      </c>
      <c r="B73" s="39" t="s">
        <v>366</v>
      </c>
      <c r="C73" s="40" t="s">
        <v>87</v>
      </c>
      <c r="D73" s="41">
        <v>6</v>
      </c>
      <c r="E73" s="42">
        <v>198</v>
      </c>
      <c r="F73" s="43">
        <v>0.5</v>
      </c>
      <c r="G73" s="44">
        <f t="shared" ref="G73:G107" si="11">ROUNDDOWN(E73*(1-F73),0)</f>
        <v>99</v>
      </c>
      <c r="H73" s="45">
        <f t="shared" ref="H73:H107" si="12">G73*$C$6</f>
        <v>14.140170000000001</v>
      </c>
      <c r="I73" s="45">
        <f t="shared" ref="I73:I107" si="13">H73*D73</f>
        <v>84.841020000000015</v>
      </c>
      <c r="J73" s="45">
        <f t="shared" ref="J73:J107" si="14">H73*0.13</f>
        <v>1.8382221000000003</v>
      </c>
      <c r="K73" s="46">
        <f t="shared" ref="K73:K107" si="15">(H73-J73)*D73</f>
        <v>73.811687400000011</v>
      </c>
      <c r="L73" s="47">
        <v>0.20000000000000001</v>
      </c>
      <c r="M73" s="48">
        <f t="shared" ref="M73:M107" si="16">K73*L73</f>
        <v>14.762337480000003</v>
      </c>
      <c r="N73" s="49">
        <v>0.050000000000000003</v>
      </c>
      <c r="O73" s="50">
        <f t="shared" ref="O73:O107" si="17">K73*N73</f>
        <v>3.6905843700000007</v>
      </c>
      <c r="P73" s="49">
        <v>0.050000000000000003</v>
      </c>
      <c r="Q73" s="50">
        <f t="shared" ref="Q73:Q107" si="18">K73*P73</f>
        <v>3.6905843700000007</v>
      </c>
      <c r="R73" s="51">
        <f t="shared" ref="R73:R107" si="19">IFERROR(ROUND((K73-M73-O73-Q73)/D73,2),0)</f>
        <v>8.6099999999999994</v>
      </c>
      <c r="S73" s="52">
        <f t="shared" ref="S73:S107" si="20">+D73*R73</f>
        <v>51.659999999999997</v>
      </c>
      <c r="T73" s="53">
        <f t="shared" ref="T73:T107" si="21">S73/I73</f>
        <v>0.6089035704662672</v>
      </c>
    </row>
    <row r="74" ht="15.95" customHeight="1">
      <c r="A74" s="342" t="s">
        <v>485</v>
      </c>
      <c r="B74" s="39" t="s">
        <v>366</v>
      </c>
      <c r="C74" s="40" t="s">
        <v>87</v>
      </c>
      <c r="D74" s="41">
        <v>26</v>
      </c>
      <c r="E74" s="42">
        <v>198</v>
      </c>
      <c r="F74" s="43">
        <v>0.59999999999999998</v>
      </c>
      <c r="G74" s="44">
        <f t="shared" si="11"/>
        <v>79</v>
      </c>
      <c r="H74" s="45">
        <f t="shared" si="12"/>
        <v>11.283570000000001</v>
      </c>
      <c r="I74" s="45">
        <f t="shared" si="13"/>
        <v>293.37282000000005</v>
      </c>
      <c r="J74" s="45">
        <f t="shared" si="14"/>
        <v>1.4668641000000002</v>
      </c>
      <c r="K74" s="46">
        <f t="shared" si="15"/>
        <v>255.2343534</v>
      </c>
      <c r="L74" s="47">
        <v>0.20000000000000001</v>
      </c>
      <c r="M74" s="48">
        <f t="shared" si="16"/>
        <v>51.046870680000005</v>
      </c>
      <c r="N74" s="49">
        <v>0.050000000000000003</v>
      </c>
      <c r="O74" s="50">
        <f t="shared" si="17"/>
        <v>12.761717670000001</v>
      </c>
      <c r="P74" s="49">
        <v>0.050000000000000003</v>
      </c>
      <c r="Q74" s="50">
        <f t="shared" si="18"/>
        <v>12.761717670000001</v>
      </c>
      <c r="R74" s="51">
        <f t="shared" si="19"/>
        <v>6.8700000000000001</v>
      </c>
      <c r="S74" s="52">
        <f t="shared" si="20"/>
        <v>178.62</v>
      </c>
      <c r="T74" s="53">
        <f t="shared" si="21"/>
        <v>0.60884985868834063</v>
      </c>
    </row>
    <row r="75" ht="15.95" customHeight="1">
      <c r="A75" s="342" t="s">
        <v>485</v>
      </c>
      <c r="B75" s="39" t="s">
        <v>367</v>
      </c>
      <c r="C75" s="40" t="s">
        <v>415</v>
      </c>
      <c r="D75" s="41">
        <v>1</v>
      </c>
      <c r="E75" s="42">
        <v>248</v>
      </c>
      <c r="F75" s="43">
        <v>0</v>
      </c>
      <c r="G75" s="44">
        <f t="shared" si="11"/>
        <v>248</v>
      </c>
      <c r="H75" s="45">
        <f t="shared" si="12"/>
        <v>35.421840000000003</v>
      </c>
      <c r="I75" s="45">
        <f t="shared" si="13"/>
        <v>35.421840000000003</v>
      </c>
      <c r="J75" s="45">
        <f t="shared" si="14"/>
        <v>4.6048392000000007</v>
      </c>
      <c r="K75" s="46">
        <f t="shared" si="15"/>
        <v>30.817000800000002</v>
      </c>
      <c r="L75" s="47">
        <v>0.20000000000000001</v>
      </c>
      <c r="M75" s="48">
        <f t="shared" si="16"/>
        <v>6.163400160000001</v>
      </c>
      <c r="N75" s="49">
        <v>0.050000000000000003</v>
      </c>
      <c r="O75" s="50">
        <f t="shared" si="17"/>
        <v>1.5408500400000003</v>
      </c>
      <c r="P75" s="49">
        <v>0.050000000000000003</v>
      </c>
      <c r="Q75" s="50">
        <f t="shared" si="18"/>
        <v>1.5408500400000003</v>
      </c>
      <c r="R75" s="51">
        <f t="shared" si="19"/>
        <v>21.57</v>
      </c>
      <c r="S75" s="52">
        <f t="shared" si="20"/>
        <v>21.57</v>
      </c>
      <c r="T75" s="53">
        <f t="shared" si="21"/>
        <v>0.60894634496683397</v>
      </c>
    </row>
    <row r="76" ht="15.95" customHeight="1">
      <c r="A76" s="342" t="s">
        <v>485</v>
      </c>
      <c r="B76" s="39" t="s">
        <v>367</v>
      </c>
      <c r="C76" s="40" t="s">
        <v>415</v>
      </c>
      <c r="D76" s="41">
        <v>163</v>
      </c>
      <c r="E76" s="42">
        <v>248</v>
      </c>
      <c r="F76" s="43">
        <v>0.5</v>
      </c>
      <c r="G76" s="44">
        <f t="shared" si="11"/>
        <v>124</v>
      </c>
      <c r="H76" s="45">
        <f t="shared" si="12"/>
        <v>17.710920000000002</v>
      </c>
      <c r="I76" s="45">
        <f t="shared" si="13"/>
        <v>2886.8799600000002</v>
      </c>
      <c r="J76" s="45">
        <f t="shared" si="14"/>
        <v>2.3024196000000003</v>
      </c>
      <c r="K76" s="46">
        <f t="shared" si="15"/>
        <v>2511.5855652</v>
      </c>
      <c r="L76" s="47">
        <v>0.20000000000000001</v>
      </c>
      <c r="M76" s="48">
        <f t="shared" si="16"/>
        <v>502.31711304000004</v>
      </c>
      <c r="N76" s="49">
        <v>0.050000000000000003</v>
      </c>
      <c r="O76" s="50">
        <f t="shared" si="17"/>
        <v>125.57927826000001</v>
      </c>
      <c r="P76" s="49">
        <v>0.050000000000000003</v>
      </c>
      <c r="Q76" s="50">
        <f t="shared" si="18"/>
        <v>125.57927826000001</v>
      </c>
      <c r="R76" s="51">
        <f t="shared" si="19"/>
        <v>10.789999999999999</v>
      </c>
      <c r="S76" s="52">
        <f t="shared" si="20"/>
        <v>1758.7699999999998</v>
      </c>
      <c r="T76" s="53">
        <f t="shared" si="21"/>
        <v>0.60922865667057369</v>
      </c>
    </row>
    <row r="77" ht="15.95" customHeight="1">
      <c r="A77" s="342" t="s">
        <v>485</v>
      </c>
      <c r="B77" s="39" t="s">
        <v>90</v>
      </c>
      <c r="C77" s="40" t="s">
        <v>91</v>
      </c>
      <c r="D77" s="41">
        <v>30</v>
      </c>
      <c r="E77" s="42">
        <v>88</v>
      </c>
      <c r="F77" s="43">
        <v>0</v>
      </c>
      <c r="G77" s="44">
        <f t="shared" si="11"/>
        <v>88</v>
      </c>
      <c r="H77" s="45">
        <f t="shared" si="12"/>
        <v>12.569040000000001</v>
      </c>
      <c r="I77" s="45">
        <f t="shared" si="13"/>
        <v>377.07120000000003</v>
      </c>
      <c r="J77" s="45">
        <f t="shared" si="14"/>
        <v>1.6339752000000003</v>
      </c>
      <c r="K77" s="46">
        <f t="shared" si="15"/>
        <v>328.05194400000005</v>
      </c>
      <c r="L77" s="47">
        <v>0.20000000000000001</v>
      </c>
      <c r="M77" s="48">
        <f t="shared" si="16"/>
        <v>65.61038880000001</v>
      </c>
      <c r="N77" s="49">
        <v>0.050000000000000003</v>
      </c>
      <c r="O77" s="50">
        <f t="shared" si="17"/>
        <v>16.402597200000002</v>
      </c>
      <c r="P77" s="49">
        <v>0.050000000000000003</v>
      </c>
      <c r="Q77" s="50">
        <f t="shared" si="18"/>
        <v>16.402597200000002</v>
      </c>
      <c r="R77" s="51">
        <f t="shared" si="19"/>
        <v>7.6500000000000004</v>
      </c>
      <c r="S77" s="52">
        <f t="shared" si="20"/>
        <v>229.5</v>
      </c>
      <c r="T77" s="53">
        <f t="shared" si="21"/>
        <v>0.60863836856275411</v>
      </c>
    </row>
    <row r="78" ht="15.95" customHeight="1">
      <c r="A78" s="342" t="s">
        <v>485</v>
      </c>
      <c r="B78" s="39" t="s">
        <v>90</v>
      </c>
      <c r="C78" s="40" t="s">
        <v>91</v>
      </c>
      <c r="D78" s="41">
        <v>776</v>
      </c>
      <c r="E78" s="42">
        <v>88</v>
      </c>
      <c r="F78" s="43">
        <v>0.25</v>
      </c>
      <c r="G78" s="44">
        <f t="shared" si="11"/>
        <v>66</v>
      </c>
      <c r="H78" s="45">
        <f t="shared" si="12"/>
        <v>9.4267800000000008</v>
      </c>
      <c r="I78" s="45">
        <f t="shared" si="13"/>
        <v>7315.1812800000007</v>
      </c>
      <c r="J78" s="45">
        <f t="shared" si="14"/>
        <v>1.2254814000000001</v>
      </c>
      <c r="K78" s="46">
        <f t="shared" si="15"/>
        <v>6364.2077136000007</v>
      </c>
      <c r="L78" s="47">
        <v>0.20000000000000001</v>
      </c>
      <c r="M78" s="48">
        <f t="shared" si="16"/>
        <v>1272.8415427200002</v>
      </c>
      <c r="N78" s="49">
        <v>0.050000000000000003</v>
      </c>
      <c r="O78" s="50">
        <f t="shared" si="17"/>
        <v>318.21038568000006</v>
      </c>
      <c r="P78" s="49">
        <v>0.050000000000000003</v>
      </c>
      <c r="Q78" s="50">
        <f t="shared" si="18"/>
        <v>318.21038568000006</v>
      </c>
      <c r="R78" s="51">
        <f t="shared" si="19"/>
        <v>5.7400000000000002</v>
      </c>
      <c r="S78" s="52">
        <f t="shared" si="20"/>
        <v>4454.2399999999998</v>
      </c>
      <c r="T78" s="53">
        <f t="shared" si="21"/>
        <v>0.60890357046626731</v>
      </c>
    </row>
    <row r="79" ht="15.95" customHeight="1">
      <c r="A79" s="342" t="s">
        <v>485</v>
      </c>
      <c r="B79" s="39" t="s">
        <v>514</v>
      </c>
      <c r="C79" s="40" t="s">
        <v>543</v>
      </c>
      <c r="D79" s="41">
        <v>5</v>
      </c>
      <c r="E79" s="42">
        <v>198</v>
      </c>
      <c r="F79" s="43">
        <v>0</v>
      </c>
      <c r="G79" s="44">
        <f t="shared" si="11"/>
        <v>198</v>
      </c>
      <c r="H79" s="45">
        <f t="shared" si="12"/>
        <v>28.280340000000002</v>
      </c>
      <c r="I79" s="45">
        <f t="shared" si="13"/>
        <v>141.40170000000001</v>
      </c>
      <c r="J79" s="45">
        <f t="shared" si="14"/>
        <v>3.6764442000000006</v>
      </c>
      <c r="K79" s="46">
        <f t="shared" si="15"/>
        <v>123.01947900000002</v>
      </c>
      <c r="L79" s="47">
        <v>0.20000000000000001</v>
      </c>
      <c r="M79" s="48">
        <f t="shared" si="16"/>
        <v>24.603895800000004</v>
      </c>
      <c r="N79" s="49">
        <v>0.050000000000000003</v>
      </c>
      <c r="O79" s="50">
        <f t="shared" si="17"/>
        <v>6.1509739500000009</v>
      </c>
      <c r="P79" s="49">
        <v>0.050000000000000003</v>
      </c>
      <c r="Q79" s="50">
        <f t="shared" si="18"/>
        <v>6.1509739500000009</v>
      </c>
      <c r="R79" s="51">
        <f t="shared" si="19"/>
        <v>17.219999999999999</v>
      </c>
      <c r="S79" s="52">
        <f t="shared" si="20"/>
        <v>86.099999999999994</v>
      </c>
      <c r="T79" s="53">
        <f t="shared" si="21"/>
        <v>0.60890357046626731</v>
      </c>
    </row>
    <row r="80" ht="15.95" customHeight="1">
      <c r="A80" s="342" t="s">
        <v>485</v>
      </c>
      <c r="B80" s="39" t="s">
        <v>514</v>
      </c>
      <c r="C80" s="40" t="s">
        <v>543</v>
      </c>
      <c r="D80" s="41">
        <v>3</v>
      </c>
      <c r="E80" s="42">
        <v>198</v>
      </c>
      <c r="F80" s="43">
        <v>0.20000000000000001</v>
      </c>
      <c r="G80" s="44">
        <f t="shared" si="11"/>
        <v>158</v>
      </c>
      <c r="H80" s="45">
        <f t="shared" si="12"/>
        <v>22.567140000000002</v>
      </c>
      <c r="I80" s="45">
        <f t="shared" si="13"/>
        <v>67.701420000000013</v>
      </c>
      <c r="J80" s="45">
        <f t="shared" si="14"/>
        <v>2.9337282000000005</v>
      </c>
      <c r="K80" s="46">
        <f t="shared" si="15"/>
        <v>58.9002354</v>
      </c>
      <c r="L80" s="47">
        <v>0.20000000000000001</v>
      </c>
      <c r="M80" s="48">
        <f t="shared" si="16"/>
        <v>11.780047080000001</v>
      </c>
      <c r="N80" s="49">
        <v>0.050000000000000003</v>
      </c>
      <c r="O80" s="50">
        <f t="shared" si="17"/>
        <v>2.9450117700000003</v>
      </c>
      <c r="P80" s="49">
        <v>0.050000000000000003</v>
      </c>
      <c r="Q80" s="50">
        <f t="shared" si="18"/>
        <v>2.9450117700000003</v>
      </c>
      <c r="R80" s="51">
        <f t="shared" si="19"/>
        <v>13.74</v>
      </c>
      <c r="S80" s="52">
        <f t="shared" si="20"/>
        <v>41.219999999999999</v>
      </c>
      <c r="T80" s="53">
        <f t="shared" si="21"/>
        <v>0.60884985868834052</v>
      </c>
    </row>
    <row r="81" ht="15.95" customHeight="1">
      <c r="A81" s="342" t="s">
        <v>485</v>
      </c>
      <c r="B81" s="39" t="s">
        <v>514</v>
      </c>
      <c r="C81" s="40" t="s">
        <v>543</v>
      </c>
      <c r="D81" s="41">
        <v>30</v>
      </c>
      <c r="E81" s="42">
        <v>198</v>
      </c>
      <c r="F81" s="43">
        <v>0.29999999999999999</v>
      </c>
      <c r="G81" s="44">
        <f t="shared" si="11"/>
        <v>138</v>
      </c>
      <c r="H81" s="45">
        <f t="shared" si="12"/>
        <v>19.710540000000002</v>
      </c>
      <c r="I81" s="45">
        <f t="shared" si="13"/>
        <v>591.31620000000009</v>
      </c>
      <c r="J81" s="45">
        <f t="shared" si="14"/>
        <v>2.5623702000000002</v>
      </c>
      <c r="K81" s="46">
        <f t="shared" si="15"/>
        <v>514.44509400000004</v>
      </c>
      <c r="L81" s="47">
        <v>0.20000000000000001</v>
      </c>
      <c r="M81" s="48">
        <f t="shared" si="16"/>
        <v>102.88901880000002</v>
      </c>
      <c r="N81" s="49">
        <v>0.050000000000000003</v>
      </c>
      <c r="O81" s="50">
        <f t="shared" si="17"/>
        <v>25.722254700000004</v>
      </c>
      <c r="P81" s="49">
        <v>0.050000000000000003</v>
      </c>
      <c r="Q81" s="50">
        <f t="shared" si="18"/>
        <v>25.722254700000004</v>
      </c>
      <c r="R81" s="51">
        <f t="shared" si="19"/>
        <v>12</v>
      </c>
      <c r="S81" s="52">
        <f t="shared" si="20"/>
        <v>360</v>
      </c>
      <c r="T81" s="53">
        <f t="shared" si="21"/>
        <v>0.60881132632591484</v>
      </c>
    </row>
    <row r="82" ht="15.95" customHeight="1">
      <c r="A82" s="342" t="s">
        <v>485</v>
      </c>
      <c r="B82" s="39" t="s">
        <v>544</v>
      </c>
      <c r="C82" s="40" t="s">
        <v>545</v>
      </c>
      <c r="D82" s="41">
        <v>7</v>
      </c>
      <c r="E82" s="42">
        <v>398</v>
      </c>
      <c r="F82" s="43">
        <v>0</v>
      </c>
      <c r="G82" s="44">
        <f t="shared" si="11"/>
        <v>398</v>
      </c>
      <c r="H82" s="45">
        <f t="shared" si="12"/>
        <v>56.846340000000005</v>
      </c>
      <c r="I82" s="45">
        <f t="shared" si="13"/>
        <v>397.92438000000004</v>
      </c>
      <c r="J82" s="45">
        <f t="shared" si="14"/>
        <v>7.3900242000000009</v>
      </c>
      <c r="K82" s="46">
        <f t="shared" si="15"/>
        <v>346.19421060000002</v>
      </c>
      <c r="L82" s="47">
        <v>0.20000000000000001</v>
      </c>
      <c r="M82" s="48">
        <f t="shared" si="16"/>
        <v>69.238842120000001</v>
      </c>
      <c r="N82" s="49">
        <v>0.050000000000000003</v>
      </c>
      <c r="O82" s="50">
        <f t="shared" si="17"/>
        <v>17.30971053</v>
      </c>
      <c r="P82" s="49">
        <v>0.050000000000000003</v>
      </c>
      <c r="Q82" s="50">
        <f t="shared" si="18"/>
        <v>17.30971053</v>
      </c>
      <c r="R82" s="51">
        <f t="shared" si="19"/>
        <v>34.619999999999997</v>
      </c>
      <c r="S82" s="52">
        <f t="shared" si="20"/>
        <v>242.33999999999997</v>
      </c>
      <c r="T82" s="53">
        <f t="shared" si="21"/>
        <v>0.6090101842968253</v>
      </c>
    </row>
    <row r="83" ht="15.95" customHeight="1">
      <c r="A83" s="342" t="s">
        <v>485</v>
      </c>
      <c r="B83" s="39" t="s">
        <v>544</v>
      </c>
      <c r="C83" s="40" t="s">
        <v>545</v>
      </c>
      <c r="D83" s="41">
        <v>120</v>
      </c>
      <c r="E83" s="42">
        <v>398</v>
      </c>
      <c r="F83" s="43">
        <v>0.34999999999999998</v>
      </c>
      <c r="G83" s="44">
        <f t="shared" si="11"/>
        <v>258</v>
      </c>
      <c r="H83" s="45">
        <f t="shared" si="12"/>
        <v>36.850140000000003</v>
      </c>
      <c r="I83" s="45">
        <f t="shared" si="13"/>
        <v>4422.0168000000003</v>
      </c>
      <c r="J83" s="45">
        <f t="shared" si="14"/>
        <v>4.7905182000000002</v>
      </c>
      <c r="K83" s="46">
        <f t="shared" si="15"/>
        <v>3847.1546160000003</v>
      </c>
      <c r="L83" s="47">
        <v>0.20000000000000001</v>
      </c>
      <c r="M83" s="48">
        <f t="shared" si="16"/>
        <v>769.43092320000005</v>
      </c>
      <c r="N83" s="49">
        <v>0.050000000000000003</v>
      </c>
      <c r="O83" s="50">
        <f t="shared" si="17"/>
        <v>192.35773080000001</v>
      </c>
      <c r="P83" s="49">
        <v>0.050000000000000003</v>
      </c>
      <c r="Q83" s="50">
        <f t="shared" si="18"/>
        <v>192.35773080000001</v>
      </c>
      <c r="R83" s="51">
        <f t="shared" si="19"/>
        <v>22.440000000000001</v>
      </c>
      <c r="S83" s="52">
        <f t="shared" si="20"/>
        <v>2692.8000000000002</v>
      </c>
      <c r="T83" s="53">
        <f t="shared" si="21"/>
        <v>0.60895291035529309</v>
      </c>
    </row>
    <row r="84" ht="15.95" customHeight="1">
      <c r="A84" s="342" t="s">
        <v>485</v>
      </c>
      <c r="B84" s="39" t="s">
        <v>96</v>
      </c>
      <c r="C84" s="40" t="s">
        <v>97</v>
      </c>
      <c r="D84" s="41">
        <v>3</v>
      </c>
      <c r="E84" s="42">
        <v>298</v>
      </c>
      <c r="F84" s="43">
        <v>0</v>
      </c>
      <c r="G84" s="44">
        <f t="shared" si="11"/>
        <v>298</v>
      </c>
      <c r="H84" s="45">
        <f t="shared" si="12"/>
        <v>42.563340000000004</v>
      </c>
      <c r="I84" s="45">
        <f t="shared" si="13"/>
        <v>127.69002</v>
      </c>
      <c r="J84" s="45">
        <f t="shared" si="14"/>
        <v>5.5332342000000008</v>
      </c>
      <c r="K84" s="46">
        <f t="shared" si="15"/>
        <v>111.0903174</v>
      </c>
      <c r="L84" s="47">
        <v>0.20000000000000001</v>
      </c>
      <c r="M84" s="48">
        <f t="shared" si="16"/>
        <v>22.218063480000001</v>
      </c>
      <c r="N84" s="49">
        <v>0.050000000000000003</v>
      </c>
      <c r="O84" s="50">
        <f t="shared" si="17"/>
        <v>5.5545158700000004</v>
      </c>
      <c r="P84" s="49">
        <v>0.050000000000000003</v>
      </c>
      <c r="Q84" s="50">
        <f t="shared" si="18"/>
        <v>5.5545158700000004</v>
      </c>
      <c r="R84" s="51">
        <f t="shared" si="19"/>
        <v>25.920000000000002</v>
      </c>
      <c r="S84" s="52">
        <f t="shared" si="20"/>
        <v>77.760000000000005</v>
      </c>
      <c r="T84" s="53">
        <f t="shared" si="21"/>
        <v>0.60897476560815011</v>
      </c>
    </row>
    <row r="85" ht="15.95" customHeight="1">
      <c r="A85" s="342" t="s">
        <v>485</v>
      </c>
      <c r="B85" s="39" t="s">
        <v>96</v>
      </c>
      <c r="C85" s="40" t="s">
        <v>97</v>
      </c>
      <c r="D85" s="41">
        <v>783</v>
      </c>
      <c r="E85" s="42">
        <v>298</v>
      </c>
      <c r="F85" s="43">
        <v>0.47999999999999998</v>
      </c>
      <c r="G85" s="44">
        <f t="shared" si="11"/>
        <v>154</v>
      </c>
      <c r="H85" s="45">
        <f t="shared" si="12"/>
        <v>21.995820000000002</v>
      </c>
      <c r="I85" s="45">
        <f t="shared" si="13"/>
        <v>17222.727060000001</v>
      </c>
      <c r="J85" s="45">
        <f t="shared" si="14"/>
        <v>2.8594566000000001</v>
      </c>
      <c r="K85" s="46">
        <f t="shared" si="15"/>
        <v>14983.7725422</v>
      </c>
      <c r="L85" s="47">
        <v>0.20000000000000001</v>
      </c>
      <c r="M85" s="48">
        <f t="shared" si="16"/>
        <v>2996.7545084400003</v>
      </c>
      <c r="N85" s="49">
        <v>0.050000000000000003</v>
      </c>
      <c r="O85" s="50">
        <f t="shared" si="17"/>
        <v>749.18862711000008</v>
      </c>
      <c r="P85" s="49">
        <v>0.050000000000000003</v>
      </c>
      <c r="Q85" s="50">
        <f t="shared" si="18"/>
        <v>749.18862711000008</v>
      </c>
      <c r="R85" s="51">
        <f t="shared" si="19"/>
        <v>13.4</v>
      </c>
      <c r="S85" s="52">
        <f t="shared" si="20"/>
        <v>10492.200000000001</v>
      </c>
      <c r="T85" s="53">
        <f t="shared" si="21"/>
        <v>0.60920665835599674</v>
      </c>
    </row>
    <row r="86" ht="15.95" customHeight="1">
      <c r="A86" s="342" t="s">
        <v>485</v>
      </c>
      <c r="B86" s="39" t="s">
        <v>98</v>
      </c>
      <c r="C86" s="40" t="s">
        <v>99</v>
      </c>
      <c r="D86" s="41">
        <v>3</v>
      </c>
      <c r="E86" s="42">
        <v>478</v>
      </c>
      <c r="F86" s="43">
        <v>0</v>
      </c>
      <c r="G86" s="44">
        <f t="shared" si="11"/>
        <v>478</v>
      </c>
      <c r="H86" s="45">
        <f t="shared" si="12"/>
        <v>68.272739999999999</v>
      </c>
      <c r="I86" s="45">
        <f t="shared" si="13"/>
        <v>204.81822</v>
      </c>
      <c r="J86" s="45">
        <f t="shared" si="14"/>
        <v>8.8754562000000004</v>
      </c>
      <c r="K86" s="46">
        <f t="shared" si="15"/>
        <v>178.19185139999999</v>
      </c>
      <c r="L86" s="47">
        <v>0.20000000000000001</v>
      </c>
      <c r="M86" s="48">
        <f t="shared" si="16"/>
        <v>35.638370279999997</v>
      </c>
      <c r="N86" s="49">
        <v>0.050000000000000003</v>
      </c>
      <c r="O86" s="50">
        <f t="shared" si="17"/>
        <v>8.9095925699999992</v>
      </c>
      <c r="P86" s="49">
        <v>0.050000000000000003</v>
      </c>
      <c r="Q86" s="50">
        <f t="shared" si="18"/>
        <v>8.9095925699999992</v>
      </c>
      <c r="R86" s="51">
        <f t="shared" si="19"/>
        <v>41.579999999999998</v>
      </c>
      <c r="S86" s="52">
        <f t="shared" si="20"/>
        <v>124.73999999999999</v>
      </c>
      <c r="T86" s="53">
        <f t="shared" si="21"/>
        <v>0.60902784918255803</v>
      </c>
    </row>
    <row r="87" ht="15.95" customHeight="1">
      <c r="A87" s="342" t="s">
        <v>485</v>
      </c>
      <c r="B87" s="39" t="s">
        <v>98</v>
      </c>
      <c r="C87" s="40" t="s">
        <v>99</v>
      </c>
      <c r="D87" s="41">
        <v>53</v>
      </c>
      <c r="E87" s="42">
        <v>478</v>
      </c>
      <c r="F87" s="43">
        <v>0.29999999999999999</v>
      </c>
      <c r="G87" s="44">
        <f t="shared" si="11"/>
        <v>334</v>
      </c>
      <c r="H87" s="45">
        <f t="shared" si="12"/>
        <v>47.705220000000004</v>
      </c>
      <c r="I87" s="45">
        <f t="shared" si="13"/>
        <v>2528.3766600000004</v>
      </c>
      <c r="J87" s="45">
        <f t="shared" si="14"/>
        <v>6.201678600000001</v>
      </c>
      <c r="K87" s="46">
        <f t="shared" si="15"/>
        <v>2199.6876942000004</v>
      </c>
      <c r="L87" s="47">
        <v>0.20000000000000001</v>
      </c>
      <c r="M87" s="48">
        <f t="shared" si="16"/>
        <v>439.93753884000012</v>
      </c>
      <c r="N87" s="49">
        <v>0.050000000000000003</v>
      </c>
      <c r="O87" s="50">
        <f t="shared" si="17"/>
        <v>109.98438471000003</v>
      </c>
      <c r="P87" s="49">
        <v>0.050000000000000003</v>
      </c>
      <c r="Q87" s="50">
        <f t="shared" si="18"/>
        <v>109.98438471000003</v>
      </c>
      <c r="R87" s="51">
        <f t="shared" si="19"/>
        <v>29.050000000000001</v>
      </c>
      <c r="S87" s="52">
        <f t="shared" si="20"/>
        <v>1539.6500000000001</v>
      </c>
      <c r="T87" s="53">
        <f t="shared" si="21"/>
        <v>0.6089480354560779</v>
      </c>
    </row>
    <row r="88" ht="15.95" customHeight="1">
      <c r="A88" s="342" t="s">
        <v>485</v>
      </c>
      <c r="B88" s="39" t="s">
        <v>100</v>
      </c>
      <c r="C88" s="40" t="s">
        <v>416</v>
      </c>
      <c r="D88" s="41">
        <v>6</v>
      </c>
      <c r="E88" s="42">
        <v>538</v>
      </c>
      <c r="F88" s="43">
        <v>0</v>
      </c>
      <c r="G88" s="44">
        <f t="shared" si="11"/>
        <v>538</v>
      </c>
      <c r="H88" s="45">
        <f t="shared" si="12"/>
        <v>76.842540000000014</v>
      </c>
      <c r="I88" s="45">
        <f t="shared" si="13"/>
        <v>461.05524000000008</v>
      </c>
      <c r="J88" s="45">
        <f t="shared" si="14"/>
        <v>9.9895302000000026</v>
      </c>
      <c r="K88" s="46">
        <f t="shared" si="15"/>
        <v>401.11805880000009</v>
      </c>
      <c r="L88" s="47">
        <v>0.20000000000000001</v>
      </c>
      <c r="M88" s="48">
        <f t="shared" si="16"/>
        <v>80.223611760000026</v>
      </c>
      <c r="N88" s="49">
        <v>0.050000000000000003</v>
      </c>
      <c r="O88" s="50">
        <f t="shared" si="17"/>
        <v>20.055902940000006</v>
      </c>
      <c r="P88" s="49">
        <v>0.050000000000000003</v>
      </c>
      <c r="Q88" s="50">
        <f t="shared" si="18"/>
        <v>20.055902940000006</v>
      </c>
      <c r="R88" s="51">
        <f t="shared" si="19"/>
        <v>46.799999999999997</v>
      </c>
      <c r="S88" s="52">
        <f t="shared" si="20"/>
        <v>280.79999999999995</v>
      </c>
      <c r="T88" s="53">
        <f t="shared" si="21"/>
        <v>0.6090376502390471</v>
      </c>
    </row>
    <row r="89" ht="15.95" customHeight="1">
      <c r="A89" s="342" t="s">
        <v>485</v>
      </c>
      <c r="B89" s="39" t="s">
        <v>100</v>
      </c>
      <c r="C89" s="40" t="s">
        <v>416</v>
      </c>
      <c r="D89" s="41">
        <v>381</v>
      </c>
      <c r="E89" s="42">
        <v>538</v>
      </c>
      <c r="F89" s="43">
        <v>0.40000000000000002</v>
      </c>
      <c r="G89" s="44">
        <f t="shared" si="11"/>
        <v>322</v>
      </c>
      <c r="H89" s="45">
        <f t="shared" si="12"/>
        <v>45.991260000000004</v>
      </c>
      <c r="I89" s="45">
        <f t="shared" si="13"/>
        <v>17522.67006</v>
      </c>
      <c r="J89" s="45">
        <f t="shared" si="14"/>
        <v>5.9788638000000009</v>
      </c>
      <c r="K89" s="46">
        <f t="shared" si="15"/>
        <v>15244.722952200002</v>
      </c>
      <c r="L89" s="47">
        <v>0.20000000000000001</v>
      </c>
      <c r="M89" s="48">
        <f t="shared" si="16"/>
        <v>3048.9445904400004</v>
      </c>
      <c r="N89" s="49">
        <v>0.050000000000000003</v>
      </c>
      <c r="O89" s="50">
        <f t="shared" si="17"/>
        <v>762.2361476100001</v>
      </c>
      <c r="P89" s="49">
        <v>0.050000000000000003</v>
      </c>
      <c r="Q89" s="50">
        <f t="shared" si="18"/>
        <v>762.2361476100001</v>
      </c>
      <c r="R89" s="51">
        <f t="shared" si="19"/>
        <v>28.010000000000002</v>
      </c>
      <c r="S89" s="52">
        <f t="shared" si="20"/>
        <v>10671.810000000001</v>
      </c>
      <c r="T89" s="53">
        <f t="shared" si="21"/>
        <v>0.60902875894246</v>
      </c>
    </row>
    <row r="90" ht="15.95" customHeight="1">
      <c r="A90" s="342" t="s">
        <v>485</v>
      </c>
      <c r="B90" s="39" t="s">
        <v>102</v>
      </c>
      <c r="C90" s="40" t="s">
        <v>103</v>
      </c>
      <c r="D90" s="41">
        <v>19</v>
      </c>
      <c r="E90" s="42">
        <v>98</v>
      </c>
      <c r="F90" s="43">
        <v>0.71999999999999997</v>
      </c>
      <c r="G90" s="44">
        <f t="shared" si="11"/>
        <v>27</v>
      </c>
      <c r="H90" s="45">
        <f t="shared" si="12"/>
        <v>3.8564100000000003</v>
      </c>
      <c r="I90" s="45">
        <f t="shared" si="13"/>
        <v>73.27179000000001</v>
      </c>
      <c r="J90" s="45">
        <f t="shared" si="14"/>
        <v>0.50133330000000009</v>
      </c>
      <c r="K90" s="46">
        <f t="shared" si="15"/>
        <v>63.746457300000003</v>
      </c>
      <c r="L90" s="47">
        <v>0.20000000000000001</v>
      </c>
      <c r="M90" s="48">
        <f t="shared" si="16"/>
        <v>12.749291460000002</v>
      </c>
      <c r="N90" s="49">
        <v>0.050000000000000003</v>
      </c>
      <c r="O90" s="50">
        <f t="shared" si="17"/>
        <v>3.1873228650000005</v>
      </c>
      <c r="P90" s="49">
        <v>0.050000000000000003</v>
      </c>
      <c r="Q90" s="50">
        <f t="shared" si="18"/>
        <v>3.1873228650000005</v>
      </c>
      <c r="R90" s="51">
        <f t="shared" si="19"/>
        <v>2.3500000000000001</v>
      </c>
      <c r="S90" s="52">
        <f t="shared" si="20"/>
        <v>44.649999999999999</v>
      </c>
      <c r="T90" s="53">
        <f t="shared" si="21"/>
        <v>0.60937504051695734</v>
      </c>
    </row>
    <row r="91" ht="15.95" customHeight="1">
      <c r="A91" s="342" t="s">
        <v>485</v>
      </c>
      <c r="B91" s="39" t="s">
        <v>104</v>
      </c>
      <c r="C91" s="40" t="s">
        <v>105</v>
      </c>
      <c r="D91" s="41">
        <v>18</v>
      </c>
      <c r="E91" s="42">
        <v>148</v>
      </c>
      <c r="F91" s="43">
        <v>0.75</v>
      </c>
      <c r="G91" s="44">
        <f t="shared" si="11"/>
        <v>37</v>
      </c>
      <c r="H91" s="45">
        <f t="shared" si="12"/>
        <v>5.2847100000000005</v>
      </c>
      <c r="I91" s="45">
        <f t="shared" si="13"/>
        <v>95.124780000000015</v>
      </c>
      <c r="J91" s="45">
        <f t="shared" si="14"/>
        <v>0.68701230000000013</v>
      </c>
      <c r="K91" s="46">
        <f t="shared" si="15"/>
        <v>82.758558600000001</v>
      </c>
      <c r="L91" s="47">
        <v>0.20000000000000001</v>
      </c>
      <c r="M91" s="48">
        <f t="shared" si="16"/>
        <v>16.55171172</v>
      </c>
      <c r="N91" s="49">
        <v>0.050000000000000003</v>
      </c>
      <c r="O91" s="50">
        <f t="shared" si="17"/>
        <v>4.13792793</v>
      </c>
      <c r="P91" s="49">
        <v>0.050000000000000003</v>
      </c>
      <c r="Q91" s="50">
        <f t="shared" si="18"/>
        <v>4.13792793</v>
      </c>
      <c r="R91" s="51">
        <f t="shared" si="19"/>
        <v>3.2200000000000002</v>
      </c>
      <c r="S91" s="52">
        <f t="shared" si="20"/>
        <v>57.960000000000001</v>
      </c>
      <c r="T91" s="53">
        <f t="shared" si="21"/>
        <v>0.60930495713104404</v>
      </c>
    </row>
    <row r="92" ht="15.95" customHeight="1">
      <c r="A92" s="342" t="s">
        <v>485</v>
      </c>
      <c r="B92" s="39" t="s">
        <v>515</v>
      </c>
      <c r="C92" s="40" t="s">
        <v>313</v>
      </c>
      <c r="D92" s="41">
        <v>12</v>
      </c>
      <c r="E92" s="42">
        <v>178</v>
      </c>
      <c r="F92" s="43">
        <v>0.25</v>
      </c>
      <c r="G92" s="44">
        <f t="shared" si="11"/>
        <v>133</v>
      </c>
      <c r="H92" s="45">
        <f t="shared" si="12"/>
        <v>18.996390000000002</v>
      </c>
      <c r="I92" s="45">
        <f t="shared" si="13"/>
        <v>227.95668000000001</v>
      </c>
      <c r="J92" s="45">
        <f t="shared" si="14"/>
        <v>2.4695307000000004</v>
      </c>
      <c r="K92" s="46">
        <f t="shared" si="15"/>
        <v>198.32231160000003</v>
      </c>
      <c r="L92" s="47">
        <v>0.20000000000000001</v>
      </c>
      <c r="M92" s="48">
        <f t="shared" si="16"/>
        <v>39.664462320000013</v>
      </c>
      <c r="N92" s="49">
        <v>0.050000000000000003</v>
      </c>
      <c r="O92" s="50">
        <f t="shared" si="17"/>
        <v>9.9161155800000031</v>
      </c>
      <c r="P92" s="49">
        <v>0.050000000000000003</v>
      </c>
      <c r="Q92" s="50">
        <f t="shared" si="18"/>
        <v>9.9161155800000031</v>
      </c>
      <c r="R92" s="51">
        <f t="shared" si="19"/>
        <v>11.57</v>
      </c>
      <c r="S92" s="52">
        <f t="shared" si="20"/>
        <v>138.84</v>
      </c>
      <c r="T92" s="53">
        <f t="shared" si="21"/>
        <v>0.60906309040823015</v>
      </c>
    </row>
    <row r="93" ht="15.95" customHeight="1">
      <c r="A93" s="342" t="s">
        <v>485</v>
      </c>
      <c r="B93" s="39" t="s">
        <v>108</v>
      </c>
      <c r="C93" s="40" t="s">
        <v>109</v>
      </c>
      <c r="D93" s="41">
        <v>209</v>
      </c>
      <c r="E93" s="42">
        <v>268</v>
      </c>
      <c r="F93" s="43">
        <v>0.89000000000000001</v>
      </c>
      <c r="G93" s="44">
        <f t="shared" si="11"/>
        <v>29</v>
      </c>
      <c r="H93" s="45">
        <f t="shared" si="12"/>
        <v>4.1420700000000004</v>
      </c>
      <c r="I93" s="45">
        <f t="shared" si="13"/>
        <v>865.69263000000012</v>
      </c>
      <c r="J93" s="45">
        <f t="shared" si="14"/>
        <v>0.53846910000000003</v>
      </c>
      <c r="K93" s="46">
        <f t="shared" si="15"/>
        <v>753.15258810000012</v>
      </c>
      <c r="L93" s="47">
        <v>0.20000000000000001</v>
      </c>
      <c r="M93" s="48">
        <f t="shared" si="16"/>
        <v>150.63051762000003</v>
      </c>
      <c r="N93" s="49">
        <v>0.050000000000000003</v>
      </c>
      <c r="O93" s="50">
        <f t="shared" si="17"/>
        <v>37.657629405000009</v>
      </c>
      <c r="P93" s="49">
        <v>0.050000000000000003</v>
      </c>
      <c r="Q93" s="50">
        <f t="shared" si="18"/>
        <v>37.657629405000009</v>
      </c>
      <c r="R93" s="51">
        <f t="shared" si="19"/>
        <v>2.52</v>
      </c>
      <c r="S93" s="52">
        <f t="shared" si="20"/>
        <v>526.67999999999995</v>
      </c>
      <c r="T93" s="53">
        <f t="shared" si="21"/>
        <v>0.60839145644569004</v>
      </c>
    </row>
    <row r="94" ht="15.95" customHeight="1">
      <c r="A94" s="342" t="s">
        <v>485</v>
      </c>
      <c r="B94" s="39" t="s">
        <v>110</v>
      </c>
      <c r="C94" s="40" t="s">
        <v>111</v>
      </c>
      <c r="D94" s="41">
        <v>412</v>
      </c>
      <c r="E94" s="42">
        <v>268</v>
      </c>
      <c r="F94" s="43">
        <v>0.89000000000000001</v>
      </c>
      <c r="G94" s="44">
        <f t="shared" si="11"/>
        <v>29</v>
      </c>
      <c r="H94" s="45">
        <f t="shared" si="12"/>
        <v>4.1420700000000004</v>
      </c>
      <c r="I94" s="45">
        <f t="shared" si="13"/>
        <v>1706.5328400000001</v>
      </c>
      <c r="J94" s="45">
        <f t="shared" si="14"/>
        <v>0.53846910000000003</v>
      </c>
      <c r="K94" s="46">
        <f t="shared" si="15"/>
        <v>1484.6835708000001</v>
      </c>
      <c r="L94" s="47">
        <v>0.20000000000000001</v>
      </c>
      <c r="M94" s="48">
        <f t="shared" si="16"/>
        <v>296.93671416000001</v>
      </c>
      <c r="N94" s="49">
        <v>0.050000000000000003</v>
      </c>
      <c r="O94" s="50">
        <f t="shared" si="17"/>
        <v>74.234178540000002</v>
      </c>
      <c r="P94" s="49">
        <v>0.050000000000000003</v>
      </c>
      <c r="Q94" s="50">
        <f t="shared" si="18"/>
        <v>74.234178540000002</v>
      </c>
      <c r="R94" s="51">
        <f t="shared" si="19"/>
        <v>2.52</v>
      </c>
      <c r="S94" s="52">
        <f t="shared" si="20"/>
        <v>1038.24</v>
      </c>
      <c r="T94" s="53">
        <f t="shared" si="21"/>
        <v>0.60839145644569015</v>
      </c>
    </row>
    <row r="95" ht="15.95" customHeight="1">
      <c r="A95" s="342" t="s">
        <v>485</v>
      </c>
      <c r="B95" s="39" t="s">
        <v>112</v>
      </c>
      <c r="C95" s="40" t="s">
        <v>113</v>
      </c>
      <c r="D95" s="41">
        <v>1</v>
      </c>
      <c r="E95" s="42">
        <v>298</v>
      </c>
      <c r="F95" s="43">
        <v>0</v>
      </c>
      <c r="G95" s="44">
        <f t="shared" si="11"/>
        <v>298</v>
      </c>
      <c r="H95" s="45">
        <f t="shared" si="12"/>
        <v>42.563340000000004</v>
      </c>
      <c r="I95" s="45">
        <f t="shared" si="13"/>
        <v>42.563340000000004</v>
      </c>
      <c r="J95" s="45">
        <f t="shared" si="14"/>
        <v>5.5332342000000008</v>
      </c>
      <c r="K95" s="46">
        <f t="shared" si="15"/>
        <v>37.030105800000001</v>
      </c>
      <c r="L95" s="47">
        <v>0.20000000000000001</v>
      </c>
      <c r="M95" s="48">
        <f t="shared" si="16"/>
        <v>7.4060211600000008</v>
      </c>
      <c r="N95" s="49">
        <v>0.050000000000000003</v>
      </c>
      <c r="O95" s="50">
        <f t="shared" si="17"/>
        <v>1.8515052900000002</v>
      </c>
      <c r="P95" s="49">
        <v>0.050000000000000003</v>
      </c>
      <c r="Q95" s="50">
        <f t="shared" si="18"/>
        <v>1.8515052900000002</v>
      </c>
      <c r="R95" s="51">
        <f t="shared" si="19"/>
        <v>25.920000000000002</v>
      </c>
      <c r="S95" s="52">
        <f t="shared" si="20"/>
        <v>25.920000000000002</v>
      </c>
      <c r="T95" s="53">
        <f t="shared" si="21"/>
        <v>0.60897476560815011</v>
      </c>
    </row>
    <row r="96" ht="15.95" customHeight="1">
      <c r="A96" s="342" t="s">
        <v>485</v>
      </c>
      <c r="B96" s="39" t="s">
        <v>112</v>
      </c>
      <c r="C96" s="40" t="s">
        <v>113</v>
      </c>
      <c r="D96" s="41">
        <v>18</v>
      </c>
      <c r="E96" s="42">
        <v>298</v>
      </c>
      <c r="F96" s="43">
        <v>0.40000000000000002</v>
      </c>
      <c r="G96" s="44">
        <f t="shared" si="11"/>
        <v>178</v>
      </c>
      <c r="H96" s="45">
        <f t="shared" si="12"/>
        <v>25.423740000000002</v>
      </c>
      <c r="I96" s="45">
        <f t="shared" si="13"/>
        <v>457.62732000000005</v>
      </c>
      <c r="J96" s="45">
        <f t="shared" si="14"/>
        <v>3.3050862000000003</v>
      </c>
      <c r="K96" s="46">
        <f t="shared" si="15"/>
        <v>398.13576840000002</v>
      </c>
      <c r="L96" s="47">
        <v>0.20000000000000001</v>
      </c>
      <c r="M96" s="48">
        <f t="shared" si="16"/>
        <v>79.627153680000006</v>
      </c>
      <c r="N96" s="49">
        <v>0.050000000000000003</v>
      </c>
      <c r="O96" s="50">
        <f t="shared" si="17"/>
        <v>19.906788420000002</v>
      </c>
      <c r="P96" s="49">
        <v>0.050000000000000003</v>
      </c>
      <c r="Q96" s="50">
        <f t="shared" si="18"/>
        <v>19.906788420000002</v>
      </c>
      <c r="R96" s="51">
        <f t="shared" si="19"/>
        <v>15.48</v>
      </c>
      <c r="S96" s="52">
        <f t="shared" si="20"/>
        <v>278.63999999999999</v>
      </c>
      <c r="T96" s="53">
        <f t="shared" si="21"/>
        <v>0.60887973209291779</v>
      </c>
    </row>
    <row r="97" ht="15.95" customHeight="1">
      <c r="A97" s="342" t="s">
        <v>485</v>
      </c>
      <c r="B97" s="39" t="s">
        <v>114</v>
      </c>
      <c r="C97" s="40" t="s">
        <v>115</v>
      </c>
      <c r="D97" s="41">
        <v>4</v>
      </c>
      <c r="E97" s="42">
        <v>448</v>
      </c>
      <c r="F97" s="43">
        <v>0.40000000000000002</v>
      </c>
      <c r="G97" s="44">
        <f t="shared" si="11"/>
        <v>268</v>
      </c>
      <c r="H97" s="45">
        <f t="shared" si="12"/>
        <v>38.278440000000003</v>
      </c>
      <c r="I97" s="45">
        <f t="shared" si="13"/>
        <v>153.11376000000001</v>
      </c>
      <c r="J97" s="45">
        <f t="shared" si="14"/>
        <v>4.9761972000000005</v>
      </c>
      <c r="K97" s="46">
        <f t="shared" si="15"/>
        <v>133.20897120000001</v>
      </c>
      <c r="L97" s="47">
        <v>0.20000000000000001</v>
      </c>
      <c r="M97" s="48">
        <f t="shared" si="16"/>
        <v>26.641794240000003</v>
      </c>
      <c r="N97" s="49">
        <v>0.050000000000000003</v>
      </c>
      <c r="O97" s="50">
        <f t="shared" si="17"/>
        <v>6.6604485600000007</v>
      </c>
      <c r="P97" s="49">
        <v>0.050000000000000003</v>
      </c>
      <c r="Q97" s="50">
        <f t="shared" si="18"/>
        <v>6.6604485600000007</v>
      </c>
      <c r="R97" s="51">
        <f t="shared" si="19"/>
        <v>23.309999999999999</v>
      </c>
      <c r="S97" s="52">
        <f t="shared" si="20"/>
        <v>93.239999999999995</v>
      </c>
      <c r="T97" s="53">
        <f t="shared" si="21"/>
        <v>0.60895898578938945</v>
      </c>
    </row>
    <row r="98" ht="15.95" customHeight="1">
      <c r="A98" s="342" t="s">
        <v>485</v>
      </c>
      <c r="B98" s="39" t="s">
        <v>116</v>
      </c>
      <c r="C98" s="40" t="s">
        <v>117</v>
      </c>
      <c r="D98" s="41">
        <v>17</v>
      </c>
      <c r="E98" s="42">
        <v>498</v>
      </c>
      <c r="F98" s="43">
        <v>0.35999999999999999</v>
      </c>
      <c r="G98" s="44">
        <f t="shared" si="11"/>
        <v>318</v>
      </c>
      <c r="H98" s="45">
        <f t="shared" si="12"/>
        <v>45.419940000000004</v>
      </c>
      <c r="I98" s="45">
        <f t="shared" si="13"/>
        <v>772.13898000000006</v>
      </c>
      <c r="J98" s="45">
        <f t="shared" si="14"/>
        <v>5.9045922000000006</v>
      </c>
      <c r="K98" s="46">
        <f t="shared" si="15"/>
        <v>671.76091259999998</v>
      </c>
      <c r="L98" s="47">
        <v>0.20000000000000001</v>
      </c>
      <c r="M98" s="48">
        <f t="shared" si="16"/>
        <v>134.35218252000001</v>
      </c>
      <c r="N98" s="49">
        <v>0.050000000000000003</v>
      </c>
      <c r="O98" s="50">
        <f t="shared" si="17"/>
        <v>33.588045630000003</v>
      </c>
      <c r="P98" s="49">
        <v>0.050000000000000003</v>
      </c>
      <c r="Q98" s="50">
        <f t="shared" si="18"/>
        <v>33.588045630000003</v>
      </c>
      <c r="R98" s="51">
        <f t="shared" si="19"/>
        <v>27.66</v>
      </c>
      <c r="S98" s="52">
        <f t="shared" si="20"/>
        <v>470.22000000000003</v>
      </c>
      <c r="T98" s="53">
        <f t="shared" si="21"/>
        <v>0.60898363141827139</v>
      </c>
    </row>
    <row r="99" ht="15.95" customHeight="1">
      <c r="A99" s="342" t="s">
        <v>485</v>
      </c>
      <c r="B99" s="39" t="s">
        <v>340</v>
      </c>
      <c r="C99" s="40" t="s">
        <v>119</v>
      </c>
      <c r="D99" s="41">
        <v>1</v>
      </c>
      <c r="E99" s="42">
        <v>248</v>
      </c>
      <c r="F99" s="43">
        <v>0</v>
      </c>
      <c r="G99" s="44">
        <f t="shared" si="11"/>
        <v>248</v>
      </c>
      <c r="H99" s="45">
        <f t="shared" si="12"/>
        <v>35.421840000000003</v>
      </c>
      <c r="I99" s="45">
        <f t="shared" si="13"/>
        <v>35.421840000000003</v>
      </c>
      <c r="J99" s="45">
        <f t="shared" si="14"/>
        <v>4.6048392000000007</v>
      </c>
      <c r="K99" s="46">
        <f t="shared" si="15"/>
        <v>30.817000800000002</v>
      </c>
      <c r="L99" s="47">
        <v>0.20000000000000001</v>
      </c>
      <c r="M99" s="48">
        <f t="shared" si="16"/>
        <v>6.163400160000001</v>
      </c>
      <c r="N99" s="49">
        <v>0.050000000000000003</v>
      </c>
      <c r="O99" s="50">
        <f t="shared" si="17"/>
        <v>1.5408500400000003</v>
      </c>
      <c r="P99" s="49">
        <v>0.050000000000000003</v>
      </c>
      <c r="Q99" s="50">
        <f t="shared" si="18"/>
        <v>1.5408500400000003</v>
      </c>
      <c r="R99" s="51">
        <f t="shared" si="19"/>
        <v>21.57</v>
      </c>
      <c r="S99" s="52">
        <f t="shared" si="20"/>
        <v>21.57</v>
      </c>
      <c r="T99" s="53">
        <f t="shared" si="21"/>
        <v>0.60894634496683397</v>
      </c>
    </row>
    <row r="100" ht="15.95" customHeight="1">
      <c r="A100" s="342" t="s">
        <v>485</v>
      </c>
      <c r="B100" s="39" t="s">
        <v>340</v>
      </c>
      <c r="C100" s="40" t="s">
        <v>119</v>
      </c>
      <c r="D100" s="41">
        <v>1278</v>
      </c>
      <c r="E100" s="42">
        <v>248</v>
      </c>
      <c r="F100" s="43">
        <v>0.80000000000000004</v>
      </c>
      <c r="G100" s="44">
        <f t="shared" si="11"/>
        <v>49</v>
      </c>
      <c r="H100" s="45">
        <f t="shared" si="12"/>
        <v>6.9986700000000006</v>
      </c>
      <c r="I100" s="45">
        <f t="shared" si="13"/>
        <v>8944.30026</v>
      </c>
      <c r="J100" s="45">
        <f t="shared" si="14"/>
        <v>0.90982710000000011</v>
      </c>
      <c r="K100" s="46">
        <f t="shared" si="15"/>
        <v>7781.5412262000009</v>
      </c>
      <c r="L100" s="47">
        <v>0.20000000000000001</v>
      </c>
      <c r="M100" s="48">
        <f t="shared" si="16"/>
        <v>1556.3082452400004</v>
      </c>
      <c r="N100" s="49">
        <v>0.050000000000000003</v>
      </c>
      <c r="O100" s="50">
        <f t="shared" si="17"/>
        <v>389.07706131000009</v>
      </c>
      <c r="P100" s="49">
        <v>0.050000000000000003</v>
      </c>
      <c r="Q100" s="50">
        <f t="shared" si="18"/>
        <v>389.07706131000009</v>
      </c>
      <c r="R100" s="51">
        <f t="shared" si="19"/>
        <v>4.2599999999999998</v>
      </c>
      <c r="S100" s="52">
        <f t="shared" si="20"/>
        <v>5444.2799999999997</v>
      </c>
      <c r="T100" s="53">
        <f t="shared" si="21"/>
        <v>0.60868707911646069</v>
      </c>
    </row>
    <row r="101" ht="15.95" customHeight="1">
      <c r="A101" s="342" t="s">
        <v>485</v>
      </c>
      <c r="B101" s="39" t="s">
        <v>120</v>
      </c>
      <c r="C101" s="40" t="s">
        <v>121</v>
      </c>
      <c r="D101" s="41">
        <v>36</v>
      </c>
      <c r="E101" s="42">
        <v>348</v>
      </c>
      <c r="F101" s="43">
        <v>0.71999999999999997</v>
      </c>
      <c r="G101" s="44">
        <f t="shared" si="11"/>
        <v>97</v>
      </c>
      <c r="H101" s="45">
        <f t="shared" si="12"/>
        <v>13.854510000000001</v>
      </c>
      <c r="I101" s="45">
        <f t="shared" si="13"/>
        <v>498.76236000000006</v>
      </c>
      <c r="J101" s="45">
        <f t="shared" si="14"/>
        <v>1.8010863000000001</v>
      </c>
      <c r="K101" s="46">
        <f t="shared" si="15"/>
        <v>433.92325320000003</v>
      </c>
      <c r="L101" s="47">
        <v>0.20000000000000001</v>
      </c>
      <c r="M101" s="48">
        <f t="shared" si="16"/>
        <v>86.78465064000001</v>
      </c>
      <c r="N101" s="49">
        <v>0.050000000000000003</v>
      </c>
      <c r="O101" s="50">
        <f t="shared" si="17"/>
        <v>21.696162660000002</v>
      </c>
      <c r="P101" s="49">
        <v>0.050000000000000003</v>
      </c>
      <c r="Q101" s="50">
        <f t="shared" si="18"/>
        <v>21.696162660000002</v>
      </c>
      <c r="R101" s="51">
        <f t="shared" si="19"/>
        <v>8.4399999999999995</v>
      </c>
      <c r="S101" s="52">
        <f t="shared" si="20"/>
        <v>303.83999999999997</v>
      </c>
      <c r="T101" s="53">
        <f t="shared" si="21"/>
        <v>0.60918791065147726</v>
      </c>
    </row>
    <row r="102" ht="15.95" customHeight="1">
      <c r="A102" s="342" t="s">
        <v>485</v>
      </c>
      <c r="B102" s="39" t="s">
        <v>368</v>
      </c>
      <c r="C102" s="40" t="s">
        <v>417</v>
      </c>
      <c r="D102" s="41">
        <v>201</v>
      </c>
      <c r="E102" s="42">
        <v>428</v>
      </c>
      <c r="F102" s="43">
        <v>0.65000000000000002</v>
      </c>
      <c r="G102" s="44">
        <f t="shared" si="11"/>
        <v>149</v>
      </c>
      <c r="H102" s="45">
        <f t="shared" si="12"/>
        <v>21.281670000000002</v>
      </c>
      <c r="I102" s="45">
        <f t="shared" si="13"/>
        <v>4277.6156700000001</v>
      </c>
      <c r="J102" s="45">
        <f t="shared" si="14"/>
        <v>2.7666171000000004</v>
      </c>
      <c r="K102" s="46">
        <f t="shared" si="15"/>
        <v>3721.5256329000003</v>
      </c>
      <c r="L102" s="47">
        <v>0.20000000000000001</v>
      </c>
      <c r="M102" s="48">
        <f t="shared" si="16"/>
        <v>744.30512658000009</v>
      </c>
      <c r="N102" s="49">
        <v>0.050000000000000003</v>
      </c>
      <c r="O102" s="50">
        <f t="shared" si="17"/>
        <v>186.07628164500002</v>
      </c>
      <c r="P102" s="49">
        <v>0.050000000000000003</v>
      </c>
      <c r="Q102" s="50">
        <f t="shared" si="18"/>
        <v>186.07628164500002</v>
      </c>
      <c r="R102" s="51">
        <f t="shared" si="19"/>
        <v>12.960000000000001</v>
      </c>
      <c r="S102" s="52">
        <f t="shared" si="20"/>
        <v>2604.96</v>
      </c>
      <c r="T102" s="53">
        <f t="shared" si="21"/>
        <v>0.60897476560815011</v>
      </c>
    </row>
    <row r="103" ht="15.95" customHeight="1">
      <c r="A103" s="342" t="s">
        <v>485</v>
      </c>
      <c r="B103" s="39" t="s">
        <v>369</v>
      </c>
      <c r="C103" s="40" t="s">
        <v>125</v>
      </c>
      <c r="D103" s="41">
        <v>5</v>
      </c>
      <c r="E103" s="42">
        <v>298</v>
      </c>
      <c r="F103" s="43">
        <v>0.5</v>
      </c>
      <c r="G103" s="44">
        <f t="shared" si="11"/>
        <v>149</v>
      </c>
      <c r="H103" s="45">
        <f t="shared" si="12"/>
        <v>21.281670000000002</v>
      </c>
      <c r="I103" s="45">
        <f t="shared" si="13"/>
        <v>106.40835000000001</v>
      </c>
      <c r="J103" s="45">
        <f t="shared" si="14"/>
        <v>2.7666171000000004</v>
      </c>
      <c r="K103" s="46">
        <f t="shared" si="15"/>
        <v>92.575264500000003</v>
      </c>
      <c r="L103" s="47">
        <v>0.20000000000000001</v>
      </c>
      <c r="M103" s="48">
        <f t="shared" si="16"/>
        <v>18.515052900000001</v>
      </c>
      <c r="N103" s="49">
        <v>0.050000000000000003</v>
      </c>
      <c r="O103" s="50">
        <f t="shared" si="17"/>
        <v>4.6287632250000001</v>
      </c>
      <c r="P103" s="49">
        <v>0.050000000000000003</v>
      </c>
      <c r="Q103" s="50">
        <f t="shared" si="18"/>
        <v>4.6287632250000001</v>
      </c>
      <c r="R103" s="51">
        <f t="shared" si="19"/>
        <v>12.960000000000001</v>
      </c>
      <c r="S103" s="52">
        <f t="shared" si="20"/>
        <v>64.800000000000011</v>
      </c>
      <c r="T103" s="53">
        <f t="shared" si="21"/>
        <v>0.60897476560815011</v>
      </c>
    </row>
    <row r="104" ht="15.95" customHeight="1">
      <c r="A104" s="342" t="s">
        <v>485</v>
      </c>
      <c r="B104" s="39" t="s">
        <v>370</v>
      </c>
      <c r="C104" s="40" t="s">
        <v>418</v>
      </c>
      <c r="D104" s="41">
        <v>1</v>
      </c>
      <c r="E104" s="42">
        <v>398</v>
      </c>
      <c r="F104" s="43">
        <v>0.5</v>
      </c>
      <c r="G104" s="44">
        <f t="shared" si="11"/>
        <v>199</v>
      </c>
      <c r="H104" s="45">
        <f t="shared" si="12"/>
        <v>28.423170000000002</v>
      </c>
      <c r="I104" s="45">
        <f t="shared" si="13"/>
        <v>28.423170000000002</v>
      </c>
      <c r="J104" s="45">
        <f t="shared" si="14"/>
        <v>3.6950121000000005</v>
      </c>
      <c r="K104" s="46">
        <f t="shared" si="15"/>
        <v>24.728157900000003</v>
      </c>
      <c r="L104" s="47">
        <v>0.20000000000000001</v>
      </c>
      <c r="M104" s="48">
        <f t="shared" si="16"/>
        <v>4.9456315800000006</v>
      </c>
      <c r="N104" s="49">
        <v>0.050000000000000003</v>
      </c>
      <c r="O104" s="50">
        <f t="shared" si="17"/>
        <v>1.2364078950000001</v>
      </c>
      <c r="P104" s="49">
        <v>0.050000000000000003</v>
      </c>
      <c r="Q104" s="50">
        <f t="shared" si="18"/>
        <v>1.2364078950000001</v>
      </c>
      <c r="R104" s="51">
        <f t="shared" si="19"/>
        <v>17.309999999999999</v>
      </c>
      <c r="S104" s="52">
        <f t="shared" si="20"/>
        <v>17.309999999999999</v>
      </c>
      <c r="T104" s="53">
        <f t="shared" si="21"/>
        <v>0.6090101842968253</v>
      </c>
    </row>
    <row r="105" ht="15.95" customHeight="1">
      <c r="A105" s="342" t="s">
        <v>485</v>
      </c>
      <c r="B105" s="39" t="s">
        <v>371</v>
      </c>
      <c r="C105" s="40" t="s">
        <v>419</v>
      </c>
      <c r="D105" s="41">
        <v>10</v>
      </c>
      <c r="E105" s="42">
        <v>498</v>
      </c>
      <c r="F105" s="43">
        <v>0.5</v>
      </c>
      <c r="G105" s="44">
        <f t="shared" si="11"/>
        <v>249</v>
      </c>
      <c r="H105" s="45">
        <f t="shared" si="12"/>
        <v>35.564670000000007</v>
      </c>
      <c r="I105" s="45">
        <f t="shared" si="13"/>
        <v>355.64670000000007</v>
      </c>
      <c r="J105" s="45">
        <f t="shared" si="14"/>
        <v>4.6234071000000014</v>
      </c>
      <c r="K105" s="46">
        <f t="shared" si="15"/>
        <v>309.41262900000004</v>
      </c>
      <c r="L105" s="47">
        <v>0.20000000000000001</v>
      </c>
      <c r="M105" s="48">
        <f t="shared" si="16"/>
        <v>61.88252580000001</v>
      </c>
      <c r="N105" s="49">
        <v>0.050000000000000003</v>
      </c>
      <c r="O105" s="50">
        <f t="shared" si="17"/>
        <v>15.470631450000003</v>
      </c>
      <c r="P105" s="49">
        <v>0.050000000000000003</v>
      </c>
      <c r="Q105" s="50">
        <f t="shared" si="18"/>
        <v>15.470631450000003</v>
      </c>
      <c r="R105" s="51">
        <f t="shared" si="19"/>
        <v>21.66</v>
      </c>
      <c r="S105" s="52">
        <f t="shared" si="20"/>
        <v>216.59999999999999</v>
      </c>
      <c r="T105" s="53">
        <f t="shared" si="21"/>
        <v>0.60903137861253864</v>
      </c>
    </row>
    <row r="106" ht="15.95" customHeight="1">
      <c r="A106" s="342" t="s">
        <v>485</v>
      </c>
      <c r="B106" s="39" t="s">
        <v>372</v>
      </c>
      <c r="C106" s="40" t="s">
        <v>131</v>
      </c>
      <c r="D106" s="41">
        <v>4</v>
      </c>
      <c r="E106" s="42">
        <v>198</v>
      </c>
      <c r="F106" s="43">
        <v>0.75</v>
      </c>
      <c r="G106" s="44">
        <f t="shared" si="11"/>
        <v>49</v>
      </c>
      <c r="H106" s="45">
        <f t="shared" si="12"/>
        <v>6.9986700000000006</v>
      </c>
      <c r="I106" s="45">
        <f t="shared" si="13"/>
        <v>27.994680000000002</v>
      </c>
      <c r="J106" s="45">
        <f t="shared" si="14"/>
        <v>0.90982710000000011</v>
      </c>
      <c r="K106" s="46">
        <f t="shared" si="15"/>
        <v>24.355371600000002</v>
      </c>
      <c r="L106" s="47">
        <v>0.20000000000000001</v>
      </c>
      <c r="M106" s="48">
        <f t="shared" si="16"/>
        <v>4.8710743200000008</v>
      </c>
      <c r="N106" s="49">
        <v>0.050000000000000003</v>
      </c>
      <c r="O106" s="50">
        <f t="shared" si="17"/>
        <v>1.2177685800000002</v>
      </c>
      <c r="P106" s="49">
        <v>0.050000000000000003</v>
      </c>
      <c r="Q106" s="50">
        <f t="shared" si="18"/>
        <v>1.2177685800000002</v>
      </c>
      <c r="R106" s="51">
        <f t="shared" si="19"/>
        <v>4.2599999999999998</v>
      </c>
      <c r="S106" s="52">
        <f t="shared" si="20"/>
        <v>17.039999999999999</v>
      </c>
      <c r="T106" s="53">
        <f t="shared" si="21"/>
        <v>0.60868707911646058</v>
      </c>
    </row>
    <row r="107" ht="15.95" customHeight="1">
      <c r="A107" s="342" t="s">
        <v>485</v>
      </c>
      <c r="B107" s="39" t="s">
        <v>524</v>
      </c>
      <c r="C107" s="40" t="s">
        <v>546</v>
      </c>
      <c r="D107" s="41">
        <v>26</v>
      </c>
      <c r="E107" s="42">
        <v>178</v>
      </c>
      <c r="F107" s="43">
        <v>0</v>
      </c>
      <c r="G107" s="44">
        <f t="shared" si="11"/>
        <v>178</v>
      </c>
      <c r="H107" s="45">
        <f t="shared" si="12"/>
        <v>25.423740000000002</v>
      </c>
      <c r="I107" s="45">
        <f t="shared" si="13"/>
        <v>661.01724000000002</v>
      </c>
      <c r="J107" s="45">
        <f t="shared" si="14"/>
        <v>3.3050862000000003</v>
      </c>
      <c r="K107" s="46">
        <f t="shared" si="15"/>
        <v>575.08499879999999</v>
      </c>
      <c r="L107" s="47">
        <v>0.20000000000000001</v>
      </c>
      <c r="M107" s="48">
        <f t="shared" si="16"/>
        <v>115.01699976</v>
      </c>
      <c r="N107" s="49">
        <v>0.050000000000000003</v>
      </c>
      <c r="O107" s="50">
        <f t="shared" si="17"/>
        <v>28.754249940000001</v>
      </c>
      <c r="P107" s="49">
        <v>0.050000000000000003</v>
      </c>
      <c r="Q107" s="50">
        <f t="shared" si="18"/>
        <v>28.754249940000001</v>
      </c>
      <c r="R107" s="51">
        <f t="shared" si="19"/>
        <v>15.48</v>
      </c>
      <c r="S107" s="52">
        <f t="shared" si="20"/>
        <v>402.48000000000002</v>
      </c>
      <c r="T107" s="53">
        <f t="shared" si="21"/>
        <v>0.6088797320929179</v>
      </c>
    </row>
    <row r="108" ht="15.95" customHeight="1">
      <c r="A108" s="342" t="s">
        <v>485</v>
      </c>
      <c r="B108" s="39" t="s">
        <v>524</v>
      </c>
      <c r="C108" s="40" t="s">
        <v>546</v>
      </c>
      <c r="D108" s="41">
        <v>166</v>
      </c>
      <c r="E108" s="42">
        <v>178</v>
      </c>
      <c r="F108" s="43">
        <v>0.29999999999999999</v>
      </c>
      <c r="G108" s="44">
        <f t="shared" ref="G108:G139" si="22">ROUNDDOWN(E108*(1-F108),0)</f>
        <v>124</v>
      </c>
      <c r="H108" s="45">
        <f t="shared" ref="H108:H139" si="23">G108*$C$6</f>
        <v>17.710920000000002</v>
      </c>
      <c r="I108" s="45">
        <f t="shared" ref="I108:I139" si="24">H108*D108</f>
        <v>2940.0127200000002</v>
      </c>
      <c r="J108" s="45">
        <f t="shared" ref="J108:J139" si="25">H108*0.13</f>
        <v>2.3024196000000003</v>
      </c>
      <c r="K108" s="46">
        <f t="shared" ref="K108:K139" si="26">(H108-J108)*D108</f>
        <v>2557.8110664000001</v>
      </c>
      <c r="L108" s="47">
        <v>0.20000000000000001</v>
      </c>
      <c r="M108" s="48">
        <f t="shared" ref="M108:M139" si="27">K108*L108</f>
        <v>511.56221328000004</v>
      </c>
      <c r="N108" s="49">
        <v>0.050000000000000003</v>
      </c>
      <c r="O108" s="50">
        <f t="shared" ref="O108:O139" si="28">K108*N108</f>
        <v>127.89055332000001</v>
      </c>
      <c r="P108" s="49">
        <v>0.050000000000000003</v>
      </c>
      <c r="Q108" s="50">
        <f t="shared" ref="Q108:Q139" si="29">K108*P108</f>
        <v>127.89055332000001</v>
      </c>
      <c r="R108" s="51">
        <f t="shared" ref="R108:R139" si="30">IFERROR(ROUND((K108-M108-O108-Q108)/D108,2),0)</f>
        <v>10.789999999999999</v>
      </c>
      <c r="S108" s="52">
        <f t="shared" ref="S108:S139" si="31">+D108*R108</f>
        <v>1791.1399999999999</v>
      </c>
      <c r="T108" s="53">
        <f t="shared" ref="T108:T139" si="32">S108/I108</f>
        <v>0.6092286566705738</v>
      </c>
    </row>
    <row r="109" ht="15.95" customHeight="1">
      <c r="A109" s="342" t="s">
        <v>485</v>
      </c>
      <c r="B109" s="39" t="s">
        <v>547</v>
      </c>
      <c r="C109" s="40" t="s">
        <v>546</v>
      </c>
      <c r="D109" s="41">
        <v>5</v>
      </c>
      <c r="E109" s="42">
        <v>196</v>
      </c>
      <c r="F109" s="43">
        <v>0.070000000000000007</v>
      </c>
      <c r="G109" s="44">
        <f t="shared" si="22"/>
        <v>182</v>
      </c>
      <c r="H109" s="45">
        <f t="shared" si="23"/>
        <v>25.995060000000002</v>
      </c>
      <c r="I109" s="45">
        <f t="shared" si="24"/>
        <v>129.9753</v>
      </c>
      <c r="J109" s="45">
        <f t="shared" si="25"/>
        <v>3.3793578000000002</v>
      </c>
      <c r="K109" s="46">
        <f t="shared" si="26"/>
        <v>113.07851100000001</v>
      </c>
      <c r="L109" s="47">
        <v>0.20000000000000001</v>
      </c>
      <c r="M109" s="48">
        <f t="shared" si="27"/>
        <v>22.615702200000001</v>
      </c>
      <c r="N109" s="49">
        <v>0.050000000000000003</v>
      </c>
      <c r="O109" s="50">
        <f t="shared" si="28"/>
        <v>5.6539255500000003</v>
      </c>
      <c r="P109" s="49">
        <v>0.050000000000000003</v>
      </c>
      <c r="Q109" s="50">
        <f t="shared" si="29"/>
        <v>5.6539255500000003</v>
      </c>
      <c r="R109" s="51">
        <f t="shared" si="30"/>
        <v>15.83</v>
      </c>
      <c r="S109" s="52">
        <f t="shared" si="31"/>
        <v>79.150000000000006</v>
      </c>
      <c r="T109" s="53">
        <f t="shared" si="32"/>
        <v>0.60896185659890767</v>
      </c>
    </row>
    <row r="110" ht="15.95" customHeight="1">
      <c r="A110" s="342" t="s">
        <v>485</v>
      </c>
      <c r="B110" s="39" t="s">
        <v>525</v>
      </c>
      <c r="C110" s="40" t="s">
        <v>548</v>
      </c>
      <c r="D110" s="41">
        <v>4</v>
      </c>
      <c r="E110" s="42">
        <v>268</v>
      </c>
      <c r="F110" s="43">
        <v>0</v>
      </c>
      <c r="G110" s="44">
        <f t="shared" si="22"/>
        <v>268</v>
      </c>
      <c r="H110" s="45">
        <f t="shared" si="23"/>
        <v>38.278440000000003</v>
      </c>
      <c r="I110" s="45">
        <f t="shared" si="24"/>
        <v>153.11376000000001</v>
      </c>
      <c r="J110" s="45">
        <f t="shared" si="25"/>
        <v>4.9761972000000005</v>
      </c>
      <c r="K110" s="46">
        <f t="shared" si="26"/>
        <v>133.20897120000001</v>
      </c>
      <c r="L110" s="47">
        <v>0.20000000000000001</v>
      </c>
      <c r="M110" s="48">
        <f t="shared" si="27"/>
        <v>26.641794240000003</v>
      </c>
      <c r="N110" s="49">
        <v>0.050000000000000003</v>
      </c>
      <c r="O110" s="50">
        <f t="shared" si="28"/>
        <v>6.6604485600000007</v>
      </c>
      <c r="P110" s="49">
        <v>0.050000000000000003</v>
      </c>
      <c r="Q110" s="50">
        <f t="shared" si="29"/>
        <v>6.6604485600000007</v>
      </c>
      <c r="R110" s="51">
        <f t="shared" si="30"/>
        <v>23.309999999999999</v>
      </c>
      <c r="S110" s="52">
        <f t="shared" si="31"/>
        <v>93.239999999999995</v>
      </c>
      <c r="T110" s="53">
        <f t="shared" si="32"/>
        <v>0.60895898578938945</v>
      </c>
    </row>
    <row r="111" ht="15.95" customHeight="1">
      <c r="A111" s="342" t="s">
        <v>485</v>
      </c>
      <c r="B111" s="39" t="s">
        <v>525</v>
      </c>
      <c r="C111" s="40" t="s">
        <v>548</v>
      </c>
      <c r="D111" s="41">
        <v>116</v>
      </c>
      <c r="E111" s="42">
        <v>268</v>
      </c>
      <c r="F111" s="43">
        <v>0.34000000000000002</v>
      </c>
      <c r="G111" s="44">
        <f t="shared" si="22"/>
        <v>176</v>
      </c>
      <c r="H111" s="45">
        <f t="shared" si="23"/>
        <v>25.138080000000002</v>
      </c>
      <c r="I111" s="45">
        <f t="shared" si="24"/>
        <v>2916.01728</v>
      </c>
      <c r="J111" s="45">
        <f t="shared" si="25"/>
        <v>3.2679504000000006</v>
      </c>
      <c r="K111" s="46">
        <f t="shared" si="26"/>
        <v>2536.9350336000002</v>
      </c>
      <c r="L111" s="47">
        <v>0.20000000000000001</v>
      </c>
      <c r="M111" s="48">
        <f t="shared" si="27"/>
        <v>507.38700672000004</v>
      </c>
      <c r="N111" s="49">
        <v>0.050000000000000003</v>
      </c>
      <c r="O111" s="50">
        <f t="shared" si="28"/>
        <v>126.84675168000001</v>
      </c>
      <c r="P111" s="49">
        <v>0.050000000000000003</v>
      </c>
      <c r="Q111" s="50">
        <f t="shared" si="29"/>
        <v>126.84675168000001</v>
      </c>
      <c r="R111" s="51">
        <f t="shared" si="30"/>
        <v>15.31</v>
      </c>
      <c r="S111" s="52">
        <f t="shared" si="31"/>
        <v>1775.96</v>
      </c>
      <c r="T111" s="53">
        <f t="shared" si="32"/>
        <v>0.60903617141802402</v>
      </c>
    </row>
    <row r="112" ht="15.95" customHeight="1">
      <c r="A112" s="342" t="s">
        <v>485</v>
      </c>
      <c r="B112" s="39" t="s">
        <v>549</v>
      </c>
      <c r="C112" s="40" t="s">
        <v>548</v>
      </c>
      <c r="D112" s="41">
        <v>4</v>
      </c>
      <c r="E112" s="42">
        <v>342</v>
      </c>
      <c r="F112" s="43">
        <v>0.12</v>
      </c>
      <c r="G112" s="44">
        <f t="shared" si="22"/>
        <v>300</v>
      </c>
      <c r="H112" s="45">
        <f t="shared" si="23"/>
        <v>42.849000000000004</v>
      </c>
      <c r="I112" s="45">
        <f t="shared" si="24"/>
        <v>171.39600000000002</v>
      </c>
      <c r="J112" s="45">
        <f t="shared" si="25"/>
        <v>5.5703700000000005</v>
      </c>
      <c r="K112" s="46">
        <f t="shared" si="26"/>
        <v>149.11452000000003</v>
      </c>
      <c r="L112" s="47">
        <v>0.20000000000000001</v>
      </c>
      <c r="M112" s="48">
        <f t="shared" si="27"/>
        <v>29.822904000000008</v>
      </c>
      <c r="N112" s="49">
        <v>0.050000000000000003</v>
      </c>
      <c r="O112" s="50">
        <f t="shared" si="28"/>
        <v>7.4557260000000021</v>
      </c>
      <c r="P112" s="49">
        <v>0.050000000000000003</v>
      </c>
      <c r="Q112" s="50">
        <f t="shared" si="29"/>
        <v>7.4557260000000021</v>
      </c>
      <c r="R112" s="51">
        <f t="shared" si="30"/>
        <v>26.100000000000001</v>
      </c>
      <c r="S112" s="52">
        <f t="shared" si="31"/>
        <v>104.40000000000001</v>
      </c>
      <c r="T112" s="53">
        <f t="shared" si="32"/>
        <v>0.60911573198907787</v>
      </c>
    </row>
    <row r="113" ht="15.95" customHeight="1">
      <c r="A113" s="342" t="s">
        <v>485</v>
      </c>
      <c r="B113" s="39" t="s">
        <v>298</v>
      </c>
      <c r="C113" s="40" t="s">
        <v>490</v>
      </c>
      <c r="D113" s="41">
        <v>4</v>
      </c>
      <c r="E113" s="42">
        <v>198</v>
      </c>
      <c r="F113" s="43">
        <v>0</v>
      </c>
      <c r="G113" s="44">
        <f t="shared" si="22"/>
        <v>198</v>
      </c>
      <c r="H113" s="45">
        <f t="shared" si="23"/>
        <v>28.280340000000002</v>
      </c>
      <c r="I113" s="45">
        <f t="shared" si="24"/>
        <v>113.12136000000001</v>
      </c>
      <c r="J113" s="45">
        <f t="shared" si="25"/>
        <v>3.6764442000000006</v>
      </c>
      <c r="K113" s="46">
        <f t="shared" si="26"/>
        <v>98.415583200000015</v>
      </c>
      <c r="L113" s="47">
        <v>0.20000000000000001</v>
      </c>
      <c r="M113" s="48">
        <f t="shared" si="27"/>
        <v>19.683116640000005</v>
      </c>
      <c r="N113" s="49">
        <v>0.050000000000000003</v>
      </c>
      <c r="O113" s="50">
        <f t="shared" si="28"/>
        <v>4.9207791600000013</v>
      </c>
      <c r="P113" s="49">
        <v>0.050000000000000003</v>
      </c>
      <c r="Q113" s="50">
        <f t="shared" si="29"/>
        <v>4.9207791600000013</v>
      </c>
      <c r="R113" s="51">
        <f t="shared" si="30"/>
        <v>17.219999999999999</v>
      </c>
      <c r="S113" s="52">
        <f t="shared" si="31"/>
        <v>68.879999999999995</v>
      </c>
      <c r="T113" s="53">
        <f t="shared" si="32"/>
        <v>0.60890357046626731</v>
      </c>
    </row>
    <row r="114" ht="15.95" customHeight="1">
      <c r="A114" s="342" t="s">
        <v>485</v>
      </c>
      <c r="B114" s="39" t="s">
        <v>298</v>
      </c>
      <c r="C114" s="40" t="s">
        <v>490</v>
      </c>
      <c r="D114" s="41">
        <v>65</v>
      </c>
      <c r="E114" s="42">
        <v>198</v>
      </c>
      <c r="F114" s="43">
        <v>0.25</v>
      </c>
      <c r="G114" s="44">
        <f t="shared" si="22"/>
        <v>148</v>
      </c>
      <c r="H114" s="45">
        <f t="shared" si="23"/>
        <v>21.138840000000002</v>
      </c>
      <c r="I114" s="45">
        <f t="shared" si="24"/>
        <v>1374.0246000000002</v>
      </c>
      <c r="J114" s="45">
        <f t="shared" si="25"/>
        <v>2.7480492000000005</v>
      </c>
      <c r="K114" s="46">
        <f t="shared" si="26"/>
        <v>1195.4014020000002</v>
      </c>
      <c r="L114" s="47">
        <v>0.20000000000000001</v>
      </c>
      <c r="M114" s="48">
        <f t="shared" si="27"/>
        <v>239.08028040000005</v>
      </c>
      <c r="N114" s="49">
        <v>0.050000000000000003</v>
      </c>
      <c r="O114" s="50">
        <f t="shared" si="28"/>
        <v>59.770070100000012</v>
      </c>
      <c r="P114" s="49">
        <v>0.050000000000000003</v>
      </c>
      <c r="Q114" s="50">
        <f t="shared" si="29"/>
        <v>59.770070100000012</v>
      </c>
      <c r="R114" s="51">
        <f t="shared" si="30"/>
        <v>12.869999999999999</v>
      </c>
      <c r="S114" s="52">
        <f t="shared" si="31"/>
        <v>836.54999999999995</v>
      </c>
      <c r="T114" s="53">
        <f t="shared" si="32"/>
        <v>0.6088318942761286</v>
      </c>
    </row>
    <row r="115" ht="15.95" customHeight="1">
      <c r="A115" s="342" t="s">
        <v>485</v>
      </c>
      <c r="B115" s="39" t="s">
        <v>132</v>
      </c>
      <c r="C115" s="40" t="s">
        <v>133</v>
      </c>
      <c r="D115" s="41">
        <v>1</v>
      </c>
      <c r="E115" s="42">
        <v>108</v>
      </c>
      <c r="F115" s="43">
        <v>0</v>
      </c>
      <c r="G115" s="44">
        <f t="shared" si="22"/>
        <v>108</v>
      </c>
      <c r="H115" s="45">
        <f t="shared" si="23"/>
        <v>15.425640000000001</v>
      </c>
      <c r="I115" s="45">
        <f t="shared" si="24"/>
        <v>15.425640000000001</v>
      </c>
      <c r="J115" s="45">
        <f t="shared" si="25"/>
        <v>2.0053332000000004</v>
      </c>
      <c r="K115" s="46">
        <f t="shared" si="26"/>
        <v>13.420306800000001</v>
      </c>
      <c r="L115" s="47">
        <v>0.20000000000000001</v>
      </c>
      <c r="M115" s="48">
        <f t="shared" si="27"/>
        <v>2.6840613600000003</v>
      </c>
      <c r="N115" s="49">
        <v>0.050000000000000003</v>
      </c>
      <c r="O115" s="50">
        <f t="shared" si="28"/>
        <v>0.67101534000000007</v>
      </c>
      <c r="P115" s="49">
        <v>0.050000000000000003</v>
      </c>
      <c r="Q115" s="50">
        <f t="shared" si="29"/>
        <v>0.67101534000000007</v>
      </c>
      <c r="R115" s="51">
        <f t="shared" si="30"/>
        <v>9.3900000000000006</v>
      </c>
      <c r="S115" s="52">
        <f t="shared" si="31"/>
        <v>9.3900000000000006</v>
      </c>
      <c r="T115" s="53">
        <f t="shared" si="32"/>
        <v>0.60872676919725854</v>
      </c>
    </row>
    <row r="116" ht="15.95" customHeight="1">
      <c r="A116" s="342" t="s">
        <v>485</v>
      </c>
      <c r="B116" s="39" t="s">
        <v>132</v>
      </c>
      <c r="C116" s="40" t="s">
        <v>133</v>
      </c>
      <c r="D116" s="41">
        <v>8</v>
      </c>
      <c r="E116" s="42">
        <v>108</v>
      </c>
      <c r="F116" s="43">
        <v>0.5</v>
      </c>
      <c r="G116" s="44">
        <f t="shared" si="22"/>
        <v>54</v>
      </c>
      <c r="H116" s="45">
        <f t="shared" si="23"/>
        <v>7.7128200000000007</v>
      </c>
      <c r="I116" s="45">
        <f t="shared" si="24"/>
        <v>61.702560000000005</v>
      </c>
      <c r="J116" s="45">
        <f t="shared" si="25"/>
        <v>1.0026666000000002</v>
      </c>
      <c r="K116" s="46">
        <f t="shared" si="26"/>
        <v>53.681227200000002</v>
      </c>
      <c r="L116" s="47">
        <v>0.20000000000000001</v>
      </c>
      <c r="M116" s="48">
        <f t="shared" si="27"/>
        <v>10.736245440000001</v>
      </c>
      <c r="N116" s="49">
        <v>0.050000000000000003</v>
      </c>
      <c r="O116" s="50">
        <f t="shared" si="28"/>
        <v>2.6840613600000003</v>
      </c>
      <c r="P116" s="49">
        <v>0.050000000000000003</v>
      </c>
      <c r="Q116" s="50">
        <f t="shared" si="29"/>
        <v>2.6840613600000003</v>
      </c>
      <c r="R116" s="51">
        <f t="shared" si="30"/>
        <v>4.7000000000000002</v>
      </c>
      <c r="S116" s="52">
        <f t="shared" si="31"/>
        <v>37.600000000000001</v>
      </c>
      <c r="T116" s="53">
        <f t="shared" si="32"/>
        <v>0.60937504051695746</v>
      </c>
    </row>
    <row r="117" ht="15.95" customHeight="1">
      <c r="A117" s="342" t="s">
        <v>485</v>
      </c>
      <c r="B117" s="39" t="s">
        <v>550</v>
      </c>
      <c r="C117" s="40" t="s">
        <v>135</v>
      </c>
      <c r="D117" s="41">
        <v>91</v>
      </c>
      <c r="E117" s="42">
        <v>98</v>
      </c>
      <c r="F117" s="43">
        <v>0</v>
      </c>
      <c r="G117" s="44">
        <f t="shared" si="22"/>
        <v>98</v>
      </c>
      <c r="H117" s="45">
        <f t="shared" si="23"/>
        <v>13.997340000000001</v>
      </c>
      <c r="I117" s="45">
        <f t="shared" si="24"/>
        <v>1273.7579400000002</v>
      </c>
      <c r="J117" s="45">
        <f t="shared" si="25"/>
        <v>1.8196542000000002</v>
      </c>
      <c r="K117" s="46">
        <f t="shared" si="26"/>
        <v>1108.1694078</v>
      </c>
      <c r="L117" s="47">
        <v>0.20000000000000001</v>
      </c>
      <c r="M117" s="48">
        <f t="shared" si="27"/>
        <v>221.63388156000002</v>
      </c>
      <c r="N117" s="49">
        <v>0.050000000000000003</v>
      </c>
      <c r="O117" s="50">
        <f t="shared" si="28"/>
        <v>55.408470390000005</v>
      </c>
      <c r="P117" s="49">
        <v>0.050000000000000003</v>
      </c>
      <c r="Q117" s="50">
        <f t="shared" si="29"/>
        <v>55.408470390000005</v>
      </c>
      <c r="R117" s="51">
        <f t="shared" si="30"/>
        <v>8.5199999999999996</v>
      </c>
      <c r="S117" s="52">
        <f t="shared" si="31"/>
        <v>775.31999999999994</v>
      </c>
      <c r="T117" s="53">
        <f t="shared" si="32"/>
        <v>0.60868707911646058</v>
      </c>
    </row>
    <row r="118" ht="15.95" customHeight="1">
      <c r="A118" s="342" t="s">
        <v>485</v>
      </c>
      <c r="B118" s="39" t="s">
        <v>550</v>
      </c>
      <c r="C118" s="40" t="s">
        <v>135</v>
      </c>
      <c r="D118" s="41">
        <v>579</v>
      </c>
      <c r="E118" s="42">
        <v>98</v>
      </c>
      <c r="F118" s="43">
        <v>0.25</v>
      </c>
      <c r="G118" s="44">
        <f t="shared" si="22"/>
        <v>73</v>
      </c>
      <c r="H118" s="45">
        <f t="shared" si="23"/>
        <v>10.426590000000001</v>
      </c>
      <c r="I118" s="45">
        <f t="shared" si="24"/>
        <v>6036.9956100000009</v>
      </c>
      <c r="J118" s="45">
        <f t="shared" si="25"/>
        <v>1.3554567000000002</v>
      </c>
      <c r="K118" s="46">
        <f t="shared" si="26"/>
        <v>5252.1861807000005</v>
      </c>
      <c r="L118" s="47">
        <v>0.20000000000000001</v>
      </c>
      <c r="M118" s="48">
        <f t="shared" si="27"/>
        <v>1050.4372361400001</v>
      </c>
      <c r="N118" s="49">
        <v>0.050000000000000003</v>
      </c>
      <c r="O118" s="50">
        <f t="shared" si="28"/>
        <v>262.60930903500002</v>
      </c>
      <c r="P118" s="49">
        <v>0.050000000000000003</v>
      </c>
      <c r="Q118" s="50">
        <f t="shared" si="29"/>
        <v>262.60930903500002</v>
      </c>
      <c r="R118" s="51">
        <f t="shared" si="30"/>
        <v>6.3499999999999996</v>
      </c>
      <c r="S118" s="52">
        <f t="shared" si="31"/>
        <v>3676.6499999999996</v>
      </c>
      <c r="T118" s="53">
        <f t="shared" si="32"/>
        <v>0.60901982335547844</v>
      </c>
    </row>
    <row r="119" ht="15.95" customHeight="1">
      <c r="A119" s="342" t="s">
        <v>485</v>
      </c>
      <c r="B119" s="39" t="s">
        <v>136</v>
      </c>
      <c r="C119" s="40" t="s">
        <v>137</v>
      </c>
      <c r="D119" s="41">
        <v>1</v>
      </c>
      <c r="E119" s="42">
        <v>266.39999999999998</v>
      </c>
      <c r="F119" s="43">
        <v>0</v>
      </c>
      <c r="G119" s="44">
        <f t="shared" si="22"/>
        <v>266</v>
      </c>
      <c r="H119" s="45">
        <f t="shared" si="23"/>
        <v>37.992780000000003</v>
      </c>
      <c r="I119" s="45">
        <f t="shared" si="24"/>
        <v>37.992780000000003</v>
      </c>
      <c r="J119" s="45">
        <f t="shared" si="25"/>
        <v>4.9390614000000008</v>
      </c>
      <c r="K119" s="46">
        <f t="shared" si="26"/>
        <v>33.053718600000003</v>
      </c>
      <c r="L119" s="47">
        <v>0.20000000000000001</v>
      </c>
      <c r="M119" s="48">
        <f t="shared" si="27"/>
        <v>6.6107437200000012</v>
      </c>
      <c r="N119" s="49">
        <v>0.050000000000000003</v>
      </c>
      <c r="O119" s="50">
        <f t="shared" si="28"/>
        <v>1.6526859300000003</v>
      </c>
      <c r="P119" s="49">
        <v>0.050000000000000003</v>
      </c>
      <c r="Q119" s="50">
        <f t="shared" si="29"/>
        <v>1.6526859300000003</v>
      </c>
      <c r="R119" s="51">
        <f t="shared" si="30"/>
        <v>23.140000000000001</v>
      </c>
      <c r="S119" s="52">
        <f t="shared" si="31"/>
        <v>23.140000000000001</v>
      </c>
      <c r="T119" s="53">
        <f t="shared" si="32"/>
        <v>0.60906309040823015</v>
      </c>
    </row>
    <row r="120" ht="15.95" customHeight="1">
      <c r="A120" s="342" t="s">
        <v>485</v>
      </c>
      <c r="B120" s="39" t="s">
        <v>136</v>
      </c>
      <c r="C120" s="40" t="s">
        <v>137</v>
      </c>
      <c r="D120" s="41">
        <v>1</v>
      </c>
      <c r="E120" s="42">
        <v>266.39999999999998</v>
      </c>
      <c r="F120" s="43">
        <v>0.070000000000000007</v>
      </c>
      <c r="G120" s="44">
        <f t="shared" si="22"/>
        <v>247</v>
      </c>
      <c r="H120" s="45">
        <f t="shared" si="23"/>
        <v>35.27901</v>
      </c>
      <c r="I120" s="45">
        <f t="shared" si="24"/>
        <v>35.27901</v>
      </c>
      <c r="J120" s="45">
        <f t="shared" si="25"/>
        <v>4.5862712999999999</v>
      </c>
      <c r="K120" s="46">
        <f t="shared" si="26"/>
        <v>30.6927387</v>
      </c>
      <c r="L120" s="47">
        <v>0.20000000000000001</v>
      </c>
      <c r="M120" s="48">
        <f t="shared" si="27"/>
        <v>6.1385477399999999</v>
      </c>
      <c r="N120" s="49">
        <v>0.050000000000000003</v>
      </c>
      <c r="O120" s="50">
        <f t="shared" si="28"/>
        <v>1.534636935</v>
      </c>
      <c r="P120" s="49">
        <v>0.050000000000000003</v>
      </c>
      <c r="Q120" s="50">
        <f t="shared" si="29"/>
        <v>1.534636935</v>
      </c>
      <c r="R120" s="51">
        <f t="shared" si="30"/>
        <v>21.48</v>
      </c>
      <c r="S120" s="52">
        <f t="shared" si="31"/>
        <v>21.48</v>
      </c>
      <c r="T120" s="53">
        <f t="shared" si="32"/>
        <v>0.60886062278958508</v>
      </c>
    </row>
    <row r="121" ht="15.95" customHeight="1">
      <c r="A121" s="342" t="s">
        <v>485</v>
      </c>
      <c r="B121" s="39" t="s">
        <v>136</v>
      </c>
      <c r="C121" s="40" t="s">
        <v>137</v>
      </c>
      <c r="D121" s="41">
        <v>11</v>
      </c>
      <c r="E121" s="42">
        <v>266.39999999999998</v>
      </c>
      <c r="F121" s="43">
        <v>0.35999999999999999</v>
      </c>
      <c r="G121" s="44">
        <f t="shared" si="22"/>
        <v>170</v>
      </c>
      <c r="H121" s="45">
        <f t="shared" si="23"/>
        <v>24.281100000000002</v>
      </c>
      <c r="I121" s="45">
        <f t="shared" si="24"/>
        <v>267.09210000000002</v>
      </c>
      <c r="J121" s="45">
        <f t="shared" si="25"/>
        <v>3.1565430000000005</v>
      </c>
      <c r="K121" s="46">
        <f t="shared" si="26"/>
        <v>232.37012700000002</v>
      </c>
      <c r="L121" s="47">
        <v>0.20000000000000001</v>
      </c>
      <c r="M121" s="48">
        <f t="shared" si="27"/>
        <v>46.474025400000009</v>
      </c>
      <c r="N121" s="49">
        <v>0.050000000000000003</v>
      </c>
      <c r="O121" s="50">
        <f t="shared" si="28"/>
        <v>11.618506350000002</v>
      </c>
      <c r="P121" s="49">
        <v>0.050000000000000003</v>
      </c>
      <c r="Q121" s="50">
        <f t="shared" si="29"/>
        <v>11.618506350000002</v>
      </c>
      <c r="R121" s="51">
        <f t="shared" si="30"/>
        <v>14.789999999999999</v>
      </c>
      <c r="S121" s="52">
        <f t="shared" si="31"/>
        <v>162.69</v>
      </c>
      <c r="T121" s="53">
        <f t="shared" si="32"/>
        <v>0.60911573198907787</v>
      </c>
    </row>
    <row r="122" ht="15.95" customHeight="1">
      <c r="A122" s="342" t="s">
        <v>485</v>
      </c>
      <c r="B122" s="39" t="s">
        <v>136</v>
      </c>
      <c r="C122" s="40" t="s">
        <v>137</v>
      </c>
      <c r="D122" s="41">
        <v>10</v>
      </c>
      <c r="E122" s="42">
        <v>266.39999999999998</v>
      </c>
      <c r="F122" s="43">
        <v>0.42999999999999999</v>
      </c>
      <c r="G122" s="44">
        <f t="shared" si="22"/>
        <v>151</v>
      </c>
      <c r="H122" s="45">
        <f t="shared" si="23"/>
        <v>21.567330000000002</v>
      </c>
      <c r="I122" s="45">
        <f t="shared" si="24"/>
        <v>215.67330000000001</v>
      </c>
      <c r="J122" s="45">
        <f t="shared" si="25"/>
        <v>2.8037529000000005</v>
      </c>
      <c r="K122" s="46">
        <f t="shared" si="26"/>
        <v>187.63577100000003</v>
      </c>
      <c r="L122" s="47">
        <v>0.20000000000000001</v>
      </c>
      <c r="M122" s="48">
        <f t="shared" si="27"/>
        <v>37.527154200000005</v>
      </c>
      <c r="N122" s="49">
        <v>0.050000000000000003</v>
      </c>
      <c r="O122" s="50">
        <f t="shared" si="28"/>
        <v>9.3817885500000013</v>
      </c>
      <c r="P122" s="49">
        <v>0.050000000000000003</v>
      </c>
      <c r="Q122" s="50">
        <f t="shared" si="29"/>
        <v>9.3817885500000013</v>
      </c>
      <c r="R122" s="51">
        <f t="shared" si="30"/>
        <v>13.130000000000001</v>
      </c>
      <c r="S122" s="52">
        <f t="shared" si="31"/>
        <v>131.30000000000001</v>
      </c>
      <c r="T122" s="53">
        <f t="shared" si="32"/>
        <v>0.60879116701047375</v>
      </c>
    </row>
    <row r="123" ht="15.95" customHeight="1">
      <c r="A123" s="342" t="s">
        <v>485</v>
      </c>
      <c r="B123" s="39" t="s">
        <v>138</v>
      </c>
      <c r="C123" s="40" t="s">
        <v>139</v>
      </c>
      <c r="D123" s="41">
        <v>1</v>
      </c>
      <c r="E123" s="42">
        <v>376.19999999999999</v>
      </c>
      <c r="F123" s="43">
        <v>0</v>
      </c>
      <c r="G123" s="44">
        <f t="shared" si="22"/>
        <v>376</v>
      </c>
      <c r="H123" s="45">
        <f t="shared" si="23"/>
        <v>53.704080000000005</v>
      </c>
      <c r="I123" s="45">
        <f t="shared" si="24"/>
        <v>53.704080000000005</v>
      </c>
      <c r="J123" s="45">
        <f t="shared" si="25"/>
        <v>6.9815304000000005</v>
      </c>
      <c r="K123" s="46">
        <f t="shared" si="26"/>
        <v>46.722549600000008</v>
      </c>
      <c r="L123" s="47">
        <v>0.20000000000000001</v>
      </c>
      <c r="M123" s="48">
        <f t="shared" si="27"/>
        <v>9.3445099200000019</v>
      </c>
      <c r="N123" s="49">
        <v>0.050000000000000003</v>
      </c>
      <c r="O123" s="50">
        <f t="shared" si="28"/>
        <v>2.3361274800000005</v>
      </c>
      <c r="P123" s="49">
        <v>0.050000000000000003</v>
      </c>
      <c r="Q123" s="50">
        <f t="shared" si="29"/>
        <v>2.3361274800000005</v>
      </c>
      <c r="R123" s="51">
        <f t="shared" si="30"/>
        <v>32.710000000000001</v>
      </c>
      <c r="S123" s="52">
        <f t="shared" si="31"/>
        <v>32.710000000000001</v>
      </c>
      <c r="T123" s="53">
        <f t="shared" si="32"/>
        <v>0.6090784908707122</v>
      </c>
    </row>
    <row r="124" ht="15.95" customHeight="1">
      <c r="A124" s="342" t="s">
        <v>485</v>
      </c>
      <c r="B124" s="39" t="s">
        <v>138</v>
      </c>
      <c r="C124" s="40" t="s">
        <v>139</v>
      </c>
      <c r="D124" s="41">
        <v>7</v>
      </c>
      <c r="E124" s="42">
        <v>376.19999999999999</v>
      </c>
      <c r="F124" s="43">
        <v>0.19</v>
      </c>
      <c r="G124" s="44">
        <f t="shared" si="22"/>
        <v>304</v>
      </c>
      <c r="H124" s="45">
        <f t="shared" si="23"/>
        <v>43.420320000000004</v>
      </c>
      <c r="I124" s="45">
        <f t="shared" si="24"/>
        <v>303.94224000000003</v>
      </c>
      <c r="J124" s="45">
        <f t="shared" si="25"/>
        <v>5.6446416000000008</v>
      </c>
      <c r="K124" s="46">
        <f t="shared" si="26"/>
        <v>264.42974880000003</v>
      </c>
      <c r="L124" s="47">
        <v>0.20000000000000001</v>
      </c>
      <c r="M124" s="48">
        <f t="shared" si="27"/>
        <v>52.88594976000001</v>
      </c>
      <c r="N124" s="49">
        <v>0.050000000000000003</v>
      </c>
      <c r="O124" s="50">
        <f t="shared" si="28"/>
        <v>13.221487440000002</v>
      </c>
      <c r="P124" s="49">
        <v>0.050000000000000003</v>
      </c>
      <c r="Q124" s="50">
        <f t="shared" si="29"/>
        <v>13.221487440000002</v>
      </c>
      <c r="R124" s="51">
        <f t="shared" si="30"/>
        <v>26.440000000000001</v>
      </c>
      <c r="S124" s="52">
        <f t="shared" si="31"/>
        <v>185.08000000000001</v>
      </c>
      <c r="T124" s="53">
        <f t="shared" si="32"/>
        <v>0.60893148645611084</v>
      </c>
    </row>
    <row r="125" ht="15.95" customHeight="1">
      <c r="A125" s="342" t="s">
        <v>485</v>
      </c>
      <c r="B125" s="39" t="s">
        <v>138</v>
      </c>
      <c r="C125" s="40" t="s">
        <v>139</v>
      </c>
      <c r="D125" s="41">
        <v>4</v>
      </c>
      <c r="E125" s="42">
        <v>376.19999999999999</v>
      </c>
      <c r="F125" s="43">
        <v>0.27000000000000002</v>
      </c>
      <c r="G125" s="44">
        <f t="shared" si="22"/>
        <v>274</v>
      </c>
      <c r="H125" s="45">
        <f t="shared" si="23"/>
        <v>39.135420000000003</v>
      </c>
      <c r="I125" s="45">
        <f t="shared" si="24"/>
        <v>156.54168000000001</v>
      </c>
      <c r="J125" s="45">
        <f t="shared" si="25"/>
        <v>5.0876046000000006</v>
      </c>
      <c r="K125" s="46">
        <f t="shared" si="26"/>
        <v>136.19126160000002</v>
      </c>
      <c r="L125" s="47">
        <v>0.20000000000000001</v>
      </c>
      <c r="M125" s="48">
        <f t="shared" si="27"/>
        <v>27.238252320000004</v>
      </c>
      <c r="N125" s="49">
        <v>0.050000000000000003</v>
      </c>
      <c r="O125" s="50">
        <f t="shared" si="28"/>
        <v>6.8095630800000011</v>
      </c>
      <c r="P125" s="49">
        <v>0.050000000000000003</v>
      </c>
      <c r="Q125" s="50">
        <f t="shared" si="29"/>
        <v>6.8095630800000011</v>
      </c>
      <c r="R125" s="51">
        <f t="shared" si="30"/>
        <v>23.829999999999998</v>
      </c>
      <c r="S125" s="52">
        <f t="shared" si="31"/>
        <v>95.319999999999993</v>
      </c>
      <c r="T125" s="53">
        <f t="shared" si="32"/>
        <v>0.60891131358753769</v>
      </c>
    </row>
    <row r="126" ht="15.95" customHeight="1">
      <c r="A126" s="342" t="s">
        <v>485</v>
      </c>
      <c r="B126" s="39" t="s">
        <v>138</v>
      </c>
      <c r="C126" s="40" t="s">
        <v>139</v>
      </c>
      <c r="D126" s="41">
        <v>43</v>
      </c>
      <c r="E126" s="42">
        <v>376.19999999999999</v>
      </c>
      <c r="F126" s="43">
        <v>0.54000000000000004</v>
      </c>
      <c r="G126" s="44">
        <f t="shared" si="22"/>
        <v>173</v>
      </c>
      <c r="H126" s="45">
        <f t="shared" si="23"/>
        <v>24.709590000000002</v>
      </c>
      <c r="I126" s="45">
        <f t="shared" si="24"/>
        <v>1062.5123700000001</v>
      </c>
      <c r="J126" s="45">
        <f t="shared" si="25"/>
        <v>3.2122467000000006</v>
      </c>
      <c r="K126" s="46">
        <f t="shared" si="26"/>
        <v>924.38576190000003</v>
      </c>
      <c r="L126" s="47">
        <v>0.20000000000000001</v>
      </c>
      <c r="M126" s="48">
        <f t="shared" si="27"/>
        <v>184.87715238000001</v>
      </c>
      <c r="N126" s="49">
        <v>0.050000000000000003</v>
      </c>
      <c r="O126" s="50">
        <f t="shared" si="28"/>
        <v>46.219288095000003</v>
      </c>
      <c r="P126" s="49">
        <v>0.050000000000000003</v>
      </c>
      <c r="Q126" s="50">
        <f t="shared" si="29"/>
        <v>46.219288095000003</v>
      </c>
      <c r="R126" s="51">
        <f t="shared" si="30"/>
        <v>15.050000000000001</v>
      </c>
      <c r="S126" s="52">
        <f t="shared" si="31"/>
        <v>647.14999999999998</v>
      </c>
      <c r="T126" s="53">
        <f t="shared" si="32"/>
        <v>0.60907526187200989</v>
      </c>
    </row>
    <row r="127" ht="15.95" customHeight="1">
      <c r="A127" s="342" t="s">
        <v>485</v>
      </c>
      <c r="B127" s="39" t="s">
        <v>140</v>
      </c>
      <c r="C127" s="40" t="s">
        <v>141</v>
      </c>
      <c r="D127" s="41">
        <v>1</v>
      </c>
      <c r="E127" s="42">
        <v>217.08000000000001</v>
      </c>
      <c r="F127" s="43">
        <v>0.5</v>
      </c>
      <c r="G127" s="44">
        <f t="shared" si="22"/>
        <v>108</v>
      </c>
      <c r="H127" s="45">
        <f t="shared" si="23"/>
        <v>15.425640000000001</v>
      </c>
      <c r="I127" s="45">
        <f t="shared" si="24"/>
        <v>15.425640000000001</v>
      </c>
      <c r="J127" s="45">
        <f t="shared" si="25"/>
        <v>2.0053332000000004</v>
      </c>
      <c r="K127" s="46">
        <f t="shared" si="26"/>
        <v>13.420306800000001</v>
      </c>
      <c r="L127" s="47">
        <v>0.20000000000000001</v>
      </c>
      <c r="M127" s="48">
        <f t="shared" si="27"/>
        <v>2.6840613600000003</v>
      </c>
      <c r="N127" s="49">
        <v>0.050000000000000003</v>
      </c>
      <c r="O127" s="50">
        <f t="shared" si="28"/>
        <v>0.67101534000000007</v>
      </c>
      <c r="P127" s="49">
        <v>0.050000000000000003</v>
      </c>
      <c r="Q127" s="50">
        <f t="shared" si="29"/>
        <v>0.67101534000000007</v>
      </c>
      <c r="R127" s="51">
        <f t="shared" si="30"/>
        <v>9.3900000000000006</v>
      </c>
      <c r="S127" s="52">
        <f t="shared" si="31"/>
        <v>9.3900000000000006</v>
      </c>
      <c r="T127" s="53">
        <f t="shared" si="32"/>
        <v>0.60872676919725854</v>
      </c>
    </row>
    <row r="128" ht="15.95" customHeight="1">
      <c r="A128" s="342" t="s">
        <v>485</v>
      </c>
      <c r="B128" s="39" t="s">
        <v>140</v>
      </c>
      <c r="C128" s="40" t="s">
        <v>141</v>
      </c>
      <c r="D128" s="41">
        <v>7</v>
      </c>
      <c r="E128" s="42">
        <v>217.08000000000001</v>
      </c>
      <c r="F128" s="43">
        <v>0.65000000000000002</v>
      </c>
      <c r="G128" s="44">
        <f t="shared" si="22"/>
        <v>75</v>
      </c>
      <c r="H128" s="45">
        <f t="shared" si="23"/>
        <v>10.712250000000001</v>
      </c>
      <c r="I128" s="45">
        <f t="shared" si="24"/>
        <v>74.98575000000001</v>
      </c>
      <c r="J128" s="45">
        <f t="shared" si="25"/>
        <v>1.3925925000000001</v>
      </c>
      <c r="K128" s="46">
        <f t="shared" si="26"/>
        <v>65.237602500000008</v>
      </c>
      <c r="L128" s="47">
        <v>0.20000000000000001</v>
      </c>
      <c r="M128" s="48">
        <f t="shared" si="27"/>
        <v>13.047520500000003</v>
      </c>
      <c r="N128" s="49">
        <v>0.050000000000000003</v>
      </c>
      <c r="O128" s="50">
        <f t="shared" si="28"/>
        <v>3.2618801250000007</v>
      </c>
      <c r="P128" s="49">
        <v>0.050000000000000003</v>
      </c>
      <c r="Q128" s="50">
        <f t="shared" si="29"/>
        <v>3.2618801250000007</v>
      </c>
      <c r="R128" s="51">
        <f t="shared" si="30"/>
        <v>6.5199999999999996</v>
      </c>
      <c r="S128" s="52">
        <f t="shared" si="31"/>
        <v>45.640000000000001</v>
      </c>
      <c r="T128" s="53">
        <f t="shared" si="32"/>
        <v>0.60864897663889461</v>
      </c>
    </row>
    <row r="129" ht="15.95" customHeight="1">
      <c r="A129" s="342" t="s">
        <v>485</v>
      </c>
      <c r="B129" s="39" t="s">
        <v>374</v>
      </c>
      <c r="C129" s="40" t="s">
        <v>143</v>
      </c>
      <c r="D129" s="41">
        <v>58</v>
      </c>
      <c r="E129" s="42">
        <v>98</v>
      </c>
      <c r="F129" s="43">
        <v>0.71999999999999997</v>
      </c>
      <c r="G129" s="44">
        <f t="shared" si="22"/>
        <v>27</v>
      </c>
      <c r="H129" s="45">
        <f t="shared" si="23"/>
        <v>3.8564100000000003</v>
      </c>
      <c r="I129" s="45">
        <f t="shared" si="24"/>
        <v>223.67178000000001</v>
      </c>
      <c r="J129" s="45">
        <f t="shared" si="25"/>
        <v>0.50133330000000009</v>
      </c>
      <c r="K129" s="46">
        <f t="shared" si="26"/>
        <v>194.59444860000002</v>
      </c>
      <c r="L129" s="47">
        <v>0.20000000000000001</v>
      </c>
      <c r="M129" s="48">
        <f t="shared" si="27"/>
        <v>38.91888972000001</v>
      </c>
      <c r="N129" s="49">
        <v>0.050000000000000003</v>
      </c>
      <c r="O129" s="50">
        <f t="shared" si="28"/>
        <v>9.7297224300000025</v>
      </c>
      <c r="P129" s="49">
        <v>0.050000000000000003</v>
      </c>
      <c r="Q129" s="50">
        <f t="shared" si="29"/>
        <v>9.7297224300000025</v>
      </c>
      <c r="R129" s="51">
        <f t="shared" si="30"/>
        <v>2.3500000000000001</v>
      </c>
      <c r="S129" s="52">
        <f t="shared" si="31"/>
        <v>136.30000000000001</v>
      </c>
      <c r="T129" s="53">
        <f t="shared" si="32"/>
        <v>0.60937504051695746</v>
      </c>
    </row>
    <row r="130" ht="15.95" customHeight="1">
      <c r="A130" s="342" t="s">
        <v>485</v>
      </c>
      <c r="B130" s="39" t="s">
        <v>375</v>
      </c>
      <c r="C130" s="40" t="s">
        <v>145</v>
      </c>
      <c r="D130" s="41">
        <v>3</v>
      </c>
      <c r="E130" s="42">
        <v>198</v>
      </c>
      <c r="F130" s="43">
        <v>0.75</v>
      </c>
      <c r="G130" s="44">
        <f t="shared" si="22"/>
        <v>49</v>
      </c>
      <c r="H130" s="45">
        <f t="shared" si="23"/>
        <v>6.9986700000000006</v>
      </c>
      <c r="I130" s="45">
        <f t="shared" si="24"/>
        <v>20.996010000000002</v>
      </c>
      <c r="J130" s="45">
        <f t="shared" si="25"/>
        <v>0.90982710000000011</v>
      </c>
      <c r="K130" s="46">
        <f t="shared" si="26"/>
        <v>18.266528700000002</v>
      </c>
      <c r="L130" s="47">
        <v>0.20000000000000001</v>
      </c>
      <c r="M130" s="48">
        <f t="shared" si="27"/>
        <v>3.6533057400000004</v>
      </c>
      <c r="N130" s="49">
        <v>0.050000000000000003</v>
      </c>
      <c r="O130" s="50">
        <f t="shared" si="28"/>
        <v>0.9133264350000001</v>
      </c>
      <c r="P130" s="49">
        <v>0.050000000000000003</v>
      </c>
      <c r="Q130" s="50">
        <f t="shared" si="29"/>
        <v>0.9133264350000001</v>
      </c>
      <c r="R130" s="51">
        <f t="shared" si="30"/>
        <v>4.2599999999999998</v>
      </c>
      <c r="S130" s="52">
        <f t="shared" si="31"/>
        <v>12.779999999999999</v>
      </c>
      <c r="T130" s="53">
        <f t="shared" si="32"/>
        <v>0.60868707911646058</v>
      </c>
    </row>
    <row r="131" ht="15.95" customHeight="1">
      <c r="A131" s="342" t="s">
        <v>485</v>
      </c>
      <c r="B131" s="39" t="s">
        <v>376</v>
      </c>
      <c r="C131" s="40" t="s">
        <v>420</v>
      </c>
      <c r="D131" s="41">
        <v>14</v>
      </c>
      <c r="E131" s="42">
        <v>398</v>
      </c>
      <c r="F131" s="43">
        <v>0.75</v>
      </c>
      <c r="G131" s="44">
        <f t="shared" si="22"/>
        <v>99</v>
      </c>
      <c r="H131" s="45">
        <f t="shared" si="23"/>
        <v>14.140170000000001</v>
      </c>
      <c r="I131" s="45">
        <f t="shared" si="24"/>
        <v>197.96238000000002</v>
      </c>
      <c r="J131" s="45">
        <f t="shared" si="25"/>
        <v>1.8382221000000003</v>
      </c>
      <c r="K131" s="46">
        <f t="shared" si="26"/>
        <v>172.22727060000003</v>
      </c>
      <c r="L131" s="47">
        <v>0.20000000000000001</v>
      </c>
      <c r="M131" s="48">
        <f t="shared" si="27"/>
        <v>34.445454120000008</v>
      </c>
      <c r="N131" s="49">
        <v>0.050000000000000003</v>
      </c>
      <c r="O131" s="50">
        <f t="shared" si="28"/>
        <v>8.611363530000002</v>
      </c>
      <c r="P131" s="49">
        <v>0.050000000000000003</v>
      </c>
      <c r="Q131" s="50">
        <f t="shared" si="29"/>
        <v>8.611363530000002</v>
      </c>
      <c r="R131" s="51">
        <f t="shared" si="30"/>
        <v>8.6099999999999994</v>
      </c>
      <c r="S131" s="52">
        <f t="shared" si="31"/>
        <v>120.53999999999999</v>
      </c>
      <c r="T131" s="53">
        <f t="shared" si="32"/>
        <v>0.60890357046626731</v>
      </c>
    </row>
    <row r="132" ht="15.95" customHeight="1">
      <c r="A132" s="342" t="s">
        <v>485</v>
      </c>
      <c r="B132" s="39" t="s">
        <v>377</v>
      </c>
      <c r="C132" s="40" t="s">
        <v>421</v>
      </c>
      <c r="D132" s="41">
        <v>82</v>
      </c>
      <c r="E132" s="42">
        <v>298</v>
      </c>
      <c r="F132" s="43">
        <v>0.59999999999999998</v>
      </c>
      <c r="G132" s="44">
        <f t="shared" si="22"/>
        <v>119</v>
      </c>
      <c r="H132" s="45">
        <f t="shared" si="23"/>
        <v>16.996770000000001</v>
      </c>
      <c r="I132" s="45">
        <f t="shared" si="24"/>
        <v>1393.7351400000002</v>
      </c>
      <c r="J132" s="45">
        <f t="shared" si="25"/>
        <v>2.2095801000000002</v>
      </c>
      <c r="K132" s="46">
        <f t="shared" si="26"/>
        <v>1212.5495718000002</v>
      </c>
      <c r="L132" s="47">
        <v>0.20000000000000001</v>
      </c>
      <c r="M132" s="48">
        <f t="shared" si="27"/>
        <v>242.50991436000004</v>
      </c>
      <c r="N132" s="49">
        <v>0.050000000000000003</v>
      </c>
      <c r="O132" s="50">
        <f t="shared" si="28"/>
        <v>60.62747859000001</v>
      </c>
      <c r="P132" s="49">
        <v>0.050000000000000003</v>
      </c>
      <c r="Q132" s="50">
        <f t="shared" si="29"/>
        <v>60.62747859000001</v>
      </c>
      <c r="R132" s="51">
        <f t="shared" si="30"/>
        <v>10.35</v>
      </c>
      <c r="S132" s="52">
        <f t="shared" si="31"/>
        <v>848.69999999999993</v>
      </c>
      <c r="T132" s="53">
        <f t="shared" si="32"/>
        <v>0.60893922786505894</v>
      </c>
    </row>
    <row r="133" ht="15.95" customHeight="1">
      <c r="A133" s="342" t="s">
        <v>485</v>
      </c>
      <c r="B133" s="39" t="s">
        <v>150</v>
      </c>
      <c r="C133" s="40" t="s">
        <v>151</v>
      </c>
      <c r="D133" s="41">
        <v>1</v>
      </c>
      <c r="E133" s="42">
        <v>428</v>
      </c>
      <c r="F133" s="43">
        <v>0</v>
      </c>
      <c r="G133" s="44">
        <f t="shared" si="22"/>
        <v>428</v>
      </c>
      <c r="H133" s="45">
        <f t="shared" si="23"/>
        <v>61.131240000000005</v>
      </c>
      <c r="I133" s="45">
        <f t="shared" si="24"/>
        <v>61.131240000000005</v>
      </c>
      <c r="J133" s="45">
        <f t="shared" si="25"/>
        <v>7.9470612000000012</v>
      </c>
      <c r="K133" s="46">
        <f t="shared" si="26"/>
        <v>53.184178800000005</v>
      </c>
      <c r="L133" s="47">
        <v>0.20000000000000001</v>
      </c>
      <c r="M133" s="48">
        <f t="shared" si="27"/>
        <v>10.636835760000002</v>
      </c>
      <c r="N133" s="49">
        <v>0.050000000000000003</v>
      </c>
      <c r="O133" s="50">
        <f t="shared" si="28"/>
        <v>2.6592089400000005</v>
      </c>
      <c r="P133" s="49">
        <v>0.050000000000000003</v>
      </c>
      <c r="Q133" s="50">
        <f t="shared" si="29"/>
        <v>2.6592089400000005</v>
      </c>
      <c r="R133" s="51">
        <f t="shared" si="30"/>
        <v>37.229999999999997</v>
      </c>
      <c r="S133" s="52">
        <f t="shared" si="31"/>
        <v>37.229999999999997</v>
      </c>
      <c r="T133" s="53">
        <f t="shared" si="32"/>
        <v>0.60901758249955329</v>
      </c>
    </row>
    <row r="134" ht="15.95" customHeight="1">
      <c r="A134" s="342" t="s">
        <v>485</v>
      </c>
      <c r="B134" s="39" t="s">
        <v>150</v>
      </c>
      <c r="C134" s="40" t="s">
        <v>151</v>
      </c>
      <c r="D134" s="41">
        <v>22</v>
      </c>
      <c r="E134" s="42">
        <v>428</v>
      </c>
      <c r="F134" s="43">
        <v>0.59999999999999998</v>
      </c>
      <c r="G134" s="44">
        <f t="shared" si="22"/>
        <v>171</v>
      </c>
      <c r="H134" s="45">
        <f t="shared" si="23"/>
        <v>24.423930000000002</v>
      </c>
      <c r="I134" s="45">
        <f t="shared" si="24"/>
        <v>537.32646</v>
      </c>
      <c r="J134" s="45">
        <f t="shared" si="25"/>
        <v>3.1751109000000004</v>
      </c>
      <c r="K134" s="46">
        <f t="shared" si="26"/>
        <v>467.47402020000004</v>
      </c>
      <c r="L134" s="47">
        <v>0.20000000000000001</v>
      </c>
      <c r="M134" s="48">
        <f t="shared" si="27"/>
        <v>93.49480404000002</v>
      </c>
      <c r="N134" s="49">
        <v>0.050000000000000003</v>
      </c>
      <c r="O134" s="50">
        <f t="shared" si="28"/>
        <v>23.373701010000005</v>
      </c>
      <c r="P134" s="49">
        <v>0.050000000000000003</v>
      </c>
      <c r="Q134" s="50">
        <f t="shared" si="29"/>
        <v>23.373701010000005</v>
      </c>
      <c r="R134" s="51">
        <f t="shared" si="30"/>
        <v>14.869999999999999</v>
      </c>
      <c r="S134" s="52">
        <f t="shared" si="31"/>
        <v>327.13999999999999</v>
      </c>
      <c r="T134" s="53">
        <f t="shared" si="32"/>
        <v>0.60882912782668475</v>
      </c>
    </row>
    <row r="135" ht="15.95" customHeight="1">
      <c r="A135" s="342" t="s">
        <v>485</v>
      </c>
      <c r="B135" s="39" t="s">
        <v>378</v>
      </c>
      <c r="C135" s="40" t="s">
        <v>153</v>
      </c>
      <c r="D135" s="41">
        <v>167</v>
      </c>
      <c r="E135" s="42">
        <v>468</v>
      </c>
      <c r="F135" s="43">
        <v>0.59999999999999998</v>
      </c>
      <c r="G135" s="44">
        <f t="shared" si="22"/>
        <v>187</v>
      </c>
      <c r="H135" s="45">
        <f t="shared" si="23"/>
        <v>26.709210000000002</v>
      </c>
      <c r="I135" s="45">
        <f t="shared" si="24"/>
        <v>4460.4380700000002</v>
      </c>
      <c r="J135" s="45">
        <f t="shared" si="25"/>
        <v>3.4721973000000004</v>
      </c>
      <c r="K135" s="46">
        <f t="shared" si="26"/>
        <v>3880.5811209000003</v>
      </c>
      <c r="L135" s="47">
        <v>0.20000000000000001</v>
      </c>
      <c r="M135" s="48">
        <f t="shared" si="27"/>
        <v>776.11622418000013</v>
      </c>
      <c r="N135" s="49">
        <v>0.050000000000000003</v>
      </c>
      <c r="O135" s="50">
        <f t="shared" si="28"/>
        <v>194.02905604500003</v>
      </c>
      <c r="P135" s="49">
        <v>0.050000000000000003</v>
      </c>
      <c r="Q135" s="50">
        <f t="shared" si="29"/>
        <v>194.02905604500003</v>
      </c>
      <c r="R135" s="51">
        <f t="shared" si="30"/>
        <v>16.27</v>
      </c>
      <c r="S135" s="52">
        <f t="shared" si="31"/>
        <v>2717.0900000000001</v>
      </c>
      <c r="T135" s="53">
        <f t="shared" si="32"/>
        <v>0.60915317225780918</v>
      </c>
    </row>
    <row r="136" ht="15.95" customHeight="1">
      <c r="A136" s="342" t="s">
        <v>485</v>
      </c>
      <c r="B136" s="39" t="s">
        <v>154</v>
      </c>
      <c r="C136" s="40" t="s">
        <v>155</v>
      </c>
      <c r="D136" s="41">
        <v>2</v>
      </c>
      <c r="E136" s="42">
        <v>108</v>
      </c>
      <c r="F136" s="43">
        <v>0.5</v>
      </c>
      <c r="G136" s="44">
        <f t="shared" si="22"/>
        <v>54</v>
      </c>
      <c r="H136" s="45">
        <f t="shared" si="23"/>
        <v>7.7128200000000007</v>
      </c>
      <c r="I136" s="45">
        <f t="shared" si="24"/>
        <v>15.425640000000001</v>
      </c>
      <c r="J136" s="45">
        <f t="shared" si="25"/>
        <v>1.0026666000000002</v>
      </c>
      <c r="K136" s="46">
        <f t="shared" si="26"/>
        <v>13.420306800000001</v>
      </c>
      <c r="L136" s="47">
        <v>0.20000000000000001</v>
      </c>
      <c r="M136" s="48">
        <f t="shared" si="27"/>
        <v>2.6840613600000003</v>
      </c>
      <c r="N136" s="49">
        <v>0.050000000000000003</v>
      </c>
      <c r="O136" s="50">
        <f t="shared" si="28"/>
        <v>0.67101534000000007</v>
      </c>
      <c r="P136" s="49">
        <v>0.050000000000000003</v>
      </c>
      <c r="Q136" s="50">
        <f t="shared" si="29"/>
        <v>0.67101534000000007</v>
      </c>
      <c r="R136" s="51">
        <f t="shared" si="30"/>
        <v>4.7000000000000002</v>
      </c>
      <c r="S136" s="52">
        <f t="shared" si="31"/>
        <v>9.4000000000000004</v>
      </c>
      <c r="T136" s="53">
        <f t="shared" si="32"/>
        <v>0.60937504051695746</v>
      </c>
    </row>
    <row r="137" ht="15.95" customHeight="1">
      <c r="A137" s="342" t="s">
        <v>485</v>
      </c>
      <c r="B137" s="39" t="s">
        <v>154</v>
      </c>
      <c r="C137" s="40" t="s">
        <v>155</v>
      </c>
      <c r="D137" s="41">
        <v>113</v>
      </c>
      <c r="E137" s="42">
        <v>108</v>
      </c>
      <c r="F137" s="43">
        <v>0.75</v>
      </c>
      <c r="G137" s="44">
        <f t="shared" si="22"/>
        <v>27</v>
      </c>
      <c r="H137" s="45">
        <f t="shared" si="23"/>
        <v>3.8564100000000003</v>
      </c>
      <c r="I137" s="45">
        <f t="shared" si="24"/>
        <v>435.77433000000002</v>
      </c>
      <c r="J137" s="45">
        <f t="shared" si="25"/>
        <v>0.50133330000000009</v>
      </c>
      <c r="K137" s="46">
        <f t="shared" si="26"/>
        <v>379.12366710000003</v>
      </c>
      <c r="L137" s="47">
        <v>0.20000000000000001</v>
      </c>
      <c r="M137" s="48">
        <f t="shared" si="27"/>
        <v>75.824733420000015</v>
      </c>
      <c r="N137" s="49">
        <v>0.050000000000000003</v>
      </c>
      <c r="O137" s="50">
        <f t="shared" si="28"/>
        <v>18.956183355000004</v>
      </c>
      <c r="P137" s="49">
        <v>0.050000000000000003</v>
      </c>
      <c r="Q137" s="50">
        <f t="shared" si="29"/>
        <v>18.956183355000004</v>
      </c>
      <c r="R137" s="51">
        <f t="shared" si="30"/>
        <v>2.3500000000000001</v>
      </c>
      <c r="S137" s="52">
        <f t="shared" si="31"/>
        <v>265.55000000000001</v>
      </c>
      <c r="T137" s="53">
        <f t="shared" si="32"/>
        <v>0.60937504051695746</v>
      </c>
    </row>
    <row r="138" ht="15.95" customHeight="1">
      <c r="A138" s="342" t="s">
        <v>485</v>
      </c>
      <c r="B138" s="39" t="s">
        <v>156</v>
      </c>
      <c r="C138" s="40" t="s">
        <v>157</v>
      </c>
      <c r="D138" s="41">
        <v>3</v>
      </c>
      <c r="E138" s="42">
        <v>268</v>
      </c>
      <c r="F138" s="43">
        <v>0.69999999999999996</v>
      </c>
      <c r="G138" s="44">
        <f t="shared" si="22"/>
        <v>80</v>
      </c>
      <c r="H138" s="45">
        <f t="shared" si="23"/>
        <v>11.426400000000001</v>
      </c>
      <c r="I138" s="45">
        <f t="shared" si="24"/>
        <v>34.279200000000003</v>
      </c>
      <c r="J138" s="45">
        <f t="shared" si="25"/>
        <v>1.4854320000000001</v>
      </c>
      <c r="K138" s="46">
        <f t="shared" si="26"/>
        <v>29.822904000000005</v>
      </c>
      <c r="L138" s="47">
        <v>0.20000000000000001</v>
      </c>
      <c r="M138" s="48">
        <f t="shared" si="27"/>
        <v>5.9645808000000011</v>
      </c>
      <c r="N138" s="49">
        <v>0.050000000000000003</v>
      </c>
      <c r="O138" s="50">
        <f t="shared" si="28"/>
        <v>1.4911452000000003</v>
      </c>
      <c r="P138" s="49">
        <v>0.050000000000000003</v>
      </c>
      <c r="Q138" s="50">
        <f t="shared" si="29"/>
        <v>1.4911452000000003</v>
      </c>
      <c r="R138" s="51">
        <f t="shared" si="30"/>
        <v>6.96</v>
      </c>
      <c r="S138" s="52">
        <f t="shared" si="31"/>
        <v>20.879999999999999</v>
      </c>
      <c r="T138" s="53">
        <f t="shared" si="32"/>
        <v>0.60911573198907787</v>
      </c>
    </row>
    <row r="139" ht="15.95" customHeight="1">
      <c r="A139" s="342" t="s">
        <v>485</v>
      </c>
      <c r="B139" s="39" t="s">
        <v>532</v>
      </c>
      <c r="C139" s="40" t="s">
        <v>551</v>
      </c>
      <c r="D139" s="41">
        <v>4</v>
      </c>
      <c r="E139" s="42">
        <v>178</v>
      </c>
      <c r="F139" s="43">
        <v>0</v>
      </c>
      <c r="G139" s="44">
        <f t="shared" si="22"/>
        <v>178</v>
      </c>
      <c r="H139" s="45">
        <f t="shared" si="23"/>
        <v>25.423740000000002</v>
      </c>
      <c r="I139" s="45">
        <f t="shared" si="24"/>
        <v>101.69496000000001</v>
      </c>
      <c r="J139" s="45">
        <f t="shared" si="25"/>
        <v>3.3050862000000003</v>
      </c>
      <c r="K139" s="46">
        <f t="shared" si="26"/>
        <v>88.474615200000002</v>
      </c>
      <c r="L139" s="47">
        <v>0.20000000000000001</v>
      </c>
      <c r="M139" s="48">
        <f t="shared" si="27"/>
        <v>17.694923040000003</v>
      </c>
      <c r="N139" s="49">
        <v>0.050000000000000003</v>
      </c>
      <c r="O139" s="50">
        <f t="shared" si="28"/>
        <v>4.4237307600000007</v>
      </c>
      <c r="P139" s="49">
        <v>0.050000000000000003</v>
      </c>
      <c r="Q139" s="50">
        <f t="shared" si="29"/>
        <v>4.4237307600000007</v>
      </c>
      <c r="R139" s="51">
        <f t="shared" si="30"/>
        <v>15.48</v>
      </c>
      <c r="S139" s="52">
        <f t="shared" si="31"/>
        <v>61.920000000000002</v>
      </c>
      <c r="T139" s="53">
        <f t="shared" si="32"/>
        <v>0.60887973209291779</v>
      </c>
    </row>
    <row r="140" ht="15.95" customHeight="1">
      <c r="A140" s="342" t="s">
        <v>485</v>
      </c>
      <c r="B140" s="39" t="s">
        <v>534</v>
      </c>
      <c r="C140" s="40" t="s">
        <v>552</v>
      </c>
      <c r="D140" s="41">
        <v>7</v>
      </c>
      <c r="E140" s="42">
        <v>268</v>
      </c>
      <c r="F140" s="43">
        <v>0</v>
      </c>
      <c r="G140" s="44">
        <f t="shared" ref="G140:G171" si="33">ROUNDDOWN(E140*(1-F140),0)</f>
        <v>268</v>
      </c>
      <c r="H140" s="45">
        <f t="shared" ref="H140:H171" si="34">G140*$C$6</f>
        <v>38.278440000000003</v>
      </c>
      <c r="I140" s="45">
        <f t="shared" ref="I140:I171" si="35">H140*D140</f>
        <v>267.94908000000004</v>
      </c>
      <c r="J140" s="45">
        <f t="shared" ref="J140:J171" si="36">H140*0.13</f>
        <v>4.9761972000000005</v>
      </c>
      <c r="K140" s="46">
        <f t="shared" ref="K140:K171" si="37">(H140-J140)*D140</f>
        <v>233.11569960000003</v>
      </c>
      <c r="L140" s="47">
        <v>0.20000000000000001</v>
      </c>
      <c r="M140" s="48">
        <f t="shared" ref="M140:M171" si="38">K140*L140</f>
        <v>46.623139920000007</v>
      </c>
      <c r="N140" s="49">
        <v>0.050000000000000003</v>
      </c>
      <c r="O140" s="50">
        <f t="shared" ref="O140:O171" si="39">K140*N140</f>
        <v>11.655784980000002</v>
      </c>
      <c r="P140" s="49">
        <v>0.050000000000000003</v>
      </c>
      <c r="Q140" s="50">
        <f t="shared" ref="Q140:Q171" si="40">K140*P140</f>
        <v>11.655784980000002</v>
      </c>
      <c r="R140" s="51">
        <f t="shared" ref="R140:R171" si="41">IFERROR(ROUND((K140-M140-O140-Q140)/D140,2),0)</f>
        <v>23.309999999999999</v>
      </c>
      <c r="S140" s="52">
        <f t="shared" ref="S140:S171" si="42">+D140*R140</f>
        <v>163.16999999999999</v>
      </c>
      <c r="T140" s="53">
        <f t="shared" ref="T140:T171" si="43">S140/I140</f>
        <v>0.60895898578938945</v>
      </c>
    </row>
    <row r="141" ht="15.95" customHeight="1">
      <c r="A141" s="342" t="s">
        <v>485</v>
      </c>
      <c r="B141" s="39" t="s">
        <v>158</v>
      </c>
      <c r="C141" s="40" t="s">
        <v>159</v>
      </c>
      <c r="D141" s="41">
        <v>94</v>
      </c>
      <c r="E141" s="42">
        <v>268</v>
      </c>
      <c r="F141" s="43">
        <v>0.89000000000000001</v>
      </c>
      <c r="G141" s="44">
        <f t="shared" si="33"/>
        <v>29</v>
      </c>
      <c r="H141" s="45">
        <f t="shared" si="34"/>
        <v>4.1420700000000004</v>
      </c>
      <c r="I141" s="45">
        <f t="shared" si="35"/>
        <v>389.35458000000006</v>
      </c>
      <c r="J141" s="45">
        <f t="shared" si="36"/>
        <v>0.53846910000000003</v>
      </c>
      <c r="K141" s="46">
        <f t="shared" si="37"/>
        <v>338.73848460000005</v>
      </c>
      <c r="L141" s="47">
        <v>0.20000000000000001</v>
      </c>
      <c r="M141" s="48">
        <f t="shared" si="38"/>
        <v>67.74769692000001</v>
      </c>
      <c r="N141" s="49">
        <v>0.050000000000000003</v>
      </c>
      <c r="O141" s="50">
        <f t="shared" si="39"/>
        <v>16.936924230000002</v>
      </c>
      <c r="P141" s="49">
        <v>0.050000000000000003</v>
      </c>
      <c r="Q141" s="50">
        <f t="shared" si="40"/>
        <v>16.936924230000002</v>
      </c>
      <c r="R141" s="51">
        <f t="shared" si="41"/>
        <v>2.52</v>
      </c>
      <c r="S141" s="52">
        <f t="shared" si="42"/>
        <v>236.88</v>
      </c>
      <c r="T141" s="53">
        <f t="shared" si="43"/>
        <v>0.60839145644569015</v>
      </c>
    </row>
    <row r="142" ht="15.95" customHeight="1">
      <c r="A142" s="342" t="s">
        <v>485</v>
      </c>
      <c r="B142" s="39" t="s">
        <v>379</v>
      </c>
      <c r="C142" s="40" t="s">
        <v>161</v>
      </c>
      <c r="D142" s="41">
        <v>1</v>
      </c>
      <c r="E142" s="42">
        <v>402</v>
      </c>
      <c r="F142" s="43">
        <v>0</v>
      </c>
      <c r="G142" s="44">
        <f t="shared" si="33"/>
        <v>402</v>
      </c>
      <c r="H142" s="45">
        <f t="shared" si="34"/>
        <v>57.417660000000005</v>
      </c>
      <c r="I142" s="45">
        <f t="shared" si="35"/>
        <v>57.417660000000005</v>
      </c>
      <c r="J142" s="45">
        <f t="shared" si="36"/>
        <v>7.4642958000000013</v>
      </c>
      <c r="K142" s="46">
        <f t="shared" si="37"/>
        <v>49.953364200000003</v>
      </c>
      <c r="L142" s="47">
        <v>0.20000000000000001</v>
      </c>
      <c r="M142" s="48">
        <f t="shared" si="38"/>
        <v>9.990672840000002</v>
      </c>
      <c r="N142" s="49">
        <v>0.050000000000000003</v>
      </c>
      <c r="O142" s="50">
        <f t="shared" si="39"/>
        <v>2.4976682100000005</v>
      </c>
      <c r="P142" s="49">
        <v>0.050000000000000003</v>
      </c>
      <c r="Q142" s="50">
        <f t="shared" si="40"/>
        <v>2.4976682100000005</v>
      </c>
      <c r="R142" s="51">
        <f t="shared" si="41"/>
        <v>34.969999999999999</v>
      </c>
      <c r="S142" s="52">
        <f t="shared" si="42"/>
        <v>34.969999999999999</v>
      </c>
      <c r="T142" s="53">
        <f t="shared" si="43"/>
        <v>0.6090460670114386</v>
      </c>
    </row>
    <row r="143" ht="15.95" customHeight="1">
      <c r="A143" s="342" t="s">
        <v>485</v>
      </c>
      <c r="B143" s="39" t="s">
        <v>379</v>
      </c>
      <c r="C143" s="40" t="s">
        <v>161</v>
      </c>
      <c r="D143" s="41">
        <v>88</v>
      </c>
      <c r="E143" s="42">
        <v>402</v>
      </c>
      <c r="F143" s="43">
        <v>0.87</v>
      </c>
      <c r="G143" s="44">
        <f t="shared" si="33"/>
        <v>52</v>
      </c>
      <c r="H143" s="45">
        <f t="shared" si="34"/>
        <v>7.4271600000000007</v>
      </c>
      <c r="I143" s="45">
        <f t="shared" si="35"/>
        <v>653.59008000000006</v>
      </c>
      <c r="J143" s="45">
        <f t="shared" si="36"/>
        <v>0.96553080000000013</v>
      </c>
      <c r="K143" s="46">
        <f t="shared" si="37"/>
        <v>568.62336960000005</v>
      </c>
      <c r="L143" s="47">
        <v>0.20000000000000001</v>
      </c>
      <c r="M143" s="48">
        <f t="shared" si="38"/>
        <v>113.72467392000001</v>
      </c>
      <c r="N143" s="49">
        <v>0.050000000000000003</v>
      </c>
      <c r="O143" s="50">
        <f t="shared" si="39"/>
        <v>28.431168480000004</v>
      </c>
      <c r="P143" s="49">
        <v>0.050000000000000003</v>
      </c>
      <c r="Q143" s="50">
        <f t="shared" si="40"/>
        <v>28.431168480000004</v>
      </c>
      <c r="R143" s="51">
        <f t="shared" si="41"/>
        <v>4.5199999999999996</v>
      </c>
      <c r="S143" s="52">
        <f t="shared" si="42"/>
        <v>397.75999999999999</v>
      </c>
      <c r="T143" s="53">
        <f t="shared" si="43"/>
        <v>0.60857716812348184</v>
      </c>
    </row>
    <row r="144" ht="15.95" customHeight="1">
      <c r="A144" s="342" t="s">
        <v>485</v>
      </c>
      <c r="B144" s="39" t="s">
        <v>162</v>
      </c>
      <c r="C144" s="40" t="s">
        <v>163</v>
      </c>
      <c r="D144" s="41">
        <v>23</v>
      </c>
      <c r="E144" s="42">
        <v>198</v>
      </c>
      <c r="F144" s="43">
        <v>0.5</v>
      </c>
      <c r="G144" s="44">
        <f t="shared" si="33"/>
        <v>99</v>
      </c>
      <c r="H144" s="45">
        <f t="shared" si="34"/>
        <v>14.140170000000001</v>
      </c>
      <c r="I144" s="45">
        <f t="shared" si="35"/>
        <v>325.22391000000005</v>
      </c>
      <c r="J144" s="45">
        <f t="shared" si="36"/>
        <v>1.8382221000000003</v>
      </c>
      <c r="K144" s="46">
        <f t="shared" si="37"/>
        <v>282.94480170000003</v>
      </c>
      <c r="L144" s="47">
        <v>0.20000000000000001</v>
      </c>
      <c r="M144" s="48">
        <f t="shared" si="38"/>
        <v>56.588960340000007</v>
      </c>
      <c r="N144" s="49">
        <v>0.050000000000000003</v>
      </c>
      <c r="O144" s="50">
        <f t="shared" si="39"/>
        <v>14.147240085000002</v>
      </c>
      <c r="P144" s="49">
        <v>0.050000000000000003</v>
      </c>
      <c r="Q144" s="50">
        <f t="shared" si="40"/>
        <v>14.147240085000002</v>
      </c>
      <c r="R144" s="51">
        <f t="shared" si="41"/>
        <v>8.6099999999999994</v>
      </c>
      <c r="S144" s="52">
        <f t="shared" si="42"/>
        <v>198.02999999999997</v>
      </c>
      <c r="T144" s="53">
        <f t="shared" si="43"/>
        <v>0.6089035704662672</v>
      </c>
    </row>
    <row r="145" ht="15.95" customHeight="1">
      <c r="A145" s="342" t="s">
        <v>485</v>
      </c>
      <c r="B145" s="39" t="s">
        <v>380</v>
      </c>
      <c r="C145" s="40" t="s">
        <v>165</v>
      </c>
      <c r="D145" s="41">
        <v>27</v>
      </c>
      <c r="E145" s="42">
        <v>248</v>
      </c>
      <c r="F145" s="43">
        <v>0.5</v>
      </c>
      <c r="G145" s="44">
        <f t="shared" si="33"/>
        <v>124</v>
      </c>
      <c r="H145" s="45">
        <f t="shared" si="34"/>
        <v>17.710920000000002</v>
      </c>
      <c r="I145" s="45">
        <f t="shared" si="35"/>
        <v>478.19484000000006</v>
      </c>
      <c r="J145" s="45">
        <f t="shared" si="36"/>
        <v>2.3024196000000003</v>
      </c>
      <c r="K145" s="46">
        <f t="shared" si="37"/>
        <v>416.02951080000003</v>
      </c>
      <c r="L145" s="47">
        <v>0.20000000000000001</v>
      </c>
      <c r="M145" s="48">
        <f t="shared" si="38"/>
        <v>83.205902160000008</v>
      </c>
      <c r="N145" s="49">
        <v>0.050000000000000003</v>
      </c>
      <c r="O145" s="50">
        <f t="shared" si="39"/>
        <v>20.801475540000002</v>
      </c>
      <c r="P145" s="49">
        <v>0.050000000000000003</v>
      </c>
      <c r="Q145" s="50">
        <f t="shared" si="40"/>
        <v>20.801475540000002</v>
      </c>
      <c r="R145" s="51">
        <f t="shared" si="41"/>
        <v>10.789999999999999</v>
      </c>
      <c r="S145" s="52">
        <f t="shared" si="42"/>
        <v>291.32999999999998</v>
      </c>
      <c r="T145" s="53">
        <f t="shared" si="43"/>
        <v>0.6092286566705738</v>
      </c>
    </row>
    <row r="146" ht="15.95" customHeight="1">
      <c r="A146" s="342" t="s">
        <v>485</v>
      </c>
      <c r="B146" s="39" t="s">
        <v>166</v>
      </c>
      <c r="C146" s="40" t="s">
        <v>167</v>
      </c>
      <c r="D146" s="41">
        <v>60</v>
      </c>
      <c r="E146" s="42">
        <v>268</v>
      </c>
      <c r="F146" s="43">
        <v>0.89000000000000001</v>
      </c>
      <c r="G146" s="44">
        <f t="shared" si="33"/>
        <v>29</v>
      </c>
      <c r="H146" s="45">
        <f t="shared" si="34"/>
        <v>4.1420700000000004</v>
      </c>
      <c r="I146" s="45">
        <f t="shared" si="35"/>
        <v>248.52420000000001</v>
      </c>
      <c r="J146" s="45">
        <f t="shared" si="36"/>
        <v>0.53846910000000003</v>
      </c>
      <c r="K146" s="46">
        <f t="shared" si="37"/>
        <v>216.21605400000001</v>
      </c>
      <c r="L146" s="47">
        <v>0.20000000000000001</v>
      </c>
      <c r="M146" s="48">
        <f t="shared" si="38"/>
        <v>43.243210800000007</v>
      </c>
      <c r="N146" s="49">
        <v>0.050000000000000003</v>
      </c>
      <c r="O146" s="50">
        <f t="shared" si="39"/>
        <v>10.810802700000002</v>
      </c>
      <c r="P146" s="49">
        <v>0.050000000000000003</v>
      </c>
      <c r="Q146" s="50">
        <f t="shared" si="40"/>
        <v>10.810802700000002</v>
      </c>
      <c r="R146" s="51">
        <f t="shared" si="41"/>
        <v>2.52</v>
      </c>
      <c r="S146" s="52">
        <f t="shared" si="42"/>
        <v>151.19999999999999</v>
      </c>
      <c r="T146" s="53">
        <f t="shared" si="43"/>
        <v>0.60839145644569015</v>
      </c>
    </row>
    <row r="147" ht="15.95" customHeight="1">
      <c r="A147" s="342" t="s">
        <v>485</v>
      </c>
      <c r="B147" s="39" t="s">
        <v>168</v>
      </c>
      <c r="C147" s="40" t="s">
        <v>169</v>
      </c>
      <c r="D147" s="41">
        <v>150</v>
      </c>
      <c r="E147" s="42">
        <v>328</v>
      </c>
      <c r="F147" s="43">
        <v>0.90000000000000002</v>
      </c>
      <c r="G147" s="44">
        <f t="shared" si="33"/>
        <v>32</v>
      </c>
      <c r="H147" s="45">
        <f t="shared" si="34"/>
        <v>4.5705600000000004</v>
      </c>
      <c r="I147" s="45">
        <f t="shared" si="35"/>
        <v>685.58400000000006</v>
      </c>
      <c r="J147" s="45">
        <f t="shared" si="36"/>
        <v>0.59417280000000006</v>
      </c>
      <c r="K147" s="46">
        <f t="shared" si="37"/>
        <v>596.45808000000011</v>
      </c>
      <c r="L147" s="47">
        <v>0.20000000000000001</v>
      </c>
      <c r="M147" s="48">
        <f t="shared" si="38"/>
        <v>119.29161600000003</v>
      </c>
      <c r="N147" s="49">
        <v>0.050000000000000003</v>
      </c>
      <c r="O147" s="50">
        <f t="shared" si="39"/>
        <v>29.822904000000008</v>
      </c>
      <c r="P147" s="49">
        <v>0.050000000000000003</v>
      </c>
      <c r="Q147" s="50">
        <f t="shared" si="40"/>
        <v>29.822904000000008</v>
      </c>
      <c r="R147" s="51">
        <f t="shared" si="41"/>
        <v>2.7799999999999998</v>
      </c>
      <c r="S147" s="52">
        <f t="shared" si="42"/>
        <v>416.99999999999994</v>
      </c>
      <c r="T147" s="53">
        <f t="shared" si="43"/>
        <v>0.6082405657074843</v>
      </c>
    </row>
    <row r="148" ht="15.95" customHeight="1">
      <c r="A148" s="342" t="s">
        <v>485</v>
      </c>
      <c r="B148" s="39" t="s">
        <v>381</v>
      </c>
      <c r="C148" s="40" t="s">
        <v>171</v>
      </c>
      <c r="D148" s="41">
        <v>2</v>
      </c>
      <c r="E148" s="42">
        <v>198</v>
      </c>
      <c r="F148" s="43">
        <v>0.10000000000000001</v>
      </c>
      <c r="G148" s="44">
        <f t="shared" si="33"/>
        <v>178</v>
      </c>
      <c r="H148" s="45">
        <f t="shared" si="34"/>
        <v>25.423740000000002</v>
      </c>
      <c r="I148" s="45">
        <f t="shared" si="35"/>
        <v>50.847480000000004</v>
      </c>
      <c r="J148" s="45">
        <f t="shared" si="36"/>
        <v>3.3050862000000003</v>
      </c>
      <c r="K148" s="46">
        <f t="shared" si="37"/>
        <v>44.237307600000001</v>
      </c>
      <c r="L148" s="47">
        <v>0.20000000000000001</v>
      </c>
      <c r="M148" s="48">
        <f t="shared" si="38"/>
        <v>8.8474615200000013</v>
      </c>
      <c r="N148" s="49">
        <v>0.050000000000000003</v>
      </c>
      <c r="O148" s="50">
        <f t="shared" si="39"/>
        <v>2.2118653800000003</v>
      </c>
      <c r="P148" s="49">
        <v>0.050000000000000003</v>
      </c>
      <c r="Q148" s="50">
        <f t="shared" si="40"/>
        <v>2.2118653800000003</v>
      </c>
      <c r="R148" s="51">
        <f t="shared" si="41"/>
        <v>15.48</v>
      </c>
      <c r="S148" s="52">
        <f t="shared" si="42"/>
        <v>30.960000000000001</v>
      </c>
      <c r="T148" s="53">
        <f t="shared" si="43"/>
        <v>0.60887973209291779</v>
      </c>
    </row>
    <row r="149" ht="15.95" customHeight="1">
      <c r="A149" s="342" t="s">
        <v>485</v>
      </c>
      <c r="B149" s="39" t="s">
        <v>381</v>
      </c>
      <c r="C149" s="40" t="s">
        <v>171</v>
      </c>
      <c r="D149" s="41">
        <v>133</v>
      </c>
      <c r="E149" s="42">
        <v>198</v>
      </c>
      <c r="F149" s="43">
        <v>0.75</v>
      </c>
      <c r="G149" s="44">
        <f t="shared" si="33"/>
        <v>49</v>
      </c>
      <c r="H149" s="45">
        <f t="shared" si="34"/>
        <v>6.9986700000000006</v>
      </c>
      <c r="I149" s="45">
        <f t="shared" si="35"/>
        <v>930.82311000000004</v>
      </c>
      <c r="J149" s="45">
        <f t="shared" si="36"/>
        <v>0.90982710000000011</v>
      </c>
      <c r="K149" s="46">
        <f t="shared" si="37"/>
        <v>809.81610570000009</v>
      </c>
      <c r="L149" s="47">
        <v>0.20000000000000001</v>
      </c>
      <c r="M149" s="48">
        <f t="shared" si="38"/>
        <v>161.96322114000003</v>
      </c>
      <c r="N149" s="49">
        <v>0.050000000000000003</v>
      </c>
      <c r="O149" s="50">
        <f t="shared" si="39"/>
        <v>40.490805285000008</v>
      </c>
      <c r="P149" s="49">
        <v>0.050000000000000003</v>
      </c>
      <c r="Q149" s="50">
        <f t="shared" si="40"/>
        <v>40.490805285000008</v>
      </c>
      <c r="R149" s="51">
        <f t="shared" si="41"/>
        <v>4.2599999999999998</v>
      </c>
      <c r="S149" s="52">
        <f t="shared" si="42"/>
        <v>566.57999999999993</v>
      </c>
      <c r="T149" s="53">
        <f t="shared" si="43"/>
        <v>0.60868707911646058</v>
      </c>
    </row>
    <row r="150" ht="15.95" customHeight="1">
      <c r="A150" s="342" t="s">
        <v>485</v>
      </c>
      <c r="B150" s="39" t="s">
        <v>382</v>
      </c>
      <c r="C150" s="40" t="s">
        <v>175</v>
      </c>
      <c r="D150" s="41">
        <v>2</v>
      </c>
      <c r="E150" s="42">
        <v>448</v>
      </c>
      <c r="F150" s="43">
        <v>0.33000000000000002</v>
      </c>
      <c r="G150" s="44">
        <f t="shared" si="33"/>
        <v>300</v>
      </c>
      <c r="H150" s="45">
        <f t="shared" si="34"/>
        <v>42.849000000000004</v>
      </c>
      <c r="I150" s="45">
        <f t="shared" si="35"/>
        <v>85.698000000000008</v>
      </c>
      <c r="J150" s="45">
        <f t="shared" si="36"/>
        <v>5.5703700000000005</v>
      </c>
      <c r="K150" s="46">
        <f t="shared" si="37"/>
        <v>74.557260000000014</v>
      </c>
      <c r="L150" s="47">
        <v>0.20000000000000001</v>
      </c>
      <c r="M150" s="48">
        <f t="shared" si="38"/>
        <v>14.911452000000004</v>
      </c>
      <c r="N150" s="49">
        <v>0.050000000000000003</v>
      </c>
      <c r="O150" s="50">
        <f t="shared" si="39"/>
        <v>3.727863000000001</v>
      </c>
      <c r="P150" s="49">
        <v>0.050000000000000003</v>
      </c>
      <c r="Q150" s="50">
        <f t="shared" si="40"/>
        <v>3.727863000000001</v>
      </c>
      <c r="R150" s="51">
        <f t="shared" si="41"/>
        <v>26.100000000000001</v>
      </c>
      <c r="S150" s="52">
        <f t="shared" si="42"/>
        <v>52.200000000000003</v>
      </c>
      <c r="T150" s="53">
        <f t="shared" si="43"/>
        <v>0.60911573198907787</v>
      </c>
    </row>
    <row r="151" ht="15.95" customHeight="1">
      <c r="A151" s="342" t="s">
        <v>485</v>
      </c>
      <c r="B151" s="39" t="s">
        <v>382</v>
      </c>
      <c r="C151" s="40" t="s">
        <v>175</v>
      </c>
      <c r="D151" s="41">
        <v>512</v>
      </c>
      <c r="E151" s="42">
        <v>448</v>
      </c>
      <c r="F151" s="43">
        <v>0.79000000000000004</v>
      </c>
      <c r="G151" s="44">
        <f t="shared" si="33"/>
        <v>94</v>
      </c>
      <c r="H151" s="45">
        <f t="shared" si="34"/>
        <v>13.426020000000001</v>
      </c>
      <c r="I151" s="45">
        <f t="shared" si="35"/>
        <v>6874.1222400000006</v>
      </c>
      <c r="J151" s="45">
        <f t="shared" si="36"/>
        <v>1.7453826000000001</v>
      </c>
      <c r="K151" s="46">
        <f t="shared" si="37"/>
        <v>5980.486348800001</v>
      </c>
      <c r="L151" s="47">
        <v>0.20000000000000001</v>
      </c>
      <c r="M151" s="48">
        <f t="shared" si="38"/>
        <v>1196.0972697600002</v>
      </c>
      <c r="N151" s="49">
        <v>0.050000000000000003</v>
      </c>
      <c r="O151" s="50">
        <f t="shared" si="39"/>
        <v>299.02431744000006</v>
      </c>
      <c r="P151" s="49">
        <v>0.050000000000000003</v>
      </c>
      <c r="Q151" s="50">
        <f t="shared" si="40"/>
        <v>299.02431744000006</v>
      </c>
      <c r="R151" s="51">
        <f t="shared" si="41"/>
        <v>8.1799999999999997</v>
      </c>
      <c r="S151" s="52">
        <f t="shared" si="42"/>
        <v>4188.1599999999999</v>
      </c>
      <c r="T151" s="53">
        <f t="shared" si="43"/>
        <v>0.60926469646254056</v>
      </c>
    </row>
    <row r="152" ht="15.95" customHeight="1">
      <c r="A152" s="342" t="s">
        <v>485</v>
      </c>
      <c r="B152" s="39" t="s">
        <v>176</v>
      </c>
      <c r="C152" s="40" t="s">
        <v>177</v>
      </c>
      <c r="D152" s="41">
        <v>119</v>
      </c>
      <c r="E152" s="42">
        <v>268</v>
      </c>
      <c r="F152" s="43">
        <v>0.89000000000000001</v>
      </c>
      <c r="G152" s="44">
        <f t="shared" si="33"/>
        <v>29</v>
      </c>
      <c r="H152" s="45">
        <f t="shared" si="34"/>
        <v>4.1420700000000004</v>
      </c>
      <c r="I152" s="45">
        <f t="shared" si="35"/>
        <v>492.90633000000003</v>
      </c>
      <c r="J152" s="45">
        <f t="shared" si="36"/>
        <v>0.53846910000000003</v>
      </c>
      <c r="K152" s="46">
        <f t="shared" si="37"/>
        <v>428.82850710000002</v>
      </c>
      <c r="L152" s="47">
        <v>0.20000000000000001</v>
      </c>
      <c r="M152" s="48">
        <f t="shared" si="38"/>
        <v>85.765701420000013</v>
      </c>
      <c r="N152" s="49">
        <v>0.050000000000000003</v>
      </c>
      <c r="O152" s="50">
        <f t="shared" si="39"/>
        <v>21.441425355000003</v>
      </c>
      <c r="P152" s="49">
        <v>0.050000000000000003</v>
      </c>
      <c r="Q152" s="50">
        <f t="shared" si="40"/>
        <v>21.441425355000003</v>
      </c>
      <c r="R152" s="51">
        <f t="shared" si="41"/>
        <v>2.52</v>
      </c>
      <c r="S152" s="52">
        <f t="shared" si="42"/>
        <v>299.88</v>
      </c>
      <c r="T152" s="53">
        <f t="shared" si="43"/>
        <v>0.60839145644569015</v>
      </c>
    </row>
    <row r="153" ht="15.95" customHeight="1">
      <c r="A153" s="342" t="s">
        <v>485</v>
      </c>
      <c r="B153" s="39" t="s">
        <v>182</v>
      </c>
      <c r="C153" s="40" t="s">
        <v>183</v>
      </c>
      <c r="D153" s="41">
        <v>2</v>
      </c>
      <c r="E153" s="42">
        <v>128</v>
      </c>
      <c r="F153" s="43">
        <v>0.65000000000000002</v>
      </c>
      <c r="G153" s="44">
        <f t="shared" si="33"/>
        <v>44</v>
      </c>
      <c r="H153" s="45">
        <f t="shared" si="34"/>
        <v>6.2845200000000006</v>
      </c>
      <c r="I153" s="45">
        <f t="shared" si="35"/>
        <v>12.569040000000001</v>
      </c>
      <c r="J153" s="45">
        <f t="shared" si="36"/>
        <v>0.81698760000000015</v>
      </c>
      <c r="K153" s="46">
        <f t="shared" si="37"/>
        <v>10.935064800000001</v>
      </c>
      <c r="L153" s="47">
        <v>0.20000000000000001</v>
      </c>
      <c r="M153" s="48">
        <f t="shared" si="38"/>
        <v>2.1870129600000001</v>
      </c>
      <c r="N153" s="49">
        <v>0.050000000000000003</v>
      </c>
      <c r="O153" s="50">
        <f t="shared" si="39"/>
        <v>0.54675324000000003</v>
      </c>
      <c r="P153" s="49">
        <v>0.050000000000000003</v>
      </c>
      <c r="Q153" s="50">
        <f t="shared" si="40"/>
        <v>0.54675324000000003</v>
      </c>
      <c r="R153" s="51">
        <f t="shared" si="41"/>
        <v>3.8300000000000001</v>
      </c>
      <c r="S153" s="52">
        <f t="shared" si="42"/>
        <v>7.6600000000000001</v>
      </c>
      <c r="T153" s="53">
        <f t="shared" si="43"/>
        <v>0.60943397427329371</v>
      </c>
    </row>
    <row r="154" ht="15.95" customHeight="1">
      <c r="A154" s="342" t="s">
        <v>485</v>
      </c>
      <c r="B154" s="39" t="s">
        <v>493</v>
      </c>
      <c r="C154" s="40" t="s">
        <v>494</v>
      </c>
      <c r="D154" s="41">
        <v>7</v>
      </c>
      <c r="E154" s="42">
        <v>138</v>
      </c>
      <c r="F154" s="43">
        <v>0</v>
      </c>
      <c r="G154" s="44">
        <f t="shared" si="33"/>
        <v>138</v>
      </c>
      <c r="H154" s="45">
        <f t="shared" si="34"/>
        <v>19.710540000000002</v>
      </c>
      <c r="I154" s="45">
        <f t="shared" si="35"/>
        <v>137.97378</v>
      </c>
      <c r="J154" s="45">
        <f t="shared" si="36"/>
        <v>2.5623702000000002</v>
      </c>
      <c r="K154" s="46">
        <f t="shared" si="37"/>
        <v>120.03718860000001</v>
      </c>
      <c r="L154" s="47">
        <v>0.20000000000000001</v>
      </c>
      <c r="M154" s="48">
        <f t="shared" si="38"/>
        <v>24.007437720000002</v>
      </c>
      <c r="N154" s="49">
        <v>0.050000000000000003</v>
      </c>
      <c r="O154" s="50">
        <f t="shared" si="39"/>
        <v>6.0018594300000006</v>
      </c>
      <c r="P154" s="49">
        <v>0.050000000000000003</v>
      </c>
      <c r="Q154" s="50">
        <f t="shared" si="40"/>
        <v>6.0018594300000006</v>
      </c>
      <c r="R154" s="51">
        <f t="shared" si="41"/>
        <v>12</v>
      </c>
      <c r="S154" s="52">
        <f t="shared" si="42"/>
        <v>84</v>
      </c>
      <c r="T154" s="53">
        <f t="shared" si="43"/>
        <v>0.60881132632591495</v>
      </c>
    </row>
    <row r="155" ht="15.95" customHeight="1">
      <c r="A155" s="342" t="s">
        <v>485</v>
      </c>
      <c r="B155" s="39" t="s">
        <v>493</v>
      </c>
      <c r="C155" s="40" t="s">
        <v>494</v>
      </c>
      <c r="D155" s="41">
        <v>633</v>
      </c>
      <c r="E155" s="42">
        <v>138</v>
      </c>
      <c r="F155" s="43">
        <v>0.40000000000000002</v>
      </c>
      <c r="G155" s="44">
        <f t="shared" si="33"/>
        <v>82</v>
      </c>
      <c r="H155" s="45">
        <f t="shared" si="34"/>
        <v>11.712060000000001</v>
      </c>
      <c r="I155" s="45">
        <f t="shared" si="35"/>
        <v>7413.7339800000009</v>
      </c>
      <c r="J155" s="45">
        <f t="shared" si="36"/>
        <v>1.5225678000000002</v>
      </c>
      <c r="K155" s="46">
        <f t="shared" si="37"/>
        <v>6449.9485626000005</v>
      </c>
      <c r="L155" s="47">
        <v>0.20000000000000001</v>
      </c>
      <c r="M155" s="48">
        <f t="shared" si="38"/>
        <v>1289.9897125200002</v>
      </c>
      <c r="N155" s="49">
        <v>0.050000000000000003</v>
      </c>
      <c r="O155" s="50">
        <f t="shared" si="39"/>
        <v>322.49742813000006</v>
      </c>
      <c r="P155" s="49">
        <v>0.050000000000000003</v>
      </c>
      <c r="Q155" s="50">
        <f t="shared" si="40"/>
        <v>322.49742813000006</v>
      </c>
      <c r="R155" s="51">
        <f t="shared" si="41"/>
        <v>7.1299999999999999</v>
      </c>
      <c r="S155" s="52">
        <f t="shared" si="42"/>
        <v>4513.29</v>
      </c>
      <c r="T155" s="53">
        <f t="shared" si="43"/>
        <v>0.60877420368406576</v>
      </c>
    </row>
    <row r="156" ht="15.95" customHeight="1">
      <c r="A156" s="342" t="s">
        <v>485</v>
      </c>
      <c r="B156" s="39" t="s">
        <v>184</v>
      </c>
      <c r="C156" s="40" t="s">
        <v>426</v>
      </c>
      <c r="D156" s="41">
        <v>16</v>
      </c>
      <c r="E156" s="42">
        <v>298</v>
      </c>
      <c r="F156" s="43">
        <v>0.5</v>
      </c>
      <c r="G156" s="44">
        <f t="shared" si="33"/>
        <v>149</v>
      </c>
      <c r="H156" s="45">
        <f t="shared" si="34"/>
        <v>21.281670000000002</v>
      </c>
      <c r="I156" s="45">
        <f t="shared" si="35"/>
        <v>340.50672000000003</v>
      </c>
      <c r="J156" s="45">
        <f t="shared" si="36"/>
        <v>2.7666171000000004</v>
      </c>
      <c r="K156" s="46">
        <f t="shared" si="37"/>
        <v>296.24084640000001</v>
      </c>
      <c r="L156" s="47">
        <v>0.20000000000000001</v>
      </c>
      <c r="M156" s="48">
        <f t="shared" si="38"/>
        <v>59.248169280000006</v>
      </c>
      <c r="N156" s="49">
        <v>0.050000000000000003</v>
      </c>
      <c r="O156" s="50">
        <f t="shared" si="39"/>
        <v>14.812042320000002</v>
      </c>
      <c r="P156" s="49">
        <v>0.050000000000000003</v>
      </c>
      <c r="Q156" s="50">
        <f t="shared" si="40"/>
        <v>14.812042320000002</v>
      </c>
      <c r="R156" s="51">
        <f t="shared" si="41"/>
        <v>12.960000000000001</v>
      </c>
      <c r="S156" s="52">
        <f t="shared" si="42"/>
        <v>207.36000000000001</v>
      </c>
      <c r="T156" s="53">
        <f t="shared" si="43"/>
        <v>0.60897476560815011</v>
      </c>
    </row>
    <row r="157" ht="15.95" customHeight="1">
      <c r="A157" s="342" t="s">
        <v>485</v>
      </c>
      <c r="B157" s="39" t="s">
        <v>186</v>
      </c>
      <c r="C157" s="40" t="s">
        <v>187</v>
      </c>
      <c r="D157" s="41">
        <v>9</v>
      </c>
      <c r="E157" s="42">
        <v>348</v>
      </c>
      <c r="F157" s="43">
        <v>0.42999999999999999</v>
      </c>
      <c r="G157" s="44">
        <f t="shared" si="33"/>
        <v>198</v>
      </c>
      <c r="H157" s="45">
        <f t="shared" si="34"/>
        <v>28.280340000000002</v>
      </c>
      <c r="I157" s="45">
        <f t="shared" si="35"/>
        <v>254.52306000000002</v>
      </c>
      <c r="J157" s="45">
        <f t="shared" si="36"/>
        <v>3.6764442000000006</v>
      </c>
      <c r="K157" s="46">
        <f t="shared" si="37"/>
        <v>221.43506220000003</v>
      </c>
      <c r="L157" s="47">
        <v>0.20000000000000001</v>
      </c>
      <c r="M157" s="48">
        <f t="shared" si="38"/>
        <v>44.287012440000012</v>
      </c>
      <c r="N157" s="49">
        <v>0.050000000000000003</v>
      </c>
      <c r="O157" s="50">
        <f t="shared" si="39"/>
        <v>11.071753110000003</v>
      </c>
      <c r="P157" s="49">
        <v>0.050000000000000003</v>
      </c>
      <c r="Q157" s="50">
        <f t="shared" si="40"/>
        <v>11.071753110000003</v>
      </c>
      <c r="R157" s="51">
        <f t="shared" si="41"/>
        <v>17.219999999999999</v>
      </c>
      <c r="S157" s="52">
        <f t="shared" si="42"/>
        <v>154.97999999999999</v>
      </c>
      <c r="T157" s="53">
        <f t="shared" si="43"/>
        <v>0.60890357046626731</v>
      </c>
    </row>
    <row r="158" ht="15.95" customHeight="1">
      <c r="A158" s="342" t="s">
        <v>485</v>
      </c>
      <c r="B158" s="39" t="s">
        <v>188</v>
      </c>
      <c r="C158" s="40" t="s">
        <v>189</v>
      </c>
      <c r="D158" s="41">
        <v>190</v>
      </c>
      <c r="E158" s="42">
        <v>328</v>
      </c>
      <c r="F158" s="43">
        <v>0.83999999999999997</v>
      </c>
      <c r="G158" s="44">
        <f t="shared" si="33"/>
        <v>52</v>
      </c>
      <c r="H158" s="45">
        <f t="shared" si="34"/>
        <v>7.4271600000000007</v>
      </c>
      <c r="I158" s="45">
        <f t="shared" si="35"/>
        <v>1411.1604000000002</v>
      </c>
      <c r="J158" s="45">
        <f t="shared" si="36"/>
        <v>0.96553080000000013</v>
      </c>
      <c r="K158" s="46">
        <f t="shared" si="37"/>
        <v>1227.7095480000003</v>
      </c>
      <c r="L158" s="47">
        <v>0.20000000000000001</v>
      </c>
      <c r="M158" s="48">
        <f t="shared" si="38"/>
        <v>245.54190960000005</v>
      </c>
      <c r="N158" s="49">
        <v>0.050000000000000003</v>
      </c>
      <c r="O158" s="50">
        <f t="shared" si="39"/>
        <v>61.385477400000013</v>
      </c>
      <c r="P158" s="49">
        <v>0.050000000000000003</v>
      </c>
      <c r="Q158" s="50">
        <f t="shared" si="40"/>
        <v>61.385477400000013</v>
      </c>
      <c r="R158" s="51">
        <f t="shared" si="41"/>
        <v>4.5199999999999996</v>
      </c>
      <c r="S158" s="52">
        <f t="shared" si="42"/>
        <v>858.79999999999995</v>
      </c>
      <c r="T158" s="53">
        <f t="shared" si="43"/>
        <v>0.60857716812348184</v>
      </c>
    </row>
    <row r="159" ht="15.95" customHeight="1">
      <c r="A159" s="342" t="s">
        <v>485</v>
      </c>
      <c r="B159" s="39" t="s">
        <v>188</v>
      </c>
      <c r="C159" s="40" t="s">
        <v>189</v>
      </c>
      <c r="D159" s="41">
        <v>53</v>
      </c>
      <c r="E159" s="42">
        <v>328</v>
      </c>
      <c r="F159" s="43">
        <v>0.84999999999999998</v>
      </c>
      <c r="G159" s="44">
        <f t="shared" si="33"/>
        <v>49</v>
      </c>
      <c r="H159" s="45">
        <f t="shared" si="34"/>
        <v>6.9986700000000006</v>
      </c>
      <c r="I159" s="45">
        <f t="shared" si="35"/>
        <v>370.92951000000005</v>
      </c>
      <c r="J159" s="45">
        <f t="shared" si="36"/>
        <v>0.90982710000000011</v>
      </c>
      <c r="K159" s="46">
        <f t="shared" si="37"/>
        <v>322.70867370000002</v>
      </c>
      <c r="L159" s="47">
        <v>0.20000000000000001</v>
      </c>
      <c r="M159" s="48">
        <f t="shared" si="38"/>
        <v>64.54173474000001</v>
      </c>
      <c r="N159" s="49">
        <v>0.050000000000000003</v>
      </c>
      <c r="O159" s="50">
        <f t="shared" si="39"/>
        <v>16.135433685000002</v>
      </c>
      <c r="P159" s="49">
        <v>0.050000000000000003</v>
      </c>
      <c r="Q159" s="50">
        <f t="shared" si="40"/>
        <v>16.135433685000002</v>
      </c>
      <c r="R159" s="51">
        <f t="shared" si="41"/>
        <v>4.2599999999999998</v>
      </c>
      <c r="S159" s="52">
        <f t="shared" si="42"/>
        <v>225.78</v>
      </c>
      <c r="T159" s="53">
        <f t="shared" si="43"/>
        <v>0.60868707911646058</v>
      </c>
    </row>
    <row r="160" ht="15.95" customHeight="1">
      <c r="A160" s="342" t="s">
        <v>485</v>
      </c>
      <c r="B160" s="39" t="s">
        <v>341</v>
      </c>
      <c r="C160" s="40" t="s">
        <v>191</v>
      </c>
      <c r="D160" s="41">
        <v>1</v>
      </c>
      <c r="E160" s="42">
        <v>398</v>
      </c>
      <c r="F160" s="43">
        <v>0</v>
      </c>
      <c r="G160" s="44">
        <f t="shared" si="33"/>
        <v>398</v>
      </c>
      <c r="H160" s="45">
        <f t="shared" si="34"/>
        <v>56.846340000000005</v>
      </c>
      <c r="I160" s="45">
        <f t="shared" si="35"/>
        <v>56.846340000000005</v>
      </c>
      <c r="J160" s="45">
        <f t="shared" si="36"/>
        <v>7.3900242000000009</v>
      </c>
      <c r="K160" s="46">
        <f t="shared" si="37"/>
        <v>49.456315800000006</v>
      </c>
      <c r="L160" s="47">
        <v>0.20000000000000001</v>
      </c>
      <c r="M160" s="48">
        <f t="shared" si="38"/>
        <v>9.8912631600000012</v>
      </c>
      <c r="N160" s="49">
        <v>0.050000000000000003</v>
      </c>
      <c r="O160" s="50">
        <f t="shared" si="39"/>
        <v>2.4728157900000003</v>
      </c>
      <c r="P160" s="49">
        <v>0.050000000000000003</v>
      </c>
      <c r="Q160" s="50">
        <f t="shared" si="40"/>
        <v>2.4728157900000003</v>
      </c>
      <c r="R160" s="51">
        <f t="shared" si="41"/>
        <v>34.619999999999997</v>
      </c>
      <c r="S160" s="52">
        <f t="shared" si="42"/>
        <v>34.619999999999997</v>
      </c>
      <c r="T160" s="53">
        <f t="shared" si="43"/>
        <v>0.6090101842968253</v>
      </c>
    </row>
    <row r="161" ht="15.95" customHeight="1">
      <c r="A161" s="342" t="s">
        <v>485</v>
      </c>
      <c r="B161" s="39" t="s">
        <v>341</v>
      </c>
      <c r="C161" s="40" t="s">
        <v>191</v>
      </c>
      <c r="D161" s="41">
        <v>21</v>
      </c>
      <c r="E161" s="42">
        <v>398</v>
      </c>
      <c r="F161" s="43">
        <v>0.81999999999999995</v>
      </c>
      <c r="G161" s="44">
        <f t="shared" si="33"/>
        <v>71</v>
      </c>
      <c r="H161" s="45">
        <f t="shared" si="34"/>
        <v>10.140930000000001</v>
      </c>
      <c r="I161" s="45">
        <f t="shared" si="35"/>
        <v>212.95953000000003</v>
      </c>
      <c r="J161" s="45">
        <f t="shared" si="36"/>
        <v>1.3183209000000002</v>
      </c>
      <c r="K161" s="46">
        <f t="shared" si="37"/>
        <v>185.27479110000002</v>
      </c>
      <c r="L161" s="47">
        <v>0.20000000000000001</v>
      </c>
      <c r="M161" s="48">
        <f t="shared" si="38"/>
        <v>37.054958220000003</v>
      </c>
      <c r="N161" s="49">
        <v>0.050000000000000003</v>
      </c>
      <c r="O161" s="50">
        <f t="shared" si="39"/>
        <v>9.2637395550000008</v>
      </c>
      <c r="P161" s="49">
        <v>0.050000000000000003</v>
      </c>
      <c r="Q161" s="50">
        <f t="shared" si="40"/>
        <v>9.2637395550000008</v>
      </c>
      <c r="R161" s="51">
        <f t="shared" si="41"/>
        <v>6.1799999999999997</v>
      </c>
      <c r="S161" s="52">
        <f t="shared" si="42"/>
        <v>129.78</v>
      </c>
      <c r="T161" s="53">
        <f t="shared" si="43"/>
        <v>0.60941156284482778</v>
      </c>
    </row>
    <row r="162" ht="15.95" customHeight="1">
      <c r="A162" s="342" t="s">
        <v>485</v>
      </c>
      <c r="B162" s="39" t="s">
        <v>341</v>
      </c>
      <c r="C162" s="40" t="s">
        <v>191</v>
      </c>
      <c r="D162" s="41">
        <v>6</v>
      </c>
      <c r="E162" s="42">
        <v>398</v>
      </c>
      <c r="F162" s="43">
        <v>0.84999999999999998</v>
      </c>
      <c r="G162" s="44">
        <f t="shared" si="33"/>
        <v>59</v>
      </c>
      <c r="H162" s="45">
        <f t="shared" si="34"/>
        <v>8.4269700000000007</v>
      </c>
      <c r="I162" s="45">
        <f t="shared" si="35"/>
        <v>50.561820000000004</v>
      </c>
      <c r="J162" s="45">
        <f t="shared" si="36"/>
        <v>1.0955061000000001</v>
      </c>
      <c r="K162" s="46">
        <f t="shared" si="37"/>
        <v>43.988783400000003</v>
      </c>
      <c r="L162" s="47">
        <v>0.20000000000000001</v>
      </c>
      <c r="M162" s="48">
        <f t="shared" si="38"/>
        <v>8.7977566800000009</v>
      </c>
      <c r="N162" s="49">
        <v>0.050000000000000003</v>
      </c>
      <c r="O162" s="50">
        <f t="shared" si="39"/>
        <v>2.1994391700000002</v>
      </c>
      <c r="P162" s="49">
        <v>0.050000000000000003</v>
      </c>
      <c r="Q162" s="50">
        <f t="shared" si="40"/>
        <v>2.1994391700000002</v>
      </c>
      <c r="R162" s="51">
        <f t="shared" si="41"/>
        <v>5.1299999999999999</v>
      </c>
      <c r="S162" s="52">
        <f t="shared" si="42"/>
        <v>30.780000000000001</v>
      </c>
      <c r="T162" s="53">
        <f t="shared" si="43"/>
        <v>0.60875973214571788</v>
      </c>
    </row>
    <row r="163" ht="15.95" customHeight="1">
      <c r="A163" s="342" t="s">
        <v>485</v>
      </c>
      <c r="B163" s="39" t="s">
        <v>192</v>
      </c>
      <c r="C163" s="40" t="s">
        <v>193</v>
      </c>
      <c r="D163" s="41">
        <v>87</v>
      </c>
      <c r="E163" s="42">
        <v>518</v>
      </c>
      <c r="F163" s="43">
        <v>0.80000000000000004</v>
      </c>
      <c r="G163" s="44">
        <f t="shared" si="33"/>
        <v>103</v>
      </c>
      <c r="H163" s="45">
        <f t="shared" si="34"/>
        <v>14.711490000000001</v>
      </c>
      <c r="I163" s="45">
        <f t="shared" si="35"/>
        <v>1279.8996300000001</v>
      </c>
      <c r="J163" s="45">
        <f t="shared" si="36"/>
        <v>1.9124937000000002</v>
      </c>
      <c r="K163" s="46">
        <f t="shared" si="37"/>
        <v>1113.5126781000001</v>
      </c>
      <c r="L163" s="47">
        <v>0.20000000000000001</v>
      </c>
      <c r="M163" s="48">
        <f t="shared" si="38"/>
        <v>222.70253562000005</v>
      </c>
      <c r="N163" s="49">
        <v>0.050000000000000003</v>
      </c>
      <c r="O163" s="50">
        <f t="shared" si="39"/>
        <v>55.675633905000012</v>
      </c>
      <c r="P163" s="49">
        <v>0.050000000000000003</v>
      </c>
      <c r="Q163" s="50">
        <f t="shared" si="40"/>
        <v>55.675633905000012</v>
      </c>
      <c r="R163" s="51">
        <f t="shared" si="41"/>
        <v>8.9600000000000009</v>
      </c>
      <c r="S163" s="52">
        <f t="shared" si="42"/>
        <v>779.5200000000001</v>
      </c>
      <c r="T163" s="53">
        <f t="shared" si="43"/>
        <v>0.60904775790895416</v>
      </c>
    </row>
    <row r="164" ht="15.95" customHeight="1">
      <c r="A164" s="342" t="s">
        <v>485</v>
      </c>
      <c r="B164" s="39" t="s">
        <v>192</v>
      </c>
      <c r="C164" s="40" t="s">
        <v>193</v>
      </c>
      <c r="D164" s="41">
        <v>101</v>
      </c>
      <c r="E164" s="42">
        <v>518</v>
      </c>
      <c r="F164" s="43">
        <v>0.84999999999999998</v>
      </c>
      <c r="G164" s="44">
        <f t="shared" si="33"/>
        <v>77</v>
      </c>
      <c r="H164" s="45">
        <f t="shared" si="34"/>
        <v>10.997910000000001</v>
      </c>
      <c r="I164" s="45">
        <f t="shared" si="35"/>
        <v>1110.78891</v>
      </c>
      <c r="J164" s="45">
        <f t="shared" si="36"/>
        <v>1.4297283000000001</v>
      </c>
      <c r="K164" s="46">
        <f t="shared" si="37"/>
        <v>966.38635169999998</v>
      </c>
      <c r="L164" s="47">
        <v>0.20000000000000001</v>
      </c>
      <c r="M164" s="48">
        <f t="shared" si="38"/>
        <v>193.27727034</v>
      </c>
      <c r="N164" s="49">
        <v>0.050000000000000003</v>
      </c>
      <c r="O164" s="50">
        <f t="shared" si="39"/>
        <v>48.319317585</v>
      </c>
      <c r="P164" s="49">
        <v>0.050000000000000003</v>
      </c>
      <c r="Q164" s="50">
        <f t="shared" si="40"/>
        <v>48.319317585</v>
      </c>
      <c r="R164" s="51">
        <f t="shared" si="41"/>
        <v>6.7000000000000002</v>
      </c>
      <c r="S164" s="52">
        <f t="shared" si="42"/>
        <v>676.70000000000005</v>
      </c>
      <c r="T164" s="53">
        <f t="shared" si="43"/>
        <v>0.60920665835599674</v>
      </c>
    </row>
    <row r="165" ht="15.95" customHeight="1">
      <c r="A165" s="342" t="s">
        <v>485</v>
      </c>
      <c r="B165" s="39" t="s">
        <v>194</v>
      </c>
      <c r="C165" s="40" t="s">
        <v>195</v>
      </c>
      <c r="D165" s="41">
        <v>32</v>
      </c>
      <c r="E165" s="42">
        <v>348</v>
      </c>
      <c r="F165" s="43">
        <v>0.75</v>
      </c>
      <c r="G165" s="44">
        <f t="shared" si="33"/>
        <v>87</v>
      </c>
      <c r="H165" s="45">
        <f t="shared" si="34"/>
        <v>12.426210000000001</v>
      </c>
      <c r="I165" s="45">
        <f t="shared" si="35"/>
        <v>397.63872000000003</v>
      </c>
      <c r="J165" s="45">
        <f t="shared" si="36"/>
        <v>1.6154073000000002</v>
      </c>
      <c r="K165" s="46">
        <f t="shared" si="37"/>
        <v>345.9456864</v>
      </c>
      <c r="L165" s="47">
        <v>0.20000000000000001</v>
      </c>
      <c r="M165" s="48">
        <f t="shared" si="38"/>
        <v>69.189137279999997</v>
      </c>
      <c r="N165" s="49">
        <v>0.050000000000000003</v>
      </c>
      <c r="O165" s="50">
        <f t="shared" si="39"/>
        <v>17.297284319999999</v>
      </c>
      <c r="P165" s="49">
        <v>0.050000000000000003</v>
      </c>
      <c r="Q165" s="50">
        <f t="shared" si="40"/>
        <v>17.297284319999999</v>
      </c>
      <c r="R165" s="51">
        <f t="shared" si="41"/>
        <v>7.5700000000000003</v>
      </c>
      <c r="S165" s="52">
        <f t="shared" si="42"/>
        <v>242.24000000000001</v>
      </c>
      <c r="T165" s="53">
        <f t="shared" si="43"/>
        <v>0.60919620704945432</v>
      </c>
    </row>
    <row r="166" ht="15.95" customHeight="1">
      <c r="A166" s="342" t="s">
        <v>485</v>
      </c>
      <c r="B166" s="39" t="s">
        <v>196</v>
      </c>
      <c r="C166" s="40" t="s">
        <v>197</v>
      </c>
      <c r="D166" s="41">
        <v>108</v>
      </c>
      <c r="E166" s="42">
        <v>498</v>
      </c>
      <c r="F166" s="43">
        <v>0.75</v>
      </c>
      <c r="G166" s="44">
        <f t="shared" si="33"/>
        <v>124</v>
      </c>
      <c r="H166" s="45">
        <f t="shared" si="34"/>
        <v>17.710920000000002</v>
      </c>
      <c r="I166" s="45">
        <f t="shared" si="35"/>
        <v>1912.7793600000002</v>
      </c>
      <c r="J166" s="45">
        <f t="shared" si="36"/>
        <v>2.3024196000000003</v>
      </c>
      <c r="K166" s="46">
        <f t="shared" si="37"/>
        <v>1664.1180432000001</v>
      </c>
      <c r="L166" s="47">
        <v>0.20000000000000001</v>
      </c>
      <c r="M166" s="48">
        <f t="shared" si="38"/>
        <v>332.82360864000003</v>
      </c>
      <c r="N166" s="49">
        <v>0.050000000000000003</v>
      </c>
      <c r="O166" s="50">
        <f t="shared" si="39"/>
        <v>83.205902160000008</v>
      </c>
      <c r="P166" s="49">
        <v>0.050000000000000003</v>
      </c>
      <c r="Q166" s="50">
        <f t="shared" si="40"/>
        <v>83.205902160000008</v>
      </c>
      <c r="R166" s="51">
        <f t="shared" si="41"/>
        <v>10.789999999999999</v>
      </c>
      <c r="S166" s="52">
        <f t="shared" si="42"/>
        <v>1165.3199999999999</v>
      </c>
      <c r="T166" s="53">
        <f t="shared" si="43"/>
        <v>0.6092286566705738</v>
      </c>
    </row>
    <row r="167" ht="15.95" customHeight="1">
      <c r="A167" s="342" t="s">
        <v>485</v>
      </c>
      <c r="B167" s="39" t="s">
        <v>342</v>
      </c>
      <c r="C167" s="40" t="s">
        <v>199</v>
      </c>
      <c r="D167" s="41">
        <v>10</v>
      </c>
      <c r="E167" s="42">
        <v>198</v>
      </c>
      <c r="F167" s="43">
        <v>0.5</v>
      </c>
      <c r="G167" s="44">
        <f t="shared" si="33"/>
        <v>99</v>
      </c>
      <c r="H167" s="45">
        <f t="shared" si="34"/>
        <v>14.140170000000001</v>
      </c>
      <c r="I167" s="45">
        <f t="shared" si="35"/>
        <v>141.40170000000001</v>
      </c>
      <c r="J167" s="45">
        <f t="shared" si="36"/>
        <v>1.8382221000000003</v>
      </c>
      <c r="K167" s="46">
        <f t="shared" si="37"/>
        <v>123.01947900000002</v>
      </c>
      <c r="L167" s="47">
        <v>0.20000000000000001</v>
      </c>
      <c r="M167" s="48">
        <f t="shared" si="38"/>
        <v>24.603895800000004</v>
      </c>
      <c r="N167" s="49">
        <v>0.050000000000000003</v>
      </c>
      <c r="O167" s="50">
        <f t="shared" si="39"/>
        <v>6.1509739500000009</v>
      </c>
      <c r="P167" s="49">
        <v>0.050000000000000003</v>
      </c>
      <c r="Q167" s="50">
        <f t="shared" si="40"/>
        <v>6.1509739500000009</v>
      </c>
      <c r="R167" s="51">
        <f t="shared" si="41"/>
        <v>8.6099999999999994</v>
      </c>
      <c r="S167" s="52">
        <f t="shared" si="42"/>
        <v>86.099999999999994</v>
      </c>
      <c r="T167" s="53">
        <f t="shared" si="43"/>
        <v>0.60890357046626731</v>
      </c>
    </row>
    <row r="168" ht="15.95" customHeight="1">
      <c r="A168" s="342" t="s">
        <v>485</v>
      </c>
      <c r="B168" s="39" t="s">
        <v>553</v>
      </c>
      <c r="C168" s="40" t="s">
        <v>201</v>
      </c>
      <c r="D168" s="41">
        <v>24</v>
      </c>
      <c r="E168" s="42">
        <v>298</v>
      </c>
      <c r="F168" s="43">
        <v>0.5</v>
      </c>
      <c r="G168" s="44">
        <f t="shared" si="33"/>
        <v>149</v>
      </c>
      <c r="H168" s="45">
        <f t="shared" si="34"/>
        <v>21.281670000000002</v>
      </c>
      <c r="I168" s="45">
        <f t="shared" si="35"/>
        <v>510.76008000000002</v>
      </c>
      <c r="J168" s="45">
        <f t="shared" si="36"/>
        <v>2.7666171000000004</v>
      </c>
      <c r="K168" s="46">
        <f t="shared" si="37"/>
        <v>444.36126960000001</v>
      </c>
      <c r="L168" s="47">
        <v>0.20000000000000001</v>
      </c>
      <c r="M168" s="48">
        <f t="shared" si="38"/>
        <v>88.872253920000006</v>
      </c>
      <c r="N168" s="49">
        <v>0.050000000000000003</v>
      </c>
      <c r="O168" s="50">
        <f t="shared" si="39"/>
        <v>22.218063480000001</v>
      </c>
      <c r="P168" s="49">
        <v>0.050000000000000003</v>
      </c>
      <c r="Q168" s="50">
        <f t="shared" si="40"/>
        <v>22.218063480000001</v>
      </c>
      <c r="R168" s="51">
        <f t="shared" si="41"/>
        <v>12.960000000000001</v>
      </c>
      <c r="S168" s="52">
        <f t="shared" si="42"/>
        <v>311.04000000000002</v>
      </c>
      <c r="T168" s="53">
        <f t="shared" si="43"/>
        <v>0.60897476560815011</v>
      </c>
    </row>
    <row r="169" ht="15.95" customHeight="1">
      <c r="A169" s="342" t="s">
        <v>485</v>
      </c>
      <c r="B169" s="39" t="s">
        <v>202</v>
      </c>
      <c r="C169" s="40" t="s">
        <v>203</v>
      </c>
      <c r="D169" s="41">
        <v>205</v>
      </c>
      <c r="E169" s="42">
        <v>298</v>
      </c>
      <c r="F169" s="43">
        <v>0.90000000000000002</v>
      </c>
      <c r="G169" s="44">
        <f t="shared" si="33"/>
        <v>29</v>
      </c>
      <c r="H169" s="45">
        <f t="shared" si="34"/>
        <v>4.1420700000000004</v>
      </c>
      <c r="I169" s="45">
        <f t="shared" si="35"/>
        <v>849.12435000000005</v>
      </c>
      <c r="J169" s="45">
        <f t="shared" si="36"/>
        <v>0.53846910000000003</v>
      </c>
      <c r="K169" s="46">
        <f t="shared" si="37"/>
        <v>738.7381845000001</v>
      </c>
      <c r="L169" s="47">
        <v>0.20000000000000001</v>
      </c>
      <c r="M169" s="48">
        <f t="shared" si="38"/>
        <v>147.74763690000003</v>
      </c>
      <c r="N169" s="49">
        <v>0.050000000000000003</v>
      </c>
      <c r="O169" s="50">
        <f t="shared" si="39"/>
        <v>36.936909225000008</v>
      </c>
      <c r="P169" s="49">
        <v>0.050000000000000003</v>
      </c>
      <c r="Q169" s="50">
        <f t="shared" si="40"/>
        <v>36.936909225000008</v>
      </c>
      <c r="R169" s="51">
        <f t="shared" si="41"/>
        <v>2.52</v>
      </c>
      <c r="S169" s="52">
        <f t="shared" si="42"/>
        <v>516.60000000000002</v>
      </c>
      <c r="T169" s="53">
        <f t="shared" si="43"/>
        <v>0.60839145644569015</v>
      </c>
    </row>
    <row r="170" ht="15.95" customHeight="1">
      <c r="A170" s="342" t="s">
        <v>485</v>
      </c>
      <c r="B170" s="39" t="s">
        <v>204</v>
      </c>
      <c r="C170" s="40" t="s">
        <v>205</v>
      </c>
      <c r="D170" s="41">
        <v>32</v>
      </c>
      <c r="E170" s="42">
        <v>448</v>
      </c>
      <c r="F170" s="43">
        <v>0.83999999999999997</v>
      </c>
      <c r="G170" s="44">
        <f t="shared" si="33"/>
        <v>71</v>
      </c>
      <c r="H170" s="45">
        <f t="shared" si="34"/>
        <v>10.140930000000001</v>
      </c>
      <c r="I170" s="45">
        <f t="shared" si="35"/>
        <v>324.50976000000003</v>
      </c>
      <c r="J170" s="45">
        <f t="shared" si="36"/>
        <v>1.3183209000000002</v>
      </c>
      <c r="K170" s="46">
        <f t="shared" si="37"/>
        <v>282.32349120000003</v>
      </c>
      <c r="L170" s="47">
        <v>0.20000000000000001</v>
      </c>
      <c r="M170" s="48">
        <f t="shared" si="38"/>
        <v>56.464698240000011</v>
      </c>
      <c r="N170" s="49">
        <v>0.050000000000000003</v>
      </c>
      <c r="O170" s="50">
        <f t="shared" si="39"/>
        <v>14.116174560000003</v>
      </c>
      <c r="P170" s="49">
        <v>0.050000000000000003</v>
      </c>
      <c r="Q170" s="50">
        <f t="shared" si="40"/>
        <v>14.116174560000003</v>
      </c>
      <c r="R170" s="51">
        <f t="shared" si="41"/>
        <v>6.1799999999999997</v>
      </c>
      <c r="S170" s="52">
        <f t="shared" si="42"/>
        <v>197.75999999999999</v>
      </c>
      <c r="T170" s="53">
        <f t="shared" si="43"/>
        <v>0.60941156284482778</v>
      </c>
    </row>
    <row r="171" ht="15.95" customHeight="1">
      <c r="A171" s="342" t="s">
        <v>485</v>
      </c>
      <c r="B171" s="39" t="s">
        <v>206</v>
      </c>
      <c r="C171" s="40" t="s">
        <v>207</v>
      </c>
      <c r="D171" s="41">
        <v>45</v>
      </c>
      <c r="E171" s="42">
        <v>248</v>
      </c>
      <c r="F171" s="43">
        <v>0.29999999999999999</v>
      </c>
      <c r="G171" s="44">
        <f t="shared" si="33"/>
        <v>173</v>
      </c>
      <c r="H171" s="45">
        <f t="shared" si="34"/>
        <v>24.709590000000002</v>
      </c>
      <c r="I171" s="45">
        <f t="shared" si="35"/>
        <v>1111.93155</v>
      </c>
      <c r="J171" s="45">
        <f t="shared" si="36"/>
        <v>3.2122467000000006</v>
      </c>
      <c r="K171" s="46">
        <f t="shared" si="37"/>
        <v>967.38044850000006</v>
      </c>
      <c r="L171" s="47">
        <v>0.20000000000000001</v>
      </c>
      <c r="M171" s="48">
        <f t="shared" si="38"/>
        <v>193.47608970000002</v>
      </c>
      <c r="N171" s="49">
        <v>0.050000000000000003</v>
      </c>
      <c r="O171" s="50">
        <f t="shared" si="39"/>
        <v>48.369022425000004</v>
      </c>
      <c r="P171" s="49">
        <v>0.050000000000000003</v>
      </c>
      <c r="Q171" s="50">
        <f t="shared" si="40"/>
        <v>48.369022425000004</v>
      </c>
      <c r="R171" s="51">
        <f t="shared" si="41"/>
        <v>15.050000000000001</v>
      </c>
      <c r="S171" s="52">
        <f t="shared" si="42"/>
        <v>677.25</v>
      </c>
      <c r="T171" s="53">
        <f t="shared" si="43"/>
        <v>0.60907526187201</v>
      </c>
    </row>
    <row r="172" ht="15.95" customHeight="1">
      <c r="A172" s="342" t="s">
        <v>485</v>
      </c>
      <c r="B172" s="39" t="s">
        <v>208</v>
      </c>
      <c r="C172" s="40" t="s">
        <v>344</v>
      </c>
      <c r="D172" s="41">
        <v>29</v>
      </c>
      <c r="E172" s="42">
        <v>348</v>
      </c>
      <c r="F172" s="43">
        <v>0.34999999999999998</v>
      </c>
      <c r="G172" s="44">
        <f t="shared" ref="G172:G203" si="44">ROUNDDOWN(E172*(1-F172),0)</f>
        <v>226</v>
      </c>
      <c r="H172" s="45">
        <f t="shared" ref="H172:H203" si="45">G172*$C$6</f>
        <v>32.279580000000003</v>
      </c>
      <c r="I172" s="45">
        <f t="shared" ref="I172:I203" si="46">H172*D172</f>
        <v>936.10782000000006</v>
      </c>
      <c r="J172" s="45">
        <f t="shared" ref="J172:J203" si="47">H172*0.13</f>
        <v>4.1963454000000002</v>
      </c>
      <c r="K172" s="46">
        <f t="shared" ref="K172:K203" si="48">(H172-J172)*D172</f>
        <v>814.41380340000012</v>
      </c>
      <c r="L172" s="47">
        <v>0.20000000000000001</v>
      </c>
      <c r="M172" s="48">
        <f t="shared" ref="M172:M203" si="49">K172*L172</f>
        <v>162.88276068000005</v>
      </c>
      <c r="N172" s="49">
        <v>0.050000000000000003</v>
      </c>
      <c r="O172" s="50">
        <f t="shared" ref="O172:O203" si="50">K172*N172</f>
        <v>40.720690170000012</v>
      </c>
      <c r="P172" s="49">
        <v>0.050000000000000003</v>
      </c>
      <c r="Q172" s="50">
        <f t="shared" ref="Q172:Q203" si="51">K172*P172</f>
        <v>40.720690170000012</v>
      </c>
      <c r="R172" s="51">
        <f t="shared" ref="R172:R203" si="52">IFERROR(ROUND((K172-M172-O172-Q172)/D172,2),0)</f>
        <v>19.66</v>
      </c>
      <c r="S172" s="52">
        <f t="shared" ref="S172:S203" si="53">+D172*R172</f>
        <v>570.13999999999999</v>
      </c>
      <c r="T172" s="53">
        <f t="shared" ref="T172:T203" si="54">S172/I172</f>
        <v>0.60905377331427479</v>
      </c>
    </row>
    <row r="173" ht="15.95" customHeight="1">
      <c r="A173" s="342" t="s">
        <v>485</v>
      </c>
      <c r="B173" s="39" t="s">
        <v>384</v>
      </c>
      <c r="C173" s="40" t="s">
        <v>211</v>
      </c>
      <c r="D173" s="41">
        <v>4</v>
      </c>
      <c r="E173" s="42">
        <v>368</v>
      </c>
      <c r="F173" s="43">
        <v>0.67000000000000004</v>
      </c>
      <c r="G173" s="44">
        <f t="shared" si="44"/>
        <v>121</v>
      </c>
      <c r="H173" s="45">
        <f t="shared" si="45"/>
        <v>17.282430000000002</v>
      </c>
      <c r="I173" s="45">
        <f t="shared" si="46"/>
        <v>69.129720000000006</v>
      </c>
      <c r="J173" s="45">
        <f t="shared" si="47"/>
        <v>2.2467159000000003</v>
      </c>
      <c r="K173" s="46">
        <f t="shared" si="48"/>
        <v>60.142856400000007</v>
      </c>
      <c r="L173" s="47">
        <v>0.20000000000000001</v>
      </c>
      <c r="M173" s="48">
        <f t="shared" si="49"/>
        <v>12.028571280000001</v>
      </c>
      <c r="N173" s="49">
        <v>0.050000000000000003</v>
      </c>
      <c r="O173" s="50">
        <f t="shared" si="50"/>
        <v>3.0071428200000003</v>
      </c>
      <c r="P173" s="49">
        <v>0.050000000000000003</v>
      </c>
      <c r="Q173" s="50">
        <f t="shared" si="51"/>
        <v>3.0071428200000003</v>
      </c>
      <c r="R173" s="51">
        <f t="shared" si="52"/>
        <v>10.52</v>
      </c>
      <c r="S173" s="52">
        <f t="shared" si="53"/>
        <v>42.079999999999998</v>
      </c>
      <c r="T173" s="53">
        <f t="shared" si="54"/>
        <v>0.60871069635462138</v>
      </c>
    </row>
    <row r="174" ht="15.95" customHeight="1">
      <c r="A174" s="342" t="s">
        <v>485</v>
      </c>
      <c r="B174" s="39" t="s">
        <v>385</v>
      </c>
      <c r="C174" s="40" t="s">
        <v>427</v>
      </c>
      <c r="D174" s="41">
        <v>1</v>
      </c>
      <c r="E174" s="42">
        <v>528</v>
      </c>
      <c r="F174" s="43">
        <v>0</v>
      </c>
      <c r="G174" s="44">
        <f t="shared" si="44"/>
        <v>528</v>
      </c>
      <c r="H174" s="45">
        <f t="shared" si="45"/>
        <v>75.414240000000007</v>
      </c>
      <c r="I174" s="45">
        <f t="shared" si="46"/>
        <v>75.414240000000007</v>
      </c>
      <c r="J174" s="45">
        <f t="shared" si="47"/>
        <v>9.8038512000000004</v>
      </c>
      <c r="K174" s="46">
        <f t="shared" si="48"/>
        <v>65.61038880000001</v>
      </c>
      <c r="L174" s="47">
        <v>0.20000000000000001</v>
      </c>
      <c r="M174" s="48">
        <f t="shared" si="49"/>
        <v>13.122077760000003</v>
      </c>
      <c r="N174" s="49">
        <v>0.050000000000000003</v>
      </c>
      <c r="O174" s="50">
        <f t="shared" si="50"/>
        <v>3.2805194400000008</v>
      </c>
      <c r="P174" s="49">
        <v>0.050000000000000003</v>
      </c>
      <c r="Q174" s="50">
        <f t="shared" si="51"/>
        <v>3.2805194400000008</v>
      </c>
      <c r="R174" s="51">
        <f t="shared" si="52"/>
        <v>45.93</v>
      </c>
      <c r="S174" s="52">
        <f t="shared" si="53"/>
        <v>45.93</v>
      </c>
      <c r="T174" s="53">
        <f t="shared" si="54"/>
        <v>0.60903617141802391</v>
      </c>
    </row>
    <row r="175" ht="15.95" customHeight="1">
      <c r="A175" s="342" t="s">
        <v>485</v>
      </c>
      <c r="B175" s="39" t="s">
        <v>385</v>
      </c>
      <c r="C175" s="40" t="s">
        <v>427</v>
      </c>
      <c r="D175" s="41">
        <v>11</v>
      </c>
      <c r="E175" s="42">
        <v>528</v>
      </c>
      <c r="F175" s="43">
        <v>0.67000000000000004</v>
      </c>
      <c r="G175" s="44">
        <f t="shared" si="44"/>
        <v>174</v>
      </c>
      <c r="H175" s="45">
        <f t="shared" si="45"/>
        <v>24.852420000000002</v>
      </c>
      <c r="I175" s="45">
        <f t="shared" si="46"/>
        <v>273.37662</v>
      </c>
      <c r="J175" s="45">
        <f t="shared" si="47"/>
        <v>3.2308146000000004</v>
      </c>
      <c r="K175" s="46">
        <f t="shared" si="48"/>
        <v>237.83765940000001</v>
      </c>
      <c r="L175" s="47">
        <v>0.20000000000000001</v>
      </c>
      <c r="M175" s="48">
        <f t="shared" si="49"/>
        <v>47.567531880000004</v>
      </c>
      <c r="N175" s="49">
        <v>0.050000000000000003</v>
      </c>
      <c r="O175" s="50">
        <f t="shared" si="50"/>
        <v>11.891882970000001</v>
      </c>
      <c r="P175" s="49">
        <v>0.050000000000000003</v>
      </c>
      <c r="Q175" s="50">
        <f t="shared" si="51"/>
        <v>11.891882970000001</v>
      </c>
      <c r="R175" s="51">
        <f t="shared" si="52"/>
        <v>15.140000000000001</v>
      </c>
      <c r="S175" s="52">
        <f t="shared" si="53"/>
        <v>166.54000000000002</v>
      </c>
      <c r="T175" s="53">
        <f t="shared" si="54"/>
        <v>0.60919620704945443</v>
      </c>
    </row>
    <row r="176" ht="15.95" customHeight="1">
      <c r="A176" s="342" t="s">
        <v>485</v>
      </c>
      <c r="B176" s="39" t="s">
        <v>386</v>
      </c>
      <c r="C176" s="40" t="s">
        <v>428</v>
      </c>
      <c r="D176" s="41">
        <v>5</v>
      </c>
      <c r="E176" s="42">
        <v>678</v>
      </c>
      <c r="F176" s="43">
        <v>0.59999999999999998</v>
      </c>
      <c r="G176" s="44">
        <f t="shared" si="44"/>
        <v>271</v>
      </c>
      <c r="H176" s="45">
        <f t="shared" si="45"/>
        <v>38.70693</v>
      </c>
      <c r="I176" s="45">
        <f t="shared" si="46"/>
        <v>193.53465</v>
      </c>
      <c r="J176" s="45">
        <f t="shared" si="47"/>
        <v>5.0319009000000001</v>
      </c>
      <c r="K176" s="46">
        <f t="shared" si="48"/>
        <v>168.37514550000003</v>
      </c>
      <c r="L176" s="47">
        <v>0.20000000000000001</v>
      </c>
      <c r="M176" s="48">
        <f t="shared" si="49"/>
        <v>33.67502910000001</v>
      </c>
      <c r="N176" s="49">
        <v>0.050000000000000003</v>
      </c>
      <c r="O176" s="50">
        <f t="shared" si="50"/>
        <v>8.4187572750000026</v>
      </c>
      <c r="P176" s="49">
        <v>0.050000000000000003</v>
      </c>
      <c r="Q176" s="50">
        <f t="shared" si="51"/>
        <v>8.4187572750000026</v>
      </c>
      <c r="R176" s="51">
        <f t="shared" si="52"/>
        <v>23.57</v>
      </c>
      <c r="S176" s="52">
        <f t="shared" si="53"/>
        <v>117.84999999999999</v>
      </c>
      <c r="T176" s="53">
        <f t="shared" si="54"/>
        <v>0.60893488582018773</v>
      </c>
    </row>
    <row r="177" ht="15.95" customHeight="1">
      <c r="A177" s="342" t="s">
        <v>485</v>
      </c>
      <c r="B177" s="39" t="s">
        <v>216</v>
      </c>
      <c r="C177" s="40" t="s">
        <v>217</v>
      </c>
      <c r="D177" s="41">
        <v>2</v>
      </c>
      <c r="E177" s="42">
        <v>248</v>
      </c>
      <c r="F177" s="43">
        <v>0</v>
      </c>
      <c r="G177" s="44">
        <f t="shared" si="44"/>
        <v>248</v>
      </c>
      <c r="H177" s="45">
        <f t="shared" si="45"/>
        <v>35.421840000000003</v>
      </c>
      <c r="I177" s="45">
        <f t="shared" si="46"/>
        <v>70.843680000000006</v>
      </c>
      <c r="J177" s="45">
        <f t="shared" si="47"/>
        <v>4.6048392000000007</v>
      </c>
      <c r="K177" s="46">
        <f t="shared" si="48"/>
        <v>61.634001600000005</v>
      </c>
      <c r="L177" s="47">
        <v>0.20000000000000001</v>
      </c>
      <c r="M177" s="48">
        <f t="shared" si="49"/>
        <v>12.326800320000002</v>
      </c>
      <c r="N177" s="49">
        <v>0.050000000000000003</v>
      </c>
      <c r="O177" s="50">
        <f t="shared" si="50"/>
        <v>3.0817000800000005</v>
      </c>
      <c r="P177" s="49">
        <v>0.050000000000000003</v>
      </c>
      <c r="Q177" s="50">
        <f t="shared" si="51"/>
        <v>3.0817000800000005</v>
      </c>
      <c r="R177" s="51">
        <f t="shared" si="52"/>
        <v>21.57</v>
      </c>
      <c r="S177" s="52">
        <f t="shared" si="53"/>
        <v>43.140000000000001</v>
      </c>
      <c r="T177" s="53">
        <f t="shared" si="54"/>
        <v>0.60894634496683397</v>
      </c>
    </row>
    <row r="178" ht="15.95" customHeight="1">
      <c r="A178" s="342" t="s">
        <v>485</v>
      </c>
      <c r="B178" s="39" t="s">
        <v>216</v>
      </c>
      <c r="C178" s="40" t="s">
        <v>217</v>
      </c>
      <c r="D178" s="41">
        <v>92</v>
      </c>
      <c r="E178" s="42">
        <v>248</v>
      </c>
      <c r="F178" s="43">
        <v>0.75</v>
      </c>
      <c r="G178" s="44">
        <f t="shared" si="44"/>
        <v>62</v>
      </c>
      <c r="H178" s="45">
        <f t="shared" si="45"/>
        <v>8.8554600000000008</v>
      </c>
      <c r="I178" s="45">
        <f t="shared" si="46"/>
        <v>814.7023200000001</v>
      </c>
      <c r="J178" s="45">
        <f t="shared" si="47"/>
        <v>1.1512098000000002</v>
      </c>
      <c r="K178" s="46">
        <f t="shared" si="48"/>
        <v>708.7910184000001</v>
      </c>
      <c r="L178" s="47">
        <v>0.20000000000000001</v>
      </c>
      <c r="M178" s="48">
        <f t="shared" si="49"/>
        <v>141.75820368000004</v>
      </c>
      <c r="N178" s="49">
        <v>0.050000000000000003</v>
      </c>
      <c r="O178" s="50">
        <f t="shared" si="50"/>
        <v>35.439550920000009</v>
      </c>
      <c r="P178" s="49">
        <v>0.050000000000000003</v>
      </c>
      <c r="Q178" s="50">
        <f t="shared" si="51"/>
        <v>35.439550920000009</v>
      </c>
      <c r="R178" s="51">
        <f t="shared" si="52"/>
        <v>5.3899999999999997</v>
      </c>
      <c r="S178" s="52">
        <f t="shared" si="53"/>
        <v>495.88</v>
      </c>
      <c r="T178" s="53">
        <f t="shared" si="54"/>
        <v>0.60866403326309415</v>
      </c>
    </row>
    <row r="179" ht="15.95" customHeight="1">
      <c r="A179" s="342" t="s">
        <v>485</v>
      </c>
      <c r="B179" s="39" t="s">
        <v>504</v>
      </c>
      <c r="C179" s="40" t="s">
        <v>505</v>
      </c>
      <c r="D179" s="41">
        <v>6</v>
      </c>
      <c r="E179" s="42">
        <v>298</v>
      </c>
      <c r="F179" s="43">
        <v>0</v>
      </c>
      <c r="G179" s="44">
        <f t="shared" si="44"/>
        <v>298</v>
      </c>
      <c r="H179" s="45">
        <f t="shared" si="45"/>
        <v>42.563340000000004</v>
      </c>
      <c r="I179" s="45">
        <f t="shared" si="46"/>
        <v>255.38004000000001</v>
      </c>
      <c r="J179" s="45">
        <f t="shared" si="47"/>
        <v>5.5332342000000008</v>
      </c>
      <c r="K179" s="46">
        <f t="shared" si="48"/>
        <v>222.18063480000001</v>
      </c>
      <c r="L179" s="47">
        <v>0.20000000000000001</v>
      </c>
      <c r="M179" s="48">
        <f t="shared" si="49"/>
        <v>44.436126960000003</v>
      </c>
      <c r="N179" s="49">
        <v>0.050000000000000003</v>
      </c>
      <c r="O179" s="50">
        <f t="shared" si="50"/>
        <v>11.109031740000001</v>
      </c>
      <c r="P179" s="49">
        <v>0.050000000000000003</v>
      </c>
      <c r="Q179" s="50">
        <f t="shared" si="51"/>
        <v>11.109031740000001</v>
      </c>
      <c r="R179" s="51">
        <f t="shared" si="52"/>
        <v>25.920000000000002</v>
      </c>
      <c r="S179" s="52">
        <f t="shared" si="53"/>
        <v>155.52000000000001</v>
      </c>
      <c r="T179" s="53">
        <f t="shared" si="54"/>
        <v>0.60897476560815011</v>
      </c>
    </row>
    <row r="180" ht="15.95" customHeight="1">
      <c r="A180" s="342" t="s">
        <v>485</v>
      </c>
      <c r="B180" s="39" t="s">
        <v>504</v>
      </c>
      <c r="C180" s="40" t="s">
        <v>505</v>
      </c>
      <c r="D180" s="41">
        <v>161</v>
      </c>
      <c r="E180" s="42">
        <v>298</v>
      </c>
      <c r="F180" s="43">
        <v>0</v>
      </c>
      <c r="G180" s="44">
        <f t="shared" si="44"/>
        <v>298</v>
      </c>
      <c r="H180" s="45">
        <f t="shared" si="45"/>
        <v>42.563340000000004</v>
      </c>
      <c r="I180" s="45">
        <f t="shared" si="46"/>
        <v>6852.6977400000005</v>
      </c>
      <c r="J180" s="45">
        <f t="shared" si="47"/>
        <v>5.5332342000000008</v>
      </c>
      <c r="K180" s="46">
        <f t="shared" si="48"/>
        <v>5961.8470338000006</v>
      </c>
      <c r="L180" s="47">
        <v>0.20000000000000001</v>
      </c>
      <c r="M180" s="48">
        <f t="shared" si="49"/>
        <v>1192.3694067600002</v>
      </c>
      <c r="N180" s="49">
        <v>0.050000000000000003</v>
      </c>
      <c r="O180" s="50">
        <f t="shared" si="50"/>
        <v>298.09235169000004</v>
      </c>
      <c r="P180" s="49">
        <v>0.050000000000000003</v>
      </c>
      <c r="Q180" s="50">
        <f t="shared" si="51"/>
        <v>298.09235169000004</v>
      </c>
      <c r="R180" s="51">
        <f t="shared" si="52"/>
        <v>25.920000000000002</v>
      </c>
      <c r="S180" s="52">
        <f t="shared" si="53"/>
        <v>4173.1199999999999</v>
      </c>
      <c r="T180" s="53">
        <f t="shared" si="54"/>
        <v>0.60897476560815</v>
      </c>
    </row>
    <row r="181" ht="15.95" customHeight="1">
      <c r="A181" s="342" t="s">
        <v>485</v>
      </c>
      <c r="B181" s="39" t="s">
        <v>506</v>
      </c>
      <c r="C181" s="40" t="s">
        <v>507</v>
      </c>
      <c r="D181" s="41">
        <v>13</v>
      </c>
      <c r="E181" s="42">
        <v>498</v>
      </c>
      <c r="F181" s="43">
        <v>0</v>
      </c>
      <c r="G181" s="44">
        <f t="shared" si="44"/>
        <v>498</v>
      </c>
      <c r="H181" s="45">
        <f t="shared" si="45"/>
        <v>71.129340000000013</v>
      </c>
      <c r="I181" s="45">
        <f t="shared" si="46"/>
        <v>924.68142000000012</v>
      </c>
      <c r="J181" s="45">
        <f t="shared" si="47"/>
        <v>9.2468142000000029</v>
      </c>
      <c r="K181" s="46">
        <f t="shared" si="48"/>
        <v>804.47283540000012</v>
      </c>
      <c r="L181" s="47">
        <v>0.20000000000000001</v>
      </c>
      <c r="M181" s="48">
        <f t="shared" si="49"/>
        <v>160.89456708000003</v>
      </c>
      <c r="N181" s="49">
        <v>0.050000000000000003</v>
      </c>
      <c r="O181" s="50">
        <f t="shared" si="50"/>
        <v>40.223641770000008</v>
      </c>
      <c r="P181" s="49">
        <v>0.050000000000000003</v>
      </c>
      <c r="Q181" s="50">
        <f t="shared" si="51"/>
        <v>40.223641770000008</v>
      </c>
      <c r="R181" s="51">
        <f t="shared" si="52"/>
        <v>43.32</v>
      </c>
      <c r="S181" s="52">
        <f t="shared" si="53"/>
        <v>563.15999999999997</v>
      </c>
      <c r="T181" s="53">
        <f t="shared" si="54"/>
        <v>0.60903137861253864</v>
      </c>
    </row>
    <row r="182" ht="15.95" customHeight="1">
      <c r="A182" s="342" t="s">
        <v>485</v>
      </c>
      <c r="B182" s="39" t="s">
        <v>506</v>
      </c>
      <c r="C182" s="40" t="s">
        <v>507</v>
      </c>
      <c r="D182" s="41">
        <v>16</v>
      </c>
      <c r="E182" s="42">
        <v>498</v>
      </c>
      <c r="F182" s="43">
        <v>0</v>
      </c>
      <c r="G182" s="44">
        <f t="shared" si="44"/>
        <v>498</v>
      </c>
      <c r="H182" s="45">
        <f t="shared" si="45"/>
        <v>71.129340000000013</v>
      </c>
      <c r="I182" s="45">
        <f t="shared" si="46"/>
        <v>1138.0694400000002</v>
      </c>
      <c r="J182" s="45">
        <f t="shared" si="47"/>
        <v>9.2468142000000029</v>
      </c>
      <c r="K182" s="46">
        <f t="shared" si="48"/>
        <v>990.12041280000017</v>
      </c>
      <c r="L182" s="47">
        <v>0.20000000000000001</v>
      </c>
      <c r="M182" s="48">
        <f t="shared" si="49"/>
        <v>198.02408256000004</v>
      </c>
      <c r="N182" s="49">
        <v>0.050000000000000003</v>
      </c>
      <c r="O182" s="50">
        <f t="shared" si="50"/>
        <v>49.50602064000001</v>
      </c>
      <c r="P182" s="49">
        <v>0.050000000000000003</v>
      </c>
      <c r="Q182" s="50">
        <f t="shared" si="51"/>
        <v>49.50602064000001</v>
      </c>
      <c r="R182" s="51">
        <f t="shared" si="52"/>
        <v>43.32</v>
      </c>
      <c r="S182" s="52">
        <f t="shared" si="53"/>
        <v>693.12</v>
      </c>
      <c r="T182" s="53">
        <f t="shared" si="54"/>
        <v>0.60903137861253864</v>
      </c>
    </row>
    <row r="183" ht="15.95" customHeight="1">
      <c r="A183" s="342" t="s">
        <v>485</v>
      </c>
      <c r="B183" s="39" t="s">
        <v>508</v>
      </c>
      <c r="C183" s="40" t="s">
        <v>509</v>
      </c>
      <c r="D183" s="41">
        <v>6</v>
      </c>
      <c r="E183" s="42">
        <v>638</v>
      </c>
      <c r="F183" s="43">
        <v>0</v>
      </c>
      <c r="G183" s="44">
        <f t="shared" si="44"/>
        <v>638</v>
      </c>
      <c r="H183" s="45">
        <f t="shared" si="45"/>
        <v>91.125540000000001</v>
      </c>
      <c r="I183" s="45">
        <f t="shared" si="46"/>
        <v>546.75324000000001</v>
      </c>
      <c r="J183" s="45">
        <f t="shared" si="47"/>
        <v>11.846320200000001</v>
      </c>
      <c r="K183" s="46">
        <f t="shared" si="48"/>
        <v>475.67531879999996</v>
      </c>
      <c r="L183" s="47">
        <v>0.20000000000000001</v>
      </c>
      <c r="M183" s="48">
        <f t="shared" si="49"/>
        <v>95.135063759999994</v>
      </c>
      <c r="N183" s="49">
        <v>0.050000000000000003</v>
      </c>
      <c r="O183" s="50">
        <f t="shared" si="50"/>
        <v>23.783765939999999</v>
      </c>
      <c r="P183" s="49">
        <v>0.050000000000000003</v>
      </c>
      <c r="Q183" s="50">
        <f t="shared" si="51"/>
        <v>23.783765939999999</v>
      </c>
      <c r="R183" s="51">
        <f t="shared" si="52"/>
        <v>55.5</v>
      </c>
      <c r="S183" s="52">
        <f t="shared" si="53"/>
        <v>333</v>
      </c>
      <c r="T183" s="53">
        <f t="shared" si="54"/>
        <v>0.60904988875786081</v>
      </c>
    </row>
    <row r="184" ht="15.95" customHeight="1">
      <c r="A184" s="342" t="s">
        <v>485</v>
      </c>
      <c r="B184" s="39" t="s">
        <v>508</v>
      </c>
      <c r="C184" s="40" t="s">
        <v>509</v>
      </c>
      <c r="D184" s="41">
        <v>88</v>
      </c>
      <c r="E184" s="42">
        <v>638</v>
      </c>
      <c r="F184" s="43">
        <v>0</v>
      </c>
      <c r="G184" s="44">
        <f t="shared" si="44"/>
        <v>638</v>
      </c>
      <c r="H184" s="45">
        <f t="shared" si="45"/>
        <v>91.125540000000001</v>
      </c>
      <c r="I184" s="45">
        <f t="shared" si="46"/>
        <v>8019.0475200000001</v>
      </c>
      <c r="J184" s="45">
        <f t="shared" si="47"/>
        <v>11.846320200000001</v>
      </c>
      <c r="K184" s="46">
        <f t="shared" si="48"/>
        <v>6976.5713423999996</v>
      </c>
      <c r="L184" s="47">
        <v>0.20000000000000001</v>
      </c>
      <c r="M184" s="48">
        <f t="shared" si="49"/>
        <v>1395.31426848</v>
      </c>
      <c r="N184" s="49">
        <v>0.050000000000000003</v>
      </c>
      <c r="O184" s="50">
        <f t="shared" si="50"/>
        <v>348.82856712</v>
      </c>
      <c r="P184" s="49">
        <v>0.050000000000000003</v>
      </c>
      <c r="Q184" s="50">
        <f t="shared" si="51"/>
        <v>348.82856712</v>
      </c>
      <c r="R184" s="51">
        <f t="shared" si="52"/>
        <v>55.5</v>
      </c>
      <c r="S184" s="52">
        <f t="shared" si="53"/>
        <v>4884</v>
      </c>
      <c r="T184" s="53">
        <f t="shared" si="54"/>
        <v>0.60904988875786081</v>
      </c>
    </row>
    <row r="185" ht="15.95" customHeight="1">
      <c r="A185" s="342" t="s">
        <v>485</v>
      </c>
      <c r="B185" s="39" t="s">
        <v>554</v>
      </c>
      <c r="C185" s="40" t="s">
        <v>219</v>
      </c>
      <c r="D185" s="41">
        <v>21</v>
      </c>
      <c r="E185" s="42">
        <v>298</v>
      </c>
      <c r="F185" s="43">
        <v>0.83999999999999997</v>
      </c>
      <c r="G185" s="44">
        <f t="shared" si="44"/>
        <v>47</v>
      </c>
      <c r="H185" s="45">
        <f t="shared" si="45"/>
        <v>6.7130100000000006</v>
      </c>
      <c r="I185" s="45">
        <f t="shared" si="46"/>
        <v>140.97321000000002</v>
      </c>
      <c r="J185" s="45">
        <f t="shared" si="47"/>
        <v>0.87269130000000006</v>
      </c>
      <c r="K185" s="46">
        <f t="shared" si="48"/>
        <v>122.64669270000002</v>
      </c>
      <c r="L185" s="47">
        <v>0.20000000000000001</v>
      </c>
      <c r="M185" s="48">
        <f t="shared" si="49"/>
        <v>24.529338540000005</v>
      </c>
      <c r="N185" s="49">
        <v>0.050000000000000003</v>
      </c>
      <c r="O185" s="50">
        <f t="shared" si="50"/>
        <v>6.1323346350000012</v>
      </c>
      <c r="P185" s="49">
        <v>0.050000000000000003</v>
      </c>
      <c r="Q185" s="50">
        <f t="shared" si="51"/>
        <v>6.1323346350000012</v>
      </c>
      <c r="R185" s="51">
        <f t="shared" si="52"/>
        <v>4.0899999999999999</v>
      </c>
      <c r="S185" s="52">
        <f t="shared" si="53"/>
        <v>85.890000000000001</v>
      </c>
      <c r="T185" s="53">
        <f t="shared" si="54"/>
        <v>0.60926469646254056</v>
      </c>
    </row>
    <row r="186" ht="15.95" customHeight="1">
      <c r="A186" s="342" t="s">
        <v>485</v>
      </c>
      <c r="B186" s="39" t="s">
        <v>220</v>
      </c>
      <c r="C186" s="40" t="s">
        <v>221</v>
      </c>
      <c r="D186" s="41">
        <v>19</v>
      </c>
      <c r="E186" s="42">
        <v>498</v>
      </c>
      <c r="F186" s="43">
        <v>0.81000000000000005</v>
      </c>
      <c r="G186" s="44">
        <f t="shared" si="44"/>
        <v>94</v>
      </c>
      <c r="H186" s="45">
        <f t="shared" si="45"/>
        <v>13.426020000000001</v>
      </c>
      <c r="I186" s="45">
        <f t="shared" si="46"/>
        <v>255.09438000000003</v>
      </c>
      <c r="J186" s="45">
        <f t="shared" si="47"/>
        <v>1.7453826000000001</v>
      </c>
      <c r="K186" s="46">
        <f t="shared" si="48"/>
        <v>221.93211060000004</v>
      </c>
      <c r="L186" s="47">
        <v>0.20000000000000001</v>
      </c>
      <c r="M186" s="48">
        <f t="shared" si="49"/>
        <v>44.386422120000013</v>
      </c>
      <c r="N186" s="49">
        <v>0.050000000000000003</v>
      </c>
      <c r="O186" s="50">
        <f t="shared" si="50"/>
        <v>11.096605530000003</v>
      </c>
      <c r="P186" s="49">
        <v>0.050000000000000003</v>
      </c>
      <c r="Q186" s="50">
        <f t="shared" si="51"/>
        <v>11.096605530000003</v>
      </c>
      <c r="R186" s="51">
        <f t="shared" si="52"/>
        <v>8.1799999999999997</v>
      </c>
      <c r="S186" s="52">
        <f t="shared" si="53"/>
        <v>155.41999999999999</v>
      </c>
      <c r="T186" s="53">
        <f t="shared" si="54"/>
        <v>0.60926469646254056</v>
      </c>
    </row>
    <row r="187" ht="15.95" customHeight="1">
      <c r="A187" s="342" t="s">
        <v>485</v>
      </c>
      <c r="B187" s="39" t="s">
        <v>222</v>
      </c>
      <c r="C187" s="40" t="s">
        <v>223</v>
      </c>
      <c r="D187" s="41">
        <v>37</v>
      </c>
      <c r="E187" s="42">
        <v>298</v>
      </c>
      <c r="F187" s="43">
        <v>0.42999999999999999</v>
      </c>
      <c r="G187" s="44">
        <f t="shared" si="44"/>
        <v>169</v>
      </c>
      <c r="H187" s="45">
        <f t="shared" si="45"/>
        <v>24.138270000000002</v>
      </c>
      <c r="I187" s="45">
        <f t="shared" si="46"/>
        <v>893.11599000000012</v>
      </c>
      <c r="J187" s="45">
        <f t="shared" si="47"/>
        <v>3.1379751000000002</v>
      </c>
      <c r="K187" s="46">
        <f t="shared" si="48"/>
        <v>777.01091129999998</v>
      </c>
      <c r="L187" s="47">
        <v>0.20000000000000001</v>
      </c>
      <c r="M187" s="48">
        <f t="shared" si="49"/>
        <v>155.40218226000002</v>
      </c>
      <c r="N187" s="49">
        <v>0.050000000000000003</v>
      </c>
      <c r="O187" s="50">
        <f t="shared" si="50"/>
        <v>38.850545565000004</v>
      </c>
      <c r="P187" s="49">
        <v>0.050000000000000003</v>
      </c>
      <c r="Q187" s="50">
        <f t="shared" si="51"/>
        <v>38.850545565000004</v>
      </c>
      <c r="R187" s="51">
        <f t="shared" si="52"/>
        <v>14.699999999999999</v>
      </c>
      <c r="S187" s="52">
        <f t="shared" si="53"/>
        <v>543.89999999999998</v>
      </c>
      <c r="T187" s="53">
        <f t="shared" si="54"/>
        <v>0.60899144802009408</v>
      </c>
    </row>
    <row r="188" ht="15.95" customHeight="1">
      <c r="A188" s="342" t="s">
        <v>485</v>
      </c>
      <c r="B188" s="39" t="s">
        <v>224</v>
      </c>
      <c r="C188" s="40" t="s">
        <v>225</v>
      </c>
      <c r="D188" s="41">
        <v>68</v>
      </c>
      <c r="E188" s="42">
        <v>428</v>
      </c>
      <c r="F188" s="43">
        <v>0.42999999999999999</v>
      </c>
      <c r="G188" s="44">
        <f t="shared" si="44"/>
        <v>243</v>
      </c>
      <c r="H188" s="45">
        <f t="shared" si="45"/>
        <v>34.707689999999999</v>
      </c>
      <c r="I188" s="45">
        <f t="shared" si="46"/>
        <v>2360.1229199999998</v>
      </c>
      <c r="J188" s="45">
        <f t="shared" si="47"/>
        <v>4.5119997000000005</v>
      </c>
      <c r="K188" s="46">
        <f t="shared" si="48"/>
        <v>2053.3069403999998</v>
      </c>
      <c r="L188" s="47">
        <v>0.20000000000000001</v>
      </c>
      <c r="M188" s="48">
        <f t="shared" si="49"/>
        <v>410.66138807999999</v>
      </c>
      <c r="N188" s="49">
        <v>0.050000000000000003</v>
      </c>
      <c r="O188" s="50">
        <f t="shared" si="50"/>
        <v>102.66534702</v>
      </c>
      <c r="P188" s="49">
        <v>0.050000000000000003</v>
      </c>
      <c r="Q188" s="50">
        <f t="shared" si="51"/>
        <v>102.66534702</v>
      </c>
      <c r="R188" s="51">
        <f t="shared" si="52"/>
        <v>21.140000000000001</v>
      </c>
      <c r="S188" s="52">
        <f t="shared" si="53"/>
        <v>1437.52</v>
      </c>
      <c r="T188" s="53">
        <f t="shared" si="54"/>
        <v>0.60908691993042463</v>
      </c>
    </row>
    <row r="189" ht="15.95" customHeight="1">
      <c r="A189" s="342" t="s">
        <v>485</v>
      </c>
      <c r="B189" s="39" t="s">
        <v>226</v>
      </c>
      <c r="C189" s="40" t="s">
        <v>227</v>
      </c>
      <c r="D189" s="41">
        <v>1</v>
      </c>
      <c r="E189" s="42">
        <v>498</v>
      </c>
      <c r="F189" s="43">
        <v>0</v>
      </c>
      <c r="G189" s="44">
        <f t="shared" si="44"/>
        <v>498</v>
      </c>
      <c r="H189" s="45">
        <f t="shared" si="45"/>
        <v>71.129340000000013</v>
      </c>
      <c r="I189" s="45">
        <f t="shared" si="46"/>
        <v>71.129340000000013</v>
      </c>
      <c r="J189" s="45">
        <f t="shared" si="47"/>
        <v>9.2468142000000029</v>
      </c>
      <c r="K189" s="46">
        <f t="shared" si="48"/>
        <v>61.88252580000001</v>
      </c>
      <c r="L189" s="47">
        <v>0.20000000000000001</v>
      </c>
      <c r="M189" s="48">
        <f t="shared" si="49"/>
        <v>12.376505160000002</v>
      </c>
      <c r="N189" s="49">
        <v>0.050000000000000003</v>
      </c>
      <c r="O189" s="50">
        <f t="shared" si="50"/>
        <v>3.0941262900000006</v>
      </c>
      <c r="P189" s="49">
        <v>0.050000000000000003</v>
      </c>
      <c r="Q189" s="50">
        <f t="shared" si="51"/>
        <v>3.0941262900000006</v>
      </c>
      <c r="R189" s="51">
        <f t="shared" si="52"/>
        <v>43.32</v>
      </c>
      <c r="S189" s="52">
        <f t="shared" si="53"/>
        <v>43.32</v>
      </c>
      <c r="T189" s="53">
        <f t="shared" si="54"/>
        <v>0.60903137861253864</v>
      </c>
    </row>
    <row r="190" ht="15.95" customHeight="1">
      <c r="A190" s="342" t="s">
        <v>485</v>
      </c>
      <c r="B190" s="39" t="s">
        <v>226</v>
      </c>
      <c r="C190" s="40" t="s">
        <v>227</v>
      </c>
      <c r="D190" s="41">
        <v>10</v>
      </c>
      <c r="E190" s="42">
        <v>498</v>
      </c>
      <c r="F190" s="43">
        <v>0.38</v>
      </c>
      <c r="G190" s="44">
        <f t="shared" si="44"/>
        <v>308</v>
      </c>
      <c r="H190" s="45">
        <f t="shared" si="45"/>
        <v>43.991640000000004</v>
      </c>
      <c r="I190" s="45">
        <f t="shared" si="46"/>
        <v>439.91640000000007</v>
      </c>
      <c r="J190" s="45">
        <f t="shared" si="47"/>
        <v>5.7189132000000003</v>
      </c>
      <c r="K190" s="46">
        <f t="shared" si="48"/>
        <v>382.72726799999998</v>
      </c>
      <c r="L190" s="47">
        <v>0.20000000000000001</v>
      </c>
      <c r="M190" s="48">
        <f t="shared" si="49"/>
        <v>76.545453600000002</v>
      </c>
      <c r="N190" s="49">
        <v>0.050000000000000003</v>
      </c>
      <c r="O190" s="50">
        <f t="shared" si="50"/>
        <v>19.1363634</v>
      </c>
      <c r="P190" s="49">
        <v>0.050000000000000003</v>
      </c>
      <c r="Q190" s="50">
        <f t="shared" si="51"/>
        <v>19.1363634</v>
      </c>
      <c r="R190" s="51">
        <f t="shared" si="52"/>
        <v>26.789999999999999</v>
      </c>
      <c r="S190" s="52">
        <f t="shared" si="53"/>
        <v>267.89999999999998</v>
      </c>
      <c r="T190" s="53">
        <f t="shared" si="54"/>
        <v>0.60897934243869956</v>
      </c>
    </row>
    <row r="191" ht="15.95" customHeight="1">
      <c r="A191" s="342" t="s">
        <v>485</v>
      </c>
      <c r="B191" s="39" t="s">
        <v>228</v>
      </c>
      <c r="C191" s="40" t="s">
        <v>429</v>
      </c>
      <c r="D191" s="41">
        <v>1</v>
      </c>
      <c r="E191" s="42">
        <v>298</v>
      </c>
      <c r="F191" s="43">
        <v>0</v>
      </c>
      <c r="G191" s="44">
        <f t="shared" si="44"/>
        <v>298</v>
      </c>
      <c r="H191" s="45">
        <f t="shared" si="45"/>
        <v>42.563340000000004</v>
      </c>
      <c r="I191" s="45">
        <f t="shared" si="46"/>
        <v>42.563340000000004</v>
      </c>
      <c r="J191" s="45">
        <f t="shared" si="47"/>
        <v>5.5332342000000008</v>
      </c>
      <c r="K191" s="46">
        <f t="shared" si="48"/>
        <v>37.030105800000001</v>
      </c>
      <c r="L191" s="47">
        <v>0.20000000000000001</v>
      </c>
      <c r="M191" s="48">
        <f t="shared" si="49"/>
        <v>7.4060211600000008</v>
      </c>
      <c r="N191" s="49">
        <v>0.050000000000000003</v>
      </c>
      <c r="O191" s="50">
        <f t="shared" si="50"/>
        <v>1.8515052900000002</v>
      </c>
      <c r="P191" s="49">
        <v>0.050000000000000003</v>
      </c>
      <c r="Q191" s="50">
        <f t="shared" si="51"/>
        <v>1.8515052900000002</v>
      </c>
      <c r="R191" s="51">
        <f t="shared" si="52"/>
        <v>25.920000000000002</v>
      </c>
      <c r="S191" s="52">
        <f t="shared" si="53"/>
        <v>25.920000000000002</v>
      </c>
      <c r="T191" s="53">
        <f t="shared" si="54"/>
        <v>0.60897476560815011</v>
      </c>
    </row>
    <row r="192" ht="15.95" customHeight="1">
      <c r="A192" s="342" t="s">
        <v>485</v>
      </c>
      <c r="B192" s="39" t="s">
        <v>228</v>
      </c>
      <c r="C192" s="40" t="s">
        <v>429</v>
      </c>
      <c r="D192" s="41">
        <v>3</v>
      </c>
      <c r="E192" s="42">
        <v>298</v>
      </c>
      <c r="F192" s="43">
        <v>0.70999999999999996</v>
      </c>
      <c r="G192" s="44">
        <f t="shared" si="44"/>
        <v>86</v>
      </c>
      <c r="H192" s="45">
        <f t="shared" si="45"/>
        <v>12.283380000000001</v>
      </c>
      <c r="I192" s="45">
        <f t="shared" si="46"/>
        <v>36.850140000000003</v>
      </c>
      <c r="J192" s="45">
        <f t="shared" si="47"/>
        <v>1.5968394000000001</v>
      </c>
      <c r="K192" s="46">
        <f t="shared" si="48"/>
        <v>32.059621800000002</v>
      </c>
      <c r="L192" s="47">
        <v>0.20000000000000001</v>
      </c>
      <c r="M192" s="48">
        <f t="shared" si="49"/>
        <v>6.4119243600000004</v>
      </c>
      <c r="N192" s="49">
        <v>0.050000000000000003</v>
      </c>
      <c r="O192" s="50">
        <f t="shared" si="50"/>
        <v>1.6029810900000001</v>
      </c>
      <c r="P192" s="49">
        <v>0.050000000000000003</v>
      </c>
      <c r="Q192" s="50">
        <f t="shared" si="51"/>
        <v>1.6029810900000001</v>
      </c>
      <c r="R192" s="51">
        <f t="shared" si="52"/>
        <v>7.4800000000000004</v>
      </c>
      <c r="S192" s="52">
        <f t="shared" si="53"/>
        <v>22.440000000000001</v>
      </c>
      <c r="T192" s="53">
        <f t="shared" si="54"/>
        <v>0.60895291035529309</v>
      </c>
    </row>
    <row r="193" ht="15.95" customHeight="1">
      <c r="A193" s="342" t="s">
        <v>485</v>
      </c>
      <c r="B193" s="39" t="s">
        <v>387</v>
      </c>
      <c r="C193" s="40" t="s">
        <v>231</v>
      </c>
      <c r="D193" s="41">
        <v>14</v>
      </c>
      <c r="E193" s="42">
        <v>428</v>
      </c>
      <c r="F193" s="43">
        <v>0.75</v>
      </c>
      <c r="G193" s="44">
        <f t="shared" si="44"/>
        <v>107</v>
      </c>
      <c r="H193" s="45">
        <f t="shared" si="45"/>
        <v>15.282810000000001</v>
      </c>
      <c r="I193" s="45">
        <f t="shared" si="46"/>
        <v>213.95934000000003</v>
      </c>
      <c r="J193" s="45">
        <f t="shared" si="47"/>
        <v>1.9867653000000003</v>
      </c>
      <c r="K193" s="46">
        <f t="shared" si="48"/>
        <v>186.14462580000003</v>
      </c>
      <c r="L193" s="47">
        <v>0.20000000000000001</v>
      </c>
      <c r="M193" s="48">
        <f t="shared" si="49"/>
        <v>37.22892516000001</v>
      </c>
      <c r="N193" s="49">
        <v>0.050000000000000003</v>
      </c>
      <c r="O193" s="50">
        <f t="shared" si="50"/>
        <v>9.3072312900000025</v>
      </c>
      <c r="P193" s="49">
        <v>0.050000000000000003</v>
      </c>
      <c r="Q193" s="50">
        <f t="shared" si="51"/>
        <v>9.3072312900000025</v>
      </c>
      <c r="R193" s="51">
        <f t="shared" si="52"/>
        <v>9.3100000000000005</v>
      </c>
      <c r="S193" s="52">
        <f t="shared" si="53"/>
        <v>130.34</v>
      </c>
      <c r="T193" s="53">
        <f t="shared" si="54"/>
        <v>0.60918116498209418</v>
      </c>
    </row>
    <row r="194" ht="15.95" customHeight="1">
      <c r="A194" s="342" t="s">
        <v>485</v>
      </c>
      <c r="B194" s="39" t="s">
        <v>232</v>
      </c>
      <c r="C194" s="40" t="s">
        <v>233</v>
      </c>
      <c r="D194" s="41">
        <v>74</v>
      </c>
      <c r="E194" s="42">
        <v>158</v>
      </c>
      <c r="F194" s="43">
        <v>0.81999999999999995</v>
      </c>
      <c r="G194" s="44">
        <f t="shared" si="44"/>
        <v>28</v>
      </c>
      <c r="H194" s="45">
        <f t="shared" si="45"/>
        <v>3.9992400000000004</v>
      </c>
      <c r="I194" s="45">
        <f t="shared" si="46"/>
        <v>295.94376</v>
      </c>
      <c r="J194" s="45">
        <f t="shared" si="47"/>
        <v>0.51990120000000006</v>
      </c>
      <c r="K194" s="46">
        <f t="shared" si="48"/>
        <v>257.47107120000004</v>
      </c>
      <c r="L194" s="47">
        <v>0.20000000000000001</v>
      </c>
      <c r="M194" s="48">
        <f t="shared" si="49"/>
        <v>51.494214240000012</v>
      </c>
      <c r="N194" s="49">
        <v>0.050000000000000003</v>
      </c>
      <c r="O194" s="50">
        <f t="shared" si="50"/>
        <v>12.873553560000003</v>
      </c>
      <c r="P194" s="49">
        <v>0.050000000000000003</v>
      </c>
      <c r="Q194" s="50">
        <f t="shared" si="51"/>
        <v>12.873553560000003</v>
      </c>
      <c r="R194" s="51">
        <f t="shared" si="52"/>
        <v>2.4399999999999999</v>
      </c>
      <c r="S194" s="52">
        <f t="shared" si="53"/>
        <v>180.56</v>
      </c>
      <c r="T194" s="53">
        <f t="shared" si="54"/>
        <v>0.61011592202518483</v>
      </c>
    </row>
    <row r="195" ht="15.95" customHeight="1">
      <c r="A195" s="342" t="s">
        <v>485</v>
      </c>
      <c r="B195" s="39" t="s">
        <v>347</v>
      </c>
      <c r="C195" s="40" t="s">
        <v>235</v>
      </c>
      <c r="D195" s="41">
        <v>15</v>
      </c>
      <c r="E195" s="42">
        <v>301.5</v>
      </c>
      <c r="F195" s="43">
        <v>0.62</v>
      </c>
      <c r="G195" s="44">
        <f t="shared" si="44"/>
        <v>114</v>
      </c>
      <c r="H195" s="45">
        <f t="shared" si="45"/>
        <v>16.282620000000001</v>
      </c>
      <c r="I195" s="45">
        <f t="shared" si="46"/>
        <v>244.23930000000001</v>
      </c>
      <c r="J195" s="45">
        <f t="shared" si="47"/>
        <v>2.1167406000000004</v>
      </c>
      <c r="K195" s="46">
        <f t="shared" si="48"/>
        <v>212.48819100000003</v>
      </c>
      <c r="L195" s="47">
        <v>0.20000000000000001</v>
      </c>
      <c r="M195" s="48">
        <f t="shared" si="49"/>
        <v>42.497638200000011</v>
      </c>
      <c r="N195" s="49">
        <v>0.050000000000000003</v>
      </c>
      <c r="O195" s="50">
        <f t="shared" si="50"/>
        <v>10.624409550000003</v>
      </c>
      <c r="P195" s="49">
        <v>0.050000000000000003</v>
      </c>
      <c r="Q195" s="50">
        <f t="shared" si="51"/>
        <v>10.624409550000003</v>
      </c>
      <c r="R195" s="51">
        <f t="shared" si="52"/>
        <v>9.9199999999999999</v>
      </c>
      <c r="S195" s="52">
        <f t="shared" si="53"/>
        <v>148.80000000000001</v>
      </c>
      <c r="T195" s="53">
        <f t="shared" si="54"/>
        <v>0.60923856234438933</v>
      </c>
    </row>
    <row r="196" ht="15.95" customHeight="1">
      <c r="A196" s="342" t="s">
        <v>485</v>
      </c>
      <c r="B196" s="39" t="s">
        <v>236</v>
      </c>
      <c r="C196" s="40" t="s">
        <v>237</v>
      </c>
      <c r="D196" s="41">
        <v>3</v>
      </c>
      <c r="E196" s="42">
        <v>278</v>
      </c>
      <c r="F196" s="43">
        <v>0.57999999999999996</v>
      </c>
      <c r="G196" s="44">
        <f t="shared" si="44"/>
        <v>116</v>
      </c>
      <c r="H196" s="45">
        <f t="shared" si="45"/>
        <v>16.568280000000001</v>
      </c>
      <c r="I196" s="45">
        <f t="shared" si="46"/>
        <v>49.704840000000004</v>
      </c>
      <c r="J196" s="45">
        <f t="shared" si="47"/>
        <v>2.1538764000000001</v>
      </c>
      <c r="K196" s="46">
        <f t="shared" si="48"/>
        <v>43.243210800000007</v>
      </c>
      <c r="L196" s="47">
        <v>0.20000000000000001</v>
      </c>
      <c r="M196" s="48">
        <f t="shared" si="49"/>
        <v>8.6486421600000014</v>
      </c>
      <c r="N196" s="49">
        <v>0.050000000000000003</v>
      </c>
      <c r="O196" s="50">
        <f t="shared" si="50"/>
        <v>2.1621605400000004</v>
      </c>
      <c r="P196" s="49">
        <v>0.050000000000000003</v>
      </c>
      <c r="Q196" s="50">
        <f t="shared" si="51"/>
        <v>2.1621605400000004</v>
      </c>
      <c r="R196" s="51">
        <f t="shared" si="52"/>
        <v>10.09</v>
      </c>
      <c r="S196" s="52">
        <f t="shared" si="53"/>
        <v>30.27</v>
      </c>
      <c r="T196" s="53">
        <f t="shared" si="54"/>
        <v>0.60899501939851319</v>
      </c>
    </row>
    <row r="197" ht="15.95" customHeight="1">
      <c r="A197" s="342" t="s">
        <v>485</v>
      </c>
      <c r="B197" s="39" t="s">
        <v>236</v>
      </c>
      <c r="C197" s="40" t="s">
        <v>237</v>
      </c>
      <c r="D197" s="41">
        <v>457</v>
      </c>
      <c r="E197" s="42">
        <v>278</v>
      </c>
      <c r="F197" s="43">
        <v>0.84999999999999998</v>
      </c>
      <c r="G197" s="44">
        <f t="shared" si="44"/>
        <v>41</v>
      </c>
      <c r="H197" s="45">
        <f t="shared" si="45"/>
        <v>5.8560300000000005</v>
      </c>
      <c r="I197" s="45">
        <f t="shared" si="46"/>
        <v>2676.2057100000002</v>
      </c>
      <c r="J197" s="45">
        <f t="shared" si="47"/>
        <v>0.76128390000000012</v>
      </c>
      <c r="K197" s="46">
        <f t="shared" si="48"/>
        <v>2328.2989677</v>
      </c>
      <c r="L197" s="47">
        <v>0.20000000000000001</v>
      </c>
      <c r="M197" s="48">
        <f t="shared" si="49"/>
        <v>465.65979354000001</v>
      </c>
      <c r="N197" s="49">
        <v>0.050000000000000003</v>
      </c>
      <c r="O197" s="50">
        <f t="shared" si="50"/>
        <v>116.414948385</v>
      </c>
      <c r="P197" s="49">
        <v>0.050000000000000003</v>
      </c>
      <c r="Q197" s="50">
        <f t="shared" si="51"/>
        <v>116.414948385</v>
      </c>
      <c r="R197" s="51">
        <f t="shared" si="52"/>
        <v>3.5699999999999998</v>
      </c>
      <c r="S197" s="52">
        <f t="shared" si="53"/>
        <v>1631.49</v>
      </c>
      <c r="T197" s="53">
        <f t="shared" si="54"/>
        <v>0.60962802444659603</v>
      </c>
    </row>
    <row r="198" ht="15.95" customHeight="1">
      <c r="A198" s="342" t="s">
        <v>485</v>
      </c>
      <c r="B198" s="39" t="s">
        <v>238</v>
      </c>
      <c r="C198" s="40" t="s">
        <v>239</v>
      </c>
      <c r="D198" s="41">
        <v>44</v>
      </c>
      <c r="E198" s="42">
        <v>88</v>
      </c>
      <c r="F198" s="43">
        <v>0.59999999999999998</v>
      </c>
      <c r="G198" s="44">
        <f t="shared" si="44"/>
        <v>35</v>
      </c>
      <c r="H198" s="45">
        <f t="shared" si="45"/>
        <v>4.9990500000000004</v>
      </c>
      <c r="I198" s="45">
        <f t="shared" si="46"/>
        <v>219.95820000000003</v>
      </c>
      <c r="J198" s="45">
        <f t="shared" si="47"/>
        <v>0.64987650000000008</v>
      </c>
      <c r="K198" s="46">
        <f t="shared" si="48"/>
        <v>191.36363399999999</v>
      </c>
      <c r="L198" s="47">
        <v>0.20000000000000001</v>
      </c>
      <c r="M198" s="48">
        <f t="shared" si="49"/>
        <v>38.272726800000001</v>
      </c>
      <c r="N198" s="49">
        <v>0.050000000000000003</v>
      </c>
      <c r="O198" s="50">
        <f t="shared" si="50"/>
        <v>9.5681817000000002</v>
      </c>
      <c r="P198" s="49">
        <v>0.050000000000000003</v>
      </c>
      <c r="Q198" s="50">
        <f t="shared" si="51"/>
        <v>9.5681817000000002</v>
      </c>
      <c r="R198" s="51">
        <f t="shared" si="52"/>
        <v>3.04</v>
      </c>
      <c r="S198" s="52">
        <f t="shared" si="53"/>
        <v>133.75999999999999</v>
      </c>
      <c r="T198" s="53">
        <f t="shared" si="54"/>
        <v>0.60811554195297091</v>
      </c>
    </row>
    <row r="199" ht="15.95" customHeight="1">
      <c r="A199" s="342" t="s">
        <v>485</v>
      </c>
      <c r="B199" s="39" t="s">
        <v>238</v>
      </c>
      <c r="C199" s="40" t="s">
        <v>239</v>
      </c>
      <c r="D199" s="41">
        <v>2</v>
      </c>
      <c r="E199" s="42">
        <v>88</v>
      </c>
      <c r="F199" s="43">
        <v>0.68999999999999995</v>
      </c>
      <c r="G199" s="44">
        <f t="shared" si="44"/>
        <v>27</v>
      </c>
      <c r="H199" s="45">
        <f t="shared" si="45"/>
        <v>3.8564100000000003</v>
      </c>
      <c r="I199" s="45">
        <f t="shared" si="46"/>
        <v>7.7128200000000007</v>
      </c>
      <c r="J199" s="45">
        <f t="shared" si="47"/>
        <v>0.50133330000000009</v>
      </c>
      <c r="K199" s="46">
        <f t="shared" si="48"/>
        <v>6.7101534000000003</v>
      </c>
      <c r="L199" s="47">
        <v>0.20000000000000001</v>
      </c>
      <c r="M199" s="48">
        <f t="shared" si="49"/>
        <v>1.3420306800000001</v>
      </c>
      <c r="N199" s="49">
        <v>0.050000000000000003</v>
      </c>
      <c r="O199" s="50">
        <f t="shared" si="50"/>
        <v>0.33550767000000004</v>
      </c>
      <c r="P199" s="49">
        <v>0.050000000000000003</v>
      </c>
      <c r="Q199" s="50">
        <f t="shared" si="51"/>
        <v>0.33550767000000004</v>
      </c>
      <c r="R199" s="51">
        <f t="shared" si="52"/>
        <v>2.3500000000000001</v>
      </c>
      <c r="S199" s="52">
        <f t="shared" si="53"/>
        <v>4.7000000000000002</v>
      </c>
      <c r="T199" s="53">
        <f t="shared" si="54"/>
        <v>0.60937504051695746</v>
      </c>
    </row>
    <row r="200" ht="15.95" customHeight="1">
      <c r="A200" s="342" t="s">
        <v>485</v>
      </c>
      <c r="B200" s="39" t="s">
        <v>430</v>
      </c>
      <c r="C200" s="40" t="s">
        <v>431</v>
      </c>
      <c r="D200" s="41">
        <v>15</v>
      </c>
      <c r="E200" s="42">
        <v>198</v>
      </c>
      <c r="F200" s="43">
        <v>0.5</v>
      </c>
      <c r="G200" s="44">
        <f t="shared" si="44"/>
        <v>99</v>
      </c>
      <c r="H200" s="45">
        <f t="shared" si="45"/>
        <v>14.140170000000001</v>
      </c>
      <c r="I200" s="45">
        <f t="shared" si="46"/>
        <v>212.10255000000001</v>
      </c>
      <c r="J200" s="45">
        <f t="shared" si="47"/>
        <v>1.8382221000000003</v>
      </c>
      <c r="K200" s="46">
        <f t="shared" si="48"/>
        <v>184.52921850000001</v>
      </c>
      <c r="L200" s="47">
        <v>0.20000000000000001</v>
      </c>
      <c r="M200" s="48">
        <f t="shared" si="49"/>
        <v>36.905843700000005</v>
      </c>
      <c r="N200" s="49">
        <v>0.050000000000000003</v>
      </c>
      <c r="O200" s="50">
        <f t="shared" si="50"/>
        <v>9.2264609250000014</v>
      </c>
      <c r="P200" s="49">
        <v>0.050000000000000003</v>
      </c>
      <c r="Q200" s="50">
        <f t="shared" si="51"/>
        <v>9.2264609250000014</v>
      </c>
      <c r="R200" s="51">
        <f t="shared" si="52"/>
        <v>8.6099999999999994</v>
      </c>
      <c r="S200" s="52">
        <f t="shared" si="53"/>
        <v>129.14999999999998</v>
      </c>
      <c r="T200" s="53">
        <f t="shared" si="54"/>
        <v>0.6089035704662672</v>
      </c>
    </row>
    <row r="201" ht="15.95" customHeight="1">
      <c r="A201" s="342" t="s">
        <v>485</v>
      </c>
      <c r="B201" s="39" t="s">
        <v>409</v>
      </c>
      <c r="C201" s="40" t="s">
        <v>432</v>
      </c>
      <c r="D201" s="41">
        <v>1</v>
      </c>
      <c r="E201" s="42">
        <v>348</v>
      </c>
      <c r="F201" s="43">
        <v>0</v>
      </c>
      <c r="G201" s="44">
        <f t="shared" si="44"/>
        <v>348</v>
      </c>
      <c r="H201" s="45">
        <f t="shared" si="45"/>
        <v>49.704840000000004</v>
      </c>
      <c r="I201" s="45">
        <f t="shared" si="46"/>
        <v>49.704840000000004</v>
      </c>
      <c r="J201" s="45">
        <f t="shared" si="47"/>
        <v>6.4616292000000008</v>
      </c>
      <c r="K201" s="46">
        <f t="shared" si="48"/>
        <v>43.2432108</v>
      </c>
      <c r="L201" s="47">
        <v>0.20000000000000001</v>
      </c>
      <c r="M201" s="48">
        <f t="shared" si="49"/>
        <v>8.6486421599999996</v>
      </c>
      <c r="N201" s="49">
        <v>0.050000000000000003</v>
      </c>
      <c r="O201" s="50">
        <f t="shared" si="50"/>
        <v>2.1621605399999999</v>
      </c>
      <c r="P201" s="49">
        <v>0.050000000000000003</v>
      </c>
      <c r="Q201" s="50">
        <f t="shared" si="51"/>
        <v>2.1621605399999999</v>
      </c>
      <c r="R201" s="51">
        <f t="shared" si="52"/>
        <v>30.27</v>
      </c>
      <c r="S201" s="52">
        <f t="shared" si="53"/>
        <v>30.27</v>
      </c>
      <c r="T201" s="53">
        <f t="shared" si="54"/>
        <v>0.60899501939851319</v>
      </c>
    </row>
    <row r="202" ht="15.95" customHeight="1">
      <c r="A202" s="342" t="s">
        <v>485</v>
      </c>
      <c r="B202" s="39" t="s">
        <v>409</v>
      </c>
      <c r="C202" s="40" t="s">
        <v>432</v>
      </c>
      <c r="D202" s="41">
        <v>1</v>
      </c>
      <c r="E202" s="42">
        <v>348</v>
      </c>
      <c r="F202" s="43">
        <v>0.5</v>
      </c>
      <c r="G202" s="44">
        <f t="shared" si="44"/>
        <v>174</v>
      </c>
      <c r="H202" s="45">
        <f t="shared" si="45"/>
        <v>24.852420000000002</v>
      </c>
      <c r="I202" s="45">
        <f t="shared" si="46"/>
        <v>24.852420000000002</v>
      </c>
      <c r="J202" s="45">
        <f t="shared" si="47"/>
        <v>3.2308146000000004</v>
      </c>
      <c r="K202" s="46">
        <f t="shared" si="48"/>
        <v>21.6216054</v>
      </c>
      <c r="L202" s="47">
        <v>0.20000000000000001</v>
      </c>
      <c r="M202" s="48">
        <f t="shared" si="49"/>
        <v>4.3243210799999998</v>
      </c>
      <c r="N202" s="49">
        <v>0.050000000000000003</v>
      </c>
      <c r="O202" s="50">
        <f t="shared" si="50"/>
        <v>1.08108027</v>
      </c>
      <c r="P202" s="49">
        <v>0.050000000000000003</v>
      </c>
      <c r="Q202" s="50">
        <f t="shared" si="51"/>
        <v>1.08108027</v>
      </c>
      <c r="R202" s="51">
        <f t="shared" si="52"/>
        <v>15.140000000000001</v>
      </c>
      <c r="S202" s="52">
        <f t="shared" si="53"/>
        <v>15.140000000000001</v>
      </c>
      <c r="T202" s="53">
        <f t="shared" si="54"/>
        <v>0.60919620704945432</v>
      </c>
    </row>
    <row r="203" ht="15.95" customHeight="1">
      <c r="A203" s="342" t="s">
        <v>485</v>
      </c>
      <c r="B203" s="39" t="s">
        <v>433</v>
      </c>
      <c r="C203" s="40" t="s">
        <v>434</v>
      </c>
      <c r="D203" s="41">
        <v>2</v>
      </c>
      <c r="E203" s="42">
        <v>498</v>
      </c>
      <c r="F203" s="43">
        <v>0.5</v>
      </c>
      <c r="G203" s="44">
        <f t="shared" si="44"/>
        <v>249</v>
      </c>
      <c r="H203" s="45">
        <f t="shared" si="45"/>
        <v>35.564670000000007</v>
      </c>
      <c r="I203" s="45">
        <f t="shared" si="46"/>
        <v>71.129340000000013</v>
      </c>
      <c r="J203" s="45">
        <f t="shared" si="47"/>
        <v>4.6234071000000014</v>
      </c>
      <c r="K203" s="46">
        <f t="shared" si="48"/>
        <v>61.88252580000001</v>
      </c>
      <c r="L203" s="47">
        <v>0.20000000000000001</v>
      </c>
      <c r="M203" s="48">
        <f t="shared" si="49"/>
        <v>12.376505160000002</v>
      </c>
      <c r="N203" s="49">
        <v>0.050000000000000003</v>
      </c>
      <c r="O203" s="50">
        <f t="shared" si="50"/>
        <v>3.0941262900000006</v>
      </c>
      <c r="P203" s="49">
        <v>0.050000000000000003</v>
      </c>
      <c r="Q203" s="50">
        <f t="shared" si="51"/>
        <v>3.0941262900000006</v>
      </c>
      <c r="R203" s="51">
        <f t="shared" si="52"/>
        <v>21.66</v>
      </c>
      <c r="S203" s="52">
        <f t="shared" si="53"/>
        <v>43.32</v>
      </c>
      <c r="T203" s="53">
        <f t="shared" si="54"/>
        <v>0.60903137861253864</v>
      </c>
    </row>
    <row r="204" ht="15.95" customHeight="1">
      <c r="A204" s="342" t="s">
        <v>485</v>
      </c>
      <c r="B204" s="39" t="s">
        <v>398</v>
      </c>
      <c r="C204" s="40" t="s">
        <v>435</v>
      </c>
      <c r="D204" s="41">
        <v>3</v>
      </c>
      <c r="E204" s="42">
        <v>248</v>
      </c>
      <c r="F204" s="43">
        <v>0</v>
      </c>
      <c r="G204" s="44">
        <f t="shared" ref="G204:G235" si="55">ROUNDDOWN(E204*(1-F204),0)</f>
        <v>248</v>
      </c>
      <c r="H204" s="45">
        <f t="shared" ref="H204:H235" si="56">G204*$C$6</f>
        <v>35.421840000000003</v>
      </c>
      <c r="I204" s="45">
        <f t="shared" ref="I204:I235" si="57">H204*D204</f>
        <v>106.26552000000001</v>
      </c>
      <c r="J204" s="45">
        <f t="shared" ref="J204:J239" si="58">H204*0.13</f>
        <v>4.6048392000000007</v>
      </c>
      <c r="K204" s="46">
        <f t="shared" ref="K204:K235" si="59">(H204-J204)*D204</f>
        <v>92.451002400000007</v>
      </c>
      <c r="L204" s="47">
        <v>0.20000000000000001</v>
      </c>
      <c r="M204" s="48">
        <f t="shared" ref="M204:M235" si="60">K204*L204</f>
        <v>18.490200480000002</v>
      </c>
      <c r="N204" s="49">
        <v>0.050000000000000003</v>
      </c>
      <c r="O204" s="50">
        <f t="shared" ref="O204:O235" si="61">K204*N204</f>
        <v>4.6225501200000005</v>
      </c>
      <c r="P204" s="49">
        <v>0.050000000000000003</v>
      </c>
      <c r="Q204" s="50">
        <f t="shared" ref="Q204:Q235" si="62">K204*P204</f>
        <v>4.6225501200000005</v>
      </c>
      <c r="R204" s="51">
        <f t="shared" ref="R204:R235" si="63">IFERROR(ROUND((K204-M204-O204-Q204)/D204,2),0)</f>
        <v>21.57</v>
      </c>
      <c r="S204" s="52">
        <f t="shared" ref="S204:S235" si="64">+D204*R204</f>
        <v>64.710000000000008</v>
      </c>
      <c r="T204" s="53">
        <f t="shared" ref="T204:T235" si="65">S204/I204</f>
        <v>0.60894634496683409</v>
      </c>
    </row>
    <row r="205" ht="15.95" customHeight="1">
      <c r="A205" s="342" t="s">
        <v>485</v>
      </c>
      <c r="B205" s="39" t="s">
        <v>398</v>
      </c>
      <c r="C205" s="40" t="s">
        <v>435</v>
      </c>
      <c r="D205" s="41">
        <v>122</v>
      </c>
      <c r="E205" s="42">
        <v>248</v>
      </c>
      <c r="F205" s="43">
        <v>0.40000000000000002</v>
      </c>
      <c r="G205" s="44">
        <f t="shared" si="55"/>
        <v>148</v>
      </c>
      <c r="H205" s="45">
        <f t="shared" si="56"/>
        <v>21.138840000000002</v>
      </c>
      <c r="I205" s="45">
        <f t="shared" si="57"/>
        <v>2578.9384800000003</v>
      </c>
      <c r="J205" s="45">
        <f t="shared" si="58"/>
        <v>2.7480492000000005</v>
      </c>
      <c r="K205" s="46">
        <f t="shared" si="59"/>
        <v>2243.6764776</v>
      </c>
      <c r="L205" s="47">
        <v>0.20000000000000001</v>
      </c>
      <c r="M205" s="48">
        <f t="shared" si="60"/>
        <v>448.73529552000002</v>
      </c>
      <c r="N205" s="49">
        <v>0.050000000000000003</v>
      </c>
      <c r="O205" s="50">
        <f t="shared" si="61"/>
        <v>112.18382388000001</v>
      </c>
      <c r="P205" s="49">
        <v>0.050000000000000003</v>
      </c>
      <c r="Q205" s="50">
        <f t="shared" si="62"/>
        <v>112.18382388000001</v>
      </c>
      <c r="R205" s="51">
        <f t="shared" si="63"/>
        <v>12.869999999999999</v>
      </c>
      <c r="S205" s="52">
        <f t="shared" si="64"/>
        <v>1570.1399999999999</v>
      </c>
      <c r="T205" s="53">
        <f t="shared" si="65"/>
        <v>0.6088318942761286</v>
      </c>
    </row>
    <row r="206" ht="15.95" customHeight="1">
      <c r="A206" s="342" t="s">
        <v>485</v>
      </c>
      <c r="B206" s="39" t="s">
        <v>399</v>
      </c>
      <c r="C206" s="40" t="s">
        <v>436</v>
      </c>
      <c r="D206" s="41">
        <v>1</v>
      </c>
      <c r="E206" s="42">
        <v>348</v>
      </c>
      <c r="F206" s="43">
        <v>0</v>
      </c>
      <c r="G206" s="44">
        <f t="shared" si="55"/>
        <v>348</v>
      </c>
      <c r="H206" s="45">
        <f t="shared" si="56"/>
        <v>49.704840000000004</v>
      </c>
      <c r="I206" s="45">
        <f t="shared" si="57"/>
        <v>49.704840000000004</v>
      </c>
      <c r="J206" s="45">
        <f t="shared" si="58"/>
        <v>6.4616292000000008</v>
      </c>
      <c r="K206" s="46">
        <f t="shared" si="59"/>
        <v>43.2432108</v>
      </c>
      <c r="L206" s="47">
        <v>0.20000000000000001</v>
      </c>
      <c r="M206" s="48">
        <f t="shared" si="60"/>
        <v>8.6486421599999996</v>
      </c>
      <c r="N206" s="49">
        <v>0.050000000000000003</v>
      </c>
      <c r="O206" s="50">
        <f t="shared" si="61"/>
        <v>2.1621605399999999</v>
      </c>
      <c r="P206" s="49">
        <v>0.050000000000000003</v>
      </c>
      <c r="Q206" s="50">
        <f t="shared" si="62"/>
        <v>2.1621605399999999</v>
      </c>
      <c r="R206" s="51">
        <f t="shared" si="63"/>
        <v>30.27</v>
      </c>
      <c r="S206" s="52">
        <f t="shared" si="64"/>
        <v>30.27</v>
      </c>
      <c r="T206" s="53">
        <f t="shared" si="65"/>
        <v>0.60899501939851319</v>
      </c>
    </row>
    <row r="207" ht="15.95" customHeight="1">
      <c r="A207" s="342" t="s">
        <v>485</v>
      </c>
      <c r="B207" s="39" t="s">
        <v>399</v>
      </c>
      <c r="C207" s="40" t="s">
        <v>436</v>
      </c>
      <c r="D207" s="41">
        <v>47</v>
      </c>
      <c r="E207" s="42">
        <v>348</v>
      </c>
      <c r="F207" s="43">
        <v>0.40000000000000002</v>
      </c>
      <c r="G207" s="44">
        <f t="shared" si="55"/>
        <v>208</v>
      </c>
      <c r="H207" s="45">
        <f t="shared" si="56"/>
        <v>29.708640000000003</v>
      </c>
      <c r="I207" s="45">
        <f t="shared" si="57"/>
        <v>1396.3060800000001</v>
      </c>
      <c r="J207" s="45">
        <f t="shared" si="58"/>
        <v>3.8621232000000005</v>
      </c>
      <c r="K207" s="46">
        <f t="shared" si="59"/>
        <v>1214.7862896000001</v>
      </c>
      <c r="L207" s="47">
        <v>0.20000000000000001</v>
      </c>
      <c r="M207" s="48">
        <f t="shared" si="60"/>
        <v>242.95725792000005</v>
      </c>
      <c r="N207" s="49">
        <v>0.050000000000000003</v>
      </c>
      <c r="O207" s="50">
        <f t="shared" si="61"/>
        <v>60.739314480000012</v>
      </c>
      <c r="P207" s="49">
        <v>0.050000000000000003</v>
      </c>
      <c r="Q207" s="50">
        <f t="shared" si="62"/>
        <v>60.739314480000012</v>
      </c>
      <c r="R207" s="51">
        <f t="shared" si="63"/>
        <v>18.09</v>
      </c>
      <c r="S207" s="52">
        <f t="shared" si="64"/>
        <v>850.23000000000002</v>
      </c>
      <c r="T207" s="53">
        <f t="shared" si="65"/>
        <v>0.60891377053947937</v>
      </c>
    </row>
    <row r="208" ht="15.95" customHeight="1">
      <c r="A208" s="342" t="s">
        <v>485</v>
      </c>
      <c r="B208" s="39" t="s">
        <v>250</v>
      </c>
      <c r="C208" s="40" t="s">
        <v>437</v>
      </c>
      <c r="D208" s="41">
        <v>189</v>
      </c>
      <c r="E208" s="42">
        <v>198</v>
      </c>
      <c r="F208" s="43">
        <v>0.75</v>
      </c>
      <c r="G208" s="44">
        <f t="shared" si="55"/>
        <v>49</v>
      </c>
      <c r="H208" s="45">
        <f t="shared" si="56"/>
        <v>6.9986700000000006</v>
      </c>
      <c r="I208" s="45">
        <f t="shared" si="57"/>
        <v>1322.74863</v>
      </c>
      <c r="J208" s="45">
        <f t="shared" si="58"/>
        <v>0.90982710000000011</v>
      </c>
      <c r="K208" s="46">
        <f t="shared" si="59"/>
        <v>1150.7913081000002</v>
      </c>
      <c r="L208" s="47">
        <v>0.20000000000000001</v>
      </c>
      <c r="M208" s="48">
        <f t="shared" si="60"/>
        <v>230.15826162000005</v>
      </c>
      <c r="N208" s="49">
        <v>0.050000000000000003</v>
      </c>
      <c r="O208" s="50">
        <f t="shared" si="61"/>
        <v>57.539565405000012</v>
      </c>
      <c r="P208" s="49">
        <v>0.050000000000000003</v>
      </c>
      <c r="Q208" s="50">
        <f t="shared" si="62"/>
        <v>57.539565405000012</v>
      </c>
      <c r="R208" s="51">
        <f t="shared" si="63"/>
        <v>4.2599999999999998</v>
      </c>
      <c r="S208" s="52">
        <f t="shared" si="64"/>
        <v>805.13999999999999</v>
      </c>
      <c r="T208" s="53">
        <f t="shared" si="65"/>
        <v>0.60868707911646069</v>
      </c>
    </row>
    <row r="209" ht="15.95" customHeight="1">
      <c r="A209" s="342" t="s">
        <v>485</v>
      </c>
      <c r="B209" s="39" t="s">
        <v>388</v>
      </c>
      <c r="C209" s="40" t="s">
        <v>438</v>
      </c>
      <c r="D209" s="41">
        <v>26</v>
      </c>
      <c r="E209" s="42">
        <v>398</v>
      </c>
      <c r="F209" s="43">
        <v>0.5</v>
      </c>
      <c r="G209" s="44">
        <f t="shared" si="55"/>
        <v>199</v>
      </c>
      <c r="H209" s="45">
        <f t="shared" si="56"/>
        <v>28.423170000000002</v>
      </c>
      <c r="I209" s="45">
        <f t="shared" si="57"/>
        <v>739.00242000000003</v>
      </c>
      <c r="J209" s="45">
        <f t="shared" si="58"/>
        <v>3.6950121000000005</v>
      </c>
      <c r="K209" s="46">
        <f t="shared" si="59"/>
        <v>642.93210540000007</v>
      </c>
      <c r="L209" s="47">
        <v>0.20000000000000001</v>
      </c>
      <c r="M209" s="48">
        <f t="shared" si="60"/>
        <v>128.58642108000001</v>
      </c>
      <c r="N209" s="49">
        <v>0.050000000000000003</v>
      </c>
      <c r="O209" s="50">
        <f t="shared" si="61"/>
        <v>32.146605270000002</v>
      </c>
      <c r="P209" s="49">
        <v>0.050000000000000003</v>
      </c>
      <c r="Q209" s="50">
        <f t="shared" si="62"/>
        <v>32.146605270000002</v>
      </c>
      <c r="R209" s="51">
        <f t="shared" si="63"/>
        <v>17.309999999999999</v>
      </c>
      <c r="S209" s="52">
        <f t="shared" si="64"/>
        <v>450.05999999999995</v>
      </c>
      <c r="T209" s="53">
        <f t="shared" si="65"/>
        <v>0.6090101842968253</v>
      </c>
    </row>
    <row r="210" ht="15.95" customHeight="1">
      <c r="A210" s="342" t="s">
        <v>485</v>
      </c>
      <c r="B210" s="39" t="s">
        <v>389</v>
      </c>
      <c r="C210" s="40" t="s">
        <v>439</v>
      </c>
      <c r="D210" s="41">
        <v>22</v>
      </c>
      <c r="E210" s="42">
        <v>298</v>
      </c>
      <c r="F210" s="43">
        <v>0.5</v>
      </c>
      <c r="G210" s="44">
        <f t="shared" si="55"/>
        <v>149</v>
      </c>
      <c r="H210" s="45">
        <f t="shared" si="56"/>
        <v>21.281670000000002</v>
      </c>
      <c r="I210" s="45">
        <f t="shared" si="57"/>
        <v>468.19674000000003</v>
      </c>
      <c r="J210" s="45">
        <f t="shared" si="58"/>
        <v>2.7666171000000004</v>
      </c>
      <c r="K210" s="46">
        <f t="shared" si="59"/>
        <v>407.33116380000001</v>
      </c>
      <c r="L210" s="47">
        <v>0.20000000000000001</v>
      </c>
      <c r="M210" s="48">
        <f t="shared" si="60"/>
        <v>81.466232760000011</v>
      </c>
      <c r="N210" s="49">
        <v>0.050000000000000003</v>
      </c>
      <c r="O210" s="50">
        <f t="shared" si="61"/>
        <v>20.366558190000003</v>
      </c>
      <c r="P210" s="49">
        <v>0.050000000000000003</v>
      </c>
      <c r="Q210" s="50">
        <f t="shared" si="62"/>
        <v>20.366558190000003</v>
      </c>
      <c r="R210" s="51">
        <f t="shared" si="63"/>
        <v>12.960000000000001</v>
      </c>
      <c r="S210" s="52">
        <f t="shared" si="64"/>
        <v>285.12</v>
      </c>
      <c r="T210" s="53">
        <f t="shared" si="65"/>
        <v>0.60897476560815011</v>
      </c>
    </row>
    <row r="211" ht="15.95" customHeight="1">
      <c r="A211" s="342" t="s">
        <v>485</v>
      </c>
      <c r="B211" s="39" t="s">
        <v>390</v>
      </c>
      <c r="C211" s="40" t="s">
        <v>257</v>
      </c>
      <c r="D211" s="41">
        <v>14</v>
      </c>
      <c r="E211" s="42">
        <v>178</v>
      </c>
      <c r="F211" s="43">
        <v>0.34000000000000002</v>
      </c>
      <c r="G211" s="44">
        <f t="shared" si="55"/>
        <v>117</v>
      </c>
      <c r="H211" s="45">
        <f t="shared" si="56"/>
        <v>16.711110000000001</v>
      </c>
      <c r="I211" s="45">
        <f t="shared" si="57"/>
        <v>233.95554000000001</v>
      </c>
      <c r="J211" s="45">
        <f t="shared" si="58"/>
        <v>2.1724443000000004</v>
      </c>
      <c r="K211" s="46">
        <f t="shared" si="59"/>
        <v>203.54131980000002</v>
      </c>
      <c r="L211" s="47">
        <v>0.20000000000000001</v>
      </c>
      <c r="M211" s="48">
        <f t="shared" si="60"/>
        <v>40.708263960000011</v>
      </c>
      <c r="N211" s="49">
        <v>0.050000000000000003</v>
      </c>
      <c r="O211" s="50">
        <f t="shared" si="61"/>
        <v>10.177065990000003</v>
      </c>
      <c r="P211" s="49">
        <v>0.050000000000000003</v>
      </c>
      <c r="Q211" s="50">
        <f t="shared" si="62"/>
        <v>10.177065990000003</v>
      </c>
      <c r="R211" s="51">
        <f t="shared" si="63"/>
        <v>10.18</v>
      </c>
      <c r="S211" s="52">
        <f t="shared" si="64"/>
        <v>142.51999999999998</v>
      </c>
      <c r="T211" s="53">
        <f t="shared" si="65"/>
        <v>0.60917557241858844</v>
      </c>
    </row>
    <row r="212" ht="15.95" customHeight="1">
      <c r="A212" s="342" t="s">
        <v>485</v>
      </c>
      <c r="B212" s="39" t="s">
        <v>391</v>
      </c>
      <c r="C212" s="40" t="s">
        <v>440</v>
      </c>
      <c r="D212" s="41">
        <v>1</v>
      </c>
      <c r="E212" s="42">
        <v>498</v>
      </c>
      <c r="F212" s="43">
        <v>0</v>
      </c>
      <c r="G212" s="44">
        <f t="shared" si="55"/>
        <v>498</v>
      </c>
      <c r="H212" s="45">
        <f t="shared" si="56"/>
        <v>71.129340000000013</v>
      </c>
      <c r="I212" s="45">
        <f t="shared" si="57"/>
        <v>71.129340000000013</v>
      </c>
      <c r="J212" s="45">
        <f t="shared" si="58"/>
        <v>9.2468142000000029</v>
      </c>
      <c r="K212" s="46">
        <f t="shared" si="59"/>
        <v>61.88252580000001</v>
      </c>
      <c r="L212" s="47">
        <v>0.20000000000000001</v>
      </c>
      <c r="M212" s="48">
        <f t="shared" si="60"/>
        <v>12.376505160000002</v>
      </c>
      <c r="N212" s="49">
        <v>0.050000000000000003</v>
      </c>
      <c r="O212" s="50">
        <f t="shared" si="61"/>
        <v>3.0941262900000006</v>
      </c>
      <c r="P212" s="49">
        <v>0.050000000000000003</v>
      </c>
      <c r="Q212" s="50">
        <f t="shared" si="62"/>
        <v>3.0941262900000006</v>
      </c>
      <c r="R212" s="51">
        <f t="shared" si="63"/>
        <v>43.32</v>
      </c>
      <c r="S212" s="52">
        <f t="shared" si="64"/>
        <v>43.32</v>
      </c>
      <c r="T212" s="53">
        <f t="shared" si="65"/>
        <v>0.60903137861253864</v>
      </c>
    </row>
    <row r="213" ht="15.95" customHeight="1">
      <c r="A213" s="342" t="s">
        <v>485</v>
      </c>
      <c r="B213" s="39" t="s">
        <v>391</v>
      </c>
      <c r="C213" s="40" t="s">
        <v>440</v>
      </c>
      <c r="D213" s="41">
        <v>9</v>
      </c>
      <c r="E213" s="42">
        <v>498</v>
      </c>
      <c r="F213" s="43">
        <v>0.5</v>
      </c>
      <c r="G213" s="44">
        <f t="shared" si="55"/>
        <v>249</v>
      </c>
      <c r="H213" s="45">
        <f t="shared" si="56"/>
        <v>35.564670000000007</v>
      </c>
      <c r="I213" s="45">
        <f t="shared" si="57"/>
        <v>320.08203000000003</v>
      </c>
      <c r="J213" s="45">
        <f t="shared" si="58"/>
        <v>4.6234071000000014</v>
      </c>
      <c r="K213" s="46">
        <f t="shared" si="59"/>
        <v>278.47136610000007</v>
      </c>
      <c r="L213" s="47">
        <v>0.20000000000000001</v>
      </c>
      <c r="M213" s="48">
        <f t="shared" si="60"/>
        <v>55.694273220000014</v>
      </c>
      <c r="N213" s="49">
        <v>0.050000000000000003</v>
      </c>
      <c r="O213" s="50">
        <f t="shared" si="61"/>
        <v>13.923568305000003</v>
      </c>
      <c r="P213" s="49">
        <v>0.050000000000000003</v>
      </c>
      <c r="Q213" s="50">
        <f t="shared" si="62"/>
        <v>13.923568305000003</v>
      </c>
      <c r="R213" s="51">
        <f t="shared" si="63"/>
        <v>21.66</v>
      </c>
      <c r="S213" s="52">
        <f t="shared" si="64"/>
        <v>194.94</v>
      </c>
      <c r="T213" s="53">
        <f t="shared" si="65"/>
        <v>0.60903137861253875</v>
      </c>
    </row>
    <row r="214" ht="15.95" customHeight="1">
      <c r="A214" s="342" t="s">
        <v>485</v>
      </c>
      <c r="B214" s="39" t="s">
        <v>392</v>
      </c>
      <c r="C214" s="40" t="s">
        <v>261</v>
      </c>
      <c r="D214" s="41">
        <v>2</v>
      </c>
      <c r="E214" s="42">
        <v>268</v>
      </c>
      <c r="F214" s="43">
        <v>0</v>
      </c>
      <c r="G214" s="44">
        <f t="shared" si="55"/>
        <v>268</v>
      </c>
      <c r="H214" s="45">
        <f t="shared" si="56"/>
        <v>38.278440000000003</v>
      </c>
      <c r="I214" s="45">
        <f t="shared" si="57"/>
        <v>76.556880000000007</v>
      </c>
      <c r="J214" s="45">
        <f t="shared" si="58"/>
        <v>4.9761972000000005</v>
      </c>
      <c r="K214" s="46">
        <f t="shared" si="59"/>
        <v>66.604485600000004</v>
      </c>
      <c r="L214" s="47">
        <v>0.20000000000000001</v>
      </c>
      <c r="M214" s="48">
        <f t="shared" si="60"/>
        <v>13.320897120000001</v>
      </c>
      <c r="N214" s="49">
        <v>0.050000000000000003</v>
      </c>
      <c r="O214" s="50">
        <f t="shared" si="61"/>
        <v>3.3302242800000004</v>
      </c>
      <c r="P214" s="49">
        <v>0.050000000000000003</v>
      </c>
      <c r="Q214" s="50">
        <f t="shared" si="62"/>
        <v>3.3302242800000004</v>
      </c>
      <c r="R214" s="51">
        <f t="shared" si="63"/>
        <v>23.309999999999999</v>
      </c>
      <c r="S214" s="52">
        <f t="shared" si="64"/>
        <v>46.619999999999997</v>
      </c>
      <c r="T214" s="53">
        <f t="shared" si="65"/>
        <v>0.60895898578938945</v>
      </c>
    </row>
    <row r="215" ht="15.95" customHeight="1">
      <c r="A215" s="342" t="s">
        <v>485</v>
      </c>
      <c r="B215" s="39" t="s">
        <v>441</v>
      </c>
      <c r="C215" s="40" t="s">
        <v>442</v>
      </c>
      <c r="D215" s="41">
        <v>18</v>
      </c>
      <c r="E215" s="42">
        <v>198</v>
      </c>
      <c r="F215" s="43">
        <v>0</v>
      </c>
      <c r="G215" s="44">
        <f t="shared" si="55"/>
        <v>198</v>
      </c>
      <c r="H215" s="45">
        <f t="shared" si="56"/>
        <v>28.280340000000002</v>
      </c>
      <c r="I215" s="45">
        <f t="shared" si="57"/>
        <v>509.04612000000003</v>
      </c>
      <c r="J215" s="45">
        <f t="shared" si="58"/>
        <v>3.6764442000000006</v>
      </c>
      <c r="K215" s="46">
        <f t="shared" si="59"/>
        <v>442.87012440000007</v>
      </c>
      <c r="L215" s="47">
        <v>0.20000000000000001</v>
      </c>
      <c r="M215" s="48">
        <f t="shared" si="60"/>
        <v>88.574024880000024</v>
      </c>
      <c r="N215" s="49">
        <v>0.050000000000000003</v>
      </c>
      <c r="O215" s="50">
        <f t="shared" si="61"/>
        <v>22.143506220000006</v>
      </c>
      <c r="P215" s="49">
        <v>0.050000000000000003</v>
      </c>
      <c r="Q215" s="50">
        <f t="shared" si="62"/>
        <v>22.143506220000006</v>
      </c>
      <c r="R215" s="51">
        <f t="shared" si="63"/>
        <v>17.219999999999999</v>
      </c>
      <c r="S215" s="52">
        <f t="shared" si="64"/>
        <v>309.95999999999998</v>
      </c>
      <c r="T215" s="53">
        <f t="shared" si="65"/>
        <v>0.60890357046626731</v>
      </c>
    </row>
    <row r="216" ht="15.95" customHeight="1">
      <c r="A216" s="342" t="s">
        <v>485</v>
      </c>
      <c r="B216" s="39" t="s">
        <v>443</v>
      </c>
      <c r="C216" s="40" t="s">
        <v>444</v>
      </c>
      <c r="D216" s="41">
        <v>2</v>
      </c>
      <c r="E216" s="42">
        <v>298</v>
      </c>
      <c r="F216" s="43">
        <v>0</v>
      </c>
      <c r="G216" s="44">
        <f t="shared" si="55"/>
        <v>298</v>
      </c>
      <c r="H216" s="45">
        <f t="shared" si="56"/>
        <v>42.563340000000004</v>
      </c>
      <c r="I216" s="45">
        <f t="shared" si="57"/>
        <v>85.126680000000007</v>
      </c>
      <c r="J216" s="45">
        <f t="shared" si="58"/>
        <v>5.5332342000000008</v>
      </c>
      <c r="K216" s="46">
        <f t="shared" si="59"/>
        <v>74.060211600000002</v>
      </c>
      <c r="L216" s="47">
        <v>0.20000000000000001</v>
      </c>
      <c r="M216" s="48">
        <f t="shared" si="60"/>
        <v>14.812042320000002</v>
      </c>
      <c r="N216" s="49">
        <v>0.050000000000000003</v>
      </c>
      <c r="O216" s="50">
        <f t="shared" si="61"/>
        <v>3.7030105800000004</v>
      </c>
      <c r="P216" s="49">
        <v>0.050000000000000003</v>
      </c>
      <c r="Q216" s="50">
        <f t="shared" si="62"/>
        <v>3.7030105800000004</v>
      </c>
      <c r="R216" s="51">
        <f t="shared" si="63"/>
        <v>25.920000000000002</v>
      </c>
      <c r="S216" s="52">
        <f t="shared" si="64"/>
        <v>51.840000000000003</v>
      </c>
      <c r="T216" s="53">
        <f t="shared" si="65"/>
        <v>0.60897476560815011</v>
      </c>
    </row>
    <row r="217" ht="15.95" customHeight="1">
      <c r="A217" s="342" t="s">
        <v>485</v>
      </c>
      <c r="B217" s="39" t="s">
        <v>393</v>
      </c>
      <c r="C217" s="40" t="s">
        <v>263</v>
      </c>
      <c r="D217" s="41">
        <v>72</v>
      </c>
      <c r="E217" s="42">
        <v>258</v>
      </c>
      <c r="F217" s="43">
        <v>0.80000000000000004</v>
      </c>
      <c r="G217" s="44">
        <f t="shared" si="55"/>
        <v>51</v>
      </c>
      <c r="H217" s="45">
        <f t="shared" si="56"/>
        <v>7.2843300000000006</v>
      </c>
      <c r="I217" s="45">
        <f t="shared" si="57"/>
        <v>524.47176000000002</v>
      </c>
      <c r="J217" s="45">
        <f t="shared" si="58"/>
        <v>0.94696290000000016</v>
      </c>
      <c r="K217" s="46">
        <f t="shared" si="59"/>
        <v>456.29043120000006</v>
      </c>
      <c r="L217" s="47">
        <v>0.20000000000000001</v>
      </c>
      <c r="M217" s="48">
        <f t="shared" si="60"/>
        <v>91.258086240000011</v>
      </c>
      <c r="N217" s="49">
        <v>0.050000000000000003</v>
      </c>
      <c r="O217" s="50">
        <f t="shared" si="61"/>
        <v>22.814521560000003</v>
      </c>
      <c r="P217" s="49">
        <v>0.050000000000000003</v>
      </c>
      <c r="Q217" s="50">
        <f t="shared" si="62"/>
        <v>22.814521560000003</v>
      </c>
      <c r="R217" s="51">
        <f t="shared" si="63"/>
        <v>4.4400000000000004</v>
      </c>
      <c r="S217" s="52">
        <f t="shared" si="64"/>
        <v>319.68000000000001</v>
      </c>
      <c r="T217" s="53">
        <f t="shared" si="65"/>
        <v>0.60952757494512189</v>
      </c>
    </row>
    <row r="218" ht="15.95" customHeight="1">
      <c r="A218" s="342" t="s">
        <v>485</v>
      </c>
      <c r="B218" s="39" t="s">
        <v>528</v>
      </c>
      <c r="C218" s="40" t="s">
        <v>555</v>
      </c>
      <c r="D218" s="41">
        <v>6</v>
      </c>
      <c r="E218" s="42">
        <v>198</v>
      </c>
      <c r="F218" s="43">
        <v>0</v>
      </c>
      <c r="G218" s="44">
        <f t="shared" si="55"/>
        <v>198</v>
      </c>
      <c r="H218" s="45">
        <f t="shared" si="56"/>
        <v>28.280340000000002</v>
      </c>
      <c r="I218" s="45">
        <f t="shared" si="57"/>
        <v>169.68204000000003</v>
      </c>
      <c r="J218" s="45">
        <f t="shared" si="58"/>
        <v>3.6764442000000006</v>
      </c>
      <c r="K218" s="46">
        <f t="shared" si="59"/>
        <v>147.62337480000002</v>
      </c>
      <c r="L218" s="47">
        <v>0.20000000000000001</v>
      </c>
      <c r="M218" s="48">
        <f t="shared" si="60"/>
        <v>29.524674960000006</v>
      </c>
      <c r="N218" s="49">
        <v>0.050000000000000003</v>
      </c>
      <c r="O218" s="50">
        <f t="shared" si="61"/>
        <v>7.3811687400000014</v>
      </c>
      <c r="P218" s="49">
        <v>0.050000000000000003</v>
      </c>
      <c r="Q218" s="50">
        <f t="shared" si="62"/>
        <v>7.3811687400000014</v>
      </c>
      <c r="R218" s="51">
        <f t="shared" si="63"/>
        <v>17.219999999999999</v>
      </c>
      <c r="S218" s="52">
        <f t="shared" si="64"/>
        <v>103.31999999999999</v>
      </c>
      <c r="T218" s="53">
        <f t="shared" si="65"/>
        <v>0.6089035704662672</v>
      </c>
    </row>
    <row r="219" ht="15.95" customHeight="1">
      <c r="A219" s="342" t="s">
        <v>485</v>
      </c>
      <c r="B219" s="39" t="s">
        <v>529</v>
      </c>
      <c r="C219" s="40" t="s">
        <v>556</v>
      </c>
      <c r="D219" s="41">
        <v>3</v>
      </c>
      <c r="E219" s="42">
        <v>298</v>
      </c>
      <c r="F219" s="43">
        <v>0</v>
      </c>
      <c r="G219" s="44">
        <f t="shared" si="55"/>
        <v>298</v>
      </c>
      <c r="H219" s="45">
        <f t="shared" si="56"/>
        <v>42.563340000000004</v>
      </c>
      <c r="I219" s="45">
        <f t="shared" si="57"/>
        <v>127.69002</v>
      </c>
      <c r="J219" s="45">
        <f t="shared" si="58"/>
        <v>5.5332342000000008</v>
      </c>
      <c r="K219" s="46">
        <f t="shared" si="59"/>
        <v>111.0903174</v>
      </c>
      <c r="L219" s="47">
        <v>0.20000000000000001</v>
      </c>
      <c r="M219" s="48">
        <f t="shared" si="60"/>
        <v>22.218063480000001</v>
      </c>
      <c r="N219" s="49">
        <v>0.050000000000000003</v>
      </c>
      <c r="O219" s="50">
        <f t="shared" si="61"/>
        <v>5.5545158700000004</v>
      </c>
      <c r="P219" s="49">
        <v>0.050000000000000003</v>
      </c>
      <c r="Q219" s="50">
        <f t="shared" si="62"/>
        <v>5.5545158700000004</v>
      </c>
      <c r="R219" s="51">
        <f t="shared" si="63"/>
        <v>25.920000000000002</v>
      </c>
      <c r="S219" s="52">
        <f t="shared" si="64"/>
        <v>77.760000000000005</v>
      </c>
      <c r="T219" s="53">
        <f t="shared" si="65"/>
        <v>0.60897476560815011</v>
      </c>
    </row>
    <row r="220" ht="15.95" customHeight="1">
      <c r="A220" s="342" t="s">
        <v>485</v>
      </c>
      <c r="B220" s="39" t="s">
        <v>264</v>
      </c>
      <c r="C220" s="40" t="s">
        <v>265</v>
      </c>
      <c r="D220" s="41">
        <v>1</v>
      </c>
      <c r="E220" s="42">
        <v>314</v>
      </c>
      <c r="F220" s="43">
        <v>0</v>
      </c>
      <c r="G220" s="44">
        <f t="shared" si="55"/>
        <v>314</v>
      </c>
      <c r="H220" s="45">
        <f t="shared" si="56"/>
        <v>44.848620000000004</v>
      </c>
      <c r="I220" s="45">
        <f t="shared" si="57"/>
        <v>44.848620000000004</v>
      </c>
      <c r="J220" s="45">
        <f t="shared" si="58"/>
        <v>5.8303206000000003</v>
      </c>
      <c r="K220" s="46">
        <f t="shared" si="59"/>
        <v>39.018299400000004</v>
      </c>
      <c r="L220" s="47">
        <v>0.20000000000000001</v>
      </c>
      <c r="M220" s="48">
        <f t="shared" si="60"/>
        <v>7.8036598800000014</v>
      </c>
      <c r="N220" s="49">
        <v>0.050000000000000003</v>
      </c>
      <c r="O220" s="50">
        <f t="shared" si="61"/>
        <v>1.9509149700000004</v>
      </c>
      <c r="P220" s="49">
        <v>0.050000000000000003</v>
      </c>
      <c r="Q220" s="50">
        <f t="shared" si="62"/>
        <v>1.9509149700000004</v>
      </c>
      <c r="R220" s="51">
        <f t="shared" si="63"/>
        <v>27.309999999999999</v>
      </c>
      <c r="S220" s="52">
        <f t="shared" si="64"/>
        <v>27.309999999999999</v>
      </c>
      <c r="T220" s="53">
        <f t="shared" si="65"/>
        <v>0.60893735414824346</v>
      </c>
    </row>
    <row r="221" ht="15.95" customHeight="1">
      <c r="A221" s="342" t="s">
        <v>485</v>
      </c>
      <c r="B221" s="39" t="s">
        <v>264</v>
      </c>
      <c r="C221" s="40" t="s">
        <v>265</v>
      </c>
      <c r="D221" s="41">
        <v>121</v>
      </c>
      <c r="E221" s="42">
        <v>314</v>
      </c>
      <c r="F221" s="43">
        <v>0.90000000000000002</v>
      </c>
      <c r="G221" s="44">
        <f t="shared" si="55"/>
        <v>31</v>
      </c>
      <c r="H221" s="45">
        <f t="shared" si="56"/>
        <v>4.4277300000000004</v>
      </c>
      <c r="I221" s="45">
        <f t="shared" si="57"/>
        <v>535.75533000000007</v>
      </c>
      <c r="J221" s="45">
        <f t="shared" si="58"/>
        <v>0.57560490000000009</v>
      </c>
      <c r="K221" s="46">
        <f t="shared" si="59"/>
        <v>466.10713710000005</v>
      </c>
      <c r="L221" s="47">
        <v>0.20000000000000001</v>
      </c>
      <c r="M221" s="48">
        <f t="shared" si="60"/>
        <v>93.221427420000012</v>
      </c>
      <c r="N221" s="49">
        <v>0.050000000000000003</v>
      </c>
      <c r="O221" s="50">
        <f t="shared" si="61"/>
        <v>23.305356855000003</v>
      </c>
      <c r="P221" s="49">
        <v>0.050000000000000003</v>
      </c>
      <c r="Q221" s="50">
        <f t="shared" si="62"/>
        <v>23.305356855000003</v>
      </c>
      <c r="R221" s="51">
        <f t="shared" si="63"/>
        <v>2.7000000000000002</v>
      </c>
      <c r="S221" s="52">
        <f t="shared" si="64"/>
        <v>326.70000000000005</v>
      </c>
      <c r="T221" s="53">
        <f t="shared" si="65"/>
        <v>0.60979328007805356</v>
      </c>
    </row>
    <row r="222" ht="15.95" customHeight="1">
      <c r="A222" s="342" t="s">
        <v>485</v>
      </c>
      <c r="B222" s="39" t="s">
        <v>266</v>
      </c>
      <c r="C222" s="40" t="s">
        <v>267</v>
      </c>
      <c r="D222" s="41">
        <v>18</v>
      </c>
      <c r="E222" s="42">
        <v>198</v>
      </c>
      <c r="F222" s="43">
        <v>0.75</v>
      </c>
      <c r="G222" s="44">
        <f t="shared" si="55"/>
        <v>49</v>
      </c>
      <c r="H222" s="45">
        <f t="shared" si="56"/>
        <v>6.9986700000000006</v>
      </c>
      <c r="I222" s="45">
        <f t="shared" si="57"/>
        <v>125.97606000000002</v>
      </c>
      <c r="J222" s="45">
        <f t="shared" si="58"/>
        <v>0.90982710000000011</v>
      </c>
      <c r="K222" s="46">
        <f t="shared" si="59"/>
        <v>109.59917220000001</v>
      </c>
      <c r="L222" s="47">
        <v>0.20000000000000001</v>
      </c>
      <c r="M222" s="48">
        <f t="shared" si="60"/>
        <v>21.919834440000002</v>
      </c>
      <c r="N222" s="49">
        <v>0.050000000000000003</v>
      </c>
      <c r="O222" s="50">
        <f t="shared" si="61"/>
        <v>5.4799586100000006</v>
      </c>
      <c r="P222" s="49">
        <v>0.050000000000000003</v>
      </c>
      <c r="Q222" s="50">
        <f t="shared" si="62"/>
        <v>5.4799586100000006</v>
      </c>
      <c r="R222" s="51">
        <f t="shared" si="63"/>
        <v>4.2599999999999998</v>
      </c>
      <c r="S222" s="52">
        <f t="shared" si="64"/>
        <v>76.679999999999993</v>
      </c>
      <c r="T222" s="53">
        <f t="shared" si="65"/>
        <v>0.60868707911646058</v>
      </c>
    </row>
    <row r="223" ht="15.95" customHeight="1">
      <c r="A223" s="342" t="s">
        <v>485</v>
      </c>
      <c r="B223" s="39" t="s">
        <v>268</v>
      </c>
      <c r="C223" s="40" t="s">
        <v>269</v>
      </c>
      <c r="D223" s="41">
        <v>31</v>
      </c>
      <c r="E223" s="42">
        <v>398</v>
      </c>
      <c r="F223" s="43">
        <v>0.84999999999999998</v>
      </c>
      <c r="G223" s="44">
        <f t="shared" si="55"/>
        <v>59</v>
      </c>
      <c r="H223" s="45">
        <f t="shared" si="56"/>
        <v>8.4269700000000007</v>
      </c>
      <c r="I223" s="45">
        <f t="shared" si="57"/>
        <v>261.23607000000004</v>
      </c>
      <c r="J223" s="45">
        <f t="shared" si="58"/>
        <v>1.0955061000000001</v>
      </c>
      <c r="K223" s="46">
        <f t="shared" si="59"/>
        <v>227.27538090000004</v>
      </c>
      <c r="L223" s="47">
        <v>0.20000000000000001</v>
      </c>
      <c r="M223" s="48">
        <f t="shared" si="60"/>
        <v>45.455076180000013</v>
      </c>
      <c r="N223" s="49">
        <v>0.050000000000000003</v>
      </c>
      <c r="O223" s="50">
        <f t="shared" si="61"/>
        <v>11.363769045000003</v>
      </c>
      <c r="P223" s="49">
        <v>0.050000000000000003</v>
      </c>
      <c r="Q223" s="50">
        <f t="shared" si="62"/>
        <v>11.363769045000003</v>
      </c>
      <c r="R223" s="51">
        <f t="shared" si="63"/>
        <v>5.1299999999999999</v>
      </c>
      <c r="S223" s="52">
        <f t="shared" si="64"/>
        <v>159.03</v>
      </c>
      <c r="T223" s="53">
        <f t="shared" si="65"/>
        <v>0.60875973214571777</v>
      </c>
    </row>
    <row r="224" ht="15.95" customHeight="1">
      <c r="A224" s="342" t="s">
        <v>485</v>
      </c>
      <c r="B224" s="39" t="s">
        <v>396</v>
      </c>
      <c r="C224" s="40" t="s">
        <v>271</v>
      </c>
      <c r="D224" s="41">
        <v>307</v>
      </c>
      <c r="E224" s="42">
        <v>248</v>
      </c>
      <c r="F224" s="43">
        <v>0.5</v>
      </c>
      <c r="G224" s="44">
        <f t="shared" si="55"/>
        <v>124</v>
      </c>
      <c r="H224" s="45">
        <f t="shared" si="56"/>
        <v>17.710920000000002</v>
      </c>
      <c r="I224" s="45">
        <f t="shared" si="57"/>
        <v>5437.2524400000002</v>
      </c>
      <c r="J224" s="45">
        <f t="shared" si="58"/>
        <v>2.3024196000000003</v>
      </c>
      <c r="K224" s="46">
        <f t="shared" si="59"/>
        <v>4730.4096228000008</v>
      </c>
      <c r="L224" s="47">
        <v>0.20000000000000001</v>
      </c>
      <c r="M224" s="48">
        <f t="shared" si="60"/>
        <v>946.08192456000018</v>
      </c>
      <c r="N224" s="49">
        <v>0.050000000000000003</v>
      </c>
      <c r="O224" s="50">
        <f t="shared" si="61"/>
        <v>236.52048114000004</v>
      </c>
      <c r="P224" s="49">
        <v>0.050000000000000003</v>
      </c>
      <c r="Q224" s="50">
        <f t="shared" si="62"/>
        <v>236.52048114000004</v>
      </c>
      <c r="R224" s="51">
        <f t="shared" si="63"/>
        <v>10.789999999999999</v>
      </c>
      <c r="S224" s="52">
        <f t="shared" si="64"/>
        <v>3312.5299999999997</v>
      </c>
      <c r="T224" s="53">
        <f t="shared" si="65"/>
        <v>0.6092286566705738</v>
      </c>
    </row>
    <row r="225" ht="15.95" customHeight="1">
      <c r="A225" s="342" t="s">
        <v>485</v>
      </c>
      <c r="B225" s="39" t="s">
        <v>518</v>
      </c>
      <c r="C225" s="40" t="s">
        <v>557</v>
      </c>
      <c r="D225" s="41">
        <v>1</v>
      </c>
      <c r="E225" s="42">
        <v>298</v>
      </c>
      <c r="F225" s="43">
        <v>0</v>
      </c>
      <c r="G225" s="44">
        <f t="shared" si="55"/>
        <v>298</v>
      </c>
      <c r="H225" s="45">
        <f t="shared" si="56"/>
        <v>42.563340000000004</v>
      </c>
      <c r="I225" s="45">
        <f t="shared" si="57"/>
        <v>42.563340000000004</v>
      </c>
      <c r="J225" s="45">
        <f t="shared" si="58"/>
        <v>5.5332342000000008</v>
      </c>
      <c r="K225" s="46">
        <f t="shared" si="59"/>
        <v>37.030105800000001</v>
      </c>
      <c r="L225" s="47">
        <v>0.20000000000000001</v>
      </c>
      <c r="M225" s="48">
        <f t="shared" si="60"/>
        <v>7.4060211600000008</v>
      </c>
      <c r="N225" s="49">
        <v>0.050000000000000003</v>
      </c>
      <c r="O225" s="50">
        <f t="shared" si="61"/>
        <v>1.8515052900000002</v>
      </c>
      <c r="P225" s="49">
        <v>0.050000000000000003</v>
      </c>
      <c r="Q225" s="50">
        <f t="shared" si="62"/>
        <v>1.8515052900000002</v>
      </c>
      <c r="R225" s="51">
        <f t="shared" si="63"/>
        <v>25.920000000000002</v>
      </c>
      <c r="S225" s="52">
        <f t="shared" si="64"/>
        <v>25.920000000000002</v>
      </c>
      <c r="T225" s="53">
        <f t="shared" si="65"/>
        <v>0.60897476560815011</v>
      </c>
    </row>
    <row r="226" ht="15.95" customHeight="1">
      <c r="A226" s="342" t="s">
        <v>485</v>
      </c>
      <c r="B226" s="39" t="s">
        <v>518</v>
      </c>
      <c r="C226" s="40" t="s">
        <v>557</v>
      </c>
      <c r="D226" s="41">
        <v>52</v>
      </c>
      <c r="E226" s="42">
        <v>298</v>
      </c>
      <c r="F226" s="43">
        <v>0.5</v>
      </c>
      <c r="G226" s="44">
        <f t="shared" si="55"/>
        <v>149</v>
      </c>
      <c r="H226" s="45">
        <f t="shared" si="56"/>
        <v>21.281670000000002</v>
      </c>
      <c r="I226" s="45">
        <f t="shared" si="57"/>
        <v>1106.6468400000001</v>
      </c>
      <c r="J226" s="45">
        <f t="shared" si="58"/>
        <v>2.7666171000000004</v>
      </c>
      <c r="K226" s="46">
        <f t="shared" si="59"/>
        <v>962.78275080000003</v>
      </c>
      <c r="L226" s="47">
        <v>0.20000000000000001</v>
      </c>
      <c r="M226" s="48">
        <f t="shared" si="60"/>
        <v>192.55655016000003</v>
      </c>
      <c r="N226" s="49">
        <v>0.050000000000000003</v>
      </c>
      <c r="O226" s="50">
        <f t="shared" si="61"/>
        <v>48.139137540000007</v>
      </c>
      <c r="P226" s="49">
        <v>0.050000000000000003</v>
      </c>
      <c r="Q226" s="50">
        <f t="shared" si="62"/>
        <v>48.139137540000007</v>
      </c>
      <c r="R226" s="51">
        <f t="shared" si="63"/>
        <v>12.960000000000001</v>
      </c>
      <c r="S226" s="52">
        <f t="shared" si="64"/>
        <v>673.92000000000007</v>
      </c>
      <c r="T226" s="53">
        <f t="shared" si="65"/>
        <v>0.60897476560815011</v>
      </c>
    </row>
    <row r="227" ht="15.95" customHeight="1">
      <c r="A227" s="342" t="s">
        <v>485</v>
      </c>
      <c r="B227" s="39" t="s">
        <v>498</v>
      </c>
      <c r="C227" s="40" t="s">
        <v>558</v>
      </c>
      <c r="D227" s="41">
        <v>4</v>
      </c>
      <c r="E227" s="42">
        <v>398</v>
      </c>
      <c r="F227" s="43">
        <v>0</v>
      </c>
      <c r="G227" s="44">
        <f t="shared" si="55"/>
        <v>398</v>
      </c>
      <c r="H227" s="45">
        <f t="shared" si="56"/>
        <v>56.846340000000005</v>
      </c>
      <c r="I227" s="45">
        <f t="shared" si="57"/>
        <v>227.38536000000002</v>
      </c>
      <c r="J227" s="45">
        <f t="shared" si="58"/>
        <v>7.3900242000000009</v>
      </c>
      <c r="K227" s="46">
        <f t="shared" si="59"/>
        <v>197.82526320000002</v>
      </c>
      <c r="L227" s="47">
        <v>0.20000000000000001</v>
      </c>
      <c r="M227" s="48">
        <f t="shared" si="60"/>
        <v>39.565052640000005</v>
      </c>
      <c r="N227" s="49">
        <v>0.050000000000000003</v>
      </c>
      <c r="O227" s="50">
        <f t="shared" si="61"/>
        <v>9.8912631600000012</v>
      </c>
      <c r="P227" s="49">
        <v>0.050000000000000003</v>
      </c>
      <c r="Q227" s="50">
        <f t="shared" si="62"/>
        <v>9.8912631600000012</v>
      </c>
      <c r="R227" s="51">
        <f t="shared" si="63"/>
        <v>34.619999999999997</v>
      </c>
      <c r="S227" s="52">
        <f t="shared" si="64"/>
        <v>138.47999999999999</v>
      </c>
      <c r="T227" s="53">
        <f t="shared" si="65"/>
        <v>0.6090101842968253</v>
      </c>
    </row>
    <row r="228" ht="15.95" customHeight="1">
      <c r="A228" s="342" t="s">
        <v>485</v>
      </c>
      <c r="B228" s="39" t="s">
        <v>498</v>
      </c>
      <c r="C228" s="40" t="s">
        <v>558</v>
      </c>
      <c r="D228" s="41">
        <v>19</v>
      </c>
      <c r="E228" s="42">
        <v>398</v>
      </c>
      <c r="F228" s="43">
        <v>0.29999999999999999</v>
      </c>
      <c r="G228" s="44">
        <f t="shared" si="55"/>
        <v>278</v>
      </c>
      <c r="H228" s="45">
        <f t="shared" si="56"/>
        <v>39.706740000000003</v>
      </c>
      <c r="I228" s="45">
        <f t="shared" si="57"/>
        <v>754.42806000000007</v>
      </c>
      <c r="J228" s="45">
        <f t="shared" si="58"/>
        <v>5.1618762000000009</v>
      </c>
      <c r="K228" s="46">
        <f t="shared" si="59"/>
        <v>656.3524122</v>
      </c>
      <c r="L228" s="47">
        <v>0.20000000000000001</v>
      </c>
      <c r="M228" s="48">
        <f t="shared" si="60"/>
        <v>131.27048243999999</v>
      </c>
      <c r="N228" s="49">
        <v>0.050000000000000003</v>
      </c>
      <c r="O228" s="50">
        <f t="shared" si="61"/>
        <v>32.817620609999999</v>
      </c>
      <c r="P228" s="49">
        <v>0.050000000000000003</v>
      </c>
      <c r="Q228" s="50">
        <f t="shared" si="62"/>
        <v>32.817620609999999</v>
      </c>
      <c r="R228" s="51">
        <f t="shared" si="63"/>
        <v>24.18</v>
      </c>
      <c r="S228" s="52">
        <f t="shared" si="64"/>
        <v>459.42000000000002</v>
      </c>
      <c r="T228" s="53">
        <f t="shared" si="65"/>
        <v>0.60896462414189623</v>
      </c>
    </row>
    <row r="229" ht="15.95" customHeight="1">
      <c r="A229" s="342" t="s">
        <v>485</v>
      </c>
      <c r="B229" s="39" t="s">
        <v>499</v>
      </c>
      <c r="C229" s="40" t="s">
        <v>559</v>
      </c>
      <c r="D229" s="41">
        <v>5</v>
      </c>
      <c r="E229" s="42">
        <v>448</v>
      </c>
      <c r="F229" s="43">
        <v>0</v>
      </c>
      <c r="G229" s="44">
        <f t="shared" si="55"/>
        <v>448</v>
      </c>
      <c r="H229" s="45">
        <f t="shared" si="56"/>
        <v>63.987840000000006</v>
      </c>
      <c r="I229" s="45">
        <f t="shared" si="57"/>
        <v>319.93920000000003</v>
      </c>
      <c r="J229" s="45">
        <f t="shared" si="58"/>
        <v>8.318419200000001</v>
      </c>
      <c r="K229" s="46">
        <f t="shared" si="59"/>
        <v>278.347104</v>
      </c>
      <c r="L229" s="47">
        <v>0.20000000000000001</v>
      </c>
      <c r="M229" s="48">
        <f t="shared" si="60"/>
        <v>55.669420800000005</v>
      </c>
      <c r="N229" s="49">
        <v>0.050000000000000003</v>
      </c>
      <c r="O229" s="50">
        <f t="shared" si="61"/>
        <v>13.917355200000001</v>
      </c>
      <c r="P229" s="49">
        <v>0.050000000000000003</v>
      </c>
      <c r="Q229" s="50">
        <f t="shared" si="62"/>
        <v>13.917355200000001</v>
      </c>
      <c r="R229" s="51">
        <f t="shared" si="63"/>
        <v>38.969999999999999</v>
      </c>
      <c r="S229" s="52">
        <f t="shared" si="64"/>
        <v>194.84999999999999</v>
      </c>
      <c r="T229" s="53">
        <f t="shared" si="65"/>
        <v>0.60902196417319288</v>
      </c>
    </row>
    <row r="230" ht="17.45" customHeight="1">
      <c r="A230" s="342" t="s">
        <v>485</v>
      </c>
      <c r="B230" s="39" t="s">
        <v>499</v>
      </c>
      <c r="C230" s="40" t="s">
        <v>559</v>
      </c>
      <c r="D230" s="41">
        <v>66</v>
      </c>
      <c r="E230" s="42">
        <v>448</v>
      </c>
      <c r="F230" s="43">
        <v>0.29999999999999999</v>
      </c>
      <c r="G230" s="44">
        <f t="shared" si="55"/>
        <v>313</v>
      </c>
      <c r="H230" s="45">
        <f t="shared" si="56"/>
        <v>44.705790000000007</v>
      </c>
      <c r="I230" s="45">
        <f t="shared" si="57"/>
        <v>2950.5821400000004</v>
      </c>
      <c r="J230" s="45">
        <f t="shared" si="58"/>
        <v>5.8117527000000013</v>
      </c>
      <c r="K230" s="46">
        <f t="shared" si="59"/>
        <v>2567.0064618000006</v>
      </c>
      <c r="L230" s="47">
        <v>0.20000000000000001</v>
      </c>
      <c r="M230" s="48">
        <f t="shared" si="60"/>
        <v>513.40129236000018</v>
      </c>
      <c r="N230" s="49">
        <v>0.050000000000000003</v>
      </c>
      <c r="O230" s="50">
        <f t="shared" si="61"/>
        <v>128.35032309000005</v>
      </c>
      <c r="P230" s="49">
        <v>0.050000000000000003</v>
      </c>
      <c r="Q230" s="50">
        <f t="shared" si="62"/>
        <v>128.35032309000005</v>
      </c>
      <c r="R230" s="51">
        <f t="shared" si="63"/>
        <v>27.23</v>
      </c>
      <c r="S230" s="52">
        <f t="shared" si="64"/>
        <v>1797.1800000000001</v>
      </c>
      <c r="T230" s="53">
        <f t="shared" si="65"/>
        <v>0.60909336352181664</v>
      </c>
    </row>
    <row r="231" ht="15.95" customHeight="1">
      <c r="A231" s="342" t="s">
        <v>485</v>
      </c>
      <c r="B231" s="39" t="s">
        <v>276</v>
      </c>
      <c r="C231" s="40" t="s">
        <v>277</v>
      </c>
      <c r="D231" s="41">
        <v>4</v>
      </c>
      <c r="E231" s="42">
        <v>248</v>
      </c>
      <c r="F231" s="43">
        <v>0.59999999999999998</v>
      </c>
      <c r="G231" s="44">
        <f t="shared" si="55"/>
        <v>99</v>
      </c>
      <c r="H231" s="45">
        <f t="shared" si="56"/>
        <v>14.140170000000001</v>
      </c>
      <c r="I231" s="45">
        <f t="shared" si="57"/>
        <v>56.560680000000005</v>
      </c>
      <c r="J231" s="45">
        <f t="shared" si="58"/>
        <v>1.8382221000000003</v>
      </c>
      <c r="K231" s="46">
        <f t="shared" si="59"/>
        <v>49.207791600000007</v>
      </c>
      <c r="L231" s="47">
        <v>0.20000000000000001</v>
      </c>
      <c r="M231" s="48">
        <f t="shared" si="60"/>
        <v>9.8415583200000025</v>
      </c>
      <c r="N231" s="49">
        <v>0.050000000000000003</v>
      </c>
      <c r="O231" s="50">
        <f t="shared" si="61"/>
        <v>2.4603895800000006</v>
      </c>
      <c r="P231" s="49">
        <v>0.050000000000000003</v>
      </c>
      <c r="Q231" s="50">
        <f t="shared" si="62"/>
        <v>2.4603895800000006</v>
      </c>
      <c r="R231" s="51">
        <f t="shared" si="63"/>
        <v>8.6099999999999994</v>
      </c>
      <c r="S231" s="52">
        <f t="shared" si="64"/>
        <v>34.439999999999998</v>
      </c>
      <c r="T231" s="53">
        <f t="shared" si="65"/>
        <v>0.60890357046626731</v>
      </c>
    </row>
    <row r="232" ht="15.95" customHeight="1">
      <c r="A232" s="342" t="s">
        <v>485</v>
      </c>
      <c r="B232" s="54" t="s">
        <v>350</v>
      </c>
      <c r="C232" s="40" t="s">
        <v>279</v>
      </c>
      <c r="D232" s="41">
        <v>9</v>
      </c>
      <c r="E232" s="42">
        <v>348</v>
      </c>
      <c r="F232" s="43">
        <v>0.59999999999999998</v>
      </c>
      <c r="G232" s="44">
        <f t="shared" si="55"/>
        <v>139</v>
      </c>
      <c r="H232" s="45">
        <f t="shared" si="56"/>
        <v>19.853370000000002</v>
      </c>
      <c r="I232" s="45">
        <f t="shared" si="57"/>
        <v>178.68033000000003</v>
      </c>
      <c r="J232" s="45">
        <f t="shared" si="58"/>
        <v>2.5809381000000005</v>
      </c>
      <c r="K232" s="46">
        <f t="shared" si="59"/>
        <v>155.45188710000002</v>
      </c>
      <c r="L232" s="47">
        <v>0.20000000000000001</v>
      </c>
      <c r="M232" s="48">
        <f t="shared" si="60"/>
        <v>31.090377420000006</v>
      </c>
      <c r="N232" s="49">
        <v>0.050000000000000003</v>
      </c>
      <c r="O232" s="50">
        <f t="shared" si="61"/>
        <v>7.7725943550000016</v>
      </c>
      <c r="P232" s="49">
        <v>0.050000000000000003</v>
      </c>
      <c r="Q232" s="50">
        <f t="shared" si="62"/>
        <v>7.7725943550000016</v>
      </c>
      <c r="R232" s="51">
        <f t="shared" si="63"/>
        <v>12.09</v>
      </c>
      <c r="S232" s="52">
        <f t="shared" si="64"/>
        <v>108.81</v>
      </c>
      <c r="T232" s="53">
        <f t="shared" si="65"/>
        <v>0.60896462414189623</v>
      </c>
    </row>
    <row r="233" ht="15.95" customHeight="1">
      <c r="A233" s="342" t="s">
        <v>485</v>
      </c>
      <c r="B233" s="56" t="s">
        <v>351</v>
      </c>
      <c r="C233" s="40" t="s">
        <v>445</v>
      </c>
      <c r="D233" s="41">
        <v>134</v>
      </c>
      <c r="E233" s="42">
        <v>348</v>
      </c>
      <c r="F233" s="43">
        <v>0.59999999999999998</v>
      </c>
      <c r="G233" s="44">
        <f t="shared" si="55"/>
        <v>139</v>
      </c>
      <c r="H233" s="45">
        <f t="shared" si="56"/>
        <v>19.853370000000002</v>
      </c>
      <c r="I233" s="45">
        <f t="shared" si="57"/>
        <v>2660.35158</v>
      </c>
      <c r="J233" s="45">
        <f t="shared" si="58"/>
        <v>2.5809381000000005</v>
      </c>
      <c r="K233" s="46">
        <f t="shared" si="59"/>
        <v>2314.5058746</v>
      </c>
      <c r="L233" s="47">
        <v>0.20000000000000001</v>
      </c>
      <c r="M233" s="48">
        <f t="shared" si="60"/>
        <v>462.90117492000002</v>
      </c>
      <c r="N233" s="49">
        <v>0.050000000000000003</v>
      </c>
      <c r="O233" s="50">
        <f t="shared" si="61"/>
        <v>115.72529373</v>
      </c>
      <c r="P233" s="49">
        <v>0.050000000000000003</v>
      </c>
      <c r="Q233" s="50">
        <f t="shared" si="62"/>
        <v>115.72529373</v>
      </c>
      <c r="R233" s="51">
        <f t="shared" si="63"/>
        <v>12.09</v>
      </c>
      <c r="S233" s="52">
        <f t="shared" si="64"/>
        <v>1620.0599999999999</v>
      </c>
      <c r="T233" s="53">
        <f t="shared" si="65"/>
        <v>0.60896462414189634</v>
      </c>
    </row>
    <row r="234" ht="15.95" customHeight="1">
      <c r="A234" s="342" t="s">
        <v>485</v>
      </c>
      <c r="B234" s="56" t="s">
        <v>560</v>
      </c>
      <c r="C234" s="40" t="s">
        <v>446</v>
      </c>
      <c r="D234" s="41">
        <v>67</v>
      </c>
      <c r="E234" s="42">
        <v>498</v>
      </c>
      <c r="F234" s="43">
        <v>0.59999999999999998</v>
      </c>
      <c r="G234" s="44">
        <f t="shared" si="55"/>
        <v>199</v>
      </c>
      <c r="H234" s="45">
        <f t="shared" si="56"/>
        <v>28.423170000000002</v>
      </c>
      <c r="I234" s="45">
        <f t="shared" si="57"/>
        <v>1904.3523900000002</v>
      </c>
      <c r="J234" s="45">
        <f t="shared" si="58"/>
        <v>3.6950121000000005</v>
      </c>
      <c r="K234" s="46">
        <f t="shared" si="59"/>
        <v>1656.7865793000001</v>
      </c>
      <c r="L234" s="47">
        <v>0.20000000000000001</v>
      </c>
      <c r="M234" s="48">
        <f t="shared" si="60"/>
        <v>331.35731586000003</v>
      </c>
      <c r="N234" s="49">
        <v>0.050000000000000003</v>
      </c>
      <c r="O234" s="50">
        <f t="shared" si="61"/>
        <v>82.839328965000007</v>
      </c>
      <c r="P234" s="49">
        <v>0.050000000000000003</v>
      </c>
      <c r="Q234" s="50">
        <f t="shared" si="62"/>
        <v>82.839328965000007</v>
      </c>
      <c r="R234" s="51">
        <f t="shared" si="63"/>
        <v>17.309999999999999</v>
      </c>
      <c r="S234" s="52">
        <f t="shared" si="64"/>
        <v>1159.77</v>
      </c>
      <c r="T234" s="53">
        <f t="shared" si="65"/>
        <v>0.60901018429682541</v>
      </c>
    </row>
    <row r="235" ht="15.95" customHeight="1">
      <c r="A235" s="342" t="s">
        <v>485</v>
      </c>
      <c r="B235" s="56" t="s">
        <v>519</v>
      </c>
      <c r="C235" s="40" t="s">
        <v>561</v>
      </c>
      <c r="D235" s="41">
        <v>48</v>
      </c>
      <c r="E235" s="42">
        <v>148</v>
      </c>
      <c r="F235" s="43">
        <v>0</v>
      </c>
      <c r="G235" s="44">
        <f t="shared" si="55"/>
        <v>148</v>
      </c>
      <c r="H235" s="45">
        <f t="shared" si="56"/>
        <v>21.138840000000002</v>
      </c>
      <c r="I235" s="45">
        <f t="shared" si="57"/>
        <v>1014.6643200000001</v>
      </c>
      <c r="J235" s="45">
        <f t="shared" si="58"/>
        <v>2.7480492000000005</v>
      </c>
      <c r="K235" s="46">
        <f t="shared" si="59"/>
        <v>882.75795840000001</v>
      </c>
      <c r="L235" s="47">
        <v>0.20000000000000001</v>
      </c>
      <c r="M235" s="48">
        <f t="shared" si="60"/>
        <v>176.55159168</v>
      </c>
      <c r="N235" s="49">
        <v>0.050000000000000003</v>
      </c>
      <c r="O235" s="50">
        <f t="shared" si="61"/>
        <v>44.13789792</v>
      </c>
      <c r="P235" s="49">
        <v>0.050000000000000003</v>
      </c>
      <c r="Q235" s="50">
        <f t="shared" si="62"/>
        <v>44.13789792</v>
      </c>
      <c r="R235" s="51">
        <f t="shared" si="63"/>
        <v>12.869999999999999</v>
      </c>
      <c r="S235" s="52">
        <f t="shared" si="64"/>
        <v>617.75999999999999</v>
      </c>
      <c r="T235" s="53">
        <f t="shared" si="65"/>
        <v>0.6088318942761286</v>
      </c>
    </row>
    <row r="236" ht="15.95" customHeight="1">
      <c r="A236" s="342" t="s">
        <v>485</v>
      </c>
      <c r="B236" s="56" t="s">
        <v>520</v>
      </c>
      <c r="C236" s="40" t="s">
        <v>562</v>
      </c>
      <c r="D236" s="41">
        <v>1</v>
      </c>
      <c r="E236" s="42">
        <v>198</v>
      </c>
      <c r="F236" s="43">
        <v>0.25</v>
      </c>
      <c r="G236" s="44">
        <f t="shared" ref="G236:G239" si="66">ROUNDDOWN(E236*(1-F236),0)</f>
        <v>148</v>
      </c>
      <c r="H236" s="45">
        <f t="shared" ref="H236:H239" si="67">G236*$C$6</f>
        <v>21.138840000000002</v>
      </c>
      <c r="I236" s="45">
        <f t="shared" ref="I236:I239" si="68">H236*D236</f>
        <v>21.138840000000002</v>
      </c>
      <c r="J236" s="45">
        <f t="shared" si="58"/>
        <v>2.7480492000000005</v>
      </c>
      <c r="K236" s="46">
        <f t="shared" ref="K236:K239" si="69">(H236-J236)*D236</f>
        <v>18.390790800000001</v>
      </c>
      <c r="L236" s="47">
        <v>0.20000000000000001</v>
      </c>
      <c r="M236" s="48">
        <f t="shared" ref="M236:M239" si="70">K236*L236</f>
        <v>3.6781581600000006</v>
      </c>
      <c r="N236" s="49">
        <v>0.050000000000000003</v>
      </c>
      <c r="O236" s="50">
        <f t="shared" ref="O236:O239" si="71">K236*N236</f>
        <v>0.91953954000000016</v>
      </c>
      <c r="P236" s="49">
        <v>0.050000000000000003</v>
      </c>
      <c r="Q236" s="50">
        <f t="shared" ref="Q236:Q239" si="72">K236*P236</f>
        <v>0.91953954000000016</v>
      </c>
      <c r="R236" s="51">
        <f t="shared" ref="R236:R239" si="73">IFERROR(ROUND((K236-M236-O236-Q236)/D236,2),0)</f>
        <v>12.869999999999999</v>
      </c>
      <c r="S236" s="52">
        <f t="shared" ref="S236:S239" si="74">+D236*R236</f>
        <v>12.869999999999999</v>
      </c>
      <c r="T236" s="53">
        <f t="shared" ref="T236:T239" si="75">S236/I236</f>
        <v>0.6088318942761286</v>
      </c>
    </row>
    <row r="237" ht="15.95" customHeight="1">
      <c r="A237" s="342" t="s">
        <v>485</v>
      </c>
      <c r="B237" s="56" t="s">
        <v>520</v>
      </c>
      <c r="C237" s="40" t="s">
        <v>562</v>
      </c>
      <c r="D237" s="41">
        <v>3</v>
      </c>
      <c r="E237" s="42">
        <v>198</v>
      </c>
      <c r="F237" s="43">
        <v>0.34000000000000002</v>
      </c>
      <c r="G237" s="44">
        <f t="shared" si="66"/>
        <v>130</v>
      </c>
      <c r="H237" s="45">
        <f t="shared" si="67"/>
        <v>18.567900000000002</v>
      </c>
      <c r="I237" s="45">
        <f t="shared" si="68"/>
        <v>55.703700000000005</v>
      </c>
      <c r="J237" s="45">
        <f t="shared" si="58"/>
        <v>2.4138270000000004</v>
      </c>
      <c r="K237" s="46">
        <f t="shared" si="69"/>
        <v>48.462219000000005</v>
      </c>
      <c r="L237" s="47">
        <v>0.20000000000000001</v>
      </c>
      <c r="M237" s="48">
        <f t="shared" si="70"/>
        <v>9.6924438000000013</v>
      </c>
      <c r="N237" s="49">
        <v>0.050000000000000003</v>
      </c>
      <c r="O237" s="50">
        <f t="shared" si="71"/>
        <v>2.4231109500000003</v>
      </c>
      <c r="P237" s="49">
        <v>0.050000000000000003</v>
      </c>
      <c r="Q237" s="50">
        <f t="shared" si="72"/>
        <v>2.4231109500000003</v>
      </c>
      <c r="R237" s="51">
        <f t="shared" si="73"/>
        <v>11.31</v>
      </c>
      <c r="S237" s="52">
        <f t="shared" si="74"/>
        <v>33.93</v>
      </c>
      <c r="T237" s="53">
        <f t="shared" si="75"/>
        <v>0.60911573198907787</v>
      </c>
    </row>
    <row r="238" ht="15.95" customHeight="1">
      <c r="A238" s="342" t="s">
        <v>485</v>
      </c>
      <c r="B238" s="39" t="s">
        <v>394</v>
      </c>
      <c r="C238" s="40" t="s">
        <v>285</v>
      </c>
      <c r="D238" s="41">
        <v>2</v>
      </c>
      <c r="E238" s="42">
        <v>148</v>
      </c>
      <c r="F238" s="43">
        <v>0.75</v>
      </c>
      <c r="G238" s="44">
        <f t="shared" si="66"/>
        <v>37</v>
      </c>
      <c r="H238" s="45">
        <f t="shared" si="67"/>
        <v>5.2847100000000005</v>
      </c>
      <c r="I238" s="45">
        <f t="shared" si="68"/>
        <v>10.569420000000001</v>
      </c>
      <c r="J238" s="45">
        <f t="shared" si="58"/>
        <v>0.68701230000000013</v>
      </c>
      <c r="K238" s="46">
        <f t="shared" si="69"/>
        <v>9.1953954000000007</v>
      </c>
      <c r="L238" s="47">
        <v>0.20000000000000001</v>
      </c>
      <c r="M238" s="48">
        <f t="shared" si="70"/>
        <v>1.8390790800000003</v>
      </c>
      <c r="N238" s="49">
        <v>0.050000000000000003</v>
      </c>
      <c r="O238" s="50">
        <f t="shared" si="71"/>
        <v>0.45976977000000008</v>
      </c>
      <c r="P238" s="49">
        <v>0.050000000000000003</v>
      </c>
      <c r="Q238" s="50">
        <f t="shared" si="72"/>
        <v>0.45976977000000008</v>
      </c>
      <c r="R238" s="51">
        <f t="shared" si="73"/>
        <v>3.2200000000000002</v>
      </c>
      <c r="S238" s="52">
        <f t="shared" si="74"/>
        <v>6.4400000000000004</v>
      </c>
      <c r="T238" s="53">
        <f t="shared" si="75"/>
        <v>0.60930495713104404</v>
      </c>
    </row>
    <row r="239" ht="15.95" customHeight="1">
      <c r="A239" s="342" t="s">
        <v>485</v>
      </c>
      <c r="B239" s="39" t="s">
        <v>395</v>
      </c>
      <c r="C239" s="40" t="s">
        <v>287</v>
      </c>
      <c r="D239" s="41">
        <v>1</v>
      </c>
      <c r="E239" s="42">
        <v>198</v>
      </c>
      <c r="F239" s="43">
        <v>0</v>
      </c>
      <c r="G239" s="44">
        <f t="shared" si="66"/>
        <v>198</v>
      </c>
      <c r="H239" s="45">
        <f t="shared" si="67"/>
        <v>28.280340000000002</v>
      </c>
      <c r="I239" s="45">
        <f t="shared" si="68"/>
        <v>28.280340000000002</v>
      </c>
      <c r="J239" s="45">
        <f t="shared" si="58"/>
        <v>3.6764442000000006</v>
      </c>
      <c r="K239" s="46">
        <f t="shared" si="69"/>
        <v>24.603895800000004</v>
      </c>
      <c r="L239" s="47">
        <v>0.20000000000000001</v>
      </c>
      <c r="M239" s="48">
        <f t="shared" si="70"/>
        <v>4.9207791600000013</v>
      </c>
      <c r="N239" s="49">
        <v>0.050000000000000003</v>
      </c>
      <c r="O239" s="50">
        <f t="shared" si="71"/>
        <v>1.2301947900000003</v>
      </c>
      <c r="P239" s="49">
        <v>0.050000000000000003</v>
      </c>
      <c r="Q239" s="50">
        <f t="shared" si="72"/>
        <v>1.2301947900000003</v>
      </c>
      <c r="R239" s="51">
        <f t="shared" si="73"/>
        <v>17.219999999999999</v>
      </c>
      <c r="S239" s="52">
        <f t="shared" si="74"/>
        <v>17.219999999999999</v>
      </c>
      <c r="T239" s="53">
        <f t="shared" si="75"/>
        <v>0.60890357046626731</v>
      </c>
    </row>
    <row r="240" ht="15.95" customHeight="1">
      <c r="A240" s="349" t="s">
        <v>500</v>
      </c>
      <c r="B240" s="74"/>
      <c r="C240" s="350"/>
      <c r="D240" s="76">
        <f>SUM(D8:D239)</f>
        <v>34131</v>
      </c>
      <c r="E240" s="77"/>
      <c r="F240" s="78"/>
      <c r="G240" s="79"/>
      <c r="H240" s="80"/>
      <c r="I240" s="80">
        <f>SUM(I8:I239)</f>
        <v>468342.56942999986</v>
      </c>
      <c r="J240" s="81">
        <v>0.13</v>
      </c>
      <c r="K240" s="80">
        <f>SUM(K8:K239)</f>
        <v>407458.03540410032</v>
      </c>
      <c r="L240" s="81">
        <v>0.20000000000000001</v>
      </c>
      <c r="M240" s="82">
        <f>SUM(M8:M239)</f>
        <v>81491.607080820104</v>
      </c>
      <c r="N240" s="81">
        <f>O240/K240</f>
        <v>0.050000000000000024</v>
      </c>
      <c r="O240" s="80">
        <f>SUM(O8:O239)</f>
        <v>20372.901770205026</v>
      </c>
      <c r="P240" s="81">
        <f>Q240/K240</f>
        <v>0.050000000000000024</v>
      </c>
      <c r="Q240" s="82">
        <f>SUM(Q8:Q239)</f>
        <v>20372.901770205026</v>
      </c>
      <c r="R240" s="82"/>
      <c r="S240" s="80">
        <f>SUM(S8:S239)</f>
        <v>285230.52000000019</v>
      </c>
      <c r="T240" s="81">
        <v>0.60999999999999999</v>
      </c>
    </row>
    <row r="241" ht="15.95" customHeight="1">
      <c r="A241" s="351" t="s">
        <v>501</v>
      </c>
      <c r="B241" s="354" t="s">
        <v>22</v>
      </c>
      <c r="C241" s="59" t="str">
        <f>VLOOKUP(B241,'New template'!A:L,2,FALSE)</f>
        <v>E05367</v>
      </c>
      <c r="D241" s="85">
        <v>1</v>
      </c>
      <c r="E241" s="86">
        <v>278</v>
      </c>
      <c r="F241" s="87">
        <v>0.80000000000000004</v>
      </c>
      <c r="G241" s="88">
        <f t="shared" ref="G241:G272" si="76">ROUNDDOWN(E241*(1-F241),0)</f>
        <v>55</v>
      </c>
      <c r="H241" s="89">
        <f t="shared" ref="H241:H272" si="77">G241*$C$6</f>
        <v>7.8556500000000007</v>
      </c>
      <c r="I241" s="89">
        <f t="shared" ref="I241:I272" si="78">H241*D241</f>
        <v>7.8556500000000007</v>
      </c>
      <c r="J241" s="89">
        <f t="shared" ref="J241:J272" si="79">H241*0.13</f>
        <v>1.0212345</v>
      </c>
      <c r="K241" s="90">
        <f t="shared" ref="K241:K272" si="80">(H241-J241)*D241</f>
        <v>6.8344155000000004</v>
      </c>
      <c r="L241" s="91">
        <v>0.20000000000000001</v>
      </c>
      <c r="M241" s="92">
        <f t="shared" ref="M241:M272" si="81">K241*L241</f>
        <v>1.3668831000000001</v>
      </c>
      <c r="N241" s="93">
        <v>0.050000000000000003</v>
      </c>
      <c r="O241" s="94">
        <f t="shared" ref="O241:O272" si="82">K241*N241</f>
        <v>0.34172077500000003</v>
      </c>
      <c r="P241" s="93">
        <v>0.050000000000000003</v>
      </c>
      <c r="Q241" s="94">
        <f t="shared" ref="Q241:Q272" si="83">K241*P241</f>
        <v>0.34172077500000003</v>
      </c>
      <c r="R241" s="95">
        <f t="shared" ref="R241:R272" si="84">IFERROR(ROUND((K241-M241-O241-Q241)/D241,2),0)</f>
        <v>4.7800000000000002</v>
      </c>
      <c r="S241" s="96">
        <f t="shared" ref="S241:S272" si="85">+D241*R241</f>
        <v>4.7800000000000002</v>
      </c>
      <c r="T241" s="97">
        <f t="shared" ref="T241:T272" si="86">S241/I241</f>
        <v>0.6084792474206463</v>
      </c>
    </row>
    <row r="242" ht="15.95" customHeight="1">
      <c r="A242" s="351" t="s">
        <v>501</v>
      </c>
      <c r="B242" s="354" t="s">
        <v>402</v>
      </c>
      <c r="C242" s="59" t="str">
        <f>VLOOKUP(B242,'New template'!A:L,2,FALSE)</f>
        <v>E03174</v>
      </c>
      <c r="D242" s="85">
        <v>4</v>
      </c>
      <c r="E242" s="86">
        <v>268</v>
      </c>
      <c r="F242" s="87">
        <v>0.82999999999999996</v>
      </c>
      <c r="G242" s="88">
        <f t="shared" si="76"/>
        <v>45</v>
      </c>
      <c r="H242" s="89">
        <f t="shared" si="77"/>
        <v>6.4273500000000006</v>
      </c>
      <c r="I242" s="89">
        <f t="shared" si="78"/>
        <v>25.709400000000002</v>
      </c>
      <c r="J242" s="89">
        <f t="shared" si="79"/>
        <v>0.83555550000000012</v>
      </c>
      <c r="K242" s="90">
        <f t="shared" si="80"/>
        <v>22.367178000000003</v>
      </c>
      <c r="L242" s="91">
        <v>0.20000000000000001</v>
      </c>
      <c r="M242" s="92">
        <f t="shared" si="81"/>
        <v>4.4734356000000011</v>
      </c>
      <c r="N242" s="93">
        <v>0.050000000000000003</v>
      </c>
      <c r="O242" s="94">
        <f t="shared" si="82"/>
        <v>1.1183589000000003</v>
      </c>
      <c r="P242" s="93">
        <v>0.050000000000000003</v>
      </c>
      <c r="Q242" s="94">
        <f t="shared" si="83"/>
        <v>1.1183589000000003</v>
      </c>
      <c r="R242" s="95">
        <f t="shared" si="84"/>
        <v>3.9100000000000001</v>
      </c>
      <c r="S242" s="96">
        <f t="shared" si="85"/>
        <v>15.640000000000001</v>
      </c>
      <c r="T242" s="97">
        <f t="shared" si="86"/>
        <v>0.60833780640543922</v>
      </c>
    </row>
    <row r="243" ht="15.95" customHeight="1">
      <c r="A243" s="351" t="s">
        <v>501</v>
      </c>
      <c r="B243" s="354" t="s">
        <v>328</v>
      </c>
      <c r="C243" s="59" t="s">
        <v>476</v>
      </c>
      <c r="D243" s="85">
        <v>2</v>
      </c>
      <c r="E243" s="86">
        <v>368</v>
      </c>
      <c r="F243" s="87">
        <v>0.80000000000000004</v>
      </c>
      <c r="G243" s="88">
        <f t="shared" si="76"/>
        <v>73</v>
      </c>
      <c r="H243" s="89">
        <f t="shared" si="77"/>
        <v>10.426590000000001</v>
      </c>
      <c r="I243" s="89">
        <f t="shared" si="78"/>
        <v>20.853180000000002</v>
      </c>
      <c r="J243" s="89">
        <f t="shared" si="79"/>
        <v>1.3554567000000002</v>
      </c>
      <c r="K243" s="90">
        <f t="shared" si="80"/>
        <v>18.142266600000003</v>
      </c>
      <c r="L243" s="91">
        <v>0.20000000000000001</v>
      </c>
      <c r="M243" s="92">
        <f t="shared" si="81"/>
        <v>3.6284533200000006</v>
      </c>
      <c r="N243" s="93">
        <v>0.050000000000000003</v>
      </c>
      <c r="O243" s="94">
        <f t="shared" si="82"/>
        <v>0.90711333000000016</v>
      </c>
      <c r="P243" s="93">
        <v>0.050000000000000003</v>
      </c>
      <c r="Q243" s="94">
        <f t="shared" si="83"/>
        <v>0.90711333000000016</v>
      </c>
      <c r="R243" s="95">
        <f t="shared" si="84"/>
        <v>6.3499999999999996</v>
      </c>
      <c r="S243" s="96">
        <f t="shared" si="85"/>
        <v>12.699999999999999</v>
      </c>
      <c r="T243" s="97">
        <f t="shared" si="86"/>
        <v>0.60901982335547855</v>
      </c>
    </row>
    <row r="244" ht="15.95" customHeight="1">
      <c r="A244" s="351" t="s">
        <v>501</v>
      </c>
      <c r="B244" s="354" t="s">
        <v>329</v>
      </c>
      <c r="C244" s="59" t="s">
        <v>486</v>
      </c>
      <c r="D244" s="85">
        <v>14</v>
      </c>
      <c r="E244" s="86">
        <v>498</v>
      </c>
      <c r="F244" s="87">
        <v>0.80000000000000004</v>
      </c>
      <c r="G244" s="88">
        <f t="shared" si="76"/>
        <v>99</v>
      </c>
      <c r="H244" s="89">
        <f t="shared" si="77"/>
        <v>14.140170000000001</v>
      </c>
      <c r="I244" s="89">
        <f t="shared" si="78"/>
        <v>197.96238000000002</v>
      </c>
      <c r="J244" s="89">
        <f t="shared" si="79"/>
        <v>1.8382221000000003</v>
      </c>
      <c r="K244" s="90">
        <f t="shared" si="80"/>
        <v>172.22727060000003</v>
      </c>
      <c r="L244" s="91">
        <v>0.20000000000000001</v>
      </c>
      <c r="M244" s="92">
        <f t="shared" si="81"/>
        <v>34.445454120000008</v>
      </c>
      <c r="N244" s="93">
        <v>0.050000000000000003</v>
      </c>
      <c r="O244" s="94">
        <f t="shared" si="82"/>
        <v>8.611363530000002</v>
      </c>
      <c r="P244" s="93">
        <v>0.050000000000000003</v>
      </c>
      <c r="Q244" s="94">
        <f t="shared" si="83"/>
        <v>8.611363530000002</v>
      </c>
      <c r="R244" s="95">
        <f t="shared" si="84"/>
        <v>8.6099999999999994</v>
      </c>
      <c r="S244" s="96">
        <f t="shared" si="85"/>
        <v>120.53999999999999</v>
      </c>
      <c r="T244" s="97">
        <f t="shared" si="86"/>
        <v>0.60890357046626731</v>
      </c>
    </row>
    <row r="245" ht="15.95" customHeight="1">
      <c r="A245" s="351" t="s">
        <v>501</v>
      </c>
      <c r="B245" s="354" t="s">
        <v>331</v>
      </c>
      <c r="C245" s="59" t="str">
        <f>VLOOKUP(B245,'New template'!A:L,2,FALSE)</f>
        <v>E05838</v>
      </c>
      <c r="D245" s="85">
        <v>17</v>
      </c>
      <c r="E245" s="86">
        <v>348</v>
      </c>
      <c r="F245" s="87">
        <v>0.5</v>
      </c>
      <c r="G245" s="88">
        <f t="shared" si="76"/>
        <v>174</v>
      </c>
      <c r="H245" s="89">
        <f t="shared" si="77"/>
        <v>24.852420000000002</v>
      </c>
      <c r="I245" s="89">
        <f t="shared" si="78"/>
        <v>422.49114000000003</v>
      </c>
      <c r="J245" s="89">
        <f t="shared" si="79"/>
        <v>3.2308146000000004</v>
      </c>
      <c r="K245" s="90">
        <f t="shared" si="80"/>
        <v>367.56729180000002</v>
      </c>
      <c r="L245" s="91">
        <v>0.20000000000000001</v>
      </c>
      <c r="M245" s="92">
        <f t="shared" si="81"/>
        <v>73.513458360000001</v>
      </c>
      <c r="N245" s="93">
        <v>0.050000000000000003</v>
      </c>
      <c r="O245" s="94">
        <f t="shared" si="82"/>
        <v>18.37836459</v>
      </c>
      <c r="P245" s="93">
        <v>0.050000000000000003</v>
      </c>
      <c r="Q245" s="94">
        <f t="shared" si="83"/>
        <v>18.37836459</v>
      </c>
      <c r="R245" s="95">
        <f t="shared" si="84"/>
        <v>15.140000000000001</v>
      </c>
      <c r="S245" s="96">
        <f t="shared" si="85"/>
        <v>257.38</v>
      </c>
      <c r="T245" s="97">
        <f t="shared" si="86"/>
        <v>0.60919620704945432</v>
      </c>
    </row>
    <row r="246" ht="15.95" customHeight="1">
      <c r="A246" s="351" t="s">
        <v>501</v>
      </c>
      <c r="B246" s="354" t="s">
        <v>32</v>
      </c>
      <c r="C246" s="59" t="str">
        <f>VLOOKUP(B246,'New template'!A:L,2,FALSE)</f>
        <v>E05837</v>
      </c>
      <c r="D246" s="85">
        <v>1</v>
      </c>
      <c r="E246" s="86">
        <v>298</v>
      </c>
      <c r="F246" s="87">
        <v>0.5</v>
      </c>
      <c r="G246" s="88">
        <f t="shared" si="76"/>
        <v>149</v>
      </c>
      <c r="H246" s="89">
        <f t="shared" si="77"/>
        <v>21.281670000000002</v>
      </c>
      <c r="I246" s="89">
        <f t="shared" si="78"/>
        <v>21.281670000000002</v>
      </c>
      <c r="J246" s="89">
        <f t="shared" si="79"/>
        <v>2.7666171000000004</v>
      </c>
      <c r="K246" s="90">
        <f t="shared" si="80"/>
        <v>18.515052900000001</v>
      </c>
      <c r="L246" s="91">
        <v>0.20000000000000001</v>
      </c>
      <c r="M246" s="92">
        <f t="shared" si="81"/>
        <v>3.7030105800000004</v>
      </c>
      <c r="N246" s="93">
        <v>0.050000000000000003</v>
      </c>
      <c r="O246" s="94">
        <f t="shared" si="82"/>
        <v>0.9257526450000001</v>
      </c>
      <c r="P246" s="93">
        <v>0.050000000000000003</v>
      </c>
      <c r="Q246" s="94">
        <f t="shared" si="83"/>
        <v>0.9257526450000001</v>
      </c>
      <c r="R246" s="95">
        <f t="shared" si="84"/>
        <v>12.960000000000001</v>
      </c>
      <c r="S246" s="96">
        <f t="shared" si="85"/>
        <v>12.960000000000001</v>
      </c>
      <c r="T246" s="97">
        <f t="shared" si="86"/>
        <v>0.60897476560815011</v>
      </c>
    </row>
    <row r="247" ht="15.95" customHeight="1">
      <c r="A247" s="351" t="s">
        <v>501</v>
      </c>
      <c r="B247" s="354" t="s">
        <v>32</v>
      </c>
      <c r="C247" s="59" t="str">
        <f>VLOOKUP(B247,'New template'!A:L,2,FALSE)</f>
        <v>E05837</v>
      </c>
      <c r="D247" s="85">
        <v>51</v>
      </c>
      <c r="E247" s="86">
        <v>298</v>
      </c>
      <c r="F247" s="87">
        <v>0.5</v>
      </c>
      <c r="G247" s="88">
        <f t="shared" si="76"/>
        <v>149</v>
      </c>
      <c r="H247" s="89">
        <f t="shared" si="77"/>
        <v>21.281670000000002</v>
      </c>
      <c r="I247" s="89">
        <f t="shared" si="78"/>
        <v>1085.36517</v>
      </c>
      <c r="J247" s="89">
        <f t="shared" si="79"/>
        <v>2.7666171000000004</v>
      </c>
      <c r="K247" s="90">
        <f t="shared" si="80"/>
        <v>944.26769790000003</v>
      </c>
      <c r="L247" s="91">
        <v>0.20000000000000001</v>
      </c>
      <c r="M247" s="92">
        <f t="shared" si="81"/>
        <v>188.85353958000002</v>
      </c>
      <c r="N247" s="93">
        <v>0.050000000000000003</v>
      </c>
      <c r="O247" s="94">
        <f t="shared" si="82"/>
        <v>47.213384895000004</v>
      </c>
      <c r="P247" s="93">
        <v>0.050000000000000003</v>
      </c>
      <c r="Q247" s="94">
        <f t="shared" si="83"/>
        <v>47.213384895000004</v>
      </c>
      <c r="R247" s="95">
        <f t="shared" si="84"/>
        <v>12.960000000000001</v>
      </c>
      <c r="S247" s="96">
        <f t="shared" si="85"/>
        <v>660.96000000000004</v>
      </c>
      <c r="T247" s="97">
        <f t="shared" si="86"/>
        <v>0.60897476560815011</v>
      </c>
    </row>
    <row r="248" ht="15.95" customHeight="1">
      <c r="A248" s="351" t="s">
        <v>501</v>
      </c>
      <c r="B248" s="354" t="s">
        <v>48</v>
      </c>
      <c r="C248" s="59" t="str">
        <f>VLOOKUP(B248,'New template'!A:L,2,FALSE)</f>
        <v>E03009</v>
      </c>
      <c r="D248" s="85">
        <v>33</v>
      </c>
      <c r="E248" s="86">
        <v>268</v>
      </c>
      <c r="F248" s="87">
        <v>0.90000000000000002</v>
      </c>
      <c r="G248" s="88">
        <f t="shared" si="76"/>
        <v>26</v>
      </c>
      <c r="H248" s="89">
        <f t="shared" si="77"/>
        <v>3.7135800000000003</v>
      </c>
      <c r="I248" s="89">
        <f t="shared" si="78"/>
        <v>122.54814000000002</v>
      </c>
      <c r="J248" s="89">
        <f t="shared" si="79"/>
        <v>0.48276540000000007</v>
      </c>
      <c r="K248" s="90">
        <f t="shared" si="80"/>
        <v>106.61688180000002</v>
      </c>
      <c r="L248" s="91">
        <v>0.20000000000000001</v>
      </c>
      <c r="M248" s="92">
        <f t="shared" si="81"/>
        <v>21.323376360000005</v>
      </c>
      <c r="N248" s="93">
        <v>0.050000000000000003</v>
      </c>
      <c r="O248" s="94">
        <f t="shared" si="82"/>
        <v>5.3308440900000011</v>
      </c>
      <c r="P248" s="93">
        <v>0.050000000000000003</v>
      </c>
      <c r="Q248" s="94">
        <f t="shared" si="83"/>
        <v>5.3308440900000011</v>
      </c>
      <c r="R248" s="95">
        <f t="shared" si="84"/>
        <v>2.2599999999999998</v>
      </c>
      <c r="S248" s="96">
        <f t="shared" si="85"/>
        <v>74.579999999999998</v>
      </c>
      <c r="T248" s="97">
        <f t="shared" si="86"/>
        <v>0.60857716812348184</v>
      </c>
    </row>
    <row r="249" ht="15.95" customHeight="1">
      <c r="A249" s="351" t="s">
        <v>501</v>
      </c>
      <c r="B249" s="354" t="s">
        <v>50</v>
      </c>
      <c r="C249" s="59" t="str">
        <f>VLOOKUP(B249,'New template'!A:L,2,FALSE)</f>
        <v xml:space="preserve">E03483 </v>
      </c>
      <c r="D249" s="85">
        <v>10</v>
      </c>
      <c r="E249" s="86">
        <v>368</v>
      </c>
      <c r="F249" s="87">
        <v>0.84999999999999998</v>
      </c>
      <c r="G249" s="88">
        <f t="shared" si="76"/>
        <v>55</v>
      </c>
      <c r="H249" s="89">
        <f t="shared" si="77"/>
        <v>7.8556500000000007</v>
      </c>
      <c r="I249" s="89">
        <f t="shared" si="78"/>
        <v>78.5565</v>
      </c>
      <c r="J249" s="89">
        <f t="shared" si="79"/>
        <v>1.0212345</v>
      </c>
      <c r="K249" s="90">
        <f t="shared" si="80"/>
        <v>68.344155000000001</v>
      </c>
      <c r="L249" s="91">
        <v>0.20000000000000001</v>
      </c>
      <c r="M249" s="92">
        <f t="shared" si="81"/>
        <v>13.668831000000001</v>
      </c>
      <c r="N249" s="93">
        <v>0.050000000000000003</v>
      </c>
      <c r="O249" s="94">
        <f t="shared" si="82"/>
        <v>3.4172077500000002</v>
      </c>
      <c r="P249" s="93">
        <v>0.050000000000000003</v>
      </c>
      <c r="Q249" s="94">
        <f t="shared" si="83"/>
        <v>3.4172077500000002</v>
      </c>
      <c r="R249" s="95">
        <f t="shared" si="84"/>
        <v>4.7800000000000002</v>
      </c>
      <c r="S249" s="96">
        <f t="shared" si="85"/>
        <v>47.800000000000004</v>
      </c>
      <c r="T249" s="97">
        <f t="shared" si="86"/>
        <v>0.6084792474206463</v>
      </c>
    </row>
    <row r="250" ht="15.95" customHeight="1">
      <c r="A250" s="351" t="s">
        <v>501</v>
      </c>
      <c r="B250" s="354" t="s">
        <v>42</v>
      </c>
      <c r="C250" s="59" t="str">
        <f>VLOOKUP(B250,'New template'!A:L,2,FALSE)</f>
        <v>E03350</v>
      </c>
      <c r="D250" s="85">
        <v>1</v>
      </c>
      <c r="E250" s="86">
        <v>198</v>
      </c>
      <c r="F250" s="87">
        <v>0.85999999999999999</v>
      </c>
      <c r="G250" s="88">
        <f t="shared" si="76"/>
        <v>27</v>
      </c>
      <c r="H250" s="89">
        <f t="shared" si="77"/>
        <v>3.8564100000000003</v>
      </c>
      <c r="I250" s="89">
        <f t="shared" si="78"/>
        <v>3.8564100000000003</v>
      </c>
      <c r="J250" s="89">
        <f t="shared" si="79"/>
        <v>0.50133330000000009</v>
      </c>
      <c r="K250" s="90">
        <f t="shared" si="80"/>
        <v>3.3550767000000001</v>
      </c>
      <c r="L250" s="91">
        <v>0.20000000000000001</v>
      </c>
      <c r="M250" s="92">
        <f t="shared" si="81"/>
        <v>0.67101534000000007</v>
      </c>
      <c r="N250" s="93">
        <v>0.050000000000000003</v>
      </c>
      <c r="O250" s="94">
        <f t="shared" si="82"/>
        <v>0.16775383500000002</v>
      </c>
      <c r="P250" s="93">
        <v>0.050000000000000003</v>
      </c>
      <c r="Q250" s="94">
        <f t="shared" si="83"/>
        <v>0.16775383500000002</v>
      </c>
      <c r="R250" s="95">
        <f t="shared" si="84"/>
        <v>2.3500000000000001</v>
      </c>
      <c r="S250" s="96">
        <f t="shared" si="85"/>
        <v>2.3500000000000001</v>
      </c>
      <c r="T250" s="97">
        <f t="shared" si="86"/>
        <v>0.60937504051695746</v>
      </c>
    </row>
    <row r="251" ht="15.95" customHeight="1">
      <c r="A251" s="351" t="s">
        <v>501</v>
      </c>
      <c r="B251" s="354" t="s">
        <v>44</v>
      </c>
      <c r="C251" s="59" t="str">
        <f>VLOOKUP(B251,'New template'!A:L,2,FALSE)</f>
        <v>E04120</v>
      </c>
      <c r="D251" s="85">
        <v>1</v>
      </c>
      <c r="E251" s="86">
        <v>298</v>
      </c>
      <c r="F251" s="87">
        <v>0.83999999999999997</v>
      </c>
      <c r="G251" s="88">
        <f t="shared" si="76"/>
        <v>47</v>
      </c>
      <c r="H251" s="89">
        <f t="shared" si="77"/>
        <v>6.7130100000000006</v>
      </c>
      <c r="I251" s="89">
        <f t="shared" si="78"/>
        <v>6.7130100000000006</v>
      </c>
      <c r="J251" s="89">
        <f t="shared" si="79"/>
        <v>0.87269130000000006</v>
      </c>
      <c r="K251" s="90">
        <f t="shared" si="80"/>
        <v>5.840318700000001</v>
      </c>
      <c r="L251" s="91">
        <v>0.20000000000000001</v>
      </c>
      <c r="M251" s="92">
        <f t="shared" si="81"/>
        <v>1.1680637400000002</v>
      </c>
      <c r="N251" s="93">
        <v>0.050000000000000003</v>
      </c>
      <c r="O251" s="94">
        <f t="shared" si="82"/>
        <v>0.29201593500000006</v>
      </c>
      <c r="P251" s="93">
        <v>0.050000000000000003</v>
      </c>
      <c r="Q251" s="94">
        <f t="shared" si="83"/>
        <v>0.29201593500000006</v>
      </c>
      <c r="R251" s="95">
        <f t="shared" si="84"/>
        <v>4.0899999999999999</v>
      </c>
      <c r="S251" s="96">
        <f t="shared" si="85"/>
        <v>4.0899999999999999</v>
      </c>
      <c r="T251" s="97">
        <f t="shared" si="86"/>
        <v>0.60926469646254056</v>
      </c>
    </row>
    <row r="252" ht="15.95" customHeight="1">
      <c r="A252" s="351" t="s">
        <v>501</v>
      </c>
      <c r="B252" s="354" t="s">
        <v>46</v>
      </c>
      <c r="C252" s="59" t="str">
        <f>VLOOKUP(B252,'New template'!A:L,2,FALSE)</f>
        <v>E06275</v>
      </c>
      <c r="D252" s="85">
        <v>2</v>
      </c>
      <c r="E252" s="86">
        <v>398</v>
      </c>
      <c r="F252" s="87">
        <v>0.81999999999999995</v>
      </c>
      <c r="G252" s="88">
        <f t="shared" si="76"/>
        <v>71</v>
      </c>
      <c r="H252" s="89">
        <f t="shared" si="77"/>
        <v>10.140930000000001</v>
      </c>
      <c r="I252" s="89">
        <f t="shared" si="78"/>
        <v>20.281860000000002</v>
      </c>
      <c r="J252" s="89">
        <f t="shared" si="79"/>
        <v>1.3183209000000002</v>
      </c>
      <c r="K252" s="90">
        <f t="shared" si="80"/>
        <v>17.645218200000002</v>
      </c>
      <c r="L252" s="91">
        <v>0.20000000000000001</v>
      </c>
      <c r="M252" s="92">
        <f t="shared" si="81"/>
        <v>3.5290436400000007</v>
      </c>
      <c r="N252" s="93">
        <v>0.050000000000000003</v>
      </c>
      <c r="O252" s="94">
        <f t="shared" si="82"/>
        <v>0.88226091000000018</v>
      </c>
      <c r="P252" s="93">
        <v>0.050000000000000003</v>
      </c>
      <c r="Q252" s="94">
        <f t="shared" si="83"/>
        <v>0.88226091000000018</v>
      </c>
      <c r="R252" s="95">
        <f t="shared" si="84"/>
        <v>6.1799999999999997</v>
      </c>
      <c r="S252" s="96">
        <f t="shared" si="85"/>
        <v>12.359999999999999</v>
      </c>
      <c r="T252" s="97">
        <f t="shared" si="86"/>
        <v>0.60941156284482778</v>
      </c>
    </row>
    <row r="253" ht="15.95" customHeight="1">
      <c r="A253" s="351" t="s">
        <v>501</v>
      </c>
      <c r="B253" s="354" t="s">
        <v>54</v>
      </c>
      <c r="C253" s="59" t="str">
        <f>VLOOKUP(B253,'New template'!A:L,2,FALSE)</f>
        <v>E01927</v>
      </c>
      <c r="D253" s="85">
        <v>2</v>
      </c>
      <c r="E253" s="86">
        <v>198</v>
      </c>
      <c r="F253" s="87">
        <v>0</v>
      </c>
      <c r="G253" s="88">
        <f t="shared" si="76"/>
        <v>198</v>
      </c>
      <c r="H253" s="89">
        <f t="shared" si="77"/>
        <v>28.280340000000002</v>
      </c>
      <c r="I253" s="89">
        <f t="shared" si="78"/>
        <v>56.560680000000005</v>
      </c>
      <c r="J253" s="89">
        <f t="shared" si="79"/>
        <v>3.6764442000000006</v>
      </c>
      <c r="K253" s="90">
        <f t="shared" si="80"/>
        <v>49.207791600000007</v>
      </c>
      <c r="L253" s="91">
        <v>0.20000000000000001</v>
      </c>
      <c r="M253" s="92">
        <f t="shared" si="81"/>
        <v>9.8415583200000025</v>
      </c>
      <c r="N253" s="93">
        <v>0.050000000000000003</v>
      </c>
      <c r="O253" s="94">
        <f t="shared" si="82"/>
        <v>2.4603895800000006</v>
      </c>
      <c r="P253" s="93">
        <v>0.050000000000000003</v>
      </c>
      <c r="Q253" s="94">
        <f t="shared" si="83"/>
        <v>2.4603895800000006</v>
      </c>
      <c r="R253" s="95">
        <f t="shared" si="84"/>
        <v>17.219999999999999</v>
      </c>
      <c r="S253" s="96">
        <f t="shared" si="85"/>
        <v>34.439999999999998</v>
      </c>
      <c r="T253" s="97">
        <f t="shared" si="86"/>
        <v>0.60890357046626731</v>
      </c>
    </row>
    <row r="254" ht="15.95" customHeight="1">
      <c r="A254" s="351" t="s">
        <v>501</v>
      </c>
      <c r="B254" s="354" t="s">
        <v>334</v>
      </c>
      <c r="C254" s="59"/>
      <c r="D254" s="85">
        <v>1</v>
      </c>
      <c r="E254" s="86">
        <v>268</v>
      </c>
      <c r="F254" s="87">
        <v>0</v>
      </c>
      <c r="G254" s="88">
        <f t="shared" si="76"/>
        <v>268</v>
      </c>
      <c r="H254" s="89">
        <f t="shared" si="77"/>
        <v>38.278440000000003</v>
      </c>
      <c r="I254" s="89">
        <f t="shared" si="78"/>
        <v>38.278440000000003</v>
      </c>
      <c r="J254" s="89">
        <f t="shared" si="79"/>
        <v>4.9761972000000005</v>
      </c>
      <c r="K254" s="90">
        <f t="shared" si="80"/>
        <v>33.302242800000002</v>
      </c>
      <c r="L254" s="91">
        <v>0.20000000000000001</v>
      </c>
      <c r="M254" s="92">
        <f t="shared" si="81"/>
        <v>6.6604485600000007</v>
      </c>
      <c r="N254" s="93">
        <v>0.050000000000000003</v>
      </c>
      <c r="O254" s="94">
        <f t="shared" si="82"/>
        <v>1.6651121400000002</v>
      </c>
      <c r="P254" s="93">
        <v>0.050000000000000003</v>
      </c>
      <c r="Q254" s="94">
        <f t="shared" si="83"/>
        <v>1.6651121400000002</v>
      </c>
      <c r="R254" s="95">
        <f t="shared" si="84"/>
        <v>23.309999999999999</v>
      </c>
      <c r="S254" s="96">
        <f t="shared" si="85"/>
        <v>23.309999999999999</v>
      </c>
      <c r="T254" s="97">
        <f t="shared" si="86"/>
        <v>0.60895898578938945</v>
      </c>
    </row>
    <row r="255" ht="15.95" customHeight="1">
      <c r="A255" s="351" t="s">
        <v>501</v>
      </c>
      <c r="B255" s="354" t="s">
        <v>521</v>
      </c>
      <c r="C255" s="59"/>
      <c r="D255" s="85">
        <v>1</v>
      </c>
      <c r="E255" s="86">
        <v>198</v>
      </c>
      <c r="F255" s="87">
        <v>0</v>
      </c>
      <c r="G255" s="88">
        <f t="shared" si="76"/>
        <v>198</v>
      </c>
      <c r="H255" s="89">
        <f t="shared" si="77"/>
        <v>28.280340000000002</v>
      </c>
      <c r="I255" s="89">
        <f t="shared" si="78"/>
        <v>28.280340000000002</v>
      </c>
      <c r="J255" s="89">
        <f t="shared" si="79"/>
        <v>3.6764442000000006</v>
      </c>
      <c r="K255" s="90">
        <f t="shared" si="80"/>
        <v>24.603895800000004</v>
      </c>
      <c r="L255" s="91">
        <v>0.20000000000000001</v>
      </c>
      <c r="M255" s="92">
        <f t="shared" si="81"/>
        <v>4.9207791600000013</v>
      </c>
      <c r="N255" s="93">
        <v>0.050000000000000003</v>
      </c>
      <c r="O255" s="94">
        <f t="shared" si="82"/>
        <v>1.2301947900000003</v>
      </c>
      <c r="P255" s="93">
        <v>0.050000000000000003</v>
      </c>
      <c r="Q255" s="94">
        <f t="shared" si="83"/>
        <v>1.2301947900000003</v>
      </c>
      <c r="R255" s="95">
        <f t="shared" si="84"/>
        <v>17.219999999999999</v>
      </c>
      <c r="S255" s="96">
        <f t="shared" si="85"/>
        <v>17.219999999999999</v>
      </c>
      <c r="T255" s="97">
        <f t="shared" si="86"/>
        <v>0.60890357046626731</v>
      </c>
    </row>
    <row r="256" ht="15.95" customHeight="1">
      <c r="A256" s="351" t="s">
        <v>501</v>
      </c>
      <c r="B256" s="354" t="s">
        <v>74</v>
      </c>
      <c r="C256" s="59" t="str">
        <f>VLOOKUP(B256,'New template'!A:L,2,FALSE)</f>
        <v>E05019</v>
      </c>
      <c r="D256" s="85">
        <v>1</v>
      </c>
      <c r="E256" s="86">
        <v>248</v>
      </c>
      <c r="F256" s="87">
        <v>0.5</v>
      </c>
      <c r="G256" s="88">
        <f t="shared" si="76"/>
        <v>124</v>
      </c>
      <c r="H256" s="89">
        <f t="shared" si="77"/>
        <v>17.710920000000002</v>
      </c>
      <c r="I256" s="89">
        <f t="shared" si="78"/>
        <v>17.710920000000002</v>
      </c>
      <c r="J256" s="89">
        <f t="shared" si="79"/>
        <v>2.3024196000000003</v>
      </c>
      <c r="K256" s="90">
        <f t="shared" si="80"/>
        <v>15.408500400000001</v>
      </c>
      <c r="L256" s="91">
        <v>0.20000000000000001</v>
      </c>
      <c r="M256" s="92">
        <f t="shared" si="81"/>
        <v>3.0817000800000005</v>
      </c>
      <c r="N256" s="93">
        <v>0.050000000000000003</v>
      </c>
      <c r="O256" s="94">
        <f t="shared" si="82"/>
        <v>0.77042502000000013</v>
      </c>
      <c r="P256" s="93">
        <v>0.050000000000000003</v>
      </c>
      <c r="Q256" s="94">
        <f t="shared" si="83"/>
        <v>0.77042502000000013</v>
      </c>
      <c r="R256" s="95">
        <f t="shared" si="84"/>
        <v>10.789999999999999</v>
      </c>
      <c r="S256" s="96">
        <f t="shared" si="85"/>
        <v>10.789999999999999</v>
      </c>
      <c r="T256" s="97">
        <f t="shared" si="86"/>
        <v>0.6092286566705738</v>
      </c>
    </row>
    <row r="257" ht="15.95" customHeight="1">
      <c r="A257" s="351" t="s">
        <v>501</v>
      </c>
      <c r="B257" s="354" t="s">
        <v>76</v>
      </c>
      <c r="C257" s="59" t="str">
        <f>VLOOKUP(B257,'New template'!A:L,2,FALSE)</f>
        <v>E05733</v>
      </c>
      <c r="D257" s="85">
        <v>1</v>
      </c>
      <c r="E257" s="86">
        <v>348</v>
      </c>
      <c r="F257" s="87">
        <v>0.5</v>
      </c>
      <c r="G257" s="88">
        <f t="shared" si="76"/>
        <v>174</v>
      </c>
      <c r="H257" s="89">
        <f t="shared" si="77"/>
        <v>24.852420000000002</v>
      </c>
      <c r="I257" s="89">
        <f t="shared" si="78"/>
        <v>24.852420000000002</v>
      </c>
      <c r="J257" s="89">
        <f t="shared" si="79"/>
        <v>3.2308146000000004</v>
      </c>
      <c r="K257" s="90">
        <f t="shared" si="80"/>
        <v>21.6216054</v>
      </c>
      <c r="L257" s="91">
        <v>0.20000000000000001</v>
      </c>
      <c r="M257" s="92">
        <f t="shared" si="81"/>
        <v>4.3243210799999998</v>
      </c>
      <c r="N257" s="93">
        <v>0.050000000000000003</v>
      </c>
      <c r="O257" s="94">
        <f t="shared" si="82"/>
        <v>1.08108027</v>
      </c>
      <c r="P257" s="93">
        <v>0.050000000000000003</v>
      </c>
      <c r="Q257" s="94">
        <f t="shared" si="83"/>
        <v>1.08108027</v>
      </c>
      <c r="R257" s="95">
        <f t="shared" si="84"/>
        <v>15.140000000000001</v>
      </c>
      <c r="S257" s="96">
        <f t="shared" si="85"/>
        <v>15.140000000000001</v>
      </c>
      <c r="T257" s="97">
        <f t="shared" si="86"/>
        <v>0.60919620704945432</v>
      </c>
    </row>
    <row r="258" ht="15.95" customHeight="1">
      <c r="A258" s="351" t="s">
        <v>501</v>
      </c>
      <c r="B258" s="354" t="s">
        <v>78</v>
      </c>
      <c r="C258" s="59" t="str">
        <f>VLOOKUP(B258,'New template'!A:L,2,FALSE)</f>
        <v>E02533</v>
      </c>
      <c r="D258" s="85">
        <v>4</v>
      </c>
      <c r="E258" s="86">
        <v>198</v>
      </c>
      <c r="F258" s="87">
        <v>0.83999999999999997</v>
      </c>
      <c r="G258" s="88">
        <f t="shared" si="76"/>
        <v>31</v>
      </c>
      <c r="H258" s="89">
        <f t="shared" si="77"/>
        <v>4.4277300000000004</v>
      </c>
      <c r="I258" s="89">
        <f t="shared" si="78"/>
        <v>17.710920000000002</v>
      </c>
      <c r="J258" s="89">
        <f t="shared" si="79"/>
        <v>0.57560490000000009</v>
      </c>
      <c r="K258" s="90">
        <f t="shared" si="80"/>
        <v>15.408500400000001</v>
      </c>
      <c r="L258" s="91">
        <v>0.20000000000000001</v>
      </c>
      <c r="M258" s="92">
        <f t="shared" si="81"/>
        <v>3.0817000800000005</v>
      </c>
      <c r="N258" s="93">
        <v>0.050000000000000003</v>
      </c>
      <c r="O258" s="94">
        <f t="shared" si="82"/>
        <v>0.77042502000000013</v>
      </c>
      <c r="P258" s="93">
        <v>0.050000000000000003</v>
      </c>
      <c r="Q258" s="94">
        <f t="shared" si="83"/>
        <v>0.77042502000000013</v>
      </c>
      <c r="R258" s="95">
        <f t="shared" si="84"/>
        <v>2.7000000000000002</v>
      </c>
      <c r="S258" s="96">
        <f t="shared" si="85"/>
        <v>10.800000000000001</v>
      </c>
      <c r="T258" s="97">
        <f t="shared" si="86"/>
        <v>0.60979328007805356</v>
      </c>
    </row>
    <row r="259" ht="15.95" customHeight="1">
      <c r="A259" s="351" t="s">
        <v>501</v>
      </c>
      <c r="B259" s="354" t="s">
        <v>82</v>
      </c>
      <c r="C259" s="59" t="str">
        <f>VLOOKUP(B259,'New template'!A:L,2,FALSE)</f>
        <v>E02596</v>
      </c>
      <c r="D259" s="85">
        <v>2</v>
      </c>
      <c r="E259" s="86">
        <v>398</v>
      </c>
      <c r="F259" s="87">
        <v>0.75</v>
      </c>
      <c r="G259" s="88">
        <f t="shared" si="76"/>
        <v>99</v>
      </c>
      <c r="H259" s="89">
        <f t="shared" si="77"/>
        <v>14.140170000000001</v>
      </c>
      <c r="I259" s="89">
        <f t="shared" si="78"/>
        <v>28.280340000000002</v>
      </c>
      <c r="J259" s="89">
        <f t="shared" si="79"/>
        <v>1.8382221000000003</v>
      </c>
      <c r="K259" s="90">
        <f t="shared" si="80"/>
        <v>24.603895800000004</v>
      </c>
      <c r="L259" s="91">
        <v>0.20000000000000001</v>
      </c>
      <c r="M259" s="92">
        <f t="shared" si="81"/>
        <v>4.9207791600000013</v>
      </c>
      <c r="N259" s="93">
        <v>0.050000000000000003</v>
      </c>
      <c r="O259" s="94">
        <f t="shared" si="82"/>
        <v>1.2301947900000003</v>
      </c>
      <c r="P259" s="93">
        <v>0.050000000000000003</v>
      </c>
      <c r="Q259" s="94">
        <f t="shared" si="83"/>
        <v>1.2301947900000003</v>
      </c>
      <c r="R259" s="95">
        <f t="shared" si="84"/>
        <v>8.6099999999999994</v>
      </c>
      <c r="S259" s="96">
        <f t="shared" si="85"/>
        <v>17.219999999999999</v>
      </c>
      <c r="T259" s="97">
        <f t="shared" si="86"/>
        <v>0.60890357046626731</v>
      </c>
    </row>
    <row r="260" ht="15.95" customHeight="1">
      <c r="A260" s="351" t="s">
        <v>501</v>
      </c>
      <c r="B260" s="354" t="s">
        <v>365</v>
      </c>
      <c r="C260" s="59" t="str">
        <f>VLOOKUP(B260,'New template'!A:L,2,FALSE)</f>
        <v>E02035</v>
      </c>
      <c r="D260" s="85">
        <v>2</v>
      </c>
      <c r="E260" s="86">
        <v>98</v>
      </c>
      <c r="F260" s="87">
        <v>0.69999999999999996</v>
      </c>
      <c r="G260" s="88">
        <f t="shared" si="76"/>
        <v>29</v>
      </c>
      <c r="H260" s="89">
        <f t="shared" si="77"/>
        <v>4.1420700000000004</v>
      </c>
      <c r="I260" s="89">
        <f t="shared" si="78"/>
        <v>8.2841400000000007</v>
      </c>
      <c r="J260" s="89">
        <f t="shared" si="79"/>
        <v>0.53846910000000003</v>
      </c>
      <c r="K260" s="90">
        <f t="shared" si="80"/>
        <v>7.2072018000000009</v>
      </c>
      <c r="L260" s="91">
        <v>0.20000000000000001</v>
      </c>
      <c r="M260" s="92">
        <f t="shared" si="81"/>
        <v>1.4414403600000003</v>
      </c>
      <c r="N260" s="93">
        <v>0.050000000000000003</v>
      </c>
      <c r="O260" s="94">
        <f t="shared" si="82"/>
        <v>0.36036009000000008</v>
      </c>
      <c r="P260" s="93">
        <v>0.050000000000000003</v>
      </c>
      <c r="Q260" s="94">
        <f t="shared" si="83"/>
        <v>0.36036009000000008</v>
      </c>
      <c r="R260" s="95">
        <f t="shared" si="84"/>
        <v>2.52</v>
      </c>
      <c r="S260" s="96">
        <f t="shared" si="85"/>
        <v>5.04</v>
      </c>
      <c r="T260" s="97">
        <f t="shared" si="86"/>
        <v>0.60839145644569015</v>
      </c>
    </row>
    <row r="261" ht="15.95" customHeight="1">
      <c r="A261" s="351" t="s">
        <v>501</v>
      </c>
      <c r="B261" s="354" t="s">
        <v>367</v>
      </c>
      <c r="C261" s="59" t="str">
        <f>VLOOKUP(B261,'New template'!A:L,2,FALSE)</f>
        <v>E06308</v>
      </c>
      <c r="D261" s="85">
        <v>1</v>
      </c>
      <c r="E261" s="86">
        <v>248</v>
      </c>
      <c r="F261" s="87">
        <v>0.5</v>
      </c>
      <c r="G261" s="88">
        <f t="shared" si="76"/>
        <v>124</v>
      </c>
      <c r="H261" s="89">
        <f t="shared" si="77"/>
        <v>17.710920000000002</v>
      </c>
      <c r="I261" s="89">
        <f t="shared" si="78"/>
        <v>17.710920000000002</v>
      </c>
      <c r="J261" s="89">
        <f t="shared" si="79"/>
        <v>2.3024196000000003</v>
      </c>
      <c r="K261" s="90">
        <f t="shared" si="80"/>
        <v>15.408500400000001</v>
      </c>
      <c r="L261" s="91">
        <v>0.20000000000000001</v>
      </c>
      <c r="M261" s="92">
        <f t="shared" si="81"/>
        <v>3.0817000800000005</v>
      </c>
      <c r="N261" s="93">
        <v>0.050000000000000003</v>
      </c>
      <c r="O261" s="94">
        <f t="shared" si="82"/>
        <v>0.77042502000000013</v>
      </c>
      <c r="P261" s="93">
        <v>0.050000000000000003</v>
      </c>
      <c r="Q261" s="94">
        <f t="shared" si="83"/>
        <v>0.77042502000000013</v>
      </c>
      <c r="R261" s="95">
        <f t="shared" si="84"/>
        <v>10.789999999999999</v>
      </c>
      <c r="S261" s="96">
        <f t="shared" si="85"/>
        <v>10.789999999999999</v>
      </c>
      <c r="T261" s="97">
        <f t="shared" si="86"/>
        <v>0.6092286566705738</v>
      </c>
    </row>
    <row r="262" ht="15.95" customHeight="1">
      <c r="A262" s="351" t="s">
        <v>501</v>
      </c>
      <c r="B262" s="354" t="s">
        <v>90</v>
      </c>
      <c r="C262" s="59" t="str">
        <f>VLOOKUP(B262,'New template'!A:L,2,FALSE)</f>
        <v>E03005</v>
      </c>
      <c r="D262" s="85">
        <v>1</v>
      </c>
      <c r="E262" s="86">
        <v>88</v>
      </c>
      <c r="F262" s="87">
        <v>0.25</v>
      </c>
      <c r="G262" s="88">
        <f t="shared" si="76"/>
        <v>66</v>
      </c>
      <c r="H262" s="89">
        <f t="shared" si="77"/>
        <v>9.4267800000000008</v>
      </c>
      <c r="I262" s="89">
        <f t="shared" si="78"/>
        <v>9.4267800000000008</v>
      </c>
      <c r="J262" s="89">
        <f t="shared" si="79"/>
        <v>1.2254814000000001</v>
      </c>
      <c r="K262" s="90">
        <f t="shared" si="80"/>
        <v>8.2012986000000012</v>
      </c>
      <c r="L262" s="91">
        <v>0.20000000000000001</v>
      </c>
      <c r="M262" s="92">
        <f t="shared" si="81"/>
        <v>1.6402597200000004</v>
      </c>
      <c r="N262" s="93">
        <v>0.050000000000000003</v>
      </c>
      <c r="O262" s="94">
        <f t="shared" si="82"/>
        <v>0.41006493000000011</v>
      </c>
      <c r="P262" s="93">
        <v>0.050000000000000003</v>
      </c>
      <c r="Q262" s="94">
        <f t="shared" si="83"/>
        <v>0.41006493000000011</v>
      </c>
      <c r="R262" s="95">
        <f t="shared" si="84"/>
        <v>5.7400000000000002</v>
      </c>
      <c r="S262" s="96">
        <f t="shared" si="85"/>
        <v>5.7400000000000002</v>
      </c>
      <c r="T262" s="97">
        <f t="shared" si="86"/>
        <v>0.60890357046626731</v>
      </c>
    </row>
    <row r="263" ht="15.95" customHeight="1">
      <c r="A263" s="351" t="s">
        <v>501</v>
      </c>
      <c r="B263" s="354" t="s">
        <v>533</v>
      </c>
      <c r="C263" s="59"/>
      <c r="D263" s="85">
        <v>5</v>
      </c>
      <c r="E263" s="86">
        <v>398</v>
      </c>
      <c r="F263" s="87">
        <v>0.34999999999999998</v>
      </c>
      <c r="G263" s="88">
        <f t="shared" si="76"/>
        <v>258</v>
      </c>
      <c r="H263" s="89">
        <f t="shared" si="77"/>
        <v>36.850140000000003</v>
      </c>
      <c r="I263" s="89">
        <f t="shared" si="78"/>
        <v>184.25070000000002</v>
      </c>
      <c r="J263" s="89">
        <f t="shared" si="79"/>
        <v>4.7905182000000002</v>
      </c>
      <c r="K263" s="90">
        <f t="shared" si="80"/>
        <v>160.29810900000001</v>
      </c>
      <c r="L263" s="91">
        <v>0.20000000000000001</v>
      </c>
      <c r="M263" s="92">
        <f t="shared" si="81"/>
        <v>32.059621800000002</v>
      </c>
      <c r="N263" s="93">
        <v>0.050000000000000003</v>
      </c>
      <c r="O263" s="94">
        <f t="shared" si="82"/>
        <v>8.0149054500000005</v>
      </c>
      <c r="P263" s="93">
        <v>0.050000000000000003</v>
      </c>
      <c r="Q263" s="94">
        <f t="shared" si="83"/>
        <v>8.0149054500000005</v>
      </c>
      <c r="R263" s="95">
        <f t="shared" si="84"/>
        <v>22.440000000000001</v>
      </c>
      <c r="S263" s="96">
        <f t="shared" si="85"/>
        <v>112.2</v>
      </c>
      <c r="T263" s="97">
        <f t="shared" si="86"/>
        <v>0.60895291035529298</v>
      </c>
    </row>
    <row r="264" ht="15.95" customHeight="1">
      <c r="A264" s="351" t="s">
        <v>501</v>
      </c>
      <c r="B264" s="354" t="s">
        <v>66</v>
      </c>
      <c r="C264" s="59" t="str">
        <f>VLOOKUP(B264,'New template'!A:L,2,FALSE)</f>
        <v>E05368</v>
      </c>
      <c r="D264" s="85">
        <v>23</v>
      </c>
      <c r="E264" s="86">
        <v>228</v>
      </c>
      <c r="F264" s="87">
        <v>0.88</v>
      </c>
      <c r="G264" s="88">
        <f t="shared" si="76"/>
        <v>27</v>
      </c>
      <c r="H264" s="89">
        <f t="shared" si="77"/>
        <v>3.8564100000000003</v>
      </c>
      <c r="I264" s="89">
        <f t="shared" si="78"/>
        <v>88.697430000000011</v>
      </c>
      <c r="J264" s="89">
        <f t="shared" si="79"/>
        <v>0.50133330000000009</v>
      </c>
      <c r="K264" s="90">
        <f t="shared" si="80"/>
        <v>77.166764100000009</v>
      </c>
      <c r="L264" s="91">
        <v>0.20000000000000001</v>
      </c>
      <c r="M264" s="92">
        <f t="shared" si="81"/>
        <v>15.433352820000003</v>
      </c>
      <c r="N264" s="93">
        <v>0.050000000000000003</v>
      </c>
      <c r="O264" s="94">
        <f t="shared" si="82"/>
        <v>3.8583382050000008</v>
      </c>
      <c r="P264" s="93">
        <v>0.050000000000000003</v>
      </c>
      <c r="Q264" s="94">
        <f t="shared" si="83"/>
        <v>3.8583382050000008</v>
      </c>
      <c r="R264" s="95">
        <f t="shared" si="84"/>
        <v>2.3500000000000001</v>
      </c>
      <c r="S264" s="96">
        <f t="shared" si="85"/>
        <v>54.050000000000004</v>
      </c>
      <c r="T264" s="97">
        <f t="shared" si="86"/>
        <v>0.60937504051695746</v>
      </c>
    </row>
    <row r="265" ht="15.95" customHeight="1">
      <c r="A265" s="351" t="s">
        <v>501</v>
      </c>
      <c r="B265" s="354" t="s">
        <v>510</v>
      </c>
      <c r="C265" s="59" t="str">
        <f>VLOOKUP(B265,'New template'!A:L,2,FALSE)</f>
        <v>E03053</v>
      </c>
      <c r="D265" s="85">
        <v>13</v>
      </c>
      <c r="E265" s="86">
        <v>298</v>
      </c>
      <c r="F265" s="87">
        <v>0.20000000000000001</v>
      </c>
      <c r="G265" s="88">
        <f t="shared" si="76"/>
        <v>238</v>
      </c>
      <c r="H265" s="89">
        <f t="shared" si="77"/>
        <v>33.993540000000003</v>
      </c>
      <c r="I265" s="89">
        <f t="shared" si="78"/>
        <v>441.91602000000006</v>
      </c>
      <c r="J265" s="89">
        <f t="shared" si="79"/>
        <v>4.4191602000000003</v>
      </c>
      <c r="K265" s="90">
        <f t="shared" si="80"/>
        <v>384.46693740000001</v>
      </c>
      <c r="L265" s="91">
        <v>0.20000000000000001</v>
      </c>
      <c r="M265" s="92">
        <f t="shared" si="81"/>
        <v>76.893387480000001</v>
      </c>
      <c r="N265" s="93">
        <v>0.050000000000000003</v>
      </c>
      <c r="O265" s="94">
        <f t="shared" si="82"/>
        <v>19.22334687</v>
      </c>
      <c r="P265" s="93">
        <v>0.050000000000000003</v>
      </c>
      <c r="Q265" s="94">
        <f t="shared" si="83"/>
        <v>19.22334687</v>
      </c>
      <c r="R265" s="95">
        <f t="shared" si="84"/>
        <v>20.699999999999999</v>
      </c>
      <c r="S265" s="96">
        <f t="shared" si="85"/>
        <v>269.09999999999997</v>
      </c>
      <c r="T265" s="97">
        <f t="shared" si="86"/>
        <v>0.60893922786505894</v>
      </c>
    </row>
    <row r="266" ht="15.95" customHeight="1">
      <c r="A266" s="351" t="s">
        <v>501</v>
      </c>
      <c r="B266" s="354" t="s">
        <v>510</v>
      </c>
      <c r="C266" s="59" t="str">
        <f>VLOOKUP(B266,'New template'!A:L,2,FALSE)</f>
        <v>E03053</v>
      </c>
      <c r="D266" s="85">
        <v>3</v>
      </c>
      <c r="E266" s="86">
        <v>298</v>
      </c>
      <c r="F266" s="87">
        <v>0.20000000000000001</v>
      </c>
      <c r="G266" s="88">
        <f t="shared" si="76"/>
        <v>238</v>
      </c>
      <c r="H266" s="89">
        <f t="shared" si="77"/>
        <v>33.993540000000003</v>
      </c>
      <c r="I266" s="89">
        <f t="shared" si="78"/>
        <v>101.98062000000002</v>
      </c>
      <c r="J266" s="89">
        <f t="shared" si="79"/>
        <v>4.4191602000000003</v>
      </c>
      <c r="K266" s="90">
        <f t="shared" si="80"/>
        <v>88.723139400000008</v>
      </c>
      <c r="L266" s="91">
        <v>0.20000000000000001</v>
      </c>
      <c r="M266" s="92">
        <f t="shared" si="81"/>
        <v>17.744627880000003</v>
      </c>
      <c r="N266" s="93">
        <v>0.050000000000000003</v>
      </c>
      <c r="O266" s="94">
        <f t="shared" si="82"/>
        <v>4.4361569700000008</v>
      </c>
      <c r="P266" s="93">
        <v>0.050000000000000003</v>
      </c>
      <c r="Q266" s="94">
        <f t="shared" si="83"/>
        <v>4.4361569700000008</v>
      </c>
      <c r="R266" s="95">
        <f t="shared" si="84"/>
        <v>20.699999999999999</v>
      </c>
      <c r="S266" s="96">
        <f t="shared" si="85"/>
        <v>62.099999999999994</v>
      </c>
      <c r="T266" s="97">
        <f t="shared" si="86"/>
        <v>0.60893922786505894</v>
      </c>
    </row>
    <row r="267" ht="15.95" customHeight="1">
      <c r="A267" s="351" t="s">
        <v>501</v>
      </c>
      <c r="B267" s="354" t="s">
        <v>511</v>
      </c>
      <c r="C267" s="59">
        <f>VLOOKUP(B267,'New template'!A:L,2,FALSE)</f>
        <v>0</v>
      </c>
      <c r="D267" s="85">
        <v>4</v>
      </c>
      <c r="E267" s="86">
        <v>448</v>
      </c>
      <c r="F267" s="87">
        <v>0.20000000000000001</v>
      </c>
      <c r="G267" s="88">
        <f t="shared" si="76"/>
        <v>358</v>
      </c>
      <c r="H267" s="89">
        <f t="shared" si="77"/>
        <v>51.133140000000004</v>
      </c>
      <c r="I267" s="89">
        <f t="shared" si="78"/>
        <v>204.53256000000002</v>
      </c>
      <c r="J267" s="89">
        <f t="shared" si="79"/>
        <v>6.6473082000000012</v>
      </c>
      <c r="K267" s="90">
        <f t="shared" si="80"/>
        <v>177.9433272</v>
      </c>
      <c r="L267" s="91">
        <v>0.20000000000000001</v>
      </c>
      <c r="M267" s="92">
        <f t="shared" si="81"/>
        <v>35.58866544</v>
      </c>
      <c r="N267" s="93">
        <v>0.050000000000000003</v>
      </c>
      <c r="O267" s="94">
        <f t="shared" si="82"/>
        <v>8.8971663599999999</v>
      </c>
      <c r="P267" s="93">
        <v>0.050000000000000003</v>
      </c>
      <c r="Q267" s="94">
        <f t="shared" si="83"/>
        <v>8.8971663599999999</v>
      </c>
      <c r="R267" s="95">
        <f t="shared" si="84"/>
        <v>31.140000000000001</v>
      </c>
      <c r="S267" s="96">
        <f t="shared" si="85"/>
        <v>124.56</v>
      </c>
      <c r="T267" s="97">
        <f t="shared" si="86"/>
        <v>0.6089983912585849</v>
      </c>
    </row>
    <row r="268" ht="15.95" customHeight="1">
      <c r="A268" s="351" t="s">
        <v>501</v>
      </c>
      <c r="B268" s="354" t="s">
        <v>511</v>
      </c>
      <c r="C268" s="59">
        <f>VLOOKUP(B268,'New template'!A:L,2,FALSE)</f>
        <v>0</v>
      </c>
      <c r="D268" s="85">
        <v>1</v>
      </c>
      <c r="E268" s="86">
        <v>448</v>
      </c>
      <c r="F268" s="87">
        <v>0.20000000000000001</v>
      </c>
      <c r="G268" s="88">
        <f t="shared" si="76"/>
        <v>358</v>
      </c>
      <c r="H268" s="89">
        <f t="shared" si="77"/>
        <v>51.133140000000004</v>
      </c>
      <c r="I268" s="89">
        <f t="shared" si="78"/>
        <v>51.133140000000004</v>
      </c>
      <c r="J268" s="89">
        <f t="shared" si="79"/>
        <v>6.6473082000000012</v>
      </c>
      <c r="K268" s="90">
        <f t="shared" si="80"/>
        <v>44.4858318</v>
      </c>
      <c r="L268" s="91">
        <v>0.20000000000000001</v>
      </c>
      <c r="M268" s="92">
        <f t="shared" si="81"/>
        <v>8.8971663599999999</v>
      </c>
      <c r="N268" s="93">
        <v>0.050000000000000003</v>
      </c>
      <c r="O268" s="94">
        <f t="shared" si="82"/>
        <v>2.22429159</v>
      </c>
      <c r="P268" s="93">
        <v>0.050000000000000003</v>
      </c>
      <c r="Q268" s="94">
        <f t="shared" si="83"/>
        <v>2.22429159</v>
      </c>
      <c r="R268" s="95">
        <f t="shared" si="84"/>
        <v>31.140000000000001</v>
      </c>
      <c r="S268" s="96">
        <f t="shared" si="85"/>
        <v>31.140000000000001</v>
      </c>
      <c r="T268" s="97">
        <f t="shared" si="86"/>
        <v>0.6089983912585849</v>
      </c>
    </row>
    <row r="269" ht="15.95" customHeight="1">
      <c r="A269" s="351" t="s">
        <v>501</v>
      </c>
      <c r="B269" s="354" t="s">
        <v>512</v>
      </c>
      <c r="C269" s="59">
        <f>VLOOKUP(B269,'New template'!A:L,2,FALSE)</f>
        <v>0</v>
      </c>
      <c r="D269" s="85">
        <v>6</v>
      </c>
      <c r="E269" s="86">
        <v>548</v>
      </c>
      <c r="F269" s="87">
        <v>0.20000000000000001</v>
      </c>
      <c r="G269" s="88">
        <f t="shared" si="76"/>
        <v>438</v>
      </c>
      <c r="H269" s="89">
        <f t="shared" si="77"/>
        <v>62.559540000000005</v>
      </c>
      <c r="I269" s="89">
        <f t="shared" si="78"/>
        <v>375.35724000000005</v>
      </c>
      <c r="J269" s="89">
        <f t="shared" si="79"/>
        <v>8.1327402000000006</v>
      </c>
      <c r="K269" s="90">
        <f t="shared" si="80"/>
        <v>326.56079880000004</v>
      </c>
      <c r="L269" s="91">
        <v>0.20000000000000001</v>
      </c>
      <c r="M269" s="92">
        <f t="shared" si="81"/>
        <v>65.312159760000014</v>
      </c>
      <c r="N269" s="93">
        <v>0.050000000000000003</v>
      </c>
      <c r="O269" s="94">
        <f t="shared" si="82"/>
        <v>16.328039940000004</v>
      </c>
      <c r="P269" s="93">
        <v>0.050000000000000003</v>
      </c>
      <c r="Q269" s="94">
        <f t="shared" si="83"/>
        <v>16.328039940000004</v>
      </c>
      <c r="R269" s="95">
        <f t="shared" si="84"/>
        <v>38.100000000000001</v>
      </c>
      <c r="S269" s="96">
        <f t="shared" si="85"/>
        <v>228.60000000000002</v>
      </c>
      <c r="T269" s="97">
        <f t="shared" si="86"/>
        <v>0.60901982335547866</v>
      </c>
    </row>
    <row r="270" ht="15.95" customHeight="1">
      <c r="A270" s="351" t="s">
        <v>501</v>
      </c>
      <c r="B270" s="354" t="s">
        <v>364</v>
      </c>
      <c r="C270" s="59" t="str">
        <f>VLOOKUP(B270,'New template'!A:L,2,FALSE)</f>
        <v>E05471</v>
      </c>
      <c r="D270" s="85">
        <v>4</v>
      </c>
      <c r="E270" s="86">
        <v>298</v>
      </c>
      <c r="F270" s="87">
        <v>0.83999999999999997</v>
      </c>
      <c r="G270" s="88">
        <f t="shared" si="76"/>
        <v>47</v>
      </c>
      <c r="H270" s="89">
        <f t="shared" si="77"/>
        <v>6.7130100000000006</v>
      </c>
      <c r="I270" s="89">
        <f t="shared" si="78"/>
        <v>26.852040000000002</v>
      </c>
      <c r="J270" s="89">
        <f t="shared" si="79"/>
        <v>0.87269130000000006</v>
      </c>
      <c r="K270" s="90">
        <f t="shared" si="80"/>
        <v>23.361274800000004</v>
      </c>
      <c r="L270" s="91">
        <v>0.20000000000000001</v>
      </c>
      <c r="M270" s="92">
        <f t="shared" si="81"/>
        <v>4.672254960000001</v>
      </c>
      <c r="N270" s="93">
        <v>0.050000000000000003</v>
      </c>
      <c r="O270" s="94">
        <f t="shared" si="82"/>
        <v>1.1680637400000002</v>
      </c>
      <c r="P270" s="93">
        <v>0.050000000000000003</v>
      </c>
      <c r="Q270" s="94">
        <f t="shared" si="83"/>
        <v>1.1680637400000002</v>
      </c>
      <c r="R270" s="95">
        <f t="shared" si="84"/>
        <v>4.0899999999999999</v>
      </c>
      <c r="S270" s="96">
        <f t="shared" si="85"/>
        <v>16.359999999999999</v>
      </c>
      <c r="T270" s="97">
        <f t="shared" si="86"/>
        <v>0.60926469646254056</v>
      </c>
    </row>
    <row r="271" ht="15.95" customHeight="1">
      <c r="A271" s="351" t="s">
        <v>501</v>
      </c>
      <c r="B271" s="354" t="s">
        <v>363</v>
      </c>
      <c r="C271" s="59" t="str">
        <f>VLOOKUP(B271,'New template'!A:L,2,FALSE)</f>
        <v>E04521</v>
      </c>
      <c r="D271" s="85">
        <v>5</v>
      </c>
      <c r="E271" s="86">
        <v>248</v>
      </c>
      <c r="F271" s="87">
        <v>0.83999999999999997</v>
      </c>
      <c r="G271" s="88">
        <f t="shared" si="76"/>
        <v>39</v>
      </c>
      <c r="H271" s="89">
        <f t="shared" si="77"/>
        <v>5.5703700000000005</v>
      </c>
      <c r="I271" s="89">
        <f t="shared" si="78"/>
        <v>27.851850000000002</v>
      </c>
      <c r="J271" s="89">
        <f t="shared" si="79"/>
        <v>0.72414810000000007</v>
      </c>
      <c r="K271" s="90">
        <f t="shared" si="80"/>
        <v>24.231109500000002</v>
      </c>
      <c r="L271" s="91">
        <v>0.20000000000000001</v>
      </c>
      <c r="M271" s="92">
        <f t="shared" si="81"/>
        <v>4.8462219000000006</v>
      </c>
      <c r="N271" s="93">
        <v>0.050000000000000003</v>
      </c>
      <c r="O271" s="94">
        <f t="shared" si="82"/>
        <v>1.2115554750000002</v>
      </c>
      <c r="P271" s="93">
        <v>0.050000000000000003</v>
      </c>
      <c r="Q271" s="94">
        <f t="shared" si="83"/>
        <v>1.2115554750000002</v>
      </c>
      <c r="R271" s="95">
        <f t="shared" si="84"/>
        <v>3.3900000000000001</v>
      </c>
      <c r="S271" s="96">
        <f t="shared" si="85"/>
        <v>16.949999999999999</v>
      </c>
      <c r="T271" s="97">
        <f t="shared" si="86"/>
        <v>0.60857716812348184</v>
      </c>
    </row>
    <row r="272" ht="15.95" customHeight="1">
      <c r="A272" s="351" t="s">
        <v>501</v>
      </c>
      <c r="B272" s="354" t="s">
        <v>515</v>
      </c>
      <c r="C272" s="59"/>
      <c r="D272" s="85">
        <v>2</v>
      </c>
      <c r="E272" s="86">
        <v>178</v>
      </c>
      <c r="F272" s="87">
        <v>0.25</v>
      </c>
      <c r="G272" s="88">
        <f t="shared" si="76"/>
        <v>133</v>
      </c>
      <c r="H272" s="89">
        <f t="shared" si="77"/>
        <v>18.996390000000002</v>
      </c>
      <c r="I272" s="89">
        <f t="shared" si="78"/>
        <v>37.992780000000003</v>
      </c>
      <c r="J272" s="89">
        <f t="shared" si="79"/>
        <v>2.4695307000000004</v>
      </c>
      <c r="K272" s="90">
        <f t="shared" si="80"/>
        <v>33.053718600000003</v>
      </c>
      <c r="L272" s="91">
        <v>0.20000000000000001</v>
      </c>
      <c r="M272" s="92">
        <f t="shared" si="81"/>
        <v>6.6107437200000012</v>
      </c>
      <c r="N272" s="93">
        <v>0.050000000000000003</v>
      </c>
      <c r="O272" s="94">
        <f t="shared" si="82"/>
        <v>1.6526859300000003</v>
      </c>
      <c r="P272" s="93">
        <v>0.050000000000000003</v>
      </c>
      <c r="Q272" s="94">
        <f t="shared" si="83"/>
        <v>1.6526859300000003</v>
      </c>
      <c r="R272" s="95">
        <f t="shared" si="84"/>
        <v>11.57</v>
      </c>
      <c r="S272" s="96">
        <f t="shared" si="85"/>
        <v>23.140000000000001</v>
      </c>
      <c r="T272" s="97">
        <f t="shared" si="86"/>
        <v>0.60906309040823015</v>
      </c>
    </row>
    <row r="273" ht="15.95" customHeight="1">
      <c r="A273" s="351" t="s">
        <v>501</v>
      </c>
      <c r="B273" s="354" t="s">
        <v>108</v>
      </c>
      <c r="C273" s="59" t="str">
        <f>VLOOKUP(B273,'New template'!A:L,2,FALSE)</f>
        <v>E05369</v>
      </c>
      <c r="D273" s="85">
        <v>1</v>
      </c>
      <c r="E273" s="86">
        <v>268</v>
      </c>
      <c r="F273" s="87">
        <v>0.89000000000000001</v>
      </c>
      <c r="G273" s="88">
        <f t="shared" ref="G273:G304" si="87">ROUNDDOWN(E273*(1-F273),0)</f>
        <v>29</v>
      </c>
      <c r="H273" s="89">
        <f t="shared" ref="H273:H304" si="88">G273*$C$6</f>
        <v>4.1420700000000004</v>
      </c>
      <c r="I273" s="89">
        <f t="shared" ref="I273:I304" si="89">H273*D273</f>
        <v>4.1420700000000004</v>
      </c>
      <c r="J273" s="89">
        <f t="shared" ref="J273:J304" si="90">H273*0.13</f>
        <v>0.53846910000000003</v>
      </c>
      <c r="K273" s="90">
        <f t="shared" ref="K273:K304" si="91">(H273-J273)*D273</f>
        <v>3.6036009000000004</v>
      </c>
      <c r="L273" s="91">
        <v>0.20000000000000001</v>
      </c>
      <c r="M273" s="92">
        <f t="shared" ref="M273:M304" si="92">K273*L273</f>
        <v>0.72072018000000015</v>
      </c>
      <c r="N273" s="93">
        <v>0.050000000000000003</v>
      </c>
      <c r="O273" s="94">
        <f t="shared" ref="O273:O304" si="93">K273*N273</f>
        <v>0.18018004500000004</v>
      </c>
      <c r="P273" s="93">
        <v>0.050000000000000003</v>
      </c>
      <c r="Q273" s="94">
        <f t="shared" ref="Q273:Q304" si="94">K273*P273</f>
        <v>0.18018004500000004</v>
      </c>
      <c r="R273" s="95">
        <f t="shared" ref="R273:R304" si="95">IFERROR(ROUND((K273-M273-O273-Q273)/D273,2),0)</f>
        <v>2.52</v>
      </c>
      <c r="S273" s="96">
        <f t="shared" ref="S273:S304" si="96">+D273*R273</f>
        <v>2.52</v>
      </c>
      <c r="T273" s="97">
        <f t="shared" ref="T273:T304" si="97">S273/I273</f>
        <v>0.60839145644569015</v>
      </c>
    </row>
    <row r="274" ht="15.95" customHeight="1">
      <c r="A274" s="351" t="s">
        <v>501</v>
      </c>
      <c r="B274" s="354" t="s">
        <v>110</v>
      </c>
      <c r="C274" s="59" t="str">
        <f>VLOOKUP(B274,'New template'!A:L,2,FALSE)</f>
        <v>E03177</v>
      </c>
      <c r="D274" s="85">
        <v>1</v>
      </c>
      <c r="E274" s="86">
        <v>268</v>
      </c>
      <c r="F274" s="87">
        <v>0.89000000000000001</v>
      </c>
      <c r="G274" s="88">
        <f t="shared" si="87"/>
        <v>29</v>
      </c>
      <c r="H274" s="89">
        <f t="shared" si="88"/>
        <v>4.1420700000000004</v>
      </c>
      <c r="I274" s="89">
        <f t="shared" si="89"/>
        <v>4.1420700000000004</v>
      </c>
      <c r="J274" s="89">
        <f t="shared" si="90"/>
        <v>0.53846910000000003</v>
      </c>
      <c r="K274" s="90">
        <f t="shared" si="91"/>
        <v>3.6036009000000004</v>
      </c>
      <c r="L274" s="91">
        <v>0.20000000000000001</v>
      </c>
      <c r="M274" s="92">
        <f t="shared" si="92"/>
        <v>0.72072018000000015</v>
      </c>
      <c r="N274" s="93">
        <v>0.050000000000000003</v>
      </c>
      <c r="O274" s="94">
        <f t="shared" si="93"/>
        <v>0.18018004500000004</v>
      </c>
      <c r="P274" s="93">
        <v>0.050000000000000003</v>
      </c>
      <c r="Q274" s="94">
        <f t="shared" si="94"/>
        <v>0.18018004500000004</v>
      </c>
      <c r="R274" s="95">
        <f t="shared" si="95"/>
        <v>2.52</v>
      </c>
      <c r="S274" s="96">
        <f t="shared" si="96"/>
        <v>2.52</v>
      </c>
      <c r="T274" s="97">
        <f t="shared" si="97"/>
        <v>0.60839145644569015</v>
      </c>
    </row>
    <row r="275" ht="15.95" customHeight="1">
      <c r="A275" s="351" t="s">
        <v>501</v>
      </c>
      <c r="B275" s="355" t="s">
        <v>340</v>
      </c>
      <c r="C275" s="59" t="str">
        <f>VLOOKUP(B275,'New template'!A:L,2,FALSE)</f>
        <v>E03528</v>
      </c>
      <c r="D275" s="85">
        <v>4</v>
      </c>
      <c r="E275" s="86">
        <v>248</v>
      </c>
      <c r="F275" s="87">
        <v>0.80000000000000004</v>
      </c>
      <c r="G275" s="88">
        <f t="shared" si="87"/>
        <v>49</v>
      </c>
      <c r="H275" s="89">
        <f t="shared" si="88"/>
        <v>6.9986700000000006</v>
      </c>
      <c r="I275" s="89">
        <f t="shared" si="89"/>
        <v>27.994680000000002</v>
      </c>
      <c r="J275" s="89">
        <f t="shared" si="90"/>
        <v>0.90982710000000011</v>
      </c>
      <c r="K275" s="90">
        <f t="shared" si="91"/>
        <v>24.355371600000002</v>
      </c>
      <c r="L275" s="91">
        <v>0.20000000000000001</v>
      </c>
      <c r="M275" s="92">
        <f t="shared" si="92"/>
        <v>4.8710743200000008</v>
      </c>
      <c r="N275" s="93">
        <v>0.050000000000000003</v>
      </c>
      <c r="O275" s="94">
        <f t="shared" si="93"/>
        <v>1.2177685800000002</v>
      </c>
      <c r="P275" s="93">
        <v>0.050000000000000003</v>
      </c>
      <c r="Q275" s="94">
        <f t="shared" si="94"/>
        <v>1.2177685800000002</v>
      </c>
      <c r="R275" s="95">
        <f t="shared" si="95"/>
        <v>4.2599999999999998</v>
      </c>
      <c r="S275" s="96">
        <f t="shared" si="96"/>
        <v>17.039999999999999</v>
      </c>
      <c r="T275" s="97">
        <f t="shared" si="97"/>
        <v>0.60868707911646058</v>
      </c>
    </row>
    <row r="276" ht="15.95" customHeight="1">
      <c r="A276" s="351" t="s">
        <v>501</v>
      </c>
      <c r="B276" s="355" t="s">
        <v>368</v>
      </c>
      <c r="C276" s="59" t="str">
        <f>VLOOKUP(B276,'New template'!A:L,2,FALSE)</f>
        <v>E06307</v>
      </c>
      <c r="D276" s="85">
        <v>2</v>
      </c>
      <c r="E276" s="86">
        <v>428</v>
      </c>
      <c r="F276" s="87">
        <v>0.65000000000000002</v>
      </c>
      <c r="G276" s="88">
        <f t="shared" si="87"/>
        <v>149</v>
      </c>
      <c r="H276" s="89">
        <f t="shared" si="88"/>
        <v>21.281670000000002</v>
      </c>
      <c r="I276" s="89">
        <f t="shared" si="89"/>
        <v>42.563340000000004</v>
      </c>
      <c r="J276" s="89">
        <f t="shared" si="90"/>
        <v>2.7666171000000004</v>
      </c>
      <c r="K276" s="90">
        <f t="shared" si="91"/>
        <v>37.030105800000001</v>
      </c>
      <c r="L276" s="91">
        <v>0.20000000000000001</v>
      </c>
      <c r="M276" s="92">
        <f t="shared" si="92"/>
        <v>7.4060211600000008</v>
      </c>
      <c r="N276" s="93">
        <v>0.050000000000000003</v>
      </c>
      <c r="O276" s="94">
        <f t="shared" si="93"/>
        <v>1.8515052900000002</v>
      </c>
      <c r="P276" s="93">
        <v>0.050000000000000003</v>
      </c>
      <c r="Q276" s="94">
        <f t="shared" si="94"/>
        <v>1.8515052900000002</v>
      </c>
      <c r="R276" s="95">
        <f t="shared" si="95"/>
        <v>12.960000000000001</v>
      </c>
      <c r="S276" s="96">
        <f t="shared" si="96"/>
        <v>25.920000000000002</v>
      </c>
      <c r="T276" s="97">
        <f t="shared" si="97"/>
        <v>0.60897476560815011</v>
      </c>
    </row>
    <row r="277" ht="15.95" customHeight="1">
      <c r="A277" s="351" t="s">
        <v>501</v>
      </c>
      <c r="B277" s="354" t="s">
        <v>298</v>
      </c>
      <c r="C277" s="59" t="str">
        <f>VLOOKUP(B277,'New template'!A:L,2,FALSE)</f>
        <v>E06942</v>
      </c>
      <c r="D277" s="85">
        <v>2</v>
      </c>
      <c r="E277" s="86">
        <v>198</v>
      </c>
      <c r="F277" s="87">
        <v>0.25</v>
      </c>
      <c r="G277" s="88">
        <f t="shared" si="87"/>
        <v>148</v>
      </c>
      <c r="H277" s="89">
        <f t="shared" si="88"/>
        <v>21.138840000000002</v>
      </c>
      <c r="I277" s="89">
        <f t="shared" si="89"/>
        <v>42.277680000000004</v>
      </c>
      <c r="J277" s="89">
        <f t="shared" si="90"/>
        <v>2.7480492000000005</v>
      </c>
      <c r="K277" s="90">
        <f t="shared" si="91"/>
        <v>36.781581600000003</v>
      </c>
      <c r="L277" s="91">
        <v>0.20000000000000001</v>
      </c>
      <c r="M277" s="92">
        <f t="shared" si="92"/>
        <v>7.3563163200000012</v>
      </c>
      <c r="N277" s="93">
        <v>0.050000000000000003</v>
      </c>
      <c r="O277" s="94">
        <f t="shared" si="93"/>
        <v>1.8390790800000003</v>
      </c>
      <c r="P277" s="93">
        <v>0.050000000000000003</v>
      </c>
      <c r="Q277" s="94">
        <f t="shared" si="94"/>
        <v>1.8390790800000003</v>
      </c>
      <c r="R277" s="95">
        <f t="shared" si="95"/>
        <v>12.869999999999999</v>
      </c>
      <c r="S277" s="96">
        <f t="shared" si="96"/>
        <v>25.739999999999998</v>
      </c>
      <c r="T277" s="97">
        <f t="shared" si="97"/>
        <v>0.6088318942761286</v>
      </c>
    </row>
    <row r="278" ht="15.95" customHeight="1">
      <c r="A278" s="351" t="s">
        <v>501</v>
      </c>
      <c r="B278" s="354" t="s">
        <v>373</v>
      </c>
      <c r="C278" s="59" t="str">
        <f>VLOOKUP(B278,'New template'!A:L,2,FALSE)</f>
        <v>E01592</v>
      </c>
      <c r="D278" s="85">
        <v>3</v>
      </c>
      <c r="E278" s="86">
        <v>98</v>
      </c>
      <c r="F278" s="87">
        <v>0.25</v>
      </c>
      <c r="G278" s="88">
        <f t="shared" si="87"/>
        <v>73</v>
      </c>
      <c r="H278" s="89">
        <f t="shared" si="88"/>
        <v>10.426590000000001</v>
      </c>
      <c r="I278" s="89">
        <f t="shared" si="89"/>
        <v>31.279770000000003</v>
      </c>
      <c r="J278" s="89">
        <f t="shared" si="90"/>
        <v>1.3554567000000002</v>
      </c>
      <c r="K278" s="90">
        <f t="shared" si="91"/>
        <v>27.213399900000006</v>
      </c>
      <c r="L278" s="91">
        <v>0.20000000000000001</v>
      </c>
      <c r="M278" s="92">
        <f t="shared" si="92"/>
        <v>5.4426799800000012</v>
      </c>
      <c r="N278" s="93">
        <v>0.050000000000000003</v>
      </c>
      <c r="O278" s="94">
        <f t="shared" si="93"/>
        <v>1.3606699950000003</v>
      </c>
      <c r="P278" s="93">
        <v>0.050000000000000003</v>
      </c>
      <c r="Q278" s="94">
        <f t="shared" si="94"/>
        <v>1.3606699950000003</v>
      </c>
      <c r="R278" s="95">
        <f t="shared" si="95"/>
        <v>6.3499999999999996</v>
      </c>
      <c r="S278" s="96">
        <f t="shared" si="96"/>
        <v>19.049999999999997</v>
      </c>
      <c r="T278" s="97">
        <f t="shared" si="97"/>
        <v>0.60901982335547844</v>
      </c>
    </row>
    <row r="279" ht="15.95" customHeight="1">
      <c r="A279" s="351" t="s">
        <v>501</v>
      </c>
      <c r="B279" s="354" t="s">
        <v>136</v>
      </c>
      <c r="C279" s="59" t="str">
        <f>VLOOKUP(B279,'New template'!A:L,2,FALSE)</f>
        <v>E04555</v>
      </c>
      <c r="D279" s="85">
        <v>3</v>
      </c>
      <c r="E279" s="86">
        <v>266</v>
      </c>
      <c r="F279" s="87">
        <v>0.42999999999999999</v>
      </c>
      <c r="G279" s="88">
        <f t="shared" si="87"/>
        <v>151</v>
      </c>
      <c r="H279" s="89">
        <f t="shared" si="88"/>
        <v>21.567330000000002</v>
      </c>
      <c r="I279" s="89">
        <f t="shared" si="89"/>
        <v>64.701990000000009</v>
      </c>
      <c r="J279" s="89">
        <f t="shared" si="90"/>
        <v>2.8037529000000005</v>
      </c>
      <c r="K279" s="90">
        <f t="shared" si="91"/>
        <v>56.290731300000004</v>
      </c>
      <c r="L279" s="91">
        <v>0.20000000000000001</v>
      </c>
      <c r="M279" s="92">
        <f t="shared" si="92"/>
        <v>11.258146260000002</v>
      </c>
      <c r="N279" s="93">
        <v>0.050000000000000003</v>
      </c>
      <c r="O279" s="94">
        <f t="shared" si="93"/>
        <v>2.8145365650000005</v>
      </c>
      <c r="P279" s="93">
        <v>0.050000000000000003</v>
      </c>
      <c r="Q279" s="94">
        <f t="shared" si="94"/>
        <v>2.8145365650000005</v>
      </c>
      <c r="R279" s="95">
        <f t="shared" si="95"/>
        <v>13.130000000000001</v>
      </c>
      <c r="S279" s="96">
        <f t="shared" si="96"/>
        <v>39.390000000000001</v>
      </c>
      <c r="T279" s="97">
        <f t="shared" si="97"/>
        <v>0.60879116701047364</v>
      </c>
    </row>
    <row r="280" ht="15.95" customHeight="1">
      <c r="A280" s="351" t="s">
        <v>501</v>
      </c>
      <c r="B280" s="354" t="s">
        <v>138</v>
      </c>
      <c r="C280" s="59" t="str">
        <f>VLOOKUP(B280,'New template'!A:L,2,FALSE)</f>
        <v>E05371</v>
      </c>
      <c r="D280" s="85">
        <v>1</v>
      </c>
      <c r="E280" s="86">
        <v>376</v>
      </c>
      <c r="F280" s="87">
        <v>0.54000000000000004</v>
      </c>
      <c r="G280" s="88">
        <f t="shared" si="87"/>
        <v>172</v>
      </c>
      <c r="H280" s="89">
        <f t="shared" si="88"/>
        <v>24.566760000000002</v>
      </c>
      <c r="I280" s="89">
        <f t="shared" si="89"/>
        <v>24.566760000000002</v>
      </c>
      <c r="J280" s="89">
        <f t="shared" si="90"/>
        <v>3.1936788000000003</v>
      </c>
      <c r="K280" s="90">
        <f t="shared" si="91"/>
        <v>21.373081200000001</v>
      </c>
      <c r="L280" s="91">
        <v>0.20000000000000001</v>
      </c>
      <c r="M280" s="92">
        <f t="shared" si="92"/>
        <v>4.2746162400000003</v>
      </c>
      <c r="N280" s="93">
        <v>0.050000000000000003</v>
      </c>
      <c r="O280" s="94">
        <f t="shared" si="93"/>
        <v>1.0686540600000001</v>
      </c>
      <c r="P280" s="93">
        <v>0.050000000000000003</v>
      </c>
      <c r="Q280" s="94">
        <f t="shared" si="94"/>
        <v>1.0686540600000001</v>
      </c>
      <c r="R280" s="95">
        <f t="shared" si="95"/>
        <v>14.960000000000001</v>
      </c>
      <c r="S280" s="96">
        <f t="shared" si="96"/>
        <v>14.960000000000001</v>
      </c>
      <c r="T280" s="97">
        <f t="shared" si="97"/>
        <v>0.60895291035529309</v>
      </c>
    </row>
    <row r="281" ht="15.95" customHeight="1">
      <c r="A281" s="351" t="s">
        <v>501</v>
      </c>
      <c r="B281" s="354" t="s">
        <v>140</v>
      </c>
      <c r="C281" s="59" t="str">
        <f>VLOOKUP(B281,'New template'!A:L,2,FALSE)</f>
        <v>E05387</v>
      </c>
      <c r="D281" s="85">
        <v>4</v>
      </c>
      <c r="E281" s="86">
        <v>217</v>
      </c>
      <c r="F281" s="87">
        <v>0.65000000000000002</v>
      </c>
      <c r="G281" s="88">
        <f t="shared" si="87"/>
        <v>75</v>
      </c>
      <c r="H281" s="89">
        <f t="shared" si="88"/>
        <v>10.712250000000001</v>
      </c>
      <c r="I281" s="89">
        <f t="shared" si="89"/>
        <v>42.849000000000004</v>
      </c>
      <c r="J281" s="89">
        <f t="shared" si="90"/>
        <v>1.3925925000000001</v>
      </c>
      <c r="K281" s="90">
        <f t="shared" si="91"/>
        <v>37.278630000000007</v>
      </c>
      <c r="L281" s="91">
        <v>0.20000000000000001</v>
      </c>
      <c r="M281" s="92">
        <f t="shared" si="92"/>
        <v>7.4557260000000021</v>
      </c>
      <c r="N281" s="93">
        <v>0.050000000000000003</v>
      </c>
      <c r="O281" s="94">
        <f t="shared" si="93"/>
        <v>1.8639315000000005</v>
      </c>
      <c r="P281" s="93">
        <v>0.050000000000000003</v>
      </c>
      <c r="Q281" s="94">
        <f t="shared" si="94"/>
        <v>1.8639315000000005</v>
      </c>
      <c r="R281" s="95">
        <f t="shared" si="95"/>
        <v>6.5199999999999996</v>
      </c>
      <c r="S281" s="96">
        <f t="shared" si="96"/>
        <v>26.079999999999998</v>
      </c>
      <c r="T281" s="97">
        <f t="shared" si="97"/>
        <v>0.60864897663889461</v>
      </c>
    </row>
    <row r="282" ht="15.95" customHeight="1">
      <c r="A282" s="351" t="s">
        <v>501</v>
      </c>
      <c r="B282" s="354" t="s">
        <v>377</v>
      </c>
      <c r="C282" s="59" t="str">
        <f>VLOOKUP(B282,'New template'!A:L,2,FALSE)</f>
        <v>E03049</v>
      </c>
      <c r="D282" s="85">
        <v>1</v>
      </c>
      <c r="E282" s="86">
        <v>298</v>
      </c>
      <c r="F282" s="87">
        <v>0.59999999999999998</v>
      </c>
      <c r="G282" s="88">
        <f t="shared" si="87"/>
        <v>119</v>
      </c>
      <c r="H282" s="89">
        <f t="shared" si="88"/>
        <v>16.996770000000001</v>
      </c>
      <c r="I282" s="89">
        <f t="shared" si="89"/>
        <v>16.996770000000001</v>
      </c>
      <c r="J282" s="89">
        <f t="shared" si="90"/>
        <v>2.2095801000000002</v>
      </c>
      <c r="K282" s="90">
        <f t="shared" si="91"/>
        <v>14.787189900000001</v>
      </c>
      <c r="L282" s="91">
        <v>0.20000000000000001</v>
      </c>
      <c r="M282" s="92">
        <f t="shared" si="92"/>
        <v>2.9574379800000004</v>
      </c>
      <c r="N282" s="93">
        <v>0.050000000000000003</v>
      </c>
      <c r="O282" s="94">
        <f t="shared" si="93"/>
        <v>0.73935949500000009</v>
      </c>
      <c r="P282" s="93">
        <v>0.050000000000000003</v>
      </c>
      <c r="Q282" s="94">
        <f t="shared" si="94"/>
        <v>0.73935949500000009</v>
      </c>
      <c r="R282" s="95">
        <f t="shared" si="95"/>
        <v>10.35</v>
      </c>
      <c r="S282" s="96">
        <f t="shared" si="96"/>
        <v>10.35</v>
      </c>
      <c r="T282" s="97">
        <f t="shared" si="97"/>
        <v>0.60893922786505894</v>
      </c>
    </row>
    <row r="283" ht="15.95" customHeight="1">
      <c r="A283" s="351" t="s">
        <v>501</v>
      </c>
      <c r="B283" s="354" t="s">
        <v>378</v>
      </c>
      <c r="C283" s="59" t="str">
        <f>VLOOKUP(B283,'New template'!A:L,2,FALSE)</f>
        <v>E06165</v>
      </c>
      <c r="D283" s="85">
        <v>2</v>
      </c>
      <c r="E283" s="86">
        <v>468</v>
      </c>
      <c r="F283" s="87">
        <v>0.59999999999999998</v>
      </c>
      <c r="G283" s="88">
        <f t="shared" si="87"/>
        <v>187</v>
      </c>
      <c r="H283" s="89">
        <f t="shared" si="88"/>
        <v>26.709210000000002</v>
      </c>
      <c r="I283" s="89">
        <f t="shared" si="89"/>
        <v>53.418420000000005</v>
      </c>
      <c r="J283" s="89">
        <f t="shared" si="90"/>
        <v>3.4721973000000004</v>
      </c>
      <c r="K283" s="90">
        <f t="shared" si="91"/>
        <v>46.474025400000002</v>
      </c>
      <c r="L283" s="91">
        <v>0.20000000000000001</v>
      </c>
      <c r="M283" s="92">
        <f t="shared" si="92"/>
        <v>9.2948050800000015</v>
      </c>
      <c r="N283" s="93">
        <v>0.050000000000000003</v>
      </c>
      <c r="O283" s="94">
        <f t="shared" si="93"/>
        <v>2.3237012700000004</v>
      </c>
      <c r="P283" s="93">
        <v>0.050000000000000003</v>
      </c>
      <c r="Q283" s="94">
        <f t="shared" si="94"/>
        <v>2.3237012700000004</v>
      </c>
      <c r="R283" s="95">
        <f t="shared" si="95"/>
        <v>16.27</v>
      </c>
      <c r="S283" s="96">
        <f t="shared" si="96"/>
        <v>32.539999999999999</v>
      </c>
      <c r="T283" s="97">
        <f t="shared" si="97"/>
        <v>0.60915317225780918</v>
      </c>
    </row>
    <row r="284" ht="15.95" customHeight="1">
      <c r="A284" s="351" t="s">
        <v>501</v>
      </c>
      <c r="B284" s="354" t="s">
        <v>154</v>
      </c>
      <c r="C284" s="59" t="str">
        <f>VLOOKUP(B284,'New template'!A:L,2,FALSE)</f>
        <v>E05386</v>
      </c>
      <c r="D284" s="85">
        <v>2</v>
      </c>
      <c r="E284" s="86">
        <v>108</v>
      </c>
      <c r="F284" s="87">
        <v>0.75</v>
      </c>
      <c r="G284" s="88">
        <f t="shared" si="87"/>
        <v>27</v>
      </c>
      <c r="H284" s="89">
        <f t="shared" si="88"/>
        <v>3.8564100000000003</v>
      </c>
      <c r="I284" s="89">
        <f t="shared" si="89"/>
        <v>7.7128200000000007</v>
      </c>
      <c r="J284" s="89">
        <f t="shared" si="90"/>
        <v>0.50133330000000009</v>
      </c>
      <c r="K284" s="90">
        <f t="shared" si="91"/>
        <v>6.7101534000000003</v>
      </c>
      <c r="L284" s="91">
        <v>0.20000000000000001</v>
      </c>
      <c r="M284" s="92">
        <f t="shared" si="92"/>
        <v>1.3420306800000001</v>
      </c>
      <c r="N284" s="93">
        <v>0.050000000000000003</v>
      </c>
      <c r="O284" s="94">
        <f t="shared" si="93"/>
        <v>0.33550767000000004</v>
      </c>
      <c r="P284" s="93">
        <v>0.050000000000000003</v>
      </c>
      <c r="Q284" s="94">
        <f t="shared" si="94"/>
        <v>0.33550767000000004</v>
      </c>
      <c r="R284" s="95">
        <f t="shared" si="95"/>
        <v>2.3500000000000001</v>
      </c>
      <c r="S284" s="96">
        <f t="shared" si="96"/>
        <v>4.7000000000000002</v>
      </c>
      <c r="T284" s="97">
        <f t="shared" si="97"/>
        <v>0.60937504051695746</v>
      </c>
    </row>
    <row r="285" ht="15.95" customHeight="1">
      <c r="A285" s="351" t="s">
        <v>501</v>
      </c>
      <c r="B285" s="354" t="s">
        <v>381</v>
      </c>
      <c r="C285" s="59" t="str">
        <f>VLOOKUP(B285,'New template'!A:L,2,FALSE)</f>
        <v>E02973</v>
      </c>
      <c r="D285" s="85">
        <v>1</v>
      </c>
      <c r="E285" s="86">
        <v>178</v>
      </c>
      <c r="F285" s="87">
        <v>0.75</v>
      </c>
      <c r="G285" s="88">
        <f t="shared" si="87"/>
        <v>44</v>
      </c>
      <c r="H285" s="89">
        <f t="shared" si="88"/>
        <v>6.2845200000000006</v>
      </c>
      <c r="I285" s="89">
        <f t="shared" si="89"/>
        <v>6.2845200000000006</v>
      </c>
      <c r="J285" s="89">
        <f t="shared" si="90"/>
        <v>0.81698760000000015</v>
      </c>
      <c r="K285" s="90">
        <f t="shared" si="91"/>
        <v>5.4675324000000005</v>
      </c>
      <c r="L285" s="91">
        <v>0.20000000000000001</v>
      </c>
      <c r="M285" s="92">
        <f t="shared" si="92"/>
        <v>1.0935064800000001</v>
      </c>
      <c r="N285" s="93">
        <v>0.050000000000000003</v>
      </c>
      <c r="O285" s="94">
        <f t="shared" si="93"/>
        <v>0.27337662000000001</v>
      </c>
      <c r="P285" s="93">
        <v>0.050000000000000003</v>
      </c>
      <c r="Q285" s="94">
        <f t="shared" si="94"/>
        <v>0.27337662000000001</v>
      </c>
      <c r="R285" s="95">
        <f t="shared" si="95"/>
        <v>3.8300000000000001</v>
      </c>
      <c r="S285" s="96">
        <f t="shared" si="96"/>
        <v>3.8300000000000001</v>
      </c>
      <c r="T285" s="97">
        <f t="shared" si="97"/>
        <v>0.60943397427329371</v>
      </c>
    </row>
    <row r="286" ht="15.95" customHeight="1">
      <c r="A286" s="351" t="s">
        <v>501</v>
      </c>
      <c r="B286" s="354" t="s">
        <v>382</v>
      </c>
      <c r="C286" s="59" t="str">
        <f>VLOOKUP(B286,'New template'!A:L,2,FALSE)</f>
        <v>E06098</v>
      </c>
      <c r="D286" s="85">
        <v>6</v>
      </c>
      <c r="E286" s="86">
        <v>298</v>
      </c>
      <c r="F286" s="87">
        <v>0.79000000000000004</v>
      </c>
      <c r="G286" s="88">
        <f t="shared" si="87"/>
        <v>62</v>
      </c>
      <c r="H286" s="89">
        <f t="shared" si="88"/>
        <v>8.8554600000000008</v>
      </c>
      <c r="I286" s="89">
        <f t="shared" si="89"/>
        <v>53.132760000000005</v>
      </c>
      <c r="J286" s="89">
        <f t="shared" si="90"/>
        <v>1.1512098000000002</v>
      </c>
      <c r="K286" s="90">
        <f t="shared" si="91"/>
        <v>46.225501200000004</v>
      </c>
      <c r="L286" s="91">
        <v>0.20000000000000001</v>
      </c>
      <c r="M286" s="92">
        <f t="shared" si="92"/>
        <v>9.2451002400000011</v>
      </c>
      <c r="N286" s="93">
        <v>0.050000000000000003</v>
      </c>
      <c r="O286" s="94">
        <f t="shared" si="93"/>
        <v>2.3112750600000003</v>
      </c>
      <c r="P286" s="93">
        <v>0.050000000000000003</v>
      </c>
      <c r="Q286" s="94">
        <f t="shared" si="94"/>
        <v>2.3112750600000003</v>
      </c>
      <c r="R286" s="95">
        <f t="shared" si="95"/>
        <v>5.3899999999999997</v>
      </c>
      <c r="S286" s="96">
        <f t="shared" si="96"/>
        <v>32.339999999999996</v>
      </c>
      <c r="T286" s="97">
        <f t="shared" si="97"/>
        <v>0.60866403326309404</v>
      </c>
    </row>
    <row r="287" ht="15.95" customHeight="1">
      <c r="A287" s="351" t="s">
        <v>501</v>
      </c>
      <c r="B287" s="354" t="s">
        <v>176</v>
      </c>
      <c r="C287" s="59" t="str">
        <f>VLOOKUP(B287,'New template'!A:L,2,FALSE)</f>
        <v>E02997</v>
      </c>
      <c r="D287" s="85">
        <v>1</v>
      </c>
      <c r="E287" s="86">
        <v>268</v>
      </c>
      <c r="F287" s="87">
        <v>0.89000000000000001</v>
      </c>
      <c r="G287" s="88">
        <f t="shared" si="87"/>
        <v>29</v>
      </c>
      <c r="H287" s="89">
        <f t="shared" si="88"/>
        <v>4.1420700000000004</v>
      </c>
      <c r="I287" s="89">
        <f t="shared" si="89"/>
        <v>4.1420700000000004</v>
      </c>
      <c r="J287" s="89">
        <f t="shared" si="90"/>
        <v>0.53846910000000003</v>
      </c>
      <c r="K287" s="90">
        <f t="shared" si="91"/>
        <v>3.6036009000000004</v>
      </c>
      <c r="L287" s="91">
        <v>0.20000000000000001</v>
      </c>
      <c r="M287" s="92">
        <f t="shared" si="92"/>
        <v>0.72072018000000015</v>
      </c>
      <c r="N287" s="93">
        <v>0.050000000000000003</v>
      </c>
      <c r="O287" s="94">
        <f t="shared" si="93"/>
        <v>0.18018004500000004</v>
      </c>
      <c r="P287" s="93">
        <v>0.050000000000000003</v>
      </c>
      <c r="Q287" s="94">
        <f t="shared" si="94"/>
        <v>0.18018004500000004</v>
      </c>
      <c r="R287" s="95">
        <f t="shared" si="95"/>
        <v>2.52</v>
      </c>
      <c r="S287" s="96">
        <f t="shared" si="96"/>
        <v>2.52</v>
      </c>
      <c r="T287" s="97">
        <f t="shared" si="97"/>
        <v>0.60839145644569015</v>
      </c>
    </row>
    <row r="288" ht="15.95" customHeight="1">
      <c r="A288" s="351" t="s">
        <v>501</v>
      </c>
      <c r="B288" s="354" t="s">
        <v>493</v>
      </c>
      <c r="C288" s="59" t="str">
        <f>VLOOKUP(B288,'New template'!A:L,2,FALSE)</f>
        <v>E06134</v>
      </c>
      <c r="D288" s="85">
        <v>13</v>
      </c>
      <c r="E288" s="86">
        <v>138</v>
      </c>
      <c r="F288" s="87">
        <v>0.34000000000000002</v>
      </c>
      <c r="G288" s="88">
        <f t="shared" si="87"/>
        <v>91</v>
      </c>
      <c r="H288" s="89">
        <f t="shared" si="88"/>
        <v>12.997530000000001</v>
      </c>
      <c r="I288" s="89">
        <f t="shared" si="89"/>
        <v>168.96789000000001</v>
      </c>
      <c r="J288" s="89">
        <f t="shared" si="90"/>
        <v>1.6896789000000001</v>
      </c>
      <c r="K288" s="90">
        <f t="shared" si="91"/>
        <v>147.0020643</v>
      </c>
      <c r="L288" s="91">
        <v>0.20000000000000001</v>
      </c>
      <c r="M288" s="92">
        <f t="shared" si="92"/>
        <v>29.400412860000003</v>
      </c>
      <c r="N288" s="93">
        <v>0.050000000000000003</v>
      </c>
      <c r="O288" s="94">
        <f t="shared" si="93"/>
        <v>7.3501032150000007</v>
      </c>
      <c r="P288" s="93">
        <v>0.050000000000000003</v>
      </c>
      <c r="Q288" s="94">
        <f t="shared" si="94"/>
        <v>7.3501032150000007</v>
      </c>
      <c r="R288" s="95">
        <f t="shared" si="95"/>
        <v>7.9199999999999999</v>
      </c>
      <c r="S288" s="96">
        <f t="shared" si="96"/>
        <v>102.95999999999999</v>
      </c>
      <c r="T288" s="97">
        <f t="shared" si="97"/>
        <v>0.60934654507433328</v>
      </c>
    </row>
    <row r="289" ht="15.95" customHeight="1">
      <c r="A289" s="351" t="s">
        <v>501</v>
      </c>
      <c r="B289" s="354" t="s">
        <v>184</v>
      </c>
      <c r="C289" s="59" t="str">
        <f>VLOOKUP(B289,'New template'!A:L,2,FALSE)</f>
        <v>E06114</v>
      </c>
      <c r="D289" s="85">
        <v>2</v>
      </c>
      <c r="E289" s="86">
        <v>298</v>
      </c>
      <c r="F289" s="87">
        <v>0.5</v>
      </c>
      <c r="G289" s="88">
        <f t="shared" si="87"/>
        <v>149</v>
      </c>
      <c r="H289" s="89">
        <f t="shared" si="88"/>
        <v>21.281670000000002</v>
      </c>
      <c r="I289" s="89">
        <f t="shared" si="89"/>
        <v>42.563340000000004</v>
      </c>
      <c r="J289" s="89">
        <f t="shared" si="90"/>
        <v>2.7666171000000004</v>
      </c>
      <c r="K289" s="90">
        <f t="shared" si="91"/>
        <v>37.030105800000001</v>
      </c>
      <c r="L289" s="91">
        <v>0.20000000000000001</v>
      </c>
      <c r="M289" s="92">
        <f t="shared" si="92"/>
        <v>7.4060211600000008</v>
      </c>
      <c r="N289" s="93">
        <v>0.050000000000000003</v>
      </c>
      <c r="O289" s="94">
        <f t="shared" si="93"/>
        <v>1.8515052900000002</v>
      </c>
      <c r="P289" s="93">
        <v>0.050000000000000003</v>
      </c>
      <c r="Q289" s="94">
        <f t="shared" si="94"/>
        <v>1.8515052900000002</v>
      </c>
      <c r="R289" s="95">
        <f t="shared" si="95"/>
        <v>12.960000000000001</v>
      </c>
      <c r="S289" s="96">
        <f t="shared" si="96"/>
        <v>25.920000000000002</v>
      </c>
      <c r="T289" s="97">
        <f t="shared" si="97"/>
        <v>0.60897476560815011</v>
      </c>
    </row>
    <row r="290" ht="15.95" customHeight="1">
      <c r="A290" s="351" t="s">
        <v>501</v>
      </c>
      <c r="B290" s="354" t="s">
        <v>186</v>
      </c>
      <c r="C290" s="59" t="str">
        <f>VLOOKUP(B290,'New template'!A:L,2,FALSE)</f>
        <v>E06272</v>
      </c>
      <c r="D290" s="85">
        <v>2</v>
      </c>
      <c r="E290" s="86">
        <v>348</v>
      </c>
      <c r="F290" s="87">
        <v>0.42999999999999999</v>
      </c>
      <c r="G290" s="88">
        <f t="shared" si="87"/>
        <v>198</v>
      </c>
      <c r="H290" s="89">
        <f t="shared" si="88"/>
        <v>28.280340000000002</v>
      </c>
      <c r="I290" s="89">
        <f t="shared" si="89"/>
        <v>56.560680000000005</v>
      </c>
      <c r="J290" s="89">
        <f t="shared" si="90"/>
        <v>3.6764442000000006</v>
      </c>
      <c r="K290" s="90">
        <f t="shared" si="91"/>
        <v>49.207791600000007</v>
      </c>
      <c r="L290" s="91">
        <v>0.20000000000000001</v>
      </c>
      <c r="M290" s="92">
        <f t="shared" si="92"/>
        <v>9.8415583200000025</v>
      </c>
      <c r="N290" s="93">
        <v>0.050000000000000003</v>
      </c>
      <c r="O290" s="94">
        <f t="shared" si="93"/>
        <v>2.4603895800000006</v>
      </c>
      <c r="P290" s="93">
        <v>0.050000000000000003</v>
      </c>
      <c r="Q290" s="94">
        <f t="shared" si="94"/>
        <v>2.4603895800000006</v>
      </c>
      <c r="R290" s="95">
        <f t="shared" si="95"/>
        <v>17.219999999999999</v>
      </c>
      <c r="S290" s="96">
        <f t="shared" si="96"/>
        <v>34.439999999999998</v>
      </c>
      <c r="T290" s="97">
        <f t="shared" si="97"/>
        <v>0.60890357046626731</v>
      </c>
    </row>
    <row r="291" ht="15.95" customHeight="1">
      <c r="A291" s="351" t="s">
        <v>501</v>
      </c>
      <c r="B291" s="354" t="s">
        <v>188</v>
      </c>
      <c r="C291" s="59" t="str">
        <f>VLOOKUP(B291,'New template'!A:L,2,FALSE)</f>
        <v>E03557</v>
      </c>
      <c r="D291" s="85">
        <v>4</v>
      </c>
      <c r="E291" s="86">
        <v>328</v>
      </c>
      <c r="F291" s="87">
        <v>0.84999999999999998</v>
      </c>
      <c r="G291" s="88">
        <f t="shared" si="87"/>
        <v>49</v>
      </c>
      <c r="H291" s="89">
        <f t="shared" si="88"/>
        <v>6.9986700000000006</v>
      </c>
      <c r="I291" s="89">
        <f t="shared" si="89"/>
        <v>27.994680000000002</v>
      </c>
      <c r="J291" s="89">
        <f t="shared" si="90"/>
        <v>0.90982710000000011</v>
      </c>
      <c r="K291" s="90">
        <f t="shared" si="91"/>
        <v>24.355371600000002</v>
      </c>
      <c r="L291" s="91">
        <v>0.20000000000000001</v>
      </c>
      <c r="M291" s="92">
        <f t="shared" si="92"/>
        <v>4.8710743200000008</v>
      </c>
      <c r="N291" s="93">
        <v>0.050000000000000003</v>
      </c>
      <c r="O291" s="94">
        <f t="shared" si="93"/>
        <v>1.2177685800000002</v>
      </c>
      <c r="P291" s="93">
        <v>0.050000000000000003</v>
      </c>
      <c r="Q291" s="94">
        <f t="shared" si="94"/>
        <v>1.2177685800000002</v>
      </c>
      <c r="R291" s="95">
        <f t="shared" si="95"/>
        <v>4.2599999999999998</v>
      </c>
      <c r="S291" s="96">
        <f t="shared" si="96"/>
        <v>17.039999999999999</v>
      </c>
      <c r="T291" s="97">
        <f t="shared" si="97"/>
        <v>0.60868707911646058</v>
      </c>
    </row>
    <row r="292" ht="15.95" customHeight="1">
      <c r="A292" s="351" t="s">
        <v>501</v>
      </c>
      <c r="B292" s="354" t="s">
        <v>192</v>
      </c>
      <c r="C292" s="59" t="str">
        <f>VLOOKUP(B292,'New template'!A:L,2,FALSE)</f>
        <v>E05643</v>
      </c>
      <c r="D292" s="85">
        <v>13</v>
      </c>
      <c r="E292" s="86">
        <v>518</v>
      </c>
      <c r="F292" s="87">
        <v>0.84999999999999998</v>
      </c>
      <c r="G292" s="88">
        <f t="shared" si="87"/>
        <v>77</v>
      </c>
      <c r="H292" s="89">
        <f t="shared" si="88"/>
        <v>10.997910000000001</v>
      </c>
      <c r="I292" s="89">
        <f t="shared" si="89"/>
        <v>142.97283000000002</v>
      </c>
      <c r="J292" s="89">
        <f t="shared" si="90"/>
        <v>1.4297283000000001</v>
      </c>
      <c r="K292" s="90">
        <f t="shared" si="91"/>
        <v>124.3863621</v>
      </c>
      <c r="L292" s="91">
        <v>0.20000000000000001</v>
      </c>
      <c r="M292" s="92">
        <f t="shared" si="92"/>
        <v>24.877272420000001</v>
      </c>
      <c r="N292" s="93">
        <v>0.050000000000000003</v>
      </c>
      <c r="O292" s="94">
        <f t="shared" si="93"/>
        <v>6.2193181050000002</v>
      </c>
      <c r="P292" s="93">
        <v>0.050000000000000003</v>
      </c>
      <c r="Q292" s="94">
        <f t="shared" si="94"/>
        <v>6.2193181050000002</v>
      </c>
      <c r="R292" s="95">
        <f t="shared" si="95"/>
        <v>6.7000000000000002</v>
      </c>
      <c r="S292" s="96">
        <f t="shared" si="96"/>
        <v>87.100000000000009</v>
      </c>
      <c r="T292" s="97">
        <f t="shared" si="97"/>
        <v>0.60920665835599674</v>
      </c>
    </row>
    <row r="293" ht="15.95" customHeight="1">
      <c r="A293" s="351" t="s">
        <v>501</v>
      </c>
      <c r="B293" s="354" t="s">
        <v>196</v>
      </c>
      <c r="C293" s="59" t="str">
        <f>VLOOKUP(B293,'New template'!A:L,2,FALSE)</f>
        <v>E05472</v>
      </c>
      <c r="D293" s="85">
        <v>1</v>
      </c>
      <c r="E293" s="86">
        <v>498</v>
      </c>
      <c r="F293" s="87">
        <v>0.75</v>
      </c>
      <c r="G293" s="88">
        <f t="shared" si="87"/>
        <v>124</v>
      </c>
      <c r="H293" s="89">
        <f t="shared" si="88"/>
        <v>17.710920000000002</v>
      </c>
      <c r="I293" s="89">
        <f t="shared" si="89"/>
        <v>17.710920000000002</v>
      </c>
      <c r="J293" s="89">
        <f t="shared" si="90"/>
        <v>2.3024196000000003</v>
      </c>
      <c r="K293" s="90">
        <f t="shared" si="91"/>
        <v>15.408500400000001</v>
      </c>
      <c r="L293" s="91">
        <v>0.20000000000000001</v>
      </c>
      <c r="M293" s="92">
        <f t="shared" si="92"/>
        <v>3.0817000800000005</v>
      </c>
      <c r="N293" s="93">
        <v>0.050000000000000003</v>
      </c>
      <c r="O293" s="94">
        <f t="shared" si="93"/>
        <v>0.77042502000000013</v>
      </c>
      <c r="P293" s="93">
        <v>0.050000000000000003</v>
      </c>
      <c r="Q293" s="94">
        <f t="shared" si="94"/>
        <v>0.77042502000000013</v>
      </c>
      <c r="R293" s="95">
        <f t="shared" si="95"/>
        <v>10.789999999999999</v>
      </c>
      <c r="S293" s="96">
        <f t="shared" si="96"/>
        <v>10.789999999999999</v>
      </c>
      <c r="T293" s="97">
        <f t="shared" si="97"/>
        <v>0.6092286566705738</v>
      </c>
    </row>
    <row r="294" ht="15.95" customHeight="1">
      <c r="A294" s="351" t="s">
        <v>501</v>
      </c>
      <c r="B294" s="354" t="s">
        <v>200</v>
      </c>
      <c r="C294" s="59" t="str">
        <f>VLOOKUP(B294,'New template'!A:L,2,FALSE)</f>
        <v>E06306</v>
      </c>
      <c r="D294" s="85">
        <v>2</v>
      </c>
      <c r="E294" s="86">
        <v>298</v>
      </c>
      <c r="F294" s="87">
        <v>0.5</v>
      </c>
      <c r="G294" s="88">
        <f t="shared" si="87"/>
        <v>149</v>
      </c>
      <c r="H294" s="89">
        <f t="shared" si="88"/>
        <v>21.281670000000002</v>
      </c>
      <c r="I294" s="89">
        <f t="shared" si="89"/>
        <v>42.563340000000004</v>
      </c>
      <c r="J294" s="89">
        <f t="shared" si="90"/>
        <v>2.7666171000000004</v>
      </c>
      <c r="K294" s="90">
        <f t="shared" si="91"/>
        <v>37.030105800000001</v>
      </c>
      <c r="L294" s="91">
        <v>0.20000000000000001</v>
      </c>
      <c r="M294" s="92">
        <f t="shared" si="92"/>
        <v>7.4060211600000008</v>
      </c>
      <c r="N294" s="93">
        <v>0.050000000000000003</v>
      </c>
      <c r="O294" s="94">
        <f t="shared" si="93"/>
        <v>1.8515052900000002</v>
      </c>
      <c r="P294" s="93">
        <v>0.050000000000000003</v>
      </c>
      <c r="Q294" s="94">
        <f t="shared" si="94"/>
        <v>1.8515052900000002</v>
      </c>
      <c r="R294" s="95">
        <f t="shared" si="95"/>
        <v>12.960000000000001</v>
      </c>
      <c r="S294" s="96">
        <f t="shared" si="96"/>
        <v>25.920000000000002</v>
      </c>
      <c r="T294" s="97">
        <f t="shared" si="97"/>
        <v>0.60897476560815011</v>
      </c>
    </row>
    <row r="295" ht="15.95" customHeight="1">
      <c r="A295" s="351" t="s">
        <v>501</v>
      </c>
      <c r="B295" s="354" t="s">
        <v>202</v>
      </c>
      <c r="C295" s="59" t="str">
        <f>VLOOKUP(B295,'New template'!A:L,2,FALSE)</f>
        <v>E02875</v>
      </c>
      <c r="D295" s="85">
        <v>1</v>
      </c>
      <c r="E295" s="86">
        <v>298</v>
      </c>
      <c r="F295" s="87">
        <v>0.90000000000000002</v>
      </c>
      <c r="G295" s="88">
        <f t="shared" si="87"/>
        <v>29</v>
      </c>
      <c r="H295" s="89">
        <f t="shared" si="88"/>
        <v>4.1420700000000004</v>
      </c>
      <c r="I295" s="89">
        <f t="shared" si="89"/>
        <v>4.1420700000000004</v>
      </c>
      <c r="J295" s="89">
        <f t="shared" si="90"/>
        <v>0.53846910000000003</v>
      </c>
      <c r="K295" s="90">
        <f t="shared" si="91"/>
        <v>3.6036009000000004</v>
      </c>
      <c r="L295" s="91">
        <v>0.20000000000000001</v>
      </c>
      <c r="M295" s="92">
        <f t="shared" si="92"/>
        <v>0.72072018000000015</v>
      </c>
      <c r="N295" s="93">
        <v>0.050000000000000003</v>
      </c>
      <c r="O295" s="94">
        <f t="shared" si="93"/>
        <v>0.18018004500000004</v>
      </c>
      <c r="P295" s="93">
        <v>0.050000000000000003</v>
      </c>
      <c r="Q295" s="94">
        <f t="shared" si="94"/>
        <v>0.18018004500000004</v>
      </c>
      <c r="R295" s="95">
        <f t="shared" si="95"/>
        <v>2.52</v>
      </c>
      <c r="S295" s="96">
        <f t="shared" si="96"/>
        <v>2.52</v>
      </c>
      <c r="T295" s="97">
        <f t="shared" si="97"/>
        <v>0.60839145644569015</v>
      </c>
    </row>
    <row r="296" ht="15.95" customHeight="1">
      <c r="A296" s="351" t="s">
        <v>501</v>
      </c>
      <c r="B296" s="354" t="s">
        <v>204</v>
      </c>
      <c r="C296" s="59" t="str">
        <f>VLOOKUP(B296,'New template'!A:L,2,FALSE)</f>
        <v>E03123</v>
      </c>
      <c r="D296" s="85">
        <v>3</v>
      </c>
      <c r="E296" s="86">
        <v>448</v>
      </c>
      <c r="F296" s="87">
        <v>0.83999999999999997</v>
      </c>
      <c r="G296" s="88">
        <f t="shared" si="87"/>
        <v>71</v>
      </c>
      <c r="H296" s="89">
        <f t="shared" si="88"/>
        <v>10.140930000000001</v>
      </c>
      <c r="I296" s="89">
        <f t="shared" si="89"/>
        <v>30.422790000000003</v>
      </c>
      <c r="J296" s="89">
        <f t="shared" si="90"/>
        <v>1.3183209000000002</v>
      </c>
      <c r="K296" s="90">
        <f t="shared" si="91"/>
        <v>26.467827300000003</v>
      </c>
      <c r="L296" s="91">
        <v>0.20000000000000001</v>
      </c>
      <c r="M296" s="92">
        <f t="shared" si="92"/>
        <v>5.2935654600000008</v>
      </c>
      <c r="N296" s="93">
        <v>0.050000000000000003</v>
      </c>
      <c r="O296" s="94">
        <f t="shared" si="93"/>
        <v>1.3233913650000002</v>
      </c>
      <c r="P296" s="93">
        <v>0.050000000000000003</v>
      </c>
      <c r="Q296" s="94">
        <f t="shared" si="94"/>
        <v>1.3233913650000002</v>
      </c>
      <c r="R296" s="95">
        <f t="shared" si="95"/>
        <v>6.1799999999999997</v>
      </c>
      <c r="S296" s="96">
        <f t="shared" si="96"/>
        <v>18.539999999999999</v>
      </c>
      <c r="T296" s="97">
        <f t="shared" si="97"/>
        <v>0.60941156284482778</v>
      </c>
    </row>
    <row r="297" ht="15.95" customHeight="1">
      <c r="A297" s="351" t="s">
        <v>501</v>
      </c>
      <c r="B297" s="354" t="s">
        <v>216</v>
      </c>
      <c r="C297" s="59" t="str">
        <f>VLOOKUP(B297,'New template'!A:L,2,FALSE)</f>
        <v>E03632</v>
      </c>
      <c r="D297" s="85">
        <v>9</v>
      </c>
      <c r="E297" s="86">
        <v>248</v>
      </c>
      <c r="F297" s="87">
        <v>0.75</v>
      </c>
      <c r="G297" s="88">
        <f t="shared" si="87"/>
        <v>62</v>
      </c>
      <c r="H297" s="89">
        <f t="shared" si="88"/>
        <v>8.8554600000000008</v>
      </c>
      <c r="I297" s="89">
        <f t="shared" si="89"/>
        <v>79.69914</v>
      </c>
      <c r="J297" s="89">
        <f t="shared" si="90"/>
        <v>1.1512098000000002</v>
      </c>
      <c r="K297" s="90">
        <f t="shared" si="91"/>
        <v>69.338251800000009</v>
      </c>
      <c r="L297" s="91">
        <v>0.20000000000000001</v>
      </c>
      <c r="M297" s="92">
        <f t="shared" si="92"/>
        <v>13.867650360000003</v>
      </c>
      <c r="N297" s="93">
        <v>0.050000000000000003</v>
      </c>
      <c r="O297" s="94">
        <f t="shared" si="93"/>
        <v>3.4669125900000006</v>
      </c>
      <c r="P297" s="93">
        <v>0.050000000000000003</v>
      </c>
      <c r="Q297" s="94">
        <f t="shared" si="94"/>
        <v>3.4669125900000006</v>
      </c>
      <c r="R297" s="95">
        <f t="shared" si="95"/>
        <v>5.3899999999999997</v>
      </c>
      <c r="S297" s="96">
        <f t="shared" si="96"/>
        <v>48.509999999999998</v>
      </c>
      <c r="T297" s="97">
        <f t="shared" si="97"/>
        <v>0.60866403326309415</v>
      </c>
    </row>
    <row r="298" ht="15.95" customHeight="1">
      <c r="A298" s="351" t="s">
        <v>501</v>
      </c>
      <c r="B298" s="354" t="s">
        <v>506</v>
      </c>
      <c r="C298" s="59" t="str">
        <f>VLOOKUP(B298,'New template'!A:L,2,FALSE)</f>
        <v>L00034</v>
      </c>
      <c r="D298" s="85">
        <v>1</v>
      </c>
      <c r="E298" s="86">
        <v>498</v>
      </c>
      <c r="F298" s="87">
        <v>0</v>
      </c>
      <c r="G298" s="88">
        <f t="shared" si="87"/>
        <v>498</v>
      </c>
      <c r="H298" s="89">
        <f t="shared" si="88"/>
        <v>71.129340000000013</v>
      </c>
      <c r="I298" s="89">
        <f t="shared" si="89"/>
        <v>71.129340000000013</v>
      </c>
      <c r="J298" s="89">
        <f t="shared" si="90"/>
        <v>9.2468142000000029</v>
      </c>
      <c r="K298" s="90">
        <f t="shared" si="91"/>
        <v>61.88252580000001</v>
      </c>
      <c r="L298" s="91">
        <v>0.20000000000000001</v>
      </c>
      <c r="M298" s="92">
        <f t="shared" si="92"/>
        <v>12.376505160000002</v>
      </c>
      <c r="N298" s="93">
        <v>0.050000000000000003</v>
      </c>
      <c r="O298" s="94">
        <f t="shared" si="93"/>
        <v>3.0941262900000006</v>
      </c>
      <c r="P298" s="93">
        <v>0.050000000000000003</v>
      </c>
      <c r="Q298" s="94">
        <f t="shared" si="94"/>
        <v>3.0941262900000006</v>
      </c>
      <c r="R298" s="95">
        <f t="shared" si="95"/>
        <v>43.32</v>
      </c>
      <c r="S298" s="96">
        <f t="shared" si="96"/>
        <v>43.32</v>
      </c>
      <c r="T298" s="97">
        <f t="shared" si="97"/>
        <v>0.60903137861253864</v>
      </c>
    </row>
    <row r="299" ht="15.95" customHeight="1">
      <c r="A299" s="351" t="s">
        <v>501</v>
      </c>
      <c r="B299" s="354" t="s">
        <v>430</v>
      </c>
      <c r="C299" s="59" t="str">
        <f>VLOOKUP(B299,'New template'!A:L,2,FALSE)</f>
        <v>E05693</v>
      </c>
      <c r="D299" s="85">
        <v>1</v>
      </c>
      <c r="E299" s="86">
        <v>198</v>
      </c>
      <c r="F299" s="87">
        <v>0.5</v>
      </c>
      <c r="G299" s="88">
        <f t="shared" si="87"/>
        <v>99</v>
      </c>
      <c r="H299" s="89">
        <f t="shared" si="88"/>
        <v>14.140170000000001</v>
      </c>
      <c r="I299" s="89">
        <f t="shared" si="89"/>
        <v>14.140170000000001</v>
      </c>
      <c r="J299" s="89">
        <f t="shared" si="90"/>
        <v>1.8382221000000003</v>
      </c>
      <c r="K299" s="90">
        <f t="shared" si="91"/>
        <v>12.301947900000002</v>
      </c>
      <c r="L299" s="91">
        <v>0.20000000000000001</v>
      </c>
      <c r="M299" s="92">
        <f t="shared" si="92"/>
        <v>2.4603895800000006</v>
      </c>
      <c r="N299" s="93">
        <v>0.050000000000000003</v>
      </c>
      <c r="O299" s="94">
        <f t="shared" si="93"/>
        <v>0.61509739500000016</v>
      </c>
      <c r="P299" s="93">
        <v>0.050000000000000003</v>
      </c>
      <c r="Q299" s="94">
        <f t="shared" si="94"/>
        <v>0.61509739500000016</v>
      </c>
      <c r="R299" s="95">
        <f t="shared" si="95"/>
        <v>8.6099999999999994</v>
      </c>
      <c r="S299" s="96">
        <f t="shared" si="96"/>
        <v>8.6099999999999994</v>
      </c>
      <c r="T299" s="97">
        <f t="shared" si="97"/>
        <v>0.60890357046626731</v>
      </c>
    </row>
    <row r="300" ht="15.95" customHeight="1">
      <c r="A300" s="351" t="s">
        <v>501</v>
      </c>
      <c r="B300" s="354" t="s">
        <v>535</v>
      </c>
      <c r="C300" s="59"/>
      <c r="D300" s="85">
        <v>1</v>
      </c>
      <c r="E300" s="86">
        <v>528</v>
      </c>
      <c r="F300" s="87">
        <v>0.67000000000000004</v>
      </c>
      <c r="G300" s="88">
        <f t="shared" si="87"/>
        <v>174</v>
      </c>
      <c r="H300" s="89">
        <f t="shared" si="88"/>
        <v>24.852420000000002</v>
      </c>
      <c r="I300" s="89">
        <f t="shared" si="89"/>
        <v>24.852420000000002</v>
      </c>
      <c r="J300" s="89">
        <f t="shared" si="90"/>
        <v>3.2308146000000004</v>
      </c>
      <c r="K300" s="90">
        <f t="shared" si="91"/>
        <v>21.6216054</v>
      </c>
      <c r="L300" s="91">
        <v>0.20000000000000001</v>
      </c>
      <c r="M300" s="92">
        <f t="shared" si="92"/>
        <v>4.3243210799999998</v>
      </c>
      <c r="N300" s="93">
        <v>0.050000000000000003</v>
      </c>
      <c r="O300" s="94">
        <f t="shared" si="93"/>
        <v>1.08108027</v>
      </c>
      <c r="P300" s="93">
        <v>0.050000000000000003</v>
      </c>
      <c r="Q300" s="94">
        <f t="shared" si="94"/>
        <v>1.08108027</v>
      </c>
      <c r="R300" s="95">
        <f t="shared" si="95"/>
        <v>15.140000000000001</v>
      </c>
      <c r="S300" s="96">
        <f t="shared" si="96"/>
        <v>15.140000000000001</v>
      </c>
      <c r="T300" s="97">
        <f t="shared" si="97"/>
        <v>0.60919620704945432</v>
      </c>
    </row>
    <row r="301" ht="15.95" customHeight="1">
      <c r="A301" s="351" t="s">
        <v>501</v>
      </c>
      <c r="B301" s="354" t="s">
        <v>268</v>
      </c>
      <c r="C301" s="59" t="str">
        <f>VLOOKUP(B301,'New template'!A:L,2,FALSE)</f>
        <v>E05647</v>
      </c>
      <c r="D301" s="85">
        <v>1</v>
      </c>
      <c r="E301" s="86">
        <v>398</v>
      </c>
      <c r="F301" s="87">
        <v>0.84999999999999998</v>
      </c>
      <c r="G301" s="88">
        <f t="shared" si="87"/>
        <v>59</v>
      </c>
      <c r="H301" s="89">
        <f t="shared" si="88"/>
        <v>8.4269700000000007</v>
      </c>
      <c r="I301" s="89">
        <f t="shared" si="89"/>
        <v>8.4269700000000007</v>
      </c>
      <c r="J301" s="89">
        <f t="shared" si="90"/>
        <v>1.0955061000000001</v>
      </c>
      <c r="K301" s="90">
        <f t="shared" si="91"/>
        <v>7.331463900000001</v>
      </c>
      <c r="L301" s="91">
        <v>0.20000000000000001</v>
      </c>
      <c r="M301" s="92">
        <f t="shared" si="92"/>
        <v>1.4662927800000003</v>
      </c>
      <c r="N301" s="93">
        <v>0.050000000000000003</v>
      </c>
      <c r="O301" s="94">
        <f t="shared" si="93"/>
        <v>0.36657319500000007</v>
      </c>
      <c r="P301" s="93">
        <v>0.050000000000000003</v>
      </c>
      <c r="Q301" s="94">
        <f t="shared" si="94"/>
        <v>0.36657319500000007</v>
      </c>
      <c r="R301" s="95">
        <f t="shared" si="95"/>
        <v>5.1299999999999999</v>
      </c>
      <c r="S301" s="96">
        <f t="shared" si="96"/>
        <v>5.1299999999999999</v>
      </c>
      <c r="T301" s="97">
        <f t="shared" si="97"/>
        <v>0.60875973214571777</v>
      </c>
    </row>
    <row r="302" ht="15.95" customHeight="1">
      <c r="A302" s="351" t="s">
        <v>501</v>
      </c>
      <c r="B302" s="354" t="s">
        <v>396</v>
      </c>
      <c r="C302" s="59" t="str">
        <f>VLOOKUP(B302,'New template'!A:L,2,FALSE)</f>
        <v>E05700</v>
      </c>
      <c r="D302" s="85">
        <v>1</v>
      </c>
      <c r="E302" s="86">
        <v>248</v>
      </c>
      <c r="F302" s="87">
        <v>0.59999999999999998</v>
      </c>
      <c r="G302" s="88">
        <f t="shared" si="87"/>
        <v>99</v>
      </c>
      <c r="H302" s="89">
        <f t="shared" si="88"/>
        <v>14.140170000000001</v>
      </c>
      <c r="I302" s="89">
        <f t="shared" si="89"/>
        <v>14.140170000000001</v>
      </c>
      <c r="J302" s="89">
        <f t="shared" si="90"/>
        <v>1.8382221000000003</v>
      </c>
      <c r="K302" s="90">
        <f t="shared" si="91"/>
        <v>12.301947900000002</v>
      </c>
      <c r="L302" s="91">
        <v>0.20000000000000001</v>
      </c>
      <c r="M302" s="92">
        <f t="shared" si="92"/>
        <v>2.4603895800000006</v>
      </c>
      <c r="N302" s="93">
        <v>0.050000000000000003</v>
      </c>
      <c r="O302" s="94">
        <f t="shared" si="93"/>
        <v>0.61509739500000016</v>
      </c>
      <c r="P302" s="93">
        <v>0.050000000000000003</v>
      </c>
      <c r="Q302" s="94">
        <f t="shared" si="94"/>
        <v>0.61509739500000016</v>
      </c>
      <c r="R302" s="95">
        <f t="shared" si="95"/>
        <v>8.6099999999999994</v>
      </c>
      <c r="S302" s="96">
        <f t="shared" si="96"/>
        <v>8.6099999999999994</v>
      </c>
      <c r="T302" s="97">
        <f t="shared" si="97"/>
        <v>0.60890357046626731</v>
      </c>
    </row>
    <row r="303" ht="15.95" customHeight="1">
      <c r="A303" s="351" t="s">
        <v>501</v>
      </c>
      <c r="B303" s="354" t="s">
        <v>498</v>
      </c>
      <c r="C303" s="59"/>
      <c r="D303" s="85">
        <v>1</v>
      </c>
      <c r="E303" s="86">
        <v>398</v>
      </c>
      <c r="F303" s="87">
        <v>0</v>
      </c>
      <c r="G303" s="88">
        <f t="shared" si="87"/>
        <v>398</v>
      </c>
      <c r="H303" s="89">
        <f t="shared" si="88"/>
        <v>56.846340000000005</v>
      </c>
      <c r="I303" s="89">
        <f t="shared" si="89"/>
        <v>56.846340000000005</v>
      </c>
      <c r="J303" s="89">
        <f t="shared" si="90"/>
        <v>7.3900242000000009</v>
      </c>
      <c r="K303" s="90">
        <f t="shared" si="91"/>
        <v>49.456315800000006</v>
      </c>
      <c r="L303" s="91">
        <v>0.20000000000000001</v>
      </c>
      <c r="M303" s="92">
        <f t="shared" si="92"/>
        <v>9.8912631600000012</v>
      </c>
      <c r="N303" s="93">
        <v>0.050000000000000003</v>
      </c>
      <c r="O303" s="94">
        <f t="shared" si="93"/>
        <v>2.4728157900000003</v>
      </c>
      <c r="P303" s="93">
        <v>0.050000000000000003</v>
      </c>
      <c r="Q303" s="94">
        <f t="shared" si="94"/>
        <v>2.4728157900000003</v>
      </c>
      <c r="R303" s="95">
        <f t="shared" si="95"/>
        <v>34.619999999999997</v>
      </c>
      <c r="S303" s="96">
        <f t="shared" si="96"/>
        <v>34.619999999999997</v>
      </c>
      <c r="T303" s="97">
        <f t="shared" si="97"/>
        <v>0.6090101842968253</v>
      </c>
    </row>
    <row r="304" ht="15.95" customHeight="1">
      <c r="A304" s="351" t="s">
        <v>501</v>
      </c>
      <c r="B304" s="354" t="s">
        <v>280</v>
      </c>
      <c r="C304" s="59" t="str">
        <f>VLOOKUP(B304,'New template'!A:L,2,FALSE)</f>
        <v>E03045</v>
      </c>
      <c r="D304" s="85">
        <v>2</v>
      </c>
      <c r="E304" s="86">
        <v>348</v>
      </c>
      <c r="F304" s="87">
        <v>0.59999999999999998</v>
      </c>
      <c r="G304" s="88">
        <f t="shared" si="87"/>
        <v>139</v>
      </c>
      <c r="H304" s="89">
        <f t="shared" si="88"/>
        <v>19.853370000000002</v>
      </c>
      <c r="I304" s="89">
        <f t="shared" si="89"/>
        <v>39.706740000000003</v>
      </c>
      <c r="J304" s="89">
        <f t="shared" si="90"/>
        <v>2.5809381000000005</v>
      </c>
      <c r="K304" s="90">
        <f t="shared" si="91"/>
        <v>34.544863800000002</v>
      </c>
      <c r="L304" s="91">
        <v>0.20000000000000001</v>
      </c>
      <c r="M304" s="92">
        <f t="shared" si="92"/>
        <v>6.908972760000001</v>
      </c>
      <c r="N304" s="93">
        <v>0.050000000000000003</v>
      </c>
      <c r="O304" s="94">
        <f t="shared" si="93"/>
        <v>1.7272431900000003</v>
      </c>
      <c r="P304" s="93">
        <v>0.050000000000000003</v>
      </c>
      <c r="Q304" s="94">
        <f t="shared" si="94"/>
        <v>1.7272431900000003</v>
      </c>
      <c r="R304" s="95">
        <f t="shared" si="95"/>
        <v>12.09</v>
      </c>
      <c r="S304" s="96">
        <f t="shared" si="96"/>
        <v>24.18</v>
      </c>
      <c r="T304" s="97">
        <f t="shared" si="97"/>
        <v>0.60896462414189623</v>
      </c>
    </row>
    <row r="305" ht="15.95" customHeight="1">
      <c r="A305" s="351" t="s">
        <v>501</v>
      </c>
      <c r="B305" s="354" t="s">
        <v>282</v>
      </c>
      <c r="C305" s="59" t="str">
        <f>VLOOKUP(B305,'New template'!A:L,2,FALSE)</f>
        <v>E05096</v>
      </c>
      <c r="D305" s="85">
        <v>1</v>
      </c>
      <c r="E305" s="86">
        <v>498</v>
      </c>
      <c r="F305" s="87">
        <v>0.59999999999999998</v>
      </c>
      <c r="G305" s="88">
        <f t="shared" ref="G305:G314" si="98">ROUNDDOWN(E305*(1-F305),0)</f>
        <v>199</v>
      </c>
      <c r="H305" s="89">
        <f t="shared" ref="H305:H314" si="99">G305*$C$6</f>
        <v>28.423170000000002</v>
      </c>
      <c r="I305" s="89">
        <f t="shared" ref="I305:I314" si="100">H305*D305</f>
        <v>28.423170000000002</v>
      </c>
      <c r="J305" s="89">
        <f t="shared" ref="J305:J314" si="101">H305*0.13</f>
        <v>3.6950121000000005</v>
      </c>
      <c r="K305" s="90">
        <f t="shared" ref="K305:K314" si="102">(H305-J305)*D305</f>
        <v>24.728157900000003</v>
      </c>
      <c r="L305" s="91">
        <v>0.20000000000000001</v>
      </c>
      <c r="M305" s="92">
        <f t="shared" ref="M305:M314" si="103">K305*L305</f>
        <v>4.9456315800000006</v>
      </c>
      <c r="N305" s="93">
        <v>0.050000000000000003</v>
      </c>
      <c r="O305" s="94">
        <f t="shared" ref="O305:O314" si="104">K305*N305</f>
        <v>1.2364078950000001</v>
      </c>
      <c r="P305" s="93">
        <v>0.050000000000000003</v>
      </c>
      <c r="Q305" s="94">
        <f t="shared" ref="Q305:Q314" si="105">K305*P305</f>
        <v>1.2364078950000001</v>
      </c>
      <c r="R305" s="95">
        <f t="shared" ref="R305:R314" si="106">IFERROR(ROUND((K305-M305-O305-Q305)/D305,2),0)</f>
        <v>17.309999999999999</v>
      </c>
      <c r="S305" s="96">
        <f t="shared" ref="S305:S314" si="107">+D305*R305</f>
        <v>17.309999999999999</v>
      </c>
      <c r="T305" s="97">
        <f t="shared" ref="T305:T314" si="108">S305/I305</f>
        <v>0.6090101842968253</v>
      </c>
    </row>
    <row r="306" ht="15.95" customHeight="1">
      <c r="A306" s="351" t="s">
        <v>501</v>
      </c>
      <c r="B306" s="354" t="s">
        <v>398</v>
      </c>
      <c r="C306" s="59" t="str">
        <f>VLOOKUP(B306,'New template'!A:L,2,FALSE)</f>
        <v>E06129</v>
      </c>
      <c r="D306" s="85">
        <v>1</v>
      </c>
      <c r="E306" s="86">
        <v>248</v>
      </c>
      <c r="F306" s="87">
        <v>0.40000000000000002</v>
      </c>
      <c r="G306" s="88">
        <f t="shared" si="98"/>
        <v>148</v>
      </c>
      <c r="H306" s="89">
        <f t="shared" si="99"/>
        <v>21.138840000000002</v>
      </c>
      <c r="I306" s="89">
        <f t="shared" si="100"/>
        <v>21.138840000000002</v>
      </c>
      <c r="J306" s="89">
        <f t="shared" si="101"/>
        <v>2.7480492000000005</v>
      </c>
      <c r="K306" s="90">
        <f t="shared" si="102"/>
        <v>18.390790800000001</v>
      </c>
      <c r="L306" s="91">
        <v>0.20000000000000001</v>
      </c>
      <c r="M306" s="92">
        <f t="shared" si="103"/>
        <v>3.6781581600000006</v>
      </c>
      <c r="N306" s="93">
        <v>0.050000000000000003</v>
      </c>
      <c r="O306" s="94">
        <f t="shared" si="104"/>
        <v>0.91953954000000016</v>
      </c>
      <c r="P306" s="93">
        <v>0.050000000000000003</v>
      </c>
      <c r="Q306" s="94">
        <f t="shared" si="105"/>
        <v>0.91953954000000016</v>
      </c>
      <c r="R306" s="95">
        <f t="shared" si="106"/>
        <v>12.869999999999999</v>
      </c>
      <c r="S306" s="96">
        <f t="shared" si="107"/>
        <v>12.869999999999999</v>
      </c>
      <c r="T306" s="97">
        <f t="shared" si="108"/>
        <v>0.6088318942761286</v>
      </c>
    </row>
    <row r="307" ht="15.95" customHeight="1">
      <c r="A307" s="351" t="s">
        <v>501</v>
      </c>
      <c r="B307" s="354" t="s">
        <v>399</v>
      </c>
      <c r="C307" s="59" t="str">
        <f>VLOOKUP(B307,'New template'!A:L,2,FALSE)</f>
        <v>E06635</v>
      </c>
      <c r="D307" s="85">
        <v>2</v>
      </c>
      <c r="E307" s="86">
        <v>348</v>
      </c>
      <c r="F307" s="87">
        <v>0.40000000000000002</v>
      </c>
      <c r="G307" s="88">
        <f t="shared" si="98"/>
        <v>208</v>
      </c>
      <c r="H307" s="89">
        <f t="shared" si="99"/>
        <v>29.708640000000003</v>
      </c>
      <c r="I307" s="89">
        <f t="shared" si="100"/>
        <v>59.417280000000005</v>
      </c>
      <c r="J307" s="89">
        <f t="shared" si="101"/>
        <v>3.8621232000000005</v>
      </c>
      <c r="K307" s="90">
        <f t="shared" si="102"/>
        <v>51.693033600000007</v>
      </c>
      <c r="L307" s="91">
        <v>0.20000000000000001</v>
      </c>
      <c r="M307" s="92">
        <f t="shared" si="103"/>
        <v>10.338606720000001</v>
      </c>
      <c r="N307" s="93">
        <v>0.050000000000000003</v>
      </c>
      <c r="O307" s="94">
        <f t="shared" si="104"/>
        <v>2.5846516800000003</v>
      </c>
      <c r="P307" s="93">
        <v>0.050000000000000003</v>
      </c>
      <c r="Q307" s="94">
        <f t="shared" si="105"/>
        <v>2.5846516800000003</v>
      </c>
      <c r="R307" s="95">
        <f t="shared" si="106"/>
        <v>18.09</v>
      </c>
      <c r="S307" s="96">
        <f t="shared" si="107"/>
        <v>36.18</v>
      </c>
      <c r="T307" s="97">
        <f t="shared" si="108"/>
        <v>0.60891377053947937</v>
      </c>
    </row>
    <row r="308" ht="15.95" customHeight="1">
      <c r="A308" s="351" t="s">
        <v>501</v>
      </c>
      <c r="B308" s="354" t="s">
        <v>250</v>
      </c>
      <c r="C308" s="59" t="str">
        <f>VLOOKUP(B308,'New template'!A:L,2,FALSE)</f>
        <v>E03024</v>
      </c>
      <c r="D308" s="85">
        <v>5</v>
      </c>
      <c r="E308" s="86">
        <v>198</v>
      </c>
      <c r="F308" s="87">
        <v>0.75</v>
      </c>
      <c r="G308" s="88">
        <f t="shared" si="98"/>
        <v>49</v>
      </c>
      <c r="H308" s="89">
        <f t="shared" si="99"/>
        <v>6.9986700000000006</v>
      </c>
      <c r="I308" s="89">
        <f t="shared" si="100"/>
        <v>34.993350000000007</v>
      </c>
      <c r="J308" s="89">
        <f t="shared" si="101"/>
        <v>0.90982710000000011</v>
      </c>
      <c r="K308" s="90">
        <f t="shared" si="102"/>
        <v>30.444214500000001</v>
      </c>
      <c r="L308" s="91">
        <v>0.20000000000000001</v>
      </c>
      <c r="M308" s="92">
        <f t="shared" si="103"/>
        <v>6.0888429000000004</v>
      </c>
      <c r="N308" s="93">
        <v>0.050000000000000003</v>
      </c>
      <c r="O308" s="94">
        <f t="shared" si="104"/>
        <v>1.5222107250000001</v>
      </c>
      <c r="P308" s="93">
        <v>0.050000000000000003</v>
      </c>
      <c r="Q308" s="94">
        <f t="shared" si="105"/>
        <v>1.5222107250000001</v>
      </c>
      <c r="R308" s="95">
        <f t="shared" si="106"/>
        <v>4.2599999999999998</v>
      </c>
      <c r="S308" s="96">
        <f t="shared" si="107"/>
        <v>21.299999999999997</v>
      </c>
      <c r="T308" s="97">
        <f t="shared" si="108"/>
        <v>0.60868707911646047</v>
      </c>
    </row>
    <row r="309" ht="15.95" customHeight="1">
      <c r="A309" s="351" t="s">
        <v>501</v>
      </c>
      <c r="B309" s="354" t="s">
        <v>441</v>
      </c>
      <c r="C309" s="59" t="str">
        <f>VLOOKUP(B309,'New template'!A:L,2,FALSE)</f>
        <v>E06381</v>
      </c>
      <c r="D309" s="85">
        <v>2</v>
      </c>
      <c r="E309" s="86">
        <v>198</v>
      </c>
      <c r="F309" s="87">
        <v>0.34999999999999998</v>
      </c>
      <c r="G309" s="88">
        <f t="shared" si="98"/>
        <v>128</v>
      </c>
      <c r="H309" s="89">
        <f t="shared" si="99"/>
        <v>18.282240000000002</v>
      </c>
      <c r="I309" s="89">
        <f t="shared" si="100"/>
        <v>36.564480000000003</v>
      </c>
      <c r="J309" s="89">
        <f t="shared" si="101"/>
        <v>2.3766912000000002</v>
      </c>
      <c r="K309" s="90">
        <f t="shared" si="102"/>
        <v>31.811097600000004</v>
      </c>
      <c r="L309" s="91">
        <v>0.20000000000000001</v>
      </c>
      <c r="M309" s="92">
        <f t="shared" si="103"/>
        <v>6.3622195200000009</v>
      </c>
      <c r="N309" s="93">
        <v>0.050000000000000003</v>
      </c>
      <c r="O309" s="94">
        <f t="shared" si="104"/>
        <v>1.5905548800000002</v>
      </c>
      <c r="P309" s="93">
        <v>0.050000000000000003</v>
      </c>
      <c r="Q309" s="94">
        <f t="shared" si="105"/>
        <v>1.5905548800000002</v>
      </c>
      <c r="R309" s="95">
        <f t="shared" si="106"/>
        <v>11.130000000000001</v>
      </c>
      <c r="S309" s="96">
        <f t="shared" si="107"/>
        <v>22.260000000000002</v>
      </c>
      <c r="T309" s="97">
        <f t="shared" si="108"/>
        <v>0.60878754463348039</v>
      </c>
    </row>
    <row r="310" ht="15.95" customHeight="1">
      <c r="A310" s="351" t="s">
        <v>501</v>
      </c>
      <c r="B310" s="354" t="s">
        <v>529</v>
      </c>
      <c r="C310" s="59"/>
      <c r="D310" s="85">
        <v>1</v>
      </c>
      <c r="E310" s="86">
        <v>298</v>
      </c>
      <c r="F310" s="87">
        <v>0</v>
      </c>
      <c r="G310" s="88">
        <f t="shared" si="98"/>
        <v>298</v>
      </c>
      <c r="H310" s="89">
        <f t="shared" si="99"/>
        <v>42.563340000000004</v>
      </c>
      <c r="I310" s="89">
        <f t="shared" si="100"/>
        <v>42.563340000000004</v>
      </c>
      <c r="J310" s="89">
        <f t="shared" si="101"/>
        <v>5.5332342000000008</v>
      </c>
      <c r="K310" s="90">
        <f t="shared" si="102"/>
        <v>37.030105800000001</v>
      </c>
      <c r="L310" s="91">
        <v>0.20000000000000001</v>
      </c>
      <c r="M310" s="92">
        <f t="shared" si="103"/>
        <v>7.4060211600000008</v>
      </c>
      <c r="N310" s="93">
        <v>0.050000000000000003</v>
      </c>
      <c r="O310" s="94">
        <f t="shared" si="104"/>
        <v>1.8515052900000002</v>
      </c>
      <c r="P310" s="93">
        <v>0.050000000000000003</v>
      </c>
      <c r="Q310" s="94">
        <f t="shared" si="105"/>
        <v>1.8515052900000002</v>
      </c>
      <c r="R310" s="95">
        <f t="shared" si="106"/>
        <v>25.920000000000002</v>
      </c>
      <c r="S310" s="96">
        <f t="shared" si="107"/>
        <v>25.920000000000002</v>
      </c>
      <c r="T310" s="97">
        <f t="shared" si="108"/>
        <v>0.60897476560815011</v>
      </c>
    </row>
    <row r="311" ht="15.95" customHeight="1">
      <c r="A311" s="351" t="s">
        <v>501</v>
      </c>
      <c r="B311" s="354" t="s">
        <v>264</v>
      </c>
      <c r="C311" s="59" t="str">
        <f>VLOOKUP(B311,'New template'!A:L,2,FALSE)</f>
        <v>E01607</v>
      </c>
      <c r="D311" s="85">
        <v>1</v>
      </c>
      <c r="E311" s="86">
        <v>314</v>
      </c>
      <c r="F311" s="87">
        <v>0.90000000000000002</v>
      </c>
      <c r="G311" s="88">
        <f t="shared" si="98"/>
        <v>31</v>
      </c>
      <c r="H311" s="89">
        <f t="shared" si="99"/>
        <v>4.4277300000000004</v>
      </c>
      <c r="I311" s="89">
        <f t="shared" si="100"/>
        <v>4.4277300000000004</v>
      </c>
      <c r="J311" s="89">
        <f t="shared" si="101"/>
        <v>0.57560490000000009</v>
      </c>
      <c r="K311" s="90">
        <f t="shared" si="102"/>
        <v>3.8521251000000003</v>
      </c>
      <c r="L311" s="91">
        <v>0.20000000000000001</v>
      </c>
      <c r="M311" s="92">
        <f t="shared" si="103"/>
        <v>0.77042502000000013</v>
      </c>
      <c r="N311" s="93">
        <v>0.050000000000000003</v>
      </c>
      <c r="O311" s="94">
        <f t="shared" si="104"/>
        <v>0.19260625500000003</v>
      </c>
      <c r="P311" s="93">
        <v>0.050000000000000003</v>
      </c>
      <c r="Q311" s="94">
        <f t="shared" si="105"/>
        <v>0.19260625500000003</v>
      </c>
      <c r="R311" s="95">
        <f t="shared" si="106"/>
        <v>2.7000000000000002</v>
      </c>
      <c r="S311" s="96">
        <f t="shared" si="107"/>
        <v>2.7000000000000002</v>
      </c>
      <c r="T311" s="97">
        <f t="shared" si="108"/>
        <v>0.60979328007805356</v>
      </c>
    </row>
    <row r="312" ht="15.95" customHeight="1">
      <c r="A312" s="351" t="s">
        <v>501</v>
      </c>
      <c r="B312" s="354" t="s">
        <v>520</v>
      </c>
      <c r="C312" s="59"/>
      <c r="D312" s="85">
        <v>1</v>
      </c>
      <c r="E312" s="86">
        <v>198</v>
      </c>
      <c r="F312" s="87">
        <v>0.34000000000000002</v>
      </c>
      <c r="G312" s="88">
        <f t="shared" si="98"/>
        <v>130</v>
      </c>
      <c r="H312" s="89">
        <f t="shared" si="99"/>
        <v>18.567900000000002</v>
      </c>
      <c r="I312" s="89">
        <f t="shared" si="100"/>
        <v>18.567900000000002</v>
      </c>
      <c r="J312" s="89">
        <f t="shared" si="101"/>
        <v>2.4138270000000004</v>
      </c>
      <c r="K312" s="90">
        <f t="shared" si="102"/>
        <v>16.154073</v>
      </c>
      <c r="L312" s="91">
        <v>0.20000000000000001</v>
      </c>
      <c r="M312" s="92">
        <f t="shared" si="103"/>
        <v>3.2308146000000004</v>
      </c>
      <c r="N312" s="93">
        <v>0.050000000000000003</v>
      </c>
      <c r="O312" s="94">
        <f t="shared" si="104"/>
        <v>0.80770365000000011</v>
      </c>
      <c r="P312" s="93">
        <v>0.050000000000000003</v>
      </c>
      <c r="Q312" s="94">
        <f t="shared" si="105"/>
        <v>0.80770365000000011</v>
      </c>
      <c r="R312" s="95">
        <f t="shared" si="106"/>
        <v>11.31</v>
      </c>
      <c r="S312" s="96">
        <f t="shared" si="107"/>
        <v>11.31</v>
      </c>
      <c r="T312" s="97">
        <f t="shared" si="108"/>
        <v>0.60911573198907787</v>
      </c>
    </row>
    <row r="313" ht="15.95" customHeight="1">
      <c r="A313" s="351" t="s">
        <v>501</v>
      </c>
      <c r="B313" s="354" t="s">
        <v>394</v>
      </c>
      <c r="C313" s="59" t="str">
        <f>VLOOKUP(B313,'New template'!A:L,2,FALSE)</f>
        <v>E05071</v>
      </c>
      <c r="D313" s="85">
        <v>1</v>
      </c>
      <c r="E313" s="86">
        <v>148</v>
      </c>
      <c r="F313" s="87">
        <v>0.75</v>
      </c>
      <c r="G313" s="88">
        <f t="shared" si="98"/>
        <v>37</v>
      </c>
      <c r="H313" s="89">
        <f t="shared" si="99"/>
        <v>5.2847100000000005</v>
      </c>
      <c r="I313" s="89">
        <f t="shared" si="100"/>
        <v>5.2847100000000005</v>
      </c>
      <c r="J313" s="89">
        <f t="shared" si="101"/>
        <v>0.68701230000000013</v>
      </c>
      <c r="K313" s="90">
        <f t="shared" si="102"/>
        <v>4.5976977000000003</v>
      </c>
      <c r="L313" s="91">
        <v>0.20000000000000001</v>
      </c>
      <c r="M313" s="92">
        <f t="shared" si="103"/>
        <v>0.91953954000000016</v>
      </c>
      <c r="N313" s="93">
        <v>0.050000000000000003</v>
      </c>
      <c r="O313" s="94">
        <f t="shared" si="104"/>
        <v>0.22988488500000004</v>
      </c>
      <c r="P313" s="93">
        <v>0.050000000000000003</v>
      </c>
      <c r="Q313" s="94">
        <f t="shared" si="105"/>
        <v>0.22988488500000004</v>
      </c>
      <c r="R313" s="95">
        <f t="shared" si="106"/>
        <v>3.2200000000000002</v>
      </c>
      <c r="S313" s="96">
        <f t="shared" si="107"/>
        <v>3.2200000000000002</v>
      </c>
      <c r="T313" s="97">
        <f t="shared" si="108"/>
        <v>0.60930495713104404</v>
      </c>
    </row>
    <row r="314" ht="15.95" customHeight="1">
      <c r="A314" s="351" t="s">
        <v>501</v>
      </c>
      <c r="B314" s="354" t="s">
        <v>395</v>
      </c>
      <c r="C314" s="59" t="str">
        <f>VLOOKUP(B314,'New template'!A:L,2,FALSE)</f>
        <v>E06305</v>
      </c>
      <c r="D314" s="85">
        <v>2</v>
      </c>
      <c r="E314" s="86">
        <v>198</v>
      </c>
      <c r="F314" s="87">
        <v>0.75</v>
      </c>
      <c r="G314" s="88">
        <f t="shared" si="98"/>
        <v>49</v>
      </c>
      <c r="H314" s="89">
        <f t="shared" si="99"/>
        <v>6.9986700000000006</v>
      </c>
      <c r="I314" s="89">
        <f t="shared" si="100"/>
        <v>13.997340000000001</v>
      </c>
      <c r="J314" s="89">
        <f t="shared" si="101"/>
        <v>0.90982710000000011</v>
      </c>
      <c r="K314" s="90">
        <f t="shared" si="102"/>
        <v>12.177685800000001</v>
      </c>
      <c r="L314" s="91">
        <v>0.20000000000000001</v>
      </c>
      <c r="M314" s="92">
        <f t="shared" si="103"/>
        <v>2.4355371600000004</v>
      </c>
      <c r="N314" s="93">
        <v>0.050000000000000003</v>
      </c>
      <c r="O314" s="94">
        <f t="shared" si="104"/>
        <v>0.60888429000000011</v>
      </c>
      <c r="P314" s="93">
        <v>0.050000000000000003</v>
      </c>
      <c r="Q314" s="94">
        <f t="shared" si="105"/>
        <v>0.60888429000000011</v>
      </c>
      <c r="R314" s="95">
        <f t="shared" si="106"/>
        <v>4.2599999999999998</v>
      </c>
      <c r="S314" s="96">
        <f t="shared" si="107"/>
        <v>8.5199999999999996</v>
      </c>
      <c r="T314" s="97">
        <f t="shared" si="108"/>
        <v>0.60868707911646058</v>
      </c>
    </row>
    <row r="315" ht="15.95" customHeight="1">
      <c r="A315" s="349" t="s">
        <v>500</v>
      </c>
      <c r="B315" s="74"/>
      <c r="C315" s="75"/>
      <c r="D315" s="76">
        <f>SUM(D241:D314)</f>
        <v>328</v>
      </c>
      <c r="E315" s="77"/>
      <c r="F315" s="78"/>
      <c r="G315" s="79"/>
      <c r="H315" s="80"/>
      <c r="I315" s="80">
        <f>SUM(I241:I314)</f>
        <v>5335.5574799999977</v>
      </c>
      <c r="J315" s="81">
        <v>0.13</v>
      </c>
      <c r="K315" s="80">
        <f>SUM(K241:K314)</f>
        <v>4641.9350075999992</v>
      </c>
      <c r="L315" s="81">
        <v>0.20000000000000001</v>
      </c>
      <c r="M315" s="80">
        <f>SUM(M241:M314)</f>
        <v>928.38700152000001</v>
      </c>
      <c r="N315" s="81">
        <f>O315/K315</f>
        <v>0.05000000000000001</v>
      </c>
      <c r="O315" s="80">
        <f>SUM(O241:O314)</f>
        <v>232.09675038</v>
      </c>
      <c r="P315" s="81">
        <f>Q315/K315</f>
        <v>0.05000000000000001</v>
      </c>
      <c r="Q315" s="80">
        <f>SUM(Q241:Q314)</f>
        <v>232.09675038</v>
      </c>
      <c r="R315" s="82"/>
      <c r="S315" s="80">
        <f>SUM(S241:S314)</f>
        <v>3249.2699999999991</v>
      </c>
      <c r="T315" s="81">
        <v>0.60999999999999999</v>
      </c>
    </row>
    <row r="316" ht="15.95" customHeight="1">
      <c r="A316" s="352" t="s">
        <v>502</v>
      </c>
      <c r="B316" s="39" t="s">
        <v>22</v>
      </c>
      <c r="C316" s="40" t="s">
        <v>23</v>
      </c>
      <c r="D316" s="41">
        <v>0</v>
      </c>
      <c r="E316" s="42">
        <v>278</v>
      </c>
      <c r="F316" s="43">
        <v>0</v>
      </c>
      <c r="G316" s="44">
        <f t="shared" ref="G316:G347" si="109">ROUNDDOWN(E316*(1-F316),0)</f>
        <v>278</v>
      </c>
      <c r="H316" s="45">
        <f t="shared" ref="H316:H347" si="110">G316*$C$6</f>
        <v>39.706740000000003</v>
      </c>
      <c r="I316" s="45">
        <f t="shared" ref="I316:I347" si="111">H316*D316</f>
        <v>0</v>
      </c>
      <c r="J316" s="45">
        <f t="shared" ref="J316:J347" si="112">H316*0.13</f>
        <v>5.1618762000000009</v>
      </c>
      <c r="K316" s="46">
        <f t="shared" ref="K316:K347" si="113">(H316-J316)*D316</f>
        <v>0</v>
      </c>
      <c r="L316" s="47">
        <v>0.20000000000000001</v>
      </c>
      <c r="M316" s="48">
        <f t="shared" ref="M316:M347" si="114">K316*L316</f>
        <v>0</v>
      </c>
      <c r="N316" s="49">
        <v>0.050000000000000003</v>
      </c>
      <c r="O316" s="50">
        <f t="shared" ref="O316:O347" si="115">K316*N316</f>
        <v>0</v>
      </c>
      <c r="P316" s="49">
        <v>0.050000000000000003</v>
      </c>
      <c r="Q316" s="50">
        <f t="shared" ref="Q316:Q347" si="116">K316*P316</f>
        <v>0</v>
      </c>
      <c r="R316" s="51">
        <f t="shared" ref="R316:R347" si="117">IFERROR(ROUND((K316-M316-O316-Q316)/D316,2),0)</f>
        <v>0</v>
      </c>
      <c r="S316" s="52">
        <f t="shared" ref="S316:S347" si="118">+D316*R316</f>
        <v>0</v>
      </c>
      <c r="T316" s="53" t="e">
        <f t="shared" ref="T316:T347" si="119">S316/I316</f>
        <v>#DIV/0!</v>
      </c>
    </row>
    <row r="317" ht="15.95" customHeight="1">
      <c r="A317" s="352" t="s">
        <v>502</v>
      </c>
      <c r="B317" s="39" t="s">
        <v>24</v>
      </c>
      <c r="C317" s="40" t="s">
        <v>25</v>
      </c>
      <c r="D317" s="41">
        <f>VLOOKUP(B317,[1]銷售庫存統計總表!B:N,13,FALSE)</f>
        <v>0</v>
      </c>
      <c r="E317" s="42">
        <v>278</v>
      </c>
      <c r="F317" s="43">
        <v>0</v>
      </c>
      <c r="G317" s="44">
        <f t="shared" si="109"/>
        <v>278</v>
      </c>
      <c r="H317" s="45">
        <f t="shared" si="110"/>
        <v>39.706740000000003</v>
      </c>
      <c r="I317" s="45">
        <f t="shared" si="111"/>
        <v>0</v>
      </c>
      <c r="J317" s="45">
        <f t="shared" si="112"/>
        <v>5.1618762000000009</v>
      </c>
      <c r="K317" s="46">
        <f t="shared" si="113"/>
        <v>0</v>
      </c>
      <c r="L317" s="47">
        <v>0.20000000000000001</v>
      </c>
      <c r="M317" s="48">
        <f t="shared" si="114"/>
        <v>0</v>
      </c>
      <c r="N317" s="49">
        <v>0.050000000000000003</v>
      </c>
      <c r="O317" s="50">
        <f t="shared" si="115"/>
        <v>0</v>
      </c>
      <c r="P317" s="49">
        <v>0.050000000000000003</v>
      </c>
      <c r="Q317" s="50">
        <f t="shared" si="116"/>
        <v>0</v>
      </c>
      <c r="R317" s="51">
        <f t="shared" si="117"/>
        <v>0</v>
      </c>
      <c r="S317" s="52">
        <f t="shared" si="118"/>
        <v>0</v>
      </c>
      <c r="T317" s="53" t="e">
        <f t="shared" si="119"/>
        <v>#DIV/0!</v>
      </c>
    </row>
    <row r="318" ht="15.95" customHeight="1">
      <c r="A318" s="352" t="s">
        <v>502</v>
      </c>
      <c r="B318" s="39" t="s">
        <v>26</v>
      </c>
      <c r="C318" s="40" t="s">
        <v>27</v>
      </c>
      <c r="D318" s="41">
        <v>0</v>
      </c>
      <c r="E318" s="42">
        <v>268</v>
      </c>
      <c r="F318" s="43">
        <v>0</v>
      </c>
      <c r="G318" s="44">
        <f t="shared" si="109"/>
        <v>268</v>
      </c>
      <c r="H318" s="45">
        <f t="shared" si="110"/>
        <v>38.278440000000003</v>
      </c>
      <c r="I318" s="45">
        <f t="shared" si="111"/>
        <v>0</v>
      </c>
      <c r="J318" s="45">
        <f t="shared" si="112"/>
        <v>4.9761972000000005</v>
      </c>
      <c r="K318" s="46">
        <f t="shared" si="113"/>
        <v>0</v>
      </c>
      <c r="L318" s="47">
        <v>0.20000000000000001</v>
      </c>
      <c r="M318" s="48">
        <f t="shared" si="114"/>
        <v>0</v>
      </c>
      <c r="N318" s="49">
        <v>0.050000000000000003</v>
      </c>
      <c r="O318" s="50">
        <f t="shared" si="115"/>
        <v>0</v>
      </c>
      <c r="P318" s="49">
        <v>0.050000000000000003</v>
      </c>
      <c r="Q318" s="50">
        <f t="shared" si="116"/>
        <v>0</v>
      </c>
      <c r="R318" s="51">
        <f t="shared" si="117"/>
        <v>0</v>
      </c>
      <c r="S318" s="52">
        <f t="shared" si="118"/>
        <v>0</v>
      </c>
      <c r="T318" s="53" t="e">
        <f t="shared" si="119"/>
        <v>#DIV/0!</v>
      </c>
    </row>
    <row r="319" ht="15.95" customHeight="1">
      <c r="A319" s="352" t="s">
        <v>502</v>
      </c>
      <c r="B319" s="39" t="s">
        <v>28</v>
      </c>
      <c r="C319" s="40" t="s">
        <v>29</v>
      </c>
      <c r="D319" s="41">
        <v>0</v>
      </c>
      <c r="E319" s="42">
        <v>368</v>
      </c>
      <c r="F319" s="43">
        <v>0</v>
      </c>
      <c r="G319" s="44">
        <f t="shared" si="109"/>
        <v>368</v>
      </c>
      <c r="H319" s="45">
        <f t="shared" si="110"/>
        <v>52.561440000000005</v>
      </c>
      <c r="I319" s="45">
        <f t="shared" si="111"/>
        <v>0</v>
      </c>
      <c r="J319" s="45">
        <f t="shared" si="112"/>
        <v>6.8329872000000007</v>
      </c>
      <c r="K319" s="46">
        <f t="shared" si="113"/>
        <v>0</v>
      </c>
      <c r="L319" s="47">
        <v>0.20000000000000001</v>
      </c>
      <c r="M319" s="48">
        <f t="shared" si="114"/>
        <v>0</v>
      </c>
      <c r="N319" s="49">
        <v>0.050000000000000003</v>
      </c>
      <c r="O319" s="50">
        <f t="shared" si="115"/>
        <v>0</v>
      </c>
      <c r="P319" s="49">
        <v>0.050000000000000003</v>
      </c>
      <c r="Q319" s="50">
        <f t="shared" si="116"/>
        <v>0</v>
      </c>
      <c r="R319" s="51">
        <f t="shared" si="117"/>
        <v>0</v>
      </c>
      <c r="S319" s="52">
        <f t="shared" si="118"/>
        <v>0</v>
      </c>
      <c r="T319" s="53" t="e">
        <f t="shared" si="119"/>
        <v>#DIV/0!</v>
      </c>
    </row>
    <row r="320" ht="15.95" customHeight="1">
      <c r="A320" s="352" t="s">
        <v>502</v>
      </c>
      <c r="B320" s="39" t="s">
        <v>30</v>
      </c>
      <c r="C320" s="40" t="s">
        <v>31</v>
      </c>
      <c r="D320" s="41">
        <v>0</v>
      </c>
      <c r="E320" s="42">
        <v>498</v>
      </c>
      <c r="F320" s="43">
        <v>0</v>
      </c>
      <c r="G320" s="44">
        <f t="shared" si="109"/>
        <v>498</v>
      </c>
      <c r="H320" s="45">
        <f t="shared" si="110"/>
        <v>71.129340000000013</v>
      </c>
      <c r="I320" s="45">
        <f t="shared" si="111"/>
        <v>0</v>
      </c>
      <c r="J320" s="45">
        <f t="shared" si="112"/>
        <v>9.2468142000000029</v>
      </c>
      <c r="K320" s="46">
        <f t="shared" si="113"/>
        <v>0</v>
      </c>
      <c r="L320" s="47">
        <v>0.20000000000000001</v>
      </c>
      <c r="M320" s="48">
        <f t="shared" si="114"/>
        <v>0</v>
      </c>
      <c r="N320" s="49">
        <v>0.050000000000000003</v>
      </c>
      <c r="O320" s="50">
        <f t="shared" si="115"/>
        <v>0</v>
      </c>
      <c r="P320" s="49">
        <v>0.050000000000000003</v>
      </c>
      <c r="Q320" s="50">
        <f t="shared" si="116"/>
        <v>0</v>
      </c>
      <c r="R320" s="51">
        <f t="shared" si="117"/>
        <v>0</v>
      </c>
      <c r="S320" s="52">
        <f t="shared" si="118"/>
        <v>0</v>
      </c>
      <c r="T320" s="53" t="e">
        <f t="shared" si="119"/>
        <v>#DIV/0!</v>
      </c>
    </row>
    <row r="321" ht="15.95" customHeight="1">
      <c r="A321" s="352" t="s">
        <v>502</v>
      </c>
      <c r="B321" s="39" t="s">
        <v>32</v>
      </c>
      <c r="C321" s="40" t="s">
        <v>33</v>
      </c>
      <c r="D321" s="41">
        <v>0</v>
      </c>
      <c r="E321" s="42">
        <v>298</v>
      </c>
      <c r="F321" s="43">
        <v>0</v>
      </c>
      <c r="G321" s="44">
        <f t="shared" si="109"/>
        <v>298</v>
      </c>
      <c r="H321" s="45">
        <f t="shared" si="110"/>
        <v>42.563340000000004</v>
      </c>
      <c r="I321" s="45">
        <f t="shared" si="111"/>
        <v>0</v>
      </c>
      <c r="J321" s="45">
        <f t="shared" si="112"/>
        <v>5.5332342000000008</v>
      </c>
      <c r="K321" s="46">
        <f t="shared" si="113"/>
        <v>0</v>
      </c>
      <c r="L321" s="47">
        <v>0.20000000000000001</v>
      </c>
      <c r="M321" s="48">
        <f t="shared" si="114"/>
        <v>0</v>
      </c>
      <c r="N321" s="49">
        <v>0.050000000000000003</v>
      </c>
      <c r="O321" s="50">
        <f t="shared" si="115"/>
        <v>0</v>
      </c>
      <c r="P321" s="49">
        <v>0.050000000000000003</v>
      </c>
      <c r="Q321" s="50">
        <f t="shared" si="116"/>
        <v>0</v>
      </c>
      <c r="R321" s="51">
        <f t="shared" si="117"/>
        <v>0</v>
      </c>
      <c r="S321" s="52">
        <f t="shared" si="118"/>
        <v>0</v>
      </c>
      <c r="T321" s="53" t="e">
        <f t="shared" si="119"/>
        <v>#DIV/0!</v>
      </c>
    </row>
    <row r="322" ht="15.95" customHeight="1">
      <c r="A322" s="352" t="s">
        <v>502</v>
      </c>
      <c r="B322" s="39" t="s">
        <v>34</v>
      </c>
      <c r="C322" s="40" t="s">
        <v>35</v>
      </c>
      <c r="D322" s="41">
        <v>0</v>
      </c>
      <c r="E322" s="42">
        <v>348</v>
      </c>
      <c r="F322" s="43">
        <v>0</v>
      </c>
      <c r="G322" s="44">
        <f t="shared" si="109"/>
        <v>348</v>
      </c>
      <c r="H322" s="45">
        <f t="shared" si="110"/>
        <v>49.704840000000004</v>
      </c>
      <c r="I322" s="45">
        <f t="shared" si="111"/>
        <v>0</v>
      </c>
      <c r="J322" s="45">
        <f t="shared" si="112"/>
        <v>6.4616292000000008</v>
      </c>
      <c r="K322" s="46">
        <f t="shared" si="113"/>
        <v>0</v>
      </c>
      <c r="L322" s="47">
        <v>0.20000000000000001</v>
      </c>
      <c r="M322" s="48">
        <f t="shared" si="114"/>
        <v>0</v>
      </c>
      <c r="N322" s="49">
        <v>0.050000000000000003</v>
      </c>
      <c r="O322" s="50">
        <f t="shared" si="115"/>
        <v>0</v>
      </c>
      <c r="P322" s="49">
        <v>0.050000000000000003</v>
      </c>
      <c r="Q322" s="50">
        <f t="shared" si="116"/>
        <v>0</v>
      </c>
      <c r="R322" s="51">
        <f t="shared" si="117"/>
        <v>0</v>
      </c>
      <c r="S322" s="52">
        <f t="shared" si="118"/>
        <v>0</v>
      </c>
      <c r="T322" s="53" t="e">
        <f t="shared" si="119"/>
        <v>#DIV/0!</v>
      </c>
    </row>
    <row r="323" ht="15.95" customHeight="1">
      <c r="A323" s="352" t="s">
        <v>502</v>
      </c>
      <c r="B323" s="54" t="s">
        <v>36</v>
      </c>
      <c r="C323" s="55" t="s">
        <v>37</v>
      </c>
      <c r="D323" s="41">
        <v>0</v>
      </c>
      <c r="E323" s="42">
        <v>248</v>
      </c>
      <c r="F323" s="43">
        <v>0</v>
      </c>
      <c r="G323" s="44">
        <f t="shared" si="109"/>
        <v>248</v>
      </c>
      <c r="H323" s="45">
        <f t="shared" si="110"/>
        <v>35.421840000000003</v>
      </c>
      <c r="I323" s="45">
        <f t="shared" si="111"/>
        <v>0</v>
      </c>
      <c r="J323" s="45">
        <f t="shared" si="112"/>
        <v>4.6048392000000007</v>
      </c>
      <c r="K323" s="46">
        <f t="shared" si="113"/>
        <v>0</v>
      </c>
      <c r="L323" s="47">
        <v>0.20000000000000001</v>
      </c>
      <c r="M323" s="48">
        <f t="shared" si="114"/>
        <v>0</v>
      </c>
      <c r="N323" s="49">
        <v>0.050000000000000003</v>
      </c>
      <c r="O323" s="50">
        <f t="shared" si="115"/>
        <v>0</v>
      </c>
      <c r="P323" s="49">
        <v>0.050000000000000003</v>
      </c>
      <c r="Q323" s="50">
        <f t="shared" si="116"/>
        <v>0</v>
      </c>
      <c r="R323" s="51">
        <f t="shared" si="117"/>
        <v>0</v>
      </c>
      <c r="S323" s="52">
        <f t="shared" si="118"/>
        <v>0</v>
      </c>
      <c r="T323" s="53" t="e">
        <f t="shared" si="119"/>
        <v>#DIV/0!</v>
      </c>
    </row>
    <row r="324" ht="15.95" customHeight="1">
      <c r="A324" s="352" t="s">
        <v>502</v>
      </c>
      <c r="B324" s="56" t="s">
        <v>38</v>
      </c>
      <c r="C324" s="40" t="s">
        <v>39</v>
      </c>
      <c r="D324" s="41">
        <f>VLOOKUP(B324,[1]銷售庫存統計總表!B:N,13,FALSE)</f>
        <v>0</v>
      </c>
      <c r="E324" s="42">
        <v>268</v>
      </c>
      <c r="F324" s="43">
        <v>0</v>
      </c>
      <c r="G324" s="44">
        <f t="shared" si="109"/>
        <v>268</v>
      </c>
      <c r="H324" s="45">
        <f t="shared" si="110"/>
        <v>38.278440000000003</v>
      </c>
      <c r="I324" s="45">
        <f t="shared" si="111"/>
        <v>0</v>
      </c>
      <c r="J324" s="45">
        <f t="shared" si="112"/>
        <v>4.9761972000000005</v>
      </c>
      <c r="K324" s="46">
        <f t="shared" si="113"/>
        <v>0</v>
      </c>
      <c r="L324" s="47">
        <v>0.20000000000000001</v>
      </c>
      <c r="M324" s="48">
        <f t="shared" si="114"/>
        <v>0</v>
      </c>
      <c r="N324" s="49">
        <v>0.050000000000000003</v>
      </c>
      <c r="O324" s="50">
        <f t="shared" si="115"/>
        <v>0</v>
      </c>
      <c r="P324" s="49">
        <v>0.050000000000000003</v>
      </c>
      <c r="Q324" s="50">
        <f t="shared" si="116"/>
        <v>0</v>
      </c>
      <c r="R324" s="51">
        <f t="shared" si="117"/>
        <v>0</v>
      </c>
      <c r="S324" s="52">
        <f t="shared" si="118"/>
        <v>0</v>
      </c>
      <c r="T324" s="53" t="e">
        <f t="shared" si="119"/>
        <v>#DIV/0!</v>
      </c>
    </row>
    <row r="325" ht="15.95" customHeight="1">
      <c r="A325" s="352" t="s">
        <v>502</v>
      </c>
      <c r="B325" s="56" t="s">
        <v>40</v>
      </c>
      <c r="C325" s="40" t="s">
        <v>41</v>
      </c>
      <c r="D325" s="41">
        <f>VLOOKUP(B325,[1]銷售庫存統計總表!B:N,13,FALSE)</f>
        <v>0</v>
      </c>
      <c r="E325" s="42">
        <v>288</v>
      </c>
      <c r="F325" s="43">
        <v>0</v>
      </c>
      <c r="G325" s="44">
        <f t="shared" si="109"/>
        <v>288</v>
      </c>
      <c r="H325" s="45">
        <f t="shared" si="110"/>
        <v>41.135040000000004</v>
      </c>
      <c r="I325" s="45">
        <f t="shared" si="111"/>
        <v>0</v>
      </c>
      <c r="J325" s="45">
        <f t="shared" si="112"/>
        <v>5.3475552000000004</v>
      </c>
      <c r="K325" s="46">
        <f t="shared" si="113"/>
        <v>0</v>
      </c>
      <c r="L325" s="47">
        <v>0.20000000000000001</v>
      </c>
      <c r="M325" s="48">
        <f t="shared" si="114"/>
        <v>0</v>
      </c>
      <c r="N325" s="49">
        <v>0.050000000000000003</v>
      </c>
      <c r="O325" s="50">
        <f t="shared" si="115"/>
        <v>0</v>
      </c>
      <c r="P325" s="49">
        <v>0.050000000000000003</v>
      </c>
      <c r="Q325" s="50">
        <f t="shared" si="116"/>
        <v>0</v>
      </c>
      <c r="R325" s="51">
        <f t="shared" si="117"/>
        <v>0</v>
      </c>
      <c r="S325" s="52">
        <f t="shared" si="118"/>
        <v>0</v>
      </c>
      <c r="T325" s="53" t="e">
        <f t="shared" si="119"/>
        <v>#DIV/0!</v>
      </c>
    </row>
    <row r="326" ht="15.95" customHeight="1">
      <c r="A326" s="352" t="s">
        <v>502</v>
      </c>
      <c r="B326" s="56" t="s">
        <v>42</v>
      </c>
      <c r="C326" s="55" t="s">
        <v>43</v>
      </c>
      <c r="D326" s="41">
        <v>0</v>
      </c>
      <c r="E326" s="42">
        <v>198</v>
      </c>
      <c r="F326" s="43">
        <v>0</v>
      </c>
      <c r="G326" s="44">
        <f t="shared" si="109"/>
        <v>198</v>
      </c>
      <c r="H326" s="45">
        <f t="shared" si="110"/>
        <v>28.280340000000002</v>
      </c>
      <c r="I326" s="45">
        <f t="shared" si="111"/>
        <v>0</v>
      </c>
      <c r="J326" s="45">
        <f t="shared" si="112"/>
        <v>3.6764442000000006</v>
      </c>
      <c r="K326" s="46">
        <f t="shared" si="113"/>
        <v>0</v>
      </c>
      <c r="L326" s="47">
        <v>0.20000000000000001</v>
      </c>
      <c r="M326" s="48">
        <f t="shared" si="114"/>
        <v>0</v>
      </c>
      <c r="N326" s="49">
        <v>0.050000000000000003</v>
      </c>
      <c r="O326" s="50">
        <f t="shared" si="115"/>
        <v>0</v>
      </c>
      <c r="P326" s="49">
        <v>0.050000000000000003</v>
      </c>
      <c r="Q326" s="50">
        <f t="shared" si="116"/>
        <v>0</v>
      </c>
      <c r="R326" s="51">
        <f t="shared" si="117"/>
        <v>0</v>
      </c>
      <c r="S326" s="52">
        <f t="shared" si="118"/>
        <v>0</v>
      </c>
      <c r="T326" s="53" t="e">
        <f t="shared" si="119"/>
        <v>#DIV/0!</v>
      </c>
    </row>
    <row r="327" ht="15.95" customHeight="1">
      <c r="A327" s="352" t="s">
        <v>502</v>
      </c>
      <c r="B327" s="56" t="s">
        <v>44</v>
      </c>
      <c r="C327" s="40" t="s">
        <v>45</v>
      </c>
      <c r="D327" s="41">
        <f>VLOOKUP(B327,[1]銷售庫存統計總表!B:N,13,FALSE)</f>
        <v>0</v>
      </c>
      <c r="E327" s="42">
        <v>298</v>
      </c>
      <c r="F327" s="43">
        <v>0</v>
      </c>
      <c r="G327" s="44">
        <f t="shared" si="109"/>
        <v>298</v>
      </c>
      <c r="H327" s="45">
        <f t="shared" si="110"/>
        <v>42.563340000000004</v>
      </c>
      <c r="I327" s="45">
        <f t="shared" si="111"/>
        <v>0</v>
      </c>
      <c r="J327" s="45">
        <f t="shared" si="112"/>
        <v>5.5332342000000008</v>
      </c>
      <c r="K327" s="46">
        <f t="shared" si="113"/>
        <v>0</v>
      </c>
      <c r="L327" s="47">
        <v>0.20000000000000001</v>
      </c>
      <c r="M327" s="48">
        <f t="shared" si="114"/>
        <v>0</v>
      </c>
      <c r="N327" s="49">
        <v>0.050000000000000003</v>
      </c>
      <c r="O327" s="50">
        <f t="shared" si="115"/>
        <v>0</v>
      </c>
      <c r="P327" s="49">
        <v>0.050000000000000003</v>
      </c>
      <c r="Q327" s="50">
        <f t="shared" si="116"/>
        <v>0</v>
      </c>
      <c r="R327" s="51">
        <f t="shared" si="117"/>
        <v>0</v>
      </c>
      <c r="S327" s="52">
        <f t="shared" si="118"/>
        <v>0</v>
      </c>
      <c r="T327" s="53" t="e">
        <f t="shared" si="119"/>
        <v>#DIV/0!</v>
      </c>
    </row>
    <row r="328" ht="15.95" customHeight="1">
      <c r="A328" s="352" t="s">
        <v>502</v>
      </c>
      <c r="B328" s="56" t="s">
        <v>46</v>
      </c>
      <c r="C328" s="40" t="s">
        <v>47</v>
      </c>
      <c r="D328" s="41">
        <v>0</v>
      </c>
      <c r="E328" s="42">
        <v>398</v>
      </c>
      <c r="F328" s="43">
        <v>0</v>
      </c>
      <c r="G328" s="44">
        <f t="shared" si="109"/>
        <v>398</v>
      </c>
      <c r="H328" s="45">
        <f t="shared" si="110"/>
        <v>56.846340000000005</v>
      </c>
      <c r="I328" s="45">
        <f t="shared" si="111"/>
        <v>0</v>
      </c>
      <c r="J328" s="45">
        <f t="shared" si="112"/>
        <v>7.3900242000000009</v>
      </c>
      <c r="K328" s="46">
        <f t="shared" si="113"/>
        <v>0</v>
      </c>
      <c r="L328" s="47">
        <v>0.20000000000000001</v>
      </c>
      <c r="M328" s="48">
        <f t="shared" si="114"/>
        <v>0</v>
      </c>
      <c r="N328" s="49">
        <v>0.050000000000000003</v>
      </c>
      <c r="O328" s="50">
        <f t="shared" si="115"/>
        <v>0</v>
      </c>
      <c r="P328" s="49">
        <v>0.050000000000000003</v>
      </c>
      <c r="Q328" s="50">
        <f t="shared" si="116"/>
        <v>0</v>
      </c>
      <c r="R328" s="51">
        <f t="shared" si="117"/>
        <v>0</v>
      </c>
      <c r="S328" s="52">
        <f t="shared" si="118"/>
        <v>0</v>
      </c>
      <c r="T328" s="53" t="e">
        <f t="shared" si="119"/>
        <v>#DIV/0!</v>
      </c>
    </row>
    <row r="329" ht="15.95" customHeight="1">
      <c r="A329" s="352" t="s">
        <v>502</v>
      </c>
      <c r="B329" s="39" t="s">
        <v>48</v>
      </c>
      <c r="C329" s="40" t="s">
        <v>49</v>
      </c>
      <c r="D329" s="41">
        <v>0</v>
      </c>
      <c r="E329" s="42">
        <v>268</v>
      </c>
      <c r="F329" s="43">
        <v>0</v>
      </c>
      <c r="G329" s="44">
        <f t="shared" si="109"/>
        <v>268</v>
      </c>
      <c r="H329" s="45">
        <f t="shared" si="110"/>
        <v>38.278440000000003</v>
      </c>
      <c r="I329" s="45">
        <f t="shared" si="111"/>
        <v>0</v>
      </c>
      <c r="J329" s="45">
        <f t="shared" si="112"/>
        <v>4.9761972000000005</v>
      </c>
      <c r="K329" s="46">
        <f t="shared" si="113"/>
        <v>0</v>
      </c>
      <c r="L329" s="47">
        <v>0.20000000000000001</v>
      </c>
      <c r="M329" s="48">
        <f t="shared" si="114"/>
        <v>0</v>
      </c>
      <c r="N329" s="49">
        <v>0.050000000000000003</v>
      </c>
      <c r="O329" s="50">
        <f t="shared" si="115"/>
        <v>0</v>
      </c>
      <c r="P329" s="49">
        <v>0.050000000000000003</v>
      </c>
      <c r="Q329" s="50">
        <f t="shared" si="116"/>
        <v>0</v>
      </c>
      <c r="R329" s="51">
        <f t="shared" si="117"/>
        <v>0</v>
      </c>
      <c r="S329" s="52">
        <f t="shared" si="118"/>
        <v>0</v>
      </c>
      <c r="T329" s="53" t="e">
        <f t="shared" si="119"/>
        <v>#DIV/0!</v>
      </c>
    </row>
    <row r="330" ht="15.95" customHeight="1">
      <c r="A330" s="352" t="s">
        <v>502</v>
      </c>
      <c r="B330" s="39" t="s">
        <v>50</v>
      </c>
      <c r="C330" s="40" t="s">
        <v>51</v>
      </c>
      <c r="D330" s="41">
        <v>0</v>
      </c>
      <c r="E330" s="42">
        <v>368</v>
      </c>
      <c r="F330" s="43">
        <v>0</v>
      </c>
      <c r="G330" s="44">
        <f t="shared" si="109"/>
        <v>368</v>
      </c>
      <c r="H330" s="45">
        <f t="shared" si="110"/>
        <v>52.561440000000005</v>
      </c>
      <c r="I330" s="45">
        <f t="shared" si="111"/>
        <v>0</v>
      </c>
      <c r="J330" s="45">
        <f t="shared" si="112"/>
        <v>6.8329872000000007</v>
      </c>
      <c r="K330" s="46">
        <f t="shared" si="113"/>
        <v>0</v>
      </c>
      <c r="L330" s="47">
        <v>0.20000000000000001</v>
      </c>
      <c r="M330" s="48">
        <f t="shared" si="114"/>
        <v>0</v>
      </c>
      <c r="N330" s="49">
        <v>0.050000000000000003</v>
      </c>
      <c r="O330" s="50">
        <f t="shared" si="115"/>
        <v>0</v>
      </c>
      <c r="P330" s="49">
        <v>0.050000000000000003</v>
      </c>
      <c r="Q330" s="50">
        <f t="shared" si="116"/>
        <v>0</v>
      </c>
      <c r="R330" s="51">
        <f t="shared" si="117"/>
        <v>0</v>
      </c>
      <c r="S330" s="52">
        <f t="shared" si="118"/>
        <v>0</v>
      </c>
      <c r="T330" s="53" t="e">
        <f t="shared" si="119"/>
        <v>#DIV/0!</v>
      </c>
    </row>
    <row r="331" ht="15.95" customHeight="1">
      <c r="A331" s="352" t="s">
        <v>502</v>
      </c>
      <c r="B331" s="39" t="s">
        <v>52</v>
      </c>
      <c r="C331" s="40" t="s">
        <v>53</v>
      </c>
      <c r="D331" s="41">
        <v>0</v>
      </c>
      <c r="E331" s="42">
        <v>198</v>
      </c>
      <c r="F331" s="43">
        <v>0</v>
      </c>
      <c r="G331" s="44">
        <f t="shared" si="109"/>
        <v>198</v>
      </c>
      <c r="H331" s="45">
        <f t="shared" si="110"/>
        <v>28.280340000000002</v>
      </c>
      <c r="I331" s="45">
        <f t="shared" si="111"/>
        <v>0</v>
      </c>
      <c r="J331" s="45">
        <f t="shared" si="112"/>
        <v>3.6764442000000006</v>
      </c>
      <c r="K331" s="46">
        <f t="shared" si="113"/>
        <v>0</v>
      </c>
      <c r="L331" s="47">
        <v>0.20000000000000001</v>
      </c>
      <c r="M331" s="48">
        <f t="shared" si="114"/>
        <v>0</v>
      </c>
      <c r="N331" s="49">
        <v>0.050000000000000003</v>
      </c>
      <c r="O331" s="50">
        <f t="shared" si="115"/>
        <v>0</v>
      </c>
      <c r="P331" s="49">
        <v>0.050000000000000003</v>
      </c>
      <c r="Q331" s="50">
        <f t="shared" si="116"/>
        <v>0</v>
      </c>
      <c r="R331" s="51">
        <f t="shared" si="117"/>
        <v>0</v>
      </c>
      <c r="S331" s="52">
        <f t="shared" si="118"/>
        <v>0</v>
      </c>
      <c r="T331" s="53" t="e">
        <f t="shared" si="119"/>
        <v>#DIV/0!</v>
      </c>
    </row>
    <row r="332" ht="15.95" customHeight="1">
      <c r="A332" s="352" t="s">
        <v>502</v>
      </c>
      <c r="B332" s="39" t="s">
        <v>54</v>
      </c>
      <c r="C332" s="40" t="s">
        <v>55</v>
      </c>
      <c r="D332" s="41">
        <v>0</v>
      </c>
      <c r="E332" s="42">
        <v>198</v>
      </c>
      <c r="F332" s="43">
        <v>0</v>
      </c>
      <c r="G332" s="44">
        <f t="shared" si="109"/>
        <v>198</v>
      </c>
      <c r="H332" s="45">
        <f t="shared" si="110"/>
        <v>28.280340000000002</v>
      </c>
      <c r="I332" s="45">
        <f t="shared" si="111"/>
        <v>0</v>
      </c>
      <c r="J332" s="45">
        <f t="shared" si="112"/>
        <v>3.6764442000000006</v>
      </c>
      <c r="K332" s="46">
        <f t="shared" si="113"/>
        <v>0</v>
      </c>
      <c r="L332" s="47">
        <v>0.20000000000000001</v>
      </c>
      <c r="M332" s="48">
        <f t="shared" si="114"/>
        <v>0</v>
      </c>
      <c r="N332" s="49">
        <v>0.050000000000000003</v>
      </c>
      <c r="O332" s="50">
        <f t="shared" si="115"/>
        <v>0</v>
      </c>
      <c r="P332" s="49">
        <v>0.050000000000000003</v>
      </c>
      <c r="Q332" s="50">
        <f t="shared" si="116"/>
        <v>0</v>
      </c>
      <c r="R332" s="51">
        <f t="shared" si="117"/>
        <v>0</v>
      </c>
      <c r="S332" s="52">
        <f t="shared" si="118"/>
        <v>0</v>
      </c>
      <c r="T332" s="53" t="e">
        <f t="shared" si="119"/>
        <v>#DIV/0!</v>
      </c>
    </row>
    <row r="333" ht="15.95" customHeight="1">
      <c r="A333" s="352" t="s">
        <v>502</v>
      </c>
      <c r="B333" s="39" t="s">
        <v>56</v>
      </c>
      <c r="C333" s="40" t="s">
        <v>57</v>
      </c>
      <c r="D333" s="41">
        <v>0</v>
      </c>
      <c r="E333" s="42">
        <v>268</v>
      </c>
      <c r="F333" s="43">
        <v>0</v>
      </c>
      <c r="G333" s="44">
        <f t="shared" si="109"/>
        <v>268</v>
      </c>
      <c r="H333" s="45">
        <f t="shared" si="110"/>
        <v>38.278440000000003</v>
      </c>
      <c r="I333" s="45">
        <f t="shared" si="111"/>
        <v>0</v>
      </c>
      <c r="J333" s="45">
        <f t="shared" si="112"/>
        <v>4.9761972000000005</v>
      </c>
      <c r="K333" s="46">
        <f t="shared" si="113"/>
        <v>0</v>
      </c>
      <c r="L333" s="47">
        <v>0.20000000000000001</v>
      </c>
      <c r="M333" s="48">
        <f t="shared" si="114"/>
        <v>0</v>
      </c>
      <c r="N333" s="49">
        <v>0.050000000000000003</v>
      </c>
      <c r="O333" s="50">
        <f t="shared" si="115"/>
        <v>0</v>
      </c>
      <c r="P333" s="49">
        <v>0.050000000000000003</v>
      </c>
      <c r="Q333" s="50">
        <f t="shared" si="116"/>
        <v>0</v>
      </c>
      <c r="R333" s="51">
        <f t="shared" si="117"/>
        <v>0</v>
      </c>
      <c r="S333" s="52">
        <f t="shared" si="118"/>
        <v>0</v>
      </c>
      <c r="T333" s="53" t="e">
        <f t="shared" si="119"/>
        <v>#DIV/0!</v>
      </c>
    </row>
    <row r="334" ht="15.95" customHeight="1">
      <c r="A334" s="352" t="s">
        <v>502</v>
      </c>
      <c r="B334" s="39" t="s">
        <v>58</v>
      </c>
      <c r="C334" s="40" t="s">
        <v>59</v>
      </c>
      <c r="D334" s="41">
        <v>0</v>
      </c>
      <c r="E334" s="42">
        <v>138</v>
      </c>
      <c r="F334" s="43">
        <v>0</v>
      </c>
      <c r="G334" s="44">
        <f t="shared" si="109"/>
        <v>138</v>
      </c>
      <c r="H334" s="45">
        <f t="shared" si="110"/>
        <v>19.710540000000002</v>
      </c>
      <c r="I334" s="45">
        <f t="shared" si="111"/>
        <v>0</v>
      </c>
      <c r="J334" s="45">
        <f t="shared" si="112"/>
        <v>2.5623702000000002</v>
      </c>
      <c r="K334" s="46">
        <f t="shared" si="113"/>
        <v>0</v>
      </c>
      <c r="L334" s="47">
        <v>0.20000000000000001</v>
      </c>
      <c r="M334" s="48">
        <f t="shared" si="114"/>
        <v>0</v>
      </c>
      <c r="N334" s="49">
        <v>0.050000000000000003</v>
      </c>
      <c r="O334" s="50">
        <f t="shared" si="115"/>
        <v>0</v>
      </c>
      <c r="P334" s="49">
        <v>0.050000000000000003</v>
      </c>
      <c r="Q334" s="50">
        <f t="shared" si="116"/>
        <v>0</v>
      </c>
      <c r="R334" s="51">
        <f t="shared" si="117"/>
        <v>0</v>
      </c>
      <c r="S334" s="52">
        <f t="shared" si="118"/>
        <v>0</v>
      </c>
      <c r="T334" s="53" t="e">
        <f t="shared" si="119"/>
        <v>#DIV/0!</v>
      </c>
    </row>
    <row r="335" ht="15.95" customHeight="1">
      <c r="A335" s="352" t="s">
        <v>502</v>
      </c>
      <c r="B335" s="39" t="s">
        <v>60</v>
      </c>
      <c r="C335" s="40" t="s">
        <v>61</v>
      </c>
      <c r="D335" s="41">
        <v>0</v>
      </c>
      <c r="E335" s="42">
        <v>398</v>
      </c>
      <c r="F335" s="43">
        <v>0</v>
      </c>
      <c r="G335" s="44">
        <f t="shared" si="109"/>
        <v>398</v>
      </c>
      <c r="H335" s="45">
        <f t="shared" si="110"/>
        <v>56.846340000000005</v>
      </c>
      <c r="I335" s="45">
        <f t="shared" si="111"/>
        <v>0</v>
      </c>
      <c r="J335" s="45">
        <f t="shared" si="112"/>
        <v>7.3900242000000009</v>
      </c>
      <c r="K335" s="46">
        <f t="shared" si="113"/>
        <v>0</v>
      </c>
      <c r="L335" s="47">
        <v>0.20000000000000001</v>
      </c>
      <c r="M335" s="48">
        <f t="shared" si="114"/>
        <v>0</v>
      </c>
      <c r="N335" s="49">
        <v>0.050000000000000003</v>
      </c>
      <c r="O335" s="50">
        <f t="shared" si="115"/>
        <v>0</v>
      </c>
      <c r="P335" s="49">
        <v>0.050000000000000003</v>
      </c>
      <c r="Q335" s="50">
        <f t="shared" si="116"/>
        <v>0</v>
      </c>
      <c r="R335" s="51">
        <f t="shared" si="117"/>
        <v>0</v>
      </c>
      <c r="S335" s="52">
        <f t="shared" si="118"/>
        <v>0</v>
      </c>
      <c r="T335" s="53" t="e">
        <f t="shared" si="119"/>
        <v>#DIV/0!</v>
      </c>
    </row>
    <row r="336" ht="15.95" customHeight="1">
      <c r="A336" s="352" t="s">
        <v>502</v>
      </c>
      <c r="B336" s="54" t="s">
        <v>62</v>
      </c>
      <c r="C336" s="55" t="s">
        <v>63</v>
      </c>
      <c r="D336" s="41">
        <v>0</v>
      </c>
      <c r="E336" s="42">
        <v>48</v>
      </c>
      <c r="F336" s="43">
        <v>0</v>
      </c>
      <c r="G336" s="44">
        <f t="shared" si="109"/>
        <v>48</v>
      </c>
      <c r="H336" s="45">
        <f t="shared" si="110"/>
        <v>6.8558400000000006</v>
      </c>
      <c r="I336" s="45">
        <f t="shared" si="111"/>
        <v>0</v>
      </c>
      <c r="J336" s="45">
        <f t="shared" si="112"/>
        <v>0.89125920000000014</v>
      </c>
      <c r="K336" s="46">
        <f t="shared" si="113"/>
        <v>0</v>
      </c>
      <c r="L336" s="47">
        <v>0.20000000000000001</v>
      </c>
      <c r="M336" s="48">
        <f t="shared" si="114"/>
        <v>0</v>
      </c>
      <c r="N336" s="49">
        <v>0.050000000000000003</v>
      </c>
      <c r="O336" s="50">
        <f t="shared" si="115"/>
        <v>0</v>
      </c>
      <c r="P336" s="49">
        <v>0.050000000000000003</v>
      </c>
      <c r="Q336" s="50">
        <f t="shared" si="116"/>
        <v>0</v>
      </c>
      <c r="R336" s="51">
        <f t="shared" si="117"/>
        <v>0</v>
      </c>
      <c r="S336" s="52">
        <f t="shared" si="118"/>
        <v>0</v>
      </c>
      <c r="T336" s="53" t="e">
        <f t="shared" si="119"/>
        <v>#DIV/0!</v>
      </c>
    </row>
    <row r="337" ht="15.95" customHeight="1">
      <c r="A337" s="352" t="s">
        <v>502</v>
      </c>
      <c r="B337" s="54" t="s">
        <v>64</v>
      </c>
      <c r="C337" s="55" t="s">
        <v>65</v>
      </c>
      <c r="D337" s="41">
        <v>0</v>
      </c>
      <c r="E337" s="42">
        <v>98</v>
      </c>
      <c r="F337" s="43">
        <v>0</v>
      </c>
      <c r="G337" s="44">
        <f t="shared" si="109"/>
        <v>98</v>
      </c>
      <c r="H337" s="45">
        <f t="shared" si="110"/>
        <v>13.997340000000001</v>
      </c>
      <c r="I337" s="45">
        <f t="shared" si="111"/>
        <v>0</v>
      </c>
      <c r="J337" s="45">
        <f t="shared" si="112"/>
        <v>1.8196542000000002</v>
      </c>
      <c r="K337" s="46">
        <f t="shared" si="113"/>
        <v>0</v>
      </c>
      <c r="L337" s="47">
        <v>0.20000000000000001</v>
      </c>
      <c r="M337" s="48">
        <f t="shared" si="114"/>
        <v>0</v>
      </c>
      <c r="N337" s="49">
        <v>0.050000000000000003</v>
      </c>
      <c r="O337" s="50">
        <f t="shared" si="115"/>
        <v>0</v>
      </c>
      <c r="P337" s="49">
        <v>0.050000000000000003</v>
      </c>
      <c r="Q337" s="50">
        <f t="shared" si="116"/>
        <v>0</v>
      </c>
      <c r="R337" s="51">
        <f t="shared" si="117"/>
        <v>0</v>
      </c>
      <c r="S337" s="52">
        <f t="shared" si="118"/>
        <v>0</v>
      </c>
      <c r="T337" s="53" t="e">
        <f t="shared" si="119"/>
        <v>#DIV/0!</v>
      </c>
    </row>
    <row r="338" ht="15.95" customHeight="1">
      <c r="A338" s="352" t="s">
        <v>502</v>
      </c>
      <c r="B338" s="39" t="s">
        <v>66</v>
      </c>
      <c r="C338" s="40" t="s">
        <v>67</v>
      </c>
      <c r="D338" s="41">
        <v>0</v>
      </c>
      <c r="E338" s="42">
        <v>228</v>
      </c>
      <c r="F338" s="43">
        <v>0</v>
      </c>
      <c r="G338" s="44">
        <f t="shared" si="109"/>
        <v>228</v>
      </c>
      <c r="H338" s="45">
        <f t="shared" si="110"/>
        <v>32.565240000000003</v>
      </c>
      <c r="I338" s="45">
        <f t="shared" si="111"/>
        <v>0</v>
      </c>
      <c r="J338" s="45">
        <f t="shared" si="112"/>
        <v>4.2334812000000008</v>
      </c>
      <c r="K338" s="46">
        <f t="shared" si="113"/>
        <v>0</v>
      </c>
      <c r="L338" s="47">
        <v>0.20000000000000001</v>
      </c>
      <c r="M338" s="48">
        <f t="shared" si="114"/>
        <v>0</v>
      </c>
      <c r="N338" s="49">
        <v>0.050000000000000003</v>
      </c>
      <c r="O338" s="50">
        <f t="shared" si="115"/>
        <v>0</v>
      </c>
      <c r="P338" s="49">
        <v>0.050000000000000003</v>
      </c>
      <c r="Q338" s="50">
        <f t="shared" si="116"/>
        <v>0</v>
      </c>
      <c r="R338" s="51">
        <f t="shared" si="117"/>
        <v>0</v>
      </c>
      <c r="S338" s="52">
        <f t="shared" si="118"/>
        <v>0</v>
      </c>
      <c r="T338" s="53" t="e">
        <f t="shared" si="119"/>
        <v>#DIV/0!</v>
      </c>
    </row>
    <row r="339" ht="15.95" customHeight="1">
      <c r="A339" s="352" t="s">
        <v>502</v>
      </c>
      <c r="B339" s="39" t="s">
        <v>68</v>
      </c>
      <c r="C339" s="40" t="s">
        <v>69</v>
      </c>
      <c r="D339" s="41">
        <v>0</v>
      </c>
      <c r="E339" s="42">
        <v>298</v>
      </c>
      <c r="F339" s="43">
        <v>0</v>
      </c>
      <c r="G339" s="44">
        <f t="shared" si="109"/>
        <v>298</v>
      </c>
      <c r="H339" s="45">
        <f t="shared" si="110"/>
        <v>42.563340000000004</v>
      </c>
      <c r="I339" s="45">
        <f t="shared" si="111"/>
        <v>0</v>
      </c>
      <c r="J339" s="45">
        <f t="shared" si="112"/>
        <v>5.5332342000000008</v>
      </c>
      <c r="K339" s="46">
        <f t="shared" si="113"/>
        <v>0</v>
      </c>
      <c r="L339" s="47">
        <v>0.20000000000000001</v>
      </c>
      <c r="M339" s="48">
        <f t="shared" si="114"/>
        <v>0</v>
      </c>
      <c r="N339" s="49">
        <v>0.050000000000000003</v>
      </c>
      <c r="O339" s="50">
        <f t="shared" si="115"/>
        <v>0</v>
      </c>
      <c r="P339" s="49">
        <v>0.050000000000000003</v>
      </c>
      <c r="Q339" s="50">
        <f t="shared" si="116"/>
        <v>0</v>
      </c>
      <c r="R339" s="51">
        <f t="shared" si="117"/>
        <v>0</v>
      </c>
      <c r="S339" s="52">
        <f t="shared" si="118"/>
        <v>0</v>
      </c>
      <c r="T339" s="53" t="e">
        <f t="shared" si="119"/>
        <v>#DIV/0!</v>
      </c>
    </row>
    <row r="340" ht="15.95" customHeight="1">
      <c r="A340" s="352" t="s">
        <v>502</v>
      </c>
      <c r="B340" s="56" t="s">
        <v>70</v>
      </c>
      <c r="C340" s="40" t="s">
        <v>71</v>
      </c>
      <c r="D340" s="41">
        <v>0</v>
      </c>
      <c r="E340" s="42">
        <v>248</v>
      </c>
      <c r="F340" s="43">
        <v>0</v>
      </c>
      <c r="G340" s="44">
        <f t="shared" si="109"/>
        <v>248</v>
      </c>
      <c r="H340" s="45">
        <f t="shared" si="110"/>
        <v>35.421840000000003</v>
      </c>
      <c r="I340" s="45">
        <f t="shared" si="111"/>
        <v>0</v>
      </c>
      <c r="J340" s="45">
        <f t="shared" si="112"/>
        <v>4.6048392000000007</v>
      </c>
      <c r="K340" s="46">
        <f t="shared" si="113"/>
        <v>0</v>
      </c>
      <c r="L340" s="47">
        <v>0.20000000000000001</v>
      </c>
      <c r="M340" s="48">
        <f t="shared" si="114"/>
        <v>0</v>
      </c>
      <c r="N340" s="49">
        <v>0.050000000000000003</v>
      </c>
      <c r="O340" s="50">
        <f t="shared" si="115"/>
        <v>0</v>
      </c>
      <c r="P340" s="49">
        <v>0.050000000000000003</v>
      </c>
      <c r="Q340" s="50">
        <f t="shared" si="116"/>
        <v>0</v>
      </c>
      <c r="R340" s="51">
        <f t="shared" si="117"/>
        <v>0</v>
      </c>
      <c r="S340" s="52">
        <f t="shared" si="118"/>
        <v>0</v>
      </c>
      <c r="T340" s="53" t="e">
        <f t="shared" si="119"/>
        <v>#DIV/0!</v>
      </c>
    </row>
    <row r="341" ht="15.95" customHeight="1">
      <c r="A341" s="352" t="s">
        <v>502</v>
      </c>
      <c r="B341" s="39" t="s">
        <v>72</v>
      </c>
      <c r="C341" s="40" t="s">
        <v>73</v>
      </c>
      <c r="D341" s="41">
        <v>0</v>
      </c>
      <c r="E341" s="42">
        <v>228</v>
      </c>
      <c r="F341" s="43">
        <v>0</v>
      </c>
      <c r="G341" s="44">
        <f t="shared" si="109"/>
        <v>228</v>
      </c>
      <c r="H341" s="45">
        <f t="shared" si="110"/>
        <v>32.565240000000003</v>
      </c>
      <c r="I341" s="45">
        <f t="shared" si="111"/>
        <v>0</v>
      </c>
      <c r="J341" s="45">
        <f t="shared" si="112"/>
        <v>4.2334812000000008</v>
      </c>
      <c r="K341" s="46">
        <f t="shared" si="113"/>
        <v>0</v>
      </c>
      <c r="L341" s="47">
        <v>0.20000000000000001</v>
      </c>
      <c r="M341" s="48">
        <f t="shared" si="114"/>
        <v>0</v>
      </c>
      <c r="N341" s="49">
        <v>0.050000000000000003</v>
      </c>
      <c r="O341" s="50">
        <f t="shared" si="115"/>
        <v>0</v>
      </c>
      <c r="P341" s="49">
        <v>0.050000000000000003</v>
      </c>
      <c r="Q341" s="50">
        <f t="shared" si="116"/>
        <v>0</v>
      </c>
      <c r="R341" s="51">
        <f t="shared" si="117"/>
        <v>0</v>
      </c>
      <c r="S341" s="52">
        <f t="shared" si="118"/>
        <v>0</v>
      </c>
      <c r="T341" s="53" t="e">
        <f t="shared" si="119"/>
        <v>#DIV/0!</v>
      </c>
    </row>
    <row r="342" ht="15.95" customHeight="1">
      <c r="A342" s="352" t="s">
        <v>502</v>
      </c>
      <c r="B342" s="39" t="s">
        <v>74</v>
      </c>
      <c r="C342" s="40" t="s">
        <v>75</v>
      </c>
      <c r="D342" s="41">
        <v>0</v>
      </c>
      <c r="E342" s="42">
        <v>248</v>
      </c>
      <c r="F342" s="43">
        <v>0</v>
      </c>
      <c r="G342" s="44">
        <f t="shared" si="109"/>
        <v>248</v>
      </c>
      <c r="H342" s="45">
        <f t="shared" si="110"/>
        <v>35.421840000000003</v>
      </c>
      <c r="I342" s="45">
        <f t="shared" si="111"/>
        <v>0</v>
      </c>
      <c r="J342" s="45">
        <f t="shared" si="112"/>
        <v>4.6048392000000007</v>
      </c>
      <c r="K342" s="46">
        <f t="shared" si="113"/>
        <v>0</v>
      </c>
      <c r="L342" s="47">
        <v>0.20000000000000001</v>
      </c>
      <c r="M342" s="48">
        <f t="shared" si="114"/>
        <v>0</v>
      </c>
      <c r="N342" s="49">
        <v>0.050000000000000003</v>
      </c>
      <c r="O342" s="50">
        <f t="shared" si="115"/>
        <v>0</v>
      </c>
      <c r="P342" s="49">
        <v>0.050000000000000003</v>
      </c>
      <c r="Q342" s="50">
        <f t="shared" si="116"/>
        <v>0</v>
      </c>
      <c r="R342" s="51">
        <f t="shared" si="117"/>
        <v>0</v>
      </c>
      <c r="S342" s="52">
        <f t="shared" si="118"/>
        <v>0</v>
      </c>
      <c r="T342" s="53" t="e">
        <f t="shared" si="119"/>
        <v>#DIV/0!</v>
      </c>
    </row>
    <row r="343" ht="15.95" customHeight="1">
      <c r="A343" s="352" t="s">
        <v>502</v>
      </c>
      <c r="B343" s="39" t="s">
        <v>76</v>
      </c>
      <c r="C343" s="40" t="s">
        <v>77</v>
      </c>
      <c r="D343" s="41">
        <v>0</v>
      </c>
      <c r="E343" s="42">
        <v>348</v>
      </c>
      <c r="F343" s="43">
        <v>0</v>
      </c>
      <c r="G343" s="44">
        <f t="shared" si="109"/>
        <v>348</v>
      </c>
      <c r="H343" s="45">
        <f t="shared" si="110"/>
        <v>49.704840000000004</v>
      </c>
      <c r="I343" s="45">
        <f t="shared" si="111"/>
        <v>0</v>
      </c>
      <c r="J343" s="45">
        <f t="shared" si="112"/>
        <v>6.4616292000000008</v>
      </c>
      <c r="K343" s="46">
        <f t="shared" si="113"/>
        <v>0</v>
      </c>
      <c r="L343" s="47">
        <v>0.20000000000000001</v>
      </c>
      <c r="M343" s="48">
        <f t="shared" si="114"/>
        <v>0</v>
      </c>
      <c r="N343" s="49">
        <v>0.050000000000000003</v>
      </c>
      <c r="O343" s="50">
        <f t="shared" si="115"/>
        <v>0</v>
      </c>
      <c r="P343" s="49">
        <v>0.050000000000000003</v>
      </c>
      <c r="Q343" s="50">
        <f t="shared" si="116"/>
        <v>0</v>
      </c>
      <c r="R343" s="51">
        <f t="shared" si="117"/>
        <v>0</v>
      </c>
      <c r="S343" s="52">
        <f t="shared" si="118"/>
        <v>0</v>
      </c>
      <c r="T343" s="53" t="e">
        <f t="shared" si="119"/>
        <v>#DIV/0!</v>
      </c>
    </row>
    <row r="344" ht="15.95" customHeight="1">
      <c r="A344" s="352" t="s">
        <v>502</v>
      </c>
      <c r="B344" s="39" t="s">
        <v>78</v>
      </c>
      <c r="C344" s="40" t="s">
        <v>79</v>
      </c>
      <c r="D344" s="41">
        <v>0</v>
      </c>
      <c r="E344" s="42">
        <v>198</v>
      </c>
      <c r="F344" s="43">
        <v>0</v>
      </c>
      <c r="G344" s="44">
        <f t="shared" si="109"/>
        <v>198</v>
      </c>
      <c r="H344" s="45">
        <f t="shared" si="110"/>
        <v>28.280340000000002</v>
      </c>
      <c r="I344" s="45">
        <f t="shared" si="111"/>
        <v>0</v>
      </c>
      <c r="J344" s="45">
        <f t="shared" si="112"/>
        <v>3.6764442000000006</v>
      </c>
      <c r="K344" s="46">
        <f t="shared" si="113"/>
        <v>0</v>
      </c>
      <c r="L344" s="47">
        <v>0.20000000000000001</v>
      </c>
      <c r="M344" s="48">
        <f t="shared" si="114"/>
        <v>0</v>
      </c>
      <c r="N344" s="49">
        <v>0.050000000000000003</v>
      </c>
      <c r="O344" s="50">
        <f t="shared" si="115"/>
        <v>0</v>
      </c>
      <c r="P344" s="49">
        <v>0.050000000000000003</v>
      </c>
      <c r="Q344" s="50">
        <f t="shared" si="116"/>
        <v>0</v>
      </c>
      <c r="R344" s="51">
        <f t="shared" si="117"/>
        <v>0</v>
      </c>
      <c r="S344" s="52">
        <f t="shared" si="118"/>
        <v>0</v>
      </c>
      <c r="T344" s="53" t="e">
        <f t="shared" si="119"/>
        <v>#DIV/0!</v>
      </c>
    </row>
    <row r="345" ht="15.95" customHeight="1">
      <c r="A345" s="352" t="s">
        <v>502</v>
      </c>
      <c r="B345" s="39" t="s">
        <v>80</v>
      </c>
      <c r="C345" s="40" t="s">
        <v>81</v>
      </c>
      <c r="D345" s="41">
        <v>0</v>
      </c>
      <c r="E345" s="42">
        <v>298</v>
      </c>
      <c r="F345" s="43">
        <v>0</v>
      </c>
      <c r="G345" s="44">
        <f t="shared" si="109"/>
        <v>298</v>
      </c>
      <c r="H345" s="45">
        <f t="shared" si="110"/>
        <v>42.563340000000004</v>
      </c>
      <c r="I345" s="45">
        <f t="shared" si="111"/>
        <v>0</v>
      </c>
      <c r="J345" s="45">
        <f t="shared" si="112"/>
        <v>5.5332342000000008</v>
      </c>
      <c r="K345" s="46">
        <f t="shared" si="113"/>
        <v>0</v>
      </c>
      <c r="L345" s="47">
        <v>0.20000000000000001</v>
      </c>
      <c r="M345" s="48">
        <f t="shared" si="114"/>
        <v>0</v>
      </c>
      <c r="N345" s="49">
        <v>0.050000000000000003</v>
      </c>
      <c r="O345" s="50">
        <f t="shared" si="115"/>
        <v>0</v>
      </c>
      <c r="P345" s="49">
        <v>0.050000000000000003</v>
      </c>
      <c r="Q345" s="50">
        <f t="shared" si="116"/>
        <v>0</v>
      </c>
      <c r="R345" s="51">
        <f t="shared" si="117"/>
        <v>0</v>
      </c>
      <c r="S345" s="52">
        <f t="shared" si="118"/>
        <v>0</v>
      </c>
      <c r="T345" s="53" t="e">
        <f t="shared" si="119"/>
        <v>#DIV/0!</v>
      </c>
    </row>
    <row r="346" ht="15.95" customHeight="1">
      <c r="A346" s="352" t="s">
        <v>502</v>
      </c>
      <c r="B346" s="39" t="s">
        <v>82</v>
      </c>
      <c r="C346" s="40" t="s">
        <v>83</v>
      </c>
      <c r="D346" s="41">
        <v>0</v>
      </c>
      <c r="E346" s="42">
        <v>398</v>
      </c>
      <c r="F346" s="43">
        <v>0</v>
      </c>
      <c r="G346" s="44">
        <f t="shared" si="109"/>
        <v>398</v>
      </c>
      <c r="H346" s="45">
        <f t="shared" si="110"/>
        <v>56.846340000000005</v>
      </c>
      <c r="I346" s="45">
        <f t="shared" si="111"/>
        <v>0</v>
      </c>
      <c r="J346" s="45">
        <f t="shared" si="112"/>
        <v>7.3900242000000009</v>
      </c>
      <c r="K346" s="46">
        <f t="shared" si="113"/>
        <v>0</v>
      </c>
      <c r="L346" s="47">
        <v>0.20000000000000001</v>
      </c>
      <c r="M346" s="48">
        <f t="shared" si="114"/>
        <v>0</v>
      </c>
      <c r="N346" s="49">
        <v>0.050000000000000003</v>
      </c>
      <c r="O346" s="50">
        <f t="shared" si="115"/>
        <v>0</v>
      </c>
      <c r="P346" s="49">
        <v>0.050000000000000003</v>
      </c>
      <c r="Q346" s="50">
        <f t="shared" si="116"/>
        <v>0</v>
      </c>
      <c r="R346" s="51">
        <f t="shared" si="117"/>
        <v>0</v>
      </c>
      <c r="S346" s="52">
        <f t="shared" si="118"/>
        <v>0</v>
      </c>
      <c r="T346" s="53" t="e">
        <f t="shared" si="119"/>
        <v>#DIV/0!</v>
      </c>
    </row>
    <row r="347" ht="15.95" customHeight="1">
      <c r="A347" s="352" t="s">
        <v>502</v>
      </c>
      <c r="B347" s="56" t="s">
        <v>84</v>
      </c>
      <c r="C347" s="40" t="s">
        <v>85</v>
      </c>
      <c r="D347" s="41">
        <v>0</v>
      </c>
      <c r="E347" s="42">
        <v>98</v>
      </c>
      <c r="F347" s="43">
        <v>0</v>
      </c>
      <c r="G347" s="44">
        <f t="shared" si="109"/>
        <v>98</v>
      </c>
      <c r="H347" s="45">
        <f t="shared" si="110"/>
        <v>13.997340000000001</v>
      </c>
      <c r="I347" s="45">
        <f t="shared" si="111"/>
        <v>0</v>
      </c>
      <c r="J347" s="45">
        <f t="shared" si="112"/>
        <v>1.8196542000000002</v>
      </c>
      <c r="K347" s="46">
        <f t="shared" si="113"/>
        <v>0</v>
      </c>
      <c r="L347" s="47">
        <v>0.20000000000000001</v>
      </c>
      <c r="M347" s="48">
        <f t="shared" si="114"/>
        <v>0</v>
      </c>
      <c r="N347" s="49">
        <v>0.050000000000000003</v>
      </c>
      <c r="O347" s="50">
        <f t="shared" si="115"/>
        <v>0</v>
      </c>
      <c r="P347" s="49">
        <v>0.050000000000000003</v>
      </c>
      <c r="Q347" s="50">
        <f t="shared" si="116"/>
        <v>0</v>
      </c>
      <c r="R347" s="51">
        <f t="shared" si="117"/>
        <v>0</v>
      </c>
      <c r="S347" s="52">
        <f t="shared" si="118"/>
        <v>0</v>
      </c>
      <c r="T347" s="53" t="e">
        <f t="shared" si="119"/>
        <v>#DIV/0!</v>
      </c>
    </row>
    <row r="348" ht="15.95" customHeight="1">
      <c r="A348" s="352" t="s">
        <v>502</v>
      </c>
      <c r="B348" s="57" t="s">
        <v>86</v>
      </c>
      <c r="C348" s="40" t="s">
        <v>87</v>
      </c>
      <c r="D348" s="41">
        <v>0</v>
      </c>
      <c r="E348" s="42">
        <v>198</v>
      </c>
      <c r="F348" s="43">
        <v>0</v>
      </c>
      <c r="G348" s="44">
        <f t="shared" ref="G348:G379" si="120">ROUNDDOWN(E348*(1-F348),0)</f>
        <v>198</v>
      </c>
      <c r="H348" s="45">
        <f t="shared" ref="H348:H379" si="121">G348*$C$6</f>
        <v>28.280340000000002</v>
      </c>
      <c r="I348" s="45">
        <f t="shared" ref="I348:I379" si="122">H348*D348</f>
        <v>0</v>
      </c>
      <c r="J348" s="45">
        <f t="shared" ref="J348:J379" si="123">H348*0.13</f>
        <v>3.6764442000000006</v>
      </c>
      <c r="K348" s="46">
        <f t="shared" ref="K348:K379" si="124">(H348-J348)*D348</f>
        <v>0</v>
      </c>
      <c r="L348" s="47">
        <v>0.20000000000000001</v>
      </c>
      <c r="M348" s="48">
        <f t="shared" ref="M348:M379" si="125">K348*L348</f>
        <v>0</v>
      </c>
      <c r="N348" s="49">
        <v>0.050000000000000003</v>
      </c>
      <c r="O348" s="50">
        <f t="shared" ref="O348:O379" si="126">K348*N348</f>
        <v>0</v>
      </c>
      <c r="P348" s="49">
        <v>0.050000000000000003</v>
      </c>
      <c r="Q348" s="50">
        <f t="shared" ref="Q348:Q379" si="127">K348*P348</f>
        <v>0</v>
      </c>
      <c r="R348" s="51">
        <f t="shared" ref="R348:R379" si="128">IFERROR(ROUND((K348-M348-O348-Q348)/D348,2),0)</f>
        <v>0</v>
      </c>
      <c r="S348" s="52">
        <f t="shared" ref="S348:S379" si="129">+D348*R348</f>
        <v>0</v>
      </c>
      <c r="T348" s="53" t="e">
        <f t="shared" ref="T348:T379" si="130">S348/I348</f>
        <v>#DIV/0!</v>
      </c>
    </row>
    <row r="349" ht="15.95" customHeight="1">
      <c r="A349" s="352" t="s">
        <v>502</v>
      </c>
      <c r="B349" s="56" t="s">
        <v>88</v>
      </c>
      <c r="C349" s="40" t="s">
        <v>89</v>
      </c>
      <c r="D349" s="41">
        <v>0</v>
      </c>
      <c r="E349" s="42">
        <v>248</v>
      </c>
      <c r="F349" s="43">
        <v>0</v>
      </c>
      <c r="G349" s="44">
        <f t="shared" si="120"/>
        <v>248</v>
      </c>
      <c r="H349" s="45">
        <f t="shared" si="121"/>
        <v>35.421840000000003</v>
      </c>
      <c r="I349" s="45">
        <f t="shared" si="122"/>
        <v>0</v>
      </c>
      <c r="J349" s="45">
        <f t="shared" si="123"/>
        <v>4.6048392000000007</v>
      </c>
      <c r="K349" s="46">
        <f t="shared" si="124"/>
        <v>0</v>
      </c>
      <c r="L349" s="47">
        <v>0.20000000000000001</v>
      </c>
      <c r="M349" s="48">
        <f t="shared" si="125"/>
        <v>0</v>
      </c>
      <c r="N349" s="49">
        <v>0.050000000000000003</v>
      </c>
      <c r="O349" s="50">
        <f t="shared" si="126"/>
        <v>0</v>
      </c>
      <c r="P349" s="49">
        <v>0.050000000000000003</v>
      </c>
      <c r="Q349" s="50">
        <f t="shared" si="127"/>
        <v>0</v>
      </c>
      <c r="R349" s="51">
        <f t="shared" si="128"/>
        <v>0</v>
      </c>
      <c r="S349" s="52">
        <f t="shared" si="129"/>
        <v>0</v>
      </c>
      <c r="T349" s="53" t="e">
        <f t="shared" si="130"/>
        <v>#DIV/0!</v>
      </c>
    </row>
    <row r="350" ht="15.95" customHeight="1">
      <c r="A350" s="352" t="s">
        <v>502</v>
      </c>
      <c r="B350" s="39" t="s">
        <v>90</v>
      </c>
      <c r="C350" s="40" t="s">
        <v>91</v>
      </c>
      <c r="D350" s="41">
        <v>0</v>
      </c>
      <c r="E350" s="42">
        <v>298</v>
      </c>
      <c r="F350" s="43">
        <v>0</v>
      </c>
      <c r="G350" s="44">
        <f t="shared" si="120"/>
        <v>298</v>
      </c>
      <c r="H350" s="45">
        <f t="shared" si="121"/>
        <v>42.563340000000004</v>
      </c>
      <c r="I350" s="45">
        <f t="shared" si="122"/>
        <v>0</v>
      </c>
      <c r="J350" s="45">
        <f t="shared" si="123"/>
        <v>5.5332342000000008</v>
      </c>
      <c r="K350" s="46">
        <f t="shared" si="124"/>
        <v>0</v>
      </c>
      <c r="L350" s="47">
        <v>0.20000000000000001</v>
      </c>
      <c r="M350" s="48">
        <f t="shared" si="125"/>
        <v>0</v>
      </c>
      <c r="N350" s="49">
        <v>0.050000000000000003</v>
      </c>
      <c r="O350" s="50">
        <f t="shared" si="126"/>
        <v>0</v>
      </c>
      <c r="P350" s="49">
        <v>0.050000000000000003</v>
      </c>
      <c r="Q350" s="50">
        <f t="shared" si="127"/>
        <v>0</v>
      </c>
      <c r="R350" s="51">
        <f t="shared" si="128"/>
        <v>0</v>
      </c>
      <c r="S350" s="52">
        <f t="shared" si="129"/>
        <v>0</v>
      </c>
      <c r="T350" s="53" t="e">
        <f t="shared" si="130"/>
        <v>#DIV/0!</v>
      </c>
    </row>
    <row r="351" ht="15.95" customHeight="1">
      <c r="A351" s="352" t="s">
        <v>502</v>
      </c>
      <c r="B351" s="39" t="s">
        <v>92</v>
      </c>
      <c r="C351" s="40" t="s">
        <v>93</v>
      </c>
      <c r="D351" s="41">
        <v>0</v>
      </c>
      <c r="E351" s="42">
        <v>398</v>
      </c>
      <c r="F351" s="43">
        <v>0</v>
      </c>
      <c r="G351" s="44">
        <f t="shared" si="120"/>
        <v>398</v>
      </c>
      <c r="H351" s="45">
        <f t="shared" si="121"/>
        <v>56.846340000000005</v>
      </c>
      <c r="I351" s="45">
        <f t="shared" si="122"/>
        <v>0</v>
      </c>
      <c r="J351" s="45">
        <f t="shared" si="123"/>
        <v>7.3900242000000009</v>
      </c>
      <c r="K351" s="46">
        <f t="shared" si="124"/>
        <v>0</v>
      </c>
      <c r="L351" s="47">
        <v>0.20000000000000001</v>
      </c>
      <c r="M351" s="48">
        <f t="shared" si="125"/>
        <v>0</v>
      </c>
      <c r="N351" s="49">
        <v>0.050000000000000003</v>
      </c>
      <c r="O351" s="50">
        <f t="shared" si="126"/>
        <v>0</v>
      </c>
      <c r="P351" s="49">
        <v>0.050000000000000003</v>
      </c>
      <c r="Q351" s="50">
        <f t="shared" si="127"/>
        <v>0</v>
      </c>
      <c r="R351" s="51">
        <f t="shared" si="128"/>
        <v>0</v>
      </c>
      <c r="S351" s="52">
        <f t="shared" si="129"/>
        <v>0</v>
      </c>
      <c r="T351" s="53" t="e">
        <f t="shared" si="130"/>
        <v>#DIV/0!</v>
      </c>
    </row>
    <row r="352" ht="15.95" customHeight="1">
      <c r="A352" s="352" t="s">
        <v>502</v>
      </c>
      <c r="B352" s="56" t="s">
        <v>94</v>
      </c>
      <c r="C352" s="40" t="s">
        <v>95</v>
      </c>
      <c r="D352" s="41">
        <v>0</v>
      </c>
      <c r="E352" s="42">
        <v>498</v>
      </c>
      <c r="F352" s="43">
        <v>0</v>
      </c>
      <c r="G352" s="44">
        <f t="shared" si="120"/>
        <v>498</v>
      </c>
      <c r="H352" s="45">
        <f t="shared" si="121"/>
        <v>71.129340000000013</v>
      </c>
      <c r="I352" s="45">
        <f t="shared" si="122"/>
        <v>0</v>
      </c>
      <c r="J352" s="45">
        <f t="shared" si="123"/>
        <v>9.2468142000000029</v>
      </c>
      <c r="K352" s="46">
        <f t="shared" si="124"/>
        <v>0</v>
      </c>
      <c r="L352" s="47">
        <v>0.20000000000000001</v>
      </c>
      <c r="M352" s="48">
        <f t="shared" si="125"/>
        <v>0</v>
      </c>
      <c r="N352" s="49">
        <v>0.050000000000000003</v>
      </c>
      <c r="O352" s="50">
        <f t="shared" si="126"/>
        <v>0</v>
      </c>
      <c r="P352" s="49">
        <v>0.050000000000000003</v>
      </c>
      <c r="Q352" s="50">
        <f t="shared" si="127"/>
        <v>0</v>
      </c>
      <c r="R352" s="51">
        <f t="shared" si="128"/>
        <v>0</v>
      </c>
      <c r="S352" s="52">
        <f t="shared" si="129"/>
        <v>0</v>
      </c>
      <c r="T352" s="53" t="e">
        <f t="shared" si="130"/>
        <v>#DIV/0!</v>
      </c>
    </row>
    <row r="353" ht="15.95" customHeight="1">
      <c r="A353" s="352" t="s">
        <v>502</v>
      </c>
      <c r="B353" s="56" t="s">
        <v>96</v>
      </c>
      <c r="C353" s="58" t="s">
        <v>97</v>
      </c>
      <c r="D353" s="41">
        <v>0</v>
      </c>
      <c r="E353" s="42">
        <v>298</v>
      </c>
      <c r="F353" s="43">
        <v>0</v>
      </c>
      <c r="G353" s="44">
        <f t="shared" si="120"/>
        <v>298</v>
      </c>
      <c r="H353" s="45">
        <f t="shared" si="121"/>
        <v>42.563340000000004</v>
      </c>
      <c r="I353" s="45">
        <f t="shared" si="122"/>
        <v>0</v>
      </c>
      <c r="J353" s="45">
        <f t="shared" si="123"/>
        <v>5.5332342000000008</v>
      </c>
      <c r="K353" s="46">
        <f t="shared" si="124"/>
        <v>0</v>
      </c>
      <c r="L353" s="47">
        <v>0.20000000000000001</v>
      </c>
      <c r="M353" s="48">
        <f t="shared" si="125"/>
        <v>0</v>
      </c>
      <c r="N353" s="49">
        <v>0.050000000000000003</v>
      </c>
      <c r="O353" s="50">
        <f t="shared" si="126"/>
        <v>0</v>
      </c>
      <c r="P353" s="49">
        <v>0.050000000000000003</v>
      </c>
      <c r="Q353" s="50">
        <f t="shared" si="127"/>
        <v>0</v>
      </c>
      <c r="R353" s="51">
        <f t="shared" si="128"/>
        <v>0</v>
      </c>
      <c r="S353" s="52">
        <f t="shared" si="129"/>
        <v>0</v>
      </c>
      <c r="T353" s="53" t="e">
        <f t="shared" si="130"/>
        <v>#DIV/0!</v>
      </c>
    </row>
    <row r="354" ht="15.95" customHeight="1">
      <c r="A354" s="352" t="s">
        <v>502</v>
      </c>
      <c r="B354" s="56" t="s">
        <v>98</v>
      </c>
      <c r="C354" s="58" t="s">
        <v>99</v>
      </c>
      <c r="D354" s="41">
        <v>0</v>
      </c>
      <c r="E354" s="42">
        <v>478</v>
      </c>
      <c r="F354" s="43">
        <v>0</v>
      </c>
      <c r="G354" s="44">
        <f t="shared" si="120"/>
        <v>478</v>
      </c>
      <c r="H354" s="45">
        <f t="shared" si="121"/>
        <v>68.272739999999999</v>
      </c>
      <c r="I354" s="45">
        <f t="shared" si="122"/>
        <v>0</v>
      </c>
      <c r="J354" s="45">
        <f t="shared" si="123"/>
        <v>8.8754562000000004</v>
      </c>
      <c r="K354" s="46">
        <f t="shared" si="124"/>
        <v>0</v>
      </c>
      <c r="L354" s="47">
        <v>0.20000000000000001</v>
      </c>
      <c r="M354" s="48">
        <f t="shared" si="125"/>
        <v>0</v>
      </c>
      <c r="N354" s="49">
        <v>0.050000000000000003</v>
      </c>
      <c r="O354" s="50">
        <f t="shared" si="126"/>
        <v>0</v>
      </c>
      <c r="P354" s="49">
        <v>0.050000000000000003</v>
      </c>
      <c r="Q354" s="50">
        <f t="shared" si="127"/>
        <v>0</v>
      </c>
      <c r="R354" s="51">
        <f t="shared" si="128"/>
        <v>0</v>
      </c>
      <c r="S354" s="52">
        <f t="shared" si="129"/>
        <v>0</v>
      </c>
      <c r="T354" s="53" t="e">
        <f t="shared" si="130"/>
        <v>#DIV/0!</v>
      </c>
    </row>
    <row r="355" ht="15.95" customHeight="1">
      <c r="A355" s="352" t="s">
        <v>502</v>
      </c>
      <c r="B355" s="56" t="s">
        <v>100</v>
      </c>
      <c r="C355" s="40" t="s">
        <v>101</v>
      </c>
      <c r="D355" s="41">
        <v>0</v>
      </c>
      <c r="E355" s="42">
        <v>538</v>
      </c>
      <c r="F355" s="43">
        <v>0</v>
      </c>
      <c r="G355" s="44">
        <f t="shared" si="120"/>
        <v>538</v>
      </c>
      <c r="H355" s="45">
        <f t="shared" si="121"/>
        <v>76.842540000000014</v>
      </c>
      <c r="I355" s="45">
        <f t="shared" si="122"/>
        <v>0</v>
      </c>
      <c r="J355" s="45">
        <f t="shared" si="123"/>
        <v>9.9895302000000026</v>
      </c>
      <c r="K355" s="46">
        <f t="shared" si="124"/>
        <v>0</v>
      </c>
      <c r="L355" s="47">
        <v>0.20000000000000001</v>
      </c>
      <c r="M355" s="48">
        <f t="shared" si="125"/>
        <v>0</v>
      </c>
      <c r="N355" s="49">
        <v>0.050000000000000003</v>
      </c>
      <c r="O355" s="50">
        <f t="shared" si="126"/>
        <v>0</v>
      </c>
      <c r="P355" s="49">
        <v>0.050000000000000003</v>
      </c>
      <c r="Q355" s="50">
        <f t="shared" si="127"/>
        <v>0</v>
      </c>
      <c r="R355" s="51">
        <f t="shared" si="128"/>
        <v>0</v>
      </c>
      <c r="S355" s="52">
        <f t="shared" si="129"/>
        <v>0</v>
      </c>
      <c r="T355" s="53" t="e">
        <f t="shared" si="130"/>
        <v>#DIV/0!</v>
      </c>
    </row>
    <row r="356" ht="15.95" customHeight="1">
      <c r="A356" s="352" t="s">
        <v>502</v>
      </c>
      <c r="B356" s="39" t="s">
        <v>102</v>
      </c>
      <c r="C356" s="40" t="s">
        <v>103</v>
      </c>
      <c r="D356" s="41">
        <v>0</v>
      </c>
      <c r="E356" s="42">
        <v>98</v>
      </c>
      <c r="F356" s="43">
        <v>0</v>
      </c>
      <c r="G356" s="44">
        <f t="shared" si="120"/>
        <v>98</v>
      </c>
      <c r="H356" s="45">
        <f t="shared" si="121"/>
        <v>13.997340000000001</v>
      </c>
      <c r="I356" s="45">
        <f t="shared" si="122"/>
        <v>0</v>
      </c>
      <c r="J356" s="45">
        <f t="shared" si="123"/>
        <v>1.8196542000000002</v>
      </c>
      <c r="K356" s="46">
        <f t="shared" si="124"/>
        <v>0</v>
      </c>
      <c r="L356" s="47">
        <v>0.20000000000000001</v>
      </c>
      <c r="M356" s="48">
        <f t="shared" si="125"/>
        <v>0</v>
      </c>
      <c r="N356" s="49">
        <v>0.050000000000000003</v>
      </c>
      <c r="O356" s="50">
        <f t="shared" si="126"/>
        <v>0</v>
      </c>
      <c r="P356" s="49">
        <v>0.050000000000000003</v>
      </c>
      <c r="Q356" s="50">
        <f t="shared" si="127"/>
        <v>0</v>
      </c>
      <c r="R356" s="51">
        <f t="shared" si="128"/>
        <v>0</v>
      </c>
      <c r="S356" s="52">
        <f t="shared" si="129"/>
        <v>0</v>
      </c>
      <c r="T356" s="53" t="e">
        <f t="shared" si="130"/>
        <v>#DIV/0!</v>
      </c>
    </row>
    <row r="357" ht="15.95" customHeight="1">
      <c r="A357" s="352" t="s">
        <v>502</v>
      </c>
      <c r="B357" s="39" t="s">
        <v>104</v>
      </c>
      <c r="C357" s="40" t="s">
        <v>105</v>
      </c>
      <c r="D357" s="41">
        <v>0</v>
      </c>
      <c r="E357" s="42">
        <v>148</v>
      </c>
      <c r="F357" s="43">
        <v>0</v>
      </c>
      <c r="G357" s="44">
        <f t="shared" si="120"/>
        <v>148</v>
      </c>
      <c r="H357" s="45">
        <f t="shared" si="121"/>
        <v>21.138840000000002</v>
      </c>
      <c r="I357" s="45">
        <f t="shared" si="122"/>
        <v>0</v>
      </c>
      <c r="J357" s="45">
        <f t="shared" si="123"/>
        <v>2.7480492000000005</v>
      </c>
      <c r="K357" s="46">
        <f t="shared" si="124"/>
        <v>0</v>
      </c>
      <c r="L357" s="47">
        <v>0.20000000000000001</v>
      </c>
      <c r="M357" s="48">
        <f t="shared" si="125"/>
        <v>0</v>
      </c>
      <c r="N357" s="49">
        <v>0.050000000000000003</v>
      </c>
      <c r="O357" s="50">
        <f t="shared" si="126"/>
        <v>0</v>
      </c>
      <c r="P357" s="49">
        <v>0.050000000000000003</v>
      </c>
      <c r="Q357" s="50">
        <f t="shared" si="127"/>
        <v>0</v>
      </c>
      <c r="R357" s="51">
        <f t="shared" si="128"/>
        <v>0</v>
      </c>
      <c r="S357" s="52">
        <f t="shared" si="129"/>
        <v>0</v>
      </c>
      <c r="T357" s="53" t="e">
        <f t="shared" si="130"/>
        <v>#DIV/0!</v>
      </c>
    </row>
    <row r="358" ht="15.95" customHeight="1">
      <c r="A358" s="352" t="s">
        <v>502</v>
      </c>
      <c r="B358" s="54" t="s">
        <v>106</v>
      </c>
      <c r="C358" s="55" t="s">
        <v>107</v>
      </c>
      <c r="D358" s="41">
        <v>0</v>
      </c>
      <c r="E358" s="42">
        <v>198</v>
      </c>
      <c r="F358" s="43">
        <v>0</v>
      </c>
      <c r="G358" s="44">
        <f t="shared" si="120"/>
        <v>198</v>
      </c>
      <c r="H358" s="45">
        <f t="shared" si="121"/>
        <v>28.280340000000002</v>
      </c>
      <c r="I358" s="45">
        <f t="shared" si="122"/>
        <v>0</v>
      </c>
      <c r="J358" s="45">
        <f t="shared" si="123"/>
        <v>3.6764442000000006</v>
      </c>
      <c r="K358" s="46">
        <f t="shared" si="124"/>
        <v>0</v>
      </c>
      <c r="L358" s="47">
        <v>0.20000000000000001</v>
      </c>
      <c r="M358" s="48">
        <f t="shared" si="125"/>
        <v>0</v>
      </c>
      <c r="N358" s="49">
        <v>0.050000000000000003</v>
      </c>
      <c r="O358" s="50">
        <f t="shared" si="126"/>
        <v>0</v>
      </c>
      <c r="P358" s="49">
        <v>0.050000000000000003</v>
      </c>
      <c r="Q358" s="50">
        <f t="shared" si="127"/>
        <v>0</v>
      </c>
      <c r="R358" s="51">
        <f t="shared" si="128"/>
        <v>0</v>
      </c>
      <c r="S358" s="52">
        <f t="shared" si="129"/>
        <v>0</v>
      </c>
      <c r="T358" s="53" t="e">
        <f t="shared" si="130"/>
        <v>#DIV/0!</v>
      </c>
    </row>
    <row r="359" ht="15.95" customHeight="1">
      <c r="A359" s="352" t="s">
        <v>502</v>
      </c>
      <c r="B359" s="39" t="s">
        <v>108</v>
      </c>
      <c r="C359" s="40" t="s">
        <v>109</v>
      </c>
      <c r="D359" s="41">
        <v>0</v>
      </c>
      <c r="E359" s="42">
        <v>268</v>
      </c>
      <c r="F359" s="43">
        <v>0</v>
      </c>
      <c r="G359" s="44">
        <f t="shared" si="120"/>
        <v>268</v>
      </c>
      <c r="H359" s="45">
        <f t="shared" si="121"/>
        <v>38.278440000000003</v>
      </c>
      <c r="I359" s="45">
        <f t="shared" si="122"/>
        <v>0</v>
      </c>
      <c r="J359" s="45">
        <f t="shared" si="123"/>
        <v>4.9761972000000005</v>
      </c>
      <c r="K359" s="46">
        <f t="shared" si="124"/>
        <v>0</v>
      </c>
      <c r="L359" s="47">
        <v>0.20000000000000001</v>
      </c>
      <c r="M359" s="48">
        <f t="shared" si="125"/>
        <v>0</v>
      </c>
      <c r="N359" s="49">
        <v>0.050000000000000003</v>
      </c>
      <c r="O359" s="50">
        <f t="shared" si="126"/>
        <v>0</v>
      </c>
      <c r="P359" s="49">
        <v>0.050000000000000003</v>
      </c>
      <c r="Q359" s="50">
        <f t="shared" si="127"/>
        <v>0</v>
      </c>
      <c r="R359" s="51">
        <f t="shared" si="128"/>
        <v>0</v>
      </c>
      <c r="S359" s="52">
        <f t="shared" si="129"/>
        <v>0</v>
      </c>
      <c r="T359" s="53" t="e">
        <f t="shared" si="130"/>
        <v>#DIV/0!</v>
      </c>
    </row>
    <row r="360" ht="15.95" customHeight="1">
      <c r="A360" s="352" t="s">
        <v>502</v>
      </c>
      <c r="B360" s="56" t="s">
        <v>110</v>
      </c>
      <c r="C360" s="40" t="s">
        <v>111</v>
      </c>
      <c r="D360" s="41">
        <v>0</v>
      </c>
      <c r="E360" s="42">
        <v>268</v>
      </c>
      <c r="F360" s="43">
        <v>0</v>
      </c>
      <c r="G360" s="44">
        <f t="shared" si="120"/>
        <v>268</v>
      </c>
      <c r="H360" s="45">
        <f t="shared" si="121"/>
        <v>38.278440000000003</v>
      </c>
      <c r="I360" s="45">
        <f t="shared" si="122"/>
        <v>0</v>
      </c>
      <c r="J360" s="45">
        <f t="shared" si="123"/>
        <v>4.9761972000000005</v>
      </c>
      <c r="K360" s="46">
        <f t="shared" si="124"/>
        <v>0</v>
      </c>
      <c r="L360" s="47">
        <v>0.20000000000000001</v>
      </c>
      <c r="M360" s="48">
        <f t="shared" si="125"/>
        <v>0</v>
      </c>
      <c r="N360" s="49">
        <v>0.050000000000000003</v>
      </c>
      <c r="O360" s="50">
        <f t="shared" si="126"/>
        <v>0</v>
      </c>
      <c r="P360" s="49">
        <v>0.050000000000000003</v>
      </c>
      <c r="Q360" s="50">
        <f t="shared" si="127"/>
        <v>0</v>
      </c>
      <c r="R360" s="51">
        <f t="shared" si="128"/>
        <v>0</v>
      </c>
      <c r="S360" s="52">
        <f t="shared" si="129"/>
        <v>0</v>
      </c>
      <c r="T360" s="53" t="e">
        <f t="shared" si="130"/>
        <v>#DIV/0!</v>
      </c>
    </row>
    <row r="361" ht="15.95" customHeight="1">
      <c r="A361" s="352" t="s">
        <v>502</v>
      </c>
      <c r="B361" s="39" t="s">
        <v>112</v>
      </c>
      <c r="C361" s="59" t="s">
        <v>113</v>
      </c>
      <c r="D361" s="41">
        <v>0</v>
      </c>
      <c r="E361" s="42">
        <v>298</v>
      </c>
      <c r="F361" s="43">
        <v>0</v>
      </c>
      <c r="G361" s="44">
        <f t="shared" si="120"/>
        <v>298</v>
      </c>
      <c r="H361" s="45">
        <f t="shared" si="121"/>
        <v>42.563340000000004</v>
      </c>
      <c r="I361" s="45">
        <f t="shared" si="122"/>
        <v>0</v>
      </c>
      <c r="J361" s="45">
        <f t="shared" si="123"/>
        <v>5.5332342000000008</v>
      </c>
      <c r="K361" s="46">
        <f t="shared" si="124"/>
        <v>0</v>
      </c>
      <c r="L361" s="47">
        <v>0.20000000000000001</v>
      </c>
      <c r="M361" s="48">
        <f t="shared" si="125"/>
        <v>0</v>
      </c>
      <c r="N361" s="49">
        <v>0.050000000000000003</v>
      </c>
      <c r="O361" s="50">
        <f t="shared" si="126"/>
        <v>0</v>
      </c>
      <c r="P361" s="49">
        <v>0.050000000000000003</v>
      </c>
      <c r="Q361" s="50">
        <f t="shared" si="127"/>
        <v>0</v>
      </c>
      <c r="R361" s="51">
        <f t="shared" si="128"/>
        <v>0</v>
      </c>
      <c r="S361" s="52">
        <f t="shared" si="129"/>
        <v>0</v>
      </c>
      <c r="T361" s="53" t="e">
        <f t="shared" si="130"/>
        <v>#DIV/0!</v>
      </c>
    </row>
    <row r="362" ht="15.95" customHeight="1">
      <c r="A362" s="352" t="s">
        <v>502</v>
      </c>
      <c r="B362" s="39" t="s">
        <v>114</v>
      </c>
      <c r="C362" s="59" t="s">
        <v>115</v>
      </c>
      <c r="D362" s="41">
        <v>0</v>
      </c>
      <c r="E362" s="42">
        <v>448</v>
      </c>
      <c r="F362" s="43">
        <v>0</v>
      </c>
      <c r="G362" s="44">
        <f t="shared" si="120"/>
        <v>448</v>
      </c>
      <c r="H362" s="45">
        <f t="shared" si="121"/>
        <v>63.987840000000006</v>
      </c>
      <c r="I362" s="45">
        <f t="shared" si="122"/>
        <v>0</v>
      </c>
      <c r="J362" s="45">
        <f t="shared" si="123"/>
        <v>8.318419200000001</v>
      </c>
      <c r="K362" s="46">
        <f t="shared" si="124"/>
        <v>0</v>
      </c>
      <c r="L362" s="47">
        <v>0.20000000000000001</v>
      </c>
      <c r="M362" s="48">
        <f t="shared" si="125"/>
        <v>0</v>
      </c>
      <c r="N362" s="49">
        <v>0.050000000000000003</v>
      </c>
      <c r="O362" s="50">
        <f t="shared" si="126"/>
        <v>0</v>
      </c>
      <c r="P362" s="49">
        <v>0.050000000000000003</v>
      </c>
      <c r="Q362" s="50">
        <f t="shared" si="127"/>
        <v>0</v>
      </c>
      <c r="R362" s="51">
        <f t="shared" si="128"/>
        <v>0</v>
      </c>
      <c r="S362" s="52">
        <f t="shared" si="129"/>
        <v>0</v>
      </c>
      <c r="T362" s="53" t="e">
        <f t="shared" si="130"/>
        <v>#DIV/0!</v>
      </c>
    </row>
    <row r="363" ht="15.95" customHeight="1">
      <c r="A363" s="352" t="s">
        <v>502</v>
      </c>
      <c r="B363" s="39" t="s">
        <v>116</v>
      </c>
      <c r="C363" s="59" t="s">
        <v>117</v>
      </c>
      <c r="D363" s="41">
        <v>0</v>
      </c>
      <c r="E363" s="42">
        <v>498</v>
      </c>
      <c r="F363" s="43">
        <v>0</v>
      </c>
      <c r="G363" s="44">
        <f t="shared" si="120"/>
        <v>498</v>
      </c>
      <c r="H363" s="45">
        <f t="shared" si="121"/>
        <v>71.129340000000013</v>
      </c>
      <c r="I363" s="45">
        <f t="shared" si="122"/>
        <v>0</v>
      </c>
      <c r="J363" s="45">
        <f t="shared" si="123"/>
        <v>9.2468142000000029</v>
      </c>
      <c r="K363" s="46">
        <f t="shared" si="124"/>
        <v>0</v>
      </c>
      <c r="L363" s="47">
        <v>0.20000000000000001</v>
      </c>
      <c r="M363" s="48">
        <f t="shared" si="125"/>
        <v>0</v>
      </c>
      <c r="N363" s="49">
        <v>0.050000000000000003</v>
      </c>
      <c r="O363" s="50">
        <f t="shared" si="126"/>
        <v>0</v>
      </c>
      <c r="P363" s="49">
        <v>0.050000000000000003</v>
      </c>
      <c r="Q363" s="50">
        <f t="shared" si="127"/>
        <v>0</v>
      </c>
      <c r="R363" s="51">
        <f t="shared" si="128"/>
        <v>0</v>
      </c>
      <c r="S363" s="52">
        <f t="shared" si="129"/>
        <v>0</v>
      </c>
      <c r="T363" s="53" t="e">
        <f t="shared" si="130"/>
        <v>#DIV/0!</v>
      </c>
    </row>
    <row r="364" ht="15.95" customHeight="1">
      <c r="A364" s="352" t="s">
        <v>502</v>
      </c>
      <c r="B364" s="39" t="s">
        <v>322</v>
      </c>
      <c r="C364" s="40" t="s">
        <v>119</v>
      </c>
      <c r="D364" s="41">
        <v>0</v>
      </c>
      <c r="E364" s="42">
        <v>248</v>
      </c>
      <c r="F364" s="43">
        <v>0</v>
      </c>
      <c r="G364" s="44">
        <f t="shared" si="120"/>
        <v>248</v>
      </c>
      <c r="H364" s="45">
        <f t="shared" si="121"/>
        <v>35.421840000000003</v>
      </c>
      <c r="I364" s="45">
        <f t="shared" si="122"/>
        <v>0</v>
      </c>
      <c r="J364" s="45">
        <f t="shared" si="123"/>
        <v>4.6048392000000007</v>
      </c>
      <c r="K364" s="46">
        <f t="shared" si="124"/>
        <v>0</v>
      </c>
      <c r="L364" s="47">
        <v>0.20000000000000001</v>
      </c>
      <c r="M364" s="48">
        <f t="shared" si="125"/>
        <v>0</v>
      </c>
      <c r="N364" s="49">
        <v>0.050000000000000003</v>
      </c>
      <c r="O364" s="50">
        <f t="shared" si="126"/>
        <v>0</v>
      </c>
      <c r="P364" s="49">
        <v>0.050000000000000003</v>
      </c>
      <c r="Q364" s="50">
        <f t="shared" si="127"/>
        <v>0</v>
      </c>
      <c r="R364" s="51">
        <f t="shared" si="128"/>
        <v>0</v>
      </c>
      <c r="S364" s="52">
        <f t="shared" si="129"/>
        <v>0</v>
      </c>
      <c r="T364" s="53" t="e">
        <f t="shared" si="130"/>
        <v>#DIV/0!</v>
      </c>
    </row>
    <row r="365" ht="15.95" customHeight="1">
      <c r="A365" s="352" t="s">
        <v>502</v>
      </c>
      <c r="B365" s="39" t="s">
        <v>120</v>
      </c>
      <c r="C365" s="40" t="s">
        <v>121</v>
      </c>
      <c r="D365" s="41">
        <v>0</v>
      </c>
      <c r="E365" s="42">
        <v>348</v>
      </c>
      <c r="F365" s="43">
        <v>0</v>
      </c>
      <c r="G365" s="44">
        <f t="shared" si="120"/>
        <v>348</v>
      </c>
      <c r="H365" s="45">
        <f t="shared" si="121"/>
        <v>49.704840000000004</v>
      </c>
      <c r="I365" s="45">
        <f t="shared" si="122"/>
        <v>0</v>
      </c>
      <c r="J365" s="45">
        <f t="shared" si="123"/>
        <v>6.4616292000000008</v>
      </c>
      <c r="K365" s="46">
        <f t="shared" si="124"/>
        <v>0</v>
      </c>
      <c r="L365" s="47">
        <v>0.20000000000000001</v>
      </c>
      <c r="M365" s="48">
        <f t="shared" si="125"/>
        <v>0</v>
      </c>
      <c r="N365" s="49">
        <v>0.050000000000000003</v>
      </c>
      <c r="O365" s="50">
        <f t="shared" si="126"/>
        <v>0</v>
      </c>
      <c r="P365" s="49">
        <v>0.050000000000000003</v>
      </c>
      <c r="Q365" s="50">
        <f t="shared" si="127"/>
        <v>0</v>
      </c>
      <c r="R365" s="51">
        <f t="shared" si="128"/>
        <v>0</v>
      </c>
      <c r="S365" s="52">
        <f t="shared" si="129"/>
        <v>0</v>
      </c>
      <c r="T365" s="53" t="e">
        <f t="shared" si="130"/>
        <v>#DIV/0!</v>
      </c>
    </row>
    <row r="366" ht="15.95" customHeight="1">
      <c r="A366" s="352" t="s">
        <v>502</v>
      </c>
      <c r="B366" s="56" t="s">
        <v>122</v>
      </c>
      <c r="C366" s="40" t="s">
        <v>123</v>
      </c>
      <c r="D366" s="41">
        <v>0</v>
      </c>
      <c r="E366" s="42">
        <v>428</v>
      </c>
      <c r="F366" s="43">
        <v>0</v>
      </c>
      <c r="G366" s="44">
        <f t="shared" si="120"/>
        <v>428</v>
      </c>
      <c r="H366" s="45">
        <f t="shared" si="121"/>
        <v>61.131240000000005</v>
      </c>
      <c r="I366" s="45">
        <f t="shared" si="122"/>
        <v>0</v>
      </c>
      <c r="J366" s="45">
        <f t="shared" si="123"/>
        <v>7.9470612000000012</v>
      </c>
      <c r="K366" s="46">
        <f t="shared" si="124"/>
        <v>0</v>
      </c>
      <c r="L366" s="47">
        <v>0.20000000000000001</v>
      </c>
      <c r="M366" s="48">
        <f t="shared" si="125"/>
        <v>0</v>
      </c>
      <c r="N366" s="49">
        <v>0.050000000000000003</v>
      </c>
      <c r="O366" s="50">
        <f t="shared" si="126"/>
        <v>0</v>
      </c>
      <c r="P366" s="49">
        <v>0.050000000000000003</v>
      </c>
      <c r="Q366" s="50">
        <f t="shared" si="127"/>
        <v>0</v>
      </c>
      <c r="R366" s="51">
        <f t="shared" si="128"/>
        <v>0</v>
      </c>
      <c r="S366" s="52">
        <f t="shared" si="129"/>
        <v>0</v>
      </c>
      <c r="T366" s="53" t="e">
        <f t="shared" si="130"/>
        <v>#DIV/0!</v>
      </c>
    </row>
    <row r="367" ht="15.95" customHeight="1">
      <c r="A367" s="352" t="s">
        <v>502</v>
      </c>
      <c r="B367" s="56" t="s">
        <v>124</v>
      </c>
      <c r="C367" s="60" t="s">
        <v>125</v>
      </c>
      <c r="D367" s="41">
        <v>0</v>
      </c>
      <c r="E367" s="42">
        <v>298</v>
      </c>
      <c r="F367" s="43">
        <v>0</v>
      </c>
      <c r="G367" s="44">
        <f t="shared" si="120"/>
        <v>298</v>
      </c>
      <c r="H367" s="45">
        <f t="shared" si="121"/>
        <v>42.563340000000004</v>
      </c>
      <c r="I367" s="45">
        <f t="shared" si="122"/>
        <v>0</v>
      </c>
      <c r="J367" s="45">
        <f t="shared" si="123"/>
        <v>5.5332342000000008</v>
      </c>
      <c r="K367" s="46">
        <f t="shared" si="124"/>
        <v>0</v>
      </c>
      <c r="L367" s="47">
        <v>0.20000000000000001</v>
      </c>
      <c r="M367" s="48">
        <f t="shared" si="125"/>
        <v>0</v>
      </c>
      <c r="N367" s="49">
        <v>0.050000000000000003</v>
      </c>
      <c r="O367" s="50">
        <f t="shared" si="126"/>
        <v>0</v>
      </c>
      <c r="P367" s="49">
        <v>0.050000000000000003</v>
      </c>
      <c r="Q367" s="50">
        <f t="shared" si="127"/>
        <v>0</v>
      </c>
      <c r="R367" s="51">
        <f t="shared" si="128"/>
        <v>0</v>
      </c>
      <c r="S367" s="52">
        <f t="shared" si="129"/>
        <v>0</v>
      </c>
      <c r="T367" s="53" t="e">
        <f t="shared" si="130"/>
        <v>#DIV/0!</v>
      </c>
    </row>
    <row r="368" ht="15.95" customHeight="1">
      <c r="A368" s="352" t="s">
        <v>502</v>
      </c>
      <c r="B368" s="56" t="s">
        <v>126</v>
      </c>
      <c r="C368" s="60" t="s">
        <v>127</v>
      </c>
      <c r="D368" s="41">
        <v>0</v>
      </c>
      <c r="E368" s="42">
        <v>398</v>
      </c>
      <c r="F368" s="43">
        <v>0</v>
      </c>
      <c r="G368" s="44">
        <f t="shared" si="120"/>
        <v>398</v>
      </c>
      <c r="H368" s="45">
        <f t="shared" si="121"/>
        <v>56.846340000000005</v>
      </c>
      <c r="I368" s="45">
        <f t="shared" si="122"/>
        <v>0</v>
      </c>
      <c r="J368" s="45">
        <f t="shared" si="123"/>
        <v>7.3900242000000009</v>
      </c>
      <c r="K368" s="46">
        <f t="shared" si="124"/>
        <v>0</v>
      </c>
      <c r="L368" s="47">
        <v>0.20000000000000001</v>
      </c>
      <c r="M368" s="48">
        <f t="shared" si="125"/>
        <v>0</v>
      </c>
      <c r="N368" s="49">
        <v>0.050000000000000003</v>
      </c>
      <c r="O368" s="50">
        <f t="shared" si="126"/>
        <v>0</v>
      </c>
      <c r="P368" s="49">
        <v>0.050000000000000003</v>
      </c>
      <c r="Q368" s="50">
        <f t="shared" si="127"/>
        <v>0</v>
      </c>
      <c r="R368" s="51">
        <f t="shared" si="128"/>
        <v>0</v>
      </c>
      <c r="S368" s="52">
        <f t="shared" si="129"/>
        <v>0</v>
      </c>
      <c r="T368" s="53" t="e">
        <f t="shared" si="130"/>
        <v>#DIV/0!</v>
      </c>
    </row>
    <row r="369" ht="15.95" customHeight="1">
      <c r="A369" s="352" t="s">
        <v>502</v>
      </c>
      <c r="B369" s="56" t="s">
        <v>128</v>
      </c>
      <c r="C369" s="60" t="s">
        <v>129</v>
      </c>
      <c r="D369" s="41">
        <v>0</v>
      </c>
      <c r="E369" s="42">
        <v>498</v>
      </c>
      <c r="F369" s="43">
        <v>0</v>
      </c>
      <c r="G369" s="44">
        <f t="shared" si="120"/>
        <v>498</v>
      </c>
      <c r="H369" s="45">
        <f t="shared" si="121"/>
        <v>71.129340000000013</v>
      </c>
      <c r="I369" s="45">
        <f t="shared" si="122"/>
        <v>0</v>
      </c>
      <c r="J369" s="45">
        <f t="shared" si="123"/>
        <v>9.2468142000000029</v>
      </c>
      <c r="K369" s="46">
        <f t="shared" si="124"/>
        <v>0</v>
      </c>
      <c r="L369" s="47">
        <v>0.20000000000000001</v>
      </c>
      <c r="M369" s="48">
        <f t="shared" si="125"/>
        <v>0</v>
      </c>
      <c r="N369" s="49">
        <v>0.050000000000000003</v>
      </c>
      <c r="O369" s="50">
        <f t="shared" si="126"/>
        <v>0</v>
      </c>
      <c r="P369" s="49">
        <v>0.050000000000000003</v>
      </c>
      <c r="Q369" s="50">
        <f t="shared" si="127"/>
        <v>0</v>
      </c>
      <c r="R369" s="51">
        <f t="shared" si="128"/>
        <v>0</v>
      </c>
      <c r="S369" s="52">
        <f t="shared" si="129"/>
        <v>0</v>
      </c>
      <c r="T369" s="53" t="e">
        <f t="shared" si="130"/>
        <v>#DIV/0!</v>
      </c>
    </row>
    <row r="370" ht="15.95" customHeight="1">
      <c r="A370" s="352" t="s">
        <v>502</v>
      </c>
      <c r="B370" s="56" t="s">
        <v>130</v>
      </c>
      <c r="C370" s="40" t="s">
        <v>131</v>
      </c>
      <c r="D370" s="41">
        <v>0</v>
      </c>
      <c r="E370" s="42">
        <v>198</v>
      </c>
      <c r="F370" s="43">
        <v>0</v>
      </c>
      <c r="G370" s="44">
        <f t="shared" si="120"/>
        <v>198</v>
      </c>
      <c r="H370" s="45">
        <f t="shared" si="121"/>
        <v>28.280340000000002</v>
      </c>
      <c r="I370" s="45">
        <f t="shared" si="122"/>
        <v>0</v>
      </c>
      <c r="J370" s="45">
        <f t="shared" si="123"/>
        <v>3.6764442000000006</v>
      </c>
      <c r="K370" s="46">
        <f t="shared" si="124"/>
        <v>0</v>
      </c>
      <c r="L370" s="47">
        <v>0.20000000000000001</v>
      </c>
      <c r="M370" s="48">
        <f t="shared" si="125"/>
        <v>0</v>
      </c>
      <c r="N370" s="49">
        <v>0.050000000000000003</v>
      </c>
      <c r="O370" s="50">
        <f t="shared" si="126"/>
        <v>0</v>
      </c>
      <c r="P370" s="49">
        <v>0.050000000000000003</v>
      </c>
      <c r="Q370" s="50">
        <f t="shared" si="127"/>
        <v>0</v>
      </c>
      <c r="R370" s="51">
        <f t="shared" si="128"/>
        <v>0</v>
      </c>
      <c r="S370" s="52">
        <f t="shared" si="129"/>
        <v>0</v>
      </c>
      <c r="T370" s="53" t="e">
        <f t="shared" si="130"/>
        <v>#DIV/0!</v>
      </c>
    </row>
    <row r="371" ht="15.95" customHeight="1">
      <c r="A371" s="352" t="s">
        <v>502</v>
      </c>
      <c r="B371" s="39" t="s">
        <v>132</v>
      </c>
      <c r="C371" s="40" t="s">
        <v>133</v>
      </c>
      <c r="D371" s="41">
        <v>0</v>
      </c>
      <c r="E371" s="42">
        <v>108</v>
      </c>
      <c r="F371" s="43">
        <v>0</v>
      </c>
      <c r="G371" s="44">
        <f t="shared" si="120"/>
        <v>108</v>
      </c>
      <c r="H371" s="45">
        <f t="shared" si="121"/>
        <v>15.425640000000001</v>
      </c>
      <c r="I371" s="45">
        <f t="shared" si="122"/>
        <v>0</v>
      </c>
      <c r="J371" s="45">
        <f t="shared" si="123"/>
        <v>2.0053332000000004</v>
      </c>
      <c r="K371" s="46">
        <f t="shared" si="124"/>
        <v>0</v>
      </c>
      <c r="L371" s="47">
        <v>0.20000000000000001</v>
      </c>
      <c r="M371" s="48">
        <f t="shared" si="125"/>
        <v>0</v>
      </c>
      <c r="N371" s="49">
        <v>0.050000000000000003</v>
      </c>
      <c r="O371" s="50">
        <f t="shared" si="126"/>
        <v>0</v>
      </c>
      <c r="P371" s="49">
        <v>0.050000000000000003</v>
      </c>
      <c r="Q371" s="50">
        <f t="shared" si="127"/>
        <v>0</v>
      </c>
      <c r="R371" s="51">
        <f t="shared" si="128"/>
        <v>0</v>
      </c>
      <c r="S371" s="52">
        <f t="shared" si="129"/>
        <v>0</v>
      </c>
      <c r="T371" s="53" t="e">
        <f t="shared" si="130"/>
        <v>#DIV/0!</v>
      </c>
    </row>
    <row r="372" ht="15.95" customHeight="1">
      <c r="A372" s="352" t="s">
        <v>502</v>
      </c>
      <c r="B372" s="39" t="s">
        <v>134</v>
      </c>
      <c r="C372" s="40" t="s">
        <v>135</v>
      </c>
      <c r="D372" s="41">
        <v>0</v>
      </c>
      <c r="E372" s="42">
        <v>98</v>
      </c>
      <c r="F372" s="43">
        <v>0</v>
      </c>
      <c r="G372" s="44">
        <f t="shared" si="120"/>
        <v>98</v>
      </c>
      <c r="H372" s="45">
        <f t="shared" si="121"/>
        <v>13.997340000000001</v>
      </c>
      <c r="I372" s="45">
        <f t="shared" si="122"/>
        <v>0</v>
      </c>
      <c r="J372" s="45">
        <f t="shared" si="123"/>
        <v>1.8196542000000002</v>
      </c>
      <c r="K372" s="46">
        <f t="shared" si="124"/>
        <v>0</v>
      </c>
      <c r="L372" s="47">
        <v>0.20000000000000001</v>
      </c>
      <c r="M372" s="48">
        <f t="shared" si="125"/>
        <v>0</v>
      </c>
      <c r="N372" s="49">
        <v>0.050000000000000003</v>
      </c>
      <c r="O372" s="50">
        <f t="shared" si="126"/>
        <v>0</v>
      </c>
      <c r="P372" s="49">
        <v>0.050000000000000003</v>
      </c>
      <c r="Q372" s="50">
        <f t="shared" si="127"/>
        <v>0</v>
      </c>
      <c r="R372" s="51">
        <f t="shared" si="128"/>
        <v>0</v>
      </c>
      <c r="S372" s="52">
        <f t="shared" si="129"/>
        <v>0</v>
      </c>
      <c r="T372" s="53" t="e">
        <f t="shared" si="130"/>
        <v>#DIV/0!</v>
      </c>
    </row>
    <row r="373" ht="15.95" customHeight="1">
      <c r="A373" s="352" t="s">
        <v>502</v>
      </c>
      <c r="B373" s="39" t="s">
        <v>136</v>
      </c>
      <c r="C373" s="40" t="s">
        <v>137</v>
      </c>
      <c r="D373" s="41">
        <v>0</v>
      </c>
      <c r="E373" s="42">
        <v>266.39999999999998</v>
      </c>
      <c r="F373" s="43">
        <v>0</v>
      </c>
      <c r="G373" s="44">
        <f t="shared" si="120"/>
        <v>266</v>
      </c>
      <c r="H373" s="45">
        <f t="shared" si="121"/>
        <v>37.992780000000003</v>
      </c>
      <c r="I373" s="45">
        <f t="shared" si="122"/>
        <v>0</v>
      </c>
      <c r="J373" s="45">
        <f t="shared" si="123"/>
        <v>4.9390614000000008</v>
      </c>
      <c r="K373" s="46">
        <f t="shared" si="124"/>
        <v>0</v>
      </c>
      <c r="L373" s="47">
        <v>0.20000000000000001</v>
      </c>
      <c r="M373" s="48">
        <f t="shared" si="125"/>
        <v>0</v>
      </c>
      <c r="N373" s="49">
        <v>0.050000000000000003</v>
      </c>
      <c r="O373" s="50">
        <f t="shared" si="126"/>
        <v>0</v>
      </c>
      <c r="P373" s="49">
        <v>0.050000000000000003</v>
      </c>
      <c r="Q373" s="50">
        <f t="shared" si="127"/>
        <v>0</v>
      </c>
      <c r="R373" s="51">
        <f t="shared" si="128"/>
        <v>0</v>
      </c>
      <c r="S373" s="52">
        <f t="shared" si="129"/>
        <v>0</v>
      </c>
      <c r="T373" s="53" t="e">
        <f t="shared" si="130"/>
        <v>#DIV/0!</v>
      </c>
    </row>
    <row r="374" ht="15.95" customHeight="1">
      <c r="A374" s="352" t="s">
        <v>502</v>
      </c>
      <c r="B374" s="39" t="s">
        <v>138</v>
      </c>
      <c r="C374" s="40" t="s">
        <v>139</v>
      </c>
      <c r="D374" s="41">
        <v>0</v>
      </c>
      <c r="E374" s="42">
        <v>376.19999999999999</v>
      </c>
      <c r="F374" s="43">
        <v>0</v>
      </c>
      <c r="G374" s="44">
        <f t="shared" si="120"/>
        <v>376</v>
      </c>
      <c r="H374" s="45">
        <f t="shared" si="121"/>
        <v>53.704080000000005</v>
      </c>
      <c r="I374" s="45">
        <f t="shared" si="122"/>
        <v>0</v>
      </c>
      <c r="J374" s="45">
        <f t="shared" si="123"/>
        <v>6.9815304000000005</v>
      </c>
      <c r="K374" s="46">
        <f t="shared" si="124"/>
        <v>0</v>
      </c>
      <c r="L374" s="47">
        <v>0.20000000000000001</v>
      </c>
      <c r="M374" s="48">
        <f t="shared" si="125"/>
        <v>0</v>
      </c>
      <c r="N374" s="49">
        <v>0.050000000000000003</v>
      </c>
      <c r="O374" s="50">
        <f t="shared" si="126"/>
        <v>0</v>
      </c>
      <c r="P374" s="49">
        <v>0.050000000000000003</v>
      </c>
      <c r="Q374" s="50">
        <f t="shared" si="127"/>
        <v>0</v>
      </c>
      <c r="R374" s="51">
        <f t="shared" si="128"/>
        <v>0</v>
      </c>
      <c r="S374" s="52">
        <f t="shared" si="129"/>
        <v>0</v>
      </c>
      <c r="T374" s="53" t="e">
        <f t="shared" si="130"/>
        <v>#DIV/0!</v>
      </c>
    </row>
    <row r="375" ht="15.95" customHeight="1">
      <c r="A375" s="352" t="s">
        <v>502</v>
      </c>
      <c r="B375" s="39" t="s">
        <v>140</v>
      </c>
      <c r="C375" s="40" t="s">
        <v>141</v>
      </c>
      <c r="D375" s="41">
        <v>0</v>
      </c>
      <c r="E375" s="42">
        <v>217.08000000000001</v>
      </c>
      <c r="F375" s="43">
        <v>0</v>
      </c>
      <c r="G375" s="44">
        <f t="shared" si="120"/>
        <v>217</v>
      </c>
      <c r="H375" s="45">
        <f t="shared" si="121"/>
        <v>30.994110000000003</v>
      </c>
      <c r="I375" s="45">
        <f t="shared" si="122"/>
        <v>0</v>
      </c>
      <c r="J375" s="45">
        <f t="shared" si="123"/>
        <v>4.0292343000000006</v>
      </c>
      <c r="K375" s="46">
        <f t="shared" si="124"/>
        <v>0</v>
      </c>
      <c r="L375" s="47">
        <v>0.20000000000000001</v>
      </c>
      <c r="M375" s="48">
        <f t="shared" si="125"/>
        <v>0</v>
      </c>
      <c r="N375" s="49">
        <v>0.050000000000000003</v>
      </c>
      <c r="O375" s="50">
        <f t="shared" si="126"/>
        <v>0</v>
      </c>
      <c r="P375" s="49">
        <v>0.050000000000000003</v>
      </c>
      <c r="Q375" s="50">
        <f t="shared" si="127"/>
        <v>0</v>
      </c>
      <c r="R375" s="51">
        <f t="shared" si="128"/>
        <v>0</v>
      </c>
      <c r="S375" s="52">
        <f t="shared" si="129"/>
        <v>0</v>
      </c>
      <c r="T375" s="53" t="e">
        <f t="shared" si="130"/>
        <v>#DIV/0!</v>
      </c>
    </row>
    <row r="376" ht="15.95" customHeight="1">
      <c r="A376" s="352" t="s">
        <v>502</v>
      </c>
      <c r="B376" s="39" t="s">
        <v>142</v>
      </c>
      <c r="C376" s="40" t="s">
        <v>143</v>
      </c>
      <c r="D376" s="41">
        <v>0</v>
      </c>
      <c r="E376" s="42">
        <v>98</v>
      </c>
      <c r="F376" s="43">
        <v>0</v>
      </c>
      <c r="G376" s="44">
        <f t="shared" si="120"/>
        <v>98</v>
      </c>
      <c r="H376" s="45">
        <f t="shared" si="121"/>
        <v>13.997340000000001</v>
      </c>
      <c r="I376" s="45">
        <f t="shared" si="122"/>
        <v>0</v>
      </c>
      <c r="J376" s="45">
        <f t="shared" si="123"/>
        <v>1.8196542000000002</v>
      </c>
      <c r="K376" s="46">
        <f t="shared" si="124"/>
        <v>0</v>
      </c>
      <c r="L376" s="47">
        <v>0.20000000000000001</v>
      </c>
      <c r="M376" s="48">
        <f t="shared" si="125"/>
        <v>0</v>
      </c>
      <c r="N376" s="49">
        <v>0.050000000000000003</v>
      </c>
      <c r="O376" s="50">
        <f t="shared" si="126"/>
        <v>0</v>
      </c>
      <c r="P376" s="49">
        <v>0.050000000000000003</v>
      </c>
      <c r="Q376" s="50">
        <f t="shared" si="127"/>
        <v>0</v>
      </c>
      <c r="R376" s="51">
        <f t="shared" si="128"/>
        <v>0</v>
      </c>
      <c r="S376" s="52">
        <f t="shared" si="129"/>
        <v>0</v>
      </c>
      <c r="T376" s="53" t="e">
        <f t="shared" si="130"/>
        <v>#DIV/0!</v>
      </c>
    </row>
    <row r="377" ht="15.95" customHeight="1">
      <c r="A377" s="352" t="s">
        <v>502</v>
      </c>
      <c r="B377" s="39" t="s">
        <v>144</v>
      </c>
      <c r="C377" s="40" t="s">
        <v>145</v>
      </c>
      <c r="D377" s="41">
        <v>0</v>
      </c>
      <c r="E377" s="42">
        <v>198</v>
      </c>
      <c r="F377" s="43">
        <v>0</v>
      </c>
      <c r="G377" s="44">
        <f t="shared" si="120"/>
        <v>198</v>
      </c>
      <c r="H377" s="45">
        <f t="shared" si="121"/>
        <v>28.280340000000002</v>
      </c>
      <c r="I377" s="45">
        <f t="shared" si="122"/>
        <v>0</v>
      </c>
      <c r="J377" s="45">
        <f t="shared" si="123"/>
        <v>3.6764442000000006</v>
      </c>
      <c r="K377" s="46">
        <f t="shared" si="124"/>
        <v>0</v>
      </c>
      <c r="L377" s="47">
        <v>0.20000000000000001</v>
      </c>
      <c r="M377" s="48">
        <f t="shared" si="125"/>
        <v>0</v>
      </c>
      <c r="N377" s="49">
        <v>0.050000000000000003</v>
      </c>
      <c r="O377" s="50">
        <f t="shared" si="126"/>
        <v>0</v>
      </c>
      <c r="P377" s="49">
        <v>0.050000000000000003</v>
      </c>
      <c r="Q377" s="50">
        <f t="shared" si="127"/>
        <v>0</v>
      </c>
      <c r="R377" s="51">
        <f t="shared" si="128"/>
        <v>0</v>
      </c>
      <c r="S377" s="52">
        <f t="shared" si="129"/>
        <v>0</v>
      </c>
      <c r="T377" s="53" t="e">
        <f t="shared" si="130"/>
        <v>#DIV/0!</v>
      </c>
    </row>
    <row r="378" ht="15.95" customHeight="1">
      <c r="A378" s="352" t="s">
        <v>502</v>
      </c>
      <c r="B378" s="39" t="s">
        <v>146</v>
      </c>
      <c r="C378" s="40" t="s">
        <v>147</v>
      </c>
      <c r="D378" s="41">
        <v>0</v>
      </c>
      <c r="E378" s="42">
        <v>398</v>
      </c>
      <c r="F378" s="43">
        <v>0</v>
      </c>
      <c r="G378" s="44">
        <f t="shared" si="120"/>
        <v>398</v>
      </c>
      <c r="H378" s="45">
        <f t="shared" si="121"/>
        <v>56.846340000000005</v>
      </c>
      <c r="I378" s="45">
        <f t="shared" si="122"/>
        <v>0</v>
      </c>
      <c r="J378" s="45">
        <f t="shared" si="123"/>
        <v>7.3900242000000009</v>
      </c>
      <c r="K378" s="46">
        <f t="shared" si="124"/>
        <v>0</v>
      </c>
      <c r="L378" s="47">
        <v>0.20000000000000001</v>
      </c>
      <c r="M378" s="48">
        <f t="shared" si="125"/>
        <v>0</v>
      </c>
      <c r="N378" s="49">
        <v>0.050000000000000003</v>
      </c>
      <c r="O378" s="50">
        <f t="shared" si="126"/>
        <v>0</v>
      </c>
      <c r="P378" s="49">
        <v>0.050000000000000003</v>
      </c>
      <c r="Q378" s="50">
        <f t="shared" si="127"/>
        <v>0</v>
      </c>
      <c r="R378" s="51">
        <f t="shared" si="128"/>
        <v>0</v>
      </c>
      <c r="S378" s="52">
        <f t="shared" si="129"/>
        <v>0</v>
      </c>
      <c r="T378" s="53" t="e">
        <f t="shared" si="130"/>
        <v>#DIV/0!</v>
      </c>
    </row>
    <row r="379" ht="15.95" customHeight="1">
      <c r="A379" s="352" t="s">
        <v>502</v>
      </c>
      <c r="B379" s="39" t="s">
        <v>148</v>
      </c>
      <c r="C379" s="40" t="s">
        <v>149</v>
      </c>
      <c r="D379" s="41">
        <v>0</v>
      </c>
      <c r="E379" s="42">
        <v>298</v>
      </c>
      <c r="F379" s="43">
        <v>0</v>
      </c>
      <c r="G379" s="44">
        <f t="shared" si="120"/>
        <v>298</v>
      </c>
      <c r="H379" s="45">
        <f t="shared" si="121"/>
        <v>42.563340000000004</v>
      </c>
      <c r="I379" s="45">
        <f t="shared" si="122"/>
        <v>0</v>
      </c>
      <c r="J379" s="45">
        <f t="shared" si="123"/>
        <v>5.5332342000000008</v>
      </c>
      <c r="K379" s="46">
        <f t="shared" si="124"/>
        <v>0</v>
      </c>
      <c r="L379" s="47">
        <v>0.20000000000000001</v>
      </c>
      <c r="M379" s="48">
        <f t="shared" si="125"/>
        <v>0</v>
      </c>
      <c r="N379" s="49">
        <v>0.050000000000000003</v>
      </c>
      <c r="O379" s="50">
        <f t="shared" si="126"/>
        <v>0</v>
      </c>
      <c r="P379" s="49">
        <v>0.050000000000000003</v>
      </c>
      <c r="Q379" s="50">
        <f t="shared" si="127"/>
        <v>0</v>
      </c>
      <c r="R379" s="51">
        <f t="shared" si="128"/>
        <v>0</v>
      </c>
      <c r="S379" s="52">
        <f t="shared" si="129"/>
        <v>0</v>
      </c>
      <c r="T379" s="53" t="e">
        <f t="shared" si="130"/>
        <v>#DIV/0!</v>
      </c>
    </row>
    <row r="380" ht="15.95" customHeight="1">
      <c r="A380" s="352" t="s">
        <v>502</v>
      </c>
      <c r="B380" s="39" t="s">
        <v>150</v>
      </c>
      <c r="C380" s="40" t="s">
        <v>151</v>
      </c>
      <c r="D380" s="41">
        <v>0</v>
      </c>
      <c r="E380" s="42">
        <v>428</v>
      </c>
      <c r="F380" s="43">
        <v>0</v>
      </c>
      <c r="G380" s="44">
        <f t="shared" ref="G380:G411" si="131">ROUNDDOWN(E380*(1-F380),0)</f>
        <v>428</v>
      </c>
      <c r="H380" s="45">
        <f t="shared" ref="H380:H411" si="132">G380*$C$6</f>
        <v>61.131240000000005</v>
      </c>
      <c r="I380" s="45">
        <f t="shared" ref="I380:I411" si="133">H380*D380</f>
        <v>0</v>
      </c>
      <c r="J380" s="45">
        <f t="shared" ref="J380:J411" si="134">H380*0.13</f>
        <v>7.9470612000000012</v>
      </c>
      <c r="K380" s="46">
        <f t="shared" ref="K380:K411" si="135">(H380-J380)*D380</f>
        <v>0</v>
      </c>
      <c r="L380" s="47">
        <v>0.20000000000000001</v>
      </c>
      <c r="M380" s="48">
        <f t="shared" ref="M380:M411" si="136">K380*L380</f>
        <v>0</v>
      </c>
      <c r="N380" s="49">
        <v>0.050000000000000003</v>
      </c>
      <c r="O380" s="50">
        <f t="shared" ref="O380:O411" si="137">K380*N380</f>
        <v>0</v>
      </c>
      <c r="P380" s="49">
        <v>0.050000000000000003</v>
      </c>
      <c r="Q380" s="50">
        <f t="shared" ref="Q380:Q411" si="138">K380*P380</f>
        <v>0</v>
      </c>
      <c r="R380" s="51">
        <f t="shared" ref="R380:R411" si="139">IFERROR(ROUND((K380-M380-O380-Q380)/D380,2),0)</f>
        <v>0</v>
      </c>
      <c r="S380" s="52">
        <f t="shared" ref="S380:S411" si="140">+D380*R380</f>
        <v>0</v>
      </c>
      <c r="T380" s="53" t="e">
        <f t="shared" ref="T380:T411" si="141">S380/I380</f>
        <v>#DIV/0!</v>
      </c>
    </row>
    <row r="381" ht="15.95" customHeight="1">
      <c r="A381" s="352" t="s">
        <v>502</v>
      </c>
      <c r="B381" s="39" t="s">
        <v>152</v>
      </c>
      <c r="C381" s="40" t="s">
        <v>153</v>
      </c>
      <c r="D381" s="41">
        <v>0</v>
      </c>
      <c r="E381" s="42">
        <v>468</v>
      </c>
      <c r="F381" s="43">
        <v>0</v>
      </c>
      <c r="G381" s="44">
        <f t="shared" si="131"/>
        <v>468</v>
      </c>
      <c r="H381" s="45">
        <f t="shared" si="132"/>
        <v>66.844440000000006</v>
      </c>
      <c r="I381" s="45">
        <f t="shared" si="133"/>
        <v>0</v>
      </c>
      <c r="J381" s="45">
        <f t="shared" si="134"/>
        <v>8.6897772000000018</v>
      </c>
      <c r="K381" s="46">
        <f t="shared" si="135"/>
        <v>0</v>
      </c>
      <c r="L381" s="47">
        <v>0.20000000000000001</v>
      </c>
      <c r="M381" s="48">
        <f t="shared" si="136"/>
        <v>0</v>
      </c>
      <c r="N381" s="49">
        <v>0.050000000000000003</v>
      </c>
      <c r="O381" s="50">
        <f t="shared" si="137"/>
        <v>0</v>
      </c>
      <c r="P381" s="49">
        <v>0.050000000000000003</v>
      </c>
      <c r="Q381" s="50">
        <f t="shared" si="138"/>
        <v>0</v>
      </c>
      <c r="R381" s="51">
        <f t="shared" si="139"/>
        <v>0</v>
      </c>
      <c r="S381" s="52">
        <f t="shared" si="140"/>
        <v>0</v>
      </c>
      <c r="T381" s="53" t="e">
        <f t="shared" si="141"/>
        <v>#DIV/0!</v>
      </c>
    </row>
    <row r="382" ht="15.95" customHeight="1">
      <c r="A382" s="352" t="s">
        <v>502</v>
      </c>
      <c r="B382" s="39" t="s">
        <v>154</v>
      </c>
      <c r="C382" s="40" t="s">
        <v>155</v>
      </c>
      <c r="D382" s="41">
        <v>0</v>
      </c>
      <c r="E382" s="42">
        <v>108</v>
      </c>
      <c r="F382" s="43">
        <v>0</v>
      </c>
      <c r="G382" s="44">
        <f t="shared" si="131"/>
        <v>108</v>
      </c>
      <c r="H382" s="45">
        <f t="shared" si="132"/>
        <v>15.425640000000001</v>
      </c>
      <c r="I382" s="45">
        <f t="shared" si="133"/>
        <v>0</v>
      </c>
      <c r="J382" s="45">
        <f t="shared" si="134"/>
        <v>2.0053332000000004</v>
      </c>
      <c r="K382" s="46">
        <f t="shared" si="135"/>
        <v>0</v>
      </c>
      <c r="L382" s="47">
        <v>0.20000000000000001</v>
      </c>
      <c r="M382" s="48">
        <f t="shared" si="136"/>
        <v>0</v>
      </c>
      <c r="N382" s="49">
        <v>0.050000000000000003</v>
      </c>
      <c r="O382" s="50">
        <f t="shared" si="137"/>
        <v>0</v>
      </c>
      <c r="P382" s="49">
        <v>0.050000000000000003</v>
      </c>
      <c r="Q382" s="50">
        <f t="shared" si="138"/>
        <v>0</v>
      </c>
      <c r="R382" s="51">
        <f t="shared" si="139"/>
        <v>0</v>
      </c>
      <c r="S382" s="52">
        <f t="shared" si="140"/>
        <v>0</v>
      </c>
      <c r="T382" s="53" t="e">
        <f t="shared" si="141"/>
        <v>#DIV/0!</v>
      </c>
    </row>
    <row r="383" ht="15.95" customHeight="1">
      <c r="A383" s="352" t="s">
        <v>502</v>
      </c>
      <c r="B383" s="39" t="s">
        <v>156</v>
      </c>
      <c r="C383" s="40" t="s">
        <v>157</v>
      </c>
      <c r="D383" s="41">
        <v>0</v>
      </c>
      <c r="E383" s="42">
        <v>268</v>
      </c>
      <c r="F383" s="43">
        <v>0</v>
      </c>
      <c r="G383" s="44">
        <f t="shared" si="131"/>
        <v>268</v>
      </c>
      <c r="H383" s="45">
        <f t="shared" si="132"/>
        <v>38.278440000000003</v>
      </c>
      <c r="I383" s="45">
        <f t="shared" si="133"/>
        <v>0</v>
      </c>
      <c r="J383" s="45">
        <f t="shared" si="134"/>
        <v>4.9761972000000005</v>
      </c>
      <c r="K383" s="46">
        <f t="shared" si="135"/>
        <v>0</v>
      </c>
      <c r="L383" s="47">
        <v>0.20000000000000001</v>
      </c>
      <c r="M383" s="48">
        <f t="shared" si="136"/>
        <v>0</v>
      </c>
      <c r="N383" s="49">
        <v>0.050000000000000003</v>
      </c>
      <c r="O383" s="50">
        <f t="shared" si="137"/>
        <v>0</v>
      </c>
      <c r="P383" s="49">
        <v>0.050000000000000003</v>
      </c>
      <c r="Q383" s="50">
        <f t="shared" si="138"/>
        <v>0</v>
      </c>
      <c r="R383" s="51">
        <f t="shared" si="139"/>
        <v>0</v>
      </c>
      <c r="S383" s="52">
        <f t="shared" si="140"/>
        <v>0</v>
      </c>
      <c r="T383" s="53" t="e">
        <f t="shared" si="141"/>
        <v>#DIV/0!</v>
      </c>
    </row>
    <row r="384" ht="15.95" customHeight="1">
      <c r="A384" s="352" t="s">
        <v>502</v>
      </c>
      <c r="B384" s="39" t="s">
        <v>158</v>
      </c>
      <c r="C384" s="40" t="s">
        <v>159</v>
      </c>
      <c r="D384" s="41">
        <v>0</v>
      </c>
      <c r="E384" s="42">
        <v>268</v>
      </c>
      <c r="F384" s="43">
        <v>0</v>
      </c>
      <c r="G384" s="44">
        <f t="shared" si="131"/>
        <v>268</v>
      </c>
      <c r="H384" s="45">
        <f t="shared" si="132"/>
        <v>38.278440000000003</v>
      </c>
      <c r="I384" s="45">
        <f t="shared" si="133"/>
        <v>0</v>
      </c>
      <c r="J384" s="45">
        <f t="shared" si="134"/>
        <v>4.9761972000000005</v>
      </c>
      <c r="K384" s="46">
        <f t="shared" si="135"/>
        <v>0</v>
      </c>
      <c r="L384" s="47">
        <v>0.20000000000000001</v>
      </c>
      <c r="M384" s="48">
        <f t="shared" si="136"/>
        <v>0</v>
      </c>
      <c r="N384" s="49">
        <v>0.050000000000000003</v>
      </c>
      <c r="O384" s="50">
        <f t="shared" si="137"/>
        <v>0</v>
      </c>
      <c r="P384" s="49">
        <v>0.050000000000000003</v>
      </c>
      <c r="Q384" s="50">
        <f t="shared" si="138"/>
        <v>0</v>
      </c>
      <c r="R384" s="51">
        <f t="shared" si="139"/>
        <v>0</v>
      </c>
      <c r="S384" s="52">
        <f t="shared" si="140"/>
        <v>0</v>
      </c>
      <c r="T384" s="53" t="e">
        <f t="shared" si="141"/>
        <v>#DIV/0!</v>
      </c>
    </row>
    <row r="385" ht="15.95" customHeight="1">
      <c r="A385" s="352" t="s">
        <v>502</v>
      </c>
      <c r="B385" s="39" t="s">
        <v>160</v>
      </c>
      <c r="C385" s="40" t="s">
        <v>161</v>
      </c>
      <c r="D385" s="41">
        <v>0</v>
      </c>
      <c r="E385" s="42">
        <v>402</v>
      </c>
      <c r="F385" s="43">
        <v>0</v>
      </c>
      <c r="G385" s="44">
        <f t="shared" si="131"/>
        <v>402</v>
      </c>
      <c r="H385" s="45">
        <f t="shared" si="132"/>
        <v>57.417660000000005</v>
      </c>
      <c r="I385" s="45">
        <f t="shared" si="133"/>
        <v>0</v>
      </c>
      <c r="J385" s="45">
        <f t="shared" si="134"/>
        <v>7.4642958000000013</v>
      </c>
      <c r="K385" s="46">
        <f t="shared" si="135"/>
        <v>0</v>
      </c>
      <c r="L385" s="47">
        <v>0.20000000000000001</v>
      </c>
      <c r="M385" s="48">
        <f t="shared" si="136"/>
        <v>0</v>
      </c>
      <c r="N385" s="49">
        <v>0.050000000000000003</v>
      </c>
      <c r="O385" s="50">
        <f t="shared" si="137"/>
        <v>0</v>
      </c>
      <c r="P385" s="49">
        <v>0.050000000000000003</v>
      </c>
      <c r="Q385" s="50">
        <f t="shared" si="138"/>
        <v>0</v>
      </c>
      <c r="R385" s="51">
        <f t="shared" si="139"/>
        <v>0</v>
      </c>
      <c r="S385" s="52">
        <f t="shared" si="140"/>
        <v>0</v>
      </c>
      <c r="T385" s="53" t="e">
        <f t="shared" si="141"/>
        <v>#DIV/0!</v>
      </c>
    </row>
    <row r="386" ht="15.95" customHeight="1">
      <c r="A386" s="352" t="s">
        <v>502</v>
      </c>
      <c r="B386" s="39" t="s">
        <v>162</v>
      </c>
      <c r="C386" s="40" t="s">
        <v>163</v>
      </c>
      <c r="D386" s="41">
        <v>0</v>
      </c>
      <c r="E386" s="42">
        <v>298</v>
      </c>
      <c r="F386" s="43">
        <v>0</v>
      </c>
      <c r="G386" s="44">
        <f t="shared" si="131"/>
        <v>298</v>
      </c>
      <c r="H386" s="45">
        <f t="shared" si="132"/>
        <v>42.563340000000004</v>
      </c>
      <c r="I386" s="45">
        <f t="shared" si="133"/>
        <v>0</v>
      </c>
      <c r="J386" s="45">
        <f t="shared" si="134"/>
        <v>5.5332342000000008</v>
      </c>
      <c r="K386" s="46">
        <f t="shared" si="135"/>
        <v>0</v>
      </c>
      <c r="L386" s="47">
        <v>0.20000000000000001</v>
      </c>
      <c r="M386" s="48">
        <f t="shared" si="136"/>
        <v>0</v>
      </c>
      <c r="N386" s="49">
        <v>0.050000000000000003</v>
      </c>
      <c r="O386" s="50">
        <f t="shared" si="137"/>
        <v>0</v>
      </c>
      <c r="P386" s="49">
        <v>0.050000000000000003</v>
      </c>
      <c r="Q386" s="50">
        <f t="shared" si="138"/>
        <v>0</v>
      </c>
      <c r="R386" s="51">
        <f t="shared" si="139"/>
        <v>0</v>
      </c>
      <c r="S386" s="52">
        <f t="shared" si="140"/>
        <v>0</v>
      </c>
      <c r="T386" s="53" t="e">
        <f t="shared" si="141"/>
        <v>#DIV/0!</v>
      </c>
    </row>
    <row r="387" ht="15.95" customHeight="1">
      <c r="A387" s="352" t="s">
        <v>502</v>
      </c>
      <c r="B387" s="39" t="s">
        <v>164</v>
      </c>
      <c r="C387" s="40" t="s">
        <v>165</v>
      </c>
      <c r="D387" s="41">
        <v>0</v>
      </c>
      <c r="E387" s="42">
        <v>428</v>
      </c>
      <c r="F387" s="43">
        <v>0</v>
      </c>
      <c r="G387" s="44">
        <f t="shared" si="131"/>
        <v>428</v>
      </c>
      <c r="H387" s="45">
        <f t="shared" si="132"/>
        <v>61.131240000000005</v>
      </c>
      <c r="I387" s="45">
        <f t="shared" si="133"/>
        <v>0</v>
      </c>
      <c r="J387" s="45">
        <f t="shared" si="134"/>
        <v>7.9470612000000012</v>
      </c>
      <c r="K387" s="46">
        <f t="shared" si="135"/>
        <v>0</v>
      </c>
      <c r="L387" s="47">
        <v>0.20000000000000001</v>
      </c>
      <c r="M387" s="48">
        <f t="shared" si="136"/>
        <v>0</v>
      </c>
      <c r="N387" s="49">
        <v>0.050000000000000003</v>
      </c>
      <c r="O387" s="50">
        <f t="shared" si="137"/>
        <v>0</v>
      </c>
      <c r="P387" s="49">
        <v>0.050000000000000003</v>
      </c>
      <c r="Q387" s="50">
        <f t="shared" si="138"/>
        <v>0</v>
      </c>
      <c r="R387" s="51">
        <f t="shared" si="139"/>
        <v>0</v>
      </c>
      <c r="S387" s="52">
        <f t="shared" si="140"/>
        <v>0</v>
      </c>
      <c r="T387" s="53" t="e">
        <f t="shared" si="141"/>
        <v>#DIV/0!</v>
      </c>
    </row>
    <row r="388" ht="15.95" customHeight="1">
      <c r="A388" s="352" t="s">
        <v>502</v>
      </c>
      <c r="B388" s="39" t="s">
        <v>166</v>
      </c>
      <c r="C388" s="40" t="s">
        <v>167</v>
      </c>
      <c r="D388" s="41">
        <v>0</v>
      </c>
      <c r="E388" s="42">
        <v>268</v>
      </c>
      <c r="F388" s="43">
        <v>0</v>
      </c>
      <c r="G388" s="44">
        <f t="shared" si="131"/>
        <v>268</v>
      </c>
      <c r="H388" s="45">
        <f t="shared" si="132"/>
        <v>38.278440000000003</v>
      </c>
      <c r="I388" s="45">
        <f t="shared" si="133"/>
        <v>0</v>
      </c>
      <c r="J388" s="45">
        <f t="shared" si="134"/>
        <v>4.9761972000000005</v>
      </c>
      <c r="K388" s="46">
        <f t="shared" si="135"/>
        <v>0</v>
      </c>
      <c r="L388" s="47">
        <v>0.20000000000000001</v>
      </c>
      <c r="M388" s="48">
        <f t="shared" si="136"/>
        <v>0</v>
      </c>
      <c r="N388" s="49">
        <v>0.050000000000000003</v>
      </c>
      <c r="O388" s="50">
        <f t="shared" si="137"/>
        <v>0</v>
      </c>
      <c r="P388" s="49">
        <v>0.050000000000000003</v>
      </c>
      <c r="Q388" s="50">
        <f t="shared" si="138"/>
        <v>0</v>
      </c>
      <c r="R388" s="51">
        <f t="shared" si="139"/>
        <v>0</v>
      </c>
      <c r="S388" s="52">
        <f t="shared" si="140"/>
        <v>0</v>
      </c>
      <c r="T388" s="53" t="e">
        <f t="shared" si="141"/>
        <v>#DIV/0!</v>
      </c>
    </row>
    <row r="389" ht="15.95" customHeight="1">
      <c r="A389" s="352" t="s">
        <v>502</v>
      </c>
      <c r="B389" s="39" t="s">
        <v>168</v>
      </c>
      <c r="C389" s="40" t="s">
        <v>169</v>
      </c>
      <c r="D389" s="41">
        <v>0</v>
      </c>
      <c r="E389" s="42">
        <v>328</v>
      </c>
      <c r="F389" s="43">
        <v>0</v>
      </c>
      <c r="G389" s="44">
        <f t="shared" si="131"/>
        <v>328</v>
      </c>
      <c r="H389" s="45">
        <f t="shared" si="132"/>
        <v>46.848240000000004</v>
      </c>
      <c r="I389" s="45">
        <f t="shared" si="133"/>
        <v>0</v>
      </c>
      <c r="J389" s="45">
        <f t="shared" si="134"/>
        <v>6.090271200000001</v>
      </c>
      <c r="K389" s="46">
        <f t="shared" si="135"/>
        <v>0</v>
      </c>
      <c r="L389" s="47">
        <v>0.20000000000000001</v>
      </c>
      <c r="M389" s="48">
        <f t="shared" si="136"/>
        <v>0</v>
      </c>
      <c r="N389" s="49">
        <v>0.050000000000000003</v>
      </c>
      <c r="O389" s="50">
        <f t="shared" si="137"/>
        <v>0</v>
      </c>
      <c r="P389" s="49">
        <v>0.050000000000000003</v>
      </c>
      <c r="Q389" s="50">
        <f t="shared" si="138"/>
        <v>0</v>
      </c>
      <c r="R389" s="51">
        <f t="shared" si="139"/>
        <v>0</v>
      </c>
      <c r="S389" s="52">
        <f t="shared" si="140"/>
        <v>0</v>
      </c>
      <c r="T389" s="53" t="e">
        <f t="shared" si="141"/>
        <v>#DIV/0!</v>
      </c>
    </row>
    <row r="390" ht="15.95" customHeight="1">
      <c r="A390" s="352" t="s">
        <v>502</v>
      </c>
      <c r="B390" s="39" t="s">
        <v>170</v>
      </c>
      <c r="C390" s="40" t="s">
        <v>171</v>
      </c>
      <c r="D390" s="41">
        <v>0</v>
      </c>
      <c r="E390" s="42">
        <v>198</v>
      </c>
      <c r="F390" s="43">
        <v>0</v>
      </c>
      <c r="G390" s="44">
        <f t="shared" si="131"/>
        <v>198</v>
      </c>
      <c r="H390" s="45">
        <f t="shared" si="132"/>
        <v>28.280340000000002</v>
      </c>
      <c r="I390" s="45">
        <f t="shared" si="133"/>
        <v>0</v>
      </c>
      <c r="J390" s="45">
        <f t="shared" si="134"/>
        <v>3.6764442000000006</v>
      </c>
      <c r="K390" s="46">
        <f t="shared" si="135"/>
        <v>0</v>
      </c>
      <c r="L390" s="47">
        <v>0.20000000000000001</v>
      </c>
      <c r="M390" s="48">
        <f t="shared" si="136"/>
        <v>0</v>
      </c>
      <c r="N390" s="49">
        <v>0.050000000000000003</v>
      </c>
      <c r="O390" s="50">
        <f t="shared" si="137"/>
        <v>0</v>
      </c>
      <c r="P390" s="49">
        <v>0.050000000000000003</v>
      </c>
      <c r="Q390" s="50">
        <f t="shared" si="138"/>
        <v>0</v>
      </c>
      <c r="R390" s="51">
        <f t="shared" si="139"/>
        <v>0</v>
      </c>
      <c r="S390" s="52">
        <f t="shared" si="140"/>
        <v>0</v>
      </c>
      <c r="T390" s="53" t="e">
        <f t="shared" si="141"/>
        <v>#DIV/0!</v>
      </c>
    </row>
    <row r="391" ht="15.95" customHeight="1">
      <c r="A391" s="352" t="s">
        <v>502</v>
      </c>
      <c r="B391" s="39" t="s">
        <v>172</v>
      </c>
      <c r="C391" s="40" t="s">
        <v>173</v>
      </c>
      <c r="D391" s="41">
        <v>0</v>
      </c>
      <c r="E391" s="42">
        <v>348</v>
      </c>
      <c r="F391" s="43">
        <v>0</v>
      </c>
      <c r="G391" s="44">
        <f t="shared" si="131"/>
        <v>348</v>
      </c>
      <c r="H391" s="45">
        <f t="shared" si="132"/>
        <v>49.704840000000004</v>
      </c>
      <c r="I391" s="45">
        <f t="shared" si="133"/>
        <v>0</v>
      </c>
      <c r="J391" s="45">
        <f t="shared" si="134"/>
        <v>6.4616292000000008</v>
      </c>
      <c r="K391" s="46">
        <f t="shared" si="135"/>
        <v>0</v>
      </c>
      <c r="L391" s="47">
        <v>0.20000000000000001</v>
      </c>
      <c r="M391" s="48">
        <f t="shared" si="136"/>
        <v>0</v>
      </c>
      <c r="N391" s="49">
        <v>0.050000000000000003</v>
      </c>
      <c r="O391" s="50">
        <f t="shared" si="137"/>
        <v>0</v>
      </c>
      <c r="P391" s="49">
        <v>0.050000000000000003</v>
      </c>
      <c r="Q391" s="50">
        <f t="shared" si="138"/>
        <v>0</v>
      </c>
      <c r="R391" s="51">
        <f t="shared" si="139"/>
        <v>0</v>
      </c>
      <c r="S391" s="52">
        <f t="shared" si="140"/>
        <v>0</v>
      </c>
      <c r="T391" s="53" t="e">
        <f t="shared" si="141"/>
        <v>#DIV/0!</v>
      </c>
    </row>
    <row r="392" ht="15.95" customHeight="1">
      <c r="A392" s="352" t="s">
        <v>502</v>
      </c>
      <c r="B392" s="56" t="s">
        <v>174</v>
      </c>
      <c r="C392" s="40" t="s">
        <v>175</v>
      </c>
      <c r="D392" s="41">
        <v>0</v>
      </c>
      <c r="E392" s="42">
        <v>448</v>
      </c>
      <c r="F392" s="43">
        <v>0</v>
      </c>
      <c r="G392" s="44">
        <f t="shared" si="131"/>
        <v>448</v>
      </c>
      <c r="H392" s="45">
        <f t="shared" si="132"/>
        <v>63.987840000000006</v>
      </c>
      <c r="I392" s="45">
        <f t="shared" si="133"/>
        <v>0</v>
      </c>
      <c r="J392" s="45">
        <f t="shared" si="134"/>
        <v>8.318419200000001</v>
      </c>
      <c r="K392" s="46">
        <f t="shared" si="135"/>
        <v>0</v>
      </c>
      <c r="L392" s="47">
        <v>0.20000000000000001</v>
      </c>
      <c r="M392" s="48">
        <f t="shared" si="136"/>
        <v>0</v>
      </c>
      <c r="N392" s="49">
        <v>0.050000000000000003</v>
      </c>
      <c r="O392" s="50">
        <f t="shared" si="137"/>
        <v>0</v>
      </c>
      <c r="P392" s="49">
        <v>0.050000000000000003</v>
      </c>
      <c r="Q392" s="50">
        <f t="shared" si="138"/>
        <v>0</v>
      </c>
      <c r="R392" s="51">
        <f t="shared" si="139"/>
        <v>0</v>
      </c>
      <c r="S392" s="52">
        <f t="shared" si="140"/>
        <v>0</v>
      </c>
      <c r="T392" s="53" t="e">
        <f t="shared" si="141"/>
        <v>#DIV/0!</v>
      </c>
    </row>
    <row r="393" ht="15.95" customHeight="1">
      <c r="A393" s="352" t="s">
        <v>502</v>
      </c>
      <c r="B393" s="39" t="s">
        <v>176</v>
      </c>
      <c r="C393" s="40" t="s">
        <v>177</v>
      </c>
      <c r="D393" s="41">
        <v>0</v>
      </c>
      <c r="E393" s="42">
        <v>268</v>
      </c>
      <c r="F393" s="43">
        <v>0</v>
      </c>
      <c r="G393" s="44">
        <f t="shared" si="131"/>
        <v>268</v>
      </c>
      <c r="H393" s="45">
        <f t="shared" si="132"/>
        <v>38.278440000000003</v>
      </c>
      <c r="I393" s="45">
        <f t="shared" si="133"/>
        <v>0</v>
      </c>
      <c r="J393" s="45">
        <f t="shared" si="134"/>
        <v>4.9761972000000005</v>
      </c>
      <c r="K393" s="46">
        <f t="shared" si="135"/>
        <v>0</v>
      </c>
      <c r="L393" s="47">
        <v>0.20000000000000001</v>
      </c>
      <c r="M393" s="48">
        <f t="shared" si="136"/>
        <v>0</v>
      </c>
      <c r="N393" s="49">
        <v>0.050000000000000003</v>
      </c>
      <c r="O393" s="50">
        <f t="shared" si="137"/>
        <v>0</v>
      </c>
      <c r="P393" s="49">
        <v>0.050000000000000003</v>
      </c>
      <c r="Q393" s="50">
        <f t="shared" si="138"/>
        <v>0</v>
      </c>
      <c r="R393" s="51">
        <f t="shared" si="139"/>
        <v>0</v>
      </c>
      <c r="S393" s="52">
        <f t="shared" si="140"/>
        <v>0</v>
      </c>
      <c r="T393" s="53" t="e">
        <f t="shared" si="141"/>
        <v>#DIV/0!</v>
      </c>
    </row>
    <row r="394" ht="15.95" customHeight="1">
      <c r="A394" s="352" t="s">
        <v>502</v>
      </c>
      <c r="B394" s="54" t="s">
        <v>178</v>
      </c>
      <c r="C394" s="55" t="s">
        <v>179</v>
      </c>
      <c r="D394" s="41">
        <v>0</v>
      </c>
      <c r="E394" s="42">
        <v>98</v>
      </c>
      <c r="F394" s="43">
        <v>0</v>
      </c>
      <c r="G394" s="44">
        <f t="shared" si="131"/>
        <v>98</v>
      </c>
      <c r="H394" s="45">
        <f t="shared" si="132"/>
        <v>13.997340000000001</v>
      </c>
      <c r="I394" s="45">
        <f t="shared" si="133"/>
        <v>0</v>
      </c>
      <c r="J394" s="45">
        <f t="shared" si="134"/>
        <v>1.8196542000000002</v>
      </c>
      <c r="K394" s="46">
        <f t="shared" si="135"/>
        <v>0</v>
      </c>
      <c r="L394" s="47">
        <v>0.20000000000000001</v>
      </c>
      <c r="M394" s="48">
        <f t="shared" si="136"/>
        <v>0</v>
      </c>
      <c r="N394" s="49">
        <v>0.050000000000000003</v>
      </c>
      <c r="O394" s="50">
        <f t="shared" si="137"/>
        <v>0</v>
      </c>
      <c r="P394" s="49">
        <v>0.050000000000000003</v>
      </c>
      <c r="Q394" s="50">
        <f t="shared" si="138"/>
        <v>0</v>
      </c>
      <c r="R394" s="51">
        <f t="shared" si="139"/>
        <v>0</v>
      </c>
      <c r="S394" s="52">
        <f t="shared" si="140"/>
        <v>0</v>
      </c>
      <c r="T394" s="53" t="e">
        <f t="shared" si="141"/>
        <v>#DIV/0!</v>
      </c>
    </row>
    <row r="395" ht="15.95" customHeight="1">
      <c r="A395" s="352" t="s">
        <v>502</v>
      </c>
      <c r="B395" s="54" t="s">
        <v>180</v>
      </c>
      <c r="C395" s="55" t="s">
        <v>181</v>
      </c>
      <c r="D395" s="41">
        <v>0</v>
      </c>
      <c r="E395" s="42">
        <v>148</v>
      </c>
      <c r="F395" s="43">
        <v>0</v>
      </c>
      <c r="G395" s="44">
        <f t="shared" si="131"/>
        <v>148</v>
      </c>
      <c r="H395" s="45">
        <f t="shared" si="132"/>
        <v>21.138840000000002</v>
      </c>
      <c r="I395" s="45">
        <f t="shared" si="133"/>
        <v>0</v>
      </c>
      <c r="J395" s="45">
        <f t="shared" si="134"/>
        <v>2.7480492000000005</v>
      </c>
      <c r="K395" s="46">
        <f t="shared" si="135"/>
        <v>0</v>
      </c>
      <c r="L395" s="47">
        <v>0.20000000000000001</v>
      </c>
      <c r="M395" s="48">
        <f t="shared" si="136"/>
        <v>0</v>
      </c>
      <c r="N395" s="49">
        <v>0.050000000000000003</v>
      </c>
      <c r="O395" s="50">
        <f t="shared" si="137"/>
        <v>0</v>
      </c>
      <c r="P395" s="49">
        <v>0.050000000000000003</v>
      </c>
      <c r="Q395" s="50">
        <f t="shared" si="138"/>
        <v>0</v>
      </c>
      <c r="R395" s="51">
        <f t="shared" si="139"/>
        <v>0</v>
      </c>
      <c r="S395" s="52">
        <f t="shared" si="140"/>
        <v>0</v>
      </c>
      <c r="T395" s="53" t="e">
        <f t="shared" si="141"/>
        <v>#DIV/0!</v>
      </c>
    </row>
    <row r="396" ht="15.95" customHeight="1">
      <c r="A396" s="352" t="s">
        <v>502</v>
      </c>
      <c r="B396" s="39" t="s">
        <v>182</v>
      </c>
      <c r="C396" s="40" t="s">
        <v>183</v>
      </c>
      <c r="D396" s="41">
        <v>0</v>
      </c>
      <c r="E396" s="42">
        <v>128</v>
      </c>
      <c r="F396" s="43">
        <v>0</v>
      </c>
      <c r="G396" s="44">
        <f t="shared" si="131"/>
        <v>128</v>
      </c>
      <c r="H396" s="45">
        <f t="shared" si="132"/>
        <v>18.282240000000002</v>
      </c>
      <c r="I396" s="45">
        <f t="shared" si="133"/>
        <v>0</v>
      </c>
      <c r="J396" s="45">
        <f t="shared" si="134"/>
        <v>2.3766912000000002</v>
      </c>
      <c r="K396" s="46">
        <f t="shared" si="135"/>
        <v>0</v>
      </c>
      <c r="L396" s="47">
        <v>0.20000000000000001</v>
      </c>
      <c r="M396" s="48">
        <f t="shared" si="136"/>
        <v>0</v>
      </c>
      <c r="N396" s="49">
        <v>0.050000000000000003</v>
      </c>
      <c r="O396" s="50">
        <f t="shared" si="137"/>
        <v>0</v>
      </c>
      <c r="P396" s="49">
        <v>0.050000000000000003</v>
      </c>
      <c r="Q396" s="50">
        <f t="shared" si="138"/>
        <v>0</v>
      </c>
      <c r="R396" s="51">
        <f t="shared" si="139"/>
        <v>0</v>
      </c>
      <c r="S396" s="52">
        <f t="shared" si="140"/>
        <v>0</v>
      </c>
      <c r="T396" s="53" t="e">
        <f t="shared" si="141"/>
        <v>#DIV/0!</v>
      </c>
    </row>
    <row r="397" ht="15.95" customHeight="1">
      <c r="A397" s="352" t="s">
        <v>502</v>
      </c>
      <c r="B397" s="39" t="s">
        <v>184</v>
      </c>
      <c r="C397" s="40" t="s">
        <v>185</v>
      </c>
      <c r="D397" s="41">
        <v>0</v>
      </c>
      <c r="E397" s="42">
        <v>298</v>
      </c>
      <c r="F397" s="43">
        <v>0</v>
      </c>
      <c r="G397" s="44">
        <f t="shared" si="131"/>
        <v>298</v>
      </c>
      <c r="H397" s="45">
        <f t="shared" si="132"/>
        <v>42.563340000000004</v>
      </c>
      <c r="I397" s="45">
        <f t="shared" si="133"/>
        <v>0</v>
      </c>
      <c r="J397" s="45">
        <f t="shared" si="134"/>
        <v>5.5332342000000008</v>
      </c>
      <c r="K397" s="46">
        <f t="shared" si="135"/>
        <v>0</v>
      </c>
      <c r="L397" s="47">
        <v>0.20000000000000001</v>
      </c>
      <c r="M397" s="48">
        <f t="shared" si="136"/>
        <v>0</v>
      </c>
      <c r="N397" s="49">
        <v>0.050000000000000003</v>
      </c>
      <c r="O397" s="50">
        <f t="shared" si="137"/>
        <v>0</v>
      </c>
      <c r="P397" s="49">
        <v>0.050000000000000003</v>
      </c>
      <c r="Q397" s="50">
        <f t="shared" si="138"/>
        <v>0</v>
      </c>
      <c r="R397" s="51">
        <f t="shared" si="139"/>
        <v>0</v>
      </c>
      <c r="S397" s="52">
        <f t="shared" si="140"/>
        <v>0</v>
      </c>
      <c r="T397" s="53" t="e">
        <f t="shared" si="141"/>
        <v>#DIV/0!</v>
      </c>
    </row>
    <row r="398" ht="15.95" customHeight="1">
      <c r="A398" s="352" t="s">
        <v>502</v>
      </c>
      <c r="B398" s="39" t="s">
        <v>186</v>
      </c>
      <c r="C398" s="40" t="s">
        <v>187</v>
      </c>
      <c r="D398" s="41">
        <v>0</v>
      </c>
      <c r="E398" s="42">
        <v>348</v>
      </c>
      <c r="F398" s="43">
        <v>0</v>
      </c>
      <c r="G398" s="44">
        <f t="shared" si="131"/>
        <v>348</v>
      </c>
      <c r="H398" s="45">
        <f t="shared" si="132"/>
        <v>49.704840000000004</v>
      </c>
      <c r="I398" s="45">
        <f t="shared" si="133"/>
        <v>0</v>
      </c>
      <c r="J398" s="45">
        <f t="shared" si="134"/>
        <v>6.4616292000000008</v>
      </c>
      <c r="K398" s="46">
        <f t="shared" si="135"/>
        <v>0</v>
      </c>
      <c r="L398" s="47">
        <v>0.20000000000000001</v>
      </c>
      <c r="M398" s="48">
        <f t="shared" si="136"/>
        <v>0</v>
      </c>
      <c r="N398" s="49">
        <v>0.050000000000000003</v>
      </c>
      <c r="O398" s="50">
        <f t="shared" si="137"/>
        <v>0</v>
      </c>
      <c r="P398" s="49">
        <v>0.050000000000000003</v>
      </c>
      <c r="Q398" s="50">
        <f t="shared" si="138"/>
        <v>0</v>
      </c>
      <c r="R398" s="51">
        <f t="shared" si="139"/>
        <v>0</v>
      </c>
      <c r="S398" s="52">
        <f t="shared" si="140"/>
        <v>0</v>
      </c>
      <c r="T398" s="53" t="e">
        <f t="shared" si="141"/>
        <v>#DIV/0!</v>
      </c>
    </row>
    <row r="399" ht="15.95" customHeight="1">
      <c r="A399" s="352" t="s">
        <v>502</v>
      </c>
      <c r="B399" s="39" t="s">
        <v>188</v>
      </c>
      <c r="C399" s="40" t="s">
        <v>189</v>
      </c>
      <c r="D399" s="41">
        <v>0</v>
      </c>
      <c r="E399" s="42">
        <v>328</v>
      </c>
      <c r="F399" s="43">
        <v>0</v>
      </c>
      <c r="G399" s="44">
        <f t="shared" si="131"/>
        <v>328</v>
      </c>
      <c r="H399" s="45">
        <f t="shared" si="132"/>
        <v>46.848240000000004</v>
      </c>
      <c r="I399" s="45">
        <f t="shared" si="133"/>
        <v>0</v>
      </c>
      <c r="J399" s="45">
        <f t="shared" si="134"/>
        <v>6.090271200000001</v>
      </c>
      <c r="K399" s="46">
        <f t="shared" si="135"/>
        <v>0</v>
      </c>
      <c r="L399" s="47">
        <v>0.20000000000000001</v>
      </c>
      <c r="M399" s="48">
        <f t="shared" si="136"/>
        <v>0</v>
      </c>
      <c r="N399" s="49">
        <v>0.050000000000000003</v>
      </c>
      <c r="O399" s="50">
        <f t="shared" si="137"/>
        <v>0</v>
      </c>
      <c r="P399" s="49">
        <v>0.050000000000000003</v>
      </c>
      <c r="Q399" s="50">
        <f t="shared" si="138"/>
        <v>0</v>
      </c>
      <c r="R399" s="51">
        <f t="shared" si="139"/>
        <v>0</v>
      </c>
      <c r="S399" s="52">
        <f t="shared" si="140"/>
        <v>0</v>
      </c>
      <c r="T399" s="53" t="e">
        <f t="shared" si="141"/>
        <v>#DIV/0!</v>
      </c>
    </row>
    <row r="400" ht="15.95" customHeight="1">
      <c r="A400" s="352" t="s">
        <v>502</v>
      </c>
      <c r="B400" s="39" t="s">
        <v>190</v>
      </c>
      <c r="C400" s="40" t="s">
        <v>191</v>
      </c>
      <c r="D400" s="41">
        <v>0</v>
      </c>
      <c r="E400" s="42">
        <v>398</v>
      </c>
      <c r="F400" s="43">
        <v>0</v>
      </c>
      <c r="G400" s="44">
        <f t="shared" si="131"/>
        <v>398</v>
      </c>
      <c r="H400" s="45">
        <f t="shared" si="132"/>
        <v>56.846340000000005</v>
      </c>
      <c r="I400" s="45">
        <f t="shared" si="133"/>
        <v>0</v>
      </c>
      <c r="J400" s="45">
        <f t="shared" si="134"/>
        <v>7.3900242000000009</v>
      </c>
      <c r="K400" s="46">
        <f t="shared" si="135"/>
        <v>0</v>
      </c>
      <c r="L400" s="47">
        <v>0.20000000000000001</v>
      </c>
      <c r="M400" s="48">
        <f t="shared" si="136"/>
        <v>0</v>
      </c>
      <c r="N400" s="49">
        <v>0.050000000000000003</v>
      </c>
      <c r="O400" s="50">
        <f t="shared" si="137"/>
        <v>0</v>
      </c>
      <c r="P400" s="49">
        <v>0.050000000000000003</v>
      </c>
      <c r="Q400" s="50">
        <f t="shared" si="138"/>
        <v>0</v>
      </c>
      <c r="R400" s="51">
        <f t="shared" si="139"/>
        <v>0</v>
      </c>
      <c r="S400" s="52">
        <f t="shared" si="140"/>
        <v>0</v>
      </c>
      <c r="T400" s="53" t="e">
        <f t="shared" si="141"/>
        <v>#DIV/0!</v>
      </c>
    </row>
    <row r="401" ht="15.95" customHeight="1">
      <c r="A401" s="352" t="s">
        <v>502</v>
      </c>
      <c r="B401" s="39" t="s">
        <v>192</v>
      </c>
      <c r="C401" s="40" t="s">
        <v>193</v>
      </c>
      <c r="D401" s="41">
        <v>0</v>
      </c>
      <c r="E401" s="42">
        <v>518</v>
      </c>
      <c r="F401" s="43">
        <v>0</v>
      </c>
      <c r="G401" s="44">
        <f t="shared" si="131"/>
        <v>518</v>
      </c>
      <c r="H401" s="45">
        <f t="shared" si="132"/>
        <v>73.985939999999999</v>
      </c>
      <c r="I401" s="45">
        <f t="shared" si="133"/>
        <v>0</v>
      </c>
      <c r="J401" s="45">
        <f t="shared" si="134"/>
        <v>9.6181722000000001</v>
      </c>
      <c r="K401" s="46">
        <f t="shared" si="135"/>
        <v>0</v>
      </c>
      <c r="L401" s="47">
        <v>0.20000000000000001</v>
      </c>
      <c r="M401" s="48">
        <f t="shared" si="136"/>
        <v>0</v>
      </c>
      <c r="N401" s="49">
        <v>0.050000000000000003</v>
      </c>
      <c r="O401" s="50">
        <f t="shared" si="137"/>
        <v>0</v>
      </c>
      <c r="P401" s="49">
        <v>0.050000000000000003</v>
      </c>
      <c r="Q401" s="50">
        <f t="shared" si="138"/>
        <v>0</v>
      </c>
      <c r="R401" s="51">
        <f t="shared" si="139"/>
        <v>0</v>
      </c>
      <c r="S401" s="52">
        <f t="shared" si="140"/>
        <v>0</v>
      </c>
      <c r="T401" s="53" t="e">
        <f t="shared" si="141"/>
        <v>#DIV/0!</v>
      </c>
    </row>
    <row r="402" ht="15.95" customHeight="1">
      <c r="A402" s="352" t="s">
        <v>502</v>
      </c>
      <c r="B402" s="39" t="s">
        <v>194</v>
      </c>
      <c r="C402" s="40" t="s">
        <v>195</v>
      </c>
      <c r="D402" s="41">
        <v>0</v>
      </c>
      <c r="E402" s="42">
        <v>348</v>
      </c>
      <c r="F402" s="43">
        <v>0</v>
      </c>
      <c r="G402" s="44">
        <f t="shared" si="131"/>
        <v>348</v>
      </c>
      <c r="H402" s="45">
        <f t="shared" si="132"/>
        <v>49.704840000000004</v>
      </c>
      <c r="I402" s="45">
        <f t="shared" si="133"/>
        <v>0</v>
      </c>
      <c r="J402" s="45">
        <f t="shared" si="134"/>
        <v>6.4616292000000008</v>
      </c>
      <c r="K402" s="46">
        <f t="shared" si="135"/>
        <v>0</v>
      </c>
      <c r="L402" s="47">
        <v>0.20000000000000001</v>
      </c>
      <c r="M402" s="48">
        <f t="shared" si="136"/>
        <v>0</v>
      </c>
      <c r="N402" s="49">
        <v>0.050000000000000003</v>
      </c>
      <c r="O402" s="50">
        <f t="shared" si="137"/>
        <v>0</v>
      </c>
      <c r="P402" s="49">
        <v>0.050000000000000003</v>
      </c>
      <c r="Q402" s="50">
        <f t="shared" si="138"/>
        <v>0</v>
      </c>
      <c r="R402" s="51">
        <f t="shared" si="139"/>
        <v>0</v>
      </c>
      <c r="S402" s="52">
        <f t="shared" si="140"/>
        <v>0</v>
      </c>
      <c r="T402" s="53" t="e">
        <f t="shared" si="141"/>
        <v>#DIV/0!</v>
      </c>
    </row>
    <row r="403" ht="15.95" customHeight="1">
      <c r="A403" s="352" t="s">
        <v>502</v>
      </c>
      <c r="B403" s="39" t="s">
        <v>196</v>
      </c>
      <c r="C403" s="40" t="s">
        <v>197</v>
      </c>
      <c r="D403" s="41">
        <v>0</v>
      </c>
      <c r="E403" s="42">
        <v>498</v>
      </c>
      <c r="F403" s="43">
        <v>0</v>
      </c>
      <c r="G403" s="44">
        <f t="shared" si="131"/>
        <v>498</v>
      </c>
      <c r="H403" s="45">
        <f t="shared" si="132"/>
        <v>71.129340000000013</v>
      </c>
      <c r="I403" s="45">
        <f t="shared" si="133"/>
        <v>0</v>
      </c>
      <c r="J403" s="45">
        <f t="shared" si="134"/>
        <v>9.2468142000000029</v>
      </c>
      <c r="K403" s="46">
        <f t="shared" si="135"/>
        <v>0</v>
      </c>
      <c r="L403" s="47">
        <v>0.20000000000000001</v>
      </c>
      <c r="M403" s="48">
        <f t="shared" si="136"/>
        <v>0</v>
      </c>
      <c r="N403" s="49">
        <v>0.050000000000000003</v>
      </c>
      <c r="O403" s="50">
        <f t="shared" si="137"/>
        <v>0</v>
      </c>
      <c r="P403" s="49">
        <v>0.050000000000000003</v>
      </c>
      <c r="Q403" s="50">
        <f t="shared" si="138"/>
        <v>0</v>
      </c>
      <c r="R403" s="51">
        <f t="shared" si="139"/>
        <v>0</v>
      </c>
      <c r="S403" s="52">
        <f t="shared" si="140"/>
        <v>0</v>
      </c>
      <c r="T403" s="53" t="e">
        <f t="shared" si="141"/>
        <v>#DIV/0!</v>
      </c>
    </row>
    <row r="404" ht="15.95" customHeight="1">
      <c r="A404" s="352" t="s">
        <v>502</v>
      </c>
      <c r="B404" s="39" t="s">
        <v>198</v>
      </c>
      <c r="C404" s="40" t="s">
        <v>199</v>
      </c>
      <c r="D404" s="41">
        <v>0</v>
      </c>
      <c r="E404" s="42">
        <v>198</v>
      </c>
      <c r="F404" s="43">
        <v>0</v>
      </c>
      <c r="G404" s="44">
        <f t="shared" si="131"/>
        <v>198</v>
      </c>
      <c r="H404" s="45">
        <f t="shared" si="132"/>
        <v>28.280340000000002</v>
      </c>
      <c r="I404" s="45">
        <f t="shared" si="133"/>
        <v>0</v>
      </c>
      <c r="J404" s="45">
        <f t="shared" si="134"/>
        <v>3.6764442000000006</v>
      </c>
      <c r="K404" s="46">
        <f t="shared" si="135"/>
        <v>0</v>
      </c>
      <c r="L404" s="47">
        <v>0.20000000000000001</v>
      </c>
      <c r="M404" s="48">
        <f t="shared" si="136"/>
        <v>0</v>
      </c>
      <c r="N404" s="49">
        <v>0.050000000000000003</v>
      </c>
      <c r="O404" s="50">
        <f t="shared" si="137"/>
        <v>0</v>
      </c>
      <c r="P404" s="49">
        <v>0.050000000000000003</v>
      </c>
      <c r="Q404" s="50">
        <f t="shared" si="138"/>
        <v>0</v>
      </c>
      <c r="R404" s="51">
        <f t="shared" si="139"/>
        <v>0</v>
      </c>
      <c r="S404" s="52">
        <f t="shared" si="140"/>
        <v>0</v>
      </c>
      <c r="T404" s="53" t="e">
        <f t="shared" si="141"/>
        <v>#DIV/0!</v>
      </c>
    </row>
    <row r="405" ht="15.95" customHeight="1">
      <c r="A405" s="352" t="s">
        <v>502</v>
      </c>
      <c r="B405" s="56" t="s">
        <v>200</v>
      </c>
      <c r="C405" s="40" t="s">
        <v>201</v>
      </c>
      <c r="D405" s="41">
        <v>0</v>
      </c>
      <c r="E405" s="42">
        <v>298</v>
      </c>
      <c r="F405" s="43">
        <v>0</v>
      </c>
      <c r="G405" s="44">
        <f t="shared" si="131"/>
        <v>298</v>
      </c>
      <c r="H405" s="45">
        <f t="shared" si="132"/>
        <v>42.563340000000004</v>
      </c>
      <c r="I405" s="45">
        <f t="shared" si="133"/>
        <v>0</v>
      </c>
      <c r="J405" s="45">
        <f t="shared" si="134"/>
        <v>5.5332342000000008</v>
      </c>
      <c r="K405" s="46">
        <f t="shared" si="135"/>
        <v>0</v>
      </c>
      <c r="L405" s="47">
        <v>0.20000000000000001</v>
      </c>
      <c r="M405" s="48">
        <f t="shared" si="136"/>
        <v>0</v>
      </c>
      <c r="N405" s="49">
        <v>0.050000000000000003</v>
      </c>
      <c r="O405" s="50">
        <f t="shared" si="137"/>
        <v>0</v>
      </c>
      <c r="P405" s="49">
        <v>0.050000000000000003</v>
      </c>
      <c r="Q405" s="50">
        <f t="shared" si="138"/>
        <v>0</v>
      </c>
      <c r="R405" s="51">
        <f t="shared" si="139"/>
        <v>0</v>
      </c>
      <c r="S405" s="52">
        <f t="shared" si="140"/>
        <v>0</v>
      </c>
      <c r="T405" s="53" t="e">
        <f t="shared" si="141"/>
        <v>#DIV/0!</v>
      </c>
    </row>
    <row r="406" ht="15.95" customHeight="1">
      <c r="A406" s="352" t="s">
        <v>502</v>
      </c>
      <c r="B406" s="39" t="s">
        <v>202</v>
      </c>
      <c r="C406" s="40" t="s">
        <v>203</v>
      </c>
      <c r="D406" s="41">
        <v>0</v>
      </c>
      <c r="E406" s="42">
        <v>298</v>
      </c>
      <c r="F406" s="43">
        <v>0</v>
      </c>
      <c r="G406" s="44">
        <f t="shared" si="131"/>
        <v>298</v>
      </c>
      <c r="H406" s="45">
        <f t="shared" si="132"/>
        <v>42.563340000000004</v>
      </c>
      <c r="I406" s="45">
        <f t="shared" si="133"/>
        <v>0</v>
      </c>
      <c r="J406" s="45">
        <f t="shared" si="134"/>
        <v>5.5332342000000008</v>
      </c>
      <c r="K406" s="46">
        <f t="shared" si="135"/>
        <v>0</v>
      </c>
      <c r="L406" s="47">
        <v>0.20000000000000001</v>
      </c>
      <c r="M406" s="48">
        <f t="shared" si="136"/>
        <v>0</v>
      </c>
      <c r="N406" s="49">
        <v>0.050000000000000003</v>
      </c>
      <c r="O406" s="50">
        <f t="shared" si="137"/>
        <v>0</v>
      </c>
      <c r="P406" s="49">
        <v>0.050000000000000003</v>
      </c>
      <c r="Q406" s="50">
        <f t="shared" si="138"/>
        <v>0</v>
      </c>
      <c r="R406" s="51">
        <f t="shared" si="139"/>
        <v>0</v>
      </c>
      <c r="S406" s="52">
        <f t="shared" si="140"/>
        <v>0</v>
      </c>
      <c r="T406" s="53" t="e">
        <f t="shared" si="141"/>
        <v>#DIV/0!</v>
      </c>
    </row>
    <row r="407" ht="15.95" customHeight="1">
      <c r="A407" s="352" t="s">
        <v>502</v>
      </c>
      <c r="B407" s="39" t="s">
        <v>204</v>
      </c>
      <c r="C407" s="40" t="s">
        <v>205</v>
      </c>
      <c r="D407" s="41">
        <v>0</v>
      </c>
      <c r="E407" s="42">
        <v>448</v>
      </c>
      <c r="F407" s="43">
        <v>0</v>
      </c>
      <c r="G407" s="44">
        <f t="shared" si="131"/>
        <v>448</v>
      </c>
      <c r="H407" s="45">
        <f t="shared" si="132"/>
        <v>63.987840000000006</v>
      </c>
      <c r="I407" s="45">
        <f t="shared" si="133"/>
        <v>0</v>
      </c>
      <c r="J407" s="45">
        <f t="shared" si="134"/>
        <v>8.318419200000001</v>
      </c>
      <c r="K407" s="46">
        <f t="shared" si="135"/>
        <v>0</v>
      </c>
      <c r="L407" s="47">
        <v>0.20000000000000001</v>
      </c>
      <c r="M407" s="48">
        <f t="shared" si="136"/>
        <v>0</v>
      </c>
      <c r="N407" s="49">
        <v>0.050000000000000003</v>
      </c>
      <c r="O407" s="50">
        <f t="shared" si="137"/>
        <v>0</v>
      </c>
      <c r="P407" s="49">
        <v>0.050000000000000003</v>
      </c>
      <c r="Q407" s="50">
        <f t="shared" si="138"/>
        <v>0</v>
      </c>
      <c r="R407" s="51">
        <f t="shared" si="139"/>
        <v>0</v>
      </c>
      <c r="S407" s="52">
        <f t="shared" si="140"/>
        <v>0</v>
      </c>
      <c r="T407" s="53" t="e">
        <f t="shared" si="141"/>
        <v>#DIV/0!</v>
      </c>
    </row>
    <row r="408" ht="15.95" customHeight="1">
      <c r="A408" s="352" t="s">
        <v>502</v>
      </c>
      <c r="B408" s="39" t="s">
        <v>206</v>
      </c>
      <c r="C408" s="61" t="s">
        <v>207</v>
      </c>
      <c r="D408" s="41">
        <v>0</v>
      </c>
      <c r="E408" s="42">
        <v>248</v>
      </c>
      <c r="F408" s="43">
        <v>0</v>
      </c>
      <c r="G408" s="44">
        <f t="shared" si="131"/>
        <v>248</v>
      </c>
      <c r="H408" s="45">
        <f t="shared" si="132"/>
        <v>35.421840000000003</v>
      </c>
      <c r="I408" s="45">
        <f t="shared" si="133"/>
        <v>0</v>
      </c>
      <c r="J408" s="45">
        <f t="shared" si="134"/>
        <v>4.6048392000000007</v>
      </c>
      <c r="K408" s="46">
        <f t="shared" si="135"/>
        <v>0</v>
      </c>
      <c r="L408" s="47">
        <v>0.20000000000000001</v>
      </c>
      <c r="M408" s="48">
        <f t="shared" si="136"/>
        <v>0</v>
      </c>
      <c r="N408" s="49">
        <v>0.050000000000000003</v>
      </c>
      <c r="O408" s="50">
        <f t="shared" si="137"/>
        <v>0</v>
      </c>
      <c r="P408" s="49">
        <v>0.050000000000000003</v>
      </c>
      <c r="Q408" s="50">
        <f t="shared" si="138"/>
        <v>0</v>
      </c>
      <c r="R408" s="51">
        <f t="shared" si="139"/>
        <v>0</v>
      </c>
      <c r="S408" s="52">
        <f t="shared" si="140"/>
        <v>0</v>
      </c>
      <c r="T408" s="53" t="e">
        <f t="shared" si="141"/>
        <v>#DIV/0!</v>
      </c>
    </row>
    <row r="409" ht="15.95" customHeight="1">
      <c r="A409" s="352" t="s">
        <v>502</v>
      </c>
      <c r="B409" s="39" t="s">
        <v>208</v>
      </c>
      <c r="C409" s="61" t="s">
        <v>209</v>
      </c>
      <c r="D409" s="41">
        <v>0</v>
      </c>
      <c r="E409" s="42">
        <v>348</v>
      </c>
      <c r="F409" s="43">
        <v>0</v>
      </c>
      <c r="G409" s="44">
        <f t="shared" si="131"/>
        <v>348</v>
      </c>
      <c r="H409" s="45">
        <f t="shared" si="132"/>
        <v>49.704840000000004</v>
      </c>
      <c r="I409" s="45">
        <f t="shared" si="133"/>
        <v>0</v>
      </c>
      <c r="J409" s="45">
        <f t="shared" si="134"/>
        <v>6.4616292000000008</v>
      </c>
      <c r="K409" s="46">
        <f t="shared" si="135"/>
        <v>0</v>
      </c>
      <c r="L409" s="47">
        <v>0.20000000000000001</v>
      </c>
      <c r="M409" s="48">
        <f t="shared" si="136"/>
        <v>0</v>
      </c>
      <c r="N409" s="49">
        <v>0.050000000000000003</v>
      </c>
      <c r="O409" s="50">
        <f t="shared" si="137"/>
        <v>0</v>
      </c>
      <c r="P409" s="49">
        <v>0.050000000000000003</v>
      </c>
      <c r="Q409" s="50">
        <f t="shared" si="138"/>
        <v>0</v>
      </c>
      <c r="R409" s="51">
        <f t="shared" si="139"/>
        <v>0</v>
      </c>
      <c r="S409" s="52">
        <f t="shared" si="140"/>
        <v>0</v>
      </c>
      <c r="T409" s="53" t="e">
        <f t="shared" si="141"/>
        <v>#DIV/0!</v>
      </c>
    </row>
    <row r="410" ht="15.95" customHeight="1">
      <c r="A410" s="352" t="s">
        <v>502</v>
      </c>
      <c r="B410" s="56" t="s">
        <v>210</v>
      </c>
      <c r="C410" s="40" t="s">
        <v>211</v>
      </c>
      <c r="D410" s="41">
        <v>0</v>
      </c>
      <c r="E410" s="42">
        <v>368</v>
      </c>
      <c r="F410" s="43">
        <v>0</v>
      </c>
      <c r="G410" s="44">
        <f t="shared" si="131"/>
        <v>368</v>
      </c>
      <c r="H410" s="45">
        <f t="shared" si="132"/>
        <v>52.561440000000005</v>
      </c>
      <c r="I410" s="45">
        <f t="shared" si="133"/>
        <v>0</v>
      </c>
      <c r="J410" s="45">
        <f t="shared" si="134"/>
        <v>6.8329872000000007</v>
      </c>
      <c r="K410" s="46">
        <f t="shared" si="135"/>
        <v>0</v>
      </c>
      <c r="L410" s="47">
        <v>0.20000000000000001</v>
      </c>
      <c r="M410" s="48">
        <f t="shared" si="136"/>
        <v>0</v>
      </c>
      <c r="N410" s="49">
        <v>0.050000000000000003</v>
      </c>
      <c r="O410" s="50">
        <f t="shared" si="137"/>
        <v>0</v>
      </c>
      <c r="P410" s="49">
        <v>0.050000000000000003</v>
      </c>
      <c r="Q410" s="50">
        <f t="shared" si="138"/>
        <v>0</v>
      </c>
      <c r="R410" s="51">
        <f t="shared" si="139"/>
        <v>0</v>
      </c>
      <c r="S410" s="52">
        <f t="shared" si="140"/>
        <v>0</v>
      </c>
      <c r="T410" s="53" t="e">
        <f t="shared" si="141"/>
        <v>#DIV/0!</v>
      </c>
    </row>
    <row r="411" ht="15.95" customHeight="1">
      <c r="A411" s="352" t="s">
        <v>502</v>
      </c>
      <c r="B411" s="56" t="s">
        <v>212</v>
      </c>
      <c r="C411" s="40" t="s">
        <v>213</v>
      </c>
      <c r="D411" s="41">
        <v>0</v>
      </c>
      <c r="E411" s="42">
        <v>528</v>
      </c>
      <c r="F411" s="43">
        <v>0</v>
      </c>
      <c r="G411" s="44">
        <f t="shared" si="131"/>
        <v>528</v>
      </c>
      <c r="H411" s="45">
        <f t="shared" si="132"/>
        <v>75.414240000000007</v>
      </c>
      <c r="I411" s="45">
        <f t="shared" si="133"/>
        <v>0</v>
      </c>
      <c r="J411" s="45">
        <f t="shared" si="134"/>
        <v>9.8038512000000004</v>
      </c>
      <c r="K411" s="46">
        <f t="shared" si="135"/>
        <v>0</v>
      </c>
      <c r="L411" s="47">
        <v>0.20000000000000001</v>
      </c>
      <c r="M411" s="48">
        <f t="shared" si="136"/>
        <v>0</v>
      </c>
      <c r="N411" s="49">
        <v>0.050000000000000003</v>
      </c>
      <c r="O411" s="50">
        <f t="shared" si="137"/>
        <v>0</v>
      </c>
      <c r="P411" s="49">
        <v>0.050000000000000003</v>
      </c>
      <c r="Q411" s="50">
        <f t="shared" si="138"/>
        <v>0</v>
      </c>
      <c r="R411" s="51">
        <f t="shared" si="139"/>
        <v>0</v>
      </c>
      <c r="S411" s="52">
        <f t="shared" si="140"/>
        <v>0</v>
      </c>
      <c r="T411" s="53" t="e">
        <f t="shared" si="141"/>
        <v>#DIV/0!</v>
      </c>
    </row>
    <row r="412" ht="15.95" customHeight="1">
      <c r="A412" s="352" t="s">
        <v>502</v>
      </c>
      <c r="B412" s="56" t="s">
        <v>214</v>
      </c>
      <c r="C412" s="40" t="s">
        <v>215</v>
      </c>
      <c r="D412" s="41">
        <v>0</v>
      </c>
      <c r="E412" s="42">
        <v>678</v>
      </c>
      <c r="F412" s="43">
        <v>0</v>
      </c>
      <c r="G412" s="44">
        <f t="shared" ref="G412:G443" si="142">ROUNDDOWN(E412*(1-F412),0)</f>
        <v>678</v>
      </c>
      <c r="H412" s="45">
        <f t="shared" ref="H412:H443" si="143">G412*$C$6</f>
        <v>96.838740000000001</v>
      </c>
      <c r="I412" s="45">
        <f t="shared" ref="I412:I443" si="144">H412*D412</f>
        <v>0</v>
      </c>
      <c r="J412" s="45">
        <f t="shared" ref="J412:J443" si="145">H412*0.13</f>
        <v>12.589036200000001</v>
      </c>
      <c r="K412" s="46">
        <f t="shared" ref="K412:K443" si="146">(H412-J412)*D412</f>
        <v>0</v>
      </c>
      <c r="L412" s="47">
        <v>0.20000000000000001</v>
      </c>
      <c r="M412" s="48">
        <f t="shared" ref="M412:M443" si="147">K412*L412</f>
        <v>0</v>
      </c>
      <c r="N412" s="49">
        <v>0.050000000000000003</v>
      </c>
      <c r="O412" s="50">
        <f t="shared" ref="O412:O443" si="148">K412*N412</f>
        <v>0</v>
      </c>
      <c r="P412" s="49">
        <v>0.050000000000000003</v>
      </c>
      <c r="Q412" s="50">
        <f t="shared" ref="Q412:Q443" si="149">K412*P412</f>
        <v>0</v>
      </c>
      <c r="R412" s="51">
        <f t="shared" ref="R412:R443" si="150">IFERROR(ROUND((K412-M412-O412-Q412)/D412,2),0)</f>
        <v>0</v>
      </c>
      <c r="S412" s="52">
        <f t="shared" ref="S412:S443" si="151">+D412*R412</f>
        <v>0</v>
      </c>
      <c r="T412" s="53" t="e">
        <f t="shared" ref="T412:T443" si="152">S412/I412</f>
        <v>#DIV/0!</v>
      </c>
    </row>
    <row r="413" ht="15.95" customHeight="1">
      <c r="A413" s="352" t="s">
        <v>502</v>
      </c>
      <c r="B413" s="56" t="s">
        <v>216</v>
      </c>
      <c r="C413" s="40" t="s">
        <v>217</v>
      </c>
      <c r="D413" s="41">
        <v>0</v>
      </c>
      <c r="E413" s="42">
        <v>248</v>
      </c>
      <c r="F413" s="43">
        <v>0</v>
      </c>
      <c r="G413" s="44">
        <f t="shared" si="142"/>
        <v>248</v>
      </c>
      <c r="H413" s="45">
        <f t="shared" si="143"/>
        <v>35.421840000000003</v>
      </c>
      <c r="I413" s="45">
        <f t="shared" si="144"/>
        <v>0</v>
      </c>
      <c r="J413" s="45">
        <f t="shared" si="145"/>
        <v>4.6048392000000007</v>
      </c>
      <c r="K413" s="46">
        <f t="shared" si="146"/>
        <v>0</v>
      </c>
      <c r="L413" s="47">
        <v>0.20000000000000001</v>
      </c>
      <c r="M413" s="48">
        <f t="shared" si="147"/>
        <v>0</v>
      </c>
      <c r="N413" s="49">
        <v>0.050000000000000003</v>
      </c>
      <c r="O413" s="50">
        <f t="shared" si="148"/>
        <v>0</v>
      </c>
      <c r="P413" s="49">
        <v>0.050000000000000003</v>
      </c>
      <c r="Q413" s="50">
        <f t="shared" si="149"/>
        <v>0</v>
      </c>
      <c r="R413" s="51">
        <f t="shared" si="150"/>
        <v>0</v>
      </c>
      <c r="S413" s="52">
        <f t="shared" si="151"/>
        <v>0</v>
      </c>
      <c r="T413" s="53" t="e">
        <f t="shared" si="152"/>
        <v>#DIV/0!</v>
      </c>
    </row>
    <row r="414" ht="15.95" customHeight="1">
      <c r="A414" s="352" t="s">
        <v>502</v>
      </c>
      <c r="B414" s="56" t="s">
        <v>218</v>
      </c>
      <c r="C414" s="40" t="s">
        <v>219</v>
      </c>
      <c r="D414" s="41">
        <v>0</v>
      </c>
      <c r="E414" s="42">
        <v>298</v>
      </c>
      <c r="F414" s="43">
        <v>0</v>
      </c>
      <c r="G414" s="44">
        <f t="shared" si="142"/>
        <v>298</v>
      </c>
      <c r="H414" s="45">
        <f t="shared" si="143"/>
        <v>42.563340000000004</v>
      </c>
      <c r="I414" s="45">
        <f t="shared" si="144"/>
        <v>0</v>
      </c>
      <c r="J414" s="45">
        <f t="shared" si="145"/>
        <v>5.5332342000000008</v>
      </c>
      <c r="K414" s="46">
        <f t="shared" si="146"/>
        <v>0</v>
      </c>
      <c r="L414" s="47">
        <v>0.20000000000000001</v>
      </c>
      <c r="M414" s="48">
        <f t="shared" si="147"/>
        <v>0</v>
      </c>
      <c r="N414" s="49">
        <v>0.050000000000000003</v>
      </c>
      <c r="O414" s="50">
        <f t="shared" si="148"/>
        <v>0</v>
      </c>
      <c r="P414" s="49">
        <v>0.050000000000000003</v>
      </c>
      <c r="Q414" s="50">
        <f t="shared" si="149"/>
        <v>0</v>
      </c>
      <c r="R414" s="51">
        <f t="shared" si="150"/>
        <v>0</v>
      </c>
      <c r="S414" s="52">
        <f t="shared" si="151"/>
        <v>0</v>
      </c>
      <c r="T414" s="53" t="e">
        <f t="shared" si="152"/>
        <v>#DIV/0!</v>
      </c>
    </row>
    <row r="415" ht="15.95" customHeight="1">
      <c r="A415" s="352" t="s">
        <v>502</v>
      </c>
      <c r="B415" s="56" t="s">
        <v>220</v>
      </c>
      <c r="C415" s="40" t="s">
        <v>221</v>
      </c>
      <c r="D415" s="41">
        <v>0</v>
      </c>
      <c r="E415" s="42">
        <v>498</v>
      </c>
      <c r="F415" s="43">
        <v>0</v>
      </c>
      <c r="G415" s="44">
        <f t="shared" si="142"/>
        <v>498</v>
      </c>
      <c r="H415" s="45">
        <f t="shared" si="143"/>
        <v>71.129340000000013</v>
      </c>
      <c r="I415" s="45">
        <f t="shared" si="144"/>
        <v>0</v>
      </c>
      <c r="J415" s="45">
        <f t="shared" si="145"/>
        <v>9.2468142000000029</v>
      </c>
      <c r="K415" s="46">
        <f t="shared" si="146"/>
        <v>0</v>
      </c>
      <c r="L415" s="47">
        <v>0.20000000000000001</v>
      </c>
      <c r="M415" s="48">
        <f t="shared" si="147"/>
        <v>0</v>
      </c>
      <c r="N415" s="49">
        <v>0.050000000000000003</v>
      </c>
      <c r="O415" s="50">
        <f t="shared" si="148"/>
        <v>0</v>
      </c>
      <c r="P415" s="49">
        <v>0.050000000000000003</v>
      </c>
      <c r="Q415" s="50">
        <f t="shared" si="149"/>
        <v>0</v>
      </c>
      <c r="R415" s="51">
        <f t="shared" si="150"/>
        <v>0</v>
      </c>
      <c r="S415" s="52">
        <f t="shared" si="151"/>
        <v>0</v>
      </c>
      <c r="T415" s="53" t="e">
        <f t="shared" si="152"/>
        <v>#DIV/0!</v>
      </c>
    </row>
    <row r="416" ht="15.95" customHeight="1">
      <c r="A416" s="352" t="s">
        <v>502</v>
      </c>
      <c r="B416" s="39" t="s">
        <v>222</v>
      </c>
      <c r="C416" s="61" t="s">
        <v>223</v>
      </c>
      <c r="D416" s="41">
        <v>0</v>
      </c>
      <c r="E416" s="42">
        <v>298</v>
      </c>
      <c r="F416" s="43">
        <v>0</v>
      </c>
      <c r="G416" s="44">
        <f t="shared" si="142"/>
        <v>298</v>
      </c>
      <c r="H416" s="45">
        <f t="shared" si="143"/>
        <v>42.563340000000004</v>
      </c>
      <c r="I416" s="45">
        <f t="shared" si="144"/>
        <v>0</v>
      </c>
      <c r="J416" s="45">
        <f t="shared" si="145"/>
        <v>5.5332342000000008</v>
      </c>
      <c r="K416" s="46">
        <f t="shared" si="146"/>
        <v>0</v>
      </c>
      <c r="L416" s="47">
        <v>0.20000000000000001</v>
      </c>
      <c r="M416" s="48">
        <f t="shared" si="147"/>
        <v>0</v>
      </c>
      <c r="N416" s="49">
        <v>0.050000000000000003</v>
      </c>
      <c r="O416" s="50">
        <f t="shared" si="148"/>
        <v>0</v>
      </c>
      <c r="P416" s="49">
        <v>0.050000000000000003</v>
      </c>
      <c r="Q416" s="50">
        <f t="shared" si="149"/>
        <v>0</v>
      </c>
      <c r="R416" s="51">
        <f t="shared" si="150"/>
        <v>0</v>
      </c>
      <c r="S416" s="52">
        <f t="shared" si="151"/>
        <v>0</v>
      </c>
      <c r="T416" s="53" t="e">
        <f t="shared" si="152"/>
        <v>#DIV/0!</v>
      </c>
    </row>
    <row r="417" ht="15.95" customHeight="1">
      <c r="A417" s="352" t="s">
        <v>502</v>
      </c>
      <c r="B417" s="39" t="s">
        <v>224</v>
      </c>
      <c r="C417" s="61" t="s">
        <v>225</v>
      </c>
      <c r="D417" s="41">
        <v>0</v>
      </c>
      <c r="E417" s="42">
        <v>428</v>
      </c>
      <c r="F417" s="43">
        <v>0</v>
      </c>
      <c r="G417" s="44">
        <f t="shared" si="142"/>
        <v>428</v>
      </c>
      <c r="H417" s="45">
        <f t="shared" si="143"/>
        <v>61.131240000000005</v>
      </c>
      <c r="I417" s="45">
        <f t="shared" si="144"/>
        <v>0</v>
      </c>
      <c r="J417" s="45">
        <f t="shared" si="145"/>
        <v>7.9470612000000012</v>
      </c>
      <c r="K417" s="46">
        <f t="shared" si="146"/>
        <v>0</v>
      </c>
      <c r="L417" s="47">
        <v>0.20000000000000001</v>
      </c>
      <c r="M417" s="48">
        <f t="shared" si="147"/>
        <v>0</v>
      </c>
      <c r="N417" s="49">
        <v>0.050000000000000003</v>
      </c>
      <c r="O417" s="50">
        <f t="shared" si="148"/>
        <v>0</v>
      </c>
      <c r="P417" s="49">
        <v>0.050000000000000003</v>
      </c>
      <c r="Q417" s="50">
        <f t="shared" si="149"/>
        <v>0</v>
      </c>
      <c r="R417" s="51">
        <f t="shared" si="150"/>
        <v>0</v>
      </c>
      <c r="S417" s="52">
        <f t="shared" si="151"/>
        <v>0</v>
      </c>
      <c r="T417" s="53" t="e">
        <f t="shared" si="152"/>
        <v>#DIV/0!</v>
      </c>
    </row>
    <row r="418" ht="15.95" customHeight="1">
      <c r="A418" s="352" t="s">
        <v>502</v>
      </c>
      <c r="B418" s="39" t="s">
        <v>226</v>
      </c>
      <c r="C418" s="61" t="s">
        <v>227</v>
      </c>
      <c r="D418" s="41">
        <v>0</v>
      </c>
      <c r="E418" s="42">
        <v>498</v>
      </c>
      <c r="F418" s="43">
        <v>0</v>
      </c>
      <c r="G418" s="44">
        <f t="shared" si="142"/>
        <v>498</v>
      </c>
      <c r="H418" s="45">
        <f t="shared" si="143"/>
        <v>71.129340000000013</v>
      </c>
      <c r="I418" s="45">
        <f t="shared" si="144"/>
        <v>0</v>
      </c>
      <c r="J418" s="45">
        <f t="shared" si="145"/>
        <v>9.2468142000000029</v>
      </c>
      <c r="K418" s="46">
        <f t="shared" si="146"/>
        <v>0</v>
      </c>
      <c r="L418" s="47">
        <v>0.20000000000000001</v>
      </c>
      <c r="M418" s="48">
        <f t="shared" si="147"/>
        <v>0</v>
      </c>
      <c r="N418" s="49">
        <v>0.050000000000000003</v>
      </c>
      <c r="O418" s="50">
        <f t="shared" si="148"/>
        <v>0</v>
      </c>
      <c r="P418" s="49">
        <v>0.050000000000000003</v>
      </c>
      <c r="Q418" s="50">
        <f t="shared" si="149"/>
        <v>0</v>
      </c>
      <c r="R418" s="51">
        <f t="shared" si="150"/>
        <v>0</v>
      </c>
      <c r="S418" s="52">
        <f t="shared" si="151"/>
        <v>0</v>
      </c>
      <c r="T418" s="53" t="e">
        <f t="shared" si="152"/>
        <v>#DIV/0!</v>
      </c>
    </row>
    <row r="419" ht="15.95" customHeight="1">
      <c r="A419" s="352" t="s">
        <v>502</v>
      </c>
      <c r="B419" s="56" t="s">
        <v>228</v>
      </c>
      <c r="C419" s="40" t="s">
        <v>229</v>
      </c>
      <c r="D419" s="41">
        <v>0</v>
      </c>
      <c r="E419" s="42">
        <v>298</v>
      </c>
      <c r="F419" s="43">
        <v>0</v>
      </c>
      <c r="G419" s="44">
        <f t="shared" si="142"/>
        <v>298</v>
      </c>
      <c r="H419" s="45">
        <f t="shared" si="143"/>
        <v>42.563340000000004</v>
      </c>
      <c r="I419" s="45">
        <f t="shared" si="144"/>
        <v>0</v>
      </c>
      <c r="J419" s="45">
        <f t="shared" si="145"/>
        <v>5.5332342000000008</v>
      </c>
      <c r="K419" s="46">
        <f t="shared" si="146"/>
        <v>0</v>
      </c>
      <c r="L419" s="47">
        <v>0.20000000000000001</v>
      </c>
      <c r="M419" s="48">
        <f t="shared" si="147"/>
        <v>0</v>
      </c>
      <c r="N419" s="49">
        <v>0.050000000000000003</v>
      </c>
      <c r="O419" s="50">
        <f t="shared" si="148"/>
        <v>0</v>
      </c>
      <c r="P419" s="49">
        <v>0.050000000000000003</v>
      </c>
      <c r="Q419" s="50">
        <f t="shared" si="149"/>
        <v>0</v>
      </c>
      <c r="R419" s="51">
        <f t="shared" si="150"/>
        <v>0</v>
      </c>
      <c r="S419" s="52">
        <f t="shared" si="151"/>
        <v>0</v>
      </c>
      <c r="T419" s="53" t="e">
        <f t="shared" si="152"/>
        <v>#DIV/0!</v>
      </c>
    </row>
    <row r="420" ht="15.95" customHeight="1">
      <c r="A420" s="352" t="s">
        <v>502</v>
      </c>
      <c r="B420" s="56" t="s">
        <v>230</v>
      </c>
      <c r="C420" s="40" t="s">
        <v>231</v>
      </c>
      <c r="D420" s="41">
        <v>0</v>
      </c>
      <c r="E420" s="42">
        <v>428</v>
      </c>
      <c r="F420" s="43">
        <v>0</v>
      </c>
      <c r="G420" s="44">
        <f t="shared" si="142"/>
        <v>428</v>
      </c>
      <c r="H420" s="45">
        <f t="shared" si="143"/>
        <v>61.131240000000005</v>
      </c>
      <c r="I420" s="45">
        <f t="shared" si="144"/>
        <v>0</v>
      </c>
      <c r="J420" s="45">
        <f t="shared" si="145"/>
        <v>7.9470612000000012</v>
      </c>
      <c r="K420" s="46">
        <f t="shared" si="146"/>
        <v>0</v>
      </c>
      <c r="L420" s="47">
        <v>0.20000000000000001</v>
      </c>
      <c r="M420" s="48">
        <f t="shared" si="147"/>
        <v>0</v>
      </c>
      <c r="N420" s="49">
        <v>0.050000000000000003</v>
      </c>
      <c r="O420" s="50">
        <f t="shared" si="148"/>
        <v>0</v>
      </c>
      <c r="P420" s="49">
        <v>0.050000000000000003</v>
      </c>
      <c r="Q420" s="50">
        <f t="shared" si="149"/>
        <v>0</v>
      </c>
      <c r="R420" s="51">
        <f t="shared" si="150"/>
        <v>0</v>
      </c>
      <c r="S420" s="52">
        <f t="shared" si="151"/>
        <v>0</v>
      </c>
      <c r="T420" s="53" t="e">
        <f t="shared" si="152"/>
        <v>#DIV/0!</v>
      </c>
    </row>
    <row r="421" ht="15.95" customHeight="1">
      <c r="A421" s="352" t="s">
        <v>502</v>
      </c>
      <c r="B421" s="39" t="s">
        <v>232</v>
      </c>
      <c r="C421" s="40" t="s">
        <v>233</v>
      </c>
      <c r="D421" s="41">
        <v>0</v>
      </c>
      <c r="E421" s="42">
        <v>158</v>
      </c>
      <c r="F421" s="43">
        <v>0</v>
      </c>
      <c r="G421" s="44">
        <f t="shared" si="142"/>
        <v>158</v>
      </c>
      <c r="H421" s="45">
        <f t="shared" si="143"/>
        <v>22.567140000000002</v>
      </c>
      <c r="I421" s="45">
        <f t="shared" si="144"/>
        <v>0</v>
      </c>
      <c r="J421" s="45">
        <f t="shared" si="145"/>
        <v>2.9337282000000005</v>
      </c>
      <c r="K421" s="46">
        <f t="shared" si="146"/>
        <v>0</v>
      </c>
      <c r="L421" s="47">
        <v>0.20000000000000001</v>
      </c>
      <c r="M421" s="48">
        <f t="shared" si="147"/>
        <v>0</v>
      </c>
      <c r="N421" s="49">
        <v>0.050000000000000003</v>
      </c>
      <c r="O421" s="50">
        <f t="shared" si="148"/>
        <v>0</v>
      </c>
      <c r="P421" s="49">
        <v>0.050000000000000003</v>
      </c>
      <c r="Q421" s="50">
        <f t="shared" si="149"/>
        <v>0</v>
      </c>
      <c r="R421" s="51">
        <f t="shared" si="150"/>
        <v>0</v>
      </c>
      <c r="S421" s="52">
        <f t="shared" si="151"/>
        <v>0</v>
      </c>
      <c r="T421" s="53" t="e">
        <f t="shared" si="152"/>
        <v>#DIV/0!</v>
      </c>
    </row>
    <row r="422" ht="15.95" customHeight="1">
      <c r="A422" s="352" t="s">
        <v>502</v>
      </c>
      <c r="B422" s="39" t="s">
        <v>234</v>
      </c>
      <c r="C422" s="40" t="s">
        <v>235</v>
      </c>
      <c r="D422" s="41">
        <v>0</v>
      </c>
      <c r="E422" s="42">
        <v>301.5</v>
      </c>
      <c r="F422" s="43">
        <v>0</v>
      </c>
      <c r="G422" s="44">
        <f t="shared" si="142"/>
        <v>301</v>
      </c>
      <c r="H422" s="45">
        <f t="shared" si="143"/>
        <v>42.991830000000007</v>
      </c>
      <c r="I422" s="45">
        <f t="shared" si="144"/>
        <v>0</v>
      </c>
      <c r="J422" s="45">
        <f t="shared" si="145"/>
        <v>5.5889379000000012</v>
      </c>
      <c r="K422" s="46">
        <f t="shared" si="146"/>
        <v>0</v>
      </c>
      <c r="L422" s="47">
        <v>0.20000000000000001</v>
      </c>
      <c r="M422" s="48">
        <f t="shared" si="147"/>
        <v>0</v>
      </c>
      <c r="N422" s="49">
        <v>0.050000000000000003</v>
      </c>
      <c r="O422" s="50">
        <f t="shared" si="148"/>
        <v>0</v>
      </c>
      <c r="P422" s="49">
        <v>0.050000000000000003</v>
      </c>
      <c r="Q422" s="50">
        <f t="shared" si="149"/>
        <v>0</v>
      </c>
      <c r="R422" s="51">
        <f t="shared" si="150"/>
        <v>0</v>
      </c>
      <c r="S422" s="52">
        <f t="shared" si="151"/>
        <v>0</v>
      </c>
      <c r="T422" s="53" t="e">
        <f t="shared" si="152"/>
        <v>#DIV/0!</v>
      </c>
    </row>
    <row r="423" ht="15.95" customHeight="1">
      <c r="A423" s="352" t="s">
        <v>502</v>
      </c>
      <c r="B423" s="39" t="s">
        <v>236</v>
      </c>
      <c r="C423" s="40" t="s">
        <v>237</v>
      </c>
      <c r="D423" s="41">
        <v>0</v>
      </c>
      <c r="E423" s="42">
        <v>278</v>
      </c>
      <c r="F423" s="43">
        <v>0</v>
      </c>
      <c r="G423" s="44">
        <f t="shared" si="142"/>
        <v>278</v>
      </c>
      <c r="H423" s="45">
        <f t="shared" si="143"/>
        <v>39.706740000000003</v>
      </c>
      <c r="I423" s="45">
        <f t="shared" si="144"/>
        <v>0</v>
      </c>
      <c r="J423" s="45">
        <f t="shared" si="145"/>
        <v>5.1618762000000009</v>
      </c>
      <c r="K423" s="46">
        <f t="shared" si="146"/>
        <v>0</v>
      </c>
      <c r="L423" s="47">
        <v>0.20000000000000001</v>
      </c>
      <c r="M423" s="48">
        <f t="shared" si="147"/>
        <v>0</v>
      </c>
      <c r="N423" s="49">
        <v>0.050000000000000003</v>
      </c>
      <c r="O423" s="50">
        <f t="shared" si="148"/>
        <v>0</v>
      </c>
      <c r="P423" s="49">
        <v>0.050000000000000003</v>
      </c>
      <c r="Q423" s="50">
        <f t="shared" si="149"/>
        <v>0</v>
      </c>
      <c r="R423" s="51">
        <f t="shared" si="150"/>
        <v>0</v>
      </c>
      <c r="S423" s="52">
        <f t="shared" si="151"/>
        <v>0</v>
      </c>
      <c r="T423" s="53" t="e">
        <f t="shared" si="152"/>
        <v>#DIV/0!</v>
      </c>
    </row>
    <row r="424" ht="15.95" customHeight="1">
      <c r="A424" s="352" t="s">
        <v>502</v>
      </c>
      <c r="B424" s="39" t="s">
        <v>238</v>
      </c>
      <c r="C424" s="40" t="s">
        <v>239</v>
      </c>
      <c r="D424" s="41">
        <v>0</v>
      </c>
      <c r="E424" s="42">
        <v>88</v>
      </c>
      <c r="F424" s="43">
        <v>0</v>
      </c>
      <c r="G424" s="44">
        <f t="shared" si="142"/>
        <v>88</v>
      </c>
      <c r="H424" s="45">
        <f t="shared" si="143"/>
        <v>12.569040000000001</v>
      </c>
      <c r="I424" s="45">
        <f t="shared" si="144"/>
        <v>0</v>
      </c>
      <c r="J424" s="45">
        <f t="shared" si="145"/>
        <v>1.6339752000000003</v>
      </c>
      <c r="K424" s="46">
        <f t="shared" si="146"/>
        <v>0</v>
      </c>
      <c r="L424" s="47">
        <v>0.20000000000000001</v>
      </c>
      <c r="M424" s="48">
        <f t="shared" si="147"/>
        <v>0</v>
      </c>
      <c r="N424" s="49">
        <v>0.050000000000000003</v>
      </c>
      <c r="O424" s="50">
        <f t="shared" si="148"/>
        <v>0</v>
      </c>
      <c r="P424" s="49">
        <v>0.050000000000000003</v>
      </c>
      <c r="Q424" s="50">
        <f t="shared" si="149"/>
        <v>0</v>
      </c>
      <c r="R424" s="51">
        <f t="shared" si="150"/>
        <v>0</v>
      </c>
      <c r="S424" s="52">
        <f t="shared" si="151"/>
        <v>0</v>
      </c>
      <c r="T424" s="53" t="e">
        <f t="shared" si="152"/>
        <v>#DIV/0!</v>
      </c>
    </row>
    <row r="425" ht="15.95" customHeight="1">
      <c r="A425" s="352" t="s">
        <v>502</v>
      </c>
      <c r="B425" s="56" t="s">
        <v>240</v>
      </c>
      <c r="C425" s="55" t="s">
        <v>241</v>
      </c>
      <c r="D425" s="41">
        <v>0</v>
      </c>
      <c r="E425" s="42">
        <v>198</v>
      </c>
      <c r="F425" s="43">
        <v>0</v>
      </c>
      <c r="G425" s="44">
        <f t="shared" si="142"/>
        <v>198</v>
      </c>
      <c r="H425" s="45">
        <f t="shared" si="143"/>
        <v>28.280340000000002</v>
      </c>
      <c r="I425" s="45">
        <f t="shared" si="144"/>
        <v>0</v>
      </c>
      <c r="J425" s="45">
        <f t="shared" si="145"/>
        <v>3.6764442000000006</v>
      </c>
      <c r="K425" s="46">
        <f t="shared" si="146"/>
        <v>0</v>
      </c>
      <c r="L425" s="47">
        <v>0.20000000000000001</v>
      </c>
      <c r="M425" s="48">
        <f t="shared" si="147"/>
        <v>0</v>
      </c>
      <c r="N425" s="49">
        <v>0.050000000000000003</v>
      </c>
      <c r="O425" s="50">
        <f t="shared" si="148"/>
        <v>0</v>
      </c>
      <c r="P425" s="49">
        <v>0.050000000000000003</v>
      </c>
      <c r="Q425" s="50">
        <f t="shared" si="149"/>
        <v>0</v>
      </c>
      <c r="R425" s="51">
        <f t="shared" si="150"/>
        <v>0</v>
      </c>
      <c r="S425" s="52">
        <f t="shared" si="151"/>
        <v>0</v>
      </c>
      <c r="T425" s="53" t="e">
        <f t="shared" si="152"/>
        <v>#DIV/0!</v>
      </c>
    </row>
    <row r="426" ht="15.95" customHeight="1">
      <c r="A426" s="352" t="s">
        <v>502</v>
      </c>
      <c r="B426" s="56" t="s">
        <v>242</v>
      </c>
      <c r="C426" s="55" t="s">
        <v>243</v>
      </c>
      <c r="D426" s="41">
        <v>0</v>
      </c>
      <c r="E426" s="42">
        <v>348</v>
      </c>
      <c r="F426" s="43">
        <v>0</v>
      </c>
      <c r="G426" s="44">
        <f t="shared" si="142"/>
        <v>348</v>
      </c>
      <c r="H426" s="45">
        <f t="shared" si="143"/>
        <v>49.704840000000004</v>
      </c>
      <c r="I426" s="45">
        <f t="shared" si="144"/>
        <v>0</v>
      </c>
      <c r="J426" s="45">
        <f t="shared" si="145"/>
        <v>6.4616292000000008</v>
      </c>
      <c r="K426" s="46">
        <f t="shared" si="146"/>
        <v>0</v>
      </c>
      <c r="L426" s="47">
        <v>0.20000000000000001</v>
      </c>
      <c r="M426" s="48">
        <f t="shared" si="147"/>
        <v>0</v>
      </c>
      <c r="N426" s="49">
        <v>0.050000000000000003</v>
      </c>
      <c r="O426" s="50">
        <f t="shared" si="148"/>
        <v>0</v>
      </c>
      <c r="P426" s="49">
        <v>0.050000000000000003</v>
      </c>
      <c r="Q426" s="50">
        <f t="shared" si="149"/>
        <v>0</v>
      </c>
      <c r="R426" s="51">
        <f t="shared" si="150"/>
        <v>0</v>
      </c>
      <c r="S426" s="52">
        <f t="shared" si="151"/>
        <v>0</v>
      </c>
      <c r="T426" s="53" t="e">
        <f t="shared" si="152"/>
        <v>#DIV/0!</v>
      </c>
    </row>
    <row r="427" ht="15.95" customHeight="1">
      <c r="A427" s="352" t="s">
        <v>502</v>
      </c>
      <c r="B427" s="56" t="s">
        <v>244</v>
      </c>
      <c r="C427" s="55" t="s">
        <v>245</v>
      </c>
      <c r="D427" s="41">
        <v>0</v>
      </c>
      <c r="E427" s="42">
        <v>498</v>
      </c>
      <c r="F427" s="43">
        <v>0</v>
      </c>
      <c r="G427" s="44">
        <f t="shared" si="142"/>
        <v>498</v>
      </c>
      <c r="H427" s="45">
        <f t="shared" si="143"/>
        <v>71.129340000000013</v>
      </c>
      <c r="I427" s="45">
        <f t="shared" si="144"/>
        <v>0</v>
      </c>
      <c r="J427" s="45">
        <f t="shared" si="145"/>
        <v>9.2468142000000029</v>
      </c>
      <c r="K427" s="46">
        <f t="shared" si="146"/>
        <v>0</v>
      </c>
      <c r="L427" s="47">
        <v>0.20000000000000001</v>
      </c>
      <c r="M427" s="48">
        <f t="shared" si="147"/>
        <v>0</v>
      </c>
      <c r="N427" s="49">
        <v>0.050000000000000003</v>
      </c>
      <c r="O427" s="50">
        <f t="shared" si="148"/>
        <v>0</v>
      </c>
      <c r="P427" s="49">
        <v>0.050000000000000003</v>
      </c>
      <c r="Q427" s="50">
        <f t="shared" si="149"/>
        <v>0</v>
      </c>
      <c r="R427" s="51">
        <f t="shared" si="150"/>
        <v>0</v>
      </c>
      <c r="S427" s="52">
        <f t="shared" si="151"/>
        <v>0</v>
      </c>
      <c r="T427" s="53" t="e">
        <f t="shared" si="152"/>
        <v>#DIV/0!</v>
      </c>
    </row>
    <row r="428" ht="15.95" customHeight="1">
      <c r="A428" s="352" t="s">
        <v>502</v>
      </c>
      <c r="B428" s="54" t="s">
        <v>246</v>
      </c>
      <c r="C428" s="55" t="s">
        <v>247</v>
      </c>
      <c r="D428" s="41">
        <v>0</v>
      </c>
      <c r="E428" s="42">
        <v>248</v>
      </c>
      <c r="F428" s="43">
        <v>0</v>
      </c>
      <c r="G428" s="44">
        <f t="shared" si="142"/>
        <v>248</v>
      </c>
      <c r="H428" s="45">
        <f t="shared" si="143"/>
        <v>35.421840000000003</v>
      </c>
      <c r="I428" s="45">
        <f t="shared" si="144"/>
        <v>0</v>
      </c>
      <c r="J428" s="45">
        <f t="shared" si="145"/>
        <v>4.6048392000000007</v>
      </c>
      <c r="K428" s="46">
        <f t="shared" si="146"/>
        <v>0</v>
      </c>
      <c r="L428" s="47">
        <v>0.20000000000000001</v>
      </c>
      <c r="M428" s="48">
        <f t="shared" si="147"/>
        <v>0</v>
      </c>
      <c r="N428" s="49">
        <v>0.050000000000000003</v>
      </c>
      <c r="O428" s="50">
        <f t="shared" si="148"/>
        <v>0</v>
      </c>
      <c r="P428" s="49">
        <v>0.050000000000000003</v>
      </c>
      <c r="Q428" s="50">
        <f t="shared" si="149"/>
        <v>0</v>
      </c>
      <c r="R428" s="51">
        <f t="shared" si="150"/>
        <v>0</v>
      </c>
      <c r="S428" s="52">
        <f t="shared" si="151"/>
        <v>0</v>
      </c>
      <c r="T428" s="53" t="e">
        <f t="shared" si="152"/>
        <v>#DIV/0!</v>
      </c>
    </row>
    <row r="429" ht="15.95" customHeight="1">
      <c r="A429" s="352" t="s">
        <v>502</v>
      </c>
      <c r="B429" s="54" t="s">
        <v>248</v>
      </c>
      <c r="C429" s="55" t="s">
        <v>249</v>
      </c>
      <c r="D429" s="41">
        <v>0</v>
      </c>
      <c r="E429" s="42">
        <v>348</v>
      </c>
      <c r="F429" s="43">
        <v>0</v>
      </c>
      <c r="G429" s="44">
        <f t="shared" si="142"/>
        <v>348</v>
      </c>
      <c r="H429" s="45">
        <f t="shared" si="143"/>
        <v>49.704840000000004</v>
      </c>
      <c r="I429" s="45">
        <f t="shared" si="144"/>
        <v>0</v>
      </c>
      <c r="J429" s="45">
        <f t="shared" si="145"/>
        <v>6.4616292000000008</v>
      </c>
      <c r="K429" s="46">
        <f t="shared" si="146"/>
        <v>0</v>
      </c>
      <c r="L429" s="47">
        <v>0.20000000000000001</v>
      </c>
      <c r="M429" s="48">
        <f t="shared" si="147"/>
        <v>0</v>
      </c>
      <c r="N429" s="49">
        <v>0.050000000000000003</v>
      </c>
      <c r="O429" s="50">
        <f t="shared" si="148"/>
        <v>0</v>
      </c>
      <c r="P429" s="49">
        <v>0.050000000000000003</v>
      </c>
      <c r="Q429" s="50">
        <f t="shared" si="149"/>
        <v>0</v>
      </c>
      <c r="R429" s="51">
        <f t="shared" si="150"/>
        <v>0</v>
      </c>
      <c r="S429" s="52">
        <f t="shared" si="151"/>
        <v>0</v>
      </c>
      <c r="T429" s="53" t="e">
        <f t="shared" si="152"/>
        <v>#DIV/0!</v>
      </c>
    </row>
    <row r="430" ht="15.95" customHeight="1">
      <c r="A430" s="352" t="s">
        <v>502</v>
      </c>
      <c r="B430" s="56" t="s">
        <v>250</v>
      </c>
      <c r="C430" s="40" t="s">
        <v>251</v>
      </c>
      <c r="D430" s="41">
        <v>0</v>
      </c>
      <c r="E430" s="42">
        <v>198</v>
      </c>
      <c r="F430" s="43">
        <v>0</v>
      </c>
      <c r="G430" s="44">
        <f t="shared" si="142"/>
        <v>198</v>
      </c>
      <c r="H430" s="45">
        <f t="shared" si="143"/>
        <v>28.280340000000002</v>
      </c>
      <c r="I430" s="45">
        <f t="shared" si="144"/>
        <v>0</v>
      </c>
      <c r="J430" s="45">
        <f t="shared" si="145"/>
        <v>3.6764442000000006</v>
      </c>
      <c r="K430" s="46">
        <f t="shared" si="146"/>
        <v>0</v>
      </c>
      <c r="L430" s="47">
        <v>0.20000000000000001</v>
      </c>
      <c r="M430" s="48">
        <f t="shared" si="147"/>
        <v>0</v>
      </c>
      <c r="N430" s="49">
        <v>0.050000000000000003</v>
      </c>
      <c r="O430" s="50">
        <f t="shared" si="148"/>
        <v>0</v>
      </c>
      <c r="P430" s="49">
        <v>0.050000000000000003</v>
      </c>
      <c r="Q430" s="50">
        <f t="shared" si="149"/>
        <v>0</v>
      </c>
      <c r="R430" s="51">
        <f t="shared" si="150"/>
        <v>0</v>
      </c>
      <c r="S430" s="52">
        <f t="shared" si="151"/>
        <v>0</v>
      </c>
      <c r="T430" s="53" t="e">
        <f t="shared" si="152"/>
        <v>#DIV/0!</v>
      </c>
    </row>
    <row r="431" ht="15.95" customHeight="1">
      <c r="A431" s="352" t="s">
        <v>502</v>
      </c>
      <c r="B431" s="56" t="s">
        <v>252</v>
      </c>
      <c r="C431" s="40" t="s">
        <v>253</v>
      </c>
      <c r="D431" s="41">
        <v>0</v>
      </c>
      <c r="E431" s="42">
        <v>398</v>
      </c>
      <c r="F431" s="43">
        <v>0</v>
      </c>
      <c r="G431" s="44">
        <f t="shared" si="142"/>
        <v>398</v>
      </c>
      <c r="H431" s="45">
        <f t="shared" si="143"/>
        <v>56.846340000000005</v>
      </c>
      <c r="I431" s="45">
        <f t="shared" si="144"/>
        <v>0</v>
      </c>
      <c r="J431" s="45">
        <f t="shared" si="145"/>
        <v>7.3900242000000009</v>
      </c>
      <c r="K431" s="46">
        <f t="shared" si="146"/>
        <v>0</v>
      </c>
      <c r="L431" s="47">
        <v>0.20000000000000001</v>
      </c>
      <c r="M431" s="48">
        <f t="shared" si="147"/>
        <v>0</v>
      </c>
      <c r="N431" s="49">
        <v>0.050000000000000003</v>
      </c>
      <c r="O431" s="50">
        <f t="shared" si="148"/>
        <v>0</v>
      </c>
      <c r="P431" s="49">
        <v>0.050000000000000003</v>
      </c>
      <c r="Q431" s="50">
        <f t="shared" si="149"/>
        <v>0</v>
      </c>
      <c r="R431" s="51">
        <f t="shared" si="150"/>
        <v>0</v>
      </c>
      <c r="S431" s="52">
        <f t="shared" si="151"/>
        <v>0</v>
      </c>
      <c r="T431" s="53" t="e">
        <f t="shared" si="152"/>
        <v>#DIV/0!</v>
      </c>
    </row>
    <row r="432" ht="15.95" customHeight="1">
      <c r="A432" s="352" t="s">
        <v>502</v>
      </c>
      <c r="B432" s="56" t="s">
        <v>254</v>
      </c>
      <c r="C432" s="40" t="s">
        <v>255</v>
      </c>
      <c r="D432" s="41">
        <v>0</v>
      </c>
      <c r="E432" s="42">
        <v>298</v>
      </c>
      <c r="F432" s="43">
        <v>0</v>
      </c>
      <c r="G432" s="44">
        <f t="shared" si="142"/>
        <v>298</v>
      </c>
      <c r="H432" s="45">
        <f t="shared" si="143"/>
        <v>42.563340000000004</v>
      </c>
      <c r="I432" s="45">
        <f t="shared" si="144"/>
        <v>0</v>
      </c>
      <c r="J432" s="45">
        <f t="shared" si="145"/>
        <v>5.5332342000000008</v>
      </c>
      <c r="K432" s="46">
        <f t="shared" si="146"/>
        <v>0</v>
      </c>
      <c r="L432" s="47">
        <v>0.20000000000000001</v>
      </c>
      <c r="M432" s="48">
        <f t="shared" si="147"/>
        <v>0</v>
      </c>
      <c r="N432" s="49">
        <v>0.050000000000000003</v>
      </c>
      <c r="O432" s="50">
        <f t="shared" si="148"/>
        <v>0</v>
      </c>
      <c r="P432" s="49">
        <v>0.050000000000000003</v>
      </c>
      <c r="Q432" s="50">
        <f t="shared" si="149"/>
        <v>0</v>
      </c>
      <c r="R432" s="51">
        <f t="shared" si="150"/>
        <v>0</v>
      </c>
      <c r="S432" s="52">
        <f t="shared" si="151"/>
        <v>0</v>
      </c>
      <c r="T432" s="53" t="e">
        <f t="shared" si="152"/>
        <v>#DIV/0!</v>
      </c>
    </row>
    <row r="433" ht="15.95" customHeight="1">
      <c r="A433" s="352" t="s">
        <v>502</v>
      </c>
      <c r="B433" s="56" t="s">
        <v>256</v>
      </c>
      <c r="C433" s="40" t="s">
        <v>257</v>
      </c>
      <c r="D433" s="41">
        <v>0</v>
      </c>
      <c r="E433" s="42">
        <v>178</v>
      </c>
      <c r="F433" s="43">
        <v>0</v>
      </c>
      <c r="G433" s="44">
        <f t="shared" si="142"/>
        <v>178</v>
      </c>
      <c r="H433" s="45">
        <f t="shared" si="143"/>
        <v>25.423740000000002</v>
      </c>
      <c r="I433" s="45">
        <f t="shared" si="144"/>
        <v>0</v>
      </c>
      <c r="J433" s="45">
        <f t="shared" si="145"/>
        <v>3.3050862000000003</v>
      </c>
      <c r="K433" s="46">
        <f t="shared" si="146"/>
        <v>0</v>
      </c>
      <c r="L433" s="47">
        <v>0.20000000000000001</v>
      </c>
      <c r="M433" s="48">
        <f t="shared" si="147"/>
        <v>0</v>
      </c>
      <c r="N433" s="49">
        <v>0.050000000000000003</v>
      </c>
      <c r="O433" s="50">
        <f t="shared" si="148"/>
        <v>0</v>
      </c>
      <c r="P433" s="49">
        <v>0.050000000000000003</v>
      </c>
      <c r="Q433" s="50">
        <f t="shared" si="149"/>
        <v>0</v>
      </c>
      <c r="R433" s="51">
        <f t="shared" si="150"/>
        <v>0</v>
      </c>
      <c r="S433" s="52">
        <f t="shared" si="151"/>
        <v>0</v>
      </c>
      <c r="T433" s="53" t="e">
        <f t="shared" si="152"/>
        <v>#DIV/0!</v>
      </c>
    </row>
    <row r="434" ht="15.95" customHeight="1">
      <c r="A434" s="352" t="s">
        <v>502</v>
      </c>
      <c r="B434" s="56" t="s">
        <v>258</v>
      </c>
      <c r="C434" s="40" t="s">
        <v>259</v>
      </c>
      <c r="D434" s="41">
        <v>0</v>
      </c>
      <c r="E434" s="42">
        <v>498</v>
      </c>
      <c r="F434" s="43">
        <v>0</v>
      </c>
      <c r="G434" s="44">
        <f t="shared" si="142"/>
        <v>498</v>
      </c>
      <c r="H434" s="45">
        <f t="shared" si="143"/>
        <v>71.129340000000013</v>
      </c>
      <c r="I434" s="45">
        <f t="shared" si="144"/>
        <v>0</v>
      </c>
      <c r="J434" s="45">
        <f t="shared" si="145"/>
        <v>9.2468142000000029</v>
      </c>
      <c r="K434" s="46">
        <f t="shared" si="146"/>
        <v>0</v>
      </c>
      <c r="L434" s="47">
        <v>0.20000000000000001</v>
      </c>
      <c r="M434" s="48">
        <f t="shared" si="147"/>
        <v>0</v>
      </c>
      <c r="N434" s="49">
        <v>0.050000000000000003</v>
      </c>
      <c r="O434" s="50">
        <f t="shared" si="148"/>
        <v>0</v>
      </c>
      <c r="P434" s="49">
        <v>0.050000000000000003</v>
      </c>
      <c r="Q434" s="50">
        <f t="shared" si="149"/>
        <v>0</v>
      </c>
      <c r="R434" s="51">
        <f t="shared" si="150"/>
        <v>0</v>
      </c>
      <c r="S434" s="52">
        <f t="shared" si="151"/>
        <v>0</v>
      </c>
      <c r="T434" s="53" t="e">
        <f t="shared" si="152"/>
        <v>#DIV/0!</v>
      </c>
    </row>
    <row r="435" ht="15.95" customHeight="1">
      <c r="A435" s="352" t="s">
        <v>502</v>
      </c>
      <c r="B435" s="39" t="s">
        <v>260</v>
      </c>
      <c r="C435" s="40" t="s">
        <v>261</v>
      </c>
      <c r="D435" s="41">
        <v>0</v>
      </c>
      <c r="E435" s="42">
        <v>268</v>
      </c>
      <c r="F435" s="43">
        <v>0</v>
      </c>
      <c r="G435" s="44">
        <f t="shared" si="142"/>
        <v>268</v>
      </c>
      <c r="H435" s="45">
        <f t="shared" si="143"/>
        <v>38.278440000000003</v>
      </c>
      <c r="I435" s="45">
        <f t="shared" si="144"/>
        <v>0</v>
      </c>
      <c r="J435" s="45">
        <f t="shared" si="145"/>
        <v>4.9761972000000005</v>
      </c>
      <c r="K435" s="46">
        <f t="shared" si="146"/>
        <v>0</v>
      </c>
      <c r="L435" s="47">
        <v>0.20000000000000001</v>
      </c>
      <c r="M435" s="48">
        <f t="shared" si="147"/>
        <v>0</v>
      </c>
      <c r="N435" s="49">
        <v>0.050000000000000003</v>
      </c>
      <c r="O435" s="50">
        <f t="shared" si="148"/>
        <v>0</v>
      </c>
      <c r="P435" s="49">
        <v>0.050000000000000003</v>
      </c>
      <c r="Q435" s="50">
        <f t="shared" si="149"/>
        <v>0</v>
      </c>
      <c r="R435" s="51">
        <f t="shared" si="150"/>
        <v>0</v>
      </c>
      <c r="S435" s="52">
        <f t="shared" si="151"/>
        <v>0</v>
      </c>
      <c r="T435" s="53" t="e">
        <f t="shared" si="152"/>
        <v>#DIV/0!</v>
      </c>
    </row>
    <row r="436" ht="15.95" customHeight="1">
      <c r="A436" s="352" t="s">
        <v>502</v>
      </c>
      <c r="B436" s="39" t="s">
        <v>262</v>
      </c>
      <c r="C436" s="40" t="s">
        <v>263</v>
      </c>
      <c r="D436" s="41">
        <v>0</v>
      </c>
      <c r="E436" s="42">
        <v>258</v>
      </c>
      <c r="F436" s="43">
        <v>0</v>
      </c>
      <c r="G436" s="44">
        <f t="shared" si="142"/>
        <v>258</v>
      </c>
      <c r="H436" s="45">
        <f t="shared" si="143"/>
        <v>36.850140000000003</v>
      </c>
      <c r="I436" s="45">
        <f t="shared" si="144"/>
        <v>0</v>
      </c>
      <c r="J436" s="45">
        <f t="shared" si="145"/>
        <v>4.7905182000000002</v>
      </c>
      <c r="K436" s="46">
        <f t="shared" si="146"/>
        <v>0</v>
      </c>
      <c r="L436" s="47">
        <v>0.20000000000000001</v>
      </c>
      <c r="M436" s="48">
        <f t="shared" si="147"/>
        <v>0</v>
      </c>
      <c r="N436" s="49">
        <v>0.050000000000000003</v>
      </c>
      <c r="O436" s="50">
        <f t="shared" si="148"/>
        <v>0</v>
      </c>
      <c r="P436" s="49">
        <v>0.050000000000000003</v>
      </c>
      <c r="Q436" s="50">
        <f t="shared" si="149"/>
        <v>0</v>
      </c>
      <c r="R436" s="51">
        <f t="shared" si="150"/>
        <v>0</v>
      </c>
      <c r="S436" s="52">
        <f t="shared" si="151"/>
        <v>0</v>
      </c>
      <c r="T436" s="53" t="e">
        <f t="shared" si="152"/>
        <v>#DIV/0!</v>
      </c>
    </row>
    <row r="437" ht="15.95" customHeight="1">
      <c r="A437" s="352" t="s">
        <v>502</v>
      </c>
      <c r="B437" s="39" t="s">
        <v>264</v>
      </c>
      <c r="C437" s="40" t="s">
        <v>265</v>
      </c>
      <c r="D437" s="41">
        <v>0</v>
      </c>
      <c r="E437" s="42">
        <v>314</v>
      </c>
      <c r="F437" s="43">
        <v>0</v>
      </c>
      <c r="G437" s="44">
        <f t="shared" si="142"/>
        <v>314</v>
      </c>
      <c r="H437" s="45">
        <f t="shared" si="143"/>
        <v>44.848620000000004</v>
      </c>
      <c r="I437" s="45">
        <f t="shared" si="144"/>
        <v>0</v>
      </c>
      <c r="J437" s="45">
        <f t="shared" si="145"/>
        <v>5.8303206000000003</v>
      </c>
      <c r="K437" s="46">
        <f t="shared" si="146"/>
        <v>0</v>
      </c>
      <c r="L437" s="47">
        <v>0.20000000000000001</v>
      </c>
      <c r="M437" s="48">
        <f t="shared" si="147"/>
        <v>0</v>
      </c>
      <c r="N437" s="49">
        <v>0.050000000000000003</v>
      </c>
      <c r="O437" s="50">
        <f t="shared" si="148"/>
        <v>0</v>
      </c>
      <c r="P437" s="49">
        <v>0.050000000000000003</v>
      </c>
      <c r="Q437" s="50">
        <f t="shared" si="149"/>
        <v>0</v>
      </c>
      <c r="R437" s="51">
        <f t="shared" si="150"/>
        <v>0</v>
      </c>
      <c r="S437" s="52">
        <f t="shared" si="151"/>
        <v>0</v>
      </c>
      <c r="T437" s="53" t="e">
        <f t="shared" si="152"/>
        <v>#DIV/0!</v>
      </c>
    </row>
    <row r="438" ht="15.95" customHeight="1">
      <c r="A438" s="352" t="s">
        <v>502</v>
      </c>
      <c r="B438" s="39" t="s">
        <v>266</v>
      </c>
      <c r="C438" s="40" t="s">
        <v>267</v>
      </c>
      <c r="D438" s="41">
        <v>0</v>
      </c>
      <c r="E438" s="42">
        <v>198</v>
      </c>
      <c r="F438" s="43">
        <v>0</v>
      </c>
      <c r="G438" s="44">
        <f t="shared" si="142"/>
        <v>198</v>
      </c>
      <c r="H438" s="45">
        <f t="shared" si="143"/>
        <v>28.280340000000002</v>
      </c>
      <c r="I438" s="45">
        <f t="shared" si="144"/>
        <v>0</v>
      </c>
      <c r="J438" s="45">
        <f t="shared" si="145"/>
        <v>3.6764442000000006</v>
      </c>
      <c r="K438" s="46">
        <f t="shared" si="146"/>
        <v>0</v>
      </c>
      <c r="L438" s="47">
        <v>0.20000000000000001</v>
      </c>
      <c r="M438" s="48">
        <f t="shared" si="147"/>
        <v>0</v>
      </c>
      <c r="N438" s="49">
        <v>0.050000000000000003</v>
      </c>
      <c r="O438" s="50">
        <f t="shared" si="148"/>
        <v>0</v>
      </c>
      <c r="P438" s="49">
        <v>0.050000000000000003</v>
      </c>
      <c r="Q438" s="50">
        <f t="shared" si="149"/>
        <v>0</v>
      </c>
      <c r="R438" s="51">
        <f t="shared" si="150"/>
        <v>0</v>
      </c>
      <c r="S438" s="52">
        <f t="shared" si="151"/>
        <v>0</v>
      </c>
      <c r="T438" s="53" t="e">
        <f t="shared" si="152"/>
        <v>#DIV/0!</v>
      </c>
    </row>
    <row r="439" ht="15.95" customHeight="1">
      <c r="A439" s="352" t="s">
        <v>502</v>
      </c>
      <c r="B439" s="39" t="s">
        <v>268</v>
      </c>
      <c r="C439" s="40" t="s">
        <v>269</v>
      </c>
      <c r="D439" s="41">
        <v>0</v>
      </c>
      <c r="E439" s="42">
        <v>398</v>
      </c>
      <c r="F439" s="43">
        <v>0</v>
      </c>
      <c r="G439" s="44">
        <f t="shared" si="142"/>
        <v>398</v>
      </c>
      <c r="H439" s="45">
        <f t="shared" si="143"/>
        <v>56.846340000000005</v>
      </c>
      <c r="I439" s="45">
        <f t="shared" si="144"/>
        <v>0</v>
      </c>
      <c r="J439" s="45">
        <f t="shared" si="145"/>
        <v>7.3900242000000009</v>
      </c>
      <c r="K439" s="46">
        <f t="shared" si="146"/>
        <v>0</v>
      </c>
      <c r="L439" s="47">
        <v>0.20000000000000001</v>
      </c>
      <c r="M439" s="48">
        <f t="shared" si="147"/>
        <v>0</v>
      </c>
      <c r="N439" s="49">
        <v>0.050000000000000003</v>
      </c>
      <c r="O439" s="50">
        <f t="shared" si="148"/>
        <v>0</v>
      </c>
      <c r="P439" s="49">
        <v>0.050000000000000003</v>
      </c>
      <c r="Q439" s="50">
        <f t="shared" si="149"/>
        <v>0</v>
      </c>
      <c r="R439" s="51">
        <f t="shared" si="150"/>
        <v>0</v>
      </c>
      <c r="S439" s="52">
        <f t="shared" si="151"/>
        <v>0</v>
      </c>
      <c r="T439" s="53" t="e">
        <f t="shared" si="152"/>
        <v>#DIV/0!</v>
      </c>
    </row>
    <row r="440" ht="15.95" customHeight="1">
      <c r="A440" s="352" t="s">
        <v>502</v>
      </c>
      <c r="B440" s="56" t="s">
        <v>270</v>
      </c>
      <c r="C440" s="62" t="s">
        <v>271</v>
      </c>
      <c r="D440" s="41">
        <v>0</v>
      </c>
      <c r="E440" s="42">
        <v>348</v>
      </c>
      <c r="F440" s="43">
        <v>0</v>
      </c>
      <c r="G440" s="44">
        <f t="shared" si="142"/>
        <v>348</v>
      </c>
      <c r="H440" s="45">
        <f t="shared" si="143"/>
        <v>49.704840000000004</v>
      </c>
      <c r="I440" s="45">
        <f t="shared" si="144"/>
        <v>0</v>
      </c>
      <c r="J440" s="45">
        <f t="shared" si="145"/>
        <v>6.4616292000000008</v>
      </c>
      <c r="K440" s="46">
        <f t="shared" si="146"/>
        <v>0</v>
      </c>
      <c r="L440" s="47">
        <v>0.20000000000000001</v>
      </c>
      <c r="M440" s="48">
        <f t="shared" si="147"/>
        <v>0</v>
      </c>
      <c r="N440" s="49">
        <v>0.050000000000000003</v>
      </c>
      <c r="O440" s="50">
        <f t="shared" si="148"/>
        <v>0</v>
      </c>
      <c r="P440" s="49">
        <v>0.050000000000000003</v>
      </c>
      <c r="Q440" s="50">
        <f t="shared" si="149"/>
        <v>0</v>
      </c>
      <c r="R440" s="51">
        <f t="shared" si="150"/>
        <v>0</v>
      </c>
      <c r="S440" s="52">
        <f t="shared" si="151"/>
        <v>0</v>
      </c>
      <c r="T440" s="53" t="e">
        <f t="shared" si="152"/>
        <v>#DIV/0!</v>
      </c>
    </row>
    <row r="441" ht="15.95" customHeight="1">
      <c r="A441" s="352" t="s">
        <v>502</v>
      </c>
      <c r="B441" s="56" t="s">
        <v>272</v>
      </c>
      <c r="C441" s="62" t="s">
        <v>273</v>
      </c>
      <c r="D441" s="41">
        <v>0</v>
      </c>
      <c r="E441" s="42">
        <v>498</v>
      </c>
      <c r="F441" s="43">
        <v>0</v>
      </c>
      <c r="G441" s="44">
        <f t="shared" si="142"/>
        <v>498</v>
      </c>
      <c r="H441" s="45">
        <f t="shared" si="143"/>
        <v>71.129340000000013</v>
      </c>
      <c r="I441" s="45">
        <f t="shared" si="144"/>
        <v>0</v>
      </c>
      <c r="J441" s="45">
        <f t="shared" si="145"/>
        <v>9.2468142000000029</v>
      </c>
      <c r="K441" s="46">
        <f t="shared" si="146"/>
        <v>0</v>
      </c>
      <c r="L441" s="47">
        <v>0.20000000000000001</v>
      </c>
      <c r="M441" s="48">
        <f t="shared" si="147"/>
        <v>0</v>
      </c>
      <c r="N441" s="49">
        <v>0.050000000000000003</v>
      </c>
      <c r="O441" s="50">
        <f t="shared" si="148"/>
        <v>0</v>
      </c>
      <c r="P441" s="49">
        <v>0.050000000000000003</v>
      </c>
      <c r="Q441" s="50">
        <f t="shared" si="149"/>
        <v>0</v>
      </c>
      <c r="R441" s="51">
        <f t="shared" si="150"/>
        <v>0</v>
      </c>
      <c r="S441" s="52">
        <f t="shared" si="151"/>
        <v>0</v>
      </c>
      <c r="T441" s="53" t="e">
        <f t="shared" si="152"/>
        <v>#DIV/0!</v>
      </c>
    </row>
    <row r="442" ht="15.95" customHeight="1">
      <c r="A442" s="352" t="s">
        <v>502</v>
      </c>
      <c r="B442" s="56" t="s">
        <v>274</v>
      </c>
      <c r="C442" s="62" t="s">
        <v>275</v>
      </c>
      <c r="D442" s="41">
        <v>0</v>
      </c>
      <c r="E442" s="42">
        <v>548</v>
      </c>
      <c r="F442" s="43">
        <v>0</v>
      </c>
      <c r="G442" s="44">
        <f t="shared" si="142"/>
        <v>548</v>
      </c>
      <c r="H442" s="45">
        <f t="shared" si="143"/>
        <v>78.270840000000007</v>
      </c>
      <c r="I442" s="45">
        <f t="shared" si="144"/>
        <v>0</v>
      </c>
      <c r="J442" s="45">
        <f t="shared" si="145"/>
        <v>10.175209200000001</v>
      </c>
      <c r="K442" s="46">
        <f t="shared" si="146"/>
        <v>0</v>
      </c>
      <c r="L442" s="47">
        <v>0.20000000000000001</v>
      </c>
      <c r="M442" s="48">
        <f t="shared" si="147"/>
        <v>0</v>
      </c>
      <c r="N442" s="49">
        <v>0.050000000000000003</v>
      </c>
      <c r="O442" s="50">
        <f t="shared" si="148"/>
        <v>0</v>
      </c>
      <c r="P442" s="49">
        <v>0.050000000000000003</v>
      </c>
      <c r="Q442" s="50">
        <f t="shared" si="149"/>
        <v>0</v>
      </c>
      <c r="R442" s="51">
        <f t="shared" si="150"/>
        <v>0</v>
      </c>
      <c r="S442" s="52">
        <f t="shared" si="151"/>
        <v>0</v>
      </c>
      <c r="T442" s="53" t="e">
        <f t="shared" si="152"/>
        <v>#DIV/0!</v>
      </c>
    </row>
    <row r="443" ht="15.95" customHeight="1">
      <c r="A443" s="352" t="s">
        <v>502</v>
      </c>
      <c r="B443" s="39" t="s">
        <v>276</v>
      </c>
      <c r="C443" s="59" t="s">
        <v>277</v>
      </c>
      <c r="D443" s="41">
        <v>0</v>
      </c>
      <c r="E443" s="42">
        <v>248</v>
      </c>
      <c r="F443" s="43">
        <v>0</v>
      </c>
      <c r="G443" s="44">
        <f t="shared" si="142"/>
        <v>248</v>
      </c>
      <c r="H443" s="45">
        <f t="shared" si="143"/>
        <v>35.421840000000003</v>
      </c>
      <c r="I443" s="45">
        <f t="shared" si="144"/>
        <v>0</v>
      </c>
      <c r="J443" s="45">
        <f t="shared" si="145"/>
        <v>4.6048392000000007</v>
      </c>
      <c r="K443" s="46">
        <f t="shared" si="146"/>
        <v>0</v>
      </c>
      <c r="L443" s="47">
        <v>0.20000000000000001</v>
      </c>
      <c r="M443" s="48">
        <f t="shared" si="147"/>
        <v>0</v>
      </c>
      <c r="N443" s="49">
        <v>0.050000000000000003</v>
      </c>
      <c r="O443" s="50">
        <f t="shared" si="148"/>
        <v>0</v>
      </c>
      <c r="P443" s="49">
        <v>0.050000000000000003</v>
      </c>
      <c r="Q443" s="50">
        <f t="shared" si="149"/>
        <v>0</v>
      </c>
      <c r="R443" s="51">
        <f t="shared" si="150"/>
        <v>0</v>
      </c>
      <c r="S443" s="52">
        <f t="shared" si="151"/>
        <v>0</v>
      </c>
      <c r="T443" s="53" t="e">
        <f t="shared" si="152"/>
        <v>#DIV/0!</v>
      </c>
    </row>
    <row r="444" ht="15.95" customHeight="1">
      <c r="A444" s="352" t="s">
        <v>502</v>
      </c>
      <c r="B444" s="39" t="s">
        <v>278</v>
      </c>
      <c r="C444" s="59" t="s">
        <v>279</v>
      </c>
      <c r="D444" s="41">
        <v>0</v>
      </c>
      <c r="E444" s="42">
        <v>348</v>
      </c>
      <c r="F444" s="43">
        <v>0</v>
      </c>
      <c r="G444" s="44">
        <f t="shared" ref="G444:G450" si="153">ROUNDDOWN(E444*(1-F444),0)</f>
        <v>348</v>
      </c>
      <c r="H444" s="45">
        <f t="shared" ref="H444:H468" si="154">G444*$C$6</f>
        <v>49.704840000000004</v>
      </c>
      <c r="I444" s="45">
        <f t="shared" ref="I444:I468" si="155">H444*D444</f>
        <v>0</v>
      </c>
      <c r="J444" s="45">
        <f t="shared" ref="J444:J468" si="156">H444*0.13</f>
        <v>6.4616292000000008</v>
      </c>
      <c r="K444" s="46">
        <f t="shared" ref="K444:K468" si="157">(H444-J444)*D444</f>
        <v>0</v>
      </c>
      <c r="L444" s="47">
        <v>0.20000000000000001</v>
      </c>
      <c r="M444" s="48">
        <f t="shared" ref="M444:M468" si="158">K444*L444</f>
        <v>0</v>
      </c>
      <c r="N444" s="49">
        <v>0.050000000000000003</v>
      </c>
      <c r="O444" s="50">
        <f t="shared" ref="O444:O468" si="159">K444*N444</f>
        <v>0</v>
      </c>
      <c r="P444" s="49">
        <v>0.050000000000000003</v>
      </c>
      <c r="Q444" s="50">
        <f t="shared" ref="Q444:Q468" si="160">K444*P444</f>
        <v>0</v>
      </c>
      <c r="R444" s="51">
        <f t="shared" ref="R444:R468" si="161">IFERROR(ROUND((K444-M444-O444-Q444)/D444,2),0)</f>
        <v>0</v>
      </c>
      <c r="S444" s="52">
        <f t="shared" ref="S444:S468" si="162">+D444*R444</f>
        <v>0</v>
      </c>
      <c r="T444" s="53" t="e">
        <f t="shared" ref="T444:T468" si="163">S444/I444</f>
        <v>#DIV/0!</v>
      </c>
    </row>
    <row r="445" ht="15.95" customHeight="1">
      <c r="A445" s="352" t="s">
        <v>502</v>
      </c>
      <c r="B445" s="39" t="s">
        <v>280</v>
      </c>
      <c r="C445" s="40" t="s">
        <v>281</v>
      </c>
      <c r="D445" s="41">
        <v>0</v>
      </c>
      <c r="E445" s="42">
        <v>348</v>
      </c>
      <c r="F445" s="43">
        <v>0</v>
      </c>
      <c r="G445" s="44">
        <f t="shared" si="153"/>
        <v>348</v>
      </c>
      <c r="H445" s="45">
        <f t="shared" si="154"/>
        <v>49.704840000000004</v>
      </c>
      <c r="I445" s="45">
        <f t="shared" si="155"/>
        <v>0</v>
      </c>
      <c r="J445" s="45">
        <f t="shared" si="156"/>
        <v>6.4616292000000008</v>
      </c>
      <c r="K445" s="46">
        <f t="shared" si="157"/>
        <v>0</v>
      </c>
      <c r="L445" s="47">
        <v>0.20000000000000001</v>
      </c>
      <c r="M445" s="48">
        <f t="shared" si="158"/>
        <v>0</v>
      </c>
      <c r="N445" s="49">
        <v>0.050000000000000003</v>
      </c>
      <c r="O445" s="50">
        <f t="shared" si="159"/>
        <v>0</v>
      </c>
      <c r="P445" s="49">
        <v>0.050000000000000003</v>
      </c>
      <c r="Q445" s="50">
        <f t="shared" si="160"/>
        <v>0</v>
      </c>
      <c r="R445" s="51">
        <f t="shared" si="161"/>
        <v>0</v>
      </c>
      <c r="S445" s="52">
        <f t="shared" si="162"/>
        <v>0</v>
      </c>
      <c r="T445" s="53" t="e">
        <f t="shared" si="163"/>
        <v>#DIV/0!</v>
      </c>
    </row>
    <row r="446" ht="15.95" customHeight="1">
      <c r="A446" s="352" t="s">
        <v>502</v>
      </c>
      <c r="B446" s="39" t="s">
        <v>282</v>
      </c>
      <c r="C446" s="40" t="s">
        <v>283</v>
      </c>
      <c r="D446" s="41">
        <v>0</v>
      </c>
      <c r="E446" s="42">
        <v>498</v>
      </c>
      <c r="F446" s="43">
        <v>0</v>
      </c>
      <c r="G446" s="44">
        <f t="shared" si="153"/>
        <v>498</v>
      </c>
      <c r="H446" s="45">
        <f t="shared" si="154"/>
        <v>71.129340000000013</v>
      </c>
      <c r="I446" s="45">
        <f t="shared" si="155"/>
        <v>0</v>
      </c>
      <c r="J446" s="45">
        <f t="shared" si="156"/>
        <v>9.2468142000000029</v>
      </c>
      <c r="K446" s="46">
        <f t="shared" si="157"/>
        <v>0</v>
      </c>
      <c r="L446" s="47">
        <v>0.20000000000000001</v>
      </c>
      <c r="M446" s="48">
        <f t="shared" si="158"/>
        <v>0</v>
      </c>
      <c r="N446" s="49">
        <v>0.050000000000000003</v>
      </c>
      <c r="O446" s="50">
        <f t="shared" si="159"/>
        <v>0</v>
      </c>
      <c r="P446" s="49">
        <v>0.050000000000000003</v>
      </c>
      <c r="Q446" s="50">
        <f t="shared" si="160"/>
        <v>0</v>
      </c>
      <c r="R446" s="51">
        <f t="shared" si="161"/>
        <v>0</v>
      </c>
      <c r="S446" s="52">
        <f t="shared" si="162"/>
        <v>0</v>
      </c>
      <c r="T446" s="53" t="e">
        <f t="shared" si="163"/>
        <v>#DIV/0!</v>
      </c>
    </row>
    <row r="447" ht="15.95" customHeight="1">
      <c r="A447" s="352" t="s">
        <v>502</v>
      </c>
      <c r="B447" s="39" t="s">
        <v>284</v>
      </c>
      <c r="C447" s="40" t="s">
        <v>285</v>
      </c>
      <c r="D447" s="41">
        <v>0</v>
      </c>
      <c r="E447" s="42">
        <v>148</v>
      </c>
      <c r="F447" s="43">
        <v>0</v>
      </c>
      <c r="G447" s="44">
        <f t="shared" si="153"/>
        <v>148</v>
      </c>
      <c r="H447" s="45">
        <f t="shared" si="154"/>
        <v>21.138840000000002</v>
      </c>
      <c r="I447" s="45">
        <f t="shared" si="155"/>
        <v>0</v>
      </c>
      <c r="J447" s="45">
        <f t="shared" si="156"/>
        <v>2.7480492000000005</v>
      </c>
      <c r="K447" s="46">
        <f t="shared" si="157"/>
        <v>0</v>
      </c>
      <c r="L447" s="47">
        <v>0.20000000000000001</v>
      </c>
      <c r="M447" s="48">
        <f t="shared" si="158"/>
        <v>0</v>
      </c>
      <c r="N447" s="49">
        <v>0.050000000000000003</v>
      </c>
      <c r="O447" s="50">
        <f t="shared" si="159"/>
        <v>0</v>
      </c>
      <c r="P447" s="49">
        <v>0.050000000000000003</v>
      </c>
      <c r="Q447" s="50">
        <f t="shared" si="160"/>
        <v>0</v>
      </c>
      <c r="R447" s="51">
        <f t="shared" si="161"/>
        <v>0</v>
      </c>
      <c r="S447" s="52">
        <f t="shared" si="162"/>
        <v>0</v>
      </c>
      <c r="T447" s="53" t="e">
        <f t="shared" si="163"/>
        <v>#DIV/0!</v>
      </c>
    </row>
    <row r="448" ht="15.95" customHeight="1">
      <c r="A448" s="352" t="s">
        <v>502</v>
      </c>
      <c r="B448" s="56" t="s">
        <v>286</v>
      </c>
      <c r="C448" s="40" t="s">
        <v>287</v>
      </c>
      <c r="D448" s="41">
        <v>0</v>
      </c>
      <c r="E448" s="42">
        <v>198</v>
      </c>
      <c r="F448" s="43">
        <v>0</v>
      </c>
      <c r="G448" s="44">
        <f t="shared" si="153"/>
        <v>198</v>
      </c>
      <c r="H448" s="45">
        <f t="shared" si="154"/>
        <v>28.280340000000002</v>
      </c>
      <c r="I448" s="45">
        <f t="shared" si="155"/>
        <v>0</v>
      </c>
      <c r="J448" s="45">
        <f t="shared" si="156"/>
        <v>3.6764442000000006</v>
      </c>
      <c r="K448" s="46">
        <f t="shared" si="157"/>
        <v>0</v>
      </c>
      <c r="L448" s="47">
        <v>0.20000000000000001</v>
      </c>
      <c r="M448" s="48">
        <f t="shared" si="158"/>
        <v>0</v>
      </c>
      <c r="N448" s="49">
        <v>0.050000000000000003</v>
      </c>
      <c r="O448" s="50">
        <f t="shared" si="159"/>
        <v>0</v>
      </c>
      <c r="P448" s="49">
        <v>0.050000000000000003</v>
      </c>
      <c r="Q448" s="50">
        <f t="shared" si="160"/>
        <v>0</v>
      </c>
      <c r="R448" s="51">
        <f t="shared" si="161"/>
        <v>0</v>
      </c>
      <c r="S448" s="52">
        <f t="shared" si="162"/>
        <v>0</v>
      </c>
      <c r="T448" s="63" t="e">
        <f t="shared" si="163"/>
        <v>#DIV/0!</v>
      </c>
    </row>
    <row r="449" ht="15.95" customHeight="1">
      <c r="A449" s="352" t="s">
        <v>502</v>
      </c>
      <c r="B449" s="64" t="s">
        <v>288</v>
      </c>
      <c r="C449" s="65" t="s">
        <v>289</v>
      </c>
      <c r="D449" s="41">
        <v>0</v>
      </c>
      <c r="E449" s="42">
        <v>198</v>
      </c>
      <c r="F449" s="43">
        <v>0</v>
      </c>
      <c r="G449" s="44">
        <f t="shared" si="153"/>
        <v>198</v>
      </c>
      <c r="H449" s="45">
        <f t="shared" si="154"/>
        <v>28.280340000000002</v>
      </c>
      <c r="I449" s="45">
        <f t="shared" si="155"/>
        <v>0</v>
      </c>
      <c r="J449" s="45">
        <f t="shared" si="156"/>
        <v>3.6764442000000006</v>
      </c>
      <c r="K449" s="46">
        <f t="shared" si="157"/>
        <v>0</v>
      </c>
      <c r="L449" s="47">
        <v>0.20000000000000001</v>
      </c>
      <c r="M449" s="48">
        <f t="shared" si="158"/>
        <v>0</v>
      </c>
      <c r="N449" s="49">
        <v>0.050000000000000003</v>
      </c>
      <c r="O449" s="50">
        <f t="shared" si="159"/>
        <v>0</v>
      </c>
      <c r="P449" s="49">
        <v>0.050000000000000003</v>
      </c>
      <c r="Q449" s="50">
        <f t="shared" si="160"/>
        <v>0</v>
      </c>
      <c r="R449" s="51">
        <f t="shared" si="161"/>
        <v>0</v>
      </c>
      <c r="S449" s="52">
        <f t="shared" si="162"/>
        <v>0</v>
      </c>
      <c r="T449" s="63" t="e">
        <f t="shared" si="163"/>
        <v>#DIV/0!</v>
      </c>
    </row>
    <row r="450" ht="15.95" customHeight="1">
      <c r="A450" s="352" t="s">
        <v>502</v>
      </c>
      <c r="B450" s="64" t="s">
        <v>290</v>
      </c>
      <c r="C450" s="65" t="s">
        <v>291</v>
      </c>
      <c r="D450" s="41">
        <v>0</v>
      </c>
      <c r="E450" s="42">
        <v>298</v>
      </c>
      <c r="F450" s="43">
        <v>0</v>
      </c>
      <c r="G450" s="44">
        <f t="shared" si="153"/>
        <v>298</v>
      </c>
      <c r="H450" s="45">
        <f t="shared" si="154"/>
        <v>42.563340000000004</v>
      </c>
      <c r="I450" s="45">
        <f t="shared" si="155"/>
        <v>0</v>
      </c>
      <c r="J450" s="45">
        <f t="shared" si="156"/>
        <v>5.5332342000000008</v>
      </c>
      <c r="K450" s="46">
        <f t="shared" si="157"/>
        <v>0</v>
      </c>
      <c r="L450" s="47">
        <v>0.20000000000000001</v>
      </c>
      <c r="M450" s="48">
        <f t="shared" si="158"/>
        <v>0</v>
      </c>
      <c r="N450" s="49">
        <v>0.050000000000000003</v>
      </c>
      <c r="O450" s="50">
        <f t="shared" si="159"/>
        <v>0</v>
      </c>
      <c r="P450" s="49">
        <v>0.050000000000000003</v>
      </c>
      <c r="Q450" s="50">
        <f t="shared" si="160"/>
        <v>0</v>
      </c>
      <c r="R450" s="51">
        <f t="shared" si="161"/>
        <v>0</v>
      </c>
      <c r="S450" s="52">
        <f t="shared" si="162"/>
        <v>0</v>
      </c>
      <c r="T450" s="63" t="e">
        <f t="shared" si="163"/>
        <v>#DIV/0!</v>
      </c>
    </row>
    <row r="451" ht="15.95" customHeight="1">
      <c r="A451" s="352" t="s">
        <v>502</v>
      </c>
      <c r="B451" s="71" t="s">
        <v>292</v>
      </c>
      <c r="C451" s="67" t="s">
        <v>293</v>
      </c>
      <c r="D451" s="68">
        <v>0</v>
      </c>
      <c r="E451" s="42">
        <v>298</v>
      </c>
      <c r="F451" s="43">
        <v>0</v>
      </c>
      <c r="G451" s="44">
        <f t="shared" ref="G451:G468" si="164">E451*(1-F451)</f>
        <v>298</v>
      </c>
      <c r="H451" s="45">
        <f t="shared" si="154"/>
        <v>42.563340000000004</v>
      </c>
      <c r="I451" s="45">
        <f t="shared" si="155"/>
        <v>0</v>
      </c>
      <c r="J451" s="45">
        <f t="shared" si="156"/>
        <v>5.5332342000000008</v>
      </c>
      <c r="K451" s="46">
        <f t="shared" si="157"/>
        <v>0</v>
      </c>
      <c r="L451" s="47">
        <v>0.20000000000000001</v>
      </c>
      <c r="M451" s="48">
        <f t="shared" si="158"/>
        <v>0</v>
      </c>
      <c r="N451" s="49">
        <v>0.050000000000000003</v>
      </c>
      <c r="O451" s="50">
        <f t="shared" si="159"/>
        <v>0</v>
      </c>
      <c r="P451" s="49">
        <v>0.050000000000000003</v>
      </c>
      <c r="Q451" s="50">
        <f t="shared" si="160"/>
        <v>0</v>
      </c>
      <c r="R451" s="51">
        <f t="shared" si="161"/>
        <v>0</v>
      </c>
      <c r="S451" s="52">
        <f t="shared" si="162"/>
        <v>0</v>
      </c>
      <c r="T451" s="69" t="e">
        <f t="shared" si="163"/>
        <v>#DIV/0!</v>
      </c>
    </row>
    <row r="452" ht="15.95" customHeight="1">
      <c r="A452" s="352" t="s">
        <v>502</v>
      </c>
      <c r="B452" s="71" t="s">
        <v>294</v>
      </c>
      <c r="C452" s="67" t="s">
        <v>295</v>
      </c>
      <c r="D452" s="68">
        <v>0</v>
      </c>
      <c r="E452" s="42">
        <v>398</v>
      </c>
      <c r="F452" s="43">
        <v>0</v>
      </c>
      <c r="G452" s="44">
        <f t="shared" si="164"/>
        <v>398</v>
      </c>
      <c r="H452" s="45">
        <f t="shared" si="154"/>
        <v>56.846340000000005</v>
      </c>
      <c r="I452" s="45">
        <f t="shared" si="155"/>
        <v>0</v>
      </c>
      <c r="J452" s="45">
        <f t="shared" si="156"/>
        <v>7.3900242000000009</v>
      </c>
      <c r="K452" s="46">
        <f t="shared" si="157"/>
        <v>0</v>
      </c>
      <c r="L452" s="47">
        <v>0.20000000000000001</v>
      </c>
      <c r="M452" s="48">
        <f t="shared" si="158"/>
        <v>0</v>
      </c>
      <c r="N452" s="49">
        <v>0.050000000000000003</v>
      </c>
      <c r="O452" s="50">
        <f t="shared" si="159"/>
        <v>0</v>
      </c>
      <c r="P452" s="49">
        <v>0.050000000000000003</v>
      </c>
      <c r="Q452" s="50">
        <f t="shared" si="160"/>
        <v>0</v>
      </c>
      <c r="R452" s="51">
        <f t="shared" si="161"/>
        <v>0</v>
      </c>
      <c r="S452" s="52">
        <f t="shared" si="162"/>
        <v>0</v>
      </c>
      <c r="T452" s="69" t="e">
        <f t="shared" si="163"/>
        <v>#DIV/0!</v>
      </c>
    </row>
    <row r="453" ht="15.95" customHeight="1">
      <c r="A453" s="352" t="s">
        <v>502</v>
      </c>
      <c r="B453" s="71" t="s">
        <v>296</v>
      </c>
      <c r="C453" s="67" t="s">
        <v>297</v>
      </c>
      <c r="D453" s="68">
        <v>0</v>
      </c>
      <c r="E453" s="42">
        <v>498</v>
      </c>
      <c r="F453" s="43">
        <v>0</v>
      </c>
      <c r="G453" s="44">
        <f t="shared" si="164"/>
        <v>498</v>
      </c>
      <c r="H453" s="45">
        <f t="shared" si="154"/>
        <v>71.129340000000013</v>
      </c>
      <c r="I453" s="45">
        <f t="shared" si="155"/>
        <v>0</v>
      </c>
      <c r="J453" s="45">
        <f t="shared" si="156"/>
        <v>9.2468142000000029</v>
      </c>
      <c r="K453" s="46">
        <f t="shared" si="157"/>
        <v>0</v>
      </c>
      <c r="L453" s="47">
        <v>0.20000000000000001</v>
      </c>
      <c r="M453" s="48">
        <f t="shared" si="158"/>
        <v>0</v>
      </c>
      <c r="N453" s="49">
        <v>0.050000000000000003</v>
      </c>
      <c r="O453" s="50">
        <f t="shared" si="159"/>
        <v>0</v>
      </c>
      <c r="P453" s="49">
        <v>0.050000000000000003</v>
      </c>
      <c r="Q453" s="50">
        <f t="shared" si="160"/>
        <v>0</v>
      </c>
      <c r="R453" s="51">
        <f t="shared" si="161"/>
        <v>0</v>
      </c>
      <c r="S453" s="52">
        <f t="shared" si="162"/>
        <v>0</v>
      </c>
      <c r="T453" s="69" t="e">
        <f t="shared" si="163"/>
        <v>#DIV/0!</v>
      </c>
    </row>
    <row r="454" ht="15.95" customHeight="1">
      <c r="A454" s="352" t="s">
        <v>502</v>
      </c>
      <c r="B454" s="72" t="s">
        <v>298</v>
      </c>
      <c r="C454" s="73" t="s">
        <v>299</v>
      </c>
      <c r="D454" s="68">
        <v>0</v>
      </c>
      <c r="E454" s="42">
        <v>198</v>
      </c>
      <c r="F454" s="43">
        <v>0</v>
      </c>
      <c r="G454" s="44">
        <f t="shared" si="164"/>
        <v>198</v>
      </c>
      <c r="H454" s="45">
        <f t="shared" si="154"/>
        <v>28.280340000000002</v>
      </c>
      <c r="I454" s="45">
        <f t="shared" si="155"/>
        <v>0</v>
      </c>
      <c r="J454" s="45">
        <f t="shared" si="156"/>
        <v>3.6764442000000006</v>
      </c>
      <c r="K454" s="46">
        <f t="shared" si="157"/>
        <v>0</v>
      </c>
      <c r="L454" s="47">
        <v>0.20000000000000001</v>
      </c>
      <c r="M454" s="48">
        <f t="shared" si="158"/>
        <v>0</v>
      </c>
      <c r="N454" s="49">
        <v>0.050000000000000003</v>
      </c>
      <c r="O454" s="50">
        <f t="shared" si="159"/>
        <v>0</v>
      </c>
      <c r="P454" s="49">
        <v>0.050000000000000003</v>
      </c>
      <c r="Q454" s="50">
        <f t="shared" si="160"/>
        <v>0</v>
      </c>
      <c r="R454" s="51">
        <f t="shared" si="161"/>
        <v>0</v>
      </c>
      <c r="S454" s="52">
        <f t="shared" si="162"/>
        <v>0</v>
      </c>
      <c r="T454" s="69" t="e">
        <f t="shared" si="163"/>
        <v>#DIV/0!</v>
      </c>
    </row>
    <row r="455" ht="15.95" customHeight="1">
      <c r="A455" s="352" t="s">
        <v>502</v>
      </c>
      <c r="B455" s="71" t="s">
        <v>300</v>
      </c>
      <c r="C455" s="67" t="s">
        <v>301</v>
      </c>
      <c r="D455" s="68">
        <v>0</v>
      </c>
      <c r="E455" s="42">
        <v>138</v>
      </c>
      <c r="F455" s="43">
        <v>0</v>
      </c>
      <c r="G455" s="44">
        <f t="shared" si="164"/>
        <v>138</v>
      </c>
      <c r="H455" s="45">
        <f t="shared" si="154"/>
        <v>19.710540000000002</v>
      </c>
      <c r="I455" s="45">
        <f t="shared" si="155"/>
        <v>0</v>
      </c>
      <c r="J455" s="45">
        <f t="shared" si="156"/>
        <v>2.5623702000000002</v>
      </c>
      <c r="K455" s="46">
        <f t="shared" si="157"/>
        <v>0</v>
      </c>
      <c r="L455" s="47">
        <v>0.20000000000000001</v>
      </c>
      <c r="M455" s="48">
        <f t="shared" si="158"/>
        <v>0</v>
      </c>
      <c r="N455" s="49">
        <v>0.050000000000000003</v>
      </c>
      <c r="O455" s="50">
        <f t="shared" si="159"/>
        <v>0</v>
      </c>
      <c r="P455" s="49">
        <v>0.050000000000000003</v>
      </c>
      <c r="Q455" s="50">
        <f t="shared" si="160"/>
        <v>0</v>
      </c>
      <c r="R455" s="51">
        <f t="shared" si="161"/>
        <v>0</v>
      </c>
      <c r="S455" s="52">
        <f t="shared" si="162"/>
        <v>0</v>
      </c>
      <c r="T455" s="69" t="e">
        <f t="shared" si="163"/>
        <v>#DIV/0!</v>
      </c>
    </row>
    <row r="456" ht="15.95" customHeight="1">
      <c r="A456" s="352" t="s">
        <v>502</v>
      </c>
      <c r="B456" s="71" t="s">
        <v>323</v>
      </c>
      <c r="C456" s="67" t="s">
        <v>303</v>
      </c>
      <c r="D456" s="68">
        <v>0</v>
      </c>
      <c r="E456" s="42">
        <v>148</v>
      </c>
      <c r="F456" s="43">
        <v>0</v>
      </c>
      <c r="G456" s="44">
        <f t="shared" si="164"/>
        <v>148</v>
      </c>
      <c r="H456" s="45">
        <f t="shared" si="154"/>
        <v>21.138840000000002</v>
      </c>
      <c r="I456" s="45">
        <f t="shared" si="155"/>
        <v>0</v>
      </c>
      <c r="J456" s="45">
        <f t="shared" si="156"/>
        <v>2.7480492000000005</v>
      </c>
      <c r="K456" s="46">
        <f t="shared" si="157"/>
        <v>0</v>
      </c>
      <c r="L456" s="47">
        <v>0.20000000000000001</v>
      </c>
      <c r="M456" s="48">
        <f t="shared" si="158"/>
        <v>0</v>
      </c>
      <c r="N456" s="49">
        <v>0.050000000000000003</v>
      </c>
      <c r="O456" s="50">
        <f t="shared" si="159"/>
        <v>0</v>
      </c>
      <c r="P456" s="49">
        <v>0.050000000000000003</v>
      </c>
      <c r="Q456" s="50">
        <f t="shared" si="160"/>
        <v>0</v>
      </c>
      <c r="R456" s="51">
        <f t="shared" si="161"/>
        <v>0</v>
      </c>
      <c r="S456" s="52">
        <f t="shared" si="162"/>
        <v>0</v>
      </c>
      <c r="T456" s="69" t="e">
        <f t="shared" si="163"/>
        <v>#DIV/0!</v>
      </c>
    </row>
    <row r="457" ht="15.95" customHeight="1">
      <c r="A457" s="352" t="s">
        <v>502</v>
      </c>
      <c r="B457" s="71" t="s">
        <v>304</v>
      </c>
      <c r="C457" s="67" t="s">
        <v>305</v>
      </c>
      <c r="D457" s="68">
        <v>0</v>
      </c>
      <c r="E457" s="42">
        <v>198</v>
      </c>
      <c r="F457" s="43">
        <v>0</v>
      </c>
      <c r="G457" s="44">
        <f t="shared" si="164"/>
        <v>198</v>
      </c>
      <c r="H457" s="45">
        <f t="shared" si="154"/>
        <v>28.280340000000002</v>
      </c>
      <c r="I457" s="45">
        <f t="shared" si="155"/>
        <v>0</v>
      </c>
      <c r="J457" s="45">
        <f t="shared" si="156"/>
        <v>3.6764442000000006</v>
      </c>
      <c r="K457" s="46">
        <f t="shared" si="157"/>
        <v>0</v>
      </c>
      <c r="L457" s="47">
        <v>0.20000000000000001</v>
      </c>
      <c r="M457" s="48">
        <f t="shared" si="158"/>
        <v>0</v>
      </c>
      <c r="N457" s="49">
        <v>0.050000000000000003</v>
      </c>
      <c r="O457" s="50">
        <f t="shared" si="159"/>
        <v>0</v>
      </c>
      <c r="P457" s="49">
        <v>0.050000000000000003</v>
      </c>
      <c r="Q457" s="50">
        <f t="shared" si="160"/>
        <v>0</v>
      </c>
      <c r="R457" s="51">
        <f t="shared" si="161"/>
        <v>0</v>
      </c>
      <c r="S457" s="52">
        <f t="shared" si="162"/>
        <v>0</v>
      </c>
      <c r="T457" s="69" t="e">
        <f t="shared" si="163"/>
        <v>#DIV/0!</v>
      </c>
    </row>
    <row r="458" ht="15.95" customHeight="1">
      <c r="A458" s="352" t="s">
        <v>502</v>
      </c>
      <c r="B458" s="71" t="s">
        <v>306</v>
      </c>
      <c r="C458" s="67" t="s">
        <v>307</v>
      </c>
      <c r="D458" s="68">
        <v>0</v>
      </c>
      <c r="E458" s="42">
        <v>298</v>
      </c>
      <c r="F458" s="43">
        <v>0</v>
      </c>
      <c r="G458" s="44">
        <f t="shared" si="164"/>
        <v>298</v>
      </c>
      <c r="H458" s="45">
        <f t="shared" si="154"/>
        <v>42.563340000000004</v>
      </c>
      <c r="I458" s="45">
        <f t="shared" si="155"/>
        <v>0</v>
      </c>
      <c r="J458" s="45">
        <f t="shared" si="156"/>
        <v>5.5332342000000008</v>
      </c>
      <c r="K458" s="46">
        <f t="shared" si="157"/>
        <v>0</v>
      </c>
      <c r="L458" s="47">
        <v>0.20000000000000001</v>
      </c>
      <c r="M458" s="48">
        <f t="shared" si="158"/>
        <v>0</v>
      </c>
      <c r="N458" s="49">
        <v>0.050000000000000003</v>
      </c>
      <c r="O458" s="50">
        <f t="shared" si="159"/>
        <v>0</v>
      </c>
      <c r="P458" s="49">
        <v>0.050000000000000003</v>
      </c>
      <c r="Q458" s="50">
        <f t="shared" si="160"/>
        <v>0</v>
      </c>
      <c r="R458" s="51">
        <f t="shared" si="161"/>
        <v>0</v>
      </c>
      <c r="S458" s="52">
        <f t="shared" si="162"/>
        <v>0</v>
      </c>
      <c r="T458" s="69" t="e">
        <f t="shared" si="163"/>
        <v>#DIV/0!</v>
      </c>
    </row>
    <row r="459" ht="15.95" customHeight="1">
      <c r="A459" s="352" t="s">
        <v>502</v>
      </c>
      <c r="B459" s="71" t="s">
        <v>308</v>
      </c>
      <c r="C459" s="67" t="s">
        <v>309</v>
      </c>
      <c r="D459" s="68">
        <v>0</v>
      </c>
      <c r="E459" s="42">
        <v>498</v>
      </c>
      <c r="F459" s="43">
        <v>0</v>
      </c>
      <c r="G459" s="44">
        <f t="shared" si="164"/>
        <v>498</v>
      </c>
      <c r="H459" s="45">
        <f t="shared" si="154"/>
        <v>71.129340000000013</v>
      </c>
      <c r="I459" s="45">
        <f t="shared" si="155"/>
        <v>0</v>
      </c>
      <c r="J459" s="45">
        <f t="shared" si="156"/>
        <v>9.2468142000000029</v>
      </c>
      <c r="K459" s="46">
        <f t="shared" si="157"/>
        <v>0</v>
      </c>
      <c r="L459" s="47">
        <v>0.20000000000000001</v>
      </c>
      <c r="M459" s="48">
        <f t="shared" si="158"/>
        <v>0</v>
      </c>
      <c r="N459" s="49">
        <v>0.050000000000000003</v>
      </c>
      <c r="O459" s="50">
        <f t="shared" si="159"/>
        <v>0</v>
      </c>
      <c r="P459" s="49">
        <v>0.050000000000000003</v>
      </c>
      <c r="Q459" s="50">
        <f t="shared" si="160"/>
        <v>0</v>
      </c>
      <c r="R459" s="51">
        <f t="shared" si="161"/>
        <v>0</v>
      </c>
      <c r="S459" s="52">
        <f t="shared" si="162"/>
        <v>0</v>
      </c>
      <c r="T459" s="69" t="e">
        <f t="shared" si="163"/>
        <v>#DIV/0!</v>
      </c>
    </row>
    <row r="460" ht="15.95" customHeight="1">
      <c r="A460" s="352" t="s">
        <v>502</v>
      </c>
      <c r="B460" s="71" t="s">
        <v>310</v>
      </c>
      <c r="C460" s="67" t="s">
        <v>311</v>
      </c>
      <c r="D460" s="68">
        <v>0</v>
      </c>
      <c r="E460" s="42">
        <v>638</v>
      </c>
      <c r="F460" s="43">
        <v>0</v>
      </c>
      <c r="G460" s="44">
        <f t="shared" si="164"/>
        <v>638</v>
      </c>
      <c r="H460" s="45">
        <f t="shared" si="154"/>
        <v>91.125540000000001</v>
      </c>
      <c r="I460" s="45">
        <f t="shared" si="155"/>
        <v>0</v>
      </c>
      <c r="J460" s="45">
        <f t="shared" si="156"/>
        <v>11.846320200000001</v>
      </c>
      <c r="K460" s="46">
        <f t="shared" si="157"/>
        <v>0</v>
      </c>
      <c r="L460" s="47">
        <v>0.20000000000000001</v>
      </c>
      <c r="M460" s="48">
        <f t="shared" si="158"/>
        <v>0</v>
      </c>
      <c r="N460" s="49">
        <v>0.050000000000000003</v>
      </c>
      <c r="O460" s="50">
        <f t="shared" si="159"/>
        <v>0</v>
      </c>
      <c r="P460" s="49">
        <v>0.050000000000000003</v>
      </c>
      <c r="Q460" s="50">
        <f t="shared" si="160"/>
        <v>0</v>
      </c>
      <c r="R460" s="51">
        <f t="shared" si="161"/>
        <v>0</v>
      </c>
      <c r="S460" s="52">
        <f t="shared" si="162"/>
        <v>0</v>
      </c>
      <c r="T460" s="69" t="e">
        <f t="shared" si="163"/>
        <v>#DIV/0!</v>
      </c>
    </row>
    <row r="461" ht="15.95" customHeight="1">
      <c r="A461" s="352" t="s">
        <v>502</v>
      </c>
      <c r="B461" s="71" t="s">
        <v>312</v>
      </c>
      <c r="C461" s="67" t="s">
        <v>324</v>
      </c>
      <c r="D461" s="68">
        <v>0</v>
      </c>
      <c r="E461" s="42">
        <v>178</v>
      </c>
      <c r="F461" s="43">
        <v>0</v>
      </c>
      <c r="G461" s="44">
        <f t="shared" si="164"/>
        <v>178</v>
      </c>
      <c r="H461" s="45">
        <f t="shared" si="154"/>
        <v>25.423740000000002</v>
      </c>
      <c r="I461" s="45">
        <f t="shared" si="155"/>
        <v>0</v>
      </c>
      <c r="J461" s="45">
        <f t="shared" si="156"/>
        <v>3.3050862000000003</v>
      </c>
      <c r="K461" s="46">
        <f t="shared" si="157"/>
        <v>0</v>
      </c>
      <c r="L461" s="47">
        <v>0.20000000000000001</v>
      </c>
      <c r="M461" s="48">
        <f t="shared" si="158"/>
        <v>0</v>
      </c>
      <c r="N461" s="49">
        <v>0.050000000000000003</v>
      </c>
      <c r="O461" s="50">
        <f t="shared" si="159"/>
        <v>0</v>
      </c>
      <c r="P461" s="49">
        <v>0.050000000000000003</v>
      </c>
      <c r="Q461" s="50">
        <f t="shared" si="160"/>
        <v>0</v>
      </c>
      <c r="R461" s="51">
        <f t="shared" si="161"/>
        <v>0</v>
      </c>
      <c r="S461" s="52">
        <f t="shared" si="162"/>
        <v>0</v>
      </c>
      <c r="T461" s="69" t="e">
        <f t="shared" si="163"/>
        <v>#DIV/0!</v>
      </c>
    </row>
    <row r="462" ht="15.95" customHeight="1">
      <c r="A462" s="352" t="s">
        <v>502</v>
      </c>
      <c r="B462" s="71" t="s">
        <v>314</v>
      </c>
      <c r="C462" s="67"/>
      <c r="D462" s="68">
        <v>0</v>
      </c>
      <c r="E462" s="42">
        <v>148</v>
      </c>
      <c r="F462" s="43">
        <v>0</v>
      </c>
      <c r="G462" s="44">
        <f t="shared" si="164"/>
        <v>148</v>
      </c>
      <c r="H462" s="45">
        <f t="shared" si="154"/>
        <v>21.138840000000002</v>
      </c>
      <c r="I462" s="45">
        <f t="shared" si="155"/>
        <v>0</v>
      </c>
      <c r="J462" s="45">
        <f t="shared" si="156"/>
        <v>2.7480492000000005</v>
      </c>
      <c r="K462" s="46">
        <f t="shared" si="157"/>
        <v>0</v>
      </c>
      <c r="L462" s="47">
        <v>0.20000000000000001</v>
      </c>
      <c r="M462" s="48">
        <f t="shared" si="158"/>
        <v>0</v>
      </c>
      <c r="N462" s="49">
        <v>0.050000000000000003</v>
      </c>
      <c r="O462" s="50">
        <f t="shared" si="159"/>
        <v>0</v>
      </c>
      <c r="P462" s="49">
        <v>0.050000000000000003</v>
      </c>
      <c r="Q462" s="50">
        <f t="shared" si="160"/>
        <v>0</v>
      </c>
      <c r="R462" s="51">
        <f t="shared" si="161"/>
        <v>0</v>
      </c>
      <c r="S462" s="52">
        <f t="shared" si="162"/>
        <v>0</v>
      </c>
      <c r="T462" s="69" t="e">
        <f t="shared" si="163"/>
        <v>#DIV/0!</v>
      </c>
    </row>
    <row r="463" ht="15.95" customHeight="1">
      <c r="A463" s="352" t="s">
        <v>502</v>
      </c>
      <c r="B463" s="71" t="s">
        <v>315</v>
      </c>
      <c r="C463" s="67"/>
      <c r="D463" s="68">
        <v>0</v>
      </c>
      <c r="E463" s="42">
        <v>198</v>
      </c>
      <c r="F463" s="43">
        <v>0</v>
      </c>
      <c r="G463" s="44">
        <f t="shared" si="164"/>
        <v>198</v>
      </c>
      <c r="H463" s="45">
        <f t="shared" si="154"/>
        <v>28.280340000000002</v>
      </c>
      <c r="I463" s="45">
        <f t="shared" si="155"/>
        <v>0</v>
      </c>
      <c r="J463" s="45">
        <f t="shared" si="156"/>
        <v>3.6764442000000006</v>
      </c>
      <c r="K463" s="46">
        <f t="shared" si="157"/>
        <v>0</v>
      </c>
      <c r="L463" s="47">
        <v>0.20000000000000001</v>
      </c>
      <c r="M463" s="48">
        <f t="shared" si="158"/>
        <v>0</v>
      </c>
      <c r="N463" s="49">
        <v>0.050000000000000003</v>
      </c>
      <c r="O463" s="50">
        <f t="shared" si="159"/>
        <v>0</v>
      </c>
      <c r="P463" s="49">
        <v>0.050000000000000003</v>
      </c>
      <c r="Q463" s="50">
        <f t="shared" si="160"/>
        <v>0</v>
      </c>
      <c r="R463" s="51">
        <f t="shared" si="161"/>
        <v>0</v>
      </c>
      <c r="S463" s="52">
        <f t="shared" si="162"/>
        <v>0</v>
      </c>
      <c r="T463" s="69" t="e">
        <f t="shared" si="163"/>
        <v>#DIV/0!</v>
      </c>
    </row>
    <row r="464" ht="15.95" customHeight="1">
      <c r="A464" s="352" t="s">
        <v>502</v>
      </c>
      <c r="B464" s="71" t="s">
        <v>316</v>
      </c>
      <c r="C464" s="67" t="s">
        <v>317</v>
      </c>
      <c r="D464" s="68">
        <v>0</v>
      </c>
      <c r="E464" s="42">
        <v>298</v>
      </c>
      <c r="F464" s="43">
        <v>0</v>
      </c>
      <c r="G464" s="44">
        <f t="shared" si="164"/>
        <v>298</v>
      </c>
      <c r="H464" s="45">
        <f t="shared" si="154"/>
        <v>42.563340000000004</v>
      </c>
      <c r="I464" s="45">
        <f t="shared" si="155"/>
        <v>0</v>
      </c>
      <c r="J464" s="45">
        <f t="shared" si="156"/>
        <v>5.5332342000000008</v>
      </c>
      <c r="K464" s="46">
        <f t="shared" si="157"/>
        <v>0</v>
      </c>
      <c r="L464" s="47">
        <v>0.20000000000000001</v>
      </c>
      <c r="M464" s="48">
        <f t="shared" si="158"/>
        <v>0</v>
      </c>
      <c r="N464" s="49">
        <v>0.050000000000000003</v>
      </c>
      <c r="O464" s="50">
        <f t="shared" si="159"/>
        <v>0</v>
      </c>
      <c r="P464" s="49">
        <v>0.050000000000000003</v>
      </c>
      <c r="Q464" s="50">
        <f t="shared" si="160"/>
        <v>0</v>
      </c>
      <c r="R464" s="51">
        <f t="shared" si="161"/>
        <v>0</v>
      </c>
      <c r="S464" s="52">
        <f t="shared" si="162"/>
        <v>0</v>
      </c>
      <c r="T464" s="69" t="e">
        <f t="shared" si="163"/>
        <v>#DIV/0!</v>
      </c>
    </row>
    <row r="465" ht="15.95" customHeight="1">
      <c r="A465" s="352" t="s">
        <v>502</v>
      </c>
      <c r="B465" s="71" t="s">
        <v>318</v>
      </c>
      <c r="C465" s="67"/>
      <c r="D465" s="68">
        <v>0</v>
      </c>
      <c r="E465" s="42">
        <v>448</v>
      </c>
      <c r="F465" s="43">
        <v>0</v>
      </c>
      <c r="G465" s="44">
        <f t="shared" si="164"/>
        <v>448</v>
      </c>
      <c r="H465" s="45">
        <f t="shared" si="154"/>
        <v>63.987840000000006</v>
      </c>
      <c r="I465" s="45">
        <f t="shared" si="155"/>
        <v>0</v>
      </c>
      <c r="J465" s="45">
        <f t="shared" si="156"/>
        <v>8.318419200000001</v>
      </c>
      <c r="K465" s="46">
        <f t="shared" si="157"/>
        <v>0</v>
      </c>
      <c r="L465" s="47">
        <v>0.20000000000000001</v>
      </c>
      <c r="M465" s="48">
        <f t="shared" si="158"/>
        <v>0</v>
      </c>
      <c r="N465" s="49">
        <v>0.050000000000000003</v>
      </c>
      <c r="O465" s="50">
        <f t="shared" si="159"/>
        <v>0</v>
      </c>
      <c r="P465" s="49">
        <v>0.050000000000000003</v>
      </c>
      <c r="Q465" s="50">
        <f t="shared" si="160"/>
        <v>0</v>
      </c>
      <c r="R465" s="51">
        <f t="shared" si="161"/>
        <v>0</v>
      </c>
      <c r="S465" s="52">
        <f t="shared" si="162"/>
        <v>0</v>
      </c>
      <c r="T465" s="69" t="e">
        <f t="shared" si="163"/>
        <v>#DIV/0!</v>
      </c>
    </row>
    <row r="466" ht="15.95" customHeight="1">
      <c r="A466" s="352" t="s">
        <v>502</v>
      </c>
      <c r="B466" s="71" t="s">
        <v>319</v>
      </c>
      <c r="C466" s="67"/>
      <c r="D466" s="68">
        <v>0</v>
      </c>
      <c r="E466" s="42">
        <v>548</v>
      </c>
      <c r="F466" s="43">
        <v>0</v>
      </c>
      <c r="G466" s="44">
        <f t="shared" si="164"/>
        <v>548</v>
      </c>
      <c r="H466" s="45">
        <f t="shared" si="154"/>
        <v>78.270840000000007</v>
      </c>
      <c r="I466" s="45">
        <f t="shared" si="155"/>
        <v>0</v>
      </c>
      <c r="J466" s="45">
        <f t="shared" si="156"/>
        <v>10.175209200000001</v>
      </c>
      <c r="K466" s="46">
        <f t="shared" si="157"/>
        <v>0</v>
      </c>
      <c r="L466" s="47">
        <v>0.20000000000000001</v>
      </c>
      <c r="M466" s="48">
        <f t="shared" si="158"/>
        <v>0</v>
      </c>
      <c r="N466" s="49">
        <v>0.050000000000000003</v>
      </c>
      <c r="O466" s="50">
        <f t="shared" si="159"/>
        <v>0</v>
      </c>
      <c r="P466" s="49">
        <v>0.050000000000000003</v>
      </c>
      <c r="Q466" s="50">
        <f t="shared" si="160"/>
        <v>0</v>
      </c>
      <c r="R466" s="51">
        <f t="shared" si="161"/>
        <v>0</v>
      </c>
      <c r="S466" s="52">
        <f t="shared" si="162"/>
        <v>0</v>
      </c>
      <c r="T466" s="69" t="e">
        <f t="shared" si="163"/>
        <v>#DIV/0!</v>
      </c>
    </row>
    <row r="467" ht="15.95" customHeight="1">
      <c r="A467" s="352" t="s">
        <v>502</v>
      </c>
      <c r="B467" s="71" t="s">
        <v>320</v>
      </c>
      <c r="C467" s="67"/>
      <c r="D467" s="68">
        <v>0</v>
      </c>
      <c r="E467" s="42">
        <v>182.28</v>
      </c>
      <c r="F467" s="43">
        <v>0</v>
      </c>
      <c r="G467" s="44">
        <f t="shared" si="164"/>
        <v>182.28</v>
      </c>
      <c r="H467" s="45">
        <f t="shared" si="154"/>
        <v>26.035052400000001</v>
      </c>
      <c r="I467" s="45">
        <f t="shared" si="155"/>
        <v>0</v>
      </c>
      <c r="J467" s="45">
        <f t="shared" si="156"/>
        <v>3.3845568120000005</v>
      </c>
      <c r="K467" s="46">
        <f t="shared" si="157"/>
        <v>0</v>
      </c>
      <c r="L467" s="47">
        <v>0.20000000000000001</v>
      </c>
      <c r="M467" s="48">
        <f t="shared" si="158"/>
        <v>0</v>
      </c>
      <c r="N467" s="49">
        <v>0.050000000000000003</v>
      </c>
      <c r="O467" s="50">
        <f t="shared" si="159"/>
        <v>0</v>
      </c>
      <c r="P467" s="49">
        <v>0.050000000000000003</v>
      </c>
      <c r="Q467" s="50">
        <f t="shared" si="160"/>
        <v>0</v>
      </c>
      <c r="R467" s="51">
        <f t="shared" si="161"/>
        <v>0</v>
      </c>
      <c r="S467" s="52">
        <f t="shared" si="162"/>
        <v>0</v>
      </c>
      <c r="T467" s="69" t="e">
        <f t="shared" si="163"/>
        <v>#DIV/0!</v>
      </c>
    </row>
    <row r="468" ht="15.95" customHeight="1">
      <c r="A468" s="352" t="s">
        <v>502</v>
      </c>
      <c r="B468" s="71" t="s">
        <v>321</v>
      </c>
      <c r="C468" s="67"/>
      <c r="D468" s="68">
        <v>0</v>
      </c>
      <c r="E468" s="42">
        <v>300.95999999999998</v>
      </c>
      <c r="F468" s="43">
        <v>0</v>
      </c>
      <c r="G468" s="44">
        <f t="shared" si="164"/>
        <v>300.95999999999998</v>
      </c>
      <c r="H468" s="45">
        <f t="shared" si="154"/>
        <v>42.986116799999998</v>
      </c>
      <c r="I468" s="45">
        <f t="shared" si="155"/>
        <v>0</v>
      </c>
      <c r="J468" s="45">
        <f t="shared" si="156"/>
        <v>5.5881951839999999</v>
      </c>
      <c r="K468" s="46">
        <f t="shared" si="157"/>
        <v>0</v>
      </c>
      <c r="L468" s="47">
        <v>0.20000000000000001</v>
      </c>
      <c r="M468" s="48">
        <f t="shared" si="158"/>
        <v>0</v>
      </c>
      <c r="N468" s="49">
        <v>0.050000000000000003</v>
      </c>
      <c r="O468" s="50">
        <f t="shared" si="159"/>
        <v>0</v>
      </c>
      <c r="P468" s="49">
        <v>0.050000000000000003</v>
      </c>
      <c r="Q468" s="50">
        <f t="shared" si="160"/>
        <v>0</v>
      </c>
      <c r="R468" s="51">
        <f t="shared" si="161"/>
        <v>0</v>
      </c>
      <c r="S468" s="52">
        <f t="shared" si="162"/>
        <v>0</v>
      </c>
      <c r="T468" s="69" t="e">
        <f t="shared" si="163"/>
        <v>#DIV/0!</v>
      </c>
    </row>
    <row r="469" ht="15.95" customHeight="1">
      <c r="A469" s="349" t="s">
        <v>500</v>
      </c>
      <c r="B469" s="74"/>
      <c r="C469" s="75"/>
      <c r="D469" s="76">
        <f>SUM(D316:D468)</f>
        <v>0</v>
      </c>
      <c r="E469" s="77"/>
      <c r="F469" s="78"/>
      <c r="G469" s="79"/>
      <c r="H469" s="80"/>
      <c r="I469" s="80">
        <f>SUM(I321:I442)</f>
        <v>0</v>
      </c>
      <c r="J469" s="81">
        <v>0.13</v>
      </c>
      <c r="K469" s="80">
        <f>SUM(K321:K442)</f>
        <v>0</v>
      </c>
      <c r="L469" s="81">
        <v>0.20000000000000001</v>
      </c>
      <c r="M469" s="82">
        <f>SUM(M321:M442)</f>
        <v>0</v>
      </c>
      <c r="N469" s="81" t="e">
        <f>O469/K469</f>
        <v>#DIV/0!</v>
      </c>
      <c r="O469" s="80">
        <f>SUM(O321:O442)</f>
        <v>0</v>
      </c>
      <c r="P469" s="81" t="e">
        <f>Q469/K469</f>
        <v>#DIV/0!</v>
      </c>
      <c r="Q469" s="82">
        <f>SUM(Q321:Q442)</f>
        <v>0</v>
      </c>
      <c r="R469" s="82"/>
      <c r="S469" s="80">
        <f>SUM(S316:S448)</f>
        <v>0</v>
      </c>
      <c r="T469" s="81">
        <v>0.60999999999999999</v>
      </c>
    </row>
    <row r="470" thickBot="1" ht="15.95" customHeight="1">
      <c r="A470" s="100" t="s">
        <v>503</v>
      </c>
      <c r="B470" s="98"/>
      <c r="C470" s="98"/>
      <c r="D470" s="99">
        <f>D240+D315+D469</f>
        <v>34459</v>
      </c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1">
        <f>S240+S315+S469</f>
        <v>288479.79000000021</v>
      </c>
      <c r="T470" s="100"/>
    </row>
    <row r="471" ht="15.95" customHeight="1"/>
    <row r="472" ht="15.9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</sheetData>
  <autoFilter ref="B7:T240">
    <sortState ref="B8:T240">
      <sortCondition ref="B7:B240"/>
    </sortState>
  </autoFilter>
  <mergeCells count="3">
    <mergeCell ref="A2:M2"/>
    <mergeCell ref="N3:S3"/>
    <mergeCell ref="N4:S5"/>
  </mergeCells>
  <conditionalFormatting sqref="B440:B441">
    <cfRule priority="20" dxfId="0" type="duplicateValues"/>
  </conditionalFormatting>
  <conditionalFormatting sqref="B411">
    <cfRule priority="25" dxfId="0" type="duplicateValues"/>
  </conditionalFormatting>
  <pageMargins left="0.7" right="0.7" top="0.75" bottom="0.75" header="0" footer="0"/>
  <pageSetup r:id="rId1"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131" ySplit="7"/>
      <selection pane="bottomLeft" activeCell="C158" sqref="C158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thickBot="1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46023</v>
      </c>
      <c r="F4" s="15"/>
      <c r="I4" s="15"/>
      <c r="M4" s="15"/>
      <c r="N4" s="17">
        <f>S202+S298+S452</f>
        <v>130614.76999999995</v>
      </c>
      <c r="O4" s="18"/>
      <c r="P4" s="18"/>
      <c r="Q4" s="18"/>
      <c r="R4" s="18"/>
      <c r="S4" s="19"/>
    </row>
    <row r="5" thickBot="1" ht="27" customHeight="1">
      <c r="A5" s="341">
        <v>46053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0.14385999999999999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" t="s">
        <v>563</v>
      </c>
      <c r="C8" s="40" t="s">
        <v>119</v>
      </c>
      <c r="D8" s="41">
        <v>2</v>
      </c>
      <c r="E8" s="42">
        <v>248</v>
      </c>
      <c r="F8" s="43">
        <v>0</v>
      </c>
      <c r="G8" s="44">
        <f t="shared" ref="G8:G39" si="0">ROUNDDOWN(E8*(1-F8),0)</f>
        <v>248</v>
      </c>
      <c r="H8" s="45">
        <f t="shared" ref="H8:H39" si="1">G8*$C$6</f>
        <v>35.677279999999996</v>
      </c>
      <c r="I8" s="45">
        <f t="shared" ref="I8:I39" si="2">H8*D8</f>
        <v>71.354559999999992</v>
      </c>
      <c r="J8" s="45">
        <f t="shared" ref="J8:J39" si="3">H8*0.13</f>
        <v>4.6380463999999995</v>
      </c>
      <c r="K8" s="46">
        <f t="shared" ref="K8:K39" si="4">(H8-J8)*D8</f>
        <v>62.078467199999992</v>
      </c>
      <c r="L8" s="47">
        <v>0.20000000000000001</v>
      </c>
      <c r="M8" s="48">
        <f t="shared" ref="M8:M39" si="5">K8*L8</f>
        <v>12.415693439999998</v>
      </c>
      <c r="N8" s="49">
        <v>0.050000000000000003</v>
      </c>
      <c r="O8" s="50">
        <f t="shared" ref="O8:O39" si="6">K8*N8</f>
        <v>3.1039233599999996</v>
      </c>
      <c r="P8" s="49">
        <v>0.050000000000000003</v>
      </c>
      <c r="Q8" s="50">
        <f t="shared" ref="Q8:Q39" si="7">K8*P8</f>
        <v>3.1039233599999996</v>
      </c>
      <c r="R8" s="51">
        <f t="shared" ref="R8:R39" si="8">IFERROR(ROUND((K8-M8-O8-Q8)/D8,2),0)</f>
        <v>21.73</v>
      </c>
      <c r="S8" s="52">
        <f t="shared" ref="S8:S39" si="9">+D8*R8</f>
        <v>43.460000000000001</v>
      </c>
      <c r="T8" s="53">
        <f t="shared" ref="T8:T39" si="10">S8/I8</f>
        <v>0.60907109510590496</v>
      </c>
    </row>
    <row r="9" ht="15.95" customHeight="1">
      <c r="A9" s="342" t="s">
        <v>485</v>
      </c>
      <c r="B9" s="39" t="s">
        <v>563</v>
      </c>
      <c r="C9" s="40" t="s">
        <v>119</v>
      </c>
      <c r="D9" s="41">
        <v>264</v>
      </c>
      <c r="E9" s="42">
        <v>248</v>
      </c>
      <c r="F9" s="43">
        <v>0.80000000000000004</v>
      </c>
      <c r="G9" s="44">
        <f t="shared" si="0"/>
        <v>49</v>
      </c>
      <c r="H9" s="45">
        <f t="shared" si="1"/>
        <v>7.0491399999999995</v>
      </c>
      <c r="I9" s="45">
        <f t="shared" si="2"/>
        <v>1860.9729599999998</v>
      </c>
      <c r="J9" s="45">
        <f t="shared" si="3"/>
        <v>0.91638819999999999</v>
      </c>
      <c r="K9" s="46">
        <f t="shared" si="4"/>
        <v>1619.0464751999998</v>
      </c>
      <c r="L9" s="47">
        <v>0.20000000000000001</v>
      </c>
      <c r="M9" s="48">
        <f t="shared" si="5"/>
        <v>323.80929503999999</v>
      </c>
      <c r="N9" s="49">
        <v>0.050000000000000003</v>
      </c>
      <c r="O9" s="50">
        <f t="shared" si="6"/>
        <v>80.952323759999999</v>
      </c>
      <c r="P9" s="49">
        <v>0.050000000000000003</v>
      </c>
      <c r="Q9" s="50">
        <f t="shared" si="7"/>
        <v>80.952323759999999</v>
      </c>
      <c r="R9" s="51">
        <f t="shared" si="8"/>
        <v>4.29</v>
      </c>
      <c r="S9" s="52">
        <f t="shared" si="9"/>
        <v>1132.5599999999999</v>
      </c>
      <c r="T9" s="53">
        <f t="shared" si="10"/>
        <v>0.60858487702045927</v>
      </c>
    </row>
    <row r="10" ht="15.95" customHeight="1">
      <c r="A10" s="342" t="s">
        <v>485</v>
      </c>
      <c r="B10" s="39" t="s">
        <v>564</v>
      </c>
      <c r="C10" s="40" t="s">
        <v>121</v>
      </c>
      <c r="D10" s="41">
        <v>10</v>
      </c>
      <c r="E10" s="42">
        <v>348</v>
      </c>
      <c r="F10" s="43">
        <v>0.71999999999999997</v>
      </c>
      <c r="G10" s="44">
        <f t="shared" si="0"/>
        <v>97</v>
      </c>
      <c r="H10" s="45">
        <f t="shared" si="1"/>
        <v>13.954419999999999</v>
      </c>
      <c r="I10" s="45">
        <f t="shared" si="2"/>
        <v>139.54419999999999</v>
      </c>
      <c r="J10" s="45">
        <f t="shared" si="3"/>
        <v>1.8140745999999999</v>
      </c>
      <c r="K10" s="46">
        <f t="shared" si="4"/>
        <v>121.403454</v>
      </c>
      <c r="L10" s="47">
        <v>0.20000000000000001</v>
      </c>
      <c r="M10" s="48">
        <f t="shared" si="5"/>
        <v>24.280690800000002</v>
      </c>
      <c r="N10" s="49">
        <v>0.050000000000000003</v>
      </c>
      <c r="O10" s="50">
        <f t="shared" si="6"/>
        <v>6.0701727000000005</v>
      </c>
      <c r="P10" s="49">
        <v>0.050000000000000003</v>
      </c>
      <c r="Q10" s="50">
        <f t="shared" si="7"/>
        <v>6.0701727000000005</v>
      </c>
      <c r="R10" s="51">
        <f t="shared" si="8"/>
        <v>8.5</v>
      </c>
      <c r="S10" s="52">
        <f t="shared" si="9"/>
        <v>85</v>
      </c>
      <c r="T10" s="53">
        <f t="shared" si="10"/>
        <v>0.60912599735424333</v>
      </c>
    </row>
    <row r="11" ht="15.95" customHeight="1">
      <c r="A11" s="342" t="s">
        <v>485</v>
      </c>
      <c r="B11" s="39" t="s">
        <v>22</v>
      </c>
      <c r="C11" s="40" t="str">
        <f>VLOOKUP(B11,'New template'!A:L,2,FALSE)</f>
        <v>E05367</v>
      </c>
      <c r="D11" s="41">
        <v>1</v>
      </c>
      <c r="E11" s="42">
        <v>278</v>
      </c>
      <c r="F11" s="43">
        <v>0</v>
      </c>
      <c r="G11" s="44">
        <f t="shared" si="0"/>
        <v>278</v>
      </c>
      <c r="H11" s="45">
        <f t="shared" si="1"/>
        <v>39.993079999999999</v>
      </c>
      <c r="I11" s="45">
        <f t="shared" si="2"/>
        <v>39.993079999999999</v>
      </c>
      <c r="J11" s="45">
        <f t="shared" si="3"/>
        <v>5.1991003999999998</v>
      </c>
      <c r="K11" s="46">
        <f t="shared" si="4"/>
        <v>34.7939796</v>
      </c>
      <c r="L11" s="47">
        <v>0.20000000000000001</v>
      </c>
      <c r="M11" s="48">
        <f t="shared" si="5"/>
        <v>6.95879592</v>
      </c>
      <c r="N11" s="49">
        <v>0.050000000000000003</v>
      </c>
      <c r="O11" s="50">
        <f t="shared" si="6"/>
        <v>1.73969898</v>
      </c>
      <c r="P11" s="49">
        <v>0.050000000000000003</v>
      </c>
      <c r="Q11" s="50">
        <f t="shared" si="7"/>
        <v>1.73969898</v>
      </c>
      <c r="R11" s="51">
        <f t="shared" si="8"/>
        <v>24.359999999999999</v>
      </c>
      <c r="S11" s="52">
        <f t="shared" si="9"/>
        <v>24.359999999999999</v>
      </c>
      <c r="T11" s="53">
        <f t="shared" si="10"/>
        <v>0.60910537522991481</v>
      </c>
    </row>
    <row r="12" ht="15.95" customHeight="1">
      <c r="A12" s="342" t="s">
        <v>485</v>
      </c>
      <c r="B12" s="39" t="s">
        <v>22</v>
      </c>
      <c r="C12" s="40" t="str">
        <f>VLOOKUP(B12,'New template'!A:L,2,FALSE)</f>
        <v>E05367</v>
      </c>
      <c r="D12" s="41">
        <v>4</v>
      </c>
      <c r="E12" s="42">
        <v>278</v>
      </c>
      <c r="F12" s="43">
        <v>0.80000000000000004</v>
      </c>
      <c r="G12" s="44">
        <f t="shared" si="0"/>
        <v>55</v>
      </c>
      <c r="H12" s="45">
        <f t="shared" si="1"/>
        <v>7.9122999999999992</v>
      </c>
      <c r="I12" s="45">
        <f t="shared" si="2"/>
        <v>31.649199999999997</v>
      </c>
      <c r="J12" s="45">
        <f t="shared" si="3"/>
        <v>1.028599</v>
      </c>
      <c r="K12" s="46">
        <f t="shared" si="4"/>
        <v>27.534803999999998</v>
      </c>
      <c r="L12" s="47">
        <v>0.20000000000000001</v>
      </c>
      <c r="M12" s="48">
        <f t="shared" si="5"/>
        <v>5.5069607999999999</v>
      </c>
      <c r="N12" s="49">
        <v>0.050000000000000003</v>
      </c>
      <c r="O12" s="50">
        <f t="shared" si="6"/>
        <v>1.3767402</v>
      </c>
      <c r="P12" s="49">
        <v>0.050000000000000003</v>
      </c>
      <c r="Q12" s="50">
        <f t="shared" si="7"/>
        <v>1.3767402</v>
      </c>
      <c r="R12" s="51">
        <f t="shared" si="8"/>
        <v>4.8200000000000003</v>
      </c>
      <c r="S12" s="52">
        <f t="shared" si="9"/>
        <v>19.280000000000001</v>
      </c>
      <c r="T12" s="53">
        <f t="shared" si="10"/>
        <v>0.60917811508663733</v>
      </c>
    </row>
    <row r="13" ht="15.95" customHeight="1">
      <c r="A13" s="342" t="s">
        <v>485</v>
      </c>
      <c r="B13" s="39" t="s">
        <v>28</v>
      </c>
      <c r="C13" s="40" t="str">
        <f>VLOOKUP(B13,'New template'!A:L,2,FALSE)</f>
        <v>E05445</v>
      </c>
      <c r="D13" s="41">
        <v>108</v>
      </c>
      <c r="E13" s="42">
        <v>368</v>
      </c>
      <c r="F13" s="43">
        <v>0.80000000000000004</v>
      </c>
      <c r="G13" s="44">
        <f t="shared" si="0"/>
        <v>73</v>
      </c>
      <c r="H13" s="45">
        <f t="shared" si="1"/>
        <v>10.501779999999998</v>
      </c>
      <c r="I13" s="45">
        <f t="shared" si="2"/>
        <v>1134.1922399999999</v>
      </c>
      <c r="J13" s="45">
        <f t="shared" si="3"/>
        <v>1.3652313999999999</v>
      </c>
      <c r="K13" s="46">
        <f t="shared" si="4"/>
        <v>986.74724879999974</v>
      </c>
      <c r="L13" s="47">
        <v>0.20000000000000001</v>
      </c>
      <c r="M13" s="48">
        <f t="shared" si="5"/>
        <v>197.34944975999997</v>
      </c>
      <c r="N13" s="49">
        <v>0.050000000000000003</v>
      </c>
      <c r="O13" s="50">
        <f t="shared" si="6"/>
        <v>49.337362439999993</v>
      </c>
      <c r="P13" s="49">
        <v>0.050000000000000003</v>
      </c>
      <c r="Q13" s="50">
        <f t="shared" si="7"/>
        <v>49.337362439999993</v>
      </c>
      <c r="R13" s="51">
        <f t="shared" si="8"/>
        <v>6.4000000000000004</v>
      </c>
      <c r="S13" s="52">
        <f t="shared" si="9"/>
        <v>691.20000000000005</v>
      </c>
      <c r="T13" s="53">
        <f t="shared" si="10"/>
        <v>0.60942049823934619</v>
      </c>
    </row>
    <row r="14" ht="15.95" customHeight="1">
      <c r="A14" s="342" t="s">
        <v>485</v>
      </c>
      <c r="B14" s="39" t="s">
        <v>359</v>
      </c>
      <c r="C14" s="40" t="str">
        <f>VLOOKUP(B14,'New template'!A:L,2,FALSE)</f>
        <v>E02452</v>
      </c>
      <c r="D14" s="41">
        <v>15</v>
      </c>
      <c r="E14" s="42">
        <v>278</v>
      </c>
      <c r="F14" s="43">
        <v>0.90000000000000002</v>
      </c>
      <c r="G14" s="44">
        <f t="shared" si="0"/>
        <v>27</v>
      </c>
      <c r="H14" s="45">
        <f t="shared" si="1"/>
        <v>3.8842199999999996</v>
      </c>
      <c r="I14" s="45">
        <f t="shared" si="2"/>
        <v>58.263299999999994</v>
      </c>
      <c r="J14" s="45">
        <f t="shared" si="3"/>
        <v>0.50494859999999997</v>
      </c>
      <c r="K14" s="46">
        <f t="shared" si="4"/>
        <v>50.689070999999991</v>
      </c>
      <c r="L14" s="47">
        <v>0.20000000000000001</v>
      </c>
      <c r="M14" s="48">
        <f t="shared" si="5"/>
        <v>10.137814199999999</v>
      </c>
      <c r="N14" s="49">
        <v>0.050000000000000003</v>
      </c>
      <c r="O14" s="50">
        <f t="shared" si="6"/>
        <v>2.5344535499999998</v>
      </c>
      <c r="P14" s="49">
        <v>0.050000000000000003</v>
      </c>
      <c r="Q14" s="50">
        <f t="shared" si="7"/>
        <v>2.5344535499999998</v>
      </c>
      <c r="R14" s="51">
        <f t="shared" si="8"/>
        <v>2.3700000000000001</v>
      </c>
      <c r="S14" s="52">
        <f t="shared" si="9"/>
        <v>35.550000000000004</v>
      </c>
      <c r="T14" s="53">
        <f t="shared" si="10"/>
        <v>0.6101611134281788</v>
      </c>
    </row>
    <row r="15" ht="15.95" customHeight="1">
      <c r="A15" s="342" t="s">
        <v>485</v>
      </c>
      <c r="B15" s="39" t="s">
        <v>565</v>
      </c>
      <c r="C15" s="40" t="str">
        <f>VLOOKUP(B15,'New template'!A:L,2,FALSE)</f>
        <v>E02895</v>
      </c>
      <c r="D15" s="41">
        <v>10</v>
      </c>
      <c r="E15" s="42">
        <v>268</v>
      </c>
      <c r="F15" s="43">
        <v>0.90000000000000002</v>
      </c>
      <c r="G15" s="44">
        <f t="shared" si="0"/>
        <v>26</v>
      </c>
      <c r="H15" s="45">
        <f t="shared" si="1"/>
        <v>3.7403599999999999</v>
      </c>
      <c r="I15" s="45">
        <f t="shared" si="2"/>
        <v>37.403599999999997</v>
      </c>
      <c r="J15" s="45">
        <f t="shared" si="3"/>
        <v>0.48624679999999998</v>
      </c>
      <c r="K15" s="46">
        <f t="shared" si="4"/>
        <v>32.541131999999998</v>
      </c>
      <c r="L15" s="47">
        <v>0.20000000000000001</v>
      </c>
      <c r="M15" s="48">
        <f t="shared" si="5"/>
        <v>6.5082263999999999</v>
      </c>
      <c r="N15" s="49">
        <v>0.050000000000000003</v>
      </c>
      <c r="O15" s="50">
        <f t="shared" si="6"/>
        <v>1.6270566</v>
      </c>
      <c r="P15" s="49">
        <v>0.050000000000000003</v>
      </c>
      <c r="Q15" s="50">
        <f t="shared" si="7"/>
        <v>1.6270566</v>
      </c>
      <c r="R15" s="51">
        <f t="shared" si="8"/>
        <v>2.2799999999999998</v>
      </c>
      <c r="S15" s="52">
        <f t="shared" si="9"/>
        <v>22.799999999999997</v>
      </c>
      <c r="T15" s="53">
        <f t="shared" si="10"/>
        <v>0.60956699355142285</v>
      </c>
    </row>
    <row r="16" ht="15.95" customHeight="1">
      <c r="A16" s="342" t="s">
        <v>485</v>
      </c>
      <c r="B16" s="39" t="s">
        <v>361</v>
      </c>
      <c r="C16" s="40" t="str">
        <f>VLOOKUP(B16,'New template'!A:L,2,FALSE)</f>
        <v>E02895</v>
      </c>
      <c r="D16" s="41">
        <v>5</v>
      </c>
      <c r="E16" s="42">
        <v>268</v>
      </c>
      <c r="F16" s="43">
        <v>0.89000000000000001</v>
      </c>
      <c r="G16" s="44">
        <f t="shared" si="0"/>
        <v>29</v>
      </c>
      <c r="H16" s="45">
        <f t="shared" si="1"/>
        <v>4.1719399999999993</v>
      </c>
      <c r="I16" s="45">
        <f t="shared" si="2"/>
        <v>20.859699999999997</v>
      </c>
      <c r="J16" s="45">
        <f t="shared" si="3"/>
        <v>0.54235219999999995</v>
      </c>
      <c r="K16" s="46">
        <f t="shared" si="4"/>
        <v>18.147938999999997</v>
      </c>
      <c r="L16" s="47">
        <v>0.20000000000000001</v>
      </c>
      <c r="M16" s="48">
        <f t="shared" si="5"/>
        <v>3.6295877999999995</v>
      </c>
      <c r="N16" s="49">
        <v>0.050000000000000003</v>
      </c>
      <c r="O16" s="50">
        <f t="shared" si="6"/>
        <v>0.90739694999999987</v>
      </c>
      <c r="P16" s="49">
        <v>0.050000000000000003</v>
      </c>
      <c r="Q16" s="50">
        <f t="shared" si="7"/>
        <v>0.90739694999999987</v>
      </c>
      <c r="R16" s="51">
        <f t="shared" si="8"/>
        <v>2.54</v>
      </c>
      <c r="S16" s="52">
        <f t="shared" si="9"/>
        <v>12.699999999999999</v>
      </c>
      <c r="T16" s="53">
        <f t="shared" si="10"/>
        <v>0.60882946542855365</v>
      </c>
    </row>
    <row r="17" ht="15.95" customHeight="1">
      <c r="A17" s="342" t="s">
        <v>485</v>
      </c>
      <c r="B17" s="39" t="s">
        <v>362</v>
      </c>
      <c r="C17" s="40" t="str">
        <f>VLOOKUP(B17,'New template'!A:L,2,FALSE)</f>
        <v>E02950</v>
      </c>
      <c r="D17" s="41">
        <v>3</v>
      </c>
      <c r="E17" s="42">
        <v>288</v>
      </c>
      <c r="F17" s="43">
        <v>0.83999999999999997</v>
      </c>
      <c r="G17" s="44">
        <f t="shared" si="0"/>
        <v>46</v>
      </c>
      <c r="H17" s="45">
        <f t="shared" si="1"/>
        <v>6.6175599999999992</v>
      </c>
      <c r="I17" s="45">
        <f t="shared" si="2"/>
        <v>19.852679999999999</v>
      </c>
      <c r="J17" s="45">
        <f t="shared" si="3"/>
        <v>0.8602827999999999</v>
      </c>
      <c r="K17" s="46">
        <f t="shared" si="4"/>
        <v>17.271831599999999</v>
      </c>
      <c r="L17" s="47">
        <v>0.20000000000000001</v>
      </c>
      <c r="M17" s="48">
        <f t="shared" si="5"/>
        <v>3.4543663200000001</v>
      </c>
      <c r="N17" s="49">
        <v>0.050000000000000003</v>
      </c>
      <c r="O17" s="50">
        <f t="shared" si="6"/>
        <v>0.86359158000000003</v>
      </c>
      <c r="P17" s="49">
        <v>0.050000000000000003</v>
      </c>
      <c r="Q17" s="50">
        <f t="shared" si="7"/>
        <v>0.86359158000000003</v>
      </c>
      <c r="R17" s="51">
        <f t="shared" si="8"/>
        <v>4.0300000000000002</v>
      </c>
      <c r="S17" s="52">
        <f t="shared" si="9"/>
        <v>12.09</v>
      </c>
      <c r="T17" s="53">
        <f t="shared" si="10"/>
        <v>0.60898578932416181</v>
      </c>
    </row>
    <row r="18" ht="15.95" customHeight="1">
      <c r="A18" s="342" t="s">
        <v>485</v>
      </c>
      <c r="B18" s="39" t="s">
        <v>292</v>
      </c>
      <c r="C18" s="40" t="str">
        <f>VLOOKUP(B18,'New template'!A:L,2,FALSE)</f>
        <v>E06132</v>
      </c>
      <c r="D18" s="41">
        <v>1</v>
      </c>
      <c r="E18" s="42">
        <v>298</v>
      </c>
      <c r="F18" s="43">
        <v>0.29999999999999999</v>
      </c>
      <c r="G18" s="44">
        <f t="shared" si="0"/>
        <v>208</v>
      </c>
      <c r="H18" s="45">
        <f t="shared" si="1"/>
        <v>29.922879999999999</v>
      </c>
      <c r="I18" s="45">
        <f t="shared" si="2"/>
        <v>29.922879999999999</v>
      </c>
      <c r="J18" s="45">
        <f t="shared" si="3"/>
        <v>3.8899743999999998</v>
      </c>
      <c r="K18" s="46">
        <f t="shared" si="4"/>
        <v>26.032905599999999</v>
      </c>
      <c r="L18" s="47">
        <v>0.20000000000000001</v>
      </c>
      <c r="M18" s="48">
        <f t="shared" si="5"/>
        <v>5.2065811200000001</v>
      </c>
      <c r="N18" s="49">
        <v>0.050000000000000003</v>
      </c>
      <c r="O18" s="50">
        <f t="shared" si="6"/>
        <v>1.30164528</v>
      </c>
      <c r="P18" s="49">
        <v>0.050000000000000003</v>
      </c>
      <c r="Q18" s="50">
        <f t="shared" si="7"/>
        <v>1.30164528</v>
      </c>
      <c r="R18" s="51">
        <f t="shared" si="8"/>
        <v>18.219999999999999</v>
      </c>
      <c r="S18" s="52">
        <f t="shared" si="9"/>
        <v>18.219999999999999</v>
      </c>
      <c r="T18" s="53">
        <f t="shared" si="10"/>
        <v>0.60889860869007262</v>
      </c>
    </row>
    <row r="19" ht="15.95" customHeight="1">
      <c r="A19" s="342" t="s">
        <v>485</v>
      </c>
      <c r="B19" s="39" t="s">
        <v>292</v>
      </c>
      <c r="C19" s="40" t="str">
        <f>VLOOKUP(B19,'New template'!A:L,2,FALSE)</f>
        <v>E06132</v>
      </c>
      <c r="D19" s="41">
        <v>2</v>
      </c>
      <c r="E19" s="42">
        <v>298</v>
      </c>
      <c r="F19" s="43">
        <v>0</v>
      </c>
      <c r="G19" s="44">
        <f t="shared" si="0"/>
        <v>298</v>
      </c>
      <c r="H19" s="45">
        <f t="shared" si="1"/>
        <v>42.870279999999994</v>
      </c>
      <c r="I19" s="45">
        <f t="shared" si="2"/>
        <v>85.740559999999988</v>
      </c>
      <c r="J19" s="45">
        <f t="shared" si="3"/>
        <v>5.5731363999999992</v>
      </c>
      <c r="K19" s="46">
        <f t="shared" si="4"/>
        <v>74.594287199999997</v>
      </c>
      <c r="L19" s="47">
        <v>0.20000000000000001</v>
      </c>
      <c r="M19" s="48">
        <f t="shared" si="5"/>
        <v>14.91885744</v>
      </c>
      <c r="N19" s="49">
        <v>0.050000000000000003</v>
      </c>
      <c r="O19" s="50">
        <f t="shared" si="6"/>
        <v>3.72971436</v>
      </c>
      <c r="P19" s="49">
        <v>0.050000000000000003</v>
      </c>
      <c r="Q19" s="50">
        <f t="shared" si="7"/>
        <v>3.72971436</v>
      </c>
      <c r="R19" s="51">
        <f t="shared" si="8"/>
        <v>26.109999999999999</v>
      </c>
      <c r="S19" s="52">
        <f t="shared" si="9"/>
        <v>52.219999999999999</v>
      </c>
      <c r="T19" s="53">
        <f t="shared" si="10"/>
        <v>0.6090466402365462</v>
      </c>
    </row>
    <row r="20" ht="15.95" customHeight="1">
      <c r="A20" s="342" t="s">
        <v>485</v>
      </c>
      <c r="B20" s="39" t="s">
        <v>294</v>
      </c>
      <c r="C20" s="40" t="str">
        <f>VLOOKUP(B20,'New template'!A:L,2,FALSE)</f>
        <v>E06690</v>
      </c>
      <c r="D20" s="41">
        <v>2</v>
      </c>
      <c r="E20" s="42">
        <v>398</v>
      </c>
      <c r="F20" s="43">
        <v>0</v>
      </c>
      <c r="G20" s="44">
        <f t="shared" si="0"/>
        <v>398</v>
      </c>
      <c r="H20" s="45">
        <f t="shared" si="1"/>
        <v>57.256279999999997</v>
      </c>
      <c r="I20" s="45">
        <f t="shared" si="2"/>
        <v>114.51255999999999</v>
      </c>
      <c r="J20" s="45">
        <f t="shared" si="3"/>
        <v>7.4433163999999996</v>
      </c>
      <c r="K20" s="46">
        <f t="shared" si="4"/>
        <v>99.625927199999992</v>
      </c>
      <c r="L20" s="47">
        <v>0.20000000000000001</v>
      </c>
      <c r="M20" s="48">
        <f t="shared" si="5"/>
        <v>19.92518544</v>
      </c>
      <c r="N20" s="49">
        <v>0.050000000000000003</v>
      </c>
      <c r="O20" s="50">
        <f t="shared" si="6"/>
        <v>4.98129636</v>
      </c>
      <c r="P20" s="49">
        <v>0.050000000000000003</v>
      </c>
      <c r="Q20" s="50">
        <f t="shared" si="7"/>
        <v>4.98129636</v>
      </c>
      <c r="R20" s="51">
        <f t="shared" si="8"/>
        <v>34.869999999999997</v>
      </c>
      <c r="S20" s="52">
        <f t="shared" si="9"/>
        <v>69.739999999999995</v>
      </c>
      <c r="T20" s="53">
        <f t="shared" si="10"/>
        <v>0.60901616381644075</v>
      </c>
    </row>
    <row r="21" ht="15.95" customHeight="1">
      <c r="A21" s="342" t="s">
        <v>485</v>
      </c>
      <c r="B21" s="39" t="s">
        <v>294</v>
      </c>
      <c r="C21" s="40" t="str">
        <f>VLOOKUP(B21,'New template'!A:L,2,FALSE)</f>
        <v>E06690</v>
      </c>
      <c r="D21" s="41">
        <v>1</v>
      </c>
      <c r="E21" s="42">
        <v>398</v>
      </c>
      <c r="F21" s="43">
        <v>0.29999999999999999</v>
      </c>
      <c r="G21" s="44">
        <f t="shared" si="0"/>
        <v>278</v>
      </c>
      <c r="H21" s="45">
        <f t="shared" si="1"/>
        <v>39.993079999999999</v>
      </c>
      <c r="I21" s="45">
        <f t="shared" si="2"/>
        <v>39.993079999999999</v>
      </c>
      <c r="J21" s="45">
        <f t="shared" si="3"/>
        <v>5.1991003999999998</v>
      </c>
      <c r="K21" s="46">
        <f t="shared" si="4"/>
        <v>34.7939796</v>
      </c>
      <c r="L21" s="47">
        <v>0.20000000000000001</v>
      </c>
      <c r="M21" s="48">
        <f t="shared" si="5"/>
        <v>6.95879592</v>
      </c>
      <c r="N21" s="49">
        <v>0.050000000000000003</v>
      </c>
      <c r="O21" s="50">
        <f t="shared" si="6"/>
        <v>1.73969898</v>
      </c>
      <c r="P21" s="49">
        <v>0.050000000000000003</v>
      </c>
      <c r="Q21" s="50">
        <f t="shared" si="7"/>
        <v>1.73969898</v>
      </c>
      <c r="R21" s="51">
        <f t="shared" si="8"/>
        <v>24.359999999999999</v>
      </c>
      <c r="S21" s="52">
        <f t="shared" si="9"/>
        <v>24.359999999999999</v>
      </c>
      <c r="T21" s="53">
        <f t="shared" si="10"/>
        <v>0.60910537522991481</v>
      </c>
    </row>
    <row r="22" ht="15.95" customHeight="1">
      <c r="A22" s="342" t="s">
        <v>485</v>
      </c>
      <c r="B22" s="39" t="s">
        <v>296</v>
      </c>
      <c r="C22" s="40" t="str">
        <f>VLOOKUP(B22,'New template'!A:L,2,FALSE)</f>
        <v>E06691</v>
      </c>
      <c r="D22" s="41">
        <v>1</v>
      </c>
      <c r="E22" s="42">
        <v>498</v>
      </c>
      <c r="F22" s="43">
        <v>0.29999999999999999</v>
      </c>
      <c r="G22" s="44">
        <f t="shared" si="0"/>
        <v>348</v>
      </c>
      <c r="H22" s="45">
        <f t="shared" si="1"/>
        <v>50.063279999999999</v>
      </c>
      <c r="I22" s="45">
        <f t="shared" si="2"/>
        <v>50.063279999999999</v>
      </c>
      <c r="J22" s="45">
        <f t="shared" si="3"/>
        <v>6.5082263999999999</v>
      </c>
      <c r="K22" s="46">
        <f t="shared" si="4"/>
        <v>43.555053600000001</v>
      </c>
      <c r="L22" s="47">
        <v>0.20000000000000001</v>
      </c>
      <c r="M22" s="48">
        <f t="shared" si="5"/>
        <v>8.7110107200000009</v>
      </c>
      <c r="N22" s="49">
        <v>0.050000000000000003</v>
      </c>
      <c r="O22" s="50">
        <f t="shared" si="6"/>
        <v>2.1777526800000002</v>
      </c>
      <c r="P22" s="49">
        <v>0.050000000000000003</v>
      </c>
      <c r="Q22" s="50">
        <f t="shared" si="7"/>
        <v>2.1777526800000002</v>
      </c>
      <c r="R22" s="51">
        <f t="shared" si="8"/>
        <v>30.489999999999998</v>
      </c>
      <c r="S22" s="52">
        <f t="shared" si="9"/>
        <v>30.489999999999998</v>
      </c>
      <c r="T22" s="53">
        <f t="shared" si="10"/>
        <v>0.60902921262849741</v>
      </c>
    </row>
    <row r="23" ht="15.95" customHeight="1">
      <c r="A23" s="342" t="s">
        <v>485</v>
      </c>
      <c r="B23" s="39" t="s">
        <v>296</v>
      </c>
      <c r="C23" s="40" t="str">
        <f>VLOOKUP(B23,'New template'!A:L,2,FALSE)</f>
        <v>E06691</v>
      </c>
      <c r="D23" s="41">
        <v>2</v>
      </c>
      <c r="E23" s="42">
        <v>498</v>
      </c>
      <c r="F23" s="43">
        <v>0</v>
      </c>
      <c r="G23" s="44">
        <f t="shared" si="0"/>
        <v>498</v>
      </c>
      <c r="H23" s="45">
        <f t="shared" si="1"/>
        <v>71.64228</v>
      </c>
      <c r="I23" s="45">
        <f t="shared" si="2"/>
        <v>143.28456</v>
      </c>
      <c r="J23" s="45">
        <f t="shared" si="3"/>
        <v>9.3134964</v>
      </c>
      <c r="K23" s="46">
        <f t="shared" si="4"/>
        <v>124.6575672</v>
      </c>
      <c r="L23" s="47">
        <v>0.20000000000000001</v>
      </c>
      <c r="M23" s="48">
        <f t="shared" si="5"/>
        <v>24.931513440000003</v>
      </c>
      <c r="N23" s="49">
        <v>0.050000000000000003</v>
      </c>
      <c r="O23" s="50">
        <f t="shared" si="6"/>
        <v>6.2328783600000008</v>
      </c>
      <c r="P23" s="49">
        <v>0.050000000000000003</v>
      </c>
      <c r="Q23" s="50">
        <f t="shared" si="7"/>
        <v>6.2328783600000008</v>
      </c>
      <c r="R23" s="51">
        <f t="shared" si="8"/>
        <v>43.630000000000003</v>
      </c>
      <c r="S23" s="52">
        <f t="shared" si="9"/>
        <v>87.260000000000005</v>
      </c>
      <c r="T23" s="53">
        <f t="shared" si="10"/>
        <v>0.60899792692248211</v>
      </c>
    </row>
    <row r="24" ht="15.95" customHeight="1">
      <c r="A24" s="342" t="s">
        <v>485</v>
      </c>
      <c r="B24" s="39" t="s">
        <v>404</v>
      </c>
      <c r="C24" s="40" t="str">
        <f>VLOOKUP(B24,'New template'!A:L,2,FALSE)</f>
        <v>E06117</v>
      </c>
      <c r="D24" s="41">
        <v>1</v>
      </c>
      <c r="E24" s="42">
        <v>248</v>
      </c>
      <c r="F24" s="43">
        <v>0.5</v>
      </c>
      <c r="G24" s="44">
        <f t="shared" si="0"/>
        <v>124</v>
      </c>
      <c r="H24" s="45">
        <f t="shared" si="1"/>
        <v>17.838639999999998</v>
      </c>
      <c r="I24" s="45">
        <f t="shared" si="2"/>
        <v>17.838639999999998</v>
      </c>
      <c r="J24" s="45">
        <f t="shared" si="3"/>
        <v>2.3190231999999997</v>
      </c>
      <c r="K24" s="46">
        <f t="shared" si="4"/>
        <v>15.519616799999998</v>
      </c>
      <c r="L24" s="47">
        <v>0.20000000000000001</v>
      </c>
      <c r="M24" s="48">
        <f t="shared" si="5"/>
        <v>3.1039233599999996</v>
      </c>
      <c r="N24" s="49">
        <v>0.050000000000000003</v>
      </c>
      <c r="O24" s="50">
        <f t="shared" si="6"/>
        <v>0.77598083999999989</v>
      </c>
      <c r="P24" s="49">
        <v>0.050000000000000003</v>
      </c>
      <c r="Q24" s="50">
        <f t="shared" si="7"/>
        <v>0.77598083999999989</v>
      </c>
      <c r="R24" s="51">
        <f t="shared" si="8"/>
        <v>10.859999999999999</v>
      </c>
      <c r="S24" s="52">
        <f t="shared" si="9"/>
        <v>10.859999999999999</v>
      </c>
      <c r="T24" s="53">
        <f t="shared" si="10"/>
        <v>0.60879080468017743</v>
      </c>
    </row>
    <row r="25" ht="15.95" customHeight="1">
      <c r="A25" s="342" t="s">
        <v>485</v>
      </c>
      <c r="B25" s="39" t="s">
        <v>50</v>
      </c>
      <c r="C25" s="40" t="str">
        <f>VLOOKUP(B25,'New template'!A:L,2,FALSE)</f>
        <v xml:space="preserve">E03483 </v>
      </c>
      <c r="D25" s="41">
        <v>664</v>
      </c>
      <c r="E25" s="42">
        <v>368</v>
      </c>
      <c r="F25" s="43">
        <v>0.84999999999999998</v>
      </c>
      <c r="G25" s="44">
        <f t="shared" si="0"/>
        <v>55</v>
      </c>
      <c r="H25" s="45">
        <f t="shared" si="1"/>
        <v>7.9122999999999992</v>
      </c>
      <c r="I25" s="45">
        <f t="shared" si="2"/>
        <v>5253.7671999999993</v>
      </c>
      <c r="J25" s="45">
        <f t="shared" si="3"/>
        <v>1.028599</v>
      </c>
      <c r="K25" s="46">
        <f t="shared" si="4"/>
        <v>4570.7774639999998</v>
      </c>
      <c r="L25" s="47">
        <v>0.20000000000000001</v>
      </c>
      <c r="M25" s="48">
        <f t="shared" si="5"/>
        <v>914.15549280000005</v>
      </c>
      <c r="N25" s="49">
        <v>0.050000000000000003</v>
      </c>
      <c r="O25" s="50">
        <f t="shared" si="6"/>
        <v>228.53887320000001</v>
      </c>
      <c r="P25" s="49">
        <v>0.050000000000000003</v>
      </c>
      <c r="Q25" s="50">
        <f t="shared" si="7"/>
        <v>228.53887320000001</v>
      </c>
      <c r="R25" s="51">
        <f t="shared" si="8"/>
        <v>4.8200000000000003</v>
      </c>
      <c r="S25" s="52">
        <f t="shared" si="9"/>
        <v>3200.48</v>
      </c>
      <c r="T25" s="53">
        <f t="shared" si="10"/>
        <v>0.60917811508663733</v>
      </c>
    </row>
    <row r="26" ht="15.95" customHeight="1">
      <c r="A26" s="342" t="s">
        <v>485</v>
      </c>
      <c r="B26" s="39" t="s">
        <v>50</v>
      </c>
      <c r="C26" s="40" t="str">
        <f>VLOOKUP(B26,'New template'!A:L,2,FALSE)</f>
        <v xml:space="preserve">E03483 </v>
      </c>
      <c r="D26" s="41">
        <v>1</v>
      </c>
      <c r="E26" s="42">
        <v>368</v>
      </c>
      <c r="F26" s="43">
        <v>0</v>
      </c>
      <c r="G26" s="44">
        <f t="shared" si="0"/>
        <v>368</v>
      </c>
      <c r="H26" s="45">
        <f t="shared" si="1"/>
        <v>52.940479999999994</v>
      </c>
      <c r="I26" s="45">
        <f t="shared" si="2"/>
        <v>52.940479999999994</v>
      </c>
      <c r="J26" s="45">
        <f t="shared" si="3"/>
        <v>6.8822623999999992</v>
      </c>
      <c r="K26" s="46">
        <f t="shared" si="4"/>
        <v>46.058217599999992</v>
      </c>
      <c r="L26" s="47">
        <v>0.20000000000000001</v>
      </c>
      <c r="M26" s="48">
        <f t="shared" si="5"/>
        <v>9.2116435199999991</v>
      </c>
      <c r="N26" s="49">
        <v>0.050000000000000003</v>
      </c>
      <c r="O26" s="50">
        <f t="shared" si="6"/>
        <v>2.3029108799999998</v>
      </c>
      <c r="P26" s="49">
        <v>0.050000000000000003</v>
      </c>
      <c r="Q26" s="50">
        <f t="shared" si="7"/>
        <v>2.3029108799999998</v>
      </c>
      <c r="R26" s="51">
        <f t="shared" si="8"/>
        <v>32.240000000000002</v>
      </c>
      <c r="S26" s="52">
        <f t="shared" si="9"/>
        <v>32.240000000000002</v>
      </c>
      <c r="T26" s="53">
        <f t="shared" si="10"/>
        <v>0.60898578932416192</v>
      </c>
    </row>
    <row r="27" ht="15.95" customHeight="1">
      <c r="A27" s="342" t="s">
        <v>485</v>
      </c>
      <c r="B27" s="39" t="s">
        <v>566</v>
      </c>
      <c r="C27" s="356" t="s">
        <v>567</v>
      </c>
      <c r="D27" s="41">
        <v>459</v>
      </c>
      <c r="E27" s="42">
        <v>268</v>
      </c>
      <c r="F27" s="43">
        <v>0</v>
      </c>
      <c r="G27" s="44">
        <f t="shared" si="0"/>
        <v>268</v>
      </c>
      <c r="H27" s="45">
        <f t="shared" si="1"/>
        <v>38.554479999999998</v>
      </c>
      <c r="I27" s="45">
        <f t="shared" si="2"/>
        <v>17696.50632</v>
      </c>
      <c r="J27" s="45">
        <f t="shared" si="3"/>
        <v>5.0120823999999997</v>
      </c>
      <c r="K27" s="46">
        <f t="shared" si="4"/>
        <v>15395.9604984</v>
      </c>
      <c r="L27" s="47">
        <v>0.20000000000000001</v>
      </c>
      <c r="M27" s="48">
        <f t="shared" si="5"/>
        <v>3079.19209968</v>
      </c>
      <c r="N27" s="49">
        <v>0.050000000000000003</v>
      </c>
      <c r="O27" s="50">
        <f t="shared" si="6"/>
        <v>769.79802491999999</v>
      </c>
      <c r="P27" s="49">
        <v>0.050000000000000003</v>
      </c>
      <c r="Q27" s="50">
        <f t="shared" si="7"/>
        <v>769.79802491999999</v>
      </c>
      <c r="R27" s="51">
        <f t="shared" si="8"/>
        <v>23.48</v>
      </c>
      <c r="S27" s="52">
        <f t="shared" si="9"/>
        <v>10777.32</v>
      </c>
      <c r="T27" s="53">
        <f t="shared" si="10"/>
        <v>0.60900834351805544</v>
      </c>
    </row>
    <row r="28" ht="15.95" customHeight="1">
      <c r="A28" s="342" t="s">
        <v>485</v>
      </c>
      <c r="B28" s="39" t="s">
        <v>568</v>
      </c>
      <c r="C28" s="356" t="s">
        <v>569</v>
      </c>
      <c r="D28" s="41">
        <v>400</v>
      </c>
      <c r="E28" s="42">
        <v>398</v>
      </c>
      <c r="F28" s="43">
        <v>0</v>
      </c>
      <c r="G28" s="44">
        <f t="shared" si="0"/>
        <v>398</v>
      </c>
      <c r="H28" s="45">
        <f t="shared" si="1"/>
        <v>57.256279999999997</v>
      </c>
      <c r="I28" s="45">
        <f t="shared" si="2"/>
        <v>22902.511999999999</v>
      </c>
      <c r="J28" s="45">
        <f t="shared" si="3"/>
        <v>7.4433163999999996</v>
      </c>
      <c r="K28" s="46">
        <f t="shared" si="4"/>
        <v>19925.185439999997</v>
      </c>
      <c r="L28" s="47">
        <v>0.20000000000000001</v>
      </c>
      <c r="M28" s="48">
        <f t="shared" si="5"/>
        <v>3985.0370879999996</v>
      </c>
      <c r="N28" s="49">
        <v>0.050000000000000003</v>
      </c>
      <c r="O28" s="50">
        <f t="shared" si="6"/>
        <v>996.2592719999999</v>
      </c>
      <c r="P28" s="49">
        <v>0.050000000000000003</v>
      </c>
      <c r="Q28" s="50">
        <f t="shared" si="7"/>
        <v>996.2592719999999</v>
      </c>
      <c r="R28" s="51">
        <f t="shared" si="8"/>
        <v>34.869999999999997</v>
      </c>
      <c r="S28" s="52">
        <f t="shared" si="9"/>
        <v>13947.999999999998</v>
      </c>
      <c r="T28" s="53">
        <f t="shared" si="10"/>
        <v>0.60901616381644075</v>
      </c>
    </row>
    <row r="29" ht="15.95" customHeight="1">
      <c r="A29" s="342" t="s">
        <v>485</v>
      </c>
      <c r="B29" s="39" t="s">
        <v>568</v>
      </c>
      <c r="C29" s="356" t="s">
        <v>569</v>
      </c>
      <c r="D29" s="41">
        <v>6</v>
      </c>
      <c r="E29" s="42">
        <v>398</v>
      </c>
      <c r="F29" s="43">
        <v>0</v>
      </c>
      <c r="G29" s="44">
        <f t="shared" si="0"/>
        <v>398</v>
      </c>
      <c r="H29" s="45">
        <f t="shared" si="1"/>
        <v>57.256279999999997</v>
      </c>
      <c r="I29" s="45">
        <f t="shared" si="2"/>
        <v>343.53767999999997</v>
      </c>
      <c r="J29" s="45">
        <f t="shared" si="3"/>
        <v>7.4433163999999996</v>
      </c>
      <c r="K29" s="46">
        <f t="shared" si="4"/>
        <v>298.87778159999999</v>
      </c>
      <c r="L29" s="47">
        <v>0.20000000000000001</v>
      </c>
      <c r="M29" s="48">
        <f t="shared" si="5"/>
        <v>59.77555632</v>
      </c>
      <c r="N29" s="49">
        <v>0.050000000000000003</v>
      </c>
      <c r="O29" s="50">
        <f t="shared" si="6"/>
        <v>14.94388908</v>
      </c>
      <c r="P29" s="49">
        <v>0.050000000000000003</v>
      </c>
      <c r="Q29" s="50">
        <f t="shared" si="7"/>
        <v>14.94388908</v>
      </c>
      <c r="R29" s="51">
        <f t="shared" si="8"/>
        <v>34.869999999999997</v>
      </c>
      <c r="S29" s="52">
        <f t="shared" si="9"/>
        <v>209.21999999999997</v>
      </c>
      <c r="T29" s="53">
        <f t="shared" si="10"/>
        <v>0.60901616381644075</v>
      </c>
    </row>
    <row r="30" ht="15.95" customHeight="1">
      <c r="A30" s="342" t="s">
        <v>485</v>
      </c>
      <c r="B30" s="39" t="s">
        <v>570</v>
      </c>
      <c r="C30" s="356" t="s">
        <v>571</v>
      </c>
      <c r="D30" s="41">
        <v>571</v>
      </c>
      <c r="E30" s="42">
        <v>468</v>
      </c>
      <c r="F30" s="43">
        <v>0</v>
      </c>
      <c r="G30" s="44">
        <f t="shared" si="0"/>
        <v>468</v>
      </c>
      <c r="H30" s="45">
        <f t="shared" si="1"/>
        <v>67.326479999999989</v>
      </c>
      <c r="I30" s="45">
        <f t="shared" si="2"/>
        <v>38443.420079999996</v>
      </c>
      <c r="J30" s="45">
        <f t="shared" si="3"/>
        <v>8.7524423999999996</v>
      </c>
      <c r="K30" s="46">
        <f t="shared" si="4"/>
        <v>33445.775469599997</v>
      </c>
      <c r="L30" s="47">
        <v>0.20000000000000001</v>
      </c>
      <c r="M30" s="48">
        <f t="shared" si="5"/>
        <v>6689.1550939199997</v>
      </c>
      <c r="N30" s="49">
        <v>0.050000000000000003</v>
      </c>
      <c r="O30" s="50">
        <f t="shared" si="6"/>
        <v>1672.2887734799999</v>
      </c>
      <c r="P30" s="49">
        <v>0.050000000000000003</v>
      </c>
      <c r="Q30" s="50">
        <f t="shared" si="7"/>
        <v>1672.2887734799999</v>
      </c>
      <c r="R30" s="51">
        <f t="shared" si="8"/>
        <v>41</v>
      </c>
      <c r="S30" s="52">
        <f t="shared" si="9"/>
        <v>23411</v>
      </c>
      <c r="T30" s="53">
        <f t="shared" si="10"/>
        <v>0.60897287367466713</v>
      </c>
    </row>
    <row r="31" ht="15.95" customHeight="1">
      <c r="A31" s="342" t="s">
        <v>485</v>
      </c>
      <c r="B31" s="39" t="s">
        <v>42</v>
      </c>
      <c r="C31" s="40" t="str">
        <f>VLOOKUP(B31,'New template'!A:L,2,FALSE)</f>
        <v>E03350</v>
      </c>
      <c r="D31" s="41">
        <v>16</v>
      </c>
      <c r="E31" s="42">
        <v>198</v>
      </c>
      <c r="F31" s="43">
        <v>0.85999999999999999</v>
      </c>
      <c r="G31" s="44">
        <f t="shared" si="0"/>
        <v>27</v>
      </c>
      <c r="H31" s="45">
        <f t="shared" si="1"/>
        <v>3.8842199999999996</v>
      </c>
      <c r="I31" s="45">
        <f t="shared" si="2"/>
        <v>62.147519999999993</v>
      </c>
      <c r="J31" s="45">
        <f t="shared" si="3"/>
        <v>0.50494859999999997</v>
      </c>
      <c r="K31" s="46">
        <f t="shared" si="4"/>
        <v>54.068342399999992</v>
      </c>
      <c r="L31" s="47">
        <v>0.20000000000000001</v>
      </c>
      <c r="M31" s="48">
        <f t="shared" si="5"/>
        <v>10.813668479999999</v>
      </c>
      <c r="N31" s="49">
        <v>0.050000000000000003</v>
      </c>
      <c r="O31" s="50">
        <f t="shared" si="6"/>
        <v>2.7034171199999997</v>
      </c>
      <c r="P31" s="49">
        <v>0.050000000000000003</v>
      </c>
      <c r="Q31" s="50">
        <f t="shared" si="7"/>
        <v>2.7034171199999997</v>
      </c>
      <c r="R31" s="51">
        <f t="shared" si="8"/>
        <v>2.3700000000000001</v>
      </c>
      <c r="S31" s="52">
        <f t="shared" si="9"/>
        <v>37.920000000000002</v>
      </c>
      <c r="T31" s="53">
        <f t="shared" si="10"/>
        <v>0.61016111342817869</v>
      </c>
    </row>
    <row r="32" ht="15.95" customHeight="1">
      <c r="A32" s="342" t="s">
        <v>485</v>
      </c>
      <c r="B32" s="39" t="s">
        <v>42</v>
      </c>
      <c r="C32" s="40" t="str">
        <f>VLOOKUP(B32,'New template'!A:L,2,FALSE)</f>
        <v>E03350</v>
      </c>
      <c r="D32" s="41">
        <v>2</v>
      </c>
      <c r="E32" s="42">
        <v>198</v>
      </c>
      <c r="F32" s="43">
        <v>0.75</v>
      </c>
      <c r="G32" s="44">
        <f t="shared" si="0"/>
        <v>49</v>
      </c>
      <c r="H32" s="45">
        <f t="shared" si="1"/>
        <v>7.0491399999999995</v>
      </c>
      <c r="I32" s="45">
        <f t="shared" si="2"/>
        <v>14.098279999999999</v>
      </c>
      <c r="J32" s="45">
        <f t="shared" si="3"/>
        <v>0.91638819999999999</v>
      </c>
      <c r="K32" s="46">
        <f t="shared" si="4"/>
        <v>12.265503599999999</v>
      </c>
      <c r="L32" s="47">
        <v>0.20000000000000001</v>
      </c>
      <c r="M32" s="48">
        <f t="shared" si="5"/>
        <v>2.4531007200000001</v>
      </c>
      <c r="N32" s="49">
        <v>0.050000000000000003</v>
      </c>
      <c r="O32" s="50">
        <f t="shared" si="6"/>
        <v>0.61327518000000003</v>
      </c>
      <c r="P32" s="49">
        <v>0.050000000000000003</v>
      </c>
      <c r="Q32" s="50">
        <f t="shared" si="7"/>
        <v>0.61327518000000003</v>
      </c>
      <c r="R32" s="51">
        <f t="shared" si="8"/>
        <v>4.29</v>
      </c>
      <c r="S32" s="52">
        <f t="shared" si="9"/>
        <v>8.5800000000000001</v>
      </c>
      <c r="T32" s="53">
        <f t="shared" si="10"/>
        <v>0.60858487702045927</v>
      </c>
    </row>
    <row r="33" ht="15.95" customHeight="1">
      <c r="A33" s="342" t="s">
        <v>485</v>
      </c>
      <c r="B33" s="39" t="s">
        <v>44</v>
      </c>
      <c r="C33" s="40" t="str">
        <f>VLOOKUP(B33,'New template'!A:L,2,FALSE)</f>
        <v>E04120</v>
      </c>
      <c r="D33" s="41">
        <v>2</v>
      </c>
      <c r="E33" s="42">
        <v>298</v>
      </c>
      <c r="F33" s="43">
        <v>0.83999999999999997</v>
      </c>
      <c r="G33" s="44">
        <f t="shared" si="0"/>
        <v>47</v>
      </c>
      <c r="H33" s="45">
        <f t="shared" si="1"/>
        <v>6.7614199999999993</v>
      </c>
      <c r="I33" s="45">
        <f t="shared" si="2"/>
        <v>13.522839999999999</v>
      </c>
      <c r="J33" s="45">
        <f t="shared" si="3"/>
        <v>0.87898459999999989</v>
      </c>
      <c r="K33" s="46">
        <f t="shared" si="4"/>
        <v>11.764870799999999</v>
      </c>
      <c r="L33" s="47">
        <v>0.20000000000000001</v>
      </c>
      <c r="M33" s="48">
        <f t="shared" si="5"/>
        <v>2.35297416</v>
      </c>
      <c r="N33" s="49">
        <v>0.050000000000000003</v>
      </c>
      <c r="O33" s="50">
        <f t="shared" si="6"/>
        <v>0.58824354000000001</v>
      </c>
      <c r="P33" s="49">
        <v>0.050000000000000003</v>
      </c>
      <c r="Q33" s="50">
        <f t="shared" si="7"/>
        <v>0.58824354000000001</v>
      </c>
      <c r="R33" s="51">
        <f t="shared" si="8"/>
        <v>4.1200000000000001</v>
      </c>
      <c r="S33" s="52">
        <f t="shared" si="9"/>
        <v>8.2400000000000002</v>
      </c>
      <c r="T33" s="53">
        <f t="shared" si="10"/>
        <v>0.60933945827947389</v>
      </c>
    </row>
    <row r="34" ht="15.95" customHeight="1">
      <c r="A34" s="342" t="s">
        <v>485</v>
      </c>
      <c r="B34" s="39" t="s">
        <v>46</v>
      </c>
      <c r="C34" s="40" t="str">
        <f>VLOOKUP(B34,'New template'!A:L,2,FALSE)</f>
        <v>E06275</v>
      </c>
      <c r="D34" s="41">
        <v>1</v>
      </c>
      <c r="E34" s="42">
        <v>398</v>
      </c>
      <c r="F34" s="43">
        <v>0.75</v>
      </c>
      <c r="G34" s="44">
        <f t="shared" si="0"/>
        <v>99</v>
      </c>
      <c r="H34" s="45">
        <f t="shared" si="1"/>
        <v>14.242139999999999</v>
      </c>
      <c r="I34" s="45">
        <f t="shared" si="2"/>
        <v>14.242139999999999</v>
      </c>
      <c r="J34" s="45">
        <f t="shared" si="3"/>
        <v>1.8514781999999999</v>
      </c>
      <c r="K34" s="46">
        <f t="shared" si="4"/>
        <v>12.3906618</v>
      </c>
      <c r="L34" s="47">
        <v>0.20000000000000001</v>
      </c>
      <c r="M34" s="48">
        <f t="shared" si="5"/>
        <v>2.47813236</v>
      </c>
      <c r="N34" s="49">
        <v>0.050000000000000003</v>
      </c>
      <c r="O34" s="50">
        <f t="shared" si="6"/>
        <v>0.61953309000000001</v>
      </c>
      <c r="P34" s="49">
        <v>0.050000000000000003</v>
      </c>
      <c r="Q34" s="50">
        <f t="shared" si="7"/>
        <v>0.61953309000000001</v>
      </c>
      <c r="R34" s="51">
        <f t="shared" si="8"/>
        <v>8.6699999999999999</v>
      </c>
      <c r="S34" s="52">
        <f t="shared" si="9"/>
        <v>8.6699999999999999</v>
      </c>
      <c r="T34" s="53">
        <f t="shared" si="10"/>
        <v>0.60875683008311954</v>
      </c>
    </row>
    <row r="35" ht="15.95" customHeight="1">
      <c r="A35" s="342" t="s">
        <v>485</v>
      </c>
      <c r="B35" s="39" t="s">
        <v>46</v>
      </c>
      <c r="C35" s="40" t="str">
        <f>VLOOKUP(B35,'New template'!A:L,2,FALSE)</f>
        <v>E06275</v>
      </c>
      <c r="D35" s="41">
        <v>13</v>
      </c>
      <c r="E35" s="42">
        <v>398</v>
      </c>
      <c r="F35" s="43">
        <v>0.81999999999999995</v>
      </c>
      <c r="G35" s="44">
        <f t="shared" si="0"/>
        <v>71</v>
      </c>
      <c r="H35" s="45">
        <f t="shared" si="1"/>
        <v>10.21406</v>
      </c>
      <c r="I35" s="45">
        <f t="shared" si="2"/>
        <v>132.78278</v>
      </c>
      <c r="J35" s="45">
        <f t="shared" si="3"/>
        <v>1.3278278000000001</v>
      </c>
      <c r="K35" s="46">
        <f t="shared" si="4"/>
        <v>115.5210186</v>
      </c>
      <c r="L35" s="47">
        <v>0.20000000000000001</v>
      </c>
      <c r="M35" s="48">
        <f t="shared" si="5"/>
        <v>23.104203720000001</v>
      </c>
      <c r="N35" s="49">
        <v>0.050000000000000003</v>
      </c>
      <c r="O35" s="50">
        <f t="shared" si="6"/>
        <v>5.7760509300000002</v>
      </c>
      <c r="P35" s="49">
        <v>0.050000000000000003</v>
      </c>
      <c r="Q35" s="50">
        <f t="shared" si="7"/>
        <v>5.7760509300000002</v>
      </c>
      <c r="R35" s="51">
        <f t="shared" si="8"/>
        <v>6.2199999999999998</v>
      </c>
      <c r="S35" s="52">
        <f t="shared" si="9"/>
        <v>80.859999999999999</v>
      </c>
      <c r="T35" s="53">
        <f t="shared" si="10"/>
        <v>0.60896450578907901</v>
      </c>
    </row>
    <row r="36" ht="15.95" customHeight="1">
      <c r="A36" s="342" t="s">
        <v>485</v>
      </c>
      <c r="B36" s="39" t="s">
        <v>572</v>
      </c>
      <c r="C36" s="40" t="str">
        <f>VLOOKUP(B36,'New template'!A:L,2,FALSE)</f>
        <v>E06643</v>
      </c>
      <c r="D36" s="41">
        <v>10</v>
      </c>
      <c r="E36" s="42">
        <v>48</v>
      </c>
      <c r="F36" s="43">
        <v>0.5</v>
      </c>
      <c r="G36" s="44">
        <f t="shared" si="0"/>
        <v>24</v>
      </c>
      <c r="H36" s="45">
        <f t="shared" si="1"/>
        <v>3.4526399999999997</v>
      </c>
      <c r="I36" s="45">
        <f t="shared" si="2"/>
        <v>34.526399999999995</v>
      </c>
      <c r="J36" s="45">
        <f t="shared" si="3"/>
        <v>0.4488432</v>
      </c>
      <c r="K36" s="46">
        <f t="shared" si="4"/>
        <v>30.037967999999999</v>
      </c>
      <c r="L36" s="47">
        <v>0.20000000000000001</v>
      </c>
      <c r="M36" s="48">
        <f t="shared" si="5"/>
        <v>6.0075935999999999</v>
      </c>
      <c r="N36" s="49">
        <v>0.050000000000000003</v>
      </c>
      <c r="O36" s="50">
        <f t="shared" si="6"/>
        <v>1.5018984</v>
      </c>
      <c r="P36" s="49">
        <v>0.050000000000000003</v>
      </c>
      <c r="Q36" s="50">
        <f t="shared" si="7"/>
        <v>1.5018984</v>
      </c>
      <c r="R36" s="51">
        <f t="shared" si="8"/>
        <v>2.1000000000000001</v>
      </c>
      <c r="S36" s="52">
        <f t="shared" si="9"/>
        <v>21</v>
      </c>
      <c r="T36" s="53">
        <f t="shared" si="10"/>
        <v>0.60823022382872249</v>
      </c>
    </row>
    <row r="37" ht="15.95" customHeight="1">
      <c r="A37" s="342" t="s">
        <v>485</v>
      </c>
      <c r="B37" s="39" t="s">
        <v>400</v>
      </c>
      <c r="C37" s="40" t="str">
        <f>VLOOKUP(B37,'New template'!A:L,2,FALSE)</f>
        <v>E06643</v>
      </c>
      <c r="D37" s="41">
        <v>4</v>
      </c>
      <c r="E37" s="42">
        <v>48</v>
      </c>
      <c r="F37" s="43">
        <v>0</v>
      </c>
      <c r="G37" s="44">
        <f t="shared" si="0"/>
        <v>48</v>
      </c>
      <c r="H37" s="45">
        <f t="shared" si="1"/>
        <v>6.9052799999999994</v>
      </c>
      <c r="I37" s="45">
        <f t="shared" si="2"/>
        <v>27.621119999999998</v>
      </c>
      <c r="J37" s="45">
        <f t="shared" si="3"/>
        <v>0.8976864</v>
      </c>
      <c r="K37" s="46">
        <f t="shared" si="4"/>
        <v>24.030374399999999</v>
      </c>
      <c r="L37" s="47">
        <v>0.20000000000000001</v>
      </c>
      <c r="M37" s="48">
        <f t="shared" si="5"/>
        <v>4.8060748800000006</v>
      </c>
      <c r="N37" s="49">
        <v>0.050000000000000003</v>
      </c>
      <c r="O37" s="50">
        <f t="shared" si="6"/>
        <v>1.2015187200000002</v>
      </c>
      <c r="P37" s="49">
        <v>0.050000000000000003</v>
      </c>
      <c r="Q37" s="50">
        <f t="shared" si="7"/>
        <v>1.2015187200000002</v>
      </c>
      <c r="R37" s="51">
        <f t="shared" si="8"/>
        <v>4.21</v>
      </c>
      <c r="S37" s="52">
        <f t="shared" si="9"/>
        <v>16.84</v>
      </c>
      <c r="T37" s="53">
        <f t="shared" si="10"/>
        <v>0.60967839102831456</v>
      </c>
    </row>
    <row r="38" ht="15.95" customHeight="1">
      <c r="A38" s="342" t="s">
        <v>485</v>
      </c>
      <c r="B38" s="39" t="s">
        <v>400</v>
      </c>
      <c r="C38" s="40" t="str">
        <f>VLOOKUP(B38,'New template'!A:L,2,FALSE)</f>
        <v>E06643</v>
      </c>
      <c r="D38" s="41">
        <v>1</v>
      </c>
      <c r="E38" s="42">
        <v>48</v>
      </c>
      <c r="F38" s="43">
        <v>0.34999999999999998</v>
      </c>
      <c r="G38" s="44">
        <f t="shared" si="0"/>
        <v>31</v>
      </c>
      <c r="H38" s="45">
        <f t="shared" si="1"/>
        <v>4.4596599999999995</v>
      </c>
      <c r="I38" s="45">
        <f t="shared" si="2"/>
        <v>4.4596599999999995</v>
      </c>
      <c r="J38" s="45">
        <f t="shared" si="3"/>
        <v>0.57975579999999993</v>
      </c>
      <c r="K38" s="46">
        <f t="shared" si="4"/>
        <v>3.8799041999999995</v>
      </c>
      <c r="L38" s="47">
        <v>0.20000000000000001</v>
      </c>
      <c r="M38" s="48">
        <f t="shared" si="5"/>
        <v>0.77598083999999989</v>
      </c>
      <c r="N38" s="49">
        <v>0.050000000000000003</v>
      </c>
      <c r="O38" s="50">
        <f t="shared" si="6"/>
        <v>0.19399520999999997</v>
      </c>
      <c r="P38" s="49">
        <v>0.050000000000000003</v>
      </c>
      <c r="Q38" s="50">
        <f t="shared" si="7"/>
        <v>0.19399520999999997</v>
      </c>
      <c r="R38" s="51">
        <f t="shared" si="8"/>
        <v>2.7200000000000002</v>
      </c>
      <c r="S38" s="52">
        <f t="shared" si="9"/>
        <v>2.7200000000000002</v>
      </c>
      <c r="T38" s="53">
        <f t="shared" si="10"/>
        <v>0.60991196638308764</v>
      </c>
    </row>
    <row r="39" ht="15.95" customHeight="1">
      <c r="A39" s="342" t="s">
        <v>485</v>
      </c>
      <c r="B39" s="39" t="s">
        <v>64</v>
      </c>
      <c r="C39" s="40" t="str">
        <f>VLOOKUP(B39,'New template'!A:L,2,FALSE)</f>
        <v>E06646</v>
      </c>
      <c r="D39" s="41">
        <v>1</v>
      </c>
      <c r="E39" s="42">
        <v>98</v>
      </c>
      <c r="F39" s="43">
        <v>0.34999999999999998</v>
      </c>
      <c r="G39" s="44">
        <f t="shared" si="0"/>
        <v>63</v>
      </c>
      <c r="H39" s="45">
        <f t="shared" si="1"/>
        <v>9.0631799999999991</v>
      </c>
      <c r="I39" s="45">
        <f t="shared" si="2"/>
        <v>9.0631799999999991</v>
      </c>
      <c r="J39" s="45">
        <f t="shared" si="3"/>
        <v>1.1782134</v>
      </c>
      <c r="K39" s="46">
        <f t="shared" si="4"/>
        <v>7.8849665999999994</v>
      </c>
      <c r="L39" s="47">
        <v>0.20000000000000001</v>
      </c>
      <c r="M39" s="48">
        <f t="shared" si="5"/>
        <v>1.5769933199999999</v>
      </c>
      <c r="N39" s="49">
        <v>0.050000000000000003</v>
      </c>
      <c r="O39" s="50">
        <f t="shared" si="6"/>
        <v>0.39424832999999998</v>
      </c>
      <c r="P39" s="49">
        <v>0.050000000000000003</v>
      </c>
      <c r="Q39" s="50">
        <f t="shared" si="7"/>
        <v>0.39424832999999998</v>
      </c>
      <c r="R39" s="51">
        <f t="shared" si="8"/>
        <v>5.5199999999999996</v>
      </c>
      <c r="S39" s="52">
        <f t="shared" si="9"/>
        <v>5.5199999999999996</v>
      </c>
      <c r="T39" s="53">
        <f t="shared" si="10"/>
        <v>0.60905774794277512</v>
      </c>
    </row>
    <row r="40" ht="15.95" customHeight="1">
      <c r="A40" s="342" t="s">
        <v>485</v>
      </c>
      <c r="B40" s="39" t="s">
        <v>406</v>
      </c>
      <c r="C40" s="40" t="str">
        <f>VLOOKUP(B40,'New template'!A:L,2,FALSE)</f>
        <v>E03496</v>
      </c>
      <c r="D40" s="41">
        <v>1</v>
      </c>
      <c r="E40" s="42">
        <v>228</v>
      </c>
      <c r="F40" s="43">
        <v>0.59999999999999998</v>
      </c>
      <c r="G40" s="44">
        <f t="shared" ref="G40:G71" si="11">ROUNDDOWN(E40*(1-F40),0)</f>
        <v>91</v>
      </c>
      <c r="H40" s="45">
        <f t="shared" ref="H40:H71" si="12">G40*$C$6</f>
        <v>13.091259999999998</v>
      </c>
      <c r="I40" s="45">
        <f t="shared" ref="I40:I71" si="13">H40*D40</f>
        <v>13.091259999999998</v>
      </c>
      <c r="J40" s="45">
        <f t="shared" ref="J40:J71" si="14">H40*0.13</f>
        <v>1.7018637999999999</v>
      </c>
      <c r="K40" s="46">
        <f t="shared" ref="K40:K71" si="15">(H40-J40)*D40</f>
        <v>11.389396199999998</v>
      </c>
      <c r="L40" s="47">
        <v>0.20000000000000001</v>
      </c>
      <c r="M40" s="48">
        <f t="shared" ref="M40:M71" si="16">K40*L40</f>
        <v>2.2778792399999999</v>
      </c>
      <c r="N40" s="49">
        <v>0.050000000000000003</v>
      </c>
      <c r="O40" s="50">
        <f t="shared" ref="O40:O71" si="17">K40*N40</f>
        <v>0.56946980999999997</v>
      </c>
      <c r="P40" s="49">
        <v>0.050000000000000003</v>
      </c>
      <c r="Q40" s="50">
        <f t="shared" ref="Q40:Q71" si="18">K40*P40</f>
        <v>0.56946980999999997</v>
      </c>
      <c r="R40" s="51">
        <f t="shared" ref="R40:R71" si="19">IFERROR(ROUND((K40-M40-O40-Q40)/D40,2),0)</f>
        <v>7.9699999999999998</v>
      </c>
      <c r="S40" s="52">
        <f t="shared" ref="S40:S71" si="20">+D40*R40</f>
        <v>7.9699999999999998</v>
      </c>
      <c r="T40" s="53">
        <f t="shared" ref="T40:T71" si="21">S40/I40</f>
        <v>0.60880312513845125</v>
      </c>
    </row>
    <row r="41" ht="15.95" customHeight="1">
      <c r="A41" s="342" t="s">
        <v>485</v>
      </c>
      <c r="B41" s="39" t="s">
        <v>74</v>
      </c>
      <c r="C41" s="40" t="str">
        <f>VLOOKUP(B41,'New template'!A:L,2,FALSE)</f>
        <v>E05019</v>
      </c>
      <c r="D41" s="41">
        <v>9</v>
      </c>
      <c r="E41" s="42">
        <v>248</v>
      </c>
      <c r="F41" s="43">
        <v>0.5</v>
      </c>
      <c r="G41" s="44">
        <f t="shared" si="11"/>
        <v>124</v>
      </c>
      <c r="H41" s="45">
        <f t="shared" si="12"/>
        <v>17.838639999999998</v>
      </c>
      <c r="I41" s="45">
        <f t="shared" si="13"/>
        <v>160.54775999999998</v>
      </c>
      <c r="J41" s="45">
        <f t="shared" si="14"/>
        <v>2.3190231999999997</v>
      </c>
      <c r="K41" s="46">
        <f t="shared" si="15"/>
        <v>139.67655119999998</v>
      </c>
      <c r="L41" s="47">
        <v>0.20000000000000001</v>
      </c>
      <c r="M41" s="48">
        <f t="shared" si="16"/>
        <v>27.935310239999996</v>
      </c>
      <c r="N41" s="49">
        <v>0.050000000000000003</v>
      </c>
      <c r="O41" s="50">
        <f t="shared" si="17"/>
        <v>6.983827559999999</v>
      </c>
      <c r="P41" s="49">
        <v>0.050000000000000003</v>
      </c>
      <c r="Q41" s="50">
        <f t="shared" si="18"/>
        <v>6.983827559999999</v>
      </c>
      <c r="R41" s="51">
        <f t="shared" si="19"/>
        <v>10.859999999999999</v>
      </c>
      <c r="S41" s="52">
        <f t="shared" si="20"/>
        <v>97.739999999999995</v>
      </c>
      <c r="T41" s="53">
        <f t="shared" si="21"/>
        <v>0.60879080468017743</v>
      </c>
    </row>
    <row r="42" ht="15.95" customHeight="1">
      <c r="A42" s="342" t="s">
        <v>485</v>
      </c>
      <c r="B42" s="39" t="s">
        <v>76</v>
      </c>
      <c r="C42" s="40" t="str">
        <f>VLOOKUP(B42,'New template'!A:L,2,FALSE)</f>
        <v>E05733</v>
      </c>
      <c r="D42" s="41">
        <v>13</v>
      </c>
      <c r="E42" s="42">
        <v>348</v>
      </c>
      <c r="F42" s="43">
        <v>0.5</v>
      </c>
      <c r="G42" s="44">
        <f t="shared" si="11"/>
        <v>174</v>
      </c>
      <c r="H42" s="45">
        <f t="shared" si="12"/>
        <v>25.031639999999999</v>
      </c>
      <c r="I42" s="45">
        <f t="shared" si="13"/>
        <v>325.41131999999999</v>
      </c>
      <c r="J42" s="45">
        <f t="shared" si="14"/>
        <v>3.2541131999999999</v>
      </c>
      <c r="K42" s="46">
        <f t="shared" si="15"/>
        <v>283.10784840000002</v>
      </c>
      <c r="L42" s="47">
        <v>0.20000000000000001</v>
      </c>
      <c r="M42" s="48">
        <f t="shared" si="16"/>
        <v>56.621569680000007</v>
      </c>
      <c r="N42" s="49">
        <v>0.050000000000000003</v>
      </c>
      <c r="O42" s="50">
        <f t="shared" si="17"/>
        <v>14.155392420000002</v>
      </c>
      <c r="P42" s="49">
        <v>0.050000000000000003</v>
      </c>
      <c r="Q42" s="50">
        <f t="shared" si="18"/>
        <v>14.155392420000002</v>
      </c>
      <c r="R42" s="51">
        <f t="shared" si="19"/>
        <v>15.24</v>
      </c>
      <c r="S42" s="52">
        <f t="shared" si="20"/>
        <v>198.12</v>
      </c>
      <c r="T42" s="53">
        <f t="shared" si="21"/>
        <v>0.60882946542855365</v>
      </c>
    </row>
    <row r="43" ht="15.95" customHeight="1">
      <c r="A43" s="342" t="s">
        <v>485</v>
      </c>
      <c r="B43" s="39" t="s">
        <v>78</v>
      </c>
      <c r="C43" s="40" t="str">
        <f>VLOOKUP(B43,'New template'!A:L,2,FALSE)</f>
        <v>E02533</v>
      </c>
      <c r="D43" s="41">
        <v>118</v>
      </c>
      <c r="E43" s="42">
        <v>198</v>
      </c>
      <c r="F43" s="43">
        <v>0.83999999999999997</v>
      </c>
      <c r="G43" s="44">
        <f t="shared" si="11"/>
        <v>31</v>
      </c>
      <c r="H43" s="45">
        <f t="shared" si="12"/>
        <v>4.4596599999999995</v>
      </c>
      <c r="I43" s="45">
        <f t="shared" si="13"/>
        <v>526.23987999999997</v>
      </c>
      <c r="J43" s="45">
        <f t="shared" si="14"/>
        <v>0.57975579999999993</v>
      </c>
      <c r="K43" s="46">
        <f t="shared" si="15"/>
        <v>457.82869559999995</v>
      </c>
      <c r="L43" s="47">
        <v>0.20000000000000001</v>
      </c>
      <c r="M43" s="48">
        <f t="shared" si="16"/>
        <v>91.565739119999989</v>
      </c>
      <c r="N43" s="49">
        <v>0.050000000000000003</v>
      </c>
      <c r="O43" s="50">
        <f t="shared" si="17"/>
        <v>22.891434779999997</v>
      </c>
      <c r="P43" s="49">
        <v>0.050000000000000003</v>
      </c>
      <c r="Q43" s="50">
        <f t="shared" si="18"/>
        <v>22.891434779999997</v>
      </c>
      <c r="R43" s="51">
        <f t="shared" si="19"/>
        <v>2.7200000000000002</v>
      </c>
      <c r="S43" s="52">
        <f t="shared" si="20"/>
        <v>320.96000000000004</v>
      </c>
      <c r="T43" s="53">
        <f t="shared" si="21"/>
        <v>0.60991196638308764</v>
      </c>
    </row>
    <row r="44" ht="15.95" customHeight="1">
      <c r="A44" s="342" t="s">
        <v>485</v>
      </c>
      <c r="B44" s="39" t="s">
        <v>80</v>
      </c>
      <c r="C44" s="40" t="str">
        <f>VLOOKUP(B44,'New template'!A:L,2,FALSE)</f>
        <v>E02595</v>
      </c>
      <c r="D44" s="41">
        <v>60</v>
      </c>
      <c r="E44" s="42">
        <v>298</v>
      </c>
      <c r="F44" s="43">
        <v>0.83999999999999997</v>
      </c>
      <c r="G44" s="44">
        <f t="shared" si="11"/>
        <v>47</v>
      </c>
      <c r="H44" s="45">
        <f t="shared" si="12"/>
        <v>6.7614199999999993</v>
      </c>
      <c r="I44" s="45">
        <f t="shared" si="13"/>
        <v>405.68519999999995</v>
      </c>
      <c r="J44" s="45">
        <f t="shared" si="14"/>
        <v>0.87898459999999989</v>
      </c>
      <c r="K44" s="46">
        <f t="shared" si="15"/>
        <v>352.94612399999994</v>
      </c>
      <c r="L44" s="47">
        <v>0.20000000000000001</v>
      </c>
      <c r="M44" s="48">
        <f t="shared" si="16"/>
        <v>70.589224799999997</v>
      </c>
      <c r="N44" s="49">
        <v>0.050000000000000003</v>
      </c>
      <c r="O44" s="50">
        <f t="shared" si="17"/>
        <v>17.647306199999999</v>
      </c>
      <c r="P44" s="49">
        <v>0.050000000000000003</v>
      </c>
      <c r="Q44" s="50">
        <f t="shared" si="18"/>
        <v>17.647306199999999</v>
      </c>
      <c r="R44" s="51">
        <f t="shared" si="19"/>
        <v>4.1200000000000001</v>
      </c>
      <c r="S44" s="52">
        <f t="shared" si="20"/>
        <v>247.20000000000002</v>
      </c>
      <c r="T44" s="53">
        <f t="shared" si="21"/>
        <v>0.609339458279474</v>
      </c>
    </row>
    <row r="45" ht="15.95" customHeight="1">
      <c r="A45" s="342" t="s">
        <v>485</v>
      </c>
      <c r="B45" s="39" t="s">
        <v>82</v>
      </c>
      <c r="C45" s="40" t="str">
        <f>VLOOKUP(B45,'New template'!A:L,2,FALSE)</f>
        <v>E02596</v>
      </c>
      <c r="D45" s="41">
        <v>59</v>
      </c>
      <c r="E45" s="42">
        <v>398</v>
      </c>
      <c r="F45" s="43">
        <v>0.75</v>
      </c>
      <c r="G45" s="44">
        <f t="shared" si="11"/>
        <v>99</v>
      </c>
      <c r="H45" s="45">
        <f t="shared" si="12"/>
        <v>14.242139999999999</v>
      </c>
      <c r="I45" s="45">
        <f t="shared" si="13"/>
        <v>840.28625999999997</v>
      </c>
      <c r="J45" s="45">
        <f t="shared" si="14"/>
        <v>1.8514781999999999</v>
      </c>
      <c r="K45" s="46">
        <f t="shared" si="15"/>
        <v>731.04904620000002</v>
      </c>
      <c r="L45" s="47">
        <v>0.20000000000000001</v>
      </c>
      <c r="M45" s="48">
        <f t="shared" si="16"/>
        <v>146.20980924</v>
      </c>
      <c r="N45" s="49">
        <v>0.050000000000000003</v>
      </c>
      <c r="O45" s="50">
        <f t="shared" si="17"/>
        <v>36.55245231</v>
      </c>
      <c r="P45" s="49">
        <v>0.050000000000000003</v>
      </c>
      <c r="Q45" s="50">
        <f t="shared" si="18"/>
        <v>36.55245231</v>
      </c>
      <c r="R45" s="51">
        <f t="shared" si="19"/>
        <v>8.6699999999999999</v>
      </c>
      <c r="S45" s="52">
        <f t="shared" si="20"/>
        <v>511.52999999999997</v>
      </c>
      <c r="T45" s="53">
        <f t="shared" si="21"/>
        <v>0.60875683008311954</v>
      </c>
    </row>
    <row r="46" ht="15.95" customHeight="1">
      <c r="A46" s="342" t="s">
        <v>485</v>
      </c>
      <c r="B46" s="39" t="s">
        <v>365</v>
      </c>
      <c r="C46" s="40" t="str">
        <f>VLOOKUP(B46,'New template'!A:L,2,FALSE)</f>
        <v>E02035</v>
      </c>
      <c r="D46" s="41">
        <v>301</v>
      </c>
      <c r="E46" s="42">
        <v>98</v>
      </c>
      <c r="F46" s="43">
        <v>0.69999999999999996</v>
      </c>
      <c r="G46" s="44">
        <f t="shared" si="11"/>
        <v>29</v>
      </c>
      <c r="H46" s="45">
        <f t="shared" si="12"/>
        <v>4.1719399999999993</v>
      </c>
      <c r="I46" s="45">
        <f t="shared" si="13"/>
        <v>1255.7539399999998</v>
      </c>
      <c r="J46" s="45">
        <f t="shared" si="14"/>
        <v>0.54235219999999995</v>
      </c>
      <c r="K46" s="46">
        <f t="shared" si="15"/>
        <v>1092.5059277999999</v>
      </c>
      <c r="L46" s="47">
        <v>0.20000000000000001</v>
      </c>
      <c r="M46" s="48">
        <f t="shared" si="16"/>
        <v>218.50118555999998</v>
      </c>
      <c r="N46" s="49">
        <v>0.050000000000000003</v>
      </c>
      <c r="O46" s="50">
        <f t="shared" si="17"/>
        <v>54.625296389999995</v>
      </c>
      <c r="P46" s="49">
        <v>0.050000000000000003</v>
      </c>
      <c r="Q46" s="50">
        <f t="shared" si="18"/>
        <v>54.625296389999995</v>
      </c>
      <c r="R46" s="51">
        <f t="shared" si="19"/>
        <v>2.54</v>
      </c>
      <c r="S46" s="52">
        <f t="shared" si="20"/>
        <v>764.53999999999996</v>
      </c>
      <c r="T46" s="53">
        <f t="shared" si="21"/>
        <v>0.60882946542855365</v>
      </c>
    </row>
    <row r="47" ht="15.95" customHeight="1">
      <c r="A47" s="342" t="s">
        <v>485</v>
      </c>
      <c r="B47" s="39" t="s">
        <v>366</v>
      </c>
      <c r="C47" s="40" t="str">
        <f>VLOOKUP(B47,'New template'!A:L,2,FALSE)</f>
        <v>E02036</v>
      </c>
      <c r="D47" s="41">
        <v>2</v>
      </c>
      <c r="E47" s="42">
        <v>198</v>
      </c>
      <c r="F47" s="43">
        <v>0</v>
      </c>
      <c r="G47" s="44">
        <f t="shared" si="11"/>
        <v>198</v>
      </c>
      <c r="H47" s="45">
        <f t="shared" si="12"/>
        <v>28.484279999999998</v>
      </c>
      <c r="I47" s="45">
        <f t="shared" si="13"/>
        <v>56.968559999999997</v>
      </c>
      <c r="J47" s="45">
        <f t="shared" si="14"/>
        <v>3.7029563999999997</v>
      </c>
      <c r="K47" s="46">
        <f t="shared" si="15"/>
        <v>49.562647200000001</v>
      </c>
      <c r="L47" s="47">
        <v>0.20000000000000001</v>
      </c>
      <c r="M47" s="48">
        <f t="shared" si="16"/>
        <v>9.9125294400000001</v>
      </c>
      <c r="N47" s="49">
        <v>0.050000000000000003</v>
      </c>
      <c r="O47" s="50">
        <f t="shared" si="17"/>
        <v>2.47813236</v>
      </c>
      <c r="P47" s="49">
        <v>0.050000000000000003</v>
      </c>
      <c r="Q47" s="50">
        <f t="shared" si="18"/>
        <v>2.47813236</v>
      </c>
      <c r="R47" s="51">
        <f t="shared" si="19"/>
        <v>17.350000000000001</v>
      </c>
      <c r="S47" s="52">
        <f t="shared" si="20"/>
        <v>34.700000000000003</v>
      </c>
      <c r="T47" s="53">
        <f t="shared" si="21"/>
        <v>0.60910790091938438</v>
      </c>
    </row>
    <row r="48" ht="15.95" customHeight="1">
      <c r="A48" s="342" t="s">
        <v>485</v>
      </c>
      <c r="B48" s="39" t="s">
        <v>366</v>
      </c>
      <c r="C48" s="40" t="str">
        <f>VLOOKUP(B48,'New template'!A:L,2,FALSE)</f>
        <v>E02036</v>
      </c>
      <c r="D48" s="41">
        <v>24</v>
      </c>
      <c r="E48" s="42">
        <v>198</v>
      </c>
      <c r="F48" s="43">
        <v>0.59999999999999998</v>
      </c>
      <c r="G48" s="44">
        <f t="shared" si="11"/>
        <v>79</v>
      </c>
      <c r="H48" s="45">
        <f t="shared" si="12"/>
        <v>11.364939999999999</v>
      </c>
      <c r="I48" s="45">
        <f t="shared" si="13"/>
        <v>272.75855999999999</v>
      </c>
      <c r="J48" s="45">
        <f t="shared" si="14"/>
        <v>1.4774421999999998</v>
      </c>
      <c r="K48" s="46">
        <f t="shared" si="15"/>
        <v>237.29994719999996</v>
      </c>
      <c r="L48" s="47">
        <v>0.20000000000000001</v>
      </c>
      <c r="M48" s="48">
        <f t="shared" si="16"/>
        <v>47.459989439999994</v>
      </c>
      <c r="N48" s="49">
        <v>0.050000000000000003</v>
      </c>
      <c r="O48" s="50">
        <f t="shared" si="17"/>
        <v>11.864997359999998</v>
      </c>
      <c r="P48" s="49">
        <v>0.050000000000000003</v>
      </c>
      <c r="Q48" s="50">
        <f t="shared" si="18"/>
        <v>11.864997359999998</v>
      </c>
      <c r="R48" s="51">
        <f t="shared" si="19"/>
        <v>6.9199999999999999</v>
      </c>
      <c r="S48" s="52">
        <f t="shared" si="20"/>
        <v>166.07999999999998</v>
      </c>
      <c r="T48" s="53">
        <f t="shared" si="21"/>
        <v>0.60889014812220743</v>
      </c>
    </row>
    <row r="49" ht="15.95" customHeight="1">
      <c r="A49" s="342" t="s">
        <v>485</v>
      </c>
      <c r="B49" s="39" t="s">
        <v>366</v>
      </c>
      <c r="C49" s="40" t="str">
        <f>VLOOKUP(B49,'New template'!A:L,2,FALSE)</f>
        <v>E02036</v>
      </c>
      <c r="D49" s="41">
        <v>1</v>
      </c>
      <c r="E49" s="42">
        <v>198</v>
      </c>
      <c r="F49" s="43">
        <v>0.5</v>
      </c>
      <c r="G49" s="44">
        <f t="shared" si="11"/>
        <v>99</v>
      </c>
      <c r="H49" s="45">
        <f t="shared" si="12"/>
        <v>14.242139999999999</v>
      </c>
      <c r="I49" s="45">
        <f t="shared" si="13"/>
        <v>14.242139999999999</v>
      </c>
      <c r="J49" s="45">
        <f t="shared" si="14"/>
        <v>1.8514781999999999</v>
      </c>
      <c r="K49" s="46">
        <f t="shared" si="15"/>
        <v>12.3906618</v>
      </c>
      <c r="L49" s="47">
        <v>0.20000000000000001</v>
      </c>
      <c r="M49" s="48">
        <f t="shared" si="16"/>
        <v>2.47813236</v>
      </c>
      <c r="N49" s="49">
        <v>0.050000000000000003</v>
      </c>
      <c r="O49" s="50">
        <f t="shared" si="17"/>
        <v>0.61953309000000001</v>
      </c>
      <c r="P49" s="49">
        <v>0.050000000000000003</v>
      </c>
      <c r="Q49" s="50">
        <f t="shared" si="18"/>
        <v>0.61953309000000001</v>
      </c>
      <c r="R49" s="51">
        <f t="shared" si="19"/>
        <v>8.6699999999999999</v>
      </c>
      <c r="S49" s="52">
        <f t="shared" si="20"/>
        <v>8.6699999999999999</v>
      </c>
      <c r="T49" s="53">
        <f t="shared" si="21"/>
        <v>0.60875683008311954</v>
      </c>
    </row>
    <row r="50" ht="15.95" customHeight="1">
      <c r="A50" s="342" t="s">
        <v>485</v>
      </c>
      <c r="B50" s="39" t="s">
        <v>367</v>
      </c>
      <c r="C50" s="40" t="str">
        <f>VLOOKUP(B50,'New template'!A:L,2,FALSE)</f>
        <v>E06308</v>
      </c>
      <c r="D50" s="41">
        <v>3</v>
      </c>
      <c r="E50" s="42">
        <v>248</v>
      </c>
      <c r="F50" s="43">
        <v>0</v>
      </c>
      <c r="G50" s="44">
        <f t="shared" si="11"/>
        <v>248</v>
      </c>
      <c r="H50" s="45">
        <f t="shared" si="12"/>
        <v>35.677279999999996</v>
      </c>
      <c r="I50" s="45">
        <f t="shared" si="13"/>
        <v>107.03183999999999</v>
      </c>
      <c r="J50" s="45">
        <f t="shared" si="14"/>
        <v>4.6380463999999995</v>
      </c>
      <c r="K50" s="46">
        <f t="shared" si="15"/>
        <v>93.117700799999994</v>
      </c>
      <c r="L50" s="47">
        <v>0.20000000000000001</v>
      </c>
      <c r="M50" s="48">
        <f t="shared" si="16"/>
        <v>18.623540160000001</v>
      </c>
      <c r="N50" s="49">
        <v>0.050000000000000003</v>
      </c>
      <c r="O50" s="50">
        <f t="shared" si="17"/>
        <v>4.6558850400000003</v>
      </c>
      <c r="P50" s="49">
        <v>0.050000000000000003</v>
      </c>
      <c r="Q50" s="50">
        <f t="shared" si="18"/>
        <v>4.6558850400000003</v>
      </c>
      <c r="R50" s="51">
        <f t="shared" si="19"/>
        <v>21.73</v>
      </c>
      <c r="S50" s="52">
        <f t="shared" si="20"/>
        <v>65.189999999999998</v>
      </c>
      <c r="T50" s="53">
        <f t="shared" si="21"/>
        <v>0.60907109510590496</v>
      </c>
    </row>
    <row r="51" ht="15.95" customHeight="1">
      <c r="A51" s="342" t="s">
        <v>485</v>
      </c>
      <c r="B51" s="39" t="s">
        <v>367</v>
      </c>
      <c r="C51" s="40" t="str">
        <f>VLOOKUP(B51,'New template'!A:L,2,FALSE)</f>
        <v>E06308</v>
      </c>
      <c r="D51" s="41">
        <v>20</v>
      </c>
      <c r="E51" s="42">
        <v>248</v>
      </c>
      <c r="F51" s="43">
        <v>0.5</v>
      </c>
      <c r="G51" s="44">
        <f t="shared" si="11"/>
        <v>124</v>
      </c>
      <c r="H51" s="45">
        <f t="shared" si="12"/>
        <v>17.838639999999998</v>
      </c>
      <c r="I51" s="45">
        <f t="shared" si="13"/>
        <v>356.77279999999996</v>
      </c>
      <c r="J51" s="45">
        <f t="shared" si="14"/>
        <v>2.3190231999999997</v>
      </c>
      <c r="K51" s="46">
        <f t="shared" si="15"/>
        <v>310.39233599999994</v>
      </c>
      <c r="L51" s="47">
        <v>0.20000000000000001</v>
      </c>
      <c r="M51" s="48">
        <f t="shared" si="16"/>
        <v>62.078467199999992</v>
      </c>
      <c r="N51" s="49">
        <v>0.050000000000000003</v>
      </c>
      <c r="O51" s="50">
        <f t="shared" si="17"/>
        <v>15.519616799999998</v>
      </c>
      <c r="P51" s="49">
        <v>0.050000000000000003</v>
      </c>
      <c r="Q51" s="50">
        <f t="shared" si="18"/>
        <v>15.519616799999998</v>
      </c>
      <c r="R51" s="51">
        <f t="shared" si="19"/>
        <v>10.859999999999999</v>
      </c>
      <c r="S51" s="52">
        <f t="shared" si="20"/>
        <v>217.19999999999999</v>
      </c>
      <c r="T51" s="53">
        <f t="shared" si="21"/>
        <v>0.60879080468017743</v>
      </c>
    </row>
    <row r="52" ht="15.95" customHeight="1">
      <c r="A52" s="342" t="s">
        <v>485</v>
      </c>
      <c r="B52" s="39" t="s">
        <v>513</v>
      </c>
      <c r="C52" s="40" t="s">
        <v>545</v>
      </c>
      <c r="D52" s="41">
        <v>13</v>
      </c>
      <c r="E52" s="42">
        <v>398</v>
      </c>
      <c r="F52" s="43">
        <v>0</v>
      </c>
      <c r="G52" s="44">
        <f t="shared" si="11"/>
        <v>398</v>
      </c>
      <c r="H52" s="45">
        <f t="shared" si="12"/>
        <v>57.256279999999997</v>
      </c>
      <c r="I52" s="45">
        <f t="shared" si="13"/>
        <v>744.33163999999999</v>
      </c>
      <c r="J52" s="45">
        <f t="shared" si="14"/>
        <v>7.4433163999999996</v>
      </c>
      <c r="K52" s="46">
        <f t="shared" si="15"/>
        <v>647.56852679999997</v>
      </c>
      <c r="L52" s="47">
        <v>0.20000000000000001</v>
      </c>
      <c r="M52" s="48">
        <f t="shared" si="16"/>
        <v>129.51370535999999</v>
      </c>
      <c r="N52" s="49">
        <v>0.050000000000000003</v>
      </c>
      <c r="O52" s="50">
        <f t="shared" si="17"/>
        <v>32.378426339999997</v>
      </c>
      <c r="P52" s="49">
        <v>0.050000000000000003</v>
      </c>
      <c r="Q52" s="50">
        <f t="shared" si="18"/>
        <v>32.378426339999997</v>
      </c>
      <c r="R52" s="51">
        <f t="shared" si="19"/>
        <v>34.869999999999997</v>
      </c>
      <c r="S52" s="52">
        <f t="shared" si="20"/>
        <v>453.30999999999995</v>
      </c>
      <c r="T52" s="53">
        <f t="shared" si="21"/>
        <v>0.60901616381644064</v>
      </c>
    </row>
    <row r="53" ht="15.95" customHeight="1">
      <c r="A53" s="342" t="s">
        <v>485</v>
      </c>
      <c r="B53" s="39" t="s">
        <v>90</v>
      </c>
      <c r="C53" s="40" t="str">
        <f>VLOOKUP(B53,'New template'!A:L,2,FALSE)</f>
        <v>E03005</v>
      </c>
      <c r="D53" s="41">
        <v>233</v>
      </c>
      <c r="E53" s="42">
        <v>88</v>
      </c>
      <c r="F53" s="43">
        <v>0.25</v>
      </c>
      <c r="G53" s="44">
        <f t="shared" si="11"/>
        <v>66</v>
      </c>
      <c r="H53" s="45">
        <f t="shared" si="12"/>
        <v>9.4947599999999994</v>
      </c>
      <c r="I53" s="45">
        <f t="shared" si="13"/>
        <v>2212.2790799999998</v>
      </c>
      <c r="J53" s="45">
        <f t="shared" si="14"/>
        <v>1.2343188</v>
      </c>
      <c r="K53" s="46">
        <f t="shared" si="15"/>
        <v>1924.6827995999997</v>
      </c>
      <c r="L53" s="47">
        <v>0.20000000000000001</v>
      </c>
      <c r="M53" s="48">
        <f t="shared" si="16"/>
        <v>384.93655991999998</v>
      </c>
      <c r="N53" s="49">
        <v>0.050000000000000003</v>
      </c>
      <c r="O53" s="50">
        <f t="shared" si="17"/>
        <v>96.234139979999995</v>
      </c>
      <c r="P53" s="49">
        <v>0.050000000000000003</v>
      </c>
      <c r="Q53" s="50">
        <f t="shared" si="18"/>
        <v>96.234139979999995</v>
      </c>
      <c r="R53" s="51">
        <f t="shared" si="19"/>
        <v>5.7800000000000002</v>
      </c>
      <c r="S53" s="52">
        <f t="shared" si="20"/>
        <v>1346.74</v>
      </c>
      <c r="T53" s="53">
        <f t="shared" si="21"/>
        <v>0.60875683008311954</v>
      </c>
    </row>
    <row r="54" ht="15.95" customHeight="1">
      <c r="A54" s="342" t="s">
        <v>485</v>
      </c>
      <c r="B54" s="39" t="s">
        <v>90</v>
      </c>
      <c r="C54" s="40" t="str">
        <f>VLOOKUP(B54,'New template'!A:L,2,FALSE)</f>
        <v>E03005</v>
      </c>
      <c r="D54" s="41">
        <v>68</v>
      </c>
      <c r="E54" s="42">
        <v>88</v>
      </c>
      <c r="F54" s="43">
        <v>0</v>
      </c>
      <c r="G54" s="44">
        <f t="shared" si="11"/>
        <v>88</v>
      </c>
      <c r="H54" s="45">
        <f t="shared" si="12"/>
        <v>12.659679999999998</v>
      </c>
      <c r="I54" s="45">
        <f t="shared" si="13"/>
        <v>860.85823999999991</v>
      </c>
      <c r="J54" s="45">
        <f t="shared" si="14"/>
        <v>1.6457583999999998</v>
      </c>
      <c r="K54" s="46">
        <f t="shared" si="15"/>
        <v>748.94666879999988</v>
      </c>
      <c r="L54" s="47">
        <v>0.20000000000000001</v>
      </c>
      <c r="M54" s="48">
        <f t="shared" si="16"/>
        <v>149.78933375999998</v>
      </c>
      <c r="N54" s="49">
        <v>0.050000000000000003</v>
      </c>
      <c r="O54" s="50">
        <f t="shared" si="17"/>
        <v>37.447333439999994</v>
      </c>
      <c r="P54" s="49">
        <v>0.050000000000000003</v>
      </c>
      <c r="Q54" s="50">
        <f t="shared" si="18"/>
        <v>37.447333439999994</v>
      </c>
      <c r="R54" s="51">
        <f t="shared" si="19"/>
        <v>7.71</v>
      </c>
      <c r="S54" s="52">
        <f t="shared" si="20"/>
        <v>524.27999999999997</v>
      </c>
      <c r="T54" s="53">
        <f t="shared" si="21"/>
        <v>0.60902013321031812</v>
      </c>
    </row>
    <row r="55" ht="15.95" customHeight="1">
      <c r="A55" s="342" t="s">
        <v>485</v>
      </c>
      <c r="B55" s="39" t="s">
        <v>514</v>
      </c>
      <c r="C55" s="40" t="s">
        <v>543</v>
      </c>
      <c r="D55" s="41">
        <v>14</v>
      </c>
      <c r="E55" s="42">
        <v>198</v>
      </c>
      <c r="F55" s="43">
        <v>0.29999999999999999</v>
      </c>
      <c r="G55" s="44">
        <f t="shared" si="11"/>
        <v>138</v>
      </c>
      <c r="H55" s="45">
        <f t="shared" si="12"/>
        <v>19.852679999999999</v>
      </c>
      <c r="I55" s="45">
        <f t="shared" si="13"/>
        <v>277.93752000000001</v>
      </c>
      <c r="J55" s="45">
        <f t="shared" si="14"/>
        <v>2.5808483999999998</v>
      </c>
      <c r="K55" s="46">
        <f t="shared" si="15"/>
        <v>241.80564239999998</v>
      </c>
      <c r="L55" s="47">
        <v>0.20000000000000001</v>
      </c>
      <c r="M55" s="48">
        <f t="shared" si="16"/>
        <v>48.361128479999998</v>
      </c>
      <c r="N55" s="49">
        <v>0.050000000000000003</v>
      </c>
      <c r="O55" s="50">
        <f t="shared" si="17"/>
        <v>12.090282119999999</v>
      </c>
      <c r="P55" s="49">
        <v>0.050000000000000003</v>
      </c>
      <c r="Q55" s="50">
        <f t="shared" si="18"/>
        <v>12.090282119999999</v>
      </c>
      <c r="R55" s="51">
        <f t="shared" si="19"/>
        <v>12.09</v>
      </c>
      <c r="S55" s="52">
        <f t="shared" si="20"/>
        <v>169.25999999999999</v>
      </c>
      <c r="T55" s="53">
        <f t="shared" si="21"/>
        <v>0.6089857893241617</v>
      </c>
    </row>
    <row r="56" ht="15.95" customHeight="1">
      <c r="A56" s="342" t="s">
        <v>485</v>
      </c>
      <c r="B56" s="39" t="s">
        <v>514</v>
      </c>
      <c r="C56" s="40" t="s">
        <v>543</v>
      </c>
      <c r="D56" s="41">
        <v>5</v>
      </c>
      <c r="E56" s="42">
        <v>198</v>
      </c>
      <c r="F56" s="43">
        <v>0</v>
      </c>
      <c r="G56" s="44">
        <f t="shared" si="11"/>
        <v>198</v>
      </c>
      <c r="H56" s="45">
        <f t="shared" si="12"/>
        <v>28.484279999999998</v>
      </c>
      <c r="I56" s="45">
        <f t="shared" si="13"/>
        <v>142.42140000000001</v>
      </c>
      <c r="J56" s="45">
        <f t="shared" si="14"/>
        <v>3.7029563999999997</v>
      </c>
      <c r="K56" s="46">
        <f t="shared" si="15"/>
        <v>123.90661800000001</v>
      </c>
      <c r="L56" s="47">
        <v>0.20000000000000001</v>
      </c>
      <c r="M56" s="48">
        <f t="shared" si="16"/>
        <v>24.781323600000004</v>
      </c>
      <c r="N56" s="49">
        <v>0.050000000000000003</v>
      </c>
      <c r="O56" s="50">
        <f t="shared" si="17"/>
        <v>6.195330900000001</v>
      </c>
      <c r="P56" s="49">
        <v>0.050000000000000003</v>
      </c>
      <c r="Q56" s="50">
        <f t="shared" si="18"/>
        <v>6.195330900000001</v>
      </c>
      <c r="R56" s="51">
        <f t="shared" si="19"/>
        <v>17.350000000000001</v>
      </c>
      <c r="S56" s="52">
        <f t="shared" si="20"/>
        <v>86.75</v>
      </c>
      <c r="T56" s="53">
        <f t="shared" si="21"/>
        <v>0.60910790091938427</v>
      </c>
    </row>
    <row r="57" ht="15.95" customHeight="1">
      <c r="A57" s="342" t="s">
        <v>485</v>
      </c>
      <c r="B57" s="39" t="s">
        <v>96</v>
      </c>
      <c r="C57" s="40" t="str">
        <f>VLOOKUP(B57,'New template'!A:L,2,FALSE)</f>
        <v>E06127</v>
      </c>
      <c r="D57" s="41">
        <v>9</v>
      </c>
      <c r="E57" s="42">
        <v>298</v>
      </c>
      <c r="F57" s="43">
        <v>0</v>
      </c>
      <c r="G57" s="44">
        <f t="shared" si="11"/>
        <v>298</v>
      </c>
      <c r="H57" s="45">
        <f t="shared" si="12"/>
        <v>42.870279999999994</v>
      </c>
      <c r="I57" s="45">
        <f t="shared" si="13"/>
        <v>385.83251999999993</v>
      </c>
      <c r="J57" s="45">
        <f t="shared" si="14"/>
        <v>5.5731363999999992</v>
      </c>
      <c r="K57" s="46">
        <f t="shared" si="15"/>
        <v>335.67429240000001</v>
      </c>
      <c r="L57" s="47">
        <v>0.20000000000000001</v>
      </c>
      <c r="M57" s="48">
        <f t="shared" si="16"/>
        <v>67.134858480000005</v>
      </c>
      <c r="N57" s="49">
        <v>0.050000000000000003</v>
      </c>
      <c r="O57" s="50">
        <f t="shared" si="17"/>
        <v>16.783714620000001</v>
      </c>
      <c r="P57" s="49">
        <v>0.050000000000000003</v>
      </c>
      <c r="Q57" s="50">
        <f t="shared" si="18"/>
        <v>16.783714620000001</v>
      </c>
      <c r="R57" s="51">
        <f t="shared" si="19"/>
        <v>26.109999999999999</v>
      </c>
      <c r="S57" s="52">
        <f t="shared" si="20"/>
        <v>234.99000000000001</v>
      </c>
      <c r="T57" s="53">
        <f t="shared" si="21"/>
        <v>0.60904664023654631</v>
      </c>
    </row>
    <row r="58" ht="15.95" customHeight="1">
      <c r="A58" s="342" t="s">
        <v>485</v>
      </c>
      <c r="B58" s="39" t="s">
        <v>96</v>
      </c>
      <c r="C58" s="40" t="str">
        <f>VLOOKUP(B58,'New template'!A:L,2,FALSE)</f>
        <v>E06127</v>
      </c>
      <c r="D58" s="41">
        <v>69</v>
      </c>
      <c r="E58" s="42">
        <v>298</v>
      </c>
      <c r="F58" s="43">
        <v>0.42999999999999999</v>
      </c>
      <c r="G58" s="44">
        <f t="shared" si="11"/>
        <v>169</v>
      </c>
      <c r="H58" s="45">
        <f t="shared" si="12"/>
        <v>24.312339999999999</v>
      </c>
      <c r="I58" s="45">
        <f t="shared" si="13"/>
        <v>1677.5514599999999</v>
      </c>
      <c r="J58" s="45">
        <f t="shared" si="14"/>
        <v>3.1606041999999999</v>
      </c>
      <c r="K58" s="46">
        <f t="shared" si="15"/>
        <v>1459.4697701999999</v>
      </c>
      <c r="L58" s="47">
        <v>0.20000000000000001</v>
      </c>
      <c r="M58" s="48">
        <f t="shared" si="16"/>
        <v>291.89395403999998</v>
      </c>
      <c r="N58" s="49">
        <v>0.050000000000000003</v>
      </c>
      <c r="O58" s="50">
        <f t="shared" si="17"/>
        <v>72.973488509999996</v>
      </c>
      <c r="P58" s="49">
        <v>0.050000000000000003</v>
      </c>
      <c r="Q58" s="50">
        <f t="shared" si="18"/>
        <v>72.973488509999996</v>
      </c>
      <c r="R58" s="51">
        <f t="shared" si="19"/>
        <v>14.81</v>
      </c>
      <c r="S58" s="52">
        <f t="shared" si="20"/>
        <v>1021.89</v>
      </c>
      <c r="T58" s="53">
        <f t="shared" si="21"/>
        <v>0.60915567979059193</v>
      </c>
    </row>
    <row r="59" ht="15.95" customHeight="1">
      <c r="A59" s="342" t="s">
        <v>485</v>
      </c>
      <c r="B59" s="39" t="s">
        <v>98</v>
      </c>
      <c r="C59" s="40" t="str">
        <f>VLOOKUP(B59,'New template'!A:L,2,FALSE)</f>
        <v>E06634</v>
      </c>
      <c r="D59" s="41">
        <v>40</v>
      </c>
      <c r="E59" s="42">
        <v>478</v>
      </c>
      <c r="F59" s="43">
        <v>0.5</v>
      </c>
      <c r="G59" s="44">
        <f t="shared" si="11"/>
        <v>239</v>
      </c>
      <c r="H59" s="45">
        <f t="shared" si="12"/>
        <v>34.382539999999999</v>
      </c>
      <c r="I59" s="45">
        <f t="shared" si="13"/>
        <v>1375.3016</v>
      </c>
      <c r="J59" s="45">
        <f t="shared" si="14"/>
        <v>4.4697301999999999</v>
      </c>
      <c r="K59" s="46">
        <f t="shared" si="15"/>
        <v>1196.5123919999999</v>
      </c>
      <c r="L59" s="47">
        <v>0.20000000000000001</v>
      </c>
      <c r="M59" s="48">
        <f t="shared" si="16"/>
        <v>239.30247839999998</v>
      </c>
      <c r="N59" s="49">
        <v>0.050000000000000003</v>
      </c>
      <c r="O59" s="50">
        <f t="shared" si="17"/>
        <v>59.825619599999996</v>
      </c>
      <c r="P59" s="49">
        <v>0.050000000000000003</v>
      </c>
      <c r="Q59" s="50">
        <f t="shared" si="18"/>
        <v>59.825619599999996</v>
      </c>
      <c r="R59" s="51">
        <f t="shared" si="19"/>
        <v>20.940000000000001</v>
      </c>
      <c r="S59" s="52">
        <f t="shared" si="20"/>
        <v>837.60000000000002</v>
      </c>
      <c r="T59" s="53">
        <f t="shared" si="21"/>
        <v>0.6090300483908403</v>
      </c>
    </row>
    <row r="60" ht="15.95" customHeight="1">
      <c r="A60" s="342" t="s">
        <v>485</v>
      </c>
      <c r="B60" s="39" t="s">
        <v>98</v>
      </c>
      <c r="C60" s="40" t="str">
        <f>VLOOKUP(B60,'New template'!A:L,2,FALSE)</f>
        <v>E06634</v>
      </c>
      <c r="D60" s="41">
        <v>12</v>
      </c>
      <c r="E60" s="42">
        <v>478</v>
      </c>
      <c r="F60" s="43">
        <v>0.29999999999999999</v>
      </c>
      <c r="G60" s="44">
        <f t="shared" si="11"/>
        <v>334</v>
      </c>
      <c r="H60" s="45">
        <f t="shared" si="12"/>
        <v>48.049239999999998</v>
      </c>
      <c r="I60" s="45">
        <f t="shared" si="13"/>
        <v>576.59087999999997</v>
      </c>
      <c r="J60" s="45">
        <f t="shared" si="14"/>
        <v>6.2464012000000002</v>
      </c>
      <c r="K60" s="46">
        <f t="shared" si="15"/>
        <v>501.63406559999999</v>
      </c>
      <c r="L60" s="47">
        <v>0.20000000000000001</v>
      </c>
      <c r="M60" s="48">
        <f t="shared" si="16"/>
        <v>100.32681312</v>
      </c>
      <c r="N60" s="49">
        <v>0.050000000000000003</v>
      </c>
      <c r="O60" s="50">
        <f t="shared" si="17"/>
        <v>25.081703279999999</v>
      </c>
      <c r="P60" s="49">
        <v>0.050000000000000003</v>
      </c>
      <c r="Q60" s="50">
        <f t="shared" si="18"/>
        <v>25.081703279999999</v>
      </c>
      <c r="R60" s="51">
        <f t="shared" si="19"/>
        <v>29.260000000000002</v>
      </c>
      <c r="S60" s="52">
        <f t="shared" si="20"/>
        <v>351.12</v>
      </c>
      <c r="T60" s="53">
        <f t="shared" si="21"/>
        <v>0.60895864325845739</v>
      </c>
    </row>
    <row r="61" ht="15.95" customHeight="1">
      <c r="A61" s="342" t="s">
        <v>485</v>
      </c>
      <c r="B61" s="39" t="s">
        <v>98</v>
      </c>
      <c r="C61" s="40" t="str">
        <f>VLOOKUP(B61,'New template'!A:L,2,FALSE)</f>
        <v>E06634</v>
      </c>
      <c r="D61" s="41">
        <v>1</v>
      </c>
      <c r="E61" s="42">
        <v>478</v>
      </c>
      <c r="F61" s="43">
        <v>0</v>
      </c>
      <c r="G61" s="44">
        <f t="shared" si="11"/>
        <v>478</v>
      </c>
      <c r="H61" s="45">
        <f t="shared" si="12"/>
        <v>68.765079999999998</v>
      </c>
      <c r="I61" s="45">
        <f t="shared" si="13"/>
        <v>68.765079999999998</v>
      </c>
      <c r="J61" s="45">
        <f t="shared" si="14"/>
        <v>8.9394603999999998</v>
      </c>
      <c r="K61" s="46">
        <f t="shared" si="15"/>
        <v>59.825619599999996</v>
      </c>
      <c r="L61" s="47">
        <v>0.20000000000000001</v>
      </c>
      <c r="M61" s="48">
        <f t="shared" si="16"/>
        <v>11.96512392</v>
      </c>
      <c r="N61" s="49">
        <v>0.050000000000000003</v>
      </c>
      <c r="O61" s="50">
        <f t="shared" si="17"/>
        <v>2.99128098</v>
      </c>
      <c r="P61" s="49">
        <v>0.050000000000000003</v>
      </c>
      <c r="Q61" s="50">
        <f t="shared" si="18"/>
        <v>2.99128098</v>
      </c>
      <c r="R61" s="51">
        <f t="shared" si="19"/>
        <v>41.880000000000003</v>
      </c>
      <c r="S61" s="52">
        <f t="shared" si="20"/>
        <v>41.880000000000003</v>
      </c>
      <c r="T61" s="53">
        <f t="shared" si="21"/>
        <v>0.6090300483908403</v>
      </c>
    </row>
    <row r="62" ht="15.95" customHeight="1">
      <c r="A62" s="342" t="s">
        <v>485</v>
      </c>
      <c r="B62" s="39" t="s">
        <v>100</v>
      </c>
      <c r="C62" s="40" t="str">
        <f>VLOOKUP(B62,'New template'!A:L,2,FALSE)</f>
        <v>E06655</v>
      </c>
      <c r="D62" s="41">
        <v>5</v>
      </c>
      <c r="E62" s="42">
        <v>538</v>
      </c>
      <c r="F62" s="43">
        <v>0</v>
      </c>
      <c r="G62" s="44">
        <f t="shared" si="11"/>
        <v>538</v>
      </c>
      <c r="H62" s="45">
        <f t="shared" si="12"/>
        <v>77.396679999999989</v>
      </c>
      <c r="I62" s="45">
        <f t="shared" si="13"/>
        <v>386.98339999999996</v>
      </c>
      <c r="J62" s="45">
        <f t="shared" si="14"/>
        <v>10.061568399999999</v>
      </c>
      <c r="K62" s="46">
        <f t="shared" si="15"/>
        <v>336.67555799999997</v>
      </c>
      <c r="L62" s="47">
        <v>0.20000000000000001</v>
      </c>
      <c r="M62" s="48">
        <f t="shared" si="16"/>
        <v>67.335111599999991</v>
      </c>
      <c r="N62" s="49">
        <v>0.050000000000000003</v>
      </c>
      <c r="O62" s="50">
        <f t="shared" si="17"/>
        <v>16.833777899999998</v>
      </c>
      <c r="P62" s="49">
        <v>0.050000000000000003</v>
      </c>
      <c r="Q62" s="50">
        <f t="shared" si="18"/>
        <v>16.833777899999998</v>
      </c>
      <c r="R62" s="51">
        <f t="shared" si="19"/>
        <v>47.130000000000003</v>
      </c>
      <c r="S62" s="52">
        <f t="shared" si="20"/>
        <v>235.65000000000001</v>
      </c>
      <c r="T62" s="53">
        <f t="shared" si="21"/>
        <v>0.60894084862554831</v>
      </c>
    </row>
    <row r="63" ht="15.95" customHeight="1">
      <c r="A63" s="342" t="s">
        <v>485</v>
      </c>
      <c r="B63" s="39" t="s">
        <v>100</v>
      </c>
      <c r="C63" s="40" t="str">
        <f>VLOOKUP(B63,'New template'!A:L,2,FALSE)</f>
        <v>E06655</v>
      </c>
      <c r="D63" s="41">
        <v>54</v>
      </c>
      <c r="E63" s="42">
        <v>538</v>
      </c>
      <c r="F63" s="43">
        <v>0.40000000000000002</v>
      </c>
      <c r="G63" s="44">
        <f t="shared" si="11"/>
        <v>322</v>
      </c>
      <c r="H63" s="45">
        <f t="shared" si="12"/>
        <v>46.322919999999996</v>
      </c>
      <c r="I63" s="45">
        <f t="shared" si="13"/>
        <v>2501.43768</v>
      </c>
      <c r="J63" s="45">
        <f t="shared" si="14"/>
        <v>6.0219795999999999</v>
      </c>
      <c r="K63" s="46">
        <f t="shared" si="15"/>
        <v>2176.2507815999998</v>
      </c>
      <c r="L63" s="47">
        <v>0.20000000000000001</v>
      </c>
      <c r="M63" s="48">
        <f t="shared" si="16"/>
        <v>435.25015631999997</v>
      </c>
      <c r="N63" s="49">
        <v>0.050000000000000003</v>
      </c>
      <c r="O63" s="50">
        <f t="shared" si="17"/>
        <v>108.81253907999999</v>
      </c>
      <c r="P63" s="49">
        <v>0.050000000000000003</v>
      </c>
      <c r="Q63" s="50">
        <f t="shared" si="18"/>
        <v>108.81253907999999</v>
      </c>
      <c r="R63" s="51">
        <f t="shared" si="19"/>
        <v>28.210000000000001</v>
      </c>
      <c r="S63" s="52">
        <f t="shared" si="20"/>
        <v>1523.3400000000001</v>
      </c>
      <c r="T63" s="53">
        <f t="shared" si="21"/>
        <v>0.60898578932416181</v>
      </c>
    </row>
    <row r="64" ht="15.95" customHeight="1">
      <c r="A64" s="342" t="s">
        <v>485</v>
      </c>
      <c r="B64" s="39" t="s">
        <v>102</v>
      </c>
      <c r="C64" s="40" t="str">
        <f>VLOOKUP(B64,'New template'!A:L,2,FALSE)</f>
        <v>E05011</v>
      </c>
      <c r="D64" s="41">
        <v>7</v>
      </c>
      <c r="E64" s="42">
        <v>98</v>
      </c>
      <c r="F64" s="43">
        <v>0.71999999999999997</v>
      </c>
      <c r="G64" s="44">
        <f t="shared" si="11"/>
        <v>27</v>
      </c>
      <c r="H64" s="45">
        <f t="shared" si="12"/>
        <v>3.8842199999999996</v>
      </c>
      <c r="I64" s="45">
        <f t="shared" si="13"/>
        <v>27.189539999999997</v>
      </c>
      <c r="J64" s="45">
        <f t="shared" si="14"/>
        <v>0.50494859999999997</v>
      </c>
      <c r="K64" s="46">
        <f t="shared" si="15"/>
        <v>23.654899799999995</v>
      </c>
      <c r="L64" s="47">
        <v>0.20000000000000001</v>
      </c>
      <c r="M64" s="48">
        <f t="shared" si="16"/>
        <v>4.7309799599999991</v>
      </c>
      <c r="N64" s="49">
        <v>0.050000000000000003</v>
      </c>
      <c r="O64" s="50">
        <f t="shared" si="17"/>
        <v>1.1827449899999998</v>
      </c>
      <c r="P64" s="49">
        <v>0.050000000000000003</v>
      </c>
      <c r="Q64" s="50">
        <f t="shared" si="18"/>
        <v>1.1827449899999998</v>
      </c>
      <c r="R64" s="51">
        <f t="shared" si="19"/>
        <v>2.3700000000000001</v>
      </c>
      <c r="S64" s="52">
        <f t="shared" si="20"/>
        <v>16.59</v>
      </c>
      <c r="T64" s="53">
        <f t="shared" si="21"/>
        <v>0.61016111342817869</v>
      </c>
    </row>
    <row r="65" ht="15.95" customHeight="1">
      <c r="A65" s="342" t="s">
        <v>485</v>
      </c>
      <c r="B65" s="39" t="s">
        <v>104</v>
      </c>
      <c r="C65" s="40" t="str">
        <f>VLOOKUP(B65,'New template'!A:L,2,FALSE)</f>
        <v>E05644</v>
      </c>
      <c r="D65" s="41">
        <v>2</v>
      </c>
      <c r="E65" s="42">
        <v>148</v>
      </c>
      <c r="F65" s="43">
        <v>0.75</v>
      </c>
      <c r="G65" s="44">
        <f t="shared" si="11"/>
        <v>37</v>
      </c>
      <c r="H65" s="45">
        <f t="shared" si="12"/>
        <v>5.3228199999999992</v>
      </c>
      <c r="I65" s="45">
        <f t="shared" si="13"/>
        <v>10.645639999999998</v>
      </c>
      <c r="J65" s="45">
        <f t="shared" si="14"/>
        <v>0.69196659999999988</v>
      </c>
      <c r="K65" s="46">
        <f t="shared" si="15"/>
        <v>9.2617067999999989</v>
      </c>
      <c r="L65" s="47">
        <v>0.20000000000000001</v>
      </c>
      <c r="M65" s="48">
        <f t="shared" si="16"/>
        <v>1.8523413599999998</v>
      </c>
      <c r="N65" s="49">
        <v>0.050000000000000003</v>
      </c>
      <c r="O65" s="50">
        <f t="shared" si="17"/>
        <v>0.46308533999999996</v>
      </c>
      <c r="P65" s="49">
        <v>0.050000000000000003</v>
      </c>
      <c r="Q65" s="50">
        <f t="shared" si="18"/>
        <v>0.46308533999999996</v>
      </c>
      <c r="R65" s="51">
        <f t="shared" si="19"/>
        <v>3.2400000000000002</v>
      </c>
      <c r="S65" s="52">
        <f t="shared" si="20"/>
        <v>6.4800000000000004</v>
      </c>
      <c r="T65" s="53">
        <f t="shared" si="21"/>
        <v>0.60869989967723892</v>
      </c>
    </row>
    <row r="66" ht="15.95" customHeight="1">
      <c r="A66" s="342" t="s">
        <v>485</v>
      </c>
      <c r="B66" s="39" t="s">
        <v>66</v>
      </c>
      <c r="C66" s="40" t="str">
        <f>VLOOKUP(B66,'New template'!A:L,2,FALSE)</f>
        <v>E05368</v>
      </c>
      <c r="D66" s="41">
        <v>630</v>
      </c>
      <c r="E66" s="42">
        <v>228</v>
      </c>
      <c r="F66" s="43">
        <v>0.88</v>
      </c>
      <c r="G66" s="44">
        <f t="shared" si="11"/>
        <v>27</v>
      </c>
      <c r="H66" s="45">
        <f t="shared" si="12"/>
        <v>3.8842199999999996</v>
      </c>
      <c r="I66" s="45">
        <f t="shared" si="13"/>
        <v>2447.0585999999998</v>
      </c>
      <c r="J66" s="45">
        <f t="shared" si="14"/>
        <v>0.50494859999999997</v>
      </c>
      <c r="K66" s="46">
        <f t="shared" si="15"/>
        <v>2128.9409819999996</v>
      </c>
      <c r="L66" s="47">
        <v>0.20000000000000001</v>
      </c>
      <c r="M66" s="48">
        <f t="shared" si="16"/>
        <v>425.78819639999995</v>
      </c>
      <c r="N66" s="49">
        <v>0.050000000000000003</v>
      </c>
      <c r="O66" s="50">
        <f t="shared" si="17"/>
        <v>106.44704909999999</v>
      </c>
      <c r="P66" s="49">
        <v>0.050000000000000003</v>
      </c>
      <c r="Q66" s="50">
        <f t="shared" si="18"/>
        <v>106.44704909999999</v>
      </c>
      <c r="R66" s="51">
        <f t="shared" si="19"/>
        <v>2.3700000000000001</v>
      </c>
      <c r="S66" s="52">
        <f t="shared" si="20"/>
        <v>1493.1000000000001</v>
      </c>
      <c r="T66" s="53">
        <f t="shared" si="21"/>
        <v>0.61016111342817869</v>
      </c>
    </row>
    <row r="67" ht="15.95" customHeight="1">
      <c r="A67" s="342" t="s">
        <v>485</v>
      </c>
      <c r="B67" s="39" t="s">
        <v>510</v>
      </c>
      <c r="C67" s="40" t="str">
        <f>VLOOKUP(B67,'New template'!A:L,2,FALSE)</f>
        <v>E03053</v>
      </c>
      <c r="D67" s="41">
        <v>68</v>
      </c>
      <c r="E67" s="42">
        <v>298</v>
      </c>
      <c r="F67" s="43">
        <v>0</v>
      </c>
      <c r="G67" s="44">
        <f t="shared" si="11"/>
        <v>298</v>
      </c>
      <c r="H67" s="45">
        <f t="shared" si="12"/>
        <v>42.870279999999994</v>
      </c>
      <c r="I67" s="45">
        <f t="shared" si="13"/>
        <v>2915.1790399999995</v>
      </c>
      <c r="J67" s="45">
        <f t="shared" si="14"/>
        <v>5.5731363999999992</v>
      </c>
      <c r="K67" s="46">
        <f t="shared" si="15"/>
        <v>2536.2057648</v>
      </c>
      <c r="L67" s="47">
        <v>0.20000000000000001</v>
      </c>
      <c r="M67" s="48">
        <f t="shared" si="16"/>
        <v>507.24115296000002</v>
      </c>
      <c r="N67" s="49">
        <v>0.050000000000000003</v>
      </c>
      <c r="O67" s="50">
        <f t="shared" si="17"/>
        <v>126.81028824000001</v>
      </c>
      <c r="P67" s="49">
        <v>0.050000000000000003</v>
      </c>
      <c r="Q67" s="50">
        <f t="shared" si="18"/>
        <v>126.81028824000001</v>
      </c>
      <c r="R67" s="51">
        <f t="shared" si="19"/>
        <v>26.109999999999999</v>
      </c>
      <c r="S67" s="52">
        <f t="shared" si="20"/>
        <v>1775.48</v>
      </c>
      <c r="T67" s="53">
        <f t="shared" si="21"/>
        <v>0.60904664023654631</v>
      </c>
    </row>
    <row r="68" ht="15.95" customHeight="1">
      <c r="A68" s="342" t="s">
        <v>485</v>
      </c>
      <c r="B68" s="39" t="s">
        <v>510</v>
      </c>
      <c r="C68" s="40" t="str">
        <f>VLOOKUP(B68,'New template'!A:L,2,FALSE)</f>
        <v>E03053</v>
      </c>
      <c r="D68" s="41">
        <v>111</v>
      </c>
      <c r="E68" s="42">
        <v>298</v>
      </c>
      <c r="F68" s="43">
        <v>0.20000000000000001</v>
      </c>
      <c r="G68" s="44">
        <f t="shared" si="11"/>
        <v>238</v>
      </c>
      <c r="H68" s="45">
        <f t="shared" si="12"/>
        <v>34.238679999999995</v>
      </c>
      <c r="I68" s="45">
        <f t="shared" si="13"/>
        <v>3800.4934799999996</v>
      </c>
      <c r="J68" s="45">
        <f t="shared" si="14"/>
        <v>4.4510283999999993</v>
      </c>
      <c r="K68" s="46">
        <f t="shared" si="15"/>
        <v>3306.4293275999999</v>
      </c>
      <c r="L68" s="47">
        <v>0.20000000000000001</v>
      </c>
      <c r="M68" s="48">
        <f t="shared" si="16"/>
        <v>661.28586552000002</v>
      </c>
      <c r="N68" s="49">
        <v>0.050000000000000003</v>
      </c>
      <c r="O68" s="50">
        <f t="shared" si="17"/>
        <v>165.32146638</v>
      </c>
      <c r="P68" s="49">
        <v>0.050000000000000003</v>
      </c>
      <c r="Q68" s="50">
        <f t="shared" si="18"/>
        <v>165.32146638</v>
      </c>
      <c r="R68" s="51">
        <f t="shared" si="19"/>
        <v>20.850000000000001</v>
      </c>
      <c r="S68" s="52">
        <f t="shared" si="20"/>
        <v>2314.3500000000004</v>
      </c>
      <c r="T68" s="53">
        <f t="shared" si="21"/>
        <v>0.60896039216465137</v>
      </c>
    </row>
    <row r="69" ht="15.95" customHeight="1">
      <c r="A69" s="342" t="s">
        <v>485</v>
      </c>
      <c r="B69" s="39" t="s">
        <v>511</v>
      </c>
      <c r="C69" s="40" t="s">
        <v>540</v>
      </c>
      <c r="D69" s="41">
        <v>15</v>
      </c>
      <c r="E69" s="42">
        <v>448</v>
      </c>
      <c r="F69" s="43">
        <v>0</v>
      </c>
      <c r="G69" s="44">
        <f t="shared" si="11"/>
        <v>448</v>
      </c>
      <c r="H69" s="45">
        <f t="shared" si="12"/>
        <v>64.449279999999987</v>
      </c>
      <c r="I69" s="45">
        <f t="shared" si="13"/>
        <v>966.73919999999976</v>
      </c>
      <c r="J69" s="45">
        <f t="shared" si="14"/>
        <v>8.3784063999999994</v>
      </c>
      <c r="K69" s="46">
        <f t="shared" si="15"/>
        <v>841.06310399999973</v>
      </c>
      <c r="L69" s="47">
        <v>0.20000000000000001</v>
      </c>
      <c r="M69" s="48">
        <f t="shared" si="16"/>
        <v>168.21262079999997</v>
      </c>
      <c r="N69" s="49">
        <v>0.050000000000000003</v>
      </c>
      <c r="O69" s="50">
        <f t="shared" si="17"/>
        <v>42.053155199999992</v>
      </c>
      <c r="P69" s="49">
        <v>0.050000000000000003</v>
      </c>
      <c r="Q69" s="50">
        <f t="shared" si="18"/>
        <v>42.053155199999992</v>
      </c>
      <c r="R69" s="51">
        <f t="shared" si="19"/>
        <v>39.25</v>
      </c>
      <c r="S69" s="52">
        <f t="shared" si="20"/>
        <v>588.75</v>
      </c>
      <c r="T69" s="53">
        <f t="shared" si="21"/>
        <v>0.60900602768564693</v>
      </c>
    </row>
    <row r="70" ht="15.95" customHeight="1">
      <c r="A70" s="342" t="s">
        <v>485</v>
      </c>
      <c r="B70" s="39" t="s">
        <v>511</v>
      </c>
      <c r="C70" s="40" t="s">
        <v>540</v>
      </c>
      <c r="D70" s="41">
        <v>34</v>
      </c>
      <c r="E70" s="42">
        <v>448</v>
      </c>
      <c r="F70" s="43">
        <v>0.20000000000000001</v>
      </c>
      <c r="G70" s="44">
        <f t="shared" si="11"/>
        <v>358</v>
      </c>
      <c r="H70" s="45">
        <f t="shared" si="12"/>
        <v>51.501879999999993</v>
      </c>
      <c r="I70" s="45">
        <f t="shared" si="13"/>
        <v>1751.0639199999998</v>
      </c>
      <c r="J70" s="45">
        <f t="shared" si="14"/>
        <v>6.6952443999999991</v>
      </c>
      <c r="K70" s="46">
        <f t="shared" si="15"/>
        <v>1523.4256103999996</v>
      </c>
      <c r="L70" s="47">
        <v>0.20000000000000001</v>
      </c>
      <c r="M70" s="48">
        <f t="shared" si="16"/>
        <v>304.68512207999993</v>
      </c>
      <c r="N70" s="49">
        <v>0.050000000000000003</v>
      </c>
      <c r="O70" s="50">
        <f t="shared" si="17"/>
        <v>76.171280519999982</v>
      </c>
      <c r="P70" s="49">
        <v>0.050000000000000003</v>
      </c>
      <c r="Q70" s="50">
        <f t="shared" si="18"/>
        <v>76.171280519999982</v>
      </c>
      <c r="R70" s="51">
        <f t="shared" si="19"/>
        <v>31.359999999999999</v>
      </c>
      <c r="S70" s="52">
        <f t="shared" si="20"/>
        <v>1066.24</v>
      </c>
      <c r="T70" s="53">
        <f t="shared" si="21"/>
        <v>0.60890981067098915</v>
      </c>
    </row>
    <row r="71" ht="15.95" customHeight="1">
      <c r="A71" s="342" t="s">
        <v>485</v>
      </c>
      <c r="B71" s="39" t="s">
        <v>512</v>
      </c>
      <c r="C71" s="40" t="s">
        <v>542</v>
      </c>
      <c r="D71" s="41">
        <v>33</v>
      </c>
      <c r="E71" s="42">
        <v>548</v>
      </c>
      <c r="F71" s="43">
        <v>0</v>
      </c>
      <c r="G71" s="44">
        <f t="shared" si="11"/>
        <v>548</v>
      </c>
      <c r="H71" s="45">
        <f t="shared" si="12"/>
        <v>78.835279999999997</v>
      </c>
      <c r="I71" s="45">
        <f t="shared" si="13"/>
        <v>2601.5642399999997</v>
      </c>
      <c r="J71" s="45">
        <f t="shared" si="14"/>
        <v>10.248586400000001</v>
      </c>
      <c r="K71" s="46">
        <f t="shared" si="15"/>
        <v>2263.3608887999999</v>
      </c>
      <c r="L71" s="47">
        <v>0.20000000000000001</v>
      </c>
      <c r="M71" s="48">
        <f t="shared" si="16"/>
        <v>452.67217776000001</v>
      </c>
      <c r="N71" s="49">
        <v>0.050000000000000003</v>
      </c>
      <c r="O71" s="50">
        <f t="shared" si="17"/>
        <v>113.16804444</v>
      </c>
      <c r="P71" s="49">
        <v>0.050000000000000003</v>
      </c>
      <c r="Q71" s="50">
        <f t="shared" si="18"/>
        <v>113.16804444</v>
      </c>
      <c r="R71" s="51">
        <f t="shared" si="19"/>
        <v>48.009999999999998</v>
      </c>
      <c r="S71" s="52">
        <f t="shared" si="20"/>
        <v>1584.3299999999999</v>
      </c>
      <c r="T71" s="53">
        <f t="shared" si="21"/>
        <v>0.60899130440077087</v>
      </c>
    </row>
    <row r="72" ht="15.95" customHeight="1">
      <c r="A72" s="342" t="s">
        <v>485</v>
      </c>
      <c r="B72" s="39" t="s">
        <v>512</v>
      </c>
      <c r="C72" s="40" t="s">
        <v>542</v>
      </c>
      <c r="D72" s="41">
        <v>63</v>
      </c>
      <c r="E72" s="42">
        <v>548</v>
      </c>
      <c r="F72" s="43">
        <v>0.20000000000000001</v>
      </c>
      <c r="G72" s="44">
        <f t="shared" ref="G72:G103" si="22">ROUNDDOWN(E72*(1-F72),0)</f>
        <v>438</v>
      </c>
      <c r="H72" s="45">
        <f t="shared" ref="H72:H103" si="23">G72*$C$6</f>
        <v>63.010679999999994</v>
      </c>
      <c r="I72" s="45">
        <f t="shared" ref="I72:I103" si="24">H72*D72</f>
        <v>3969.6728399999997</v>
      </c>
      <c r="J72" s="45">
        <f t="shared" ref="J72:J103" si="25">H72*0.13</f>
        <v>8.1913883999999992</v>
      </c>
      <c r="K72" s="46">
        <f t="shared" ref="K72:K103" si="26">(H72-J72)*D72</f>
        <v>3453.6153707999997</v>
      </c>
      <c r="L72" s="47">
        <v>0.20000000000000001</v>
      </c>
      <c r="M72" s="48">
        <f t="shared" ref="M72:M103" si="27">K72*L72</f>
        <v>690.72307416000001</v>
      </c>
      <c r="N72" s="49">
        <v>0.050000000000000003</v>
      </c>
      <c r="O72" s="50">
        <f t="shared" ref="O72:O103" si="28">K72*N72</f>
        <v>172.68076854</v>
      </c>
      <c r="P72" s="49">
        <v>0.050000000000000003</v>
      </c>
      <c r="Q72" s="50">
        <f t="shared" ref="Q72:Q103" si="29">K72*P72</f>
        <v>172.68076854</v>
      </c>
      <c r="R72" s="51">
        <f t="shared" ref="R72:R103" si="30">IFERROR(ROUND((K72-M72-O72-Q72)/D72,2),0)</f>
        <v>38.369999999999997</v>
      </c>
      <c r="S72" s="52">
        <f t="shared" ref="S72:S103" si="31">+D72*R72</f>
        <v>2417.3099999999999</v>
      </c>
      <c r="T72" s="53">
        <f t="shared" ref="T72:T103" si="32">S72/I72</f>
        <v>0.60894438847509658</v>
      </c>
    </row>
    <row r="73" ht="15.95" customHeight="1">
      <c r="A73" s="342" t="s">
        <v>485</v>
      </c>
      <c r="B73" s="39" t="s">
        <v>364</v>
      </c>
      <c r="C73" s="40" t="str">
        <f>VLOOKUP(B73,'New template'!A:L,2,FALSE)</f>
        <v>E05471</v>
      </c>
      <c r="D73" s="41">
        <v>9</v>
      </c>
      <c r="E73" s="42">
        <v>298</v>
      </c>
      <c r="F73" s="43">
        <v>0.83999999999999997</v>
      </c>
      <c r="G73" s="44">
        <f t="shared" si="22"/>
        <v>47</v>
      </c>
      <c r="H73" s="45">
        <f t="shared" si="23"/>
        <v>6.7614199999999993</v>
      </c>
      <c r="I73" s="45">
        <f t="shared" si="24"/>
        <v>60.852779999999996</v>
      </c>
      <c r="J73" s="45">
        <f t="shared" si="25"/>
        <v>0.87898459999999989</v>
      </c>
      <c r="K73" s="46">
        <f t="shared" si="26"/>
        <v>52.941918599999994</v>
      </c>
      <c r="L73" s="47">
        <v>0.20000000000000001</v>
      </c>
      <c r="M73" s="48">
        <f t="shared" si="27"/>
        <v>10.588383719999999</v>
      </c>
      <c r="N73" s="49">
        <v>0.050000000000000003</v>
      </c>
      <c r="O73" s="50">
        <f t="shared" si="28"/>
        <v>2.6470959299999999</v>
      </c>
      <c r="P73" s="49">
        <v>0.050000000000000003</v>
      </c>
      <c r="Q73" s="50">
        <f t="shared" si="29"/>
        <v>2.6470959299999999</v>
      </c>
      <c r="R73" s="51">
        <f t="shared" si="30"/>
        <v>4.1200000000000001</v>
      </c>
      <c r="S73" s="52">
        <f t="shared" si="31"/>
        <v>37.079999999999998</v>
      </c>
      <c r="T73" s="53">
        <f t="shared" si="32"/>
        <v>0.60933945827947389</v>
      </c>
    </row>
    <row r="74" ht="15.95" customHeight="1">
      <c r="A74" s="342" t="s">
        <v>485</v>
      </c>
      <c r="B74" s="39" t="s">
        <v>363</v>
      </c>
      <c r="C74" s="40" t="str">
        <f>VLOOKUP(B74,'New template'!A:L,2,FALSE)</f>
        <v>E04521</v>
      </c>
      <c r="D74" s="41">
        <v>22</v>
      </c>
      <c r="E74" s="42">
        <v>248</v>
      </c>
      <c r="F74" s="43">
        <v>0.83999999999999997</v>
      </c>
      <c r="G74" s="44">
        <f t="shared" si="22"/>
        <v>39</v>
      </c>
      <c r="H74" s="45">
        <f t="shared" si="23"/>
        <v>5.6105399999999994</v>
      </c>
      <c r="I74" s="45">
        <f t="shared" si="24"/>
        <v>123.43187999999999</v>
      </c>
      <c r="J74" s="45">
        <f t="shared" si="25"/>
        <v>0.72937019999999997</v>
      </c>
      <c r="K74" s="46">
        <f t="shared" si="26"/>
        <v>107.38573559999999</v>
      </c>
      <c r="L74" s="47">
        <v>0.20000000000000001</v>
      </c>
      <c r="M74" s="48">
        <f t="shared" si="27"/>
        <v>21.477147119999998</v>
      </c>
      <c r="N74" s="49">
        <v>0.050000000000000003</v>
      </c>
      <c r="O74" s="50">
        <f t="shared" si="28"/>
        <v>5.3692867799999995</v>
      </c>
      <c r="P74" s="49">
        <v>0.050000000000000003</v>
      </c>
      <c r="Q74" s="50">
        <f t="shared" si="29"/>
        <v>5.3692867799999995</v>
      </c>
      <c r="R74" s="51">
        <f t="shared" si="30"/>
        <v>3.4199999999999999</v>
      </c>
      <c r="S74" s="52">
        <f t="shared" si="31"/>
        <v>75.239999999999995</v>
      </c>
      <c r="T74" s="53">
        <f t="shared" si="32"/>
        <v>0.60956699355142285</v>
      </c>
    </row>
    <row r="75" ht="15.95" customHeight="1">
      <c r="A75" s="342" t="s">
        <v>485</v>
      </c>
      <c r="B75" s="39" t="s">
        <v>515</v>
      </c>
      <c r="C75" s="40" t="s">
        <v>313</v>
      </c>
      <c r="D75" s="41">
        <v>6</v>
      </c>
      <c r="E75" s="42">
        <v>178</v>
      </c>
      <c r="F75" s="43">
        <v>0.25</v>
      </c>
      <c r="G75" s="44">
        <f t="shared" si="22"/>
        <v>133</v>
      </c>
      <c r="H75" s="45">
        <f t="shared" si="23"/>
        <v>19.133379999999999</v>
      </c>
      <c r="I75" s="45">
        <f t="shared" si="24"/>
        <v>114.80027999999999</v>
      </c>
      <c r="J75" s="45">
        <f t="shared" si="25"/>
        <v>2.4873393999999998</v>
      </c>
      <c r="K75" s="46">
        <f t="shared" si="26"/>
        <v>99.876243599999995</v>
      </c>
      <c r="L75" s="47">
        <v>0.20000000000000001</v>
      </c>
      <c r="M75" s="48">
        <f t="shared" si="27"/>
        <v>19.97524872</v>
      </c>
      <c r="N75" s="49">
        <v>0.050000000000000003</v>
      </c>
      <c r="O75" s="50">
        <f t="shared" si="28"/>
        <v>4.9938121799999999</v>
      </c>
      <c r="P75" s="49">
        <v>0.050000000000000003</v>
      </c>
      <c r="Q75" s="50">
        <f t="shared" si="29"/>
        <v>4.9938121799999999</v>
      </c>
      <c r="R75" s="51">
        <f t="shared" si="30"/>
        <v>11.65</v>
      </c>
      <c r="S75" s="52">
        <f t="shared" si="31"/>
        <v>69.900000000000006</v>
      </c>
      <c r="T75" s="53">
        <f t="shared" si="32"/>
        <v>0.60888353233981674</v>
      </c>
    </row>
    <row r="76" ht="15.95" customHeight="1">
      <c r="A76" s="342" t="s">
        <v>485</v>
      </c>
      <c r="B76" s="39" t="s">
        <v>515</v>
      </c>
      <c r="C76" s="40" t="s">
        <v>313</v>
      </c>
      <c r="D76" s="41">
        <v>1</v>
      </c>
      <c r="E76" s="42">
        <v>178</v>
      </c>
      <c r="F76" s="43">
        <v>0</v>
      </c>
      <c r="G76" s="44">
        <f t="shared" si="22"/>
        <v>178</v>
      </c>
      <c r="H76" s="45">
        <f t="shared" si="23"/>
        <v>25.607079999999996</v>
      </c>
      <c r="I76" s="45">
        <f t="shared" si="24"/>
        <v>25.607079999999996</v>
      </c>
      <c r="J76" s="45">
        <f t="shared" si="25"/>
        <v>3.3289203999999994</v>
      </c>
      <c r="K76" s="46">
        <f t="shared" si="26"/>
        <v>22.278159599999995</v>
      </c>
      <c r="L76" s="47">
        <v>0.20000000000000001</v>
      </c>
      <c r="M76" s="48">
        <f t="shared" si="27"/>
        <v>4.4556319199999992</v>
      </c>
      <c r="N76" s="49">
        <v>0.050000000000000003</v>
      </c>
      <c r="O76" s="50">
        <f t="shared" si="28"/>
        <v>1.1139079799999998</v>
      </c>
      <c r="P76" s="49">
        <v>0.050000000000000003</v>
      </c>
      <c r="Q76" s="50">
        <f t="shared" si="29"/>
        <v>1.1139079799999998</v>
      </c>
      <c r="R76" s="51">
        <f t="shared" si="30"/>
        <v>15.59</v>
      </c>
      <c r="S76" s="52">
        <f t="shared" si="31"/>
        <v>15.59</v>
      </c>
      <c r="T76" s="53">
        <f t="shared" si="32"/>
        <v>0.60881599932518671</v>
      </c>
    </row>
    <row r="77" ht="15.95" customHeight="1">
      <c r="A77" s="342" t="s">
        <v>485</v>
      </c>
      <c r="B77" s="39" t="s">
        <v>108</v>
      </c>
      <c r="C77" s="40" t="str">
        <f>VLOOKUP(B77,'New template'!A:L,2,FALSE)</f>
        <v>E05369</v>
      </c>
      <c r="D77" s="41">
        <v>15</v>
      </c>
      <c r="E77" s="42">
        <v>268</v>
      </c>
      <c r="F77" s="43">
        <v>0.89000000000000001</v>
      </c>
      <c r="G77" s="44">
        <f t="shared" si="22"/>
        <v>29</v>
      </c>
      <c r="H77" s="45">
        <f t="shared" si="23"/>
        <v>4.1719399999999993</v>
      </c>
      <c r="I77" s="45">
        <f t="shared" si="24"/>
        <v>62.57909999999999</v>
      </c>
      <c r="J77" s="45">
        <f t="shared" si="25"/>
        <v>0.54235219999999995</v>
      </c>
      <c r="K77" s="46">
        <f t="shared" si="26"/>
        <v>54.443816999999996</v>
      </c>
      <c r="L77" s="47">
        <v>0.20000000000000001</v>
      </c>
      <c r="M77" s="48">
        <f t="shared" si="27"/>
        <v>10.8887634</v>
      </c>
      <c r="N77" s="49">
        <v>0.050000000000000003</v>
      </c>
      <c r="O77" s="50">
        <f t="shared" si="28"/>
        <v>2.7221908500000001</v>
      </c>
      <c r="P77" s="49">
        <v>0.050000000000000003</v>
      </c>
      <c r="Q77" s="50">
        <f t="shared" si="29"/>
        <v>2.7221908500000001</v>
      </c>
      <c r="R77" s="51">
        <f t="shared" si="30"/>
        <v>2.54</v>
      </c>
      <c r="S77" s="52">
        <f t="shared" si="31"/>
        <v>38.100000000000001</v>
      </c>
      <c r="T77" s="53">
        <f t="shared" si="32"/>
        <v>0.60882946542855376</v>
      </c>
    </row>
    <row r="78" ht="15.95" customHeight="1">
      <c r="A78" s="342" t="s">
        <v>485</v>
      </c>
      <c r="B78" s="39" t="s">
        <v>573</v>
      </c>
      <c r="C78" s="40" t="str">
        <f>VLOOKUP(B78,'New template'!A:L,2,FALSE)</f>
        <v>E05369</v>
      </c>
      <c r="D78" s="41">
        <v>60</v>
      </c>
      <c r="E78" s="42">
        <v>268</v>
      </c>
      <c r="F78" s="43">
        <v>0.90000000000000002</v>
      </c>
      <c r="G78" s="44">
        <f t="shared" si="22"/>
        <v>26</v>
      </c>
      <c r="H78" s="45">
        <f t="shared" si="23"/>
        <v>3.7403599999999999</v>
      </c>
      <c r="I78" s="45">
        <f t="shared" si="24"/>
        <v>224.42159999999998</v>
      </c>
      <c r="J78" s="45">
        <f t="shared" si="25"/>
        <v>0.48624679999999998</v>
      </c>
      <c r="K78" s="46">
        <f t="shared" si="26"/>
        <v>195.246792</v>
      </c>
      <c r="L78" s="47">
        <v>0.20000000000000001</v>
      </c>
      <c r="M78" s="48">
        <f t="shared" si="27"/>
        <v>39.049358400000003</v>
      </c>
      <c r="N78" s="49">
        <v>0.050000000000000003</v>
      </c>
      <c r="O78" s="50">
        <f t="shared" si="28"/>
        <v>9.7623396000000007</v>
      </c>
      <c r="P78" s="49">
        <v>0.050000000000000003</v>
      </c>
      <c r="Q78" s="50">
        <f t="shared" si="29"/>
        <v>9.7623396000000007</v>
      </c>
      <c r="R78" s="51">
        <f t="shared" si="30"/>
        <v>2.2799999999999998</v>
      </c>
      <c r="S78" s="52">
        <f t="shared" si="31"/>
        <v>136.79999999999998</v>
      </c>
      <c r="T78" s="53">
        <f t="shared" si="32"/>
        <v>0.60956699355142285</v>
      </c>
    </row>
    <row r="79" ht="15.95" customHeight="1">
      <c r="A79" s="342" t="s">
        <v>485</v>
      </c>
      <c r="B79" s="39" t="s">
        <v>110</v>
      </c>
      <c r="C79" s="40" t="str">
        <f>VLOOKUP(B79,'New template'!A:L,2,FALSE)</f>
        <v>E03177</v>
      </c>
      <c r="D79" s="41">
        <v>49</v>
      </c>
      <c r="E79" s="42">
        <v>268</v>
      </c>
      <c r="F79" s="43">
        <v>0.89000000000000001</v>
      </c>
      <c r="G79" s="44">
        <f t="shared" si="22"/>
        <v>29</v>
      </c>
      <c r="H79" s="45">
        <f t="shared" si="23"/>
        <v>4.1719399999999993</v>
      </c>
      <c r="I79" s="45">
        <f t="shared" si="24"/>
        <v>204.42505999999997</v>
      </c>
      <c r="J79" s="45">
        <f t="shared" si="25"/>
        <v>0.54235219999999995</v>
      </c>
      <c r="K79" s="46">
        <f t="shared" si="26"/>
        <v>177.84980219999997</v>
      </c>
      <c r="L79" s="47">
        <v>0.20000000000000001</v>
      </c>
      <c r="M79" s="48">
        <f t="shared" si="27"/>
        <v>35.569960439999996</v>
      </c>
      <c r="N79" s="49">
        <v>0.050000000000000003</v>
      </c>
      <c r="O79" s="50">
        <f t="shared" si="28"/>
        <v>8.8924901099999989</v>
      </c>
      <c r="P79" s="49">
        <v>0.050000000000000003</v>
      </c>
      <c r="Q79" s="50">
        <f t="shared" si="29"/>
        <v>8.8924901099999989</v>
      </c>
      <c r="R79" s="51">
        <f t="shared" si="30"/>
        <v>2.54</v>
      </c>
      <c r="S79" s="52">
        <f t="shared" si="31"/>
        <v>124.46000000000001</v>
      </c>
      <c r="T79" s="53">
        <f t="shared" si="32"/>
        <v>0.60882946542855376</v>
      </c>
    </row>
    <row r="80" ht="15.95" customHeight="1">
      <c r="A80" s="342" t="s">
        <v>485</v>
      </c>
      <c r="B80" s="39" t="s">
        <v>574</v>
      </c>
      <c r="C80" s="40" t="str">
        <f>VLOOKUP(B80,'New template'!A:L,2,FALSE)</f>
        <v>E03177</v>
      </c>
      <c r="D80" s="41">
        <v>133</v>
      </c>
      <c r="E80" s="42">
        <v>268</v>
      </c>
      <c r="F80" s="43">
        <v>0.90000000000000002</v>
      </c>
      <c r="G80" s="44">
        <f t="shared" si="22"/>
        <v>26</v>
      </c>
      <c r="H80" s="45">
        <f t="shared" si="23"/>
        <v>3.7403599999999999</v>
      </c>
      <c r="I80" s="45">
        <f t="shared" si="24"/>
        <v>497.46787999999998</v>
      </c>
      <c r="J80" s="45">
        <f t="shared" si="25"/>
        <v>0.48624679999999998</v>
      </c>
      <c r="K80" s="46">
        <f t="shared" si="26"/>
        <v>432.79705559999996</v>
      </c>
      <c r="L80" s="47">
        <v>0.20000000000000001</v>
      </c>
      <c r="M80" s="48">
        <f t="shared" si="27"/>
        <v>86.559411119999993</v>
      </c>
      <c r="N80" s="49">
        <v>0.050000000000000003</v>
      </c>
      <c r="O80" s="50">
        <f t="shared" si="28"/>
        <v>21.639852779999998</v>
      </c>
      <c r="P80" s="49">
        <v>0.050000000000000003</v>
      </c>
      <c r="Q80" s="50">
        <f t="shared" si="29"/>
        <v>21.639852779999998</v>
      </c>
      <c r="R80" s="51">
        <f t="shared" si="30"/>
        <v>2.2799999999999998</v>
      </c>
      <c r="S80" s="52">
        <f t="shared" si="31"/>
        <v>303.23999999999995</v>
      </c>
      <c r="T80" s="53">
        <f t="shared" si="32"/>
        <v>0.60956699355142274</v>
      </c>
    </row>
    <row r="81" ht="15.95" customHeight="1">
      <c r="A81" s="342" t="s">
        <v>485</v>
      </c>
      <c r="B81" s="39" t="s">
        <v>110</v>
      </c>
      <c r="C81" s="40" t="str">
        <f>VLOOKUP(B81,'New template'!A:L,2,FALSE)</f>
        <v>E03177</v>
      </c>
      <c r="D81" s="41">
        <v>1</v>
      </c>
      <c r="E81" s="42">
        <v>268</v>
      </c>
      <c r="F81" s="43">
        <v>0</v>
      </c>
      <c r="G81" s="44">
        <f t="shared" si="22"/>
        <v>268</v>
      </c>
      <c r="H81" s="45">
        <f t="shared" si="23"/>
        <v>38.554479999999998</v>
      </c>
      <c r="I81" s="45">
        <f t="shared" si="24"/>
        <v>38.554479999999998</v>
      </c>
      <c r="J81" s="45">
        <f t="shared" si="25"/>
        <v>5.0120823999999997</v>
      </c>
      <c r="K81" s="46">
        <f t="shared" si="26"/>
        <v>33.542397600000001</v>
      </c>
      <c r="L81" s="47">
        <v>0.20000000000000001</v>
      </c>
      <c r="M81" s="48">
        <f t="shared" si="27"/>
        <v>6.7084795200000009</v>
      </c>
      <c r="N81" s="49">
        <v>0.050000000000000003</v>
      </c>
      <c r="O81" s="50">
        <f t="shared" si="28"/>
        <v>1.6771198800000002</v>
      </c>
      <c r="P81" s="49">
        <v>0.050000000000000003</v>
      </c>
      <c r="Q81" s="50">
        <f t="shared" si="29"/>
        <v>1.6771198800000002</v>
      </c>
      <c r="R81" s="51">
        <f t="shared" si="30"/>
        <v>23.48</v>
      </c>
      <c r="S81" s="52">
        <f t="shared" si="31"/>
        <v>23.48</v>
      </c>
      <c r="T81" s="53">
        <f t="shared" si="32"/>
        <v>0.60900834351805555</v>
      </c>
    </row>
    <row r="82" ht="15.95" customHeight="1">
      <c r="A82" s="342" t="s">
        <v>485</v>
      </c>
      <c r="B82" s="39" t="s">
        <v>575</v>
      </c>
      <c r="C82" s="40" t="str">
        <f>VLOOKUP(B82,'New template'!A:L,2,FALSE)</f>
        <v>E06530</v>
      </c>
      <c r="D82" s="41">
        <v>2</v>
      </c>
      <c r="E82" s="42">
        <v>498</v>
      </c>
      <c r="F82" s="43">
        <v>0.5</v>
      </c>
      <c r="G82" s="44">
        <f t="shared" si="22"/>
        <v>249</v>
      </c>
      <c r="H82" s="45">
        <f t="shared" si="23"/>
        <v>35.82114</v>
      </c>
      <c r="I82" s="45">
        <f t="shared" si="24"/>
        <v>71.64228</v>
      </c>
      <c r="J82" s="45">
        <f t="shared" si="25"/>
        <v>4.6567482</v>
      </c>
      <c r="K82" s="46">
        <f t="shared" si="26"/>
        <v>62.328783600000001</v>
      </c>
      <c r="L82" s="47">
        <v>0.20000000000000001</v>
      </c>
      <c r="M82" s="48">
        <f t="shared" si="27"/>
        <v>12.465756720000002</v>
      </c>
      <c r="N82" s="49">
        <v>0.050000000000000003</v>
      </c>
      <c r="O82" s="50">
        <f t="shared" si="28"/>
        <v>3.1164391800000004</v>
      </c>
      <c r="P82" s="49">
        <v>0.050000000000000003</v>
      </c>
      <c r="Q82" s="50">
        <f t="shared" si="29"/>
        <v>3.1164391800000004</v>
      </c>
      <c r="R82" s="51">
        <f t="shared" si="30"/>
        <v>21.82</v>
      </c>
      <c r="S82" s="52">
        <f t="shared" si="31"/>
        <v>43.640000000000001</v>
      </c>
      <c r="T82" s="53">
        <f t="shared" si="32"/>
        <v>0.60913750930316568</v>
      </c>
    </row>
    <row r="83" ht="15.95" customHeight="1">
      <c r="A83" s="342" t="s">
        <v>485</v>
      </c>
      <c r="B83" s="39" t="s">
        <v>368</v>
      </c>
      <c r="C83" s="40" t="str">
        <f>VLOOKUP(B83,'New template'!A:L,2,FALSE)</f>
        <v>E06307</v>
      </c>
      <c r="D83" s="41">
        <v>2</v>
      </c>
      <c r="E83" s="42">
        <v>428</v>
      </c>
      <c r="F83" s="43">
        <v>0</v>
      </c>
      <c r="G83" s="44">
        <f t="shared" si="22"/>
        <v>428</v>
      </c>
      <c r="H83" s="45">
        <f t="shared" si="23"/>
        <v>61.572079999999993</v>
      </c>
      <c r="I83" s="45">
        <f t="shared" si="24"/>
        <v>123.14415999999999</v>
      </c>
      <c r="J83" s="45">
        <f t="shared" si="25"/>
        <v>8.0043703999999991</v>
      </c>
      <c r="K83" s="46">
        <f t="shared" si="26"/>
        <v>107.13541919999999</v>
      </c>
      <c r="L83" s="47">
        <v>0.20000000000000001</v>
      </c>
      <c r="M83" s="48">
        <f t="shared" si="27"/>
        <v>21.427083839999998</v>
      </c>
      <c r="N83" s="49">
        <v>0.050000000000000003</v>
      </c>
      <c r="O83" s="50">
        <f t="shared" si="28"/>
        <v>5.3567709599999995</v>
      </c>
      <c r="P83" s="49">
        <v>0.050000000000000003</v>
      </c>
      <c r="Q83" s="50">
        <f t="shared" si="29"/>
        <v>5.3567709599999995</v>
      </c>
      <c r="R83" s="51">
        <f t="shared" si="30"/>
        <v>37.5</v>
      </c>
      <c r="S83" s="52">
        <f t="shared" si="31"/>
        <v>75</v>
      </c>
      <c r="T83" s="53">
        <f t="shared" si="32"/>
        <v>0.60904228020232554</v>
      </c>
    </row>
    <row r="84" ht="15.95" customHeight="1">
      <c r="A84" s="342" t="s">
        <v>485</v>
      </c>
      <c r="B84" s="39" t="s">
        <v>368</v>
      </c>
      <c r="C84" s="40" t="str">
        <f>VLOOKUP(B84,'New template'!A:L,2,FALSE)</f>
        <v>E06307</v>
      </c>
      <c r="D84" s="41">
        <v>57</v>
      </c>
      <c r="E84" s="42">
        <v>428</v>
      </c>
      <c r="F84" s="43">
        <v>0.65000000000000002</v>
      </c>
      <c r="G84" s="44">
        <f t="shared" si="22"/>
        <v>149</v>
      </c>
      <c r="H84" s="45">
        <f t="shared" si="23"/>
        <v>21.435139999999997</v>
      </c>
      <c r="I84" s="45">
        <f t="shared" si="24"/>
        <v>1221.8029799999999</v>
      </c>
      <c r="J84" s="45">
        <f t="shared" si="25"/>
        <v>2.7865681999999996</v>
      </c>
      <c r="K84" s="46">
        <f t="shared" si="26"/>
        <v>1062.9685926</v>
      </c>
      <c r="L84" s="47">
        <v>0.20000000000000001</v>
      </c>
      <c r="M84" s="48">
        <f t="shared" si="27"/>
        <v>212.59371852000001</v>
      </c>
      <c r="N84" s="49">
        <v>0.050000000000000003</v>
      </c>
      <c r="O84" s="50">
        <f t="shared" si="28"/>
        <v>53.148429630000003</v>
      </c>
      <c r="P84" s="49">
        <v>0.050000000000000003</v>
      </c>
      <c r="Q84" s="50">
        <f t="shared" si="29"/>
        <v>53.148429630000003</v>
      </c>
      <c r="R84" s="51">
        <f t="shared" si="30"/>
        <v>13.050000000000001</v>
      </c>
      <c r="S84" s="52">
        <f t="shared" si="31"/>
        <v>743.85000000000002</v>
      </c>
      <c r="T84" s="53">
        <f t="shared" si="32"/>
        <v>0.60881337840573946</v>
      </c>
    </row>
    <row r="85" ht="15.95" customHeight="1">
      <c r="A85" s="342" t="s">
        <v>485</v>
      </c>
      <c r="B85" s="39" t="s">
        <v>372</v>
      </c>
      <c r="C85" s="40" t="str">
        <f>VLOOKUP(B85,'New template'!A:L,2,FALSE)</f>
        <v>E04522</v>
      </c>
      <c r="D85" s="41">
        <v>1</v>
      </c>
      <c r="E85" s="42">
        <v>198</v>
      </c>
      <c r="F85" s="43">
        <v>0.75</v>
      </c>
      <c r="G85" s="44">
        <f t="shared" si="22"/>
        <v>49</v>
      </c>
      <c r="H85" s="45">
        <f t="shared" si="23"/>
        <v>7.0491399999999995</v>
      </c>
      <c r="I85" s="45">
        <f t="shared" si="24"/>
        <v>7.0491399999999995</v>
      </c>
      <c r="J85" s="45">
        <f t="shared" si="25"/>
        <v>0.91638819999999999</v>
      </c>
      <c r="K85" s="46">
        <f t="shared" si="26"/>
        <v>6.1327517999999994</v>
      </c>
      <c r="L85" s="47">
        <v>0.20000000000000001</v>
      </c>
      <c r="M85" s="48">
        <f t="shared" si="27"/>
        <v>1.2265503600000001</v>
      </c>
      <c r="N85" s="49">
        <v>0.050000000000000003</v>
      </c>
      <c r="O85" s="50">
        <f t="shared" si="28"/>
        <v>0.30663759000000002</v>
      </c>
      <c r="P85" s="49">
        <v>0.050000000000000003</v>
      </c>
      <c r="Q85" s="50">
        <f t="shared" si="29"/>
        <v>0.30663759000000002</v>
      </c>
      <c r="R85" s="51">
        <f t="shared" si="30"/>
        <v>4.29</v>
      </c>
      <c r="S85" s="52">
        <f t="shared" si="31"/>
        <v>4.29</v>
      </c>
      <c r="T85" s="53">
        <f t="shared" si="32"/>
        <v>0.60858487702045927</v>
      </c>
    </row>
    <row r="86" ht="15.95" customHeight="1">
      <c r="A86" s="342" t="s">
        <v>485</v>
      </c>
      <c r="B86" s="39" t="s">
        <v>524</v>
      </c>
      <c r="C86" s="40" t="s">
        <v>546</v>
      </c>
      <c r="D86" s="41">
        <v>65</v>
      </c>
      <c r="E86" s="42">
        <v>178</v>
      </c>
      <c r="F86" s="43">
        <v>0.29999999999999999</v>
      </c>
      <c r="G86" s="44">
        <f t="shared" si="22"/>
        <v>124</v>
      </c>
      <c r="H86" s="45">
        <f t="shared" si="23"/>
        <v>17.838639999999998</v>
      </c>
      <c r="I86" s="45">
        <f t="shared" si="24"/>
        <v>1159.5115999999998</v>
      </c>
      <c r="J86" s="45">
        <f t="shared" si="25"/>
        <v>2.3190231999999997</v>
      </c>
      <c r="K86" s="46">
        <f t="shared" si="26"/>
        <v>1008.7750919999999</v>
      </c>
      <c r="L86" s="47">
        <v>0.20000000000000001</v>
      </c>
      <c r="M86" s="48">
        <f t="shared" si="27"/>
        <v>201.75501839999998</v>
      </c>
      <c r="N86" s="49">
        <v>0.050000000000000003</v>
      </c>
      <c r="O86" s="50">
        <f t="shared" si="28"/>
        <v>50.438754599999996</v>
      </c>
      <c r="P86" s="49">
        <v>0.050000000000000003</v>
      </c>
      <c r="Q86" s="50">
        <f t="shared" si="29"/>
        <v>50.438754599999996</v>
      </c>
      <c r="R86" s="51">
        <f t="shared" si="30"/>
        <v>10.859999999999999</v>
      </c>
      <c r="S86" s="52">
        <f t="shared" si="31"/>
        <v>705.89999999999998</v>
      </c>
      <c r="T86" s="53">
        <f t="shared" si="32"/>
        <v>0.60879080468017754</v>
      </c>
    </row>
    <row r="87" ht="15.95" customHeight="1">
      <c r="A87" s="342" t="s">
        <v>485</v>
      </c>
      <c r="B87" s="39" t="s">
        <v>524</v>
      </c>
      <c r="C87" s="40" t="s">
        <v>546</v>
      </c>
      <c r="D87" s="41">
        <v>36</v>
      </c>
      <c r="E87" s="42">
        <v>178</v>
      </c>
      <c r="F87" s="43">
        <v>0</v>
      </c>
      <c r="G87" s="44">
        <f t="shared" si="22"/>
        <v>178</v>
      </c>
      <c r="H87" s="45">
        <f t="shared" si="23"/>
        <v>25.607079999999996</v>
      </c>
      <c r="I87" s="45">
        <f t="shared" si="24"/>
        <v>921.85487999999987</v>
      </c>
      <c r="J87" s="45">
        <f t="shared" si="25"/>
        <v>3.3289203999999994</v>
      </c>
      <c r="K87" s="46">
        <f t="shared" si="26"/>
        <v>802.01374559999977</v>
      </c>
      <c r="L87" s="47">
        <v>0.20000000000000001</v>
      </c>
      <c r="M87" s="48">
        <f t="shared" si="27"/>
        <v>160.40274911999995</v>
      </c>
      <c r="N87" s="49">
        <v>0.050000000000000003</v>
      </c>
      <c r="O87" s="50">
        <f t="shared" si="28"/>
        <v>40.100687279999988</v>
      </c>
      <c r="P87" s="49">
        <v>0.050000000000000003</v>
      </c>
      <c r="Q87" s="50">
        <f t="shared" si="29"/>
        <v>40.100687279999988</v>
      </c>
      <c r="R87" s="51">
        <f t="shared" si="30"/>
        <v>15.59</v>
      </c>
      <c r="S87" s="52">
        <f t="shared" si="31"/>
        <v>561.24000000000001</v>
      </c>
      <c r="T87" s="53">
        <f t="shared" si="32"/>
        <v>0.60881599932518671</v>
      </c>
    </row>
    <row r="88" ht="15.95" customHeight="1">
      <c r="A88" s="342" t="s">
        <v>485</v>
      </c>
      <c r="B88" s="39" t="s">
        <v>525</v>
      </c>
      <c r="C88" s="40" t="s">
        <v>548</v>
      </c>
      <c r="D88" s="41">
        <v>3</v>
      </c>
      <c r="E88" s="42">
        <v>268</v>
      </c>
      <c r="F88" s="43">
        <v>0</v>
      </c>
      <c r="G88" s="44">
        <f t="shared" si="22"/>
        <v>268</v>
      </c>
      <c r="H88" s="45">
        <f t="shared" si="23"/>
        <v>38.554479999999998</v>
      </c>
      <c r="I88" s="45">
        <f t="shared" si="24"/>
        <v>115.66343999999999</v>
      </c>
      <c r="J88" s="45">
        <f t="shared" si="25"/>
        <v>5.0120823999999997</v>
      </c>
      <c r="K88" s="46">
        <f t="shared" si="26"/>
        <v>100.6271928</v>
      </c>
      <c r="L88" s="47">
        <v>0.20000000000000001</v>
      </c>
      <c r="M88" s="48">
        <f t="shared" si="27"/>
        <v>20.125438560000003</v>
      </c>
      <c r="N88" s="49">
        <v>0.050000000000000003</v>
      </c>
      <c r="O88" s="50">
        <f t="shared" si="28"/>
        <v>5.0313596400000007</v>
      </c>
      <c r="P88" s="49">
        <v>0.050000000000000003</v>
      </c>
      <c r="Q88" s="50">
        <f t="shared" si="29"/>
        <v>5.0313596400000007</v>
      </c>
      <c r="R88" s="51">
        <f t="shared" si="30"/>
        <v>23.48</v>
      </c>
      <c r="S88" s="52">
        <f t="shared" si="31"/>
        <v>70.439999999999998</v>
      </c>
      <c r="T88" s="53">
        <f t="shared" si="32"/>
        <v>0.60900834351805555</v>
      </c>
    </row>
    <row r="89" ht="15.95" customHeight="1">
      <c r="A89" s="342" t="s">
        <v>485</v>
      </c>
      <c r="B89" s="39" t="s">
        <v>525</v>
      </c>
      <c r="C89" s="40" t="s">
        <v>548</v>
      </c>
      <c r="D89" s="41">
        <v>11</v>
      </c>
      <c r="E89" s="42">
        <v>268</v>
      </c>
      <c r="F89" s="43">
        <v>0.34000000000000002</v>
      </c>
      <c r="G89" s="44">
        <f t="shared" si="22"/>
        <v>176</v>
      </c>
      <c r="H89" s="45">
        <f t="shared" si="23"/>
        <v>25.319359999999996</v>
      </c>
      <c r="I89" s="45">
        <f t="shared" si="24"/>
        <v>278.51295999999996</v>
      </c>
      <c r="J89" s="45">
        <f t="shared" si="25"/>
        <v>3.2915167999999997</v>
      </c>
      <c r="K89" s="46">
        <f t="shared" si="26"/>
        <v>242.30627519999996</v>
      </c>
      <c r="L89" s="47">
        <v>0.20000000000000001</v>
      </c>
      <c r="M89" s="48">
        <f t="shared" si="27"/>
        <v>48.461255039999998</v>
      </c>
      <c r="N89" s="49">
        <v>0.050000000000000003</v>
      </c>
      <c r="O89" s="50">
        <f t="shared" si="28"/>
        <v>12.115313759999999</v>
      </c>
      <c r="P89" s="49">
        <v>0.050000000000000003</v>
      </c>
      <c r="Q89" s="50">
        <f t="shared" si="29"/>
        <v>12.115313759999999</v>
      </c>
      <c r="R89" s="51">
        <f t="shared" si="30"/>
        <v>15.42</v>
      </c>
      <c r="S89" s="52">
        <f t="shared" si="31"/>
        <v>169.62</v>
      </c>
      <c r="T89" s="53">
        <f t="shared" si="32"/>
        <v>0.60902013321031823</v>
      </c>
    </row>
    <row r="90" ht="15.95" customHeight="1">
      <c r="A90" s="342" t="s">
        <v>485</v>
      </c>
      <c r="B90" s="39" t="s">
        <v>298</v>
      </c>
      <c r="C90" s="40" t="str">
        <f>VLOOKUP(B90,'New template'!A:L,2,FALSE)</f>
        <v>E06942</v>
      </c>
      <c r="D90" s="41">
        <v>11</v>
      </c>
      <c r="E90" s="42">
        <v>198</v>
      </c>
      <c r="F90" s="43">
        <v>0.25</v>
      </c>
      <c r="G90" s="44">
        <f t="shared" si="22"/>
        <v>148</v>
      </c>
      <c r="H90" s="45">
        <f t="shared" si="23"/>
        <v>21.291279999999997</v>
      </c>
      <c r="I90" s="45">
        <f t="shared" si="24"/>
        <v>234.20407999999998</v>
      </c>
      <c r="J90" s="45">
        <f t="shared" si="25"/>
        <v>2.7678663999999995</v>
      </c>
      <c r="K90" s="46">
        <f t="shared" si="26"/>
        <v>203.75754959999998</v>
      </c>
      <c r="L90" s="47">
        <v>0.20000000000000001</v>
      </c>
      <c r="M90" s="48">
        <f t="shared" si="27"/>
        <v>40.751509919999997</v>
      </c>
      <c r="N90" s="49">
        <v>0.050000000000000003</v>
      </c>
      <c r="O90" s="50">
        <f t="shared" si="28"/>
        <v>10.187877479999999</v>
      </c>
      <c r="P90" s="49">
        <v>0.050000000000000003</v>
      </c>
      <c r="Q90" s="50">
        <f t="shared" si="29"/>
        <v>10.187877479999999</v>
      </c>
      <c r="R90" s="51">
        <f t="shared" si="30"/>
        <v>12.970000000000001</v>
      </c>
      <c r="S90" s="52">
        <f t="shared" si="31"/>
        <v>142.67000000000002</v>
      </c>
      <c r="T90" s="53">
        <f t="shared" si="32"/>
        <v>0.60916957552575524</v>
      </c>
    </row>
    <row r="91" ht="15.95" customHeight="1">
      <c r="A91" s="342" t="s">
        <v>485</v>
      </c>
      <c r="B91" s="39" t="s">
        <v>298</v>
      </c>
      <c r="C91" s="40" t="str">
        <f>VLOOKUP(B91,'New template'!A:L,2,FALSE)</f>
        <v>E06942</v>
      </c>
      <c r="D91" s="41">
        <v>5</v>
      </c>
      <c r="E91" s="42">
        <v>198</v>
      </c>
      <c r="F91" s="43">
        <v>0</v>
      </c>
      <c r="G91" s="44">
        <f t="shared" si="22"/>
        <v>198</v>
      </c>
      <c r="H91" s="45">
        <f t="shared" si="23"/>
        <v>28.484279999999998</v>
      </c>
      <c r="I91" s="45">
        <f t="shared" si="24"/>
        <v>142.42140000000001</v>
      </c>
      <c r="J91" s="45">
        <f t="shared" si="25"/>
        <v>3.7029563999999997</v>
      </c>
      <c r="K91" s="46">
        <f t="shared" si="26"/>
        <v>123.90661800000001</v>
      </c>
      <c r="L91" s="47">
        <v>0.20000000000000001</v>
      </c>
      <c r="M91" s="48">
        <f t="shared" si="27"/>
        <v>24.781323600000004</v>
      </c>
      <c r="N91" s="49">
        <v>0.050000000000000003</v>
      </c>
      <c r="O91" s="50">
        <f t="shared" si="28"/>
        <v>6.195330900000001</v>
      </c>
      <c r="P91" s="49">
        <v>0.050000000000000003</v>
      </c>
      <c r="Q91" s="50">
        <f t="shared" si="29"/>
        <v>6.195330900000001</v>
      </c>
      <c r="R91" s="51">
        <f t="shared" si="30"/>
        <v>17.350000000000001</v>
      </c>
      <c r="S91" s="52">
        <f t="shared" si="31"/>
        <v>86.75</v>
      </c>
      <c r="T91" s="53">
        <f t="shared" si="32"/>
        <v>0.60910790091938427</v>
      </c>
    </row>
    <row r="92" ht="15.95" customHeight="1">
      <c r="A92" s="342" t="s">
        <v>485</v>
      </c>
      <c r="B92" s="39" t="s">
        <v>132</v>
      </c>
      <c r="C92" s="40" t="str">
        <f>VLOOKUP(B92,'New template'!A:L,2,FALSE)</f>
        <v>E05373</v>
      </c>
      <c r="D92" s="41">
        <v>1</v>
      </c>
      <c r="E92" s="42">
        <v>108</v>
      </c>
      <c r="F92" s="43">
        <v>0.5</v>
      </c>
      <c r="G92" s="44">
        <f t="shared" si="22"/>
        <v>54</v>
      </c>
      <c r="H92" s="45">
        <f t="shared" si="23"/>
        <v>7.7684399999999991</v>
      </c>
      <c r="I92" s="45">
        <f t="shared" si="24"/>
        <v>7.7684399999999991</v>
      </c>
      <c r="J92" s="45">
        <f t="shared" si="25"/>
        <v>1.0098971999999999</v>
      </c>
      <c r="K92" s="46">
        <f t="shared" si="26"/>
        <v>6.758542799999999</v>
      </c>
      <c r="L92" s="47">
        <v>0.20000000000000001</v>
      </c>
      <c r="M92" s="48">
        <f t="shared" si="27"/>
        <v>1.3517085599999998</v>
      </c>
      <c r="N92" s="49">
        <v>0.050000000000000003</v>
      </c>
      <c r="O92" s="50">
        <f t="shared" si="28"/>
        <v>0.33792713999999996</v>
      </c>
      <c r="P92" s="49">
        <v>0.050000000000000003</v>
      </c>
      <c r="Q92" s="50">
        <f t="shared" si="29"/>
        <v>0.33792713999999996</v>
      </c>
      <c r="R92" s="51">
        <f t="shared" si="30"/>
        <v>4.7300000000000004</v>
      </c>
      <c r="S92" s="52">
        <f t="shared" si="31"/>
        <v>4.7300000000000004</v>
      </c>
      <c r="T92" s="53">
        <f t="shared" si="32"/>
        <v>0.60887385369520797</v>
      </c>
    </row>
    <row r="93" ht="15.95" customHeight="1">
      <c r="A93" s="342" t="s">
        <v>485</v>
      </c>
      <c r="B93" s="39" t="s">
        <v>373</v>
      </c>
      <c r="C93" s="40" t="str">
        <f>VLOOKUP(B93,'New template'!A:L,2,FALSE)</f>
        <v>E01592</v>
      </c>
      <c r="D93" s="41">
        <v>1</v>
      </c>
      <c r="E93" s="42">
        <v>98</v>
      </c>
      <c r="F93" s="257">
        <v>0.25</v>
      </c>
      <c r="G93" s="44">
        <f t="shared" si="22"/>
        <v>73</v>
      </c>
      <c r="H93" s="45">
        <f t="shared" si="23"/>
        <v>10.501779999999998</v>
      </c>
      <c r="I93" s="45">
        <f t="shared" si="24"/>
        <v>10.501779999999998</v>
      </c>
      <c r="J93" s="45">
        <f t="shared" si="25"/>
        <v>1.3652313999999999</v>
      </c>
      <c r="K93" s="46">
        <f t="shared" si="26"/>
        <v>9.1365485999999976</v>
      </c>
      <c r="L93" s="47">
        <v>0.20000000000000001</v>
      </c>
      <c r="M93" s="48">
        <f t="shared" si="27"/>
        <v>1.8273097199999997</v>
      </c>
      <c r="N93" s="49">
        <v>0.050000000000000003</v>
      </c>
      <c r="O93" s="50">
        <f t="shared" si="28"/>
        <v>0.45682742999999992</v>
      </c>
      <c r="P93" s="49">
        <v>0.050000000000000003</v>
      </c>
      <c r="Q93" s="50">
        <f t="shared" si="29"/>
        <v>0.45682742999999992</v>
      </c>
      <c r="R93" s="51">
        <f t="shared" si="30"/>
        <v>6.4000000000000004</v>
      </c>
      <c r="S93" s="52">
        <f t="shared" si="31"/>
        <v>6.4000000000000004</v>
      </c>
      <c r="T93" s="53">
        <f t="shared" si="32"/>
        <v>0.60942049823934619</v>
      </c>
    </row>
    <row r="94" ht="15.95" customHeight="1">
      <c r="A94" s="342" t="s">
        <v>485</v>
      </c>
      <c r="B94" s="39" t="s">
        <v>373</v>
      </c>
      <c r="C94" s="40" t="str">
        <f>VLOOKUP(B94,'New template'!A:L,2,FALSE)</f>
        <v>E01592</v>
      </c>
      <c r="D94" s="41">
        <v>195</v>
      </c>
      <c r="E94" s="42">
        <v>98</v>
      </c>
      <c r="F94" s="43">
        <v>0.25</v>
      </c>
      <c r="G94" s="44">
        <f t="shared" si="22"/>
        <v>73</v>
      </c>
      <c r="H94" s="45">
        <f t="shared" si="23"/>
        <v>10.501779999999998</v>
      </c>
      <c r="I94" s="45">
        <f t="shared" si="24"/>
        <v>2047.8470999999997</v>
      </c>
      <c r="J94" s="45">
        <f t="shared" si="25"/>
        <v>1.3652313999999999</v>
      </c>
      <c r="K94" s="46">
        <f t="shared" si="26"/>
        <v>1781.6269769999994</v>
      </c>
      <c r="L94" s="47">
        <v>0.20000000000000001</v>
      </c>
      <c r="M94" s="48">
        <f t="shared" si="27"/>
        <v>356.32539539999993</v>
      </c>
      <c r="N94" s="49">
        <v>0.050000000000000003</v>
      </c>
      <c r="O94" s="50">
        <f t="shared" si="28"/>
        <v>89.081348849999983</v>
      </c>
      <c r="P94" s="49">
        <v>0.050000000000000003</v>
      </c>
      <c r="Q94" s="50">
        <f t="shared" si="29"/>
        <v>89.081348849999983</v>
      </c>
      <c r="R94" s="51">
        <f t="shared" si="30"/>
        <v>6.4000000000000004</v>
      </c>
      <c r="S94" s="52">
        <f t="shared" si="31"/>
        <v>1248</v>
      </c>
      <c r="T94" s="53">
        <f t="shared" si="32"/>
        <v>0.60942049823934619</v>
      </c>
    </row>
    <row r="95" ht="15.95" customHeight="1">
      <c r="A95" s="342" t="s">
        <v>485</v>
      </c>
      <c r="B95" s="39" t="s">
        <v>576</v>
      </c>
      <c r="C95" s="40" t="str">
        <f>VLOOKUP(B95,'New template'!A:L,2,FALSE)</f>
        <v>E01592</v>
      </c>
      <c r="D95" s="41">
        <v>135</v>
      </c>
      <c r="E95" s="42">
        <v>98</v>
      </c>
      <c r="F95" s="43">
        <v>0</v>
      </c>
      <c r="G95" s="44">
        <f t="shared" si="22"/>
        <v>98</v>
      </c>
      <c r="H95" s="45">
        <f t="shared" si="23"/>
        <v>14.098279999999999</v>
      </c>
      <c r="I95" s="45">
        <f t="shared" si="24"/>
        <v>1903.2677999999999</v>
      </c>
      <c r="J95" s="45">
        <f t="shared" si="25"/>
        <v>1.8327764</v>
      </c>
      <c r="K95" s="46">
        <f t="shared" si="26"/>
        <v>1655.8429859999999</v>
      </c>
      <c r="L95" s="47">
        <v>0.20000000000000001</v>
      </c>
      <c r="M95" s="48">
        <f t="shared" si="27"/>
        <v>331.16859720000002</v>
      </c>
      <c r="N95" s="49">
        <v>0.050000000000000003</v>
      </c>
      <c r="O95" s="50">
        <f t="shared" si="28"/>
        <v>82.792149300000005</v>
      </c>
      <c r="P95" s="49">
        <v>0.050000000000000003</v>
      </c>
      <c r="Q95" s="50">
        <f t="shared" si="29"/>
        <v>82.792149300000005</v>
      </c>
      <c r="R95" s="51">
        <f t="shared" si="30"/>
        <v>8.5899999999999999</v>
      </c>
      <c r="S95" s="52">
        <f t="shared" si="31"/>
        <v>1159.6500000000001</v>
      </c>
      <c r="T95" s="53">
        <f t="shared" si="32"/>
        <v>0.60929418340393304</v>
      </c>
    </row>
    <row r="96" ht="15.95" customHeight="1">
      <c r="A96" s="342" t="s">
        <v>485</v>
      </c>
      <c r="B96" s="39" t="s">
        <v>136</v>
      </c>
      <c r="C96" s="40" t="str">
        <f>VLOOKUP(B96,'New template'!A:L,2,FALSE)</f>
        <v>E04555</v>
      </c>
      <c r="D96" s="41">
        <v>4</v>
      </c>
      <c r="E96" s="357">
        <v>266.39999999999998</v>
      </c>
      <c r="F96" s="43">
        <v>0.26000000000000001</v>
      </c>
      <c r="G96" s="44">
        <f t="shared" si="22"/>
        <v>197</v>
      </c>
      <c r="H96" s="45">
        <f t="shared" si="23"/>
        <v>28.340419999999998</v>
      </c>
      <c r="I96" s="45">
        <f t="shared" si="24"/>
        <v>113.36167999999999</v>
      </c>
      <c r="J96" s="45">
        <f t="shared" si="25"/>
        <v>3.6842546</v>
      </c>
      <c r="K96" s="46">
        <f t="shared" si="26"/>
        <v>98.624661599999996</v>
      </c>
      <c r="L96" s="47">
        <v>0.20000000000000001</v>
      </c>
      <c r="M96" s="48">
        <f t="shared" si="27"/>
        <v>19.724932320000001</v>
      </c>
      <c r="N96" s="49">
        <v>0.050000000000000003</v>
      </c>
      <c r="O96" s="50">
        <f t="shared" si="28"/>
        <v>4.9312330800000002</v>
      </c>
      <c r="P96" s="49">
        <v>0.050000000000000003</v>
      </c>
      <c r="Q96" s="50">
        <f t="shared" si="29"/>
        <v>4.9312330800000002</v>
      </c>
      <c r="R96" s="51">
        <f t="shared" si="30"/>
        <v>17.260000000000002</v>
      </c>
      <c r="S96" s="52">
        <f t="shared" si="31"/>
        <v>69.040000000000006</v>
      </c>
      <c r="T96" s="53">
        <f t="shared" si="32"/>
        <v>0.60902414290261053</v>
      </c>
    </row>
    <row r="97" ht="15.95" customHeight="1">
      <c r="A97" s="342" t="s">
        <v>485</v>
      </c>
      <c r="B97" s="39" t="s">
        <v>577</v>
      </c>
      <c r="C97" s="40" t="str">
        <f>VLOOKUP(B97,'New template'!A:L,2,FALSE)</f>
        <v>E04555</v>
      </c>
      <c r="D97" s="41">
        <v>11</v>
      </c>
      <c r="E97" s="357">
        <v>266.39999999999998</v>
      </c>
      <c r="F97" s="257">
        <v>0.42999999999999999</v>
      </c>
      <c r="G97" s="44">
        <f t="shared" si="22"/>
        <v>151</v>
      </c>
      <c r="H97" s="45">
        <f t="shared" si="23"/>
        <v>21.722859999999997</v>
      </c>
      <c r="I97" s="45">
        <f t="shared" si="24"/>
        <v>238.95145999999997</v>
      </c>
      <c r="J97" s="45">
        <f t="shared" si="25"/>
        <v>2.8239717999999998</v>
      </c>
      <c r="K97" s="46">
        <f t="shared" si="26"/>
        <v>207.88777019999998</v>
      </c>
      <c r="L97" s="47">
        <v>0.20000000000000001</v>
      </c>
      <c r="M97" s="48">
        <f t="shared" si="27"/>
        <v>41.577554039999995</v>
      </c>
      <c r="N97" s="49">
        <v>0.050000000000000003</v>
      </c>
      <c r="O97" s="50">
        <f t="shared" si="28"/>
        <v>10.394388509999999</v>
      </c>
      <c r="P97" s="49">
        <v>0.050000000000000003</v>
      </c>
      <c r="Q97" s="50">
        <f t="shared" si="29"/>
        <v>10.394388509999999</v>
      </c>
      <c r="R97" s="51">
        <f t="shared" si="30"/>
        <v>13.23</v>
      </c>
      <c r="S97" s="52">
        <f t="shared" si="31"/>
        <v>145.53</v>
      </c>
      <c r="T97" s="53">
        <f t="shared" si="32"/>
        <v>0.60903582677419099</v>
      </c>
    </row>
    <row r="98" ht="15.95" customHeight="1">
      <c r="A98" s="342" t="s">
        <v>485</v>
      </c>
      <c r="B98" s="39" t="s">
        <v>578</v>
      </c>
      <c r="C98" s="40" t="str">
        <f>VLOOKUP(B98,'New template'!A:L,2,FALSE)</f>
        <v>E05371</v>
      </c>
      <c r="D98" s="41">
        <v>29</v>
      </c>
      <c r="E98" s="357">
        <v>376.19999999999999</v>
      </c>
      <c r="F98" s="257">
        <v>0.46000000000000002</v>
      </c>
      <c r="G98" s="44">
        <f t="shared" si="22"/>
        <v>203</v>
      </c>
      <c r="H98" s="45">
        <f t="shared" si="23"/>
        <v>29.203579999999999</v>
      </c>
      <c r="I98" s="45">
        <f t="shared" si="24"/>
        <v>846.90382</v>
      </c>
      <c r="J98" s="45">
        <f t="shared" si="25"/>
        <v>3.7964653999999998</v>
      </c>
      <c r="K98" s="46">
        <f t="shared" si="26"/>
        <v>736.8063234</v>
      </c>
      <c r="L98" s="47">
        <v>0.20000000000000001</v>
      </c>
      <c r="M98" s="48">
        <f t="shared" si="27"/>
        <v>147.36126468000001</v>
      </c>
      <c r="N98" s="49">
        <v>0.050000000000000003</v>
      </c>
      <c r="O98" s="50">
        <f t="shared" si="28"/>
        <v>36.840316170000001</v>
      </c>
      <c r="P98" s="49">
        <v>0.050000000000000003</v>
      </c>
      <c r="Q98" s="50">
        <f t="shared" si="29"/>
        <v>36.840316170000001</v>
      </c>
      <c r="R98" s="51">
        <f t="shared" si="30"/>
        <v>17.780000000000001</v>
      </c>
      <c r="S98" s="52">
        <f t="shared" si="31"/>
        <v>515.62</v>
      </c>
      <c r="T98" s="53">
        <f t="shared" si="32"/>
        <v>0.60882946542855365</v>
      </c>
    </row>
    <row r="99" ht="15.95" customHeight="1">
      <c r="A99" s="342" t="s">
        <v>485</v>
      </c>
      <c r="B99" s="39" t="s">
        <v>138</v>
      </c>
      <c r="C99" s="40" t="str">
        <f>VLOOKUP(B99,'New template'!A:L,2,FALSE)</f>
        <v>E05371</v>
      </c>
      <c r="D99" s="41">
        <v>3</v>
      </c>
      <c r="E99" s="357">
        <v>376.19999999999999</v>
      </c>
      <c r="F99" s="43">
        <v>0.45000000000000001</v>
      </c>
      <c r="G99" s="44">
        <f t="shared" si="22"/>
        <v>206</v>
      </c>
      <c r="H99" s="45">
        <f t="shared" si="23"/>
        <v>29.635159999999999</v>
      </c>
      <c r="I99" s="45">
        <f t="shared" si="24"/>
        <v>88.905479999999997</v>
      </c>
      <c r="J99" s="45">
        <f t="shared" si="25"/>
        <v>3.8525708000000001</v>
      </c>
      <c r="K99" s="46">
        <f t="shared" si="26"/>
        <v>77.347767599999997</v>
      </c>
      <c r="L99" s="47">
        <v>0.20000000000000001</v>
      </c>
      <c r="M99" s="48">
        <f t="shared" si="27"/>
        <v>15.46955352</v>
      </c>
      <c r="N99" s="49">
        <v>0.050000000000000003</v>
      </c>
      <c r="O99" s="50">
        <f t="shared" si="28"/>
        <v>3.86738838</v>
      </c>
      <c r="P99" s="49">
        <v>0.050000000000000003</v>
      </c>
      <c r="Q99" s="50">
        <f t="shared" si="29"/>
        <v>3.86738838</v>
      </c>
      <c r="R99" s="51">
        <f t="shared" si="30"/>
        <v>18.050000000000001</v>
      </c>
      <c r="S99" s="52">
        <f t="shared" si="31"/>
        <v>54.150000000000006</v>
      </c>
      <c r="T99" s="53">
        <f t="shared" si="32"/>
        <v>0.60907381637217417</v>
      </c>
    </row>
    <row r="100" ht="15.95" customHeight="1">
      <c r="A100" s="342" t="s">
        <v>485</v>
      </c>
      <c r="B100" s="39" t="s">
        <v>579</v>
      </c>
      <c r="C100" s="40" t="str">
        <f>VLOOKUP(B100,'New template'!A:L,2,FALSE)</f>
        <v>E05387</v>
      </c>
      <c r="D100" s="41">
        <v>3</v>
      </c>
      <c r="E100" s="357">
        <v>217.08000000000001</v>
      </c>
      <c r="F100" s="257">
        <v>0.5</v>
      </c>
      <c r="G100" s="44">
        <f t="shared" si="22"/>
        <v>108</v>
      </c>
      <c r="H100" s="45">
        <f t="shared" si="23"/>
        <v>15.536879999999998</v>
      </c>
      <c r="I100" s="45">
        <f t="shared" si="24"/>
        <v>46.610639999999997</v>
      </c>
      <c r="J100" s="45">
        <f t="shared" si="25"/>
        <v>2.0197943999999999</v>
      </c>
      <c r="K100" s="46">
        <f t="shared" si="26"/>
        <v>40.55125679999999</v>
      </c>
      <c r="L100" s="47">
        <v>0.20000000000000001</v>
      </c>
      <c r="M100" s="48">
        <f t="shared" si="27"/>
        <v>8.1102513599999977</v>
      </c>
      <c r="N100" s="49">
        <v>0.050000000000000003</v>
      </c>
      <c r="O100" s="50">
        <f t="shared" si="28"/>
        <v>2.0275628399999994</v>
      </c>
      <c r="P100" s="49">
        <v>0.050000000000000003</v>
      </c>
      <c r="Q100" s="50">
        <f t="shared" si="29"/>
        <v>2.0275628399999994</v>
      </c>
      <c r="R100" s="51">
        <f t="shared" si="30"/>
        <v>9.4600000000000009</v>
      </c>
      <c r="S100" s="52">
        <f t="shared" si="31"/>
        <v>28.380000000000003</v>
      </c>
      <c r="T100" s="53">
        <f t="shared" si="32"/>
        <v>0.60887385369520786</v>
      </c>
    </row>
    <row r="101" ht="15.95" customHeight="1">
      <c r="A101" s="342" t="s">
        <v>485</v>
      </c>
      <c r="B101" s="39" t="s">
        <v>140</v>
      </c>
      <c r="C101" s="40" t="str">
        <f>VLOOKUP(B101,'New template'!A:L,2,FALSE)</f>
        <v>E05387</v>
      </c>
      <c r="D101" s="41">
        <v>1</v>
      </c>
      <c r="E101" s="357">
        <v>217.08000000000001</v>
      </c>
      <c r="F101" s="257">
        <v>0.5</v>
      </c>
      <c r="G101" s="44">
        <f t="shared" si="22"/>
        <v>108</v>
      </c>
      <c r="H101" s="45">
        <f t="shared" si="23"/>
        <v>15.536879999999998</v>
      </c>
      <c r="I101" s="45">
        <f t="shared" si="24"/>
        <v>15.536879999999998</v>
      </c>
      <c r="J101" s="45">
        <f t="shared" si="25"/>
        <v>2.0197943999999999</v>
      </c>
      <c r="K101" s="46">
        <f t="shared" si="26"/>
        <v>13.517085599999998</v>
      </c>
      <c r="L101" s="47">
        <v>0.20000000000000001</v>
      </c>
      <c r="M101" s="48">
        <f t="shared" si="27"/>
        <v>2.7034171199999997</v>
      </c>
      <c r="N101" s="49">
        <v>0.050000000000000003</v>
      </c>
      <c r="O101" s="50">
        <f t="shared" si="28"/>
        <v>0.67585427999999992</v>
      </c>
      <c r="P101" s="49">
        <v>0.050000000000000003</v>
      </c>
      <c r="Q101" s="50">
        <f t="shared" si="29"/>
        <v>0.67585427999999992</v>
      </c>
      <c r="R101" s="51">
        <f t="shared" si="30"/>
        <v>9.4600000000000009</v>
      </c>
      <c r="S101" s="52">
        <f t="shared" si="31"/>
        <v>9.4600000000000009</v>
      </c>
      <c r="T101" s="53">
        <f t="shared" si="32"/>
        <v>0.60887385369520797</v>
      </c>
    </row>
    <row r="102" ht="15.95" customHeight="1">
      <c r="A102" s="342" t="s">
        <v>485</v>
      </c>
      <c r="B102" s="39" t="s">
        <v>374</v>
      </c>
      <c r="C102" s="40" t="str">
        <f>VLOOKUP(B102,'New template'!A:L,2,FALSE)</f>
        <v>E02855</v>
      </c>
      <c r="D102" s="41">
        <v>1</v>
      </c>
      <c r="E102" s="42">
        <v>98</v>
      </c>
      <c r="F102" s="43">
        <v>0</v>
      </c>
      <c r="G102" s="44">
        <f t="shared" si="22"/>
        <v>98</v>
      </c>
      <c r="H102" s="45">
        <f t="shared" si="23"/>
        <v>14.098279999999999</v>
      </c>
      <c r="I102" s="45">
        <f t="shared" si="24"/>
        <v>14.098279999999999</v>
      </c>
      <c r="J102" s="45">
        <f t="shared" si="25"/>
        <v>1.8327764</v>
      </c>
      <c r="K102" s="46">
        <f t="shared" si="26"/>
        <v>12.265503599999999</v>
      </c>
      <c r="L102" s="47">
        <v>0.20000000000000001</v>
      </c>
      <c r="M102" s="48">
        <f t="shared" si="27"/>
        <v>2.4531007200000001</v>
      </c>
      <c r="N102" s="49">
        <v>0.050000000000000003</v>
      </c>
      <c r="O102" s="50">
        <f t="shared" si="28"/>
        <v>0.61327518000000003</v>
      </c>
      <c r="P102" s="49">
        <v>0.050000000000000003</v>
      </c>
      <c r="Q102" s="50">
        <f t="shared" si="29"/>
        <v>0.61327518000000003</v>
      </c>
      <c r="R102" s="51">
        <f t="shared" si="30"/>
        <v>8.5899999999999999</v>
      </c>
      <c r="S102" s="52">
        <f t="shared" si="31"/>
        <v>8.5899999999999999</v>
      </c>
      <c r="T102" s="53">
        <f t="shared" si="32"/>
        <v>0.60929418340393304</v>
      </c>
    </row>
    <row r="103" ht="15.95" customHeight="1">
      <c r="A103" s="342" t="s">
        <v>485</v>
      </c>
      <c r="B103" s="39" t="s">
        <v>374</v>
      </c>
      <c r="C103" s="40" t="str">
        <f>VLOOKUP(B103,'New template'!A:L,2,FALSE)</f>
        <v>E02855</v>
      </c>
      <c r="D103" s="41">
        <v>4</v>
      </c>
      <c r="E103" s="42">
        <v>98</v>
      </c>
      <c r="F103" s="43">
        <v>0.71999999999999997</v>
      </c>
      <c r="G103" s="44">
        <f t="shared" si="22"/>
        <v>27</v>
      </c>
      <c r="H103" s="45">
        <f t="shared" si="23"/>
        <v>3.8842199999999996</v>
      </c>
      <c r="I103" s="45">
        <f t="shared" si="24"/>
        <v>15.536879999999998</v>
      </c>
      <c r="J103" s="45">
        <f t="shared" si="25"/>
        <v>0.50494859999999997</v>
      </c>
      <c r="K103" s="46">
        <f t="shared" si="26"/>
        <v>13.517085599999998</v>
      </c>
      <c r="L103" s="47">
        <v>0.20000000000000001</v>
      </c>
      <c r="M103" s="48">
        <f t="shared" si="27"/>
        <v>2.7034171199999997</v>
      </c>
      <c r="N103" s="49">
        <v>0.050000000000000003</v>
      </c>
      <c r="O103" s="50">
        <f t="shared" si="28"/>
        <v>0.67585427999999992</v>
      </c>
      <c r="P103" s="49">
        <v>0.050000000000000003</v>
      </c>
      <c r="Q103" s="50">
        <f t="shared" si="29"/>
        <v>0.67585427999999992</v>
      </c>
      <c r="R103" s="51">
        <f t="shared" si="30"/>
        <v>2.3700000000000001</v>
      </c>
      <c r="S103" s="52">
        <f t="shared" si="31"/>
        <v>9.4800000000000004</v>
      </c>
      <c r="T103" s="53">
        <f t="shared" si="32"/>
        <v>0.61016111342817869</v>
      </c>
    </row>
    <row r="104" ht="15.95" customHeight="1">
      <c r="A104" s="342" t="s">
        <v>485</v>
      </c>
      <c r="B104" s="39" t="s">
        <v>375</v>
      </c>
      <c r="C104" s="40" t="str">
        <f>VLOOKUP(B104,'New template'!A:L,2,FALSE)</f>
        <v>E02942</v>
      </c>
      <c r="D104" s="41">
        <v>1</v>
      </c>
      <c r="E104" s="42">
        <v>198</v>
      </c>
      <c r="F104" s="43">
        <v>0.75</v>
      </c>
      <c r="G104" s="44">
        <f t="shared" ref="G104:G135" si="33">ROUNDDOWN(E104*(1-F104),0)</f>
        <v>49</v>
      </c>
      <c r="H104" s="45">
        <f t="shared" ref="H104:H135" si="34">G104*$C$6</f>
        <v>7.0491399999999995</v>
      </c>
      <c r="I104" s="45">
        <f t="shared" ref="I104:I135" si="35">H104*D104</f>
        <v>7.0491399999999995</v>
      </c>
      <c r="J104" s="45">
        <f t="shared" ref="J104:J135" si="36">H104*0.13</f>
        <v>0.91638819999999999</v>
      </c>
      <c r="K104" s="46">
        <f t="shared" ref="K104:K135" si="37">(H104-J104)*D104</f>
        <v>6.1327517999999994</v>
      </c>
      <c r="L104" s="47">
        <v>0.20000000000000001</v>
      </c>
      <c r="M104" s="48">
        <f t="shared" ref="M104:M135" si="38">K104*L104</f>
        <v>1.2265503600000001</v>
      </c>
      <c r="N104" s="49">
        <v>0.050000000000000003</v>
      </c>
      <c r="O104" s="50">
        <f t="shared" ref="O104:O135" si="39">K104*N104</f>
        <v>0.30663759000000002</v>
      </c>
      <c r="P104" s="49">
        <v>0.050000000000000003</v>
      </c>
      <c r="Q104" s="50">
        <f t="shared" ref="Q104:Q135" si="40">K104*P104</f>
        <v>0.30663759000000002</v>
      </c>
      <c r="R104" s="51">
        <f t="shared" ref="R104:R135" si="41">IFERROR(ROUND((K104-M104-O104-Q104)/D104,2),0)</f>
        <v>4.29</v>
      </c>
      <c r="S104" s="52">
        <f t="shared" ref="S104:S135" si="42">+D104*R104</f>
        <v>4.29</v>
      </c>
      <c r="T104" s="53">
        <f t="shared" ref="T104:T135" si="43">S104/I104</f>
        <v>0.60858487702045927</v>
      </c>
    </row>
    <row r="105" ht="15.95" customHeight="1">
      <c r="A105" s="342" t="s">
        <v>485</v>
      </c>
      <c r="B105" s="39" t="s">
        <v>376</v>
      </c>
      <c r="C105" s="40" t="str">
        <f>VLOOKUP(B105,'New template'!A:L,2,FALSE)</f>
        <v>E06292</v>
      </c>
      <c r="D105" s="41">
        <v>3</v>
      </c>
      <c r="E105" s="42">
        <v>398</v>
      </c>
      <c r="F105" s="43">
        <v>0.75</v>
      </c>
      <c r="G105" s="44">
        <f t="shared" si="33"/>
        <v>99</v>
      </c>
      <c r="H105" s="45">
        <f t="shared" si="34"/>
        <v>14.242139999999999</v>
      </c>
      <c r="I105" s="45">
        <f t="shared" si="35"/>
        <v>42.726419999999997</v>
      </c>
      <c r="J105" s="45">
        <f t="shared" si="36"/>
        <v>1.8514781999999999</v>
      </c>
      <c r="K105" s="46">
        <f t="shared" si="37"/>
        <v>37.171985399999997</v>
      </c>
      <c r="L105" s="47">
        <v>0.20000000000000001</v>
      </c>
      <c r="M105" s="48">
        <f t="shared" si="38"/>
        <v>7.4343970800000001</v>
      </c>
      <c r="N105" s="49">
        <v>0.050000000000000003</v>
      </c>
      <c r="O105" s="50">
        <f t="shared" si="39"/>
        <v>1.85859927</v>
      </c>
      <c r="P105" s="49">
        <v>0.050000000000000003</v>
      </c>
      <c r="Q105" s="50">
        <f t="shared" si="40"/>
        <v>1.85859927</v>
      </c>
      <c r="R105" s="51">
        <f t="shared" si="41"/>
        <v>8.6699999999999999</v>
      </c>
      <c r="S105" s="52">
        <f t="shared" si="42"/>
        <v>26.009999999999998</v>
      </c>
      <c r="T105" s="53">
        <f t="shared" si="43"/>
        <v>0.60875683008311954</v>
      </c>
    </row>
    <row r="106" ht="15.95" customHeight="1">
      <c r="A106" s="342" t="s">
        <v>485</v>
      </c>
      <c r="B106" s="39" t="s">
        <v>377</v>
      </c>
      <c r="C106" s="40" t="str">
        <f>VLOOKUP(B106,'New template'!A:L,2,FALSE)</f>
        <v>E03049</v>
      </c>
      <c r="D106" s="41">
        <v>1</v>
      </c>
      <c r="E106" s="42">
        <v>298</v>
      </c>
      <c r="F106" s="43">
        <v>0</v>
      </c>
      <c r="G106" s="44">
        <f t="shared" si="33"/>
        <v>298</v>
      </c>
      <c r="H106" s="45">
        <f t="shared" si="34"/>
        <v>42.870279999999994</v>
      </c>
      <c r="I106" s="45">
        <f t="shared" si="35"/>
        <v>42.870279999999994</v>
      </c>
      <c r="J106" s="45">
        <f t="shared" si="36"/>
        <v>5.5731363999999992</v>
      </c>
      <c r="K106" s="46">
        <f t="shared" si="37"/>
        <v>37.297143599999998</v>
      </c>
      <c r="L106" s="47">
        <v>0.20000000000000001</v>
      </c>
      <c r="M106" s="48">
        <f t="shared" si="38"/>
        <v>7.45942872</v>
      </c>
      <c r="N106" s="49">
        <v>0.050000000000000003</v>
      </c>
      <c r="O106" s="50">
        <f t="shared" si="39"/>
        <v>1.86485718</v>
      </c>
      <c r="P106" s="49">
        <v>0.050000000000000003</v>
      </c>
      <c r="Q106" s="50">
        <f t="shared" si="40"/>
        <v>1.86485718</v>
      </c>
      <c r="R106" s="51">
        <f t="shared" si="41"/>
        <v>26.109999999999999</v>
      </c>
      <c r="S106" s="52">
        <f t="shared" si="42"/>
        <v>26.109999999999999</v>
      </c>
      <c r="T106" s="53">
        <f t="shared" si="43"/>
        <v>0.6090466402365462</v>
      </c>
    </row>
    <row r="107" ht="15.95" customHeight="1">
      <c r="A107" s="342" t="s">
        <v>485</v>
      </c>
      <c r="B107" s="39" t="s">
        <v>377</v>
      </c>
      <c r="C107" s="40" t="str">
        <f>VLOOKUP(B107,'New template'!A:L,2,FALSE)</f>
        <v>E03049</v>
      </c>
      <c r="D107" s="41">
        <v>31</v>
      </c>
      <c r="E107" s="42">
        <v>298</v>
      </c>
      <c r="F107" s="43">
        <v>0.59999999999999998</v>
      </c>
      <c r="G107" s="44">
        <f t="shared" si="33"/>
        <v>119</v>
      </c>
      <c r="H107" s="45">
        <f t="shared" si="34"/>
        <v>17.119339999999998</v>
      </c>
      <c r="I107" s="45">
        <f t="shared" si="35"/>
        <v>530.69953999999996</v>
      </c>
      <c r="J107" s="45">
        <f t="shared" si="36"/>
        <v>2.2255141999999997</v>
      </c>
      <c r="K107" s="46">
        <f t="shared" si="37"/>
        <v>461.70859979999994</v>
      </c>
      <c r="L107" s="47">
        <v>0.20000000000000001</v>
      </c>
      <c r="M107" s="48">
        <f t="shared" si="38"/>
        <v>92.341719959999992</v>
      </c>
      <c r="N107" s="49">
        <v>0.050000000000000003</v>
      </c>
      <c r="O107" s="50">
        <f t="shared" si="39"/>
        <v>23.085429989999998</v>
      </c>
      <c r="P107" s="49">
        <v>0.050000000000000003</v>
      </c>
      <c r="Q107" s="50">
        <f t="shared" si="40"/>
        <v>23.085429989999998</v>
      </c>
      <c r="R107" s="51">
        <f t="shared" si="41"/>
        <v>10.43</v>
      </c>
      <c r="S107" s="52">
        <f t="shared" si="42"/>
        <v>323.32999999999998</v>
      </c>
      <c r="T107" s="53">
        <f t="shared" si="43"/>
        <v>0.60925245949902274</v>
      </c>
    </row>
    <row r="108" ht="15.95" customHeight="1">
      <c r="A108" s="342" t="s">
        <v>485</v>
      </c>
      <c r="B108" s="39" t="s">
        <v>150</v>
      </c>
      <c r="C108" s="40" t="str">
        <f>VLOOKUP(B108,'New template'!A:L,2,FALSE)</f>
        <v>E06164</v>
      </c>
      <c r="D108" s="41">
        <v>1</v>
      </c>
      <c r="E108" s="42">
        <v>428</v>
      </c>
      <c r="F108" s="43">
        <v>0</v>
      </c>
      <c r="G108" s="44">
        <f t="shared" si="33"/>
        <v>428</v>
      </c>
      <c r="H108" s="45">
        <f t="shared" si="34"/>
        <v>61.572079999999993</v>
      </c>
      <c r="I108" s="45">
        <f t="shared" si="35"/>
        <v>61.572079999999993</v>
      </c>
      <c r="J108" s="45">
        <f t="shared" si="36"/>
        <v>8.0043703999999991</v>
      </c>
      <c r="K108" s="46">
        <f t="shared" si="37"/>
        <v>53.567709599999993</v>
      </c>
      <c r="L108" s="47">
        <v>0.20000000000000001</v>
      </c>
      <c r="M108" s="48">
        <f t="shared" si="38"/>
        <v>10.713541919999999</v>
      </c>
      <c r="N108" s="49">
        <v>0.050000000000000003</v>
      </c>
      <c r="O108" s="50">
        <f t="shared" si="39"/>
        <v>2.6783854799999998</v>
      </c>
      <c r="P108" s="49">
        <v>0.050000000000000003</v>
      </c>
      <c r="Q108" s="50">
        <f t="shared" si="40"/>
        <v>2.6783854799999998</v>
      </c>
      <c r="R108" s="51">
        <f t="shared" si="41"/>
        <v>37.5</v>
      </c>
      <c r="S108" s="52">
        <f t="shared" si="42"/>
        <v>37.5</v>
      </c>
      <c r="T108" s="53">
        <f t="shared" si="43"/>
        <v>0.60904228020232554</v>
      </c>
    </row>
    <row r="109" ht="15.95" customHeight="1">
      <c r="A109" s="342" t="s">
        <v>485</v>
      </c>
      <c r="B109" s="39" t="s">
        <v>150</v>
      </c>
      <c r="C109" s="40" t="str">
        <f>VLOOKUP(B109,'New template'!A:L,2,FALSE)</f>
        <v>E06164</v>
      </c>
      <c r="D109" s="41">
        <v>9</v>
      </c>
      <c r="E109" s="42">
        <v>428</v>
      </c>
      <c r="F109" s="43">
        <v>0.59999999999999998</v>
      </c>
      <c r="G109" s="44">
        <f t="shared" si="33"/>
        <v>171</v>
      </c>
      <c r="H109" s="45">
        <f t="shared" si="34"/>
        <v>24.600059999999999</v>
      </c>
      <c r="I109" s="45">
        <f t="shared" si="35"/>
        <v>221.40053999999998</v>
      </c>
      <c r="J109" s="45">
        <f t="shared" si="36"/>
        <v>3.1980078000000001</v>
      </c>
      <c r="K109" s="46">
        <f t="shared" si="37"/>
        <v>192.61846980000001</v>
      </c>
      <c r="L109" s="47">
        <v>0.20000000000000001</v>
      </c>
      <c r="M109" s="48">
        <f t="shared" si="38"/>
        <v>38.523693960000003</v>
      </c>
      <c r="N109" s="49">
        <v>0.050000000000000003</v>
      </c>
      <c r="O109" s="50">
        <f t="shared" si="39"/>
        <v>9.6309234900000007</v>
      </c>
      <c r="P109" s="49">
        <v>0.050000000000000003</v>
      </c>
      <c r="Q109" s="50">
        <f t="shared" si="40"/>
        <v>9.6309234900000007</v>
      </c>
      <c r="R109" s="51">
        <f t="shared" si="41"/>
        <v>14.98</v>
      </c>
      <c r="S109" s="52">
        <f t="shared" si="42"/>
        <v>134.81999999999999</v>
      </c>
      <c r="T109" s="53">
        <f t="shared" si="43"/>
        <v>0.60894160420746946</v>
      </c>
    </row>
    <row r="110" ht="15.95" customHeight="1">
      <c r="A110" s="342" t="s">
        <v>485</v>
      </c>
      <c r="B110" s="39" t="s">
        <v>378</v>
      </c>
      <c r="C110" s="40" t="str">
        <f>VLOOKUP(B110,'New template'!A:L,2,FALSE)</f>
        <v>E06165</v>
      </c>
      <c r="D110" s="41">
        <v>3</v>
      </c>
      <c r="E110" s="42">
        <v>468</v>
      </c>
      <c r="F110" s="43">
        <v>0</v>
      </c>
      <c r="G110" s="44">
        <f t="shared" si="33"/>
        <v>468</v>
      </c>
      <c r="H110" s="45">
        <f t="shared" si="34"/>
        <v>67.326479999999989</v>
      </c>
      <c r="I110" s="45">
        <f t="shared" si="35"/>
        <v>201.97943999999995</v>
      </c>
      <c r="J110" s="45">
        <f t="shared" si="36"/>
        <v>8.7524423999999996</v>
      </c>
      <c r="K110" s="46">
        <f t="shared" si="37"/>
        <v>175.72211279999996</v>
      </c>
      <c r="L110" s="47">
        <v>0.20000000000000001</v>
      </c>
      <c r="M110" s="48">
        <f t="shared" si="38"/>
        <v>35.144422559999995</v>
      </c>
      <c r="N110" s="49">
        <v>0.050000000000000003</v>
      </c>
      <c r="O110" s="50">
        <f t="shared" si="39"/>
        <v>8.7861056399999988</v>
      </c>
      <c r="P110" s="49">
        <v>0.050000000000000003</v>
      </c>
      <c r="Q110" s="50">
        <f t="shared" si="40"/>
        <v>8.7861056399999988</v>
      </c>
      <c r="R110" s="51">
        <f t="shared" si="41"/>
        <v>41</v>
      </c>
      <c r="S110" s="52">
        <f t="shared" si="42"/>
        <v>123</v>
      </c>
      <c r="T110" s="53">
        <f t="shared" si="43"/>
        <v>0.60897287367466724</v>
      </c>
    </row>
    <row r="111" ht="15.95" customHeight="1">
      <c r="A111" s="342" t="s">
        <v>485</v>
      </c>
      <c r="B111" s="39" t="s">
        <v>378</v>
      </c>
      <c r="C111" s="40" t="str">
        <f>VLOOKUP(B111,'New template'!A:L,2,FALSE)</f>
        <v>E06165</v>
      </c>
      <c r="D111" s="41">
        <v>53</v>
      </c>
      <c r="E111" s="42">
        <v>468</v>
      </c>
      <c r="F111" s="43">
        <v>0.59999999999999998</v>
      </c>
      <c r="G111" s="44">
        <f t="shared" si="33"/>
        <v>187</v>
      </c>
      <c r="H111" s="45">
        <f t="shared" si="34"/>
        <v>26.901819999999997</v>
      </c>
      <c r="I111" s="45">
        <f t="shared" si="35"/>
        <v>1425.7964599999998</v>
      </c>
      <c r="J111" s="45">
        <f t="shared" si="36"/>
        <v>3.4972365999999999</v>
      </c>
      <c r="K111" s="46">
        <f t="shared" si="37"/>
        <v>1240.4429201999999</v>
      </c>
      <c r="L111" s="47">
        <v>0.20000000000000001</v>
      </c>
      <c r="M111" s="48">
        <f t="shared" si="38"/>
        <v>248.08858404</v>
      </c>
      <c r="N111" s="49">
        <v>0.050000000000000003</v>
      </c>
      <c r="O111" s="50">
        <f t="shared" si="39"/>
        <v>62.02214601</v>
      </c>
      <c r="P111" s="49">
        <v>0.050000000000000003</v>
      </c>
      <c r="Q111" s="50">
        <f t="shared" si="40"/>
        <v>62.02214601</v>
      </c>
      <c r="R111" s="51">
        <f t="shared" si="41"/>
        <v>16.379999999999999</v>
      </c>
      <c r="S111" s="52">
        <f t="shared" si="42"/>
        <v>868.13999999999999</v>
      </c>
      <c r="T111" s="53">
        <f t="shared" si="43"/>
        <v>0.60888073743709537</v>
      </c>
    </row>
    <row r="112" ht="15.95" customHeight="1">
      <c r="A112" s="342" t="s">
        <v>485</v>
      </c>
      <c r="B112" s="39" t="s">
        <v>154</v>
      </c>
      <c r="C112" s="40" t="str">
        <f>VLOOKUP(B112,'New template'!A:L,2,FALSE)</f>
        <v>E05386</v>
      </c>
      <c r="D112" s="41">
        <v>49</v>
      </c>
      <c r="E112" s="42">
        <v>108</v>
      </c>
      <c r="F112" s="43">
        <v>0.75</v>
      </c>
      <c r="G112" s="44">
        <f t="shared" si="33"/>
        <v>27</v>
      </c>
      <c r="H112" s="45">
        <f t="shared" si="34"/>
        <v>3.8842199999999996</v>
      </c>
      <c r="I112" s="45">
        <f t="shared" si="35"/>
        <v>190.32677999999999</v>
      </c>
      <c r="J112" s="45">
        <f t="shared" si="36"/>
        <v>0.50494859999999997</v>
      </c>
      <c r="K112" s="46">
        <f t="shared" si="37"/>
        <v>165.58429859999998</v>
      </c>
      <c r="L112" s="47">
        <v>0.20000000000000001</v>
      </c>
      <c r="M112" s="48">
        <f t="shared" si="38"/>
        <v>33.116859720000001</v>
      </c>
      <c r="N112" s="49">
        <v>0.050000000000000003</v>
      </c>
      <c r="O112" s="50">
        <f t="shared" si="39"/>
        <v>8.2792149300000002</v>
      </c>
      <c r="P112" s="49">
        <v>0.050000000000000003</v>
      </c>
      <c r="Q112" s="50">
        <f t="shared" si="40"/>
        <v>8.2792149300000002</v>
      </c>
      <c r="R112" s="51">
        <f t="shared" si="41"/>
        <v>2.3700000000000001</v>
      </c>
      <c r="S112" s="52">
        <f t="shared" si="42"/>
        <v>116.13000000000001</v>
      </c>
      <c r="T112" s="53">
        <f t="shared" si="43"/>
        <v>0.61016111342817869</v>
      </c>
    </row>
    <row r="113" ht="15.95" customHeight="1">
      <c r="A113" s="342" t="s">
        <v>485</v>
      </c>
      <c r="B113" s="39" t="s">
        <v>408</v>
      </c>
      <c r="C113" s="40" t="str">
        <f>VLOOKUP(B113,'New template'!A:L,2,FALSE)</f>
        <v>E05642</v>
      </c>
      <c r="D113" s="41">
        <v>20</v>
      </c>
      <c r="E113" s="42">
        <v>402</v>
      </c>
      <c r="F113" s="43">
        <v>0.87</v>
      </c>
      <c r="G113" s="44">
        <f t="shared" si="33"/>
        <v>52</v>
      </c>
      <c r="H113" s="45">
        <f t="shared" si="34"/>
        <v>7.4807199999999998</v>
      </c>
      <c r="I113" s="45">
        <f t="shared" si="35"/>
        <v>149.61439999999999</v>
      </c>
      <c r="J113" s="45">
        <f t="shared" si="36"/>
        <v>0.97249359999999996</v>
      </c>
      <c r="K113" s="46">
        <f t="shared" si="37"/>
        <v>130.16452799999999</v>
      </c>
      <c r="L113" s="47">
        <v>0.20000000000000001</v>
      </c>
      <c r="M113" s="48">
        <f t="shared" si="38"/>
        <v>26.032905599999999</v>
      </c>
      <c r="N113" s="49">
        <v>0.050000000000000003</v>
      </c>
      <c r="O113" s="50">
        <f t="shared" si="39"/>
        <v>6.5082263999999999</v>
      </c>
      <c r="P113" s="49">
        <v>0.050000000000000003</v>
      </c>
      <c r="Q113" s="50">
        <f t="shared" si="40"/>
        <v>6.5082263999999999</v>
      </c>
      <c r="R113" s="51">
        <f t="shared" si="41"/>
        <v>4.5599999999999996</v>
      </c>
      <c r="S113" s="52">
        <f t="shared" si="42"/>
        <v>91.199999999999989</v>
      </c>
      <c r="T113" s="53">
        <f t="shared" si="43"/>
        <v>0.60956699355142285</v>
      </c>
    </row>
    <row r="114" ht="15.95" customHeight="1">
      <c r="A114" s="342" t="s">
        <v>485</v>
      </c>
      <c r="B114" s="39" t="s">
        <v>380</v>
      </c>
      <c r="C114" s="40" t="str">
        <f>VLOOKUP(B114,'New template'!A:L,2,FALSE)</f>
        <v>E05788</v>
      </c>
      <c r="D114" s="41">
        <v>1</v>
      </c>
      <c r="E114" s="42">
        <v>248</v>
      </c>
      <c r="F114" s="43">
        <v>0.59999999999999998</v>
      </c>
      <c r="G114" s="44">
        <f t="shared" si="33"/>
        <v>99</v>
      </c>
      <c r="H114" s="45">
        <f t="shared" si="34"/>
        <v>14.242139999999999</v>
      </c>
      <c r="I114" s="45">
        <f t="shared" si="35"/>
        <v>14.242139999999999</v>
      </c>
      <c r="J114" s="45">
        <f t="shared" si="36"/>
        <v>1.8514781999999999</v>
      </c>
      <c r="K114" s="46">
        <f t="shared" si="37"/>
        <v>12.3906618</v>
      </c>
      <c r="L114" s="47">
        <v>0.20000000000000001</v>
      </c>
      <c r="M114" s="48">
        <f t="shared" si="38"/>
        <v>2.47813236</v>
      </c>
      <c r="N114" s="49">
        <v>0.050000000000000003</v>
      </c>
      <c r="O114" s="50">
        <f t="shared" si="39"/>
        <v>0.61953309000000001</v>
      </c>
      <c r="P114" s="49">
        <v>0.050000000000000003</v>
      </c>
      <c r="Q114" s="50">
        <f t="shared" si="40"/>
        <v>0.61953309000000001</v>
      </c>
      <c r="R114" s="51">
        <f t="shared" si="41"/>
        <v>8.6699999999999999</v>
      </c>
      <c r="S114" s="52">
        <f t="shared" si="42"/>
        <v>8.6699999999999999</v>
      </c>
      <c r="T114" s="53">
        <f t="shared" si="43"/>
        <v>0.60875683008311954</v>
      </c>
    </row>
    <row r="115" ht="15.95" customHeight="1">
      <c r="A115" s="342" t="s">
        <v>485</v>
      </c>
      <c r="B115" s="39" t="s">
        <v>422</v>
      </c>
      <c r="C115" s="40" t="str">
        <f>VLOOKUP(B115,'New template'!A:L,2,FALSE)</f>
        <v>E03295</v>
      </c>
      <c r="D115" s="41">
        <v>6</v>
      </c>
      <c r="E115" s="42">
        <v>268</v>
      </c>
      <c r="F115" s="43">
        <v>0.89000000000000001</v>
      </c>
      <c r="G115" s="44">
        <f t="shared" si="33"/>
        <v>29</v>
      </c>
      <c r="H115" s="45">
        <f t="shared" si="34"/>
        <v>4.1719399999999993</v>
      </c>
      <c r="I115" s="45">
        <f t="shared" si="35"/>
        <v>25.031639999999996</v>
      </c>
      <c r="J115" s="45">
        <f t="shared" si="36"/>
        <v>0.54235219999999995</v>
      </c>
      <c r="K115" s="46">
        <f t="shared" si="37"/>
        <v>21.777526799999997</v>
      </c>
      <c r="L115" s="47">
        <v>0.20000000000000001</v>
      </c>
      <c r="M115" s="48">
        <f t="shared" si="38"/>
        <v>4.3555053599999995</v>
      </c>
      <c r="N115" s="49">
        <v>0.050000000000000003</v>
      </c>
      <c r="O115" s="50">
        <f t="shared" si="39"/>
        <v>1.0888763399999999</v>
      </c>
      <c r="P115" s="49">
        <v>0.050000000000000003</v>
      </c>
      <c r="Q115" s="50">
        <f t="shared" si="40"/>
        <v>1.0888763399999999</v>
      </c>
      <c r="R115" s="51">
        <f t="shared" si="41"/>
        <v>2.54</v>
      </c>
      <c r="S115" s="52">
        <f t="shared" si="42"/>
        <v>15.24</v>
      </c>
      <c r="T115" s="53">
        <f t="shared" si="43"/>
        <v>0.60882946542855376</v>
      </c>
    </row>
    <row r="116" ht="15.95" customHeight="1">
      <c r="A116" s="342" t="s">
        <v>485</v>
      </c>
      <c r="B116" s="39" t="s">
        <v>423</v>
      </c>
      <c r="C116" s="40" t="str">
        <f>VLOOKUP(B116,'New template'!A:L,2,FALSE)</f>
        <v>E03367</v>
      </c>
      <c r="D116" s="41">
        <v>120</v>
      </c>
      <c r="E116" s="42">
        <v>328</v>
      </c>
      <c r="F116" s="43">
        <v>0.90000000000000002</v>
      </c>
      <c r="G116" s="44">
        <f t="shared" si="33"/>
        <v>32</v>
      </c>
      <c r="H116" s="45">
        <f t="shared" si="34"/>
        <v>4.6035199999999996</v>
      </c>
      <c r="I116" s="45">
        <f t="shared" si="35"/>
        <v>552.42239999999993</v>
      </c>
      <c r="J116" s="45">
        <f t="shared" si="36"/>
        <v>0.59845759999999992</v>
      </c>
      <c r="K116" s="46">
        <f t="shared" si="37"/>
        <v>480.60748799999999</v>
      </c>
      <c r="L116" s="47">
        <v>0.20000000000000001</v>
      </c>
      <c r="M116" s="48">
        <f t="shared" si="38"/>
        <v>96.121497599999998</v>
      </c>
      <c r="N116" s="49">
        <v>0.050000000000000003</v>
      </c>
      <c r="O116" s="50">
        <f t="shared" si="39"/>
        <v>24.030374399999999</v>
      </c>
      <c r="P116" s="49">
        <v>0.050000000000000003</v>
      </c>
      <c r="Q116" s="50">
        <f t="shared" si="40"/>
        <v>24.030374399999999</v>
      </c>
      <c r="R116" s="51">
        <f t="shared" si="41"/>
        <v>2.7999999999999998</v>
      </c>
      <c r="S116" s="52">
        <f t="shared" si="42"/>
        <v>336</v>
      </c>
      <c r="T116" s="53">
        <f t="shared" si="43"/>
        <v>0.60823022382872249</v>
      </c>
    </row>
    <row r="117" ht="15.95" customHeight="1">
      <c r="A117" s="342" t="s">
        <v>485</v>
      </c>
      <c r="B117" s="39" t="s">
        <v>381</v>
      </c>
      <c r="C117" s="40" t="str">
        <f>VLOOKUP(B117,'New template'!A:L,2,FALSE)</f>
        <v>E02973</v>
      </c>
      <c r="D117" s="41">
        <v>62</v>
      </c>
      <c r="E117" s="42">
        <v>178</v>
      </c>
      <c r="F117" s="43">
        <v>0.72191011235955105</v>
      </c>
      <c r="G117" s="44">
        <f t="shared" si="33"/>
        <v>49</v>
      </c>
      <c r="H117" s="45">
        <f t="shared" si="34"/>
        <v>7.0491399999999995</v>
      </c>
      <c r="I117" s="45">
        <f t="shared" si="35"/>
        <v>437.04667999999998</v>
      </c>
      <c r="J117" s="45">
        <f t="shared" si="36"/>
        <v>0.91638819999999999</v>
      </c>
      <c r="K117" s="46">
        <f t="shared" si="37"/>
        <v>380.23061159999997</v>
      </c>
      <c r="L117" s="47">
        <v>0.20000000000000001</v>
      </c>
      <c r="M117" s="48">
        <f t="shared" si="38"/>
        <v>76.046122319999995</v>
      </c>
      <c r="N117" s="49">
        <v>0.050000000000000003</v>
      </c>
      <c r="O117" s="50">
        <f t="shared" si="39"/>
        <v>19.011530579999999</v>
      </c>
      <c r="P117" s="49">
        <v>0.050000000000000003</v>
      </c>
      <c r="Q117" s="50">
        <f t="shared" si="40"/>
        <v>19.011530579999999</v>
      </c>
      <c r="R117" s="51">
        <f t="shared" si="41"/>
        <v>4.29</v>
      </c>
      <c r="S117" s="52">
        <f t="shared" si="42"/>
        <v>265.98000000000002</v>
      </c>
      <c r="T117" s="53">
        <f t="shared" si="43"/>
        <v>0.60858487702045927</v>
      </c>
    </row>
    <row r="118" ht="15.95" customHeight="1">
      <c r="A118" s="342" t="s">
        <v>485</v>
      </c>
      <c r="B118" s="39" t="s">
        <v>580</v>
      </c>
      <c r="C118" s="40" t="s">
        <v>581</v>
      </c>
      <c r="D118" s="41">
        <v>32</v>
      </c>
      <c r="E118" s="42">
        <v>398</v>
      </c>
      <c r="F118" s="43">
        <v>0.5</v>
      </c>
      <c r="G118" s="44">
        <f t="shared" si="33"/>
        <v>199</v>
      </c>
      <c r="H118" s="45">
        <f t="shared" si="34"/>
        <v>28.628139999999998</v>
      </c>
      <c r="I118" s="45">
        <f t="shared" si="35"/>
        <v>916.10047999999995</v>
      </c>
      <c r="J118" s="45">
        <f t="shared" si="36"/>
        <v>3.7216581999999998</v>
      </c>
      <c r="K118" s="46">
        <f t="shared" si="37"/>
        <v>797.00741759999994</v>
      </c>
      <c r="L118" s="47">
        <v>0.20000000000000001</v>
      </c>
      <c r="M118" s="48">
        <f t="shared" si="38"/>
        <v>159.40148352</v>
      </c>
      <c r="N118" s="49">
        <v>0.050000000000000003</v>
      </c>
      <c r="O118" s="50">
        <f t="shared" si="39"/>
        <v>39.85037088</v>
      </c>
      <c r="P118" s="49">
        <v>0.050000000000000003</v>
      </c>
      <c r="Q118" s="50">
        <f t="shared" si="40"/>
        <v>39.85037088</v>
      </c>
      <c r="R118" s="51">
        <f t="shared" si="41"/>
        <v>17.43</v>
      </c>
      <c r="S118" s="52">
        <f t="shared" si="42"/>
        <v>557.75999999999999</v>
      </c>
      <c r="T118" s="53">
        <f t="shared" si="43"/>
        <v>0.60884151048583668</v>
      </c>
    </row>
    <row r="119" ht="15.95" customHeight="1">
      <c r="A119" s="342" t="s">
        <v>485</v>
      </c>
      <c r="B119" s="39" t="s">
        <v>382</v>
      </c>
      <c r="C119" s="40" t="str">
        <f>VLOOKUP(B119,'New template'!A:L,2,FALSE)</f>
        <v>E06098</v>
      </c>
      <c r="D119" s="41">
        <v>179</v>
      </c>
      <c r="E119" s="42">
        <v>448</v>
      </c>
      <c r="F119" s="43">
        <v>0.79000000000000004</v>
      </c>
      <c r="G119" s="44">
        <f t="shared" si="33"/>
        <v>94</v>
      </c>
      <c r="H119" s="45">
        <f t="shared" si="34"/>
        <v>13.522839999999999</v>
      </c>
      <c r="I119" s="45">
        <f t="shared" si="35"/>
        <v>2420.5883599999997</v>
      </c>
      <c r="J119" s="45">
        <f t="shared" si="36"/>
        <v>1.7579691999999998</v>
      </c>
      <c r="K119" s="46">
        <f t="shared" si="37"/>
        <v>2105.9118731999997</v>
      </c>
      <c r="L119" s="47">
        <v>0.20000000000000001</v>
      </c>
      <c r="M119" s="48">
        <f t="shared" si="38"/>
        <v>421.18237463999998</v>
      </c>
      <c r="N119" s="49">
        <v>0.050000000000000003</v>
      </c>
      <c r="O119" s="50">
        <f t="shared" si="39"/>
        <v>105.29559365999999</v>
      </c>
      <c r="P119" s="49">
        <v>0.050000000000000003</v>
      </c>
      <c r="Q119" s="50">
        <f t="shared" si="40"/>
        <v>105.29559365999999</v>
      </c>
      <c r="R119" s="51">
        <f t="shared" si="41"/>
        <v>8.2400000000000002</v>
      </c>
      <c r="S119" s="52">
        <f t="shared" si="42"/>
        <v>1474.96</v>
      </c>
      <c r="T119" s="53">
        <f t="shared" si="43"/>
        <v>0.60933945827947389</v>
      </c>
    </row>
    <row r="120" ht="15.95" customHeight="1">
      <c r="A120" s="342" t="s">
        <v>485</v>
      </c>
      <c r="B120" s="39" t="s">
        <v>582</v>
      </c>
      <c r="C120" s="40" t="str">
        <f>VLOOKUP(B120,'New template'!A:L,2,FALSE)</f>
        <v>E02997</v>
      </c>
      <c r="D120" s="41">
        <v>26</v>
      </c>
      <c r="E120" s="42">
        <v>268</v>
      </c>
      <c r="F120" s="43">
        <v>0.90000000000000002</v>
      </c>
      <c r="G120" s="44">
        <f t="shared" si="33"/>
        <v>26</v>
      </c>
      <c r="H120" s="45">
        <f t="shared" si="34"/>
        <v>3.7403599999999999</v>
      </c>
      <c r="I120" s="45">
        <f t="shared" si="35"/>
        <v>97.249359999999996</v>
      </c>
      <c r="J120" s="45">
        <f t="shared" si="36"/>
        <v>0.48624679999999998</v>
      </c>
      <c r="K120" s="46">
        <f t="shared" si="37"/>
        <v>84.606943200000003</v>
      </c>
      <c r="L120" s="47">
        <v>0.20000000000000001</v>
      </c>
      <c r="M120" s="48">
        <f t="shared" si="38"/>
        <v>16.92138864</v>
      </c>
      <c r="N120" s="49">
        <v>0.050000000000000003</v>
      </c>
      <c r="O120" s="50">
        <f t="shared" si="39"/>
        <v>4.23034716</v>
      </c>
      <c r="P120" s="49">
        <v>0.050000000000000003</v>
      </c>
      <c r="Q120" s="50">
        <f t="shared" si="40"/>
        <v>4.23034716</v>
      </c>
      <c r="R120" s="51">
        <f t="shared" si="41"/>
        <v>2.2799999999999998</v>
      </c>
      <c r="S120" s="52">
        <f t="shared" si="42"/>
        <v>59.279999999999994</v>
      </c>
      <c r="T120" s="53">
        <f t="shared" si="43"/>
        <v>0.60956699355142285</v>
      </c>
    </row>
    <row r="121" ht="15.95" customHeight="1">
      <c r="A121" s="342" t="s">
        <v>485</v>
      </c>
      <c r="B121" s="39" t="s">
        <v>176</v>
      </c>
      <c r="C121" s="40" t="s">
        <v>551</v>
      </c>
      <c r="D121" s="41">
        <v>11</v>
      </c>
      <c r="E121" s="42">
        <v>268</v>
      </c>
      <c r="F121" s="43">
        <v>0.89000000000000001</v>
      </c>
      <c r="G121" s="44">
        <f t="shared" si="33"/>
        <v>29</v>
      </c>
      <c r="H121" s="45">
        <f t="shared" si="34"/>
        <v>4.1719399999999993</v>
      </c>
      <c r="I121" s="45">
        <f t="shared" si="35"/>
        <v>45.891339999999992</v>
      </c>
      <c r="J121" s="45">
        <f t="shared" si="36"/>
        <v>0.54235219999999995</v>
      </c>
      <c r="K121" s="46">
        <f t="shared" si="37"/>
        <v>39.925465799999998</v>
      </c>
      <c r="L121" s="47">
        <v>0.20000000000000001</v>
      </c>
      <c r="M121" s="48">
        <f t="shared" si="38"/>
        <v>7.9850931599999999</v>
      </c>
      <c r="N121" s="49">
        <v>0.050000000000000003</v>
      </c>
      <c r="O121" s="50">
        <f t="shared" si="39"/>
        <v>1.99627329</v>
      </c>
      <c r="P121" s="49">
        <v>0.050000000000000003</v>
      </c>
      <c r="Q121" s="50">
        <f t="shared" si="40"/>
        <v>1.99627329</v>
      </c>
      <c r="R121" s="51">
        <f t="shared" si="41"/>
        <v>2.54</v>
      </c>
      <c r="S121" s="52">
        <f t="shared" si="42"/>
        <v>27.940000000000001</v>
      </c>
      <c r="T121" s="53">
        <f t="shared" si="43"/>
        <v>0.60882946542855376</v>
      </c>
    </row>
    <row r="122" ht="15.95" customHeight="1">
      <c r="A122" s="342" t="s">
        <v>485</v>
      </c>
      <c r="B122" s="39" t="s">
        <v>532</v>
      </c>
      <c r="C122" s="40" t="s">
        <v>551</v>
      </c>
      <c r="D122" s="41">
        <v>1</v>
      </c>
      <c r="E122" s="42">
        <v>178</v>
      </c>
      <c r="F122" s="43">
        <v>0</v>
      </c>
      <c r="G122" s="44">
        <f t="shared" si="33"/>
        <v>178</v>
      </c>
      <c r="H122" s="45">
        <f t="shared" si="34"/>
        <v>25.607079999999996</v>
      </c>
      <c r="I122" s="45">
        <f t="shared" si="35"/>
        <v>25.607079999999996</v>
      </c>
      <c r="J122" s="45">
        <f t="shared" si="36"/>
        <v>3.3289203999999994</v>
      </c>
      <c r="K122" s="46">
        <f t="shared" si="37"/>
        <v>22.278159599999995</v>
      </c>
      <c r="L122" s="47">
        <v>0.20000000000000001</v>
      </c>
      <c r="M122" s="48">
        <f t="shared" si="38"/>
        <v>4.4556319199999992</v>
      </c>
      <c r="N122" s="49">
        <v>0.050000000000000003</v>
      </c>
      <c r="O122" s="50">
        <f t="shared" si="39"/>
        <v>1.1139079799999998</v>
      </c>
      <c r="P122" s="49">
        <v>0.050000000000000003</v>
      </c>
      <c r="Q122" s="50">
        <f t="shared" si="40"/>
        <v>1.1139079799999998</v>
      </c>
      <c r="R122" s="51">
        <f t="shared" si="41"/>
        <v>15.59</v>
      </c>
      <c r="S122" s="52">
        <f t="shared" si="42"/>
        <v>15.59</v>
      </c>
      <c r="T122" s="53">
        <f t="shared" si="43"/>
        <v>0.60881599932518671</v>
      </c>
    </row>
    <row r="123" ht="15.95" customHeight="1">
      <c r="A123" s="342" t="s">
        <v>485</v>
      </c>
      <c r="B123" s="39" t="s">
        <v>526</v>
      </c>
      <c r="C123" s="40" t="s">
        <v>548</v>
      </c>
      <c r="D123" s="41">
        <v>3</v>
      </c>
      <c r="E123" s="42">
        <v>342</v>
      </c>
      <c r="F123" s="43">
        <v>0.12</v>
      </c>
      <c r="G123" s="44">
        <f t="shared" si="33"/>
        <v>300</v>
      </c>
      <c r="H123" s="45">
        <f t="shared" si="34"/>
        <v>43.157999999999994</v>
      </c>
      <c r="I123" s="45">
        <f t="shared" si="35"/>
        <v>129.47399999999999</v>
      </c>
      <c r="J123" s="45">
        <f t="shared" si="36"/>
        <v>5.6105399999999994</v>
      </c>
      <c r="K123" s="46">
        <f t="shared" si="37"/>
        <v>112.64237999999997</v>
      </c>
      <c r="L123" s="47">
        <v>0.20000000000000001</v>
      </c>
      <c r="M123" s="48">
        <f t="shared" si="38"/>
        <v>22.528475999999998</v>
      </c>
      <c r="N123" s="49">
        <v>0.050000000000000003</v>
      </c>
      <c r="O123" s="50">
        <f t="shared" si="39"/>
        <v>5.6321189999999994</v>
      </c>
      <c r="P123" s="49">
        <v>0.050000000000000003</v>
      </c>
      <c r="Q123" s="50">
        <f t="shared" si="40"/>
        <v>5.6321189999999994</v>
      </c>
      <c r="R123" s="51">
        <f t="shared" si="41"/>
        <v>26.280000000000001</v>
      </c>
      <c r="S123" s="52">
        <f t="shared" si="42"/>
        <v>78.840000000000003</v>
      </c>
      <c r="T123" s="53">
        <f t="shared" si="43"/>
        <v>0.6089253440845267</v>
      </c>
    </row>
    <row r="124" ht="15.95" customHeight="1">
      <c r="A124" s="342" t="s">
        <v>485</v>
      </c>
      <c r="B124" s="39" t="s">
        <v>527</v>
      </c>
      <c r="C124" s="40" t="s">
        <v>546</v>
      </c>
      <c r="D124" s="41">
        <v>6</v>
      </c>
      <c r="E124" s="42">
        <v>196</v>
      </c>
      <c r="F124" s="43">
        <v>0.070000000000000007</v>
      </c>
      <c r="G124" s="44">
        <f t="shared" si="33"/>
        <v>182</v>
      </c>
      <c r="H124" s="45">
        <f t="shared" si="34"/>
        <v>26.182519999999997</v>
      </c>
      <c r="I124" s="45">
        <f t="shared" si="35"/>
        <v>157.09511999999998</v>
      </c>
      <c r="J124" s="45">
        <f t="shared" si="36"/>
        <v>3.4037275999999999</v>
      </c>
      <c r="K124" s="46">
        <f t="shared" si="37"/>
        <v>136.67275439999997</v>
      </c>
      <c r="L124" s="47">
        <v>0.20000000000000001</v>
      </c>
      <c r="M124" s="48">
        <f t="shared" si="38"/>
        <v>27.334550879999995</v>
      </c>
      <c r="N124" s="49">
        <v>0.050000000000000003</v>
      </c>
      <c r="O124" s="50">
        <f t="shared" si="39"/>
        <v>6.8336377199999987</v>
      </c>
      <c r="P124" s="49">
        <v>0.050000000000000003</v>
      </c>
      <c r="Q124" s="50">
        <f t="shared" si="40"/>
        <v>6.8336377199999987</v>
      </c>
      <c r="R124" s="51">
        <f t="shared" si="41"/>
        <v>15.949999999999999</v>
      </c>
      <c r="S124" s="52">
        <f t="shared" si="42"/>
        <v>95.699999999999989</v>
      </c>
      <c r="T124" s="53">
        <f t="shared" si="43"/>
        <v>0.60918505934493705</v>
      </c>
    </row>
    <row r="125" ht="15.95" customHeight="1">
      <c r="A125" s="342" t="s">
        <v>485</v>
      </c>
      <c r="B125" s="39" t="s">
        <v>184</v>
      </c>
      <c r="C125" s="40" t="str">
        <f>VLOOKUP(B125,'New template'!A:L,2,FALSE)</f>
        <v>E06114</v>
      </c>
      <c r="D125" s="41">
        <v>1</v>
      </c>
      <c r="E125" s="42">
        <v>298</v>
      </c>
      <c r="F125" s="43">
        <v>0.5</v>
      </c>
      <c r="G125" s="44">
        <f t="shared" si="33"/>
        <v>149</v>
      </c>
      <c r="H125" s="45">
        <f t="shared" si="34"/>
        <v>21.435139999999997</v>
      </c>
      <c r="I125" s="45">
        <f t="shared" si="35"/>
        <v>21.435139999999997</v>
      </c>
      <c r="J125" s="45">
        <f t="shared" si="36"/>
        <v>2.7865681999999996</v>
      </c>
      <c r="K125" s="46">
        <f t="shared" si="37"/>
        <v>18.648571799999999</v>
      </c>
      <c r="L125" s="47">
        <v>0.20000000000000001</v>
      </c>
      <c r="M125" s="48">
        <f t="shared" si="38"/>
        <v>3.72971436</v>
      </c>
      <c r="N125" s="49">
        <v>0.050000000000000003</v>
      </c>
      <c r="O125" s="50">
        <f t="shared" si="39"/>
        <v>0.93242859</v>
      </c>
      <c r="P125" s="49">
        <v>0.050000000000000003</v>
      </c>
      <c r="Q125" s="50">
        <f t="shared" si="40"/>
        <v>0.93242859</v>
      </c>
      <c r="R125" s="51">
        <f t="shared" si="41"/>
        <v>13.050000000000001</v>
      </c>
      <c r="S125" s="52">
        <f t="shared" si="42"/>
        <v>13.050000000000001</v>
      </c>
      <c r="T125" s="53">
        <f t="shared" si="43"/>
        <v>0.60881337840573946</v>
      </c>
    </row>
    <row r="126" ht="15.95" customHeight="1">
      <c r="A126" s="342" t="s">
        <v>485</v>
      </c>
      <c r="B126" s="39" t="s">
        <v>186</v>
      </c>
      <c r="C126" s="40" t="str">
        <f>VLOOKUP(B126,'New template'!A:L,2,FALSE)</f>
        <v>E06272</v>
      </c>
      <c r="D126" s="41">
        <v>2</v>
      </c>
      <c r="E126" s="42">
        <v>348</v>
      </c>
      <c r="F126" s="43">
        <v>0.42999999999999999</v>
      </c>
      <c r="G126" s="44">
        <f t="shared" si="33"/>
        <v>198</v>
      </c>
      <c r="H126" s="45">
        <f t="shared" si="34"/>
        <v>28.484279999999998</v>
      </c>
      <c r="I126" s="45">
        <f t="shared" si="35"/>
        <v>56.968559999999997</v>
      </c>
      <c r="J126" s="45">
        <f t="shared" si="36"/>
        <v>3.7029563999999997</v>
      </c>
      <c r="K126" s="46">
        <f t="shared" si="37"/>
        <v>49.562647200000001</v>
      </c>
      <c r="L126" s="47">
        <v>0.20000000000000001</v>
      </c>
      <c r="M126" s="48">
        <f t="shared" si="38"/>
        <v>9.9125294400000001</v>
      </c>
      <c r="N126" s="49">
        <v>0.050000000000000003</v>
      </c>
      <c r="O126" s="50">
        <f t="shared" si="39"/>
        <v>2.47813236</v>
      </c>
      <c r="P126" s="49">
        <v>0.050000000000000003</v>
      </c>
      <c r="Q126" s="50">
        <f t="shared" si="40"/>
        <v>2.47813236</v>
      </c>
      <c r="R126" s="51">
        <f t="shared" si="41"/>
        <v>17.350000000000001</v>
      </c>
      <c r="S126" s="52">
        <f t="shared" si="42"/>
        <v>34.700000000000003</v>
      </c>
      <c r="T126" s="53">
        <f t="shared" si="43"/>
        <v>0.60910790091938438</v>
      </c>
    </row>
    <row r="127" ht="15.95" customHeight="1">
      <c r="A127" s="342" t="s">
        <v>485</v>
      </c>
      <c r="B127" s="39" t="s">
        <v>188</v>
      </c>
      <c r="C127" s="40" t="str">
        <f>VLOOKUP(B127,'New template'!A:L,2,FALSE)</f>
        <v>E03557</v>
      </c>
      <c r="D127" s="41">
        <v>46</v>
      </c>
      <c r="E127" s="42">
        <v>328</v>
      </c>
      <c r="F127" s="43">
        <v>0.84999999999999998</v>
      </c>
      <c r="G127" s="44">
        <f t="shared" si="33"/>
        <v>49</v>
      </c>
      <c r="H127" s="45">
        <f t="shared" si="34"/>
        <v>7.0491399999999995</v>
      </c>
      <c r="I127" s="45">
        <f t="shared" si="35"/>
        <v>324.26043999999996</v>
      </c>
      <c r="J127" s="45">
        <f t="shared" si="36"/>
        <v>0.91638819999999999</v>
      </c>
      <c r="K127" s="46">
        <f t="shared" si="37"/>
        <v>282.10658279999996</v>
      </c>
      <c r="L127" s="47">
        <v>0.20000000000000001</v>
      </c>
      <c r="M127" s="48">
        <f t="shared" si="38"/>
        <v>56.421316559999994</v>
      </c>
      <c r="N127" s="49">
        <v>0.050000000000000003</v>
      </c>
      <c r="O127" s="50">
        <f t="shared" si="39"/>
        <v>14.105329139999998</v>
      </c>
      <c r="P127" s="49">
        <v>0.050000000000000003</v>
      </c>
      <c r="Q127" s="50">
        <f t="shared" si="40"/>
        <v>14.105329139999998</v>
      </c>
      <c r="R127" s="51">
        <f t="shared" si="41"/>
        <v>4.29</v>
      </c>
      <c r="S127" s="52">
        <f t="shared" si="42"/>
        <v>197.34</v>
      </c>
      <c r="T127" s="53">
        <f t="shared" si="43"/>
        <v>0.60858487702045927</v>
      </c>
    </row>
    <row r="128" ht="15.95" customHeight="1">
      <c r="A128" s="342" t="s">
        <v>485</v>
      </c>
      <c r="B128" s="39" t="s">
        <v>190</v>
      </c>
      <c r="C128" s="40" t="str">
        <f>VLOOKUP(B128,'New template'!A:L,2,FALSE)</f>
        <v>E04727</v>
      </c>
      <c r="D128" s="41">
        <v>9</v>
      </c>
      <c r="E128" s="42">
        <v>398</v>
      </c>
      <c r="F128" s="43">
        <v>0.84999999999999998</v>
      </c>
      <c r="G128" s="44">
        <f t="shared" si="33"/>
        <v>59</v>
      </c>
      <c r="H128" s="45">
        <f t="shared" si="34"/>
        <v>8.4877399999999987</v>
      </c>
      <c r="I128" s="45">
        <f t="shared" si="35"/>
        <v>76.389659999999992</v>
      </c>
      <c r="J128" s="45">
        <f t="shared" si="36"/>
        <v>1.1034061999999998</v>
      </c>
      <c r="K128" s="46">
        <f t="shared" si="37"/>
        <v>66.459004199999981</v>
      </c>
      <c r="L128" s="47">
        <v>0.20000000000000001</v>
      </c>
      <c r="M128" s="48">
        <f t="shared" si="38"/>
        <v>13.291800839999997</v>
      </c>
      <c r="N128" s="49">
        <v>0.050000000000000003</v>
      </c>
      <c r="O128" s="50">
        <f t="shared" si="39"/>
        <v>3.3229502099999992</v>
      </c>
      <c r="P128" s="49">
        <v>0.050000000000000003</v>
      </c>
      <c r="Q128" s="50">
        <f t="shared" si="40"/>
        <v>3.3229502099999992</v>
      </c>
      <c r="R128" s="51">
        <f t="shared" si="41"/>
        <v>5.1699999999999999</v>
      </c>
      <c r="S128" s="52">
        <f t="shared" si="42"/>
        <v>46.530000000000001</v>
      </c>
      <c r="T128" s="53">
        <f t="shared" si="43"/>
        <v>0.60911385127254136</v>
      </c>
    </row>
    <row r="129" ht="15.95" customHeight="1">
      <c r="A129" s="342" t="s">
        <v>485</v>
      </c>
      <c r="B129" s="39" t="s">
        <v>192</v>
      </c>
      <c r="C129" s="40" t="str">
        <f>VLOOKUP(B129,'New template'!A:L,2,FALSE)</f>
        <v>E05643</v>
      </c>
      <c r="D129" s="41">
        <v>108</v>
      </c>
      <c r="E129" s="42">
        <v>518</v>
      </c>
      <c r="F129" s="43">
        <v>0.84999999999999998</v>
      </c>
      <c r="G129" s="44">
        <f t="shared" si="33"/>
        <v>77</v>
      </c>
      <c r="H129" s="45">
        <f t="shared" si="34"/>
        <v>11.077219999999999</v>
      </c>
      <c r="I129" s="45">
        <f t="shared" si="35"/>
        <v>1196.3397599999998</v>
      </c>
      <c r="J129" s="45">
        <f t="shared" si="36"/>
        <v>1.4400385999999998</v>
      </c>
      <c r="K129" s="46">
        <f t="shared" si="37"/>
        <v>1040.8155912</v>
      </c>
      <c r="L129" s="47">
        <v>0.20000000000000001</v>
      </c>
      <c r="M129" s="48">
        <f t="shared" si="38"/>
        <v>208.16311824000002</v>
      </c>
      <c r="N129" s="49">
        <v>0.050000000000000003</v>
      </c>
      <c r="O129" s="50">
        <f t="shared" si="39"/>
        <v>52.040779560000004</v>
      </c>
      <c r="P129" s="49">
        <v>0.050000000000000003</v>
      </c>
      <c r="Q129" s="50">
        <f t="shared" si="40"/>
        <v>52.040779560000004</v>
      </c>
      <c r="R129" s="51">
        <f t="shared" si="41"/>
        <v>6.75</v>
      </c>
      <c r="S129" s="52">
        <f t="shared" si="42"/>
        <v>729</v>
      </c>
      <c r="T129" s="53">
        <f t="shared" si="43"/>
        <v>0.6093586658024307</v>
      </c>
    </row>
    <row r="130" ht="15.95" customHeight="1">
      <c r="A130" s="342" t="s">
        <v>485</v>
      </c>
      <c r="B130" s="39" t="s">
        <v>194</v>
      </c>
      <c r="C130" s="40" t="str">
        <f>VLOOKUP(B130,'New template'!A:L,2,FALSE)</f>
        <v>E03559</v>
      </c>
      <c r="D130" s="41">
        <v>9</v>
      </c>
      <c r="E130" s="42">
        <v>348</v>
      </c>
      <c r="F130" s="43">
        <v>0.75</v>
      </c>
      <c r="G130" s="44">
        <f t="shared" si="33"/>
        <v>87</v>
      </c>
      <c r="H130" s="45">
        <f t="shared" si="34"/>
        <v>12.51582</v>
      </c>
      <c r="I130" s="45">
        <f t="shared" si="35"/>
        <v>112.64238</v>
      </c>
      <c r="J130" s="45">
        <f t="shared" si="36"/>
        <v>1.6270566</v>
      </c>
      <c r="K130" s="46">
        <f t="shared" si="37"/>
        <v>97.998870600000004</v>
      </c>
      <c r="L130" s="47">
        <v>0.20000000000000001</v>
      </c>
      <c r="M130" s="48">
        <f t="shared" si="38"/>
        <v>19.599774120000003</v>
      </c>
      <c r="N130" s="49">
        <v>0.050000000000000003</v>
      </c>
      <c r="O130" s="50">
        <f t="shared" si="39"/>
        <v>4.8999435300000007</v>
      </c>
      <c r="P130" s="49">
        <v>0.050000000000000003</v>
      </c>
      <c r="Q130" s="50">
        <f t="shared" si="40"/>
        <v>4.8999435300000007</v>
      </c>
      <c r="R130" s="51">
        <f t="shared" si="41"/>
        <v>7.6200000000000001</v>
      </c>
      <c r="S130" s="52">
        <f t="shared" si="42"/>
        <v>68.579999999999998</v>
      </c>
      <c r="T130" s="53">
        <f t="shared" si="43"/>
        <v>0.60882946542855354</v>
      </c>
    </row>
    <row r="131" ht="15.95" customHeight="1">
      <c r="A131" s="342" t="s">
        <v>485</v>
      </c>
      <c r="B131" s="39" t="s">
        <v>196</v>
      </c>
      <c r="C131" s="40" t="str">
        <f>VLOOKUP(B131,'New template'!A:L,2,FALSE)</f>
        <v>E05472</v>
      </c>
      <c r="D131" s="41">
        <v>27</v>
      </c>
      <c r="E131" s="42">
        <v>498</v>
      </c>
      <c r="F131" s="43">
        <v>0.75</v>
      </c>
      <c r="G131" s="44">
        <f t="shared" si="33"/>
        <v>124</v>
      </c>
      <c r="H131" s="45">
        <f t="shared" si="34"/>
        <v>17.838639999999998</v>
      </c>
      <c r="I131" s="45">
        <f t="shared" si="35"/>
        <v>481.64327999999995</v>
      </c>
      <c r="J131" s="45">
        <f t="shared" si="36"/>
        <v>2.3190231999999997</v>
      </c>
      <c r="K131" s="46">
        <f t="shared" si="37"/>
        <v>419.02965359999996</v>
      </c>
      <c r="L131" s="47">
        <v>0.20000000000000001</v>
      </c>
      <c r="M131" s="48">
        <f t="shared" si="38"/>
        <v>83.805930719999992</v>
      </c>
      <c r="N131" s="49">
        <v>0.050000000000000003</v>
      </c>
      <c r="O131" s="50">
        <f t="shared" si="39"/>
        <v>20.951482679999998</v>
      </c>
      <c r="P131" s="49">
        <v>0.050000000000000003</v>
      </c>
      <c r="Q131" s="50">
        <f t="shared" si="40"/>
        <v>20.951482679999998</v>
      </c>
      <c r="R131" s="51">
        <f t="shared" si="41"/>
        <v>10.859999999999999</v>
      </c>
      <c r="S131" s="52">
        <f t="shared" si="42"/>
        <v>293.21999999999997</v>
      </c>
      <c r="T131" s="53">
        <f t="shared" si="43"/>
        <v>0.60879080468017743</v>
      </c>
    </row>
    <row r="132" ht="15.95" customHeight="1">
      <c r="A132" s="342" t="s">
        <v>485</v>
      </c>
      <c r="B132" s="39" t="s">
        <v>198</v>
      </c>
      <c r="C132" s="40" t="str">
        <f>VLOOKUP(B132,'New template'!A:L,2,FALSE)</f>
        <v>E02985</v>
      </c>
      <c r="D132" s="41">
        <v>1</v>
      </c>
      <c r="E132" s="42">
        <v>198</v>
      </c>
      <c r="F132" s="43">
        <v>0</v>
      </c>
      <c r="G132" s="44">
        <f t="shared" si="33"/>
        <v>198</v>
      </c>
      <c r="H132" s="45">
        <f t="shared" si="34"/>
        <v>28.484279999999998</v>
      </c>
      <c r="I132" s="45">
        <f t="shared" si="35"/>
        <v>28.484279999999998</v>
      </c>
      <c r="J132" s="45">
        <f t="shared" si="36"/>
        <v>3.7029563999999997</v>
      </c>
      <c r="K132" s="46">
        <f t="shared" si="37"/>
        <v>24.7813236</v>
      </c>
      <c r="L132" s="47">
        <v>0.20000000000000001</v>
      </c>
      <c r="M132" s="48">
        <f t="shared" si="38"/>
        <v>4.9562647200000001</v>
      </c>
      <c r="N132" s="49">
        <v>0.050000000000000003</v>
      </c>
      <c r="O132" s="50">
        <f t="shared" si="39"/>
        <v>1.23906618</v>
      </c>
      <c r="P132" s="49">
        <v>0.050000000000000003</v>
      </c>
      <c r="Q132" s="50">
        <f t="shared" si="40"/>
        <v>1.23906618</v>
      </c>
      <c r="R132" s="51">
        <f t="shared" si="41"/>
        <v>17.350000000000001</v>
      </c>
      <c r="S132" s="52">
        <f t="shared" si="42"/>
        <v>17.350000000000001</v>
      </c>
      <c r="T132" s="53">
        <f t="shared" si="43"/>
        <v>0.60910790091938438</v>
      </c>
    </row>
    <row r="133" ht="15.95" customHeight="1">
      <c r="A133" s="342" t="s">
        <v>485</v>
      </c>
      <c r="B133" s="39" t="s">
        <v>198</v>
      </c>
      <c r="C133" s="40" t="str">
        <f>VLOOKUP(B133,'New template'!A:L,2,FALSE)</f>
        <v>E02985</v>
      </c>
      <c r="D133" s="41">
        <v>6</v>
      </c>
      <c r="E133" s="42">
        <v>198</v>
      </c>
      <c r="F133" s="43">
        <v>0.5</v>
      </c>
      <c r="G133" s="44">
        <f t="shared" si="33"/>
        <v>99</v>
      </c>
      <c r="H133" s="45">
        <f t="shared" si="34"/>
        <v>14.242139999999999</v>
      </c>
      <c r="I133" s="45">
        <f t="shared" si="35"/>
        <v>85.452839999999995</v>
      </c>
      <c r="J133" s="45">
        <f t="shared" si="36"/>
        <v>1.8514781999999999</v>
      </c>
      <c r="K133" s="46">
        <f t="shared" si="37"/>
        <v>74.343970799999994</v>
      </c>
      <c r="L133" s="47">
        <v>0.20000000000000001</v>
      </c>
      <c r="M133" s="48">
        <f t="shared" si="38"/>
        <v>14.86879416</v>
      </c>
      <c r="N133" s="49">
        <v>0.050000000000000003</v>
      </c>
      <c r="O133" s="50">
        <f t="shared" si="39"/>
        <v>3.7171985400000001</v>
      </c>
      <c r="P133" s="49">
        <v>0.050000000000000003</v>
      </c>
      <c r="Q133" s="50">
        <f t="shared" si="40"/>
        <v>3.7171985400000001</v>
      </c>
      <c r="R133" s="51">
        <f t="shared" si="41"/>
        <v>8.6699999999999999</v>
      </c>
      <c r="S133" s="52">
        <f t="shared" si="42"/>
        <v>52.019999999999996</v>
      </c>
      <c r="T133" s="53">
        <f t="shared" si="43"/>
        <v>0.60875683008311954</v>
      </c>
    </row>
    <row r="134" ht="15.95" customHeight="1">
      <c r="A134" s="342" t="s">
        <v>485</v>
      </c>
      <c r="B134" s="39" t="s">
        <v>200</v>
      </c>
      <c r="C134" s="40" t="str">
        <f>VLOOKUP(B134,'New template'!A:L,2,FALSE)</f>
        <v>E06306</v>
      </c>
      <c r="D134" s="41">
        <v>2</v>
      </c>
      <c r="E134" s="42">
        <v>298</v>
      </c>
      <c r="F134" s="43">
        <v>0</v>
      </c>
      <c r="G134" s="44">
        <f t="shared" si="33"/>
        <v>298</v>
      </c>
      <c r="H134" s="45">
        <f t="shared" si="34"/>
        <v>42.870279999999994</v>
      </c>
      <c r="I134" s="45">
        <f t="shared" si="35"/>
        <v>85.740559999999988</v>
      </c>
      <c r="J134" s="45">
        <f t="shared" si="36"/>
        <v>5.5731363999999992</v>
      </c>
      <c r="K134" s="46">
        <f t="shared" si="37"/>
        <v>74.594287199999997</v>
      </c>
      <c r="L134" s="47">
        <v>0.20000000000000001</v>
      </c>
      <c r="M134" s="48">
        <f t="shared" si="38"/>
        <v>14.91885744</v>
      </c>
      <c r="N134" s="49">
        <v>0.050000000000000003</v>
      </c>
      <c r="O134" s="50">
        <f t="shared" si="39"/>
        <v>3.72971436</v>
      </c>
      <c r="P134" s="49">
        <v>0.050000000000000003</v>
      </c>
      <c r="Q134" s="50">
        <f t="shared" si="40"/>
        <v>3.72971436</v>
      </c>
      <c r="R134" s="51">
        <f t="shared" si="41"/>
        <v>26.109999999999999</v>
      </c>
      <c r="S134" s="52">
        <f t="shared" si="42"/>
        <v>52.219999999999999</v>
      </c>
      <c r="T134" s="53">
        <f t="shared" si="43"/>
        <v>0.6090466402365462</v>
      </c>
    </row>
    <row r="135" ht="15.95" customHeight="1">
      <c r="A135" s="342" t="s">
        <v>485</v>
      </c>
      <c r="B135" s="39" t="s">
        <v>200</v>
      </c>
      <c r="C135" s="40" t="str">
        <f>VLOOKUP(B135,'New template'!A:L,2,FALSE)</f>
        <v>E06306</v>
      </c>
      <c r="D135" s="41">
        <v>12</v>
      </c>
      <c r="E135" s="42">
        <v>298</v>
      </c>
      <c r="F135" s="43">
        <v>0.5</v>
      </c>
      <c r="G135" s="44">
        <f t="shared" si="33"/>
        <v>149</v>
      </c>
      <c r="H135" s="45">
        <f t="shared" si="34"/>
        <v>21.435139999999997</v>
      </c>
      <c r="I135" s="45">
        <f t="shared" si="35"/>
        <v>257.22167999999999</v>
      </c>
      <c r="J135" s="45">
        <f t="shared" si="36"/>
        <v>2.7865681999999996</v>
      </c>
      <c r="K135" s="46">
        <f t="shared" si="37"/>
        <v>223.78286159999999</v>
      </c>
      <c r="L135" s="47">
        <v>0.20000000000000001</v>
      </c>
      <c r="M135" s="48">
        <f t="shared" si="38"/>
        <v>44.756572320000004</v>
      </c>
      <c r="N135" s="49">
        <v>0.050000000000000003</v>
      </c>
      <c r="O135" s="50">
        <f t="shared" si="39"/>
        <v>11.189143080000001</v>
      </c>
      <c r="P135" s="49">
        <v>0.050000000000000003</v>
      </c>
      <c r="Q135" s="50">
        <f t="shared" si="40"/>
        <v>11.189143080000001</v>
      </c>
      <c r="R135" s="51">
        <f t="shared" si="41"/>
        <v>13.050000000000001</v>
      </c>
      <c r="S135" s="52">
        <f t="shared" si="42"/>
        <v>156.60000000000002</v>
      </c>
      <c r="T135" s="53">
        <f t="shared" si="43"/>
        <v>0.60881337840573946</v>
      </c>
    </row>
    <row r="136" ht="15.95" customHeight="1">
      <c r="A136" s="342" t="s">
        <v>485</v>
      </c>
      <c r="B136" s="39" t="s">
        <v>202</v>
      </c>
      <c r="C136" s="40" t="str">
        <f>VLOOKUP(B136,'New template'!A:L,2,FALSE)</f>
        <v>E02875</v>
      </c>
      <c r="D136" s="41">
        <v>96</v>
      </c>
      <c r="E136" s="42">
        <v>298</v>
      </c>
      <c r="F136" s="43">
        <v>0.90000000000000002</v>
      </c>
      <c r="G136" s="44">
        <f t="shared" ref="G136:G167" si="44">ROUNDDOWN(E136*(1-F136),0)</f>
        <v>29</v>
      </c>
      <c r="H136" s="45">
        <f t="shared" ref="H136:H167" si="45">G136*$C$6</f>
        <v>4.1719399999999993</v>
      </c>
      <c r="I136" s="45">
        <f t="shared" ref="I136:I167" si="46">H136*D136</f>
        <v>400.50623999999993</v>
      </c>
      <c r="J136" s="45">
        <f t="shared" ref="J136:J167" si="47">H136*0.13</f>
        <v>0.54235219999999995</v>
      </c>
      <c r="K136" s="46">
        <f t="shared" ref="K136:K167" si="48">(H136-J136)*D136</f>
        <v>348.44042879999995</v>
      </c>
      <c r="L136" s="47">
        <v>0.20000000000000001</v>
      </c>
      <c r="M136" s="48">
        <f t="shared" ref="M136:M167" si="49">K136*L136</f>
        <v>69.688085759999993</v>
      </c>
      <c r="N136" s="49">
        <v>0.050000000000000003</v>
      </c>
      <c r="O136" s="50">
        <f t="shared" ref="O136:O167" si="50">K136*N136</f>
        <v>17.422021439999998</v>
      </c>
      <c r="P136" s="49">
        <v>0.050000000000000003</v>
      </c>
      <c r="Q136" s="50">
        <f t="shared" ref="Q136:Q167" si="51">K136*P136</f>
        <v>17.422021439999998</v>
      </c>
      <c r="R136" s="51">
        <f t="shared" ref="R136:R167" si="52">IFERROR(ROUND((K136-M136-O136-Q136)/D136,2),0)</f>
        <v>2.54</v>
      </c>
      <c r="S136" s="52">
        <f t="shared" ref="S136:S167" si="53">+D136*R136</f>
        <v>243.84</v>
      </c>
      <c r="T136" s="53">
        <f t="shared" ref="T136:T167" si="54">S136/I136</f>
        <v>0.60882946542855376</v>
      </c>
    </row>
    <row r="137" ht="15.95" customHeight="1">
      <c r="A137" s="342" t="s">
        <v>485</v>
      </c>
      <c r="B137" s="39" t="s">
        <v>204</v>
      </c>
      <c r="C137" s="40" t="str">
        <f>VLOOKUP(B137,'New template'!A:L,2,FALSE)</f>
        <v>E03123</v>
      </c>
      <c r="D137" s="41">
        <v>10</v>
      </c>
      <c r="E137" s="42">
        <v>448</v>
      </c>
      <c r="F137" s="43">
        <v>0.83999999999999997</v>
      </c>
      <c r="G137" s="44">
        <f t="shared" si="44"/>
        <v>71</v>
      </c>
      <c r="H137" s="45">
        <f t="shared" si="45"/>
        <v>10.21406</v>
      </c>
      <c r="I137" s="45">
        <f t="shared" si="46"/>
        <v>102.14060000000001</v>
      </c>
      <c r="J137" s="45">
        <f t="shared" si="47"/>
        <v>1.3278278000000001</v>
      </c>
      <c r="K137" s="46">
        <f t="shared" si="48"/>
        <v>88.862322000000006</v>
      </c>
      <c r="L137" s="47">
        <v>0.20000000000000001</v>
      </c>
      <c r="M137" s="48">
        <f t="shared" si="49"/>
        <v>17.7724644</v>
      </c>
      <c r="N137" s="49">
        <v>0.050000000000000003</v>
      </c>
      <c r="O137" s="50">
        <f t="shared" si="50"/>
        <v>4.4431161000000001</v>
      </c>
      <c r="P137" s="49">
        <v>0.050000000000000003</v>
      </c>
      <c r="Q137" s="50">
        <f t="shared" si="51"/>
        <v>4.4431161000000001</v>
      </c>
      <c r="R137" s="51">
        <f t="shared" si="52"/>
        <v>6.2199999999999998</v>
      </c>
      <c r="S137" s="52">
        <f t="shared" si="53"/>
        <v>62.199999999999996</v>
      </c>
      <c r="T137" s="53">
        <f t="shared" si="54"/>
        <v>0.6089645057890789</v>
      </c>
    </row>
    <row r="138" ht="15.95" customHeight="1">
      <c r="A138" s="342" t="s">
        <v>485</v>
      </c>
      <c r="B138" s="39" t="s">
        <v>583</v>
      </c>
      <c r="C138" s="40" t="str">
        <f>VLOOKUP(B138,'New template'!A:L,2,FALSE)</f>
        <v>E06533</v>
      </c>
      <c r="D138" s="41">
        <v>2</v>
      </c>
      <c r="E138" s="42">
        <v>348</v>
      </c>
      <c r="F138" s="43">
        <v>0.57999999999999996</v>
      </c>
      <c r="G138" s="44">
        <f t="shared" si="44"/>
        <v>146</v>
      </c>
      <c r="H138" s="45">
        <f t="shared" si="45"/>
        <v>21.003559999999997</v>
      </c>
      <c r="I138" s="45">
        <f t="shared" si="46"/>
        <v>42.007119999999993</v>
      </c>
      <c r="J138" s="45">
        <f t="shared" si="47"/>
        <v>2.7304627999999997</v>
      </c>
      <c r="K138" s="46">
        <f t="shared" si="48"/>
        <v>36.54619439999999</v>
      </c>
      <c r="L138" s="47">
        <v>0.20000000000000001</v>
      </c>
      <c r="M138" s="48">
        <f t="shared" si="49"/>
        <v>7.3092388799999988</v>
      </c>
      <c r="N138" s="49">
        <v>0.050000000000000003</v>
      </c>
      <c r="O138" s="50">
        <f t="shared" si="50"/>
        <v>1.8273097199999997</v>
      </c>
      <c r="P138" s="49">
        <v>0.050000000000000003</v>
      </c>
      <c r="Q138" s="50">
        <f t="shared" si="51"/>
        <v>1.8273097199999997</v>
      </c>
      <c r="R138" s="51">
        <f t="shared" si="52"/>
        <v>12.789999999999999</v>
      </c>
      <c r="S138" s="52">
        <f t="shared" si="53"/>
        <v>25.579999999999998</v>
      </c>
      <c r="T138" s="53">
        <f t="shared" si="54"/>
        <v>0.60894438847509669</v>
      </c>
    </row>
    <row r="139" ht="15.95" customHeight="1">
      <c r="A139" s="342" t="s">
        <v>485</v>
      </c>
      <c r="B139" s="39" t="s">
        <v>216</v>
      </c>
      <c r="C139" s="40" t="str">
        <f>VLOOKUP(B139,'New template'!A:L,2,FALSE)</f>
        <v>E03632</v>
      </c>
      <c r="D139" s="41">
        <v>60</v>
      </c>
      <c r="E139" s="42">
        <v>248</v>
      </c>
      <c r="F139" s="43">
        <v>0.75</v>
      </c>
      <c r="G139" s="44">
        <f t="shared" si="44"/>
        <v>62</v>
      </c>
      <c r="H139" s="45">
        <f t="shared" si="45"/>
        <v>8.919319999999999</v>
      </c>
      <c r="I139" s="45">
        <f t="shared" si="46"/>
        <v>535.15919999999994</v>
      </c>
      <c r="J139" s="45">
        <f t="shared" si="47"/>
        <v>1.1595115999999999</v>
      </c>
      <c r="K139" s="46">
        <f t="shared" si="48"/>
        <v>465.58850399999994</v>
      </c>
      <c r="L139" s="47">
        <v>0.20000000000000001</v>
      </c>
      <c r="M139" s="48">
        <f t="shared" si="49"/>
        <v>93.117700799999994</v>
      </c>
      <c r="N139" s="49">
        <v>0.050000000000000003</v>
      </c>
      <c r="O139" s="50">
        <f t="shared" si="50"/>
        <v>23.279425199999999</v>
      </c>
      <c r="P139" s="49">
        <v>0.050000000000000003</v>
      </c>
      <c r="Q139" s="50">
        <f t="shared" si="51"/>
        <v>23.279425199999999</v>
      </c>
      <c r="R139" s="51">
        <f t="shared" si="52"/>
        <v>5.4299999999999997</v>
      </c>
      <c r="S139" s="52">
        <f t="shared" si="53"/>
        <v>325.79999999999995</v>
      </c>
      <c r="T139" s="53">
        <f t="shared" si="54"/>
        <v>0.60879080468017743</v>
      </c>
    </row>
    <row r="140" ht="15.95" customHeight="1">
      <c r="A140" s="342" t="s">
        <v>485</v>
      </c>
      <c r="B140" s="39" t="s">
        <v>504</v>
      </c>
      <c r="C140" s="40" t="str">
        <f>VLOOKUP(B140,'New template'!A:L,2,FALSE)</f>
        <v>L00033</v>
      </c>
      <c r="D140" s="41">
        <v>8</v>
      </c>
      <c r="E140" s="42">
        <v>298</v>
      </c>
      <c r="F140" s="43">
        <v>0</v>
      </c>
      <c r="G140" s="44">
        <f t="shared" si="44"/>
        <v>298</v>
      </c>
      <c r="H140" s="45">
        <f t="shared" si="45"/>
        <v>42.870279999999994</v>
      </c>
      <c r="I140" s="45">
        <f t="shared" si="46"/>
        <v>342.96223999999995</v>
      </c>
      <c r="J140" s="45">
        <f t="shared" si="47"/>
        <v>5.5731363999999992</v>
      </c>
      <c r="K140" s="46">
        <f t="shared" si="48"/>
        <v>298.37714879999999</v>
      </c>
      <c r="L140" s="47">
        <v>0.20000000000000001</v>
      </c>
      <c r="M140" s="48">
        <f t="shared" si="49"/>
        <v>59.67542976</v>
      </c>
      <c r="N140" s="49">
        <v>0.050000000000000003</v>
      </c>
      <c r="O140" s="50">
        <f t="shared" si="50"/>
        <v>14.91885744</v>
      </c>
      <c r="P140" s="49">
        <v>0.050000000000000003</v>
      </c>
      <c r="Q140" s="50">
        <f t="shared" si="51"/>
        <v>14.91885744</v>
      </c>
      <c r="R140" s="51">
        <f t="shared" si="52"/>
        <v>26.109999999999999</v>
      </c>
      <c r="S140" s="52">
        <f t="shared" si="53"/>
        <v>208.88</v>
      </c>
      <c r="T140" s="53">
        <f t="shared" si="54"/>
        <v>0.6090466402365462</v>
      </c>
    </row>
    <row r="141" ht="15.95" customHeight="1">
      <c r="A141" s="342" t="s">
        <v>485</v>
      </c>
      <c r="B141" s="39" t="s">
        <v>506</v>
      </c>
      <c r="C141" s="40" t="str">
        <f>VLOOKUP(B141,'New template'!A:L,2,FALSE)</f>
        <v>L00034</v>
      </c>
      <c r="D141" s="41">
        <v>3</v>
      </c>
      <c r="E141" s="42">
        <v>498</v>
      </c>
      <c r="F141" s="43">
        <v>0</v>
      </c>
      <c r="G141" s="44">
        <f t="shared" si="44"/>
        <v>498</v>
      </c>
      <c r="H141" s="45">
        <f t="shared" si="45"/>
        <v>71.64228</v>
      </c>
      <c r="I141" s="45">
        <f t="shared" si="46"/>
        <v>214.92684</v>
      </c>
      <c r="J141" s="45">
        <f t="shared" si="47"/>
        <v>9.3134964</v>
      </c>
      <c r="K141" s="46">
        <f t="shared" si="48"/>
        <v>186.9863508</v>
      </c>
      <c r="L141" s="47">
        <v>0.20000000000000001</v>
      </c>
      <c r="M141" s="48">
        <f t="shared" si="49"/>
        <v>37.397270159999998</v>
      </c>
      <c r="N141" s="49">
        <v>0.050000000000000003</v>
      </c>
      <c r="O141" s="50">
        <f t="shared" si="50"/>
        <v>9.3493175399999995</v>
      </c>
      <c r="P141" s="49">
        <v>0.050000000000000003</v>
      </c>
      <c r="Q141" s="50">
        <f t="shared" si="51"/>
        <v>9.3493175399999995</v>
      </c>
      <c r="R141" s="51">
        <f t="shared" si="52"/>
        <v>43.630000000000003</v>
      </c>
      <c r="S141" s="52">
        <f t="shared" si="53"/>
        <v>130.89000000000001</v>
      </c>
      <c r="T141" s="53">
        <f t="shared" si="54"/>
        <v>0.60899792692248211</v>
      </c>
    </row>
    <row r="142" ht="15.95" customHeight="1">
      <c r="A142" s="342" t="s">
        <v>485</v>
      </c>
      <c r="B142" s="39" t="s">
        <v>508</v>
      </c>
      <c r="C142" s="40" t="str">
        <f>VLOOKUP(B142,'New template'!A:L,2,FALSE)</f>
        <v>L00035</v>
      </c>
      <c r="D142" s="41">
        <v>8</v>
      </c>
      <c r="E142" s="42">
        <v>638</v>
      </c>
      <c r="F142" s="43">
        <v>0</v>
      </c>
      <c r="G142" s="44">
        <f t="shared" si="44"/>
        <v>638</v>
      </c>
      <c r="H142" s="45">
        <f t="shared" si="45"/>
        <v>91.782679999999999</v>
      </c>
      <c r="I142" s="45">
        <f t="shared" si="46"/>
        <v>734.26143999999999</v>
      </c>
      <c r="J142" s="45">
        <f t="shared" si="47"/>
        <v>11.9317484</v>
      </c>
      <c r="K142" s="46">
        <f t="shared" si="48"/>
        <v>638.80745279999996</v>
      </c>
      <c r="L142" s="47">
        <v>0.20000000000000001</v>
      </c>
      <c r="M142" s="48">
        <f t="shared" si="49"/>
        <v>127.76149056</v>
      </c>
      <c r="N142" s="49">
        <v>0.050000000000000003</v>
      </c>
      <c r="O142" s="50">
        <f t="shared" si="50"/>
        <v>31.94037264</v>
      </c>
      <c r="P142" s="49">
        <v>0.050000000000000003</v>
      </c>
      <c r="Q142" s="50">
        <f t="shared" si="51"/>
        <v>31.94037264</v>
      </c>
      <c r="R142" s="51">
        <f t="shared" si="52"/>
        <v>55.899999999999999</v>
      </c>
      <c r="S142" s="52">
        <f t="shared" si="53"/>
        <v>447.19999999999999</v>
      </c>
      <c r="T142" s="53">
        <f t="shared" si="54"/>
        <v>0.60904737146485588</v>
      </c>
    </row>
    <row r="143" ht="15.95" customHeight="1">
      <c r="A143" s="342" t="s">
        <v>485</v>
      </c>
      <c r="B143" s="39" t="s">
        <v>218</v>
      </c>
      <c r="C143" s="40" t="str">
        <f>VLOOKUP(B143,'New template'!A:L,2,FALSE)</f>
        <v>E03060</v>
      </c>
      <c r="D143" s="41">
        <v>1</v>
      </c>
      <c r="E143" s="42">
        <v>298</v>
      </c>
      <c r="F143" s="43">
        <v>0.83999999999999997</v>
      </c>
      <c r="G143" s="44">
        <f t="shared" si="44"/>
        <v>47</v>
      </c>
      <c r="H143" s="45">
        <f t="shared" si="45"/>
        <v>6.7614199999999993</v>
      </c>
      <c r="I143" s="45">
        <f t="shared" si="46"/>
        <v>6.7614199999999993</v>
      </c>
      <c r="J143" s="45">
        <f t="shared" si="47"/>
        <v>0.87898459999999989</v>
      </c>
      <c r="K143" s="46">
        <f t="shared" si="48"/>
        <v>5.8824353999999994</v>
      </c>
      <c r="L143" s="47">
        <v>0.20000000000000001</v>
      </c>
      <c r="M143" s="48">
        <f t="shared" si="49"/>
        <v>1.17648708</v>
      </c>
      <c r="N143" s="49">
        <v>0.050000000000000003</v>
      </c>
      <c r="O143" s="50">
        <f t="shared" si="50"/>
        <v>0.29412177</v>
      </c>
      <c r="P143" s="49">
        <v>0.050000000000000003</v>
      </c>
      <c r="Q143" s="50">
        <f t="shared" si="51"/>
        <v>0.29412177</v>
      </c>
      <c r="R143" s="51">
        <f t="shared" si="52"/>
        <v>4.1200000000000001</v>
      </c>
      <c r="S143" s="52">
        <f t="shared" si="53"/>
        <v>4.1200000000000001</v>
      </c>
      <c r="T143" s="53">
        <f t="shared" si="54"/>
        <v>0.60933945827947389</v>
      </c>
    </row>
    <row r="144" ht="15.95" customHeight="1">
      <c r="A144" s="342" t="s">
        <v>485</v>
      </c>
      <c r="B144" s="39" t="s">
        <v>220</v>
      </c>
      <c r="C144" s="40" t="str">
        <f>VLOOKUP(B144,'New template'!A:L,2,FALSE)</f>
        <v>E03954</v>
      </c>
      <c r="D144" s="41">
        <v>1</v>
      </c>
      <c r="E144" s="42">
        <v>498</v>
      </c>
      <c r="F144" s="43">
        <v>0.81000000000000005</v>
      </c>
      <c r="G144" s="44">
        <f t="shared" si="44"/>
        <v>94</v>
      </c>
      <c r="H144" s="45">
        <f t="shared" si="45"/>
        <v>13.522839999999999</v>
      </c>
      <c r="I144" s="45">
        <f t="shared" si="46"/>
        <v>13.522839999999999</v>
      </c>
      <c r="J144" s="45">
        <f t="shared" si="47"/>
        <v>1.7579691999999998</v>
      </c>
      <c r="K144" s="46">
        <f t="shared" si="48"/>
        <v>11.764870799999999</v>
      </c>
      <c r="L144" s="47">
        <v>0.20000000000000001</v>
      </c>
      <c r="M144" s="48">
        <f t="shared" si="49"/>
        <v>2.35297416</v>
      </c>
      <c r="N144" s="49">
        <v>0.050000000000000003</v>
      </c>
      <c r="O144" s="50">
        <f t="shared" si="50"/>
        <v>0.58824354000000001</v>
      </c>
      <c r="P144" s="49">
        <v>0.050000000000000003</v>
      </c>
      <c r="Q144" s="50">
        <f t="shared" si="51"/>
        <v>0.58824354000000001</v>
      </c>
      <c r="R144" s="51">
        <f t="shared" si="52"/>
        <v>8.2400000000000002</v>
      </c>
      <c r="S144" s="52">
        <f t="shared" si="53"/>
        <v>8.2400000000000002</v>
      </c>
      <c r="T144" s="53">
        <f t="shared" si="54"/>
        <v>0.60933945827947389</v>
      </c>
    </row>
    <row r="145" ht="15.95" customHeight="1">
      <c r="A145" s="342" t="s">
        <v>485</v>
      </c>
      <c r="B145" s="39" t="s">
        <v>222</v>
      </c>
      <c r="C145" s="40" t="str">
        <f>VLOOKUP(B145,'New template'!A:L,2,FALSE)</f>
        <v>E06120</v>
      </c>
      <c r="D145" s="41">
        <v>4</v>
      </c>
      <c r="E145" s="42">
        <v>298</v>
      </c>
      <c r="F145" s="43">
        <v>0</v>
      </c>
      <c r="G145" s="44">
        <f t="shared" si="44"/>
        <v>298</v>
      </c>
      <c r="H145" s="45">
        <f t="shared" si="45"/>
        <v>42.870279999999994</v>
      </c>
      <c r="I145" s="45">
        <f t="shared" si="46"/>
        <v>171.48111999999998</v>
      </c>
      <c r="J145" s="45">
        <f t="shared" si="47"/>
        <v>5.5731363999999992</v>
      </c>
      <c r="K145" s="46">
        <f t="shared" si="48"/>
        <v>149.18857439999999</v>
      </c>
      <c r="L145" s="47">
        <v>0.20000000000000001</v>
      </c>
      <c r="M145" s="48">
        <f t="shared" si="49"/>
        <v>29.83771488</v>
      </c>
      <c r="N145" s="49">
        <v>0.050000000000000003</v>
      </c>
      <c r="O145" s="50">
        <f t="shared" si="50"/>
        <v>7.45942872</v>
      </c>
      <c r="P145" s="49">
        <v>0.050000000000000003</v>
      </c>
      <c r="Q145" s="50">
        <f t="shared" si="51"/>
        <v>7.45942872</v>
      </c>
      <c r="R145" s="51">
        <f t="shared" si="52"/>
        <v>26.109999999999999</v>
      </c>
      <c r="S145" s="52">
        <f t="shared" si="53"/>
        <v>104.44</v>
      </c>
      <c r="T145" s="53">
        <f t="shared" si="54"/>
        <v>0.6090466402365462</v>
      </c>
    </row>
    <row r="146" ht="15.95" customHeight="1">
      <c r="A146" s="342" t="s">
        <v>485</v>
      </c>
      <c r="B146" s="39" t="s">
        <v>222</v>
      </c>
      <c r="C146" s="40" t="str">
        <f>VLOOKUP(B146,'New template'!A:L,2,FALSE)</f>
        <v>E06120</v>
      </c>
      <c r="D146" s="41">
        <v>5</v>
      </c>
      <c r="E146" s="42">
        <v>298</v>
      </c>
      <c r="F146" s="43">
        <v>0.42999999999999999</v>
      </c>
      <c r="G146" s="44">
        <f t="shared" si="44"/>
        <v>169</v>
      </c>
      <c r="H146" s="45">
        <f t="shared" si="45"/>
        <v>24.312339999999999</v>
      </c>
      <c r="I146" s="45">
        <f t="shared" si="46"/>
        <v>121.5617</v>
      </c>
      <c r="J146" s="45">
        <f t="shared" si="47"/>
        <v>3.1606041999999999</v>
      </c>
      <c r="K146" s="46">
        <f t="shared" si="48"/>
        <v>105.75867899999999</v>
      </c>
      <c r="L146" s="47">
        <v>0.20000000000000001</v>
      </c>
      <c r="M146" s="48">
        <f t="shared" si="49"/>
        <v>21.151735799999997</v>
      </c>
      <c r="N146" s="49">
        <v>0.050000000000000003</v>
      </c>
      <c r="O146" s="50">
        <f t="shared" si="50"/>
        <v>5.2879339499999993</v>
      </c>
      <c r="P146" s="49">
        <v>0.050000000000000003</v>
      </c>
      <c r="Q146" s="50">
        <f t="shared" si="51"/>
        <v>5.2879339499999993</v>
      </c>
      <c r="R146" s="51">
        <f t="shared" si="52"/>
        <v>14.81</v>
      </c>
      <c r="S146" s="52">
        <f t="shared" si="53"/>
        <v>74.049999999999997</v>
      </c>
      <c r="T146" s="53">
        <f t="shared" si="54"/>
        <v>0.60915567979059193</v>
      </c>
    </row>
    <row r="147" ht="15.95" customHeight="1">
      <c r="A147" s="342" t="s">
        <v>485</v>
      </c>
      <c r="B147" s="39" t="s">
        <v>224</v>
      </c>
      <c r="C147" s="40" t="str">
        <f>VLOOKUP(B147,'New template'!A:L,2,FALSE)</f>
        <v>E06531</v>
      </c>
      <c r="D147" s="41">
        <v>1</v>
      </c>
      <c r="E147" s="42">
        <v>428</v>
      </c>
      <c r="F147" s="43">
        <v>0.42999999999999999</v>
      </c>
      <c r="G147" s="44">
        <f t="shared" si="44"/>
        <v>243</v>
      </c>
      <c r="H147" s="45">
        <f t="shared" si="45"/>
        <v>34.957979999999999</v>
      </c>
      <c r="I147" s="45">
        <f t="shared" si="46"/>
        <v>34.957979999999999</v>
      </c>
      <c r="J147" s="45">
        <f t="shared" si="47"/>
        <v>4.5445374000000003</v>
      </c>
      <c r="K147" s="46">
        <f t="shared" si="48"/>
        <v>30.4134426</v>
      </c>
      <c r="L147" s="47">
        <v>0.20000000000000001</v>
      </c>
      <c r="M147" s="48">
        <f t="shared" si="49"/>
        <v>6.0826885200000005</v>
      </c>
      <c r="N147" s="49">
        <v>0.050000000000000003</v>
      </c>
      <c r="O147" s="50">
        <f t="shared" si="50"/>
        <v>1.5206721300000001</v>
      </c>
      <c r="P147" s="49">
        <v>0.050000000000000003</v>
      </c>
      <c r="Q147" s="50">
        <f t="shared" si="51"/>
        <v>1.5206721300000001</v>
      </c>
      <c r="R147" s="51">
        <f t="shared" si="52"/>
        <v>21.289999999999999</v>
      </c>
      <c r="S147" s="52">
        <f t="shared" si="53"/>
        <v>21.289999999999999</v>
      </c>
      <c r="T147" s="53">
        <f t="shared" si="54"/>
        <v>0.60901688255442676</v>
      </c>
    </row>
    <row r="148" ht="15.95" customHeight="1">
      <c r="A148" s="342" t="s">
        <v>485</v>
      </c>
      <c r="B148" s="39" t="s">
        <v>226</v>
      </c>
      <c r="C148" s="40" t="str">
        <f>VLOOKUP(B148,'New template'!A:L,2,FALSE)</f>
        <v>E06532</v>
      </c>
      <c r="D148" s="41">
        <v>1</v>
      </c>
      <c r="E148" s="42">
        <v>498</v>
      </c>
      <c r="F148" s="43">
        <v>0.38</v>
      </c>
      <c r="G148" s="44">
        <f t="shared" si="44"/>
        <v>308</v>
      </c>
      <c r="H148" s="45">
        <f t="shared" si="45"/>
        <v>44.308879999999995</v>
      </c>
      <c r="I148" s="45">
        <f t="shared" si="46"/>
        <v>44.308879999999995</v>
      </c>
      <c r="J148" s="45">
        <f t="shared" si="47"/>
        <v>5.7601543999999993</v>
      </c>
      <c r="K148" s="46">
        <f t="shared" si="48"/>
        <v>38.548725599999997</v>
      </c>
      <c r="L148" s="47">
        <v>0.20000000000000001</v>
      </c>
      <c r="M148" s="48">
        <f t="shared" si="49"/>
        <v>7.70974512</v>
      </c>
      <c r="N148" s="49">
        <v>0.050000000000000003</v>
      </c>
      <c r="O148" s="50">
        <f t="shared" si="50"/>
        <v>1.92743628</v>
      </c>
      <c r="P148" s="49">
        <v>0.050000000000000003</v>
      </c>
      <c r="Q148" s="50">
        <f t="shared" si="51"/>
        <v>1.92743628</v>
      </c>
      <c r="R148" s="51">
        <f t="shared" si="52"/>
        <v>26.98</v>
      </c>
      <c r="S148" s="52">
        <f t="shared" si="53"/>
        <v>26.98</v>
      </c>
      <c r="T148" s="53">
        <f t="shared" si="54"/>
        <v>0.60890728901294733</v>
      </c>
    </row>
    <row r="149" ht="15.95" customHeight="1">
      <c r="A149" s="342" t="s">
        <v>485</v>
      </c>
      <c r="B149" s="39" t="s">
        <v>228</v>
      </c>
      <c r="C149" s="40" t="str">
        <f>VLOOKUP(B149,'New template'!A:L,2,FALSE)</f>
        <v>E05687</v>
      </c>
      <c r="D149" s="41">
        <v>1</v>
      </c>
      <c r="E149" s="42">
        <v>298</v>
      </c>
      <c r="F149" s="43">
        <v>0.70999999999999996</v>
      </c>
      <c r="G149" s="44">
        <f t="shared" si="44"/>
        <v>86</v>
      </c>
      <c r="H149" s="45">
        <f t="shared" si="45"/>
        <v>12.37196</v>
      </c>
      <c r="I149" s="45">
        <f t="shared" si="46"/>
        <v>12.37196</v>
      </c>
      <c r="J149" s="45">
        <f t="shared" si="47"/>
        <v>1.6083548000000001</v>
      </c>
      <c r="K149" s="46">
        <f t="shared" si="48"/>
        <v>10.763605199999999</v>
      </c>
      <c r="L149" s="47">
        <v>0.20000000000000001</v>
      </c>
      <c r="M149" s="48">
        <f t="shared" si="49"/>
        <v>2.1527210399999999</v>
      </c>
      <c r="N149" s="49">
        <v>0.050000000000000003</v>
      </c>
      <c r="O149" s="50">
        <f t="shared" si="50"/>
        <v>0.53818025999999997</v>
      </c>
      <c r="P149" s="49">
        <v>0.050000000000000003</v>
      </c>
      <c r="Q149" s="50">
        <f t="shared" si="51"/>
        <v>0.53818025999999997</v>
      </c>
      <c r="R149" s="51">
        <f t="shared" si="52"/>
        <v>7.5300000000000002</v>
      </c>
      <c r="S149" s="52">
        <f t="shared" si="53"/>
        <v>7.5300000000000002</v>
      </c>
      <c r="T149" s="53">
        <f t="shared" si="54"/>
        <v>0.60863436351232958</v>
      </c>
    </row>
    <row r="150" ht="15.95" customHeight="1">
      <c r="A150" s="342" t="s">
        <v>485</v>
      </c>
      <c r="B150" s="39" t="s">
        <v>387</v>
      </c>
      <c r="C150" s="40" t="str">
        <f>VLOOKUP(B150,'New template'!A:L,2,FALSE)</f>
        <v>E06096</v>
      </c>
      <c r="D150" s="41">
        <v>6</v>
      </c>
      <c r="E150" s="42">
        <v>428</v>
      </c>
      <c r="F150" s="43">
        <v>0.75</v>
      </c>
      <c r="G150" s="44">
        <f t="shared" si="44"/>
        <v>107</v>
      </c>
      <c r="H150" s="45">
        <f t="shared" si="45"/>
        <v>15.393019999999998</v>
      </c>
      <c r="I150" s="45">
        <f t="shared" si="46"/>
        <v>92.358119999999985</v>
      </c>
      <c r="J150" s="45">
        <f t="shared" si="47"/>
        <v>2.0010925999999998</v>
      </c>
      <c r="K150" s="46">
        <f t="shared" si="48"/>
        <v>80.351564399999987</v>
      </c>
      <c r="L150" s="47">
        <v>0.20000000000000001</v>
      </c>
      <c r="M150" s="48">
        <f t="shared" si="49"/>
        <v>16.070312879999999</v>
      </c>
      <c r="N150" s="49">
        <v>0.050000000000000003</v>
      </c>
      <c r="O150" s="50">
        <f t="shared" si="50"/>
        <v>4.0175782199999999</v>
      </c>
      <c r="P150" s="49">
        <v>0.050000000000000003</v>
      </c>
      <c r="Q150" s="50">
        <f t="shared" si="51"/>
        <v>4.0175782199999999</v>
      </c>
      <c r="R150" s="51">
        <f t="shared" si="52"/>
        <v>9.3699999999999992</v>
      </c>
      <c r="S150" s="52">
        <f t="shared" si="53"/>
        <v>56.219999999999999</v>
      </c>
      <c r="T150" s="53">
        <f t="shared" si="54"/>
        <v>0.60871745765288432</v>
      </c>
    </row>
    <row r="151" ht="15.95" customHeight="1">
      <c r="A151" s="342" t="s">
        <v>485</v>
      </c>
      <c r="B151" s="39" t="s">
        <v>430</v>
      </c>
      <c r="C151" s="40" t="str">
        <f>VLOOKUP(B151,'New template'!A:L,2,FALSE)</f>
        <v>E05693</v>
      </c>
      <c r="D151" s="41">
        <v>4</v>
      </c>
      <c r="E151" s="42">
        <v>198</v>
      </c>
      <c r="F151" s="43">
        <v>0.5</v>
      </c>
      <c r="G151" s="44">
        <f t="shared" si="44"/>
        <v>99</v>
      </c>
      <c r="H151" s="45">
        <f t="shared" si="45"/>
        <v>14.242139999999999</v>
      </c>
      <c r="I151" s="45">
        <f t="shared" si="46"/>
        <v>56.968559999999997</v>
      </c>
      <c r="J151" s="45">
        <f t="shared" si="47"/>
        <v>1.8514781999999999</v>
      </c>
      <c r="K151" s="46">
        <f t="shared" si="48"/>
        <v>49.562647200000001</v>
      </c>
      <c r="L151" s="47">
        <v>0.20000000000000001</v>
      </c>
      <c r="M151" s="48">
        <f t="shared" si="49"/>
        <v>9.9125294400000001</v>
      </c>
      <c r="N151" s="49">
        <v>0.050000000000000003</v>
      </c>
      <c r="O151" s="50">
        <f t="shared" si="50"/>
        <v>2.47813236</v>
      </c>
      <c r="P151" s="49">
        <v>0.050000000000000003</v>
      </c>
      <c r="Q151" s="50">
        <f t="shared" si="51"/>
        <v>2.47813236</v>
      </c>
      <c r="R151" s="51">
        <f t="shared" si="52"/>
        <v>8.6699999999999999</v>
      </c>
      <c r="S151" s="52">
        <f t="shared" si="53"/>
        <v>34.68</v>
      </c>
      <c r="T151" s="53">
        <f t="shared" si="54"/>
        <v>0.60875683008311954</v>
      </c>
    </row>
    <row r="152" ht="15.95" customHeight="1">
      <c r="A152" s="342" t="s">
        <v>485</v>
      </c>
      <c r="B152" s="39" t="s">
        <v>433</v>
      </c>
      <c r="C152" s="40" t="str">
        <f>VLOOKUP(B152,'New template'!A:L,2,FALSE)</f>
        <v>E06637</v>
      </c>
      <c r="D152" s="41">
        <v>1</v>
      </c>
      <c r="E152" s="42">
        <v>498</v>
      </c>
      <c r="F152" s="43">
        <v>0.5</v>
      </c>
      <c r="G152" s="44">
        <f t="shared" si="44"/>
        <v>249</v>
      </c>
      <c r="H152" s="45">
        <f t="shared" si="45"/>
        <v>35.82114</v>
      </c>
      <c r="I152" s="45">
        <f t="shared" si="46"/>
        <v>35.82114</v>
      </c>
      <c r="J152" s="45">
        <f t="shared" si="47"/>
        <v>4.6567482</v>
      </c>
      <c r="K152" s="46">
        <f t="shared" si="48"/>
        <v>31.164391800000001</v>
      </c>
      <c r="L152" s="47">
        <v>0.20000000000000001</v>
      </c>
      <c r="M152" s="48">
        <f t="shared" si="49"/>
        <v>6.2328783600000008</v>
      </c>
      <c r="N152" s="49">
        <v>0.050000000000000003</v>
      </c>
      <c r="O152" s="50">
        <f t="shared" si="50"/>
        <v>1.5582195900000002</v>
      </c>
      <c r="P152" s="49">
        <v>0.050000000000000003</v>
      </c>
      <c r="Q152" s="50">
        <f t="shared" si="51"/>
        <v>1.5582195900000002</v>
      </c>
      <c r="R152" s="51">
        <f t="shared" si="52"/>
        <v>21.82</v>
      </c>
      <c r="S152" s="52">
        <f t="shared" si="53"/>
        <v>21.82</v>
      </c>
      <c r="T152" s="53">
        <f t="shared" si="54"/>
        <v>0.60913750930316568</v>
      </c>
    </row>
    <row r="153" ht="15.95" customHeight="1">
      <c r="A153" s="342" t="s">
        <v>485</v>
      </c>
      <c r="B153" s="39" t="s">
        <v>384</v>
      </c>
      <c r="C153" s="40" t="str">
        <f>VLOOKUP(B153,'New template'!A:L,2,FALSE)</f>
        <v>E04508</v>
      </c>
      <c r="D153" s="41">
        <v>6</v>
      </c>
      <c r="E153" s="42">
        <v>368</v>
      </c>
      <c r="F153" s="43">
        <v>0.67000000000000004</v>
      </c>
      <c r="G153" s="44">
        <f t="shared" si="44"/>
        <v>121</v>
      </c>
      <c r="H153" s="45">
        <f t="shared" si="45"/>
        <v>17.407059999999998</v>
      </c>
      <c r="I153" s="45">
        <f t="shared" si="46"/>
        <v>104.44235999999998</v>
      </c>
      <c r="J153" s="45">
        <f t="shared" si="47"/>
        <v>2.2629177999999999</v>
      </c>
      <c r="K153" s="46">
        <f t="shared" si="48"/>
        <v>90.864853199999985</v>
      </c>
      <c r="L153" s="47">
        <v>0.20000000000000001</v>
      </c>
      <c r="M153" s="48">
        <f t="shared" si="49"/>
        <v>18.172970639999999</v>
      </c>
      <c r="N153" s="49">
        <v>0.050000000000000003</v>
      </c>
      <c r="O153" s="50">
        <f t="shared" si="50"/>
        <v>4.5432426599999998</v>
      </c>
      <c r="P153" s="49">
        <v>0.050000000000000003</v>
      </c>
      <c r="Q153" s="50">
        <f t="shared" si="51"/>
        <v>4.5432426599999998</v>
      </c>
      <c r="R153" s="51">
        <f t="shared" si="52"/>
        <v>10.6</v>
      </c>
      <c r="S153" s="52">
        <f t="shared" si="53"/>
        <v>63.599999999999994</v>
      </c>
      <c r="T153" s="53">
        <f t="shared" si="54"/>
        <v>0.6089483232665367</v>
      </c>
    </row>
    <row r="154" ht="15.95" customHeight="1">
      <c r="A154" s="342" t="s">
        <v>485</v>
      </c>
      <c r="B154" s="39" t="s">
        <v>385</v>
      </c>
      <c r="C154" s="40" t="str">
        <f>VLOOKUP(B154,'New template'!A:L,2,FALSE)</f>
        <v>E05097</v>
      </c>
      <c r="D154" s="41">
        <v>8</v>
      </c>
      <c r="E154" s="42">
        <v>528</v>
      </c>
      <c r="F154" s="43">
        <v>0.67000000000000004</v>
      </c>
      <c r="G154" s="44">
        <f t="shared" si="44"/>
        <v>174</v>
      </c>
      <c r="H154" s="45">
        <f t="shared" si="45"/>
        <v>25.031639999999999</v>
      </c>
      <c r="I154" s="45">
        <f t="shared" si="46"/>
        <v>200.25312</v>
      </c>
      <c r="J154" s="45">
        <f t="shared" si="47"/>
        <v>3.2541131999999999</v>
      </c>
      <c r="K154" s="46">
        <f t="shared" si="48"/>
        <v>174.2202144</v>
      </c>
      <c r="L154" s="47">
        <v>0.20000000000000001</v>
      </c>
      <c r="M154" s="48">
        <f t="shared" si="49"/>
        <v>34.844042880000003</v>
      </c>
      <c r="N154" s="49">
        <v>0.050000000000000003</v>
      </c>
      <c r="O154" s="50">
        <f t="shared" si="50"/>
        <v>8.7110107200000009</v>
      </c>
      <c r="P154" s="49">
        <v>0.050000000000000003</v>
      </c>
      <c r="Q154" s="50">
        <f t="shared" si="51"/>
        <v>8.7110107200000009</v>
      </c>
      <c r="R154" s="51">
        <f t="shared" si="52"/>
        <v>15.24</v>
      </c>
      <c r="S154" s="52">
        <f t="shared" si="53"/>
        <v>121.92</v>
      </c>
      <c r="T154" s="53">
        <f t="shared" si="54"/>
        <v>0.60882946542855365</v>
      </c>
    </row>
    <row r="155" ht="15.95" customHeight="1">
      <c r="A155" s="342" t="s">
        <v>485</v>
      </c>
      <c r="B155" s="39" t="s">
        <v>386</v>
      </c>
      <c r="C155" s="40" t="str">
        <f>VLOOKUP(B155,'New template'!A:L,2,FALSE)</f>
        <v>E05098</v>
      </c>
      <c r="D155" s="41">
        <v>3</v>
      </c>
      <c r="E155" s="42">
        <v>678</v>
      </c>
      <c r="F155" s="43">
        <v>0.59999999999999998</v>
      </c>
      <c r="G155" s="44">
        <f t="shared" si="44"/>
        <v>271</v>
      </c>
      <c r="H155" s="45">
        <f t="shared" si="45"/>
        <v>38.986059999999995</v>
      </c>
      <c r="I155" s="45">
        <f t="shared" si="46"/>
        <v>116.95817999999998</v>
      </c>
      <c r="J155" s="45">
        <f t="shared" si="47"/>
        <v>5.0681877999999996</v>
      </c>
      <c r="K155" s="46">
        <f t="shared" si="48"/>
        <v>101.75361659999999</v>
      </c>
      <c r="L155" s="47">
        <v>0.20000000000000001</v>
      </c>
      <c r="M155" s="48">
        <f t="shared" si="49"/>
        <v>20.35072332</v>
      </c>
      <c r="N155" s="49">
        <v>0.050000000000000003</v>
      </c>
      <c r="O155" s="50">
        <f t="shared" si="50"/>
        <v>5.08768083</v>
      </c>
      <c r="P155" s="49">
        <v>0.050000000000000003</v>
      </c>
      <c r="Q155" s="50">
        <f t="shared" si="51"/>
        <v>5.08768083</v>
      </c>
      <c r="R155" s="51">
        <f t="shared" si="52"/>
        <v>23.739999999999998</v>
      </c>
      <c r="S155" s="52">
        <f t="shared" si="53"/>
        <v>71.219999999999999</v>
      </c>
      <c r="T155" s="53">
        <f t="shared" si="54"/>
        <v>0.60893560416210313</v>
      </c>
    </row>
    <row r="156" ht="15.95" customHeight="1">
      <c r="A156" s="342" t="s">
        <v>485</v>
      </c>
      <c r="B156" s="39" t="s">
        <v>232</v>
      </c>
      <c r="C156" s="40" t="str">
        <f>VLOOKUP(B156,'New template'!A:L,2,FALSE)</f>
        <v>E02540</v>
      </c>
      <c r="D156" s="41">
        <v>8</v>
      </c>
      <c r="E156" s="42">
        <v>158</v>
      </c>
      <c r="F156" s="43">
        <v>0.81999999999999995</v>
      </c>
      <c r="G156" s="44">
        <f t="shared" si="44"/>
        <v>28</v>
      </c>
      <c r="H156" s="45">
        <f t="shared" si="45"/>
        <v>4.0280799999999992</v>
      </c>
      <c r="I156" s="45">
        <f t="shared" si="46"/>
        <v>32.224639999999994</v>
      </c>
      <c r="J156" s="45">
        <f t="shared" si="47"/>
        <v>0.52365039999999996</v>
      </c>
      <c r="K156" s="46">
        <f t="shared" si="48"/>
        <v>28.035436799999992</v>
      </c>
      <c r="L156" s="47">
        <v>0.20000000000000001</v>
      </c>
      <c r="M156" s="48">
        <f t="shared" si="49"/>
        <v>5.6070873599999986</v>
      </c>
      <c r="N156" s="49">
        <v>0.050000000000000003</v>
      </c>
      <c r="O156" s="50">
        <f t="shared" si="50"/>
        <v>1.4017718399999997</v>
      </c>
      <c r="P156" s="49">
        <v>0.050000000000000003</v>
      </c>
      <c r="Q156" s="50">
        <f t="shared" si="51"/>
        <v>1.4017718399999997</v>
      </c>
      <c r="R156" s="51">
        <f t="shared" si="52"/>
        <v>2.4500000000000002</v>
      </c>
      <c r="S156" s="52">
        <f t="shared" si="53"/>
        <v>19.600000000000001</v>
      </c>
      <c r="T156" s="53">
        <f t="shared" si="54"/>
        <v>0.60823022382872249</v>
      </c>
    </row>
    <row r="157" ht="15.95" customHeight="1">
      <c r="A157" s="342" t="s">
        <v>485</v>
      </c>
      <c r="B157" s="39" t="s">
        <v>584</v>
      </c>
      <c r="C157" s="40" t="str">
        <f>VLOOKUP(B157,'New template'!A:L,2,FALSE)</f>
        <v>E02540</v>
      </c>
      <c r="D157" s="41">
        <v>23</v>
      </c>
      <c r="E157" s="42">
        <v>158</v>
      </c>
      <c r="F157" s="43">
        <v>0.84999999999999998</v>
      </c>
      <c r="G157" s="44">
        <f t="shared" si="44"/>
        <v>23</v>
      </c>
      <c r="H157" s="45">
        <f t="shared" si="45"/>
        <v>3.3087799999999996</v>
      </c>
      <c r="I157" s="45">
        <f t="shared" si="46"/>
        <v>76.101939999999985</v>
      </c>
      <c r="J157" s="45">
        <f t="shared" si="47"/>
        <v>0.43014139999999995</v>
      </c>
      <c r="K157" s="46">
        <f t="shared" si="48"/>
        <v>66.208687799999993</v>
      </c>
      <c r="L157" s="47">
        <v>0.20000000000000001</v>
      </c>
      <c r="M157" s="48">
        <f t="shared" si="49"/>
        <v>13.241737559999999</v>
      </c>
      <c r="N157" s="49">
        <v>0.050000000000000003</v>
      </c>
      <c r="O157" s="50">
        <f t="shared" si="50"/>
        <v>3.3104343899999997</v>
      </c>
      <c r="P157" s="49">
        <v>0.050000000000000003</v>
      </c>
      <c r="Q157" s="50">
        <f t="shared" si="51"/>
        <v>3.3104343899999997</v>
      </c>
      <c r="R157" s="51">
        <f t="shared" si="52"/>
        <v>2.02</v>
      </c>
      <c r="S157" s="52">
        <f t="shared" si="53"/>
        <v>46.460000000000001</v>
      </c>
      <c r="T157" s="53">
        <f t="shared" si="54"/>
        <v>0.61049692031504077</v>
      </c>
    </row>
    <row r="158" ht="15.95" customHeight="1">
      <c r="A158" s="342" t="s">
        <v>485</v>
      </c>
      <c r="B158" s="39" t="s">
        <v>585</v>
      </c>
      <c r="C158" s="40" t="str">
        <f>VLOOKUP(B158,'New template'!A:L,2,FALSE)</f>
        <v>E03322</v>
      </c>
      <c r="D158" s="41">
        <v>1</v>
      </c>
      <c r="E158" s="357">
        <v>301.5</v>
      </c>
      <c r="F158" s="257">
        <v>0.62</v>
      </c>
      <c r="G158" s="44">
        <f t="shared" si="44"/>
        <v>114</v>
      </c>
      <c r="H158" s="45">
        <f t="shared" si="45"/>
        <v>16.400039999999997</v>
      </c>
      <c r="I158" s="45">
        <f t="shared" si="46"/>
        <v>16.400039999999997</v>
      </c>
      <c r="J158" s="45">
        <f t="shared" si="47"/>
        <v>2.1320051999999996</v>
      </c>
      <c r="K158" s="46">
        <f t="shared" si="48"/>
        <v>14.268034799999997</v>
      </c>
      <c r="L158" s="47">
        <v>0.20000000000000001</v>
      </c>
      <c r="M158" s="48">
        <f t="shared" si="49"/>
        <v>2.8536069599999996</v>
      </c>
      <c r="N158" s="49">
        <v>0.050000000000000003</v>
      </c>
      <c r="O158" s="50">
        <f t="shared" si="50"/>
        <v>0.7134017399999999</v>
      </c>
      <c r="P158" s="49">
        <v>0.050000000000000003</v>
      </c>
      <c r="Q158" s="50">
        <f t="shared" si="51"/>
        <v>0.7134017399999999</v>
      </c>
      <c r="R158" s="51">
        <f t="shared" si="52"/>
        <v>9.9900000000000002</v>
      </c>
      <c r="S158" s="52">
        <f t="shared" si="53"/>
        <v>9.9900000000000002</v>
      </c>
      <c r="T158" s="53">
        <f t="shared" si="54"/>
        <v>0.60914485574425437</v>
      </c>
    </row>
    <row r="159" ht="15.95" customHeight="1">
      <c r="A159" s="342" t="s">
        <v>485</v>
      </c>
      <c r="B159" s="39" t="s">
        <v>234</v>
      </c>
      <c r="C159" s="40" t="str">
        <f>VLOOKUP(B159,'New template'!A:L,2,FALSE)</f>
        <v>E03322</v>
      </c>
      <c r="D159" s="41">
        <v>1</v>
      </c>
      <c r="E159" s="357">
        <v>301.5</v>
      </c>
      <c r="F159" s="43">
        <v>0.33000000000000002</v>
      </c>
      <c r="G159" s="44">
        <f t="shared" si="44"/>
        <v>202</v>
      </c>
      <c r="H159" s="45">
        <f t="shared" si="45"/>
        <v>29.059719999999999</v>
      </c>
      <c r="I159" s="45">
        <f t="shared" si="46"/>
        <v>29.059719999999999</v>
      </c>
      <c r="J159" s="45">
        <f t="shared" si="47"/>
        <v>3.7777636000000001</v>
      </c>
      <c r="K159" s="46">
        <f t="shared" si="48"/>
        <v>25.281956399999999</v>
      </c>
      <c r="L159" s="47">
        <v>0.20000000000000001</v>
      </c>
      <c r="M159" s="48">
        <f t="shared" si="49"/>
        <v>5.0563912799999997</v>
      </c>
      <c r="N159" s="49">
        <v>0.050000000000000003</v>
      </c>
      <c r="O159" s="50">
        <f t="shared" si="50"/>
        <v>1.2640978199999999</v>
      </c>
      <c r="P159" s="49">
        <v>0.050000000000000003</v>
      </c>
      <c r="Q159" s="50">
        <f t="shared" si="51"/>
        <v>1.2640978199999999</v>
      </c>
      <c r="R159" s="51">
        <f t="shared" si="52"/>
        <v>17.699999999999999</v>
      </c>
      <c r="S159" s="52">
        <f t="shared" si="53"/>
        <v>17.699999999999999</v>
      </c>
      <c r="T159" s="53">
        <f t="shared" si="54"/>
        <v>0.60909052117501472</v>
      </c>
    </row>
    <row r="160" ht="15.95" customHeight="1">
      <c r="A160" s="342" t="s">
        <v>485</v>
      </c>
      <c r="B160" s="39" t="s">
        <v>236</v>
      </c>
      <c r="C160" s="40" t="str">
        <f>VLOOKUP(B160,'New template'!A:L,2,FALSE)</f>
        <v>E02310</v>
      </c>
      <c r="D160" s="41">
        <v>104</v>
      </c>
      <c r="E160" s="42">
        <v>278</v>
      </c>
      <c r="F160" s="43">
        <v>0.84999999999999998</v>
      </c>
      <c r="G160" s="44">
        <f t="shared" si="44"/>
        <v>41</v>
      </c>
      <c r="H160" s="45">
        <f t="shared" si="45"/>
        <v>5.8982599999999996</v>
      </c>
      <c r="I160" s="45">
        <f t="shared" si="46"/>
        <v>613.41904</v>
      </c>
      <c r="J160" s="45">
        <f t="shared" si="47"/>
        <v>0.76677379999999995</v>
      </c>
      <c r="K160" s="46">
        <f t="shared" si="48"/>
        <v>533.67456479999998</v>
      </c>
      <c r="L160" s="47">
        <v>0.20000000000000001</v>
      </c>
      <c r="M160" s="48">
        <f t="shared" si="49"/>
        <v>106.73491296</v>
      </c>
      <c r="N160" s="49">
        <v>0.050000000000000003</v>
      </c>
      <c r="O160" s="50">
        <f t="shared" si="50"/>
        <v>26.683728240000001</v>
      </c>
      <c r="P160" s="49">
        <v>0.050000000000000003</v>
      </c>
      <c r="Q160" s="50">
        <f t="shared" si="51"/>
        <v>26.683728240000001</v>
      </c>
      <c r="R160" s="51">
        <f t="shared" si="52"/>
        <v>3.5899999999999999</v>
      </c>
      <c r="S160" s="52">
        <f t="shared" si="53"/>
        <v>373.36000000000001</v>
      </c>
      <c r="T160" s="53">
        <f t="shared" si="54"/>
        <v>0.6086540776432372</v>
      </c>
    </row>
    <row r="161" ht="15.95" customHeight="1">
      <c r="A161" s="342" t="s">
        <v>485</v>
      </c>
      <c r="B161" s="39" t="s">
        <v>238</v>
      </c>
      <c r="C161" s="40" t="str">
        <f>VLOOKUP(B161,'New template'!A:L,2,FALSE)</f>
        <v>E05372</v>
      </c>
      <c r="D161" s="41">
        <v>4</v>
      </c>
      <c r="E161" s="42">
        <v>88</v>
      </c>
      <c r="F161" s="43">
        <v>0.68999999999999995</v>
      </c>
      <c r="G161" s="44">
        <f t="shared" si="44"/>
        <v>27</v>
      </c>
      <c r="H161" s="45">
        <f t="shared" si="45"/>
        <v>3.8842199999999996</v>
      </c>
      <c r="I161" s="45">
        <f t="shared" si="46"/>
        <v>15.536879999999998</v>
      </c>
      <c r="J161" s="45">
        <f t="shared" si="47"/>
        <v>0.50494859999999997</v>
      </c>
      <c r="K161" s="46">
        <f t="shared" si="48"/>
        <v>13.517085599999998</v>
      </c>
      <c r="L161" s="47">
        <v>0.20000000000000001</v>
      </c>
      <c r="M161" s="48">
        <f t="shared" si="49"/>
        <v>2.7034171199999997</v>
      </c>
      <c r="N161" s="49">
        <v>0.050000000000000003</v>
      </c>
      <c r="O161" s="50">
        <f t="shared" si="50"/>
        <v>0.67585427999999992</v>
      </c>
      <c r="P161" s="49">
        <v>0.050000000000000003</v>
      </c>
      <c r="Q161" s="50">
        <f t="shared" si="51"/>
        <v>0.67585427999999992</v>
      </c>
      <c r="R161" s="51">
        <f t="shared" si="52"/>
        <v>2.3700000000000001</v>
      </c>
      <c r="S161" s="52">
        <f t="shared" si="53"/>
        <v>9.4800000000000004</v>
      </c>
      <c r="T161" s="53">
        <f t="shared" si="54"/>
        <v>0.61016111342817869</v>
      </c>
    </row>
    <row r="162" ht="15.95" customHeight="1">
      <c r="A162" s="342" t="s">
        <v>485</v>
      </c>
      <c r="B162" s="39" t="s">
        <v>266</v>
      </c>
      <c r="C162" s="40" t="str">
        <f>VLOOKUP(B162,'New template'!A:L,2,FALSE)</f>
        <v>E02278</v>
      </c>
      <c r="D162" s="41">
        <v>13</v>
      </c>
      <c r="E162" s="42">
        <v>198</v>
      </c>
      <c r="F162" s="43">
        <v>0.75</v>
      </c>
      <c r="G162" s="44">
        <f t="shared" si="44"/>
        <v>49</v>
      </c>
      <c r="H162" s="45">
        <f t="shared" si="45"/>
        <v>7.0491399999999995</v>
      </c>
      <c r="I162" s="45">
        <f t="shared" si="46"/>
        <v>91.638819999999996</v>
      </c>
      <c r="J162" s="45">
        <f t="shared" si="47"/>
        <v>0.91638819999999999</v>
      </c>
      <c r="K162" s="46">
        <f t="shared" si="48"/>
        <v>79.725773399999994</v>
      </c>
      <c r="L162" s="47">
        <v>0.20000000000000001</v>
      </c>
      <c r="M162" s="48">
        <f t="shared" si="49"/>
        <v>15.94515468</v>
      </c>
      <c r="N162" s="49">
        <v>0.050000000000000003</v>
      </c>
      <c r="O162" s="50">
        <f t="shared" si="50"/>
        <v>3.98628867</v>
      </c>
      <c r="P162" s="49">
        <v>0.050000000000000003</v>
      </c>
      <c r="Q162" s="50">
        <f t="shared" si="51"/>
        <v>3.98628867</v>
      </c>
      <c r="R162" s="51">
        <f t="shared" si="52"/>
        <v>4.29</v>
      </c>
      <c r="S162" s="52">
        <f t="shared" si="53"/>
        <v>55.770000000000003</v>
      </c>
      <c r="T162" s="53">
        <f t="shared" si="54"/>
        <v>0.60858487702045927</v>
      </c>
    </row>
    <row r="163" ht="15.95" customHeight="1">
      <c r="A163" s="342" t="s">
        <v>485</v>
      </c>
      <c r="B163" s="39" t="s">
        <v>268</v>
      </c>
      <c r="C163" s="40" t="str">
        <f>VLOOKUP(B163,'New template'!A:L,2,FALSE)</f>
        <v>E05647</v>
      </c>
      <c r="D163" s="41">
        <v>1</v>
      </c>
      <c r="E163" s="42">
        <v>398</v>
      </c>
      <c r="F163" s="43">
        <v>0</v>
      </c>
      <c r="G163" s="44">
        <f t="shared" si="44"/>
        <v>398</v>
      </c>
      <c r="H163" s="45">
        <f t="shared" si="45"/>
        <v>57.256279999999997</v>
      </c>
      <c r="I163" s="45">
        <f t="shared" si="46"/>
        <v>57.256279999999997</v>
      </c>
      <c r="J163" s="45">
        <f t="shared" si="47"/>
        <v>7.4433163999999996</v>
      </c>
      <c r="K163" s="46">
        <f t="shared" si="48"/>
        <v>49.812963599999996</v>
      </c>
      <c r="L163" s="47">
        <v>0.20000000000000001</v>
      </c>
      <c r="M163" s="48">
        <f t="shared" si="49"/>
        <v>9.96259272</v>
      </c>
      <c r="N163" s="49">
        <v>0.050000000000000003</v>
      </c>
      <c r="O163" s="50">
        <f t="shared" si="50"/>
        <v>2.49064818</v>
      </c>
      <c r="P163" s="49">
        <v>0.050000000000000003</v>
      </c>
      <c r="Q163" s="50">
        <f t="shared" si="51"/>
        <v>2.49064818</v>
      </c>
      <c r="R163" s="51">
        <f t="shared" si="52"/>
        <v>34.869999999999997</v>
      </c>
      <c r="S163" s="52">
        <f t="shared" si="53"/>
        <v>34.869999999999997</v>
      </c>
      <c r="T163" s="53">
        <f t="shared" si="54"/>
        <v>0.60901616381644075</v>
      </c>
    </row>
    <row r="164" ht="15.95" customHeight="1">
      <c r="A164" s="342" t="s">
        <v>485</v>
      </c>
      <c r="B164" s="39" t="s">
        <v>268</v>
      </c>
      <c r="C164" s="40" t="str">
        <f>VLOOKUP(B164,'New template'!A:L,2,FALSE)</f>
        <v>E05647</v>
      </c>
      <c r="D164" s="41">
        <v>15</v>
      </c>
      <c r="E164" s="42">
        <v>398</v>
      </c>
      <c r="F164" s="43">
        <v>0.84999999999999998</v>
      </c>
      <c r="G164" s="44">
        <f t="shared" si="44"/>
        <v>59</v>
      </c>
      <c r="H164" s="45">
        <f t="shared" si="45"/>
        <v>8.4877399999999987</v>
      </c>
      <c r="I164" s="45">
        <f t="shared" si="46"/>
        <v>127.31609999999998</v>
      </c>
      <c r="J164" s="45">
        <f t="shared" si="47"/>
        <v>1.1034061999999998</v>
      </c>
      <c r="K164" s="46">
        <f t="shared" si="48"/>
        <v>110.76500699999998</v>
      </c>
      <c r="L164" s="47">
        <v>0.20000000000000001</v>
      </c>
      <c r="M164" s="48">
        <f t="shared" si="49"/>
        <v>22.153001399999997</v>
      </c>
      <c r="N164" s="49">
        <v>0.050000000000000003</v>
      </c>
      <c r="O164" s="50">
        <f t="shared" si="50"/>
        <v>5.5382503499999993</v>
      </c>
      <c r="P164" s="49">
        <v>0.050000000000000003</v>
      </c>
      <c r="Q164" s="50">
        <f t="shared" si="51"/>
        <v>5.5382503499999993</v>
      </c>
      <c r="R164" s="51">
        <f t="shared" si="52"/>
        <v>5.1699999999999999</v>
      </c>
      <c r="S164" s="52">
        <f t="shared" si="53"/>
        <v>77.549999999999997</v>
      </c>
      <c r="T164" s="53">
        <f t="shared" si="54"/>
        <v>0.60911385127254147</v>
      </c>
    </row>
    <row r="165" ht="15.95" customHeight="1">
      <c r="A165" s="342" t="s">
        <v>485</v>
      </c>
      <c r="B165" s="39" t="s">
        <v>396</v>
      </c>
      <c r="C165" s="40" t="str">
        <f>VLOOKUP(B165,'New template'!A:L,2,FALSE)</f>
        <v>E05700</v>
      </c>
      <c r="D165" s="41">
        <v>6</v>
      </c>
      <c r="E165" s="42">
        <v>248</v>
      </c>
      <c r="F165" s="43">
        <v>0.5</v>
      </c>
      <c r="G165" s="44">
        <f t="shared" si="44"/>
        <v>124</v>
      </c>
      <c r="H165" s="45">
        <f t="shared" si="45"/>
        <v>17.838639999999998</v>
      </c>
      <c r="I165" s="45">
        <f t="shared" si="46"/>
        <v>107.03183999999999</v>
      </c>
      <c r="J165" s="45">
        <f t="shared" si="47"/>
        <v>2.3190231999999997</v>
      </c>
      <c r="K165" s="46">
        <f t="shared" si="48"/>
        <v>93.117700799999994</v>
      </c>
      <c r="L165" s="47">
        <v>0.20000000000000001</v>
      </c>
      <c r="M165" s="48">
        <f t="shared" si="49"/>
        <v>18.623540160000001</v>
      </c>
      <c r="N165" s="49">
        <v>0.050000000000000003</v>
      </c>
      <c r="O165" s="50">
        <f t="shared" si="50"/>
        <v>4.6558850400000003</v>
      </c>
      <c r="P165" s="49">
        <v>0.050000000000000003</v>
      </c>
      <c r="Q165" s="50">
        <f t="shared" si="51"/>
        <v>4.6558850400000003</v>
      </c>
      <c r="R165" s="51">
        <f t="shared" si="52"/>
        <v>10.859999999999999</v>
      </c>
      <c r="S165" s="52">
        <f t="shared" si="53"/>
        <v>65.159999999999997</v>
      </c>
      <c r="T165" s="53">
        <f t="shared" si="54"/>
        <v>0.60879080468017743</v>
      </c>
    </row>
    <row r="166" ht="15.95" customHeight="1">
      <c r="A166" s="342" t="s">
        <v>485</v>
      </c>
      <c r="B166" s="39" t="s">
        <v>396</v>
      </c>
      <c r="C166" s="40" t="str">
        <f>VLOOKUP(B166,'New template'!A:L,2,FALSE)</f>
        <v>E05700</v>
      </c>
      <c r="D166" s="41">
        <v>1</v>
      </c>
      <c r="E166" s="42">
        <v>248</v>
      </c>
      <c r="F166" s="43">
        <v>0</v>
      </c>
      <c r="G166" s="44">
        <f t="shared" si="44"/>
        <v>248</v>
      </c>
      <c r="H166" s="45">
        <f t="shared" si="45"/>
        <v>35.677279999999996</v>
      </c>
      <c r="I166" s="45">
        <f t="shared" si="46"/>
        <v>35.677279999999996</v>
      </c>
      <c r="J166" s="45">
        <f t="shared" si="47"/>
        <v>4.6380463999999995</v>
      </c>
      <c r="K166" s="46">
        <f t="shared" si="48"/>
        <v>31.039233599999996</v>
      </c>
      <c r="L166" s="47">
        <v>0.20000000000000001</v>
      </c>
      <c r="M166" s="48">
        <f t="shared" si="49"/>
        <v>6.2078467199999992</v>
      </c>
      <c r="N166" s="49">
        <v>0.050000000000000003</v>
      </c>
      <c r="O166" s="50">
        <f t="shared" si="50"/>
        <v>1.5519616799999998</v>
      </c>
      <c r="P166" s="49">
        <v>0.050000000000000003</v>
      </c>
      <c r="Q166" s="50">
        <f t="shared" si="51"/>
        <v>1.5519616799999998</v>
      </c>
      <c r="R166" s="51">
        <f t="shared" si="52"/>
        <v>21.73</v>
      </c>
      <c r="S166" s="52">
        <f t="shared" si="53"/>
        <v>21.73</v>
      </c>
      <c r="T166" s="53">
        <f t="shared" si="54"/>
        <v>0.60907109510590496</v>
      </c>
    </row>
    <row r="167" ht="15.95" customHeight="1">
      <c r="A167" s="342" t="s">
        <v>485</v>
      </c>
      <c r="B167" s="39" t="s">
        <v>518</v>
      </c>
      <c r="C167" s="40" t="s">
        <v>557</v>
      </c>
      <c r="D167" s="41">
        <v>1</v>
      </c>
      <c r="E167" s="42">
        <v>298</v>
      </c>
      <c r="F167" s="43">
        <v>0.5</v>
      </c>
      <c r="G167" s="44">
        <f t="shared" si="44"/>
        <v>149</v>
      </c>
      <c r="H167" s="45">
        <f t="shared" si="45"/>
        <v>21.435139999999997</v>
      </c>
      <c r="I167" s="45">
        <f t="shared" si="46"/>
        <v>21.435139999999997</v>
      </c>
      <c r="J167" s="45">
        <f t="shared" si="47"/>
        <v>2.7865681999999996</v>
      </c>
      <c r="K167" s="46">
        <f t="shared" si="48"/>
        <v>18.648571799999999</v>
      </c>
      <c r="L167" s="47">
        <v>0.20000000000000001</v>
      </c>
      <c r="M167" s="48">
        <f t="shared" si="49"/>
        <v>3.72971436</v>
      </c>
      <c r="N167" s="49">
        <v>0.050000000000000003</v>
      </c>
      <c r="O167" s="50">
        <f t="shared" si="50"/>
        <v>0.93242859</v>
      </c>
      <c r="P167" s="49">
        <v>0.050000000000000003</v>
      </c>
      <c r="Q167" s="50">
        <f t="shared" si="51"/>
        <v>0.93242859</v>
      </c>
      <c r="R167" s="51">
        <f t="shared" si="52"/>
        <v>13.050000000000001</v>
      </c>
      <c r="S167" s="52">
        <f t="shared" si="53"/>
        <v>13.050000000000001</v>
      </c>
      <c r="T167" s="53">
        <f t="shared" si="54"/>
        <v>0.60881337840573946</v>
      </c>
    </row>
    <row r="168" ht="15.95" customHeight="1">
      <c r="A168" s="342" t="s">
        <v>485</v>
      </c>
      <c r="B168" s="39" t="s">
        <v>498</v>
      </c>
      <c r="C168" s="40" t="s">
        <v>558</v>
      </c>
      <c r="D168" s="41">
        <v>1</v>
      </c>
      <c r="E168" s="42">
        <v>398</v>
      </c>
      <c r="F168" s="43">
        <v>0.29999999999999999</v>
      </c>
      <c r="G168" s="44">
        <f t="shared" ref="G168:G199" si="55">ROUNDDOWN(E168*(1-F168),0)</f>
        <v>278</v>
      </c>
      <c r="H168" s="45">
        <f t="shared" ref="H168:H199" si="56">G168*$C$6</f>
        <v>39.993079999999999</v>
      </c>
      <c r="I168" s="45">
        <f t="shared" ref="I168:I199" si="57">H168*D168</f>
        <v>39.993079999999999</v>
      </c>
      <c r="J168" s="45">
        <f t="shared" ref="J168:J201" si="58">H168*0.13</f>
        <v>5.1991003999999998</v>
      </c>
      <c r="K168" s="46">
        <f t="shared" ref="K168:K199" si="59">(H168-J168)*D168</f>
        <v>34.7939796</v>
      </c>
      <c r="L168" s="47">
        <v>0.20000000000000001</v>
      </c>
      <c r="M168" s="48">
        <f t="shared" ref="M168:M199" si="60">K168*L168</f>
        <v>6.95879592</v>
      </c>
      <c r="N168" s="49">
        <v>0.050000000000000003</v>
      </c>
      <c r="O168" s="50">
        <f t="shared" ref="O168:O199" si="61">K168*N168</f>
        <v>1.73969898</v>
      </c>
      <c r="P168" s="49">
        <v>0.050000000000000003</v>
      </c>
      <c r="Q168" s="50">
        <f t="shared" ref="Q168:Q199" si="62">K168*P168</f>
        <v>1.73969898</v>
      </c>
      <c r="R168" s="51">
        <f t="shared" ref="R168:R199" si="63">IFERROR(ROUND((K168-M168-O168-Q168)/D168,2),0)</f>
        <v>24.359999999999999</v>
      </c>
      <c r="S168" s="52">
        <f t="shared" ref="S168:S199" si="64">+D168*R168</f>
        <v>24.359999999999999</v>
      </c>
      <c r="T168" s="53">
        <f t="shared" ref="T168:T199" si="65">S168/I168</f>
        <v>0.60910537522991481</v>
      </c>
    </row>
    <row r="169" ht="15.95" customHeight="1">
      <c r="A169" s="342" t="s">
        <v>485</v>
      </c>
      <c r="B169" s="39" t="s">
        <v>499</v>
      </c>
      <c r="C169" s="40" t="s">
        <v>559</v>
      </c>
      <c r="D169" s="41">
        <v>6</v>
      </c>
      <c r="E169" s="42">
        <v>448</v>
      </c>
      <c r="F169" s="43">
        <v>0.29999999999999999</v>
      </c>
      <c r="G169" s="44">
        <f t="shared" si="55"/>
        <v>313</v>
      </c>
      <c r="H169" s="45">
        <f t="shared" si="56"/>
        <v>45.028179999999999</v>
      </c>
      <c r="I169" s="45">
        <f t="shared" si="57"/>
        <v>270.16908000000001</v>
      </c>
      <c r="J169" s="45">
        <f t="shared" si="58"/>
        <v>5.8536634000000003</v>
      </c>
      <c r="K169" s="46">
        <f t="shared" si="59"/>
        <v>235.04709959999997</v>
      </c>
      <c r="L169" s="47">
        <v>0.20000000000000001</v>
      </c>
      <c r="M169" s="48">
        <f t="shared" si="60"/>
        <v>47.009419919999999</v>
      </c>
      <c r="N169" s="49">
        <v>0.050000000000000003</v>
      </c>
      <c r="O169" s="50">
        <f t="shared" si="61"/>
        <v>11.75235498</v>
      </c>
      <c r="P169" s="49">
        <v>0.050000000000000003</v>
      </c>
      <c r="Q169" s="50">
        <f t="shared" si="62"/>
        <v>11.75235498</v>
      </c>
      <c r="R169" s="51">
        <f t="shared" si="63"/>
        <v>27.420000000000002</v>
      </c>
      <c r="S169" s="52">
        <f t="shared" si="64"/>
        <v>164.52000000000001</v>
      </c>
      <c r="T169" s="53">
        <f t="shared" si="65"/>
        <v>0.60895199406238498</v>
      </c>
    </row>
    <row r="170" ht="15.95" customHeight="1">
      <c r="A170" s="342" t="s">
        <v>485</v>
      </c>
      <c r="B170" s="39" t="s">
        <v>499</v>
      </c>
      <c r="C170" s="40" t="s">
        <v>559</v>
      </c>
      <c r="D170" s="41">
        <v>5</v>
      </c>
      <c r="E170" s="42">
        <v>448</v>
      </c>
      <c r="F170" s="43">
        <v>0</v>
      </c>
      <c r="G170" s="44">
        <f t="shared" si="55"/>
        <v>448</v>
      </c>
      <c r="H170" s="45">
        <f t="shared" si="56"/>
        <v>64.449279999999987</v>
      </c>
      <c r="I170" s="45">
        <f t="shared" si="57"/>
        <v>322.24639999999994</v>
      </c>
      <c r="J170" s="45">
        <f t="shared" si="58"/>
        <v>8.3784063999999994</v>
      </c>
      <c r="K170" s="46">
        <f t="shared" si="59"/>
        <v>280.35436799999991</v>
      </c>
      <c r="L170" s="47">
        <v>0.20000000000000001</v>
      </c>
      <c r="M170" s="48">
        <f t="shared" si="60"/>
        <v>56.070873599999985</v>
      </c>
      <c r="N170" s="49">
        <v>0.050000000000000003</v>
      </c>
      <c r="O170" s="50">
        <f t="shared" si="61"/>
        <v>14.017718399999996</v>
      </c>
      <c r="P170" s="49">
        <v>0.050000000000000003</v>
      </c>
      <c r="Q170" s="50">
        <f t="shared" si="62"/>
        <v>14.017718399999996</v>
      </c>
      <c r="R170" s="51">
        <f t="shared" si="63"/>
        <v>39.25</v>
      </c>
      <c r="S170" s="52">
        <f t="shared" si="64"/>
        <v>196.25</v>
      </c>
      <c r="T170" s="53">
        <f t="shared" si="65"/>
        <v>0.60900602768564693</v>
      </c>
    </row>
    <row r="171" ht="15.95" customHeight="1">
      <c r="A171" s="342" t="s">
        <v>485</v>
      </c>
      <c r="B171" s="39" t="s">
        <v>280</v>
      </c>
      <c r="C171" s="40" t="str">
        <f>VLOOKUP(B171,'New template'!A:L,2,FALSE)</f>
        <v>E03045</v>
      </c>
      <c r="D171" s="41">
        <v>2</v>
      </c>
      <c r="E171" s="42">
        <v>348</v>
      </c>
      <c r="F171" s="43">
        <v>0</v>
      </c>
      <c r="G171" s="44">
        <f t="shared" si="55"/>
        <v>348</v>
      </c>
      <c r="H171" s="45">
        <f t="shared" si="56"/>
        <v>50.063279999999999</v>
      </c>
      <c r="I171" s="45">
        <f t="shared" si="57"/>
        <v>100.12656</v>
      </c>
      <c r="J171" s="45">
        <f t="shared" si="58"/>
        <v>6.5082263999999999</v>
      </c>
      <c r="K171" s="46">
        <f t="shared" si="59"/>
        <v>87.110107200000002</v>
      </c>
      <c r="L171" s="47">
        <v>0.20000000000000001</v>
      </c>
      <c r="M171" s="48">
        <f t="shared" si="60"/>
        <v>17.422021440000002</v>
      </c>
      <c r="N171" s="49">
        <v>0.050000000000000003</v>
      </c>
      <c r="O171" s="50">
        <f t="shared" si="61"/>
        <v>4.3555053600000004</v>
      </c>
      <c r="P171" s="49">
        <v>0.050000000000000003</v>
      </c>
      <c r="Q171" s="50">
        <f t="shared" si="62"/>
        <v>4.3555053600000004</v>
      </c>
      <c r="R171" s="51">
        <f t="shared" si="63"/>
        <v>30.489999999999998</v>
      </c>
      <c r="S171" s="52">
        <f t="shared" si="64"/>
        <v>60.979999999999997</v>
      </c>
      <c r="T171" s="53">
        <f t="shared" si="65"/>
        <v>0.60902921262849741</v>
      </c>
    </row>
    <row r="172" ht="15.95" customHeight="1">
      <c r="A172" s="342" t="s">
        <v>485</v>
      </c>
      <c r="B172" s="39" t="s">
        <v>280</v>
      </c>
      <c r="C172" s="40" t="str">
        <f>VLOOKUP(B172,'New template'!A:L,2,FALSE)</f>
        <v>E03045</v>
      </c>
      <c r="D172" s="41">
        <v>56</v>
      </c>
      <c r="E172" s="42">
        <v>348</v>
      </c>
      <c r="F172" s="43">
        <v>0.59999999999999998</v>
      </c>
      <c r="G172" s="44">
        <f t="shared" si="55"/>
        <v>139</v>
      </c>
      <c r="H172" s="45">
        <f t="shared" si="56"/>
        <v>19.99654</v>
      </c>
      <c r="I172" s="45">
        <f t="shared" si="57"/>
        <v>1119.8062399999999</v>
      </c>
      <c r="J172" s="45">
        <f t="shared" si="58"/>
        <v>2.5995501999999999</v>
      </c>
      <c r="K172" s="46">
        <f t="shared" si="59"/>
        <v>974.2314288</v>
      </c>
      <c r="L172" s="47">
        <v>0.20000000000000001</v>
      </c>
      <c r="M172" s="48">
        <f t="shared" si="60"/>
        <v>194.84628576</v>
      </c>
      <c r="N172" s="49">
        <v>0.050000000000000003</v>
      </c>
      <c r="O172" s="50">
        <f t="shared" si="61"/>
        <v>48.71157144</v>
      </c>
      <c r="P172" s="49">
        <v>0.050000000000000003</v>
      </c>
      <c r="Q172" s="50">
        <f t="shared" si="62"/>
        <v>48.71157144</v>
      </c>
      <c r="R172" s="51">
        <f t="shared" si="63"/>
        <v>12.18</v>
      </c>
      <c r="S172" s="52">
        <f t="shared" si="64"/>
        <v>682.07999999999993</v>
      </c>
      <c r="T172" s="53">
        <f t="shared" si="65"/>
        <v>0.60910537522991481</v>
      </c>
    </row>
    <row r="173" ht="15.95" customHeight="1">
      <c r="A173" s="342" t="s">
        <v>485</v>
      </c>
      <c r="B173" s="39" t="s">
        <v>282</v>
      </c>
      <c r="C173" s="40" t="str">
        <f>VLOOKUP(B173,'New template'!A:L,2,FALSE)</f>
        <v>E05096</v>
      </c>
      <c r="D173" s="41">
        <v>26</v>
      </c>
      <c r="E173" s="42">
        <v>498</v>
      </c>
      <c r="F173" s="43">
        <v>0.59999999999999998</v>
      </c>
      <c r="G173" s="44">
        <f t="shared" si="55"/>
        <v>199</v>
      </c>
      <c r="H173" s="45">
        <f t="shared" si="56"/>
        <v>28.628139999999998</v>
      </c>
      <c r="I173" s="45">
        <f t="shared" si="57"/>
        <v>744.33163999999999</v>
      </c>
      <c r="J173" s="45">
        <f t="shared" si="58"/>
        <v>3.7216581999999998</v>
      </c>
      <c r="K173" s="46">
        <f t="shared" si="59"/>
        <v>647.56852679999997</v>
      </c>
      <c r="L173" s="47">
        <v>0.20000000000000001</v>
      </c>
      <c r="M173" s="48">
        <f t="shared" si="60"/>
        <v>129.51370535999999</v>
      </c>
      <c r="N173" s="49">
        <v>0.050000000000000003</v>
      </c>
      <c r="O173" s="50">
        <f t="shared" si="61"/>
        <v>32.378426339999997</v>
      </c>
      <c r="P173" s="49">
        <v>0.050000000000000003</v>
      </c>
      <c r="Q173" s="50">
        <f t="shared" si="62"/>
        <v>32.378426339999997</v>
      </c>
      <c r="R173" s="51">
        <f t="shared" si="63"/>
        <v>17.43</v>
      </c>
      <c r="S173" s="52">
        <f t="shared" si="64"/>
        <v>453.18000000000001</v>
      </c>
      <c r="T173" s="53">
        <f t="shared" si="65"/>
        <v>0.60884151048583668</v>
      </c>
    </row>
    <row r="174" ht="15.95" customHeight="1">
      <c r="A174" s="342" t="s">
        <v>485</v>
      </c>
      <c r="B174" s="39" t="s">
        <v>398</v>
      </c>
      <c r="C174" s="40" t="str">
        <f>VLOOKUP(B174,'New template'!A:L,2,FALSE)</f>
        <v>E06129</v>
      </c>
      <c r="D174" s="41">
        <v>4</v>
      </c>
      <c r="E174" s="42">
        <v>248</v>
      </c>
      <c r="F174" s="43">
        <v>0</v>
      </c>
      <c r="G174" s="44">
        <f t="shared" si="55"/>
        <v>248</v>
      </c>
      <c r="H174" s="45">
        <f t="shared" si="56"/>
        <v>35.677279999999996</v>
      </c>
      <c r="I174" s="45">
        <f t="shared" si="57"/>
        <v>142.70911999999998</v>
      </c>
      <c r="J174" s="45">
        <f t="shared" si="58"/>
        <v>4.6380463999999995</v>
      </c>
      <c r="K174" s="46">
        <f t="shared" si="59"/>
        <v>124.15693439999998</v>
      </c>
      <c r="L174" s="47">
        <v>0.20000000000000001</v>
      </c>
      <c r="M174" s="48">
        <f t="shared" si="60"/>
        <v>24.831386879999997</v>
      </c>
      <c r="N174" s="49">
        <v>0.050000000000000003</v>
      </c>
      <c r="O174" s="50">
        <f t="shared" si="61"/>
        <v>6.2078467199999992</v>
      </c>
      <c r="P174" s="49">
        <v>0.050000000000000003</v>
      </c>
      <c r="Q174" s="50">
        <f t="shared" si="62"/>
        <v>6.2078467199999992</v>
      </c>
      <c r="R174" s="51">
        <f t="shared" si="63"/>
        <v>21.73</v>
      </c>
      <c r="S174" s="52">
        <f t="shared" si="64"/>
        <v>86.920000000000002</v>
      </c>
      <c r="T174" s="53">
        <f t="shared" si="65"/>
        <v>0.60907109510590496</v>
      </c>
    </row>
    <row r="175" ht="15.95" customHeight="1">
      <c r="A175" s="342" t="s">
        <v>485</v>
      </c>
      <c r="B175" s="39" t="s">
        <v>398</v>
      </c>
      <c r="C175" s="40" t="str">
        <f>VLOOKUP(B175,'New template'!A:L,2,FALSE)</f>
        <v>E06129</v>
      </c>
      <c r="D175" s="41">
        <v>32</v>
      </c>
      <c r="E175" s="42">
        <v>248</v>
      </c>
      <c r="F175" s="43">
        <v>0.40000000000000002</v>
      </c>
      <c r="G175" s="44">
        <f t="shared" si="55"/>
        <v>148</v>
      </c>
      <c r="H175" s="45">
        <f t="shared" si="56"/>
        <v>21.291279999999997</v>
      </c>
      <c r="I175" s="45">
        <f t="shared" si="57"/>
        <v>681.3209599999999</v>
      </c>
      <c r="J175" s="45">
        <f t="shared" si="58"/>
        <v>2.7678663999999995</v>
      </c>
      <c r="K175" s="46">
        <f t="shared" si="59"/>
        <v>592.74923519999993</v>
      </c>
      <c r="L175" s="47">
        <v>0.20000000000000001</v>
      </c>
      <c r="M175" s="48">
        <f t="shared" si="60"/>
        <v>118.54984703999999</v>
      </c>
      <c r="N175" s="49">
        <v>0.050000000000000003</v>
      </c>
      <c r="O175" s="50">
        <f t="shared" si="61"/>
        <v>29.637461759999997</v>
      </c>
      <c r="P175" s="49">
        <v>0.050000000000000003</v>
      </c>
      <c r="Q175" s="50">
        <f t="shared" si="62"/>
        <v>29.637461759999997</v>
      </c>
      <c r="R175" s="51">
        <f t="shared" si="63"/>
        <v>12.970000000000001</v>
      </c>
      <c r="S175" s="52">
        <f t="shared" si="64"/>
        <v>415.04000000000002</v>
      </c>
      <c r="T175" s="53">
        <f t="shared" si="65"/>
        <v>0.60916957552575524</v>
      </c>
    </row>
    <row r="176" ht="15.95" customHeight="1">
      <c r="A176" s="342" t="s">
        <v>485</v>
      </c>
      <c r="B176" s="39" t="s">
        <v>399</v>
      </c>
      <c r="C176" s="40" t="str">
        <f>VLOOKUP(B176,'New template'!A:L,2,FALSE)</f>
        <v>E06635</v>
      </c>
      <c r="D176" s="41">
        <v>1</v>
      </c>
      <c r="E176" s="42">
        <v>348</v>
      </c>
      <c r="F176" s="43">
        <v>0</v>
      </c>
      <c r="G176" s="44">
        <f t="shared" si="55"/>
        <v>348</v>
      </c>
      <c r="H176" s="45">
        <f t="shared" si="56"/>
        <v>50.063279999999999</v>
      </c>
      <c r="I176" s="45">
        <f t="shared" si="57"/>
        <v>50.063279999999999</v>
      </c>
      <c r="J176" s="45">
        <f t="shared" si="58"/>
        <v>6.5082263999999999</v>
      </c>
      <c r="K176" s="46">
        <f t="shared" si="59"/>
        <v>43.555053600000001</v>
      </c>
      <c r="L176" s="47">
        <v>0.20000000000000001</v>
      </c>
      <c r="M176" s="48">
        <f t="shared" si="60"/>
        <v>8.7110107200000009</v>
      </c>
      <c r="N176" s="49">
        <v>0.050000000000000003</v>
      </c>
      <c r="O176" s="50">
        <f t="shared" si="61"/>
        <v>2.1777526800000002</v>
      </c>
      <c r="P176" s="49">
        <v>0.050000000000000003</v>
      </c>
      <c r="Q176" s="50">
        <f t="shared" si="62"/>
        <v>2.1777526800000002</v>
      </c>
      <c r="R176" s="51">
        <f t="shared" si="63"/>
        <v>30.489999999999998</v>
      </c>
      <c r="S176" s="52">
        <f t="shared" si="64"/>
        <v>30.489999999999998</v>
      </c>
      <c r="T176" s="53">
        <f t="shared" si="65"/>
        <v>0.60902921262849741</v>
      </c>
    </row>
    <row r="177" ht="15.95" customHeight="1">
      <c r="A177" s="342" t="s">
        <v>485</v>
      </c>
      <c r="B177" s="39" t="s">
        <v>399</v>
      </c>
      <c r="C177" s="40" t="str">
        <f>VLOOKUP(B177,'New template'!A:L,2,FALSE)</f>
        <v>E06635</v>
      </c>
      <c r="D177" s="41">
        <v>11</v>
      </c>
      <c r="E177" s="42">
        <v>348</v>
      </c>
      <c r="F177" s="43">
        <v>0.40000000000000002</v>
      </c>
      <c r="G177" s="44">
        <f t="shared" si="55"/>
        <v>208</v>
      </c>
      <c r="H177" s="45">
        <f t="shared" si="56"/>
        <v>29.922879999999999</v>
      </c>
      <c r="I177" s="45">
        <f t="shared" si="57"/>
        <v>329.15168</v>
      </c>
      <c r="J177" s="45">
        <f t="shared" si="58"/>
        <v>3.8899743999999998</v>
      </c>
      <c r="K177" s="46">
        <f t="shared" si="59"/>
        <v>286.36196159999997</v>
      </c>
      <c r="L177" s="47">
        <v>0.20000000000000001</v>
      </c>
      <c r="M177" s="48">
        <f t="shared" si="60"/>
        <v>57.272392319999994</v>
      </c>
      <c r="N177" s="49">
        <v>0.050000000000000003</v>
      </c>
      <c r="O177" s="50">
        <f t="shared" si="61"/>
        <v>14.318098079999999</v>
      </c>
      <c r="P177" s="49">
        <v>0.050000000000000003</v>
      </c>
      <c r="Q177" s="50">
        <f t="shared" si="62"/>
        <v>14.318098079999999</v>
      </c>
      <c r="R177" s="51">
        <f t="shared" si="63"/>
        <v>18.219999999999999</v>
      </c>
      <c r="S177" s="52">
        <f t="shared" si="64"/>
        <v>200.41999999999999</v>
      </c>
      <c r="T177" s="53">
        <f t="shared" si="65"/>
        <v>0.60889860869007262</v>
      </c>
    </row>
    <row r="178" ht="15.95" customHeight="1">
      <c r="A178" s="342" t="s">
        <v>485</v>
      </c>
      <c r="B178" s="39" t="s">
        <v>250</v>
      </c>
      <c r="C178" s="40" t="str">
        <f>VLOOKUP(B178,'New template'!A:L,2,FALSE)</f>
        <v>E03024</v>
      </c>
      <c r="D178" s="41">
        <v>2</v>
      </c>
      <c r="E178" s="42">
        <v>198</v>
      </c>
      <c r="F178" s="43">
        <v>0</v>
      </c>
      <c r="G178" s="44">
        <f t="shared" si="55"/>
        <v>198</v>
      </c>
      <c r="H178" s="45">
        <f t="shared" si="56"/>
        <v>28.484279999999998</v>
      </c>
      <c r="I178" s="45">
        <f t="shared" si="57"/>
        <v>56.968559999999997</v>
      </c>
      <c r="J178" s="45">
        <f t="shared" si="58"/>
        <v>3.7029563999999997</v>
      </c>
      <c r="K178" s="46">
        <f t="shared" si="59"/>
        <v>49.562647200000001</v>
      </c>
      <c r="L178" s="47">
        <v>0.20000000000000001</v>
      </c>
      <c r="M178" s="48">
        <f t="shared" si="60"/>
        <v>9.9125294400000001</v>
      </c>
      <c r="N178" s="49">
        <v>0.050000000000000003</v>
      </c>
      <c r="O178" s="50">
        <f t="shared" si="61"/>
        <v>2.47813236</v>
      </c>
      <c r="P178" s="49">
        <v>0.050000000000000003</v>
      </c>
      <c r="Q178" s="50">
        <f t="shared" si="62"/>
        <v>2.47813236</v>
      </c>
      <c r="R178" s="51">
        <f t="shared" si="63"/>
        <v>17.350000000000001</v>
      </c>
      <c r="S178" s="52">
        <f t="shared" si="64"/>
        <v>34.700000000000003</v>
      </c>
      <c r="T178" s="53">
        <f t="shared" si="65"/>
        <v>0.60910790091938438</v>
      </c>
    </row>
    <row r="179" ht="15.95" customHeight="1">
      <c r="A179" s="342" t="s">
        <v>485</v>
      </c>
      <c r="B179" s="39" t="s">
        <v>250</v>
      </c>
      <c r="C179" s="40" t="str">
        <f>VLOOKUP(B179,'New template'!A:L,2,FALSE)</f>
        <v>E03024</v>
      </c>
      <c r="D179" s="41">
        <v>35</v>
      </c>
      <c r="E179" s="42">
        <v>198</v>
      </c>
      <c r="F179" s="43">
        <v>0.75</v>
      </c>
      <c r="G179" s="44">
        <f t="shared" si="55"/>
        <v>49</v>
      </c>
      <c r="H179" s="45">
        <f t="shared" si="56"/>
        <v>7.0491399999999995</v>
      </c>
      <c r="I179" s="45">
        <f t="shared" si="57"/>
        <v>246.7199</v>
      </c>
      <c r="J179" s="45">
        <f t="shared" si="58"/>
        <v>0.91638819999999999</v>
      </c>
      <c r="K179" s="46">
        <f t="shared" si="59"/>
        <v>214.64631299999999</v>
      </c>
      <c r="L179" s="47">
        <v>0.20000000000000001</v>
      </c>
      <c r="M179" s="48">
        <f t="shared" si="60"/>
        <v>42.929262600000001</v>
      </c>
      <c r="N179" s="49">
        <v>0.050000000000000003</v>
      </c>
      <c r="O179" s="50">
        <f t="shared" si="61"/>
        <v>10.73231565</v>
      </c>
      <c r="P179" s="49">
        <v>0.050000000000000003</v>
      </c>
      <c r="Q179" s="50">
        <f t="shared" si="62"/>
        <v>10.73231565</v>
      </c>
      <c r="R179" s="51">
        <f t="shared" si="63"/>
        <v>4.29</v>
      </c>
      <c r="S179" s="52">
        <f t="shared" si="64"/>
        <v>150.15000000000001</v>
      </c>
      <c r="T179" s="53">
        <f t="shared" si="65"/>
        <v>0.60858487702045927</v>
      </c>
    </row>
    <row r="180" ht="15.95" customHeight="1">
      <c r="A180" s="342" t="s">
        <v>485</v>
      </c>
      <c r="B180" s="39" t="s">
        <v>390</v>
      </c>
      <c r="C180" s="40" t="str">
        <f>VLOOKUP(B180,'New template'!A:L,2,FALSE)</f>
        <v>E06168</v>
      </c>
      <c r="D180" s="41">
        <v>1</v>
      </c>
      <c r="E180" s="42">
        <v>178</v>
      </c>
      <c r="F180" s="43">
        <v>0.34000000000000002</v>
      </c>
      <c r="G180" s="44">
        <f t="shared" si="55"/>
        <v>117</v>
      </c>
      <c r="H180" s="45">
        <f t="shared" si="56"/>
        <v>16.831619999999997</v>
      </c>
      <c r="I180" s="45">
        <f t="shared" si="57"/>
        <v>16.831619999999997</v>
      </c>
      <c r="J180" s="45">
        <f t="shared" si="58"/>
        <v>2.1881105999999999</v>
      </c>
      <c r="K180" s="46">
        <f t="shared" si="59"/>
        <v>14.643509399999997</v>
      </c>
      <c r="L180" s="47">
        <v>0.20000000000000001</v>
      </c>
      <c r="M180" s="48">
        <f t="shared" si="60"/>
        <v>2.9287018799999998</v>
      </c>
      <c r="N180" s="49">
        <v>0.050000000000000003</v>
      </c>
      <c r="O180" s="50">
        <f t="shared" si="61"/>
        <v>0.73217546999999994</v>
      </c>
      <c r="P180" s="49">
        <v>0.050000000000000003</v>
      </c>
      <c r="Q180" s="50">
        <f t="shared" si="62"/>
        <v>0.73217546999999994</v>
      </c>
      <c r="R180" s="51">
        <f t="shared" si="63"/>
        <v>10.25</v>
      </c>
      <c r="S180" s="52">
        <f t="shared" si="64"/>
        <v>10.25</v>
      </c>
      <c r="T180" s="53">
        <f t="shared" si="65"/>
        <v>0.60897287367466713</v>
      </c>
    </row>
    <row r="181" ht="15.95" customHeight="1">
      <c r="A181" s="342" t="s">
        <v>485</v>
      </c>
      <c r="B181" s="39" t="s">
        <v>441</v>
      </c>
      <c r="C181" s="40" t="str">
        <f>VLOOKUP(B181,'New template'!A:L,2,FALSE)</f>
        <v>E06381</v>
      </c>
      <c r="D181" s="41">
        <v>9</v>
      </c>
      <c r="E181" s="42">
        <v>198</v>
      </c>
      <c r="F181" s="43">
        <v>0.34999999999999998</v>
      </c>
      <c r="G181" s="44">
        <f t="shared" si="55"/>
        <v>128</v>
      </c>
      <c r="H181" s="45">
        <f t="shared" si="56"/>
        <v>18.414079999999998</v>
      </c>
      <c r="I181" s="45">
        <f t="shared" si="57"/>
        <v>165.72672</v>
      </c>
      <c r="J181" s="45">
        <f t="shared" si="58"/>
        <v>2.3938303999999997</v>
      </c>
      <c r="K181" s="46">
        <f t="shared" si="59"/>
        <v>144.1822464</v>
      </c>
      <c r="L181" s="47">
        <v>0.20000000000000001</v>
      </c>
      <c r="M181" s="48">
        <f t="shared" si="60"/>
        <v>28.83644928</v>
      </c>
      <c r="N181" s="49">
        <v>0.050000000000000003</v>
      </c>
      <c r="O181" s="50">
        <f t="shared" si="61"/>
        <v>7.20911232</v>
      </c>
      <c r="P181" s="49">
        <v>0.050000000000000003</v>
      </c>
      <c r="Q181" s="50">
        <f t="shared" si="62"/>
        <v>7.20911232</v>
      </c>
      <c r="R181" s="51">
        <f t="shared" si="63"/>
        <v>11.210000000000001</v>
      </c>
      <c r="S181" s="52">
        <f t="shared" si="64"/>
        <v>100.89000000000001</v>
      </c>
      <c r="T181" s="53">
        <f t="shared" si="65"/>
        <v>0.60877328652856955</v>
      </c>
    </row>
    <row r="182" ht="15.95" customHeight="1">
      <c r="A182" s="342" t="s">
        <v>485</v>
      </c>
      <c r="B182" s="39" t="s">
        <v>443</v>
      </c>
      <c r="C182" s="40" t="str">
        <f>VLOOKUP(B182,'New template'!A:L,2,FALSE)</f>
        <v>E06689</v>
      </c>
      <c r="D182" s="41">
        <v>1</v>
      </c>
      <c r="E182" s="42">
        <v>298</v>
      </c>
      <c r="F182" s="43">
        <v>0</v>
      </c>
      <c r="G182" s="44">
        <f t="shared" si="55"/>
        <v>298</v>
      </c>
      <c r="H182" s="45">
        <f t="shared" si="56"/>
        <v>42.870279999999994</v>
      </c>
      <c r="I182" s="45">
        <f t="shared" si="57"/>
        <v>42.870279999999994</v>
      </c>
      <c r="J182" s="45">
        <f t="shared" si="58"/>
        <v>5.5731363999999992</v>
      </c>
      <c r="K182" s="46">
        <f t="shared" si="59"/>
        <v>37.297143599999998</v>
      </c>
      <c r="L182" s="47">
        <v>0.20000000000000001</v>
      </c>
      <c r="M182" s="48">
        <f t="shared" si="60"/>
        <v>7.45942872</v>
      </c>
      <c r="N182" s="49">
        <v>0.050000000000000003</v>
      </c>
      <c r="O182" s="50">
        <f t="shared" si="61"/>
        <v>1.86485718</v>
      </c>
      <c r="P182" s="49">
        <v>0.050000000000000003</v>
      </c>
      <c r="Q182" s="50">
        <f t="shared" si="62"/>
        <v>1.86485718</v>
      </c>
      <c r="R182" s="51">
        <f t="shared" si="63"/>
        <v>26.109999999999999</v>
      </c>
      <c r="S182" s="52">
        <f t="shared" si="64"/>
        <v>26.109999999999999</v>
      </c>
      <c r="T182" s="53">
        <f t="shared" si="65"/>
        <v>0.6090466402365462</v>
      </c>
    </row>
    <row r="183" ht="15.95" customHeight="1">
      <c r="A183" s="342" t="s">
        <v>485</v>
      </c>
      <c r="B183" s="39" t="s">
        <v>443</v>
      </c>
      <c r="C183" s="40" t="str">
        <f>VLOOKUP(B183,'New template'!A:L,2,FALSE)</f>
        <v>E06689</v>
      </c>
      <c r="D183" s="41">
        <v>1</v>
      </c>
      <c r="E183" s="42">
        <v>298</v>
      </c>
      <c r="F183" s="43">
        <v>0.34999999999999998</v>
      </c>
      <c r="G183" s="44">
        <f t="shared" si="55"/>
        <v>193</v>
      </c>
      <c r="H183" s="45">
        <f t="shared" si="56"/>
        <v>27.764979999999998</v>
      </c>
      <c r="I183" s="45">
        <f t="shared" si="57"/>
        <v>27.764979999999998</v>
      </c>
      <c r="J183" s="45">
        <f t="shared" si="58"/>
        <v>3.6094473999999996</v>
      </c>
      <c r="K183" s="46">
        <f t="shared" si="59"/>
        <v>24.155532599999997</v>
      </c>
      <c r="L183" s="47">
        <v>0.20000000000000001</v>
      </c>
      <c r="M183" s="48">
        <f t="shared" si="60"/>
        <v>4.8311065199999996</v>
      </c>
      <c r="N183" s="49">
        <v>0.050000000000000003</v>
      </c>
      <c r="O183" s="50">
        <f t="shared" si="61"/>
        <v>1.2077766299999999</v>
      </c>
      <c r="P183" s="49">
        <v>0.050000000000000003</v>
      </c>
      <c r="Q183" s="50">
        <f t="shared" si="62"/>
        <v>1.2077766299999999</v>
      </c>
      <c r="R183" s="51">
        <f t="shared" si="63"/>
        <v>16.91</v>
      </c>
      <c r="S183" s="52">
        <f t="shared" si="64"/>
        <v>16.91</v>
      </c>
      <c r="T183" s="53">
        <f t="shared" si="65"/>
        <v>0.60904059718393466</v>
      </c>
    </row>
    <row r="184" ht="15.95" customHeight="1">
      <c r="A184" s="342" t="s">
        <v>485</v>
      </c>
      <c r="B184" s="39" t="s">
        <v>262</v>
      </c>
      <c r="C184" s="40" t="str">
        <f>VLOOKUP(B184,'New template'!A:L,2,FALSE)</f>
        <v>E03191</v>
      </c>
      <c r="D184" s="41">
        <v>21</v>
      </c>
      <c r="E184" s="42">
        <v>258</v>
      </c>
      <c r="F184" s="43">
        <v>0.80000000000000004</v>
      </c>
      <c r="G184" s="44">
        <f t="shared" si="55"/>
        <v>51</v>
      </c>
      <c r="H184" s="45">
        <f t="shared" si="56"/>
        <v>7.3368599999999997</v>
      </c>
      <c r="I184" s="45">
        <f t="shared" si="57"/>
        <v>154.07406</v>
      </c>
      <c r="J184" s="45">
        <f t="shared" si="58"/>
        <v>0.95379179999999997</v>
      </c>
      <c r="K184" s="46">
        <f t="shared" si="59"/>
        <v>134.04443219999999</v>
      </c>
      <c r="L184" s="47">
        <v>0.20000000000000001</v>
      </c>
      <c r="M184" s="48">
        <f t="shared" si="60"/>
        <v>26.808886439999998</v>
      </c>
      <c r="N184" s="49">
        <v>0.050000000000000003</v>
      </c>
      <c r="O184" s="50">
        <f t="shared" si="61"/>
        <v>6.7022216099999996</v>
      </c>
      <c r="P184" s="49">
        <v>0.050000000000000003</v>
      </c>
      <c r="Q184" s="50">
        <f t="shared" si="62"/>
        <v>6.7022216099999996</v>
      </c>
      <c r="R184" s="51">
        <f t="shared" si="63"/>
        <v>4.4699999999999998</v>
      </c>
      <c r="S184" s="52">
        <f t="shared" si="64"/>
        <v>93.86999999999999</v>
      </c>
      <c r="T184" s="53">
        <f t="shared" si="65"/>
        <v>0.60925245949902262</v>
      </c>
    </row>
    <row r="185" ht="15.95" customHeight="1">
      <c r="A185" s="342" t="s">
        <v>485</v>
      </c>
      <c r="B185" s="39" t="s">
        <v>586</v>
      </c>
      <c r="C185" s="40" t="s">
        <v>555</v>
      </c>
      <c r="D185" s="41">
        <v>1</v>
      </c>
      <c r="E185" s="42">
        <v>198</v>
      </c>
      <c r="F185" s="43">
        <v>0</v>
      </c>
      <c r="G185" s="44">
        <f t="shared" si="55"/>
        <v>198</v>
      </c>
      <c r="H185" s="45">
        <f t="shared" si="56"/>
        <v>28.484279999999998</v>
      </c>
      <c r="I185" s="45">
        <f t="shared" si="57"/>
        <v>28.484279999999998</v>
      </c>
      <c r="J185" s="45">
        <f t="shared" si="58"/>
        <v>3.7029563999999997</v>
      </c>
      <c r="K185" s="46">
        <f t="shared" si="59"/>
        <v>24.7813236</v>
      </c>
      <c r="L185" s="47">
        <v>0.20000000000000001</v>
      </c>
      <c r="M185" s="48">
        <f t="shared" si="60"/>
        <v>4.9562647200000001</v>
      </c>
      <c r="N185" s="49">
        <v>0.050000000000000003</v>
      </c>
      <c r="O185" s="50">
        <f t="shared" si="61"/>
        <v>1.23906618</v>
      </c>
      <c r="P185" s="49">
        <v>0.050000000000000003</v>
      </c>
      <c r="Q185" s="50">
        <f t="shared" si="62"/>
        <v>1.23906618</v>
      </c>
      <c r="R185" s="51">
        <f t="shared" si="63"/>
        <v>17.350000000000001</v>
      </c>
      <c r="S185" s="52">
        <f t="shared" si="64"/>
        <v>17.350000000000001</v>
      </c>
      <c r="T185" s="53">
        <f t="shared" si="65"/>
        <v>0.60910790091938438</v>
      </c>
    </row>
    <row r="186" ht="15.95" customHeight="1">
      <c r="A186" s="342" t="s">
        <v>485</v>
      </c>
      <c r="B186" s="39" t="s">
        <v>528</v>
      </c>
      <c r="C186" s="40" t="s">
        <v>555</v>
      </c>
      <c r="D186" s="41">
        <v>5</v>
      </c>
      <c r="E186" s="42">
        <v>198</v>
      </c>
      <c r="F186" s="43">
        <v>0.25</v>
      </c>
      <c r="G186" s="44">
        <f t="shared" si="55"/>
        <v>148</v>
      </c>
      <c r="H186" s="45">
        <f t="shared" si="56"/>
        <v>21.291279999999997</v>
      </c>
      <c r="I186" s="45">
        <f t="shared" si="57"/>
        <v>106.45639999999999</v>
      </c>
      <c r="J186" s="45">
        <f t="shared" si="58"/>
        <v>2.7678663999999995</v>
      </c>
      <c r="K186" s="46">
        <f t="shared" si="59"/>
        <v>92.617067999999989</v>
      </c>
      <c r="L186" s="47">
        <v>0.20000000000000001</v>
      </c>
      <c r="M186" s="48">
        <f t="shared" si="60"/>
        <v>18.523413599999998</v>
      </c>
      <c r="N186" s="49">
        <v>0.050000000000000003</v>
      </c>
      <c r="O186" s="50">
        <f t="shared" si="61"/>
        <v>4.6308533999999995</v>
      </c>
      <c r="P186" s="49">
        <v>0.050000000000000003</v>
      </c>
      <c r="Q186" s="50">
        <f t="shared" si="62"/>
        <v>4.6308533999999995</v>
      </c>
      <c r="R186" s="51">
        <f t="shared" si="63"/>
        <v>12.970000000000001</v>
      </c>
      <c r="S186" s="52">
        <f t="shared" si="64"/>
        <v>64.850000000000009</v>
      </c>
      <c r="T186" s="53">
        <f t="shared" si="65"/>
        <v>0.60916957552575535</v>
      </c>
    </row>
    <row r="187" ht="15.95" customHeight="1">
      <c r="A187" s="342" t="s">
        <v>485</v>
      </c>
      <c r="B187" s="39" t="s">
        <v>587</v>
      </c>
      <c r="C187" s="40" t="s">
        <v>556</v>
      </c>
      <c r="D187" s="41">
        <v>1</v>
      </c>
      <c r="E187" s="42">
        <v>298</v>
      </c>
      <c r="F187" s="43">
        <v>0.25</v>
      </c>
      <c r="G187" s="44">
        <f t="shared" si="55"/>
        <v>223</v>
      </c>
      <c r="H187" s="45">
        <f t="shared" si="56"/>
        <v>32.080779999999997</v>
      </c>
      <c r="I187" s="45">
        <f t="shared" si="57"/>
        <v>32.080779999999997</v>
      </c>
      <c r="J187" s="45">
        <f t="shared" si="58"/>
        <v>4.1705014</v>
      </c>
      <c r="K187" s="46">
        <f t="shared" si="59"/>
        <v>27.910278599999998</v>
      </c>
      <c r="L187" s="47">
        <v>0.20000000000000001</v>
      </c>
      <c r="M187" s="48">
        <f t="shared" si="60"/>
        <v>5.5820557199999996</v>
      </c>
      <c r="N187" s="49">
        <v>0.050000000000000003</v>
      </c>
      <c r="O187" s="50">
        <f t="shared" si="61"/>
        <v>1.3955139299999999</v>
      </c>
      <c r="P187" s="49">
        <v>0.050000000000000003</v>
      </c>
      <c r="Q187" s="50">
        <f t="shared" si="62"/>
        <v>1.3955139299999999</v>
      </c>
      <c r="R187" s="51">
        <f t="shared" si="63"/>
        <v>19.539999999999999</v>
      </c>
      <c r="S187" s="52">
        <f t="shared" si="64"/>
        <v>19.539999999999999</v>
      </c>
      <c r="T187" s="53">
        <f t="shared" si="65"/>
        <v>0.60908743490650796</v>
      </c>
    </row>
    <row r="188" ht="15.95" customHeight="1">
      <c r="A188" s="342" t="s">
        <v>485</v>
      </c>
      <c r="B188" s="39" t="s">
        <v>529</v>
      </c>
      <c r="C188" s="40" t="s">
        <v>556</v>
      </c>
      <c r="D188" s="41">
        <v>2</v>
      </c>
      <c r="E188" s="42">
        <v>298</v>
      </c>
      <c r="F188" s="43">
        <v>0</v>
      </c>
      <c r="G188" s="44">
        <f t="shared" si="55"/>
        <v>298</v>
      </c>
      <c r="H188" s="45">
        <f t="shared" si="56"/>
        <v>42.870279999999994</v>
      </c>
      <c r="I188" s="45">
        <f t="shared" si="57"/>
        <v>85.740559999999988</v>
      </c>
      <c r="J188" s="45">
        <f t="shared" si="58"/>
        <v>5.5731363999999992</v>
      </c>
      <c r="K188" s="46">
        <f t="shared" si="59"/>
        <v>74.594287199999997</v>
      </c>
      <c r="L188" s="47">
        <v>0.20000000000000001</v>
      </c>
      <c r="M188" s="48">
        <f t="shared" si="60"/>
        <v>14.91885744</v>
      </c>
      <c r="N188" s="49">
        <v>0.050000000000000003</v>
      </c>
      <c r="O188" s="50">
        <f t="shared" si="61"/>
        <v>3.72971436</v>
      </c>
      <c r="P188" s="49">
        <v>0.050000000000000003</v>
      </c>
      <c r="Q188" s="50">
        <f t="shared" si="62"/>
        <v>3.72971436</v>
      </c>
      <c r="R188" s="51">
        <f t="shared" si="63"/>
        <v>26.109999999999999</v>
      </c>
      <c r="S188" s="52">
        <f t="shared" si="64"/>
        <v>52.219999999999999</v>
      </c>
      <c r="T188" s="53">
        <f t="shared" si="65"/>
        <v>0.6090466402365462</v>
      </c>
    </row>
    <row r="189" ht="15.95" customHeight="1">
      <c r="A189" s="342" t="s">
        <v>485</v>
      </c>
      <c r="B189" s="39" t="s">
        <v>264</v>
      </c>
      <c r="C189" s="40" t="str">
        <f>VLOOKUP(B189,'New template'!A:L,2,FALSE)</f>
        <v>E01607</v>
      </c>
      <c r="D189" s="41">
        <v>46</v>
      </c>
      <c r="E189" s="42">
        <v>314</v>
      </c>
      <c r="F189" s="43">
        <v>0.90000000000000002</v>
      </c>
      <c r="G189" s="44">
        <f t="shared" si="55"/>
        <v>31</v>
      </c>
      <c r="H189" s="45">
        <f t="shared" si="56"/>
        <v>4.4596599999999995</v>
      </c>
      <c r="I189" s="45">
        <f t="shared" si="57"/>
        <v>205.14435999999998</v>
      </c>
      <c r="J189" s="45">
        <f t="shared" si="58"/>
        <v>0.57975579999999993</v>
      </c>
      <c r="K189" s="46">
        <f t="shared" si="59"/>
        <v>178.47559319999996</v>
      </c>
      <c r="L189" s="47">
        <v>0.20000000000000001</v>
      </c>
      <c r="M189" s="48">
        <f t="shared" si="60"/>
        <v>35.695118639999997</v>
      </c>
      <c r="N189" s="49">
        <v>0.050000000000000003</v>
      </c>
      <c r="O189" s="50">
        <f t="shared" si="61"/>
        <v>8.9237796599999992</v>
      </c>
      <c r="P189" s="49">
        <v>0.050000000000000003</v>
      </c>
      <c r="Q189" s="50">
        <f t="shared" si="62"/>
        <v>8.9237796599999992</v>
      </c>
      <c r="R189" s="51">
        <f t="shared" si="63"/>
        <v>2.7200000000000002</v>
      </c>
      <c r="S189" s="52">
        <f t="shared" si="64"/>
        <v>125.12</v>
      </c>
      <c r="T189" s="53">
        <f t="shared" si="65"/>
        <v>0.60991196638308753</v>
      </c>
    </row>
    <row r="190" ht="15.95" customHeight="1">
      <c r="A190" s="342" t="s">
        <v>485</v>
      </c>
      <c r="B190" s="39" t="s">
        <v>278</v>
      </c>
      <c r="C190" s="40" t="str">
        <f>VLOOKUP(B190,'New template'!A:L,2,FALSE)</f>
        <v>E06534</v>
      </c>
      <c r="D190" s="41">
        <v>2</v>
      </c>
      <c r="E190" s="42">
        <v>348</v>
      </c>
      <c r="F190" s="43">
        <v>0.69999999999999996</v>
      </c>
      <c r="G190" s="44">
        <f t="shared" si="55"/>
        <v>104</v>
      </c>
      <c r="H190" s="45">
        <f t="shared" si="56"/>
        <v>14.96144</v>
      </c>
      <c r="I190" s="45">
        <f t="shared" si="57"/>
        <v>29.922879999999999</v>
      </c>
      <c r="J190" s="45">
        <f t="shared" si="58"/>
        <v>1.9449871999999999</v>
      </c>
      <c r="K190" s="46">
        <f t="shared" si="59"/>
        <v>26.032905599999999</v>
      </c>
      <c r="L190" s="47">
        <v>0.20000000000000001</v>
      </c>
      <c r="M190" s="48">
        <f t="shared" si="60"/>
        <v>5.2065811200000001</v>
      </c>
      <c r="N190" s="49">
        <v>0.050000000000000003</v>
      </c>
      <c r="O190" s="50">
        <f t="shared" si="61"/>
        <v>1.30164528</v>
      </c>
      <c r="P190" s="49">
        <v>0.050000000000000003</v>
      </c>
      <c r="Q190" s="50">
        <f t="shared" si="62"/>
        <v>1.30164528</v>
      </c>
      <c r="R190" s="51">
        <f t="shared" si="63"/>
        <v>9.1099999999999994</v>
      </c>
      <c r="S190" s="52">
        <f t="shared" si="64"/>
        <v>18.219999999999999</v>
      </c>
      <c r="T190" s="53">
        <f t="shared" si="65"/>
        <v>0.60889860869007262</v>
      </c>
    </row>
    <row r="191" ht="15.95" customHeight="1">
      <c r="A191" s="342" t="s">
        <v>485</v>
      </c>
      <c r="B191" s="39" t="s">
        <v>520</v>
      </c>
      <c r="C191" s="40" t="s">
        <v>561</v>
      </c>
      <c r="D191" s="41">
        <v>6</v>
      </c>
      <c r="E191" s="42">
        <v>198</v>
      </c>
      <c r="F191" s="43">
        <v>0.34000000000000002</v>
      </c>
      <c r="G191" s="44">
        <f t="shared" si="55"/>
        <v>130</v>
      </c>
      <c r="H191" s="45">
        <f t="shared" si="56"/>
        <v>18.701799999999999</v>
      </c>
      <c r="I191" s="45">
        <f t="shared" si="57"/>
        <v>112.21079999999999</v>
      </c>
      <c r="J191" s="45">
        <f t="shared" si="58"/>
        <v>2.4312339999999999</v>
      </c>
      <c r="K191" s="46">
        <f t="shared" si="59"/>
        <v>97.623395999999985</v>
      </c>
      <c r="L191" s="47">
        <v>0.20000000000000001</v>
      </c>
      <c r="M191" s="48">
        <f t="shared" si="60"/>
        <v>19.524679199999998</v>
      </c>
      <c r="N191" s="49">
        <v>0.050000000000000003</v>
      </c>
      <c r="O191" s="50">
        <f t="shared" si="61"/>
        <v>4.8811697999999994</v>
      </c>
      <c r="P191" s="49">
        <v>0.050000000000000003</v>
      </c>
      <c r="Q191" s="50">
        <f t="shared" si="62"/>
        <v>4.8811697999999994</v>
      </c>
      <c r="R191" s="51">
        <f t="shared" si="63"/>
        <v>11.390000000000001</v>
      </c>
      <c r="S191" s="52">
        <f t="shared" si="64"/>
        <v>68.340000000000003</v>
      </c>
      <c r="T191" s="53">
        <f t="shared" si="65"/>
        <v>0.60903228566234269</v>
      </c>
    </row>
    <row r="192" ht="15.95" customHeight="1">
      <c r="A192" s="342" t="s">
        <v>485</v>
      </c>
      <c r="B192" s="39" t="s">
        <v>395</v>
      </c>
      <c r="C192" s="40" t="str">
        <f>VLOOKUP(B192,'New template'!A:L,2,FALSE)</f>
        <v>E06305</v>
      </c>
      <c r="D192" s="41">
        <v>2</v>
      </c>
      <c r="E192" s="42">
        <v>198</v>
      </c>
      <c r="F192" s="43">
        <v>0.75</v>
      </c>
      <c r="G192" s="44">
        <f t="shared" si="55"/>
        <v>49</v>
      </c>
      <c r="H192" s="45">
        <f t="shared" si="56"/>
        <v>7.0491399999999995</v>
      </c>
      <c r="I192" s="45">
        <f t="shared" si="57"/>
        <v>14.098279999999999</v>
      </c>
      <c r="J192" s="45">
        <f t="shared" si="58"/>
        <v>0.91638819999999999</v>
      </c>
      <c r="K192" s="46">
        <f t="shared" si="59"/>
        <v>12.265503599999999</v>
      </c>
      <c r="L192" s="47">
        <v>0.20000000000000001</v>
      </c>
      <c r="M192" s="48">
        <f t="shared" si="60"/>
        <v>2.4531007200000001</v>
      </c>
      <c r="N192" s="49">
        <v>0.050000000000000003</v>
      </c>
      <c r="O192" s="50">
        <f t="shared" si="61"/>
        <v>0.61327518000000003</v>
      </c>
      <c r="P192" s="49">
        <v>0.050000000000000003</v>
      </c>
      <c r="Q192" s="50">
        <f t="shared" si="62"/>
        <v>0.61327518000000003</v>
      </c>
      <c r="R192" s="51">
        <f t="shared" si="63"/>
        <v>4.29</v>
      </c>
      <c r="S192" s="52">
        <f t="shared" si="64"/>
        <v>8.5800000000000001</v>
      </c>
      <c r="T192" s="53">
        <f t="shared" si="65"/>
        <v>0.60858487702045927</v>
      </c>
    </row>
    <row r="193" ht="15.95" customHeight="1">
      <c r="A193" s="342" t="s">
        <v>485</v>
      </c>
      <c r="B193" s="39" t="s">
        <v>331</v>
      </c>
      <c r="C193" s="40" t="str">
        <f>VLOOKUP(B193,'New template'!A:L,2,FALSE)</f>
        <v>E05838</v>
      </c>
      <c r="D193" s="41">
        <v>181</v>
      </c>
      <c r="E193" s="42">
        <v>348</v>
      </c>
      <c r="F193" s="43">
        <v>0.5</v>
      </c>
      <c r="G193" s="44">
        <f t="shared" si="55"/>
        <v>174</v>
      </c>
      <c r="H193" s="45">
        <f t="shared" si="56"/>
        <v>25.031639999999999</v>
      </c>
      <c r="I193" s="45">
        <f t="shared" si="57"/>
        <v>4530.7268400000003</v>
      </c>
      <c r="J193" s="45">
        <f t="shared" si="58"/>
        <v>3.2541131999999999</v>
      </c>
      <c r="K193" s="46">
        <f t="shared" si="59"/>
        <v>3941.7323507999999</v>
      </c>
      <c r="L193" s="47">
        <v>0.20000000000000001</v>
      </c>
      <c r="M193" s="48">
        <f t="shared" si="60"/>
        <v>788.34647016000008</v>
      </c>
      <c r="N193" s="49">
        <v>0.050000000000000003</v>
      </c>
      <c r="O193" s="50">
        <f t="shared" si="61"/>
        <v>197.08661754000002</v>
      </c>
      <c r="P193" s="49">
        <v>0.050000000000000003</v>
      </c>
      <c r="Q193" s="50">
        <f t="shared" si="62"/>
        <v>197.08661754000002</v>
      </c>
      <c r="R193" s="51">
        <f t="shared" si="63"/>
        <v>15.24</v>
      </c>
      <c r="S193" s="52">
        <f t="shared" si="64"/>
        <v>2758.4400000000001</v>
      </c>
      <c r="T193" s="53">
        <f t="shared" si="65"/>
        <v>0.60882946542855365</v>
      </c>
    </row>
    <row r="194" ht="15.95" customHeight="1">
      <c r="A194" s="342" t="s">
        <v>485</v>
      </c>
      <c r="B194" s="39" t="s">
        <v>331</v>
      </c>
      <c r="C194" s="40" t="str">
        <f>VLOOKUP(B194,'New template'!A:L,2,FALSE)</f>
        <v>E05838</v>
      </c>
      <c r="D194" s="41">
        <v>2</v>
      </c>
      <c r="E194" s="42">
        <v>348</v>
      </c>
      <c r="F194" s="43">
        <v>0</v>
      </c>
      <c r="G194" s="44">
        <f t="shared" si="55"/>
        <v>348</v>
      </c>
      <c r="H194" s="45">
        <f t="shared" si="56"/>
        <v>50.063279999999999</v>
      </c>
      <c r="I194" s="45">
        <f t="shared" si="57"/>
        <v>100.12656</v>
      </c>
      <c r="J194" s="45">
        <f t="shared" si="58"/>
        <v>6.5082263999999999</v>
      </c>
      <c r="K194" s="46">
        <f t="shared" si="59"/>
        <v>87.110107200000002</v>
      </c>
      <c r="L194" s="47">
        <v>0.20000000000000001</v>
      </c>
      <c r="M194" s="48">
        <f t="shared" si="60"/>
        <v>17.422021440000002</v>
      </c>
      <c r="N194" s="49">
        <v>0.050000000000000003</v>
      </c>
      <c r="O194" s="50">
        <f t="shared" si="61"/>
        <v>4.3555053600000004</v>
      </c>
      <c r="P194" s="49">
        <v>0.050000000000000003</v>
      </c>
      <c r="Q194" s="50">
        <f t="shared" si="62"/>
        <v>4.3555053600000004</v>
      </c>
      <c r="R194" s="51">
        <f t="shared" si="63"/>
        <v>30.489999999999998</v>
      </c>
      <c r="S194" s="52">
        <f t="shared" si="64"/>
        <v>60.979999999999997</v>
      </c>
      <c r="T194" s="53">
        <f t="shared" si="65"/>
        <v>0.60902921262849741</v>
      </c>
    </row>
    <row r="195" ht="15.95" customHeight="1">
      <c r="A195" s="342" t="s">
        <v>485</v>
      </c>
      <c r="B195" s="39" t="s">
        <v>32</v>
      </c>
      <c r="C195" s="40" t="str">
        <f>VLOOKUP(B195,'New template'!A:L,2,FALSE)</f>
        <v>E05837</v>
      </c>
      <c r="D195" s="41">
        <v>1119</v>
      </c>
      <c r="E195" s="42">
        <v>298</v>
      </c>
      <c r="F195" s="43">
        <v>0.5</v>
      </c>
      <c r="G195" s="44">
        <f t="shared" si="55"/>
        <v>149</v>
      </c>
      <c r="H195" s="45">
        <f t="shared" si="56"/>
        <v>21.435139999999997</v>
      </c>
      <c r="I195" s="45">
        <f t="shared" si="57"/>
        <v>23985.921659999996</v>
      </c>
      <c r="J195" s="45">
        <f t="shared" si="58"/>
        <v>2.7865681999999996</v>
      </c>
      <c r="K195" s="46">
        <f t="shared" si="59"/>
        <v>20867.7518442</v>
      </c>
      <c r="L195" s="47">
        <v>0.20000000000000001</v>
      </c>
      <c r="M195" s="48">
        <f t="shared" si="60"/>
        <v>4173.5503688400004</v>
      </c>
      <c r="N195" s="49">
        <v>0.050000000000000003</v>
      </c>
      <c r="O195" s="50">
        <f t="shared" si="61"/>
        <v>1043.3875922100001</v>
      </c>
      <c r="P195" s="49">
        <v>0.050000000000000003</v>
      </c>
      <c r="Q195" s="50">
        <f t="shared" si="62"/>
        <v>1043.3875922100001</v>
      </c>
      <c r="R195" s="51">
        <f t="shared" si="63"/>
        <v>13.050000000000001</v>
      </c>
      <c r="S195" s="52">
        <f t="shared" si="64"/>
        <v>14602.950000000001</v>
      </c>
      <c r="T195" s="53">
        <f t="shared" si="65"/>
        <v>0.60881337840573946</v>
      </c>
    </row>
    <row r="196" ht="15.95" customHeight="1">
      <c r="A196" s="342" t="s">
        <v>485</v>
      </c>
      <c r="B196" s="39" t="s">
        <v>32</v>
      </c>
      <c r="C196" s="40" t="str">
        <f>VLOOKUP(B196,'New template'!A:L,2,FALSE)</f>
        <v>E05837</v>
      </c>
      <c r="D196" s="41">
        <v>14</v>
      </c>
      <c r="E196" s="42">
        <v>298</v>
      </c>
      <c r="F196" s="43">
        <v>0</v>
      </c>
      <c r="G196" s="44">
        <f t="shared" si="55"/>
        <v>298</v>
      </c>
      <c r="H196" s="45">
        <f t="shared" si="56"/>
        <v>42.870279999999994</v>
      </c>
      <c r="I196" s="45">
        <f t="shared" si="57"/>
        <v>600.18391999999994</v>
      </c>
      <c r="J196" s="45">
        <f t="shared" si="58"/>
        <v>5.5731363999999992</v>
      </c>
      <c r="K196" s="46">
        <f t="shared" si="59"/>
        <v>522.16001039999992</v>
      </c>
      <c r="L196" s="47">
        <v>0.20000000000000001</v>
      </c>
      <c r="M196" s="48">
        <f t="shared" si="60"/>
        <v>104.43200207999999</v>
      </c>
      <c r="N196" s="49">
        <v>0.050000000000000003</v>
      </c>
      <c r="O196" s="50">
        <f t="shared" si="61"/>
        <v>26.108000519999997</v>
      </c>
      <c r="P196" s="49">
        <v>0.050000000000000003</v>
      </c>
      <c r="Q196" s="50">
        <f t="shared" si="62"/>
        <v>26.108000519999997</v>
      </c>
      <c r="R196" s="51">
        <f t="shared" si="63"/>
        <v>26.109999999999999</v>
      </c>
      <c r="S196" s="52">
        <f t="shared" si="64"/>
        <v>365.53999999999996</v>
      </c>
      <c r="T196" s="53">
        <f t="shared" si="65"/>
        <v>0.6090466402365462</v>
      </c>
    </row>
    <row r="197" ht="15.95" customHeight="1">
      <c r="A197" s="342" t="s">
        <v>485</v>
      </c>
      <c r="B197" s="39" t="s">
        <v>56</v>
      </c>
      <c r="C197" s="40" t="str">
        <f>VLOOKUP(B197,'New template'!A:L,2,FALSE)</f>
        <v>E01572</v>
      </c>
      <c r="D197" s="41">
        <v>59</v>
      </c>
      <c r="E197" s="42">
        <v>268</v>
      </c>
      <c r="F197" s="43">
        <v>0</v>
      </c>
      <c r="G197" s="44">
        <f t="shared" si="55"/>
        <v>268</v>
      </c>
      <c r="H197" s="45">
        <f t="shared" si="56"/>
        <v>38.554479999999998</v>
      </c>
      <c r="I197" s="45">
        <f t="shared" si="57"/>
        <v>2274.71432</v>
      </c>
      <c r="J197" s="45">
        <f t="shared" si="58"/>
        <v>5.0120823999999997</v>
      </c>
      <c r="K197" s="46">
        <f t="shared" si="59"/>
        <v>1979.0014584</v>
      </c>
      <c r="L197" s="47">
        <v>0.20000000000000001</v>
      </c>
      <c r="M197" s="48">
        <f t="shared" si="60"/>
        <v>395.80029168000004</v>
      </c>
      <c r="N197" s="49">
        <v>0.050000000000000003</v>
      </c>
      <c r="O197" s="50">
        <f t="shared" si="61"/>
        <v>98.950072920000011</v>
      </c>
      <c r="P197" s="49">
        <v>0.050000000000000003</v>
      </c>
      <c r="Q197" s="50">
        <f t="shared" si="62"/>
        <v>98.950072920000011</v>
      </c>
      <c r="R197" s="51">
        <f t="shared" si="63"/>
        <v>23.48</v>
      </c>
      <c r="S197" s="52">
        <f t="shared" si="64"/>
        <v>1385.3199999999999</v>
      </c>
      <c r="T197" s="53">
        <f t="shared" si="65"/>
        <v>0.60900834351805544</v>
      </c>
    </row>
    <row r="198" ht="15.95" customHeight="1">
      <c r="A198" s="342" t="s">
        <v>485</v>
      </c>
      <c r="B198" s="39" t="s">
        <v>58</v>
      </c>
      <c r="C198" s="40" t="str">
        <f>VLOOKUP(B198,'New template'!A:L,2,FALSE)</f>
        <v>E01893</v>
      </c>
      <c r="D198" s="41">
        <v>37</v>
      </c>
      <c r="E198" s="42">
        <v>138</v>
      </c>
      <c r="F198" s="43">
        <v>0</v>
      </c>
      <c r="G198" s="44">
        <f t="shared" si="55"/>
        <v>138</v>
      </c>
      <c r="H198" s="45">
        <f t="shared" si="56"/>
        <v>19.852679999999999</v>
      </c>
      <c r="I198" s="45">
        <f t="shared" si="57"/>
        <v>734.54916000000003</v>
      </c>
      <c r="J198" s="45">
        <f t="shared" si="58"/>
        <v>2.5808483999999998</v>
      </c>
      <c r="K198" s="46">
        <f t="shared" si="59"/>
        <v>639.05776919999994</v>
      </c>
      <c r="L198" s="47">
        <v>0.20000000000000001</v>
      </c>
      <c r="M198" s="48">
        <f t="shared" si="60"/>
        <v>127.81155383999999</v>
      </c>
      <c r="N198" s="49">
        <v>0.050000000000000003</v>
      </c>
      <c r="O198" s="50">
        <f t="shared" si="61"/>
        <v>31.952888459999997</v>
      </c>
      <c r="P198" s="49">
        <v>0.050000000000000003</v>
      </c>
      <c r="Q198" s="50">
        <f t="shared" si="62"/>
        <v>31.952888459999997</v>
      </c>
      <c r="R198" s="51">
        <f t="shared" si="63"/>
        <v>12.09</v>
      </c>
      <c r="S198" s="52">
        <f t="shared" si="64"/>
        <v>447.32999999999998</v>
      </c>
      <c r="T198" s="53">
        <f t="shared" si="65"/>
        <v>0.6089857893241617</v>
      </c>
    </row>
    <row r="199" ht="15.95" customHeight="1">
      <c r="A199" s="342" t="s">
        <v>485</v>
      </c>
      <c r="B199" s="39" t="s">
        <v>60</v>
      </c>
      <c r="C199" s="40" t="str">
        <f>VLOOKUP(B199,'New template'!A:L,2,FALSE)</f>
        <v>E02323</v>
      </c>
      <c r="D199" s="41">
        <v>41</v>
      </c>
      <c r="E199" s="42">
        <v>398</v>
      </c>
      <c r="F199" s="43">
        <v>0</v>
      </c>
      <c r="G199" s="44">
        <f t="shared" si="55"/>
        <v>398</v>
      </c>
      <c r="H199" s="45">
        <f t="shared" si="56"/>
        <v>57.256279999999997</v>
      </c>
      <c r="I199" s="45">
        <f t="shared" si="57"/>
        <v>2347.5074799999998</v>
      </c>
      <c r="J199" s="45">
        <f t="shared" si="58"/>
        <v>7.4433163999999996</v>
      </c>
      <c r="K199" s="46">
        <f t="shared" si="59"/>
        <v>2042.3315075999999</v>
      </c>
      <c r="L199" s="47">
        <v>0.20000000000000001</v>
      </c>
      <c r="M199" s="48">
        <f t="shared" si="60"/>
        <v>408.46630152</v>
      </c>
      <c r="N199" s="49">
        <v>0.050000000000000003</v>
      </c>
      <c r="O199" s="50">
        <f t="shared" si="61"/>
        <v>102.11657538</v>
      </c>
      <c r="P199" s="49">
        <v>0.050000000000000003</v>
      </c>
      <c r="Q199" s="50">
        <f t="shared" si="62"/>
        <v>102.11657538</v>
      </c>
      <c r="R199" s="51">
        <f t="shared" si="63"/>
        <v>34.869999999999997</v>
      </c>
      <c r="S199" s="52">
        <f t="shared" si="64"/>
        <v>1429.6699999999998</v>
      </c>
      <c r="T199" s="53">
        <f t="shared" si="65"/>
        <v>0.60901616381644075</v>
      </c>
    </row>
    <row r="200" ht="15.95" customHeight="1">
      <c r="A200" s="342" t="s">
        <v>485</v>
      </c>
      <c r="B200" s="39" t="s">
        <v>52</v>
      </c>
      <c r="C200" s="40" t="str">
        <f>VLOOKUP(B200,'New template'!A:L,2,FALSE)</f>
        <v>E02716</v>
      </c>
      <c r="D200" s="41">
        <v>68</v>
      </c>
      <c r="E200" s="42">
        <v>198</v>
      </c>
      <c r="F200" s="43">
        <v>0</v>
      </c>
      <c r="G200" s="44">
        <f t="shared" ref="G200:G201" si="66">ROUNDDOWN(E200*(1-F200),0)</f>
        <v>198</v>
      </c>
      <c r="H200" s="45">
        <f t="shared" ref="H200:H201" si="67">G200*$C$6</f>
        <v>28.484279999999998</v>
      </c>
      <c r="I200" s="45">
        <f t="shared" ref="I200:I201" si="68">H200*D200</f>
        <v>1936.9310399999999</v>
      </c>
      <c r="J200" s="45">
        <f t="shared" si="58"/>
        <v>3.7029563999999997</v>
      </c>
      <c r="K200" s="46">
        <f t="shared" ref="K200:K201" si="69">(H200-J200)*D200</f>
        <v>1685.1300048000001</v>
      </c>
      <c r="L200" s="47">
        <v>0.20000000000000001</v>
      </c>
      <c r="M200" s="48">
        <f t="shared" ref="M200:M201" si="70">K200*L200</f>
        <v>337.02600096000003</v>
      </c>
      <c r="N200" s="49">
        <v>0.050000000000000003</v>
      </c>
      <c r="O200" s="50">
        <f t="shared" ref="O200:O201" si="71">K200*N200</f>
        <v>84.256500240000008</v>
      </c>
      <c r="P200" s="49">
        <v>0.050000000000000003</v>
      </c>
      <c r="Q200" s="50">
        <f t="shared" ref="Q200:Q201" si="72">K200*P200</f>
        <v>84.256500240000008</v>
      </c>
      <c r="R200" s="51">
        <f t="shared" ref="R200:R201" si="73">IFERROR(ROUND((K200-M200-O200-Q200)/D200,2),0)</f>
        <v>17.350000000000001</v>
      </c>
      <c r="S200" s="52">
        <f t="shared" ref="S200:S201" si="74">+D200*R200</f>
        <v>1179.8000000000002</v>
      </c>
      <c r="T200" s="53">
        <f t="shared" ref="T200:T201" si="75">S200/I200</f>
        <v>0.60910790091938438</v>
      </c>
    </row>
    <row r="201" ht="15.95" customHeight="1">
      <c r="A201" s="342" t="s">
        <v>485</v>
      </c>
      <c r="B201" s="39" t="s">
        <v>54</v>
      </c>
      <c r="C201" s="40" t="str">
        <f>VLOOKUP(B201,'New template'!A:L,2,FALSE)</f>
        <v>E01927</v>
      </c>
      <c r="D201" s="41">
        <v>44</v>
      </c>
      <c r="E201" s="42">
        <v>198</v>
      </c>
      <c r="F201" s="43">
        <v>0</v>
      </c>
      <c r="G201" s="44">
        <f t="shared" si="66"/>
        <v>198</v>
      </c>
      <c r="H201" s="45">
        <f t="shared" si="67"/>
        <v>28.484279999999998</v>
      </c>
      <c r="I201" s="45">
        <f t="shared" si="68"/>
        <v>1253.3083199999999</v>
      </c>
      <c r="J201" s="45">
        <f t="shared" si="58"/>
        <v>3.7029563999999997</v>
      </c>
      <c r="K201" s="46">
        <f t="shared" si="69"/>
        <v>1090.3782384000001</v>
      </c>
      <c r="L201" s="47">
        <v>0.20000000000000001</v>
      </c>
      <c r="M201" s="48">
        <f t="shared" si="70"/>
        <v>218.07564768000003</v>
      </c>
      <c r="N201" s="49">
        <v>0.050000000000000003</v>
      </c>
      <c r="O201" s="50">
        <f t="shared" si="71"/>
        <v>54.518911920000008</v>
      </c>
      <c r="P201" s="49">
        <v>0.050000000000000003</v>
      </c>
      <c r="Q201" s="50">
        <f t="shared" si="72"/>
        <v>54.518911920000008</v>
      </c>
      <c r="R201" s="51">
        <f t="shared" si="73"/>
        <v>17.350000000000001</v>
      </c>
      <c r="S201" s="52">
        <f t="shared" si="74"/>
        <v>763.40000000000009</v>
      </c>
      <c r="T201" s="53">
        <f t="shared" si="75"/>
        <v>0.60910790091938449</v>
      </c>
    </row>
    <row r="202" ht="15.95" customHeight="1">
      <c r="A202" s="349" t="s">
        <v>500</v>
      </c>
      <c r="B202" s="74"/>
      <c r="C202" s="350"/>
      <c r="D202" s="76">
        <f>SUM(D8:D201)</f>
        <v>8649</v>
      </c>
      <c r="E202" s="77"/>
      <c r="F202" s="78"/>
      <c r="G202" s="79"/>
      <c r="H202" s="80"/>
      <c r="I202" s="80">
        <f>SUM(I8:I201)</f>
        <v>191829.68541999997</v>
      </c>
      <c r="J202" s="81">
        <v>0.13</v>
      </c>
      <c r="K202" s="80">
        <f>SUM(K8:K201)</f>
        <v>166891.82631539999</v>
      </c>
      <c r="L202" s="81">
        <v>0.20000000000000001</v>
      </c>
      <c r="M202" s="82">
        <f>SUM(M8:M201)</f>
        <v>33378.365263080006</v>
      </c>
      <c r="N202" s="81">
        <f>O202/K202</f>
        <v>0.05000000000000001</v>
      </c>
      <c r="O202" s="80">
        <f>SUM(O8:O201)</f>
        <v>8344.5913157700015</v>
      </c>
      <c r="P202" s="81">
        <f>Q202/K202</f>
        <v>0.05000000000000001</v>
      </c>
      <c r="Q202" s="82">
        <f>SUM(Q8:Q201)</f>
        <v>8344.5913157700015</v>
      </c>
      <c r="R202" s="82"/>
      <c r="S202" s="80">
        <f>SUM(S8:S201)</f>
        <v>116823.50999999995</v>
      </c>
      <c r="T202" s="81">
        <v>0.60999999999999999</v>
      </c>
    </row>
    <row r="203" ht="15.95" customHeight="1">
      <c r="A203" s="351" t="s">
        <v>501</v>
      </c>
      <c r="B203" s="354" t="s">
        <v>22</v>
      </c>
      <c r="C203" s="59" t="str">
        <f>VLOOKUP(B203,'New template'!A:L,2,FALSE)</f>
        <v>E05367</v>
      </c>
      <c r="D203" s="85">
        <v>1</v>
      </c>
      <c r="E203" s="86">
        <v>278</v>
      </c>
      <c r="F203" s="87">
        <v>0.80000000000000004</v>
      </c>
      <c r="G203" s="88">
        <f t="shared" ref="G203:G234" si="76">ROUNDDOWN(E203*(1-F203),0)</f>
        <v>55</v>
      </c>
      <c r="H203" s="89">
        <f t="shared" ref="H203:H234" si="77">G203*$C$6</f>
        <v>7.9122999999999992</v>
      </c>
      <c r="I203" s="89">
        <f t="shared" ref="I203:I234" si="78">H203*D203</f>
        <v>7.9122999999999992</v>
      </c>
      <c r="J203" s="89">
        <f t="shared" ref="J203:J234" si="79">H203*0.13</f>
        <v>1.028599</v>
      </c>
      <c r="K203" s="90">
        <f t="shared" ref="K203:K234" si="80">(H203-J203)*D203</f>
        <v>6.8837009999999994</v>
      </c>
      <c r="L203" s="91">
        <v>0.20000000000000001</v>
      </c>
      <c r="M203" s="92">
        <f t="shared" ref="M203:M234" si="81">K203*L203</f>
        <v>1.3767402</v>
      </c>
      <c r="N203" s="93">
        <v>0.050000000000000003</v>
      </c>
      <c r="O203" s="94">
        <f t="shared" ref="O203:O234" si="82">K203*N203</f>
        <v>0.34418504999999999</v>
      </c>
      <c r="P203" s="93">
        <v>0.050000000000000003</v>
      </c>
      <c r="Q203" s="94">
        <f t="shared" ref="Q203:Q234" si="83">K203*P203</f>
        <v>0.34418504999999999</v>
      </c>
      <c r="R203" s="95">
        <f t="shared" ref="R203:R234" si="84">IFERROR(ROUND((K203-M203-O203-Q203)/D203,2),0)</f>
        <v>4.8200000000000003</v>
      </c>
      <c r="S203" s="96">
        <f t="shared" ref="S203:S234" si="85">+D203*R203</f>
        <v>4.8200000000000003</v>
      </c>
      <c r="T203" s="97">
        <f t="shared" ref="T203:T234" si="86">S203/I203</f>
        <v>0.60917811508663733</v>
      </c>
    </row>
    <row r="204" ht="15.95" customHeight="1">
      <c r="A204" s="351" t="s">
        <v>501</v>
      </c>
      <c r="B204" s="354" t="s">
        <v>402</v>
      </c>
      <c r="C204" s="59" t="str">
        <f>VLOOKUP(B204,'New template'!A:L,2,FALSE)</f>
        <v>E03174</v>
      </c>
      <c r="D204" s="85">
        <v>2</v>
      </c>
      <c r="E204" s="86">
        <v>268</v>
      </c>
      <c r="F204" s="87">
        <v>0.82999999999999996</v>
      </c>
      <c r="G204" s="88">
        <f t="shared" si="76"/>
        <v>45</v>
      </c>
      <c r="H204" s="89">
        <f t="shared" si="77"/>
        <v>6.4736999999999991</v>
      </c>
      <c r="I204" s="89">
        <f t="shared" si="78"/>
        <v>12.947399999999998</v>
      </c>
      <c r="J204" s="89">
        <f t="shared" si="79"/>
        <v>0.84158099999999991</v>
      </c>
      <c r="K204" s="90">
        <f t="shared" si="80"/>
        <v>11.264237999999999</v>
      </c>
      <c r="L204" s="91">
        <v>0.20000000000000001</v>
      </c>
      <c r="M204" s="92">
        <f t="shared" si="81"/>
        <v>2.2528476</v>
      </c>
      <c r="N204" s="93">
        <v>0.050000000000000003</v>
      </c>
      <c r="O204" s="94">
        <f t="shared" si="82"/>
        <v>0.56321189999999999</v>
      </c>
      <c r="P204" s="93">
        <v>0.050000000000000003</v>
      </c>
      <c r="Q204" s="94">
        <f t="shared" si="83"/>
        <v>0.56321189999999999</v>
      </c>
      <c r="R204" s="95">
        <f t="shared" si="84"/>
        <v>3.9399999999999999</v>
      </c>
      <c r="S204" s="96">
        <f t="shared" si="85"/>
        <v>7.8799999999999999</v>
      </c>
      <c r="T204" s="97">
        <f t="shared" si="86"/>
        <v>0.60861640174861364</v>
      </c>
    </row>
    <row r="205" ht="15.95" customHeight="1">
      <c r="A205" s="351" t="s">
        <v>501</v>
      </c>
      <c r="B205" s="354" t="s">
        <v>329</v>
      </c>
      <c r="C205" s="40" t="s">
        <v>486</v>
      </c>
      <c r="D205" s="85">
        <v>14</v>
      </c>
      <c r="E205" s="86">
        <v>498</v>
      </c>
      <c r="F205" s="87">
        <v>0.80000000000000004</v>
      </c>
      <c r="G205" s="88">
        <f t="shared" si="76"/>
        <v>99</v>
      </c>
      <c r="H205" s="89">
        <f t="shared" si="77"/>
        <v>14.242139999999999</v>
      </c>
      <c r="I205" s="89">
        <f t="shared" si="78"/>
        <v>199.38995999999997</v>
      </c>
      <c r="J205" s="89">
        <f t="shared" si="79"/>
        <v>1.8514781999999999</v>
      </c>
      <c r="K205" s="90">
        <f t="shared" si="80"/>
        <v>173.4692652</v>
      </c>
      <c r="L205" s="91">
        <v>0.20000000000000001</v>
      </c>
      <c r="M205" s="92">
        <f t="shared" si="81"/>
        <v>34.69385304</v>
      </c>
      <c r="N205" s="93">
        <v>0.050000000000000003</v>
      </c>
      <c r="O205" s="94">
        <f t="shared" si="82"/>
        <v>8.6734632600000001</v>
      </c>
      <c r="P205" s="93">
        <v>0.050000000000000003</v>
      </c>
      <c r="Q205" s="94">
        <f t="shared" si="83"/>
        <v>8.6734632600000001</v>
      </c>
      <c r="R205" s="95">
        <f t="shared" si="84"/>
        <v>8.6699999999999999</v>
      </c>
      <c r="S205" s="96">
        <f t="shared" si="85"/>
        <v>121.38</v>
      </c>
      <c r="T205" s="97">
        <f t="shared" si="86"/>
        <v>0.60875683008311954</v>
      </c>
    </row>
    <row r="206" ht="15.95" customHeight="1">
      <c r="A206" s="351" t="s">
        <v>501</v>
      </c>
      <c r="B206" s="354" t="s">
        <v>331</v>
      </c>
      <c r="C206" s="59" t="str">
        <f>VLOOKUP(B206,'New template'!A:L,2,FALSE)</f>
        <v>E05838</v>
      </c>
      <c r="D206" s="85">
        <v>13</v>
      </c>
      <c r="E206" s="86">
        <v>348</v>
      </c>
      <c r="F206" s="87">
        <v>0.5</v>
      </c>
      <c r="G206" s="88">
        <f t="shared" si="76"/>
        <v>174</v>
      </c>
      <c r="H206" s="89">
        <f t="shared" si="77"/>
        <v>25.031639999999999</v>
      </c>
      <c r="I206" s="89">
        <f t="shared" si="78"/>
        <v>325.41131999999999</v>
      </c>
      <c r="J206" s="89">
        <f t="shared" si="79"/>
        <v>3.2541131999999999</v>
      </c>
      <c r="K206" s="90">
        <f t="shared" si="80"/>
        <v>283.10784840000002</v>
      </c>
      <c r="L206" s="91">
        <v>0.20000000000000001</v>
      </c>
      <c r="M206" s="92">
        <f t="shared" si="81"/>
        <v>56.621569680000007</v>
      </c>
      <c r="N206" s="93">
        <v>0.050000000000000003</v>
      </c>
      <c r="O206" s="94">
        <f t="shared" si="82"/>
        <v>14.155392420000002</v>
      </c>
      <c r="P206" s="93">
        <v>0.050000000000000003</v>
      </c>
      <c r="Q206" s="94">
        <f t="shared" si="83"/>
        <v>14.155392420000002</v>
      </c>
      <c r="R206" s="95">
        <f t="shared" si="84"/>
        <v>15.24</v>
      </c>
      <c r="S206" s="96">
        <f t="shared" si="85"/>
        <v>198.12</v>
      </c>
      <c r="T206" s="97">
        <f t="shared" si="86"/>
        <v>0.60882946542855365</v>
      </c>
    </row>
    <row r="207" ht="15.95" customHeight="1">
      <c r="A207" s="351" t="s">
        <v>501</v>
      </c>
      <c r="B207" s="354" t="s">
        <v>32</v>
      </c>
      <c r="C207" s="59" t="str">
        <f>VLOOKUP(B207,'New template'!A:L,2,FALSE)</f>
        <v>E05837</v>
      </c>
      <c r="D207" s="85">
        <v>39</v>
      </c>
      <c r="E207" s="86">
        <v>298</v>
      </c>
      <c r="F207" s="87">
        <v>0.5</v>
      </c>
      <c r="G207" s="88">
        <f t="shared" si="76"/>
        <v>149</v>
      </c>
      <c r="H207" s="89">
        <f t="shared" si="77"/>
        <v>21.435139999999997</v>
      </c>
      <c r="I207" s="89">
        <f t="shared" si="78"/>
        <v>835.97045999999989</v>
      </c>
      <c r="J207" s="89">
        <f t="shared" si="79"/>
        <v>2.7865681999999996</v>
      </c>
      <c r="K207" s="90">
        <f t="shared" si="80"/>
        <v>727.29430019999995</v>
      </c>
      <c r="L207" s="91">
        <v>0.20000000000000001</v>
      </c>
      <c r="M207" s="92">
        <f t="shared" si="81"/>
        <v>145.45886003999999</v>
      </c>
      <c r="N207" s="93">
        <v>0.050000000000000003</v>
      </c>
      <c r="O207" s="94">
        <f t="shared" si="82"/>
        <v>36.364715009999998</v>
      </c>
      <c r="P207" s="93">
        <v>0.050000000000000003</v>
      </c>
      <c r="Q207" s="94">
        <f t="shared" si="83"/>
        <v>36.364715009999998</v>
      </c>
      <c r="R207" s="95">
        <f t="shared" si="84"/>
        <v>13.050000000000001</v>
      </c>
      <c r="S207" s="96">
        <f t="shared" si="85"/>
        <v>508.95000000000005</v>
      </c>
      <c r="T207" s="97">
        <f t="shared" si="86"/>
        <v>0.60881337840573946</v>
      </c>
    </row>
    <row r="208" ht="15.95" customHeight="1">
      <c r="A208" s="351" t="s">
        <v>501</v>
      </c>
      <c r="B208" s="354" t="s">
        <v>359</v>
      </c>
      <c r="C208" s="59" t="str">
        <f>VLOOKUP(B208,'New template'!A:L,2,FALSE)</f>
        <v>E02452</v>
      </c>
      <c r="D208" s="85">
        <v>8</v>
      </c>
      <c r="E208" s="86">
        <v>278</v>
      </c>
      <c r="F208" s="87">
        <v>0.90000000000000002</v>
      </c>
      <c r="G208" s="88">
        <f t="shared" si="76"/>
        <v>27</v>
      </c>
      <c r="H208" s="89">
        <f t="shared" si="77"/>
        <v>3.8842199999999996</v>
      </c>
      <c r="I208" s="89">
        <f t="shared" si="78"/>
        <v>31.073759999999996</v>
      </c>
      <c r="J208" s="89">
        <f t="shared" si="79"/>
        <v>0.50494859999999997</v>
      </c>
      <c r="K208" s="90">
        <f t="shared" si="80"/>
        <v>27.034171199999996</v>
      </c>
      <c r="L208" s="91">
        <v>0.20000000000000001</v>
      </c>
      <c r="M208" s="92">
        <f t="shared" si="81"/>
        <v>5.4068342399999993</v>
      </c>
      <c r="N208" s="93">
        <v>0.050000000000000003</v>
      </c>
      <c r="O208" s="94">
        <f t="shared" si="82"/>
        <v>1.3517085599999998</v>
      </c>
      <c r="P208" s="93">
        <v>0.050000000000000003</v>
      </c>
      <c r="Q208" s="94">
        <f t="shared" si="83"/>
        <v>1.3517085599999998</v>
      </c>
      <c r="R208" s="95">
        <f t="shared" si="84"/>
        <v>2.3700000000000001</v>
      </c>
      <c r="S208" s="96">
        <f t="shared" si="85"/>
        <v>18.960000000000001</v>
      </c>
      <c r="T208" s="97">
        <f t="shared" si="86"/>
        <v>0.61016111342817869</v>
      </c>
    </row>
    <row r="209" ht="15.95" customHeight="1">
      <c r="A209" s="351" t="s">
        <v>501</v>
      </c>
      <c r="B209" s="354" t="s">
        <v>294</v>
      </c>
      <c r="C209" s="59" t="str">
        <f>VLOOKUP(B209,'New template'!A:L,2,FALSE)</f>
        <v>E06690</v>
      </c>
      <c r="D209" s="85">
        <v>1</v>
      </c>
      <c r="E209" s="86">
        <v>398</v>
      </c>
      <c r="F209" s="87">
        <v>0.29999999999999999</v>
      </c>
      <c r="G209" s="88">
        <f t="shared" si="76"/>
        <v>278</v>
      </c>
      <c r="H209" s="89">
        <f t="shared" si="77"/>
        <v>39.993079999999999</v>
      </c>
      <c r="I209" s="89">
        <f t="shared" si="78"/>
        <v>39.993079999999999</v>
      </c>
      <c r="J209" s="89">
        <f t="shared" si="79"/>
        <v>5.1991003999999998</v>
      </c>
      <c r="K209" s="90">
        <f t="shared" si="80"/>
        <v>34.7939796</v>
      </c>
      <c r="L209" s="91">
        <v>0.20000000000000001</v>
      </c>
      <c r="M209" s="92">
        <f t="shared" si="81"/>
        <v>6.95879592</v>
      </c>
      <c r="N209" s="93">
        <v>0.050000000000000003</v>
      </c>
      <c r="O209" s="94">
        <f t="shared" si="82"/>
        <v>1.73969898</v>
      </c>
      <c r="P209" s="93">
        <v>0.050000000000000003</v>
      </c>
      <c r="Q209" s="94">
        <f t="shared" si="83"/>
        <v>1.73969898</v>
      </c>
      <c r="R209" s="95">
        <f t="shared" si="84"/>
        <v>24.359999999999999</v>
      </c>
      <c r="S209" s="96">
        <f t="shared" si="85"/>
        <v>24.359999999999999</v>
      </c>
      <c r="T209" s="97">
        <f t="shared" si="86"/>
        <v>0.60910537522991481</v>
      </c>
    </row>
    <row r="210" ht="15.95" customHeight="1">
      <c r="A210" s="351" t="s">
        <v>501</v>
      </c>
      <c r="B210" s="354" t="s">
        <v>296</v>
      </c>
      <c r="C210" s="59" t="str">
        <f>VLOOKUP(B210,'New template'!A:L,2,FALSE)</f>
        <v>E06691</v>
      </c>
      <c r="D210" s="85">
        <v>1</v>
      </c>
      <c r="E210" s="86">
        <v>498</v>
      </c>
      <c r="F210" s="87">
        <v>0.29999999999999999</v>
      </c>
      <c r="G210" s="88">
        <f t="shared" si="76"/>
        <v>348</v>
      </c>
      <c r="H210" s="89">
        <f t="shared" si="77"/>
        <v>50.063279999999999</v>
      </c>
      <c r="I210" s="89">
        <f t="shared" si="78"/>
        <v>50.063279999999999</v>
      </c>
      <c r="J210" s="89">
        <f t="shared" si="79"/>
        <v>6.5082263999999999</v>
      </c>
      <c r="K210" s="90">
        <f t="shared" si="80"/>
        <v>43.555053600000001</v>
      </c>
      <c r="L210" s="91">
        <v>0.20000000000000001</v>
      </c>
      <c r="M210" s="92">
        <f t="shared" si="81"/>
        <v>8.7110107200000009</v>
      </c>
      <c r="N210" s="93">
        <v>0.050000000000000003</v>
      </c>
      <c r="O210" s="94">
        <f t="shared" si="82"/>
        <v>2.1777526800000002</v>
      </c>
      <c r="P210" s="93">
        <v>0.050000000000000003</v>
      </c>
      <c r="Q210" s="94">
        <f t="shared" si="83"/>
        <v>2.1777526800000002</v>
      </c>
      <c r="R210" s="95">
        <f t="shared" si="84"/>
        <v>30.489999999999998</v>
      </c>
      <c r="S210" s="96">
        <f t="shared" si="85"/>
        <v>30.489999999999998</v>
      </c>
      <c r="T210" s="97">
        <f t="shared" si="86"/>
        <v>0.60902921262849741</v>
      </c>
    </row>
    <row r="211" ht="15.95" customHeight="1">
      <c r="A211" s="351" t="s">
        <v>501</v>
      </c>
      <c r="B211" s="354" t="s">
        <v>404</v>
      </c>
      <c r="C211" s="59" t="str">
        <f>VLOOKUP(B211,'New template'!A:L,2,FALSE)</f>
        <v>E06117</v>
      </c>
      <c r="D211" s="85">
        <v>1</v>
      </c>
      <c r="E211" s="86">
        <v>248</v>
      </c>
      <c r="F211" s="87">
        <v>0.5</v>
      </c>
      <c r="G211" s="88">
        <f t="shared" si="76"/>
        <v>124</v>
      </c>
      <c r="H211" s="89">
        <f t="shared" si="77"/>
        <v>17.838639999999998</v>
      </c>
      <c r="I211" s="89">
        <f t="shared" si="78"/>
        <v>17.838639999999998</v>
      </c>
      <c r="J211" s="89">
        <f t="shared" si="79"/>
        <v>2.3190231999999997</v>
      </c>
      <c r="K211" s="90">
        <f t="shared" si="80"/>
        <v>15.519616799999998</v>
      </c>
      <c r="L211" s="91">
        <v>0.20000000000000001</v>
      </c>
      <c r="M211" s="92">
        <f t="shared" si="81"/>
        <v>3.1039233599999996</v>
      </c>
      <c r="N211" s="93">
        <v>0.050000000000000003</v>
      </c>
      <c r="O211" s="94">
        <f t="shared" si="82"/>
        <v>0.77598083999999989</v>
      </c>
      <c r="P211" s="93">
        <v>0.050000000000000003</v>
      </c>
      <c r="Q211" s="94">
        <f t="shared" si="83"/>
        <v>0.77598083999999989</v>
      </c>
      <c r="R211" s="95">
        <f t="shared" si="84"/>
        <v>10.859999999999999</v>
      </c>
      <c r="S211" s="96">
        <f t="shared" si="85"/>
        <v>10.859999999999999</v>
      </c>
      <c r="T211" s="97">
        <f t="shared" si="86"/>
        <v>0.60879080468017743</v>
      </c>
    </row>
    <row r="212" ht="15.95" customHeight="1">
      <c r="A212" s="351" t="s">
        <v>501</v>
      </c>
      <c r="B212" s="354" t="s">
        <v>48</v>
      </c>
      <c r="C212" s="59" t="str">
        <f>VLOOKUP(B212,'New template'!A:L,2,FALSE)</f>
        <v>E03009</v>
      </c>
      <c r="D212" s="85">
        <v>193</v>
      </c>
      <c r="E212" s="86">
        <v>268</v>
      </c>
      <c r="F212" s="87">
        <v>0.89000000000000001</v>
      </c>
      <c r="G212" s="88">
        <f t="shared" si="76"/>
        <v>29</v>
      </c>
      <c r="H212" s="89">
        <f t="shared" si="77"/>
        <v>4.1719399999999993</v>
      </c>
      <c r="I212" s="89">
        <f t="shared" si="78"/>
        <v>805.18441999999982</v>
      </c>
      <c r="J212" s="89">
        <f t="shared" si="79"/>
        <v>0.54235219999999995</v>
      </c>
      <c r="K212" s="90">
        <f t="shared" si="80"/>
        <v>700.51044539999987</v>
      </c>
      <c r="L212" s="91">
        <v>0.20000000000000001</v>
      </c>
      <c r="M212" s="92">
        <f t="shared" si="81"/>
        <v>140.10208907999998</v>
      </c>
      <c r="N212" s="93">
        <v>0.050000000000000003</v>
      </c>
      <c r="O212" s="94">
        <f t="shared" si="82"/>
        <v>35.025522269999996</v>
      </c>
      <c r="P212" s="93">
        <v>0.050000000000000003</v>
      </c>
      <c r="Q212" s="94">
        <f t="shared" si="83"/>
        <v>35.025522269999996</v>
      </c>
      <c r="R212" s="95">
        <f t="shared" si="84"/>
        <v>2.54</v>
      </c>
      <c r="S212" s="96">
        <f t="shared" si="85"/>
        <v>490.22000000000003</v>
      </c>
      <c r="T212" s="97">
        <f t="shared" si="86"/>
        <v>0.60882946542855376</v>
      </c>
    </row>
    <row r="213" ht="15.95" customHeight="1">
      <c r="A213" s="351" t="s">
        <v>501</v>
      </c>
      <c r="B213" s="354" t="s">
        <v>50</v>
      </c>
      <c r="C213" s="59" t="str">
        <f>VLOOKUP(B213,'New template'!A:L,2,FALSE)</f>
        <v xml:space="preserve">E03483 </v>
      </c>
      <c r="D213" s="85">
        <v>16</v>
      </c>
      <c r="E213" s="86">
        <v>368</v>
      </c>
      <c r="F213" s="87">
        <v>0.84999999999999998</v>
      </c>
      <c r="G213" s="88">
        <f t="shared" si="76"/>
        <v>55</v>
      </c>
      <c r="H213" s="89">
        <f t="shared" si="77"/>
        <v>7.9122999999999992</v>
      </c>
      <c r="I213" s="89">
        <f t="shared" si="78"/>
        <v>126.59679999999999</v>
      </c>
      <c r="J213" s="89">
        <f t="shared" si="79"/>
        <v>1.028599</v>
      </c>
      <c r="K213" s="90">
        <f t="shared" si="80"/>
        <v>110.13921599999999</v>
      </c>
      <c r="L213" s="91">
        <v>0.20000000000000001</v>
      </c>
      <c r="M213" s="92">
        <f t="shared" si="81"/>
        <v>22.0278432</v>
      </c>
      <c r="N213" s="93">
        <v>0.050000000000000003</v>
      </c>
      <c r="O213" s="94">
        <f t="shared" si="82"/>
        <v>5.5069607999999999</v>
      </c>
      <c r="P213" s="93">
        <v>0.050000000000000003</v>
      </c>
      <c r="Q213" s="94">
        <f t="shared" si="83"/>
        <v>5.5069607999999999</v>
      </c>
      <c r="R213" s="95">
        <f t="shared" si="84"/>
        <v>4.8200000000000003</v>
      </c>
      <c r="S213" s="96">
        <f t="shared" si="85"/>
        <v>77.120000000000005</v>
      </c>
      <c r="T213" s="97">
        <f t="shared" si="86"/>
        <v>0.60917811508663733</v>
      </c>
    </row>
    <row r="214" ht="15.95" customHeight="1">
      <c r="A214" s="351" t="s">
        <v>501</v>
      </c>
      <c r="B214" s="354" t="s">
        <v>566</v>
      </c>
      <c r="C214" s="356" t="s">
        <v>567</v>
      </c>
      <c r="D214" s="85">
        <v>47</v>
      </c>
      <c r="E214" s="86">
        <v>268</v>
      </c>
      <c r="F214" s="87">
        <v>0</v>
      </c>
      <c r="G214" s="88">
        <f t="shared" si="76"/>
        <v>268</v>
      </c>
      <c r="H214" s="89">
        <f t="shared" si="77"/>
        <v>38.554479999999998</v>
      </c>
      <c r="I214" s="89">
        <f t="shared" si="78"/>
        <v>1812.0605599999999</v>
      </c>
      <c r="J214" s="89">
        <f t="shared" si="79"/>
        <v>5.0120823999999997</v>
      </c>
      <c r="K214" s="90">
        <f t="shared" si="80"/>
        <v>1576.4926872000001</v>
      </c>
      <c r="L214" s="91">
        <v>0.20000000000000001</v>
      </c>
      <c r="M214" s="92">
        <f t="shared" si="81"/>
        <v>315.29853744000002</v>
      </c>
      <c r="N214" s="93">
        <v>0.050000000000000003</v>
      </c>
      <c r="O214" s="94">
        <f t="shared" si="82"/>
        <v>78.824634360000005</v>
      </c>
      <c r="P214" s="93">
        <v>0.050000000000000003</v>
      </c>
      <c r="Q214" s="94">
        <f t="shared" si="83"/>
        <v>78.824634360000005</v>
      </c>
      <c r="R214" s="95">
        <f t="shared" si="84"/>
        <v>23.48</v>
      </c>
      <c r="S214" s="96">
        <f t="shared" si="85"/>
        <v>1103.5599999999999</v>
      </c>
      <c r="T214" s="97">
        <f t="shared" si="86"/>
        <v>0.60900834351805544</v>
      </c>
    </row>
    <row r="215" ht="15.95" customHeight="1">
      <c r="A215" s="351" t="s">
        <v>501</v>
      </c>
      <c r="B215" s="354" t="s">
        <v>568</v>
      </c>
      <c r="C215" s="356" t="s">
        <v>569</v>
      </c>
      <c r="D215" s="85">
        <v>71</v>
      </c>
      <c r="E215" s="86">
        <v>398</v>
      </c>
      <c r="F215" s="87">
        <v>0</v>
      </c>
      <c r="G215" s="88">
        <f t="shared" si="76"/>
        <v>398</v>
      </c>
      <c r="H215" s="89">
        <f t="shared" si="77"/>
        <v>57.256279999999997</v>
      </c>
      <c r="I215" s="89">
        <f t="shared" si="78"/>
        <v>4065.1958799999998</v>
      </c>
      <c r="J215" s="89">
        <f t="shared" si="79"/>
        <v>7.4433163999999996</v>
      </c>
      <c r="K215" s="90">
        <f t="shared" si="80"/>
        <v>3536.7204155999998</v>
      </c>
      <c r="L215" s="91">
        <v>0.20000000000000001</v>
      </c>
      <c r="M215" s="92">
        <f t="shared" si="81"/>
        <v>707.34408312000005</v>
      </c>
      <c r="N215" s="93">
        <v>0.050000000000000003</v>
      </c>
      <c r="O215" s="94">
        <f t="shared" si="82"/>
        <v>176.83602078000001</v>
      </c>
      <c r="P215" s="93">
        <v>0.050000000000000003</v>
      </c>
      <c r="Q215" s="94">
        <f t="shared" si="83"/>
        <v>176.83602078000001</v>
      </c>
      <c r="R215" s="95">
        <f t="shared" si="84"/>
        <v>34.869999999999997</v>
      </c>
      <c r="S215" s="96">
        <f t="shared" si="85"/>
        <v>2475.77</v>
      </c>
      <c r="T215" s="97">
        <f t="shared" si="86"/>
        <v>0.60901616381644075</v>
      </c>
    </row>
    <row r="216" ht="15.95" customHeight="1">
      <c r="A216" s="351" t="s">
        <v>501</v>
      </c>
      <c r="B216" s="354" t="s">
        <v>570</v>
      </c>
      <c r="C216" s="356" t="s">
        <v>588</v>
      </c>
      <c r="D216" s="85">
        <v>87</v>
      </c>
      <c r="E216" s="86">
        <v>468</v>
      </c>
      <c r="F216" s="87">
        <v>0</v>
      </c>
      <c r="G216" s="88">
        <f t="shared" si="76"/>
        <v>468</v>
      </c>
      <c r="H216" s="89">
        <f t="shared" si="77"/>
        <v>67.326479999999989</v>
      </c>
      <c r="I216" s="89">
        <f t="shared" si="78"/>
        <v>5857.4037599999992</v>
      </c>
      <c r="J216" s="89">
        <f t="shared" si="79"/>
        <v>8.7524423999999996</v>
      </c>
      <c r="K216" s="90">
        <f t="shared" si="80"/>
        <v>5095.9412711999994</v>
      </c>
      <c r="L216" s="91">
        <v>0.20000000000000001</v>
      </c>
      <c r="M216" s="92">
        <f t="shared" si="81"/>
        <v>1019.1882542399999</v>
      </c>
      <c r="N216" s="93">
        <v>0.050000000000000003</v>
      </c>
      <c r="O216" s="94">
        <f t="shared" si="82"/>
        <v>254.79706355999997</v>
      </c>
      <c r="P216" s="93">
        <v>0.050000000000000003</v>
      </c>
      <c r="Q216" s="94">
        <f t="shared" si="83"/>
        <v>254.79706355999997</v>
      </c>
      <c r="R216" s="95">
        <f t="shared" si="84"/>
        <v>41</v>
      </c>
      <c r="S216" s="96">
        <f t="shared" si="85"/>
        <v>3567</v>
      </c>
      <c r="T216" s="97">
        <f t="shared" si="86"/>
        <v>0.60897287367466713</v>
      </c>
    </row>
    <row r="217" ht="15.95" customHeight="1">
      <c r="A217" s="351" t="s">
        <v>501</v>
      </c>
      <c r="B217" s="354" t="s">
        <v>46</v>
      </c>
      <c r="C217" s="59" t="str">
        <f>VLOOKUP(B217,'New template'!A:L,2,FALSE)</f>
        <v>E06275</v>
      </c>
      <c r="D217" s="85">
        <v>3</v>
      </c>
      <c r="E217" s="86">
        <v>398</v>
      </c>
      <c r="F217" s="87">
        <v>0.81999999999999995</v>
      </c>
      <c r="G217" s="88">
        <f t="shared" si="76"/>
        <v>71</v>
      </c>
      <c r="H217" s="89">
        <f t="shared" si="77"/>
        <v>10.21406</v>
      </c>
      <c r="I217" s="89">
        <f t="shared" si="78"/>
        <v>30.64218</v>
      </c>
      <c r="J217" s="89">
        <f t="shared" si="79"/>
        <v>1.3278278000000001</v>
      </c>
      <c r="K217" s="90">
        <f t="shared" si="80"/>
        <v>26.658696599999999</v>
      </c>
      <c r="L217" s="91">
        <v>0.20000000000000001</v>
      </c>
      <c r="M217" s="92">
        <f t="shared" si="81"/>
        <v>5.3317393200000005</v>
      </c>
      <c r="N217" s="93">
        <v>0.050000000000000003</v>
      </c>
      <c r="O217" s="94">
        <f t="shared" si="82"/>
        <v>1.3329348300000001</v>
      </c>
      <c r="P217" s="93">
        <v>0.050000000000000003</v>
      </c>
      <c r="Q217" s="94">
        <f t="shared" si="83"/>
        <v>1.3329348300000001</v>
      </c>
      <c r="R217" s="95">
        <f t="shared" si="84"/>
        <v>6.2199999999999998</v>
      </c>
      <c r="S217" s="96">
        <f t="shared" si="85"/>
        <v>18.66</v>
      </c>
      <c r="T217" s="97">
        <f t="shared" si="86"/>
        <v>0.60896450578907901</v>
      </c>
    </row>
    <row r="218" ht="15.95" customHeight="1">
      <c r="A218" s="351" t="s">
        <v>501</v>
      </c>
      <c r="B218" s="354" t="s">
        <v>60</v>
      </c>
      <c r="C218" s="59" t="str">
        <f>VLOOKUP(B218,'New template'!A:L,2,FALSE)</f>
        <v>E02323</v>
      </c>
      <c r="D218" s="85">
        <v>1</v>
      </c>
      <c r="E218" s="86">
        <v>398</v>
      </c>
      <c r="F218" s="87">
        <v>0</v>
      </c>
      <c r="G218" s="88">
        <f t="shared" si="76"/>
        <v>398</v>
      </c>
      <c r="H218" s="89">
        <f t="shared" si="77"/>
        <v>57.256279999999997</v>
      </c>
      <c r="I218" s="89">
        <f t="shared" si="78"/>
        <v>57.256279999999997</v>
      </c>
      <c r="J218" s="89">
        <f t="shared" si="79"/>
        <v>7.4433163999999996</v>
      </c>
      <c r="K218" s="90">
        <f t="shared" si="80"/>
        <v>49.812963599999996</v>
      </c>
      <c r="L218" s="91">
        <v>0.20000000000000001</v>
      </c>
      <c r="M218" s="92">
        <f t="shared" si="81"/>
        <v>9.96259272</v>
      </c>
      <c r="N218" s="93">
        <v>0.050000000000000003</v>
      </c>
      <c r="O218" s="94">
        <f t="shared" si="82"/>
        <v>2.49064818</v>
      </c>
      <c r="P218" s="93">
        <v>0.050000000000000003</v>
      </c>
      <c r="Q218" s="94">
        <f t="shared" si="83"/>
        <v>2.49064818</v>
      </c>
      <c r="R218" s="95">
        <f t="shared" si="84"/>
        <v>34.869999999999997</v>
      </c>
      <c r="S218" s="96">
        <f t="shared" si="85"/>
        <v>34.869999999999997</v>
      </c>
      <c r="T218" s="97">
        <f t="shared" si="86"/>
        <v>0.60901616381644075</v>
      </c>
    </row>
    <row r="219" ht="15.95" customHeight="1">
      <c r="A219" s="351" t="s">
        <v>501</v>
      </c>
      <c r="B219" s="354" t="s">
        <v>54</v>
      </c>
      <c r="C219" s="59" t="str">
        <f>VLOOKUP(B219,'New template'!A:L,2,FALSE)</f>
        <v>E01927</v>
      </c>
      <c r="D219" s="85">
        <v>1</v>
      </c>
      <c r="E219" s="86">
        <v>198</v>
      </c>
      <c r="F219" s="87">
        <v>0</v>
      </c>
      <c r="G219" s="88">
        <f t="shared" si="76"/>
        <v>198</v>
      </c>
      <c r="H219" s="89">
        <f t="shared" si="77"/>
        <v>28.484279999999998</v>
      </c>
      <c r="I219" s="89">
        <f t="shared" si="78"/>
        <v>28.484279999999998</v>
      </c>
      <c r="J219" s="89">
        <f t="shared" si="79"/>
        <v>3.7029563999999997</v>
      </c>
      <c r="K219" s="90">
        <f t="shared" si="80"/>
        <v>24.7813236</v>
      </c>
      <c r="L219" s="91">
        <v>0.20000000000000001</v>
      </c>
      <c r="M219" s="92">
        <f t="shared" si="81"/>
        <v>4.9562647200000001</v>
      </c>
      <c r="N219" s="93">
        <v>0.050000000000000003</v>
      </c>
      <c r="O219" s="94">
        <f t="shared" si="82"/>
        <v>1.23906618</v>
      </c>
      <c r="P219" s="93">
        <v>0.050000000000000003</v>
      </c>
      <c r="Q219" s="94">
        <f t="shared" si="83"/>
        <v>1.23906618</v>
      </c>
      <c r="R219" s="95">
        <f t="shared" si="84"/>
        <v>17.350000000000001</v>
      </c>
      <c r="S219" s="96">
        <f t="shared" si="85"/>
        <v>17.350000000000001</v>
      </c>
      <c r="T219" s="97">
        <f t="shared" si="86"/>
        <v>0.60910790091938438</v>
      </c>
    </row>
    <row r="220" ht="15.95" customHeight="1">
      <c r="A220" s="351" t="s">
        <v>501</v>
      </c>
      <c r="B220" s="354" t="s">
        <v>521</v>
      </c>
      <c r="C220" s="40" t="s">
        <v>53</v>
      </c>
      <c r="D220" s="85">
        <v>2</v>
      </c>
      <c r="E220" s="86">
        <v>198</v>
      </c>
      <c r="F220" s="87">
        <v>0</v>
      </c>
      <c r="G220" s="88">
        <f t="shared" si="76"/>
        <v>198</v>
      </c>
      <c r="H220" s="89">
        <f t="shared" si="77"/>
        <v>28.484279999999998</v>
      </c>
      <c r="I220" s="89">
        <f t="shared" si="78"/>
        <v>56.968559999999997</v>
      </c>
      <c r="J220" s="89">
        <f t="shared" si="79"/>
        <v>3.7029563999999997</v>
      </c>
      <c r="K220" s="90">
        <f t="shared" si="80"/>
        <v>49.562647200000001</v>
      </c>
      <c r="L220" s="91">
        <v>0.20000000000000001</v>
      </c>
      <c r="M220" s="92">
        <f t="shared" si="81"/>
        <v>9.9125294400000001</v>
      </c>
      <c r="N220" s="93">
        <v>0.050000000000000003</v>
      </c>
      <c r="O220" s="94">
        <f t="shared" si="82"/>
        <v>2.47813236</v>
      </c>
      <c r="P220" s="93">
        <v>0.050000000000000003</v>
      </c>
      <c r="Q220" s="94">
        <f t="shared" si="83"/>
        <v>2.47813236</v>
      </c>
      <c r="R220" s="95">
        <f t="shared" si="84"/>
        <v>17.350000000000001</v>
      </c>
      <c r="S220" s="96">
        <f t="shared" si="85"/>
        <v>34.700000000000003</v>
      </c>
      <c r="T220" s="97">
        <f t="shared" si="86"/>
        <v>0.60910790091938438</v>
      </c>
    </row>
    <row r="221" ht="15.95" customHeight="1">
      <c r="A221" s="351" t="s">
        <v>501</v>
      </c>
      <c r="B221" s="354" t="s">
        <v>74</v>
      </c>
      <c r="C221" s="59" t="str">
        <f>VLOOKUP(B221,'New template'!A:L,2,FALSE)</f>
        <v>E05019</v>
      </c>
      <c r="D221" s="85">
        <v>30</v>
      </c>
      <c r="E221" s="86">
        <v>248</v>
      </c>
      <c r="F221" s="87">
        <v>0.5</v>
      </c>
      <c r="G221" s="88">
        <f t="shared" si="76"/>
        <v>124</v>
      </c>
      <c r="H221" s="89">
        <f t="shared" si="77"/>
        <v>17.838639999999998</v>
      </c>
      <c r="I221" s="89">
        <f t="shared" si="78"/>
        <v>535.15919999999994</v>
      </c>
      <c r="J221" s="89">
        <f t="shared" si="79"/>
        <v>2.3190231999999997</v>
      </c>
      <c r="K221" s="90">
        <f t="shared" si="80"/>
        <v>465.58850399999994</v>
      </c>
      <c r="L221" s="91">
        <v>0.20000000000000001</v>
      </c>
      <c r="M221" s="92">
        <f t="shared" si="81"/>
        <v>93.117700799999994</v>
      </c>
      <c r="N221" s="93">
        <v>0.050000000000000003</v>
      </c>
      <c r="O221" s="94">
        <f t="shared" si="82"/>
        <v>23.279425199999999</v>
      </c>
      <c r="P221" s="93">
        <v>0.050000000000000003</v>
      </c>
      <c r="Q221" s="94">
        <f t="shared" si="83"/>
        <v>23.279425199999999</v>
      </c>
      <c r="R221" s="95">
        <f t="shared" si="84"/>
        <v>10.859999999999999</v>
      </c>
      <c r="S221" s="96">
        <f t="shared" si="85"/>
        <v>325.79999999999995</v>
      </c>
      <c r="T221" s="97">
        <f t="shared" si="86"/>
        <v>0.60879080468017743</v>
      </c>
    </row>
    <row r="222" ht="15.95" customHeight="1">
      <c r="A222" s="351" t="s">
        <v>501</v>
      </c>
      <c r="B222" s="354" t="s">
        <v>76</v>
      </c>
      <c r="C222" s="59" t="str">
        <f>VLOOKUP(B222,'New template'!A:L,2,FALSE)</f>
        <v>E05733</v>
      </c>
      <c r="D222" s="85">
        <v>3</v>
      </c>
      <c r="E222" s="86">
        <v>348</v>
      </c>
      <c r="F222" s="87">
        <v>0.5</v>
      </c>
      <c r="G222" s="88">
        <f t="shared" si="76"/>
        <v>174</v>
      </c>
      <c r="H222" s="89">
        <f t="shared" si="77"/>
        <v>25.031639999999999</v>
      </c>
      <c r="I222" s="89">
        <f t="shared" si="78"/>
        <v>75.094920000000002</v>
      </c>
      <c r="J222" s="89">
        <f t="shared" si="79"/>
        <v>3.2541131999999999</v>
      </c>
      <c r="K222" s="90">
        <f t="shared" si="80"/>
        <v>65.332580399999998</v>
      </c>
      <c r="L222" s="91">
        <v>0.20000000000000001</v>
      </c>
      <c r="M222" s="92">
        <f t="shared" si="81"/>
        <v>13.06651608</v>
      </c>
      <c r="N222" s="93">
        <v>0.050000000000000003</v>
      </c>
      <c r="O222" s="94">
        <f t="shared" si="82"/>
        <v>3.2666290199999999</v>
      </c>
      <c r="P222" s="93">
        <v>0.050000000000000003</v>
      </c>
      <c r="Q222" s="94">
        <f t="shared" si="83"/>
        <v>3.2666290199999999</v>
      </c>
      <c r="R222" s="95">
        <f t="shared" si="84"/>
        <v>15.24</v>
      </c>
      <c r="S222" s="96">
        <f t="shared" si="85"/>
        <v>45.719999999999999</v>
      </c>
      <c r="T222" s="97">
        <f t="shared" si="86"/>
        <v>0.60882946542855354</v>
      </c>
    </row>
    <row r="223" ht="15.95" customHeight="1">
      <c r="A223" s="351" t="s">
        <v>501</v>
      </c>
      <c r="B223" s="354" t="s">
        <v>78</v>
      </c>
      <c r="C223" s="59" t="str">
        <f>VLOOKUP(B223,'New template'!A:L,2,FALSE)</f>
        <v>E02533</v>
      </c>
      <c r="D223" s="85">
        <v>4</v>
      </c>
      <c r="E223" s="86">
        <v>198</v>
      </c>
      <c r="F223" s="87">
        <v>0.83999999999999997</v>
      </c>
      <c r="G223" s="88">
        <f t="shared" si="76"/>
        <v>31</v>
      </c>
      <c r="H223" s="89">
        <f t="shared" si="77"/>
        <v>4.4596599999999995</v>
      </c>
      <c r="I223" s="89">
        <f t="shared" si="78"/>
        <v>17.838639999999998</v>
      </c>
      <c r="J223" s="89">
        <f t="shared" si="79"/>
        <v>0.57975579999999993</v>
      </c>
      <c r="K223" s="90">
        <f t="shared" si="80"/>
        <v>15.519616799999998</v>
      </c>
      <c r="L223" s="91">
        <v>0.20000000000000001</v>
      </c>
      <c r="M223" s="92">
        <f t="shared" si="81"/>
        <v>3.1039233599999996</v>
      </c>
      <c r="N223" s="93">
        <v>0.050000000000000003</v>
      </c>
      <c r="O223" s="94">
        <f t="shared" si="82"/>
        <v>0.77598083999999989</v>
      </c>
      <c r="P223" s="93">
        <v>0.050000000000000003</v>
      </c>
      <c r="Q223" s="94">
        <f t="shared" si="83"/>
        <v>0.77598083999999989</v>
      </c>
      <c r="R223" s="95">
        <f t="shared" si="84"/>
        <v>2.7200000000000002</v>
      </c>
      <c r="S223" s="96">
        <f t="shared" si="85"/>
        <v>10.880000000000001</v>
      </c>
      <c r="T223" s="97">
        <f t="shared" si="86"/>
        <v>0.60991196638308764</v>
      </c>
    </row>
    <row r="224" ht="15.95" customHeight="1">
      <c r="A224" s="351" t="s">
        <v>501</v>
      </c>
      <c r="B224" s="354" t="s">
        <v>80</v>
      </c>
      <c r="C224" s="59" t="str">
        <f>VLOOKUP(B224,'New template'!A:L,2,FALSE)</f>
        <v>E02595</v>
      </c>
      <c r="D224" s="85">
        <v>3</v>
      </c>
      <c r="E224" s="86">
        <v>298</v>
      </c>
      <c r="F224" s="87">
        <v>0.83999999999999997</v>
      </c>
      <c r="G224" s="88">
        <f t="shared" si="76"/>
        <v>47</v>
      </c>
      <c r="H224" s="89">
        <f t="shared" si="77"/>
        <v>6.7614199999999993</v>
      </c>
      <c r="I224" s="89">
        <f t="shared" si="78"/>
        <v>20.284259999999996</v>
      </c>
      <c r="J224" s="89">
        <f t="shared" si="79"/>
        <v>0.87898459999999989</v>
      </c>
      <c r="K224" s="90">
        <f t="shared" si="80"/>
        <v>17.647306199999999</v>
      </c>
      <c r="L224" s="91">
        <v>0.20000000000000001</v>
      </c>
      <c r="M224" s="92">
        <f t="shared" si="81"/>
        <v>3.5294612399999998</v>
      </c>
      <c r="N224" s="93">
        <v>0.050000000000000003</v>
      </c>
      <c r="O224" s="94">
        <f t="shared" si="82"/>
        <v>0.88236530999999996</v>
      </c>
      <c r="P224" s="93">
        <v>0.050000000000000003</v>
      </c>
      <c r="Q224" s="94">
        <f t="shared" si="83"/>
        <v>0.88236530999999996</v>
      </c>
      <c r="R224" s="95">
        <f t="shared" si="84"/>
        <v>4.1200000000000001</v>
      </c>
      <c r="S224" s="96">
        <f t="shared" si="85"/>
        <v>12.359999999999999</v>
      </c>
      <c r="T224" s="97">
        <f t="shared" si="86"/>
        <v>0.60933945827947389</v>
      </c>
    </row>
    <row r="225" ht="15.95" customHeight="1">
      <c r="A225" s="351" t="s">
        <v>501</v>
      </c>
      <c r="B225" s="354" t="s">
        <v>82</v>
      </c>
      <c r="C225" s="59" t="str">
        <f>VLOOKUP(B225,'New template'!A:L,2,FALSE)</f>
        <v>E02596</v>
      </c>
      <c r="D225" s="85">
        <v>10</v>
      </c>
      <c r="E225" s="86">
        <v>398</v>
      </c>
      <c r="F225" s="87">
        <v>0.75</v>
      </c>
      <c r="G225" s="88">
        <f t="shared" si="76"/>
        <v>99</v>
      </c>
      <c r="H225" s="89">
        <f t="shared" si="77"/>
        <v>14.242139999999999</v>
      </c>
      <c r="I225" s="89">
        <f t="shared" si="78"/>
        <v>142.42140000000001</v>
      </c>
      <c r="J225" s="89">
        <f t="shared" si="79"/>
        <v>1.8514781999999999</v>
      </c>
      <c r="K225" s="90">
        <f t="shared" si="80"/>
        <v>123.90661800000001</v>
      </c>
      <c r="L225" s="91">
        <v>0.20000000000000001</v>
      </c>
      <c r="M225" s="92">
        <f t="shared" si="81"/>
        <v>24.781323600000004</v>
      </c>
      <c r="N225" s="93">
        <v>0.050000000000000003</v>
      </c>
      <c r="O225" s="94">
        <f t="shared" si="82"/>
        <v>6.195330900000001</v>
      </c>
      <c r="P225" s="93">
        <v>0.050000000000000003</v>
      </c>
      <c r="Q225" s="94">
        <f t="shared" si="83"/>
        <v>6.195330900000001</v>
      </c>
      <c r="R225" s="95">
        <f t="shared" si="84"/>
        <v>8.6699999999999999</v>
      </c>
      <c r="S225" s="96">
        <f t="shared" si="85"/>
        <v>86.700000000000003</v>
      </c>
      <c r="T225" s="97">
        <f t="shared" si="86"/>
        <v>0.60875683008311954</v>
      </c>
    </row>
    <row r="226" ht="15.95" customHeight="1">
      <c r="A226" s="351" t="s">
        <v>501</v>
      </c>
      <c r="B226" s="354" t="s">
        <v>365</v>
      </c>
      <c r="C226" s="59" t="str">
        <f>VLOOKUP(B226,'New template'!A:L,2,FALSE)</f>
        <v>E02035</v>
      </c>
      <c r="D226" s="85">
        <v>13</v>
      </c>
      <c r="E226" s="86">
        <v>98</v>
      </c>
      <c r="F226" s="87">
        <v>0.69999999999999996</v>
      </c>
      <c r="G226" s="88">
        <f t="shared" si="76"/>
        <v>29</v>
      </c>
      <c r="H226" s="89">
        <f t="shared" si="77"/>
        <v>4.1719399999999993</v>
      </c>
      <c r="I226" s="89">
        <f t="shared" si="78"/>
        <v>54.235219999999991</v>
      </c>
      <c r="J226" s="89">
        <f t="shared" si="79"/>
        <v>0.54235219999999995</v>
      </c>
      <c r="K226" s="90">
        <f t="shared" si="80"/>
        <v>47.18464139999999</v>
      </c>
      <c r="L226" s="91">
        <v>0.20000000000000001</v>
      </c>
      <c r="M226" s="92">
        <f t="shared" si="81"/>
        <v>9.4369282799999983</v>
      </c>
      <c r="N226" s="93">
        <v>0.050000000000000003</v>
      </c>
      <c r="O226" s="94">
        <f t="shared" si="82"/>
        <v>2.3592320699999996</v>
      </c>
      <c r="P226" s="93">
        <v>0.050000000000000003</v>
      </c>
      <c r="Q226" s="94">
        <f t="shared" si="83"/>
        <v>2.3592320699999996</v>
      </c>
      <c r="R226" s="95">
        <f t="shared" si="84"/>
        <v>2.54</v>
      </c>
      <c r="S226" s="96">
        <f t="shared" si="85"/>
        <v>33.020000000000003</v>
      </c>
      <c r="T226" s="97">
        <f t="shared" si="86"/>
        <v>0.60882946542855376</v>
      </c>
    </row>
    <row r="227" ht="15.95" customHeight="1">
      <c r="A227" s="351" t="s">
        <v>501</v>
      </c>
      <c r="B227" s="354" t="s">
        <v>367</v>
      </c>
      <c r="C227" s="59" t="str">
        <f>VLOOKUP(B227,'New template'!A:L,2,FALSE)</f>
        <v>E06308</v>
      </c>
      <c r="D227" s="85">
        <v>1</v>
      </c>
      <c r="E227" s="86">
        <v>248</v>
      </c>
      <c r="F227" s="87">
        <v>0.5</v>
      </c>
      <c r="G227" s="88">
        <f t="shared" si="76"/>
        <v>124</v>
      </c>
      <c r="H227" s="89">
        <f t="shared" si="77"/>
        <v>17.838639999999998</v>
      </c>
      <c r="I227" s="89">
        <f t="shared" si="78"/>
        <v>17.838639999999998</v>
      </c>
      <c r="J227" s="89">
        <f t="shared" si="79"/>
        <v>2.3190231999999997</v>
      </c>
      <c r="K227" s="90">
        <f t="shared" si="80"/>
        <v>15.519616799999998</v>
      </c>
      <c r="L227" s="91">
        <v>0.20000000000000001</v>
      </c>
      <c r="M227" s="92">
        <f t="shared" si="81"/>
        <v>3.1039233599999996</v>
      </c>
      <c r="N227" s="93">
        <v>0.050000000000000003</v>
      </c>
      <c r="O227" s="94">
        <f t="shared" si="82"/>
        <v>0.77598083999999989</v>
      </c>
      <c r="P227" s="93">
        <v>0.050000000000000003</v>
      </c>
      <c r="Q227" s="94">
        <f t="shared" si="83"/>
        <v>0.77598083999999989</v>
      </c>
      <c r="R227" s="95">
        <f t="shared" si="84"/>
        <v>10.859999999999999</v>
      </c>
      <c r="S227" s="96">
        <f t="shared" si="85"/>
        <v>10.859999999999999</v>
      </c>
      <c r="T227" s="97">
        <f t="shared" si="86"/>
        <v>0.60879080468017743</v>
      </c>
    </row>
    <row r="228" ht="15.95" customHeight="1">
      <c r="A228" s="351" t="s">
        <v>501</v>
      </c>
      <c r="B228" s="354" t="s">
        <v>90</v>
      </c>
      <c r="C228" s="59" t="str">
        <f>VLOOKUP(B228,'New template'!A:L,2,FALSE)</f>
        <v>E03005</v>
      </c>
      <c r="D228" s="85">
        <v>1</v>
      </c>
      <c r="E228" s="86">
        <v>88</v>
      </c>
      <c r="F228" s="87">
        <v>0</v>
      </c>
      <c r="G228" s="88">
        <f t="shared" si="76"/>
        <v>88</v>
      </c>
      <c r="H228" s="89">
        <f t="shared" si="77"/>
        <v>12.659679999999998</v>
      </c>
      <c r="I228" s="89">
        <f t="shared" si="78"/>
        <v>12.659679999999998</v>
      </c>
      <c r="J228" s="89">
        <f t="shared" si="79"/>
        <v>1.6457583999999998</v>
      </c>
      <c r="K228" s="90">
        <f t="shared" si="80"/>
        <v>11.013921599999998</v>
      </c>
      <c r="L228" s="91">
        <v>0.20000000000000001</v>
      </c>
      <c r="M228" s="92">
        <f t="shared" si="81"/>
        <v>2.2027843199999997</v>
      </c>
      <c r="N228" s="93">
        <v>0.050000000000000003</v>
      </c>
      <c r="O228" s="94">
        <f t="shared" si="82"/>
        <v>0.55069607999999992</v>
      </c>
      <c r="P228" s="93">
        <v>0.050000000000000003</v>
      </c>
      <c r="Q228" s="94">
        <f t="shared" si="83"/>
        <v>0.55069607999999992</v>
      </c>
      <c r="R228" s="95">
        <f t="shared" si="84"/>
        <v>7.71</v>
      </c>
      <c r="S228" s="96">
        <f t="shared" si="85"/>
        <v>7.71</v>
      </c>
      <c r="T228" s="97">
        <f t="shared" si="86"/>
        <v>0.60902013321031823</v>
      </c>
    </row>
    <row r="229" ht="15.95" customHeight="1">
      <c r="A229" s="351" t="s">
        <v>501</v>
      </c>
      <c r="B229" s="354" t="s">
        <v>90</v>
      </c>
      <c r="C229" s="59" t="str">
        <f>VLOOKUP(B229,'New template'!A:L,2,FALSE)</f>
        <v>E03005</v>
      </c>
      <c r="D229" s="85">
        <v>9</v>
      </c>
      <c r="E229" s="86">
        <v>88</v>
      </c>
      <c r="F229" s="87">
        <v>0.25</v>
      </c>
      <c r="G229" s="88">
        <f t="shared" si="76"/>
        <v>66</v>
      </c>
      <c r="H229" s="89">
        <f t="shared" si="77"/>
        <v>9.4947599999999994</v>
      </c>
      <c r="I229" s="89">
        <f t="shared" si="78"/>
        <v>85.452839999999995</v>
      </c>
      <c r="J229" s="89">
        <f t="shared" si="79"/>
        <v>1.2343188</v>
      </c>
      <c r="K229" s="90">
        <f t="shared" si="80"/>
        <v>74.343970799999994</v>
      </c>
      <c r="L229" s="91">
        <v>0.20000000000000001</v>
      </c>
      <c r="M229" s="92">
        <f t="shared" si="81"/>
        <v>14.86879416</v>
      </c>
      <c r="N229" s="93">
        <v>0.050000000000000003</v>
      </c>
      <c r="O229" s="94">
        <f t="shared" si="82"/>
        <v>3.7171985400000001</v>
      </c>
      <c r="P229" s="93">
        <v>0.050000000000000003</v>
      </c>
      <c r="Q229" s="94">
        <f t="shared" si="83"/>
        <v>3.7171985400000001</v>
      </c>
      <c r="R229" s="95">
        <f t="shared" si="84"/>
        <v>5.7800000000000002</v>
      </c>
      <c r="S229" s="96">
        <f t="shared" si="85"/>
        <v>52.020000000000003</v>
      </c>
      <c r="T229" s="97">
        <f t="shared" si="86"/>
        <v>0.60875683008311965</v>
      </c>
    </row>
    <row r="230" ht="15.95" customHeight="1">
      <c r="A230" s="351" t="s">
        <v>501</v>
      </c>
      <c r="B230" s="354" t="s">
        <v>522</v>
      </c>
      <c r="C230" s="40" t="s">
        <v>543</v>
      </c>
      <c r="D230" s="85">
        <v>1</v>
      </c>
      <c r="E230" s="86">
        <v>198</v>
      </c>
      <c r="F230" s="87">
        <v>0</v>
      </c>
      <c r="G230" s="88">
        <f t="shared" si="76"/>
        <v>198</v>
      </c>
      <c r="H230" s="89">
        <f t="shared" si="77"/>
        <v>28.484279999999998</v>
      </c>
      <c r="I230" s="89">
        <f t="shared" si="78"/>
        <v>28.484279999999998</v>
      </c>
      <c r="J230" s="89">
        <f t="shared" si="79"/>
        <v>3.7029563999999997</v>
      </c>
      <c r="K230" s="90">
        <f t="shared" si="80"/>
        <v>24.7813236</v>
      </c>
      <c r="L230" s="91">
        <v>0.20000000000000001</v>
      </c>
      <c r="M230" s="92">
        <f t="shared" si="81"/>
        <v>4.9562647200000001</v>
      </c>
      <c r="N230" s="93">
        <v>0.050000000000000003</v>
      </c>
      <c r="O230" s="94">
        <f t="shared" si="82"/>
        <v>1.23906618</v>
      </c>
      <c r="P230" s="93">
        <v>0.050000000000000003</v>
      </c>
      <c r="Q230" s="94">
        <f t="shared" si="83"/>
        <v>1.23906618</v>
      </c>
      <c r="R230" s="95">
        <f t="shared" si="84"/>
        <v>17.350000000000001</v>
      </c>
      <c r="S230" s="96">
        <f t="shared" si="85"/>
        <v>17.350000000000001</v>
      </c>
      <c r="T230" s="97">
        <f t="shared" si="86"/>
        <v>0.60910790091938438</v>
      </c>
    </row>
    <row r="231" ht="15.95" customHeight="1">
      <c r="A231" s="351" t="s">
        <v>501</v>
      </c>
      <c r="B231" s="354" t="s">
        <v>522</v>
      </c>
      <c r="C231" s="40" t="s">
        <v>543</v>
      </c>
      <c r="D231" s="85">
        <v>4</v>
      </c>
      <c r="E231" s="86">
        <v>198</v>
      </c>
      <c r="F231" s="87">
        <v>0.29999999999999999</v>
      </c>
      <c r="G231" s="88">
        <f t="shared" si="76"/>
        <v>138</v>
      </c>
      <c r="H231" s="89">
        <f t="shared" si="77"/>
        <v>19.852679999999999</v>
      </c>
      <c r="I231" s="89">
        <f t="shared" si="78"/>
        <v>79.410719999999998</v>
      </c>
      <c r="J231" s="89">
        <f t="shared" si="79"/>
        <v>2.5808483999999998</v>
      </c>
      <c r="K231" s="90">
        <f t="shared" si="80"/>
        <v>69.087326399999995</v>
      </c>
      <c r="L231" s="91">
        <v>0.20000000000000001</v>
      </c>
      <c r="M231" s="92">
        <f t="shared" si="81"/>
        <v>13.81746528</v>
      </c>
      <c r="N231" s="93">
        <v>0.050000000000000003</v>
      </c>
      <c r="O231" s="94">
        <f t="shared" si="82"/>
        <v>3.4543663200000001</v>
      </c>
      <c r="P231" s="93">
        <v>0.050000000000000003</v>
      </c>
      <c r="Q231" s="94">
        <f t="shared" si="83"/>
        <v>3.4543663200000001</v>
      </c>
      <c r="R231" s="95">
        <f t="shared" si="84"/>
        <v>12.09</v>
      </c>
      <c r="S231" s="96">
        <f t="shared" si="85"/>
        <v>48.359999999999999</v>
      </c>
      <c r="T231" s="97">
        <f t="shared" si="86"/>
        <v>0.60898578932416181</v>
      </c>
    </row>
    <row r="232" ht="15.95" customHeight="1">
      <c r="A232" s="351" t="s">
        <v>501</v>
      </c>
      <c r="B232" s="354" t="s">
        <v>533</v>
      </c>
      <c r="C232" s="40" t="s">
        <v>545</v>
      </c>
      <c r="D232" s="85">
        <v>6</v>
      </c>
      <c r="E232" s="86">
        <v>398</v>
      </c>
      <c r="F232" s="87">
        <v>0.34999999999999998</v>
      </c>
      <c r="G232" s="88">
        <f t="shared" si="76"/>
        <v>258</v>
      </c>
      <c r="H232" s="89">
        <f t="shared" si="77"/>
        <v>37.115879999999997</v>
      </c>
      <c r="I232" s="89">
        <f t="shared" si="78"/>
        <v>222.69527999999997</v>
      </c>
      <c r="J232" s="89">
        <f t="shared" si="79"/>
        <v>4.8250643999999996</v>
      </c>
      <c r="K232" s="90">
        <f t="shared" si="80"/>
        <v>193.74489359999995</v>
      </c>
      <c r="L232" s="91">
        <v>0.20000000000000001</v>
      </c>
      <c r="M232" s="92">
        <f t="shared" si="81"/>
        <v>38.748978719999997</v>
      </c>
      <c r="N232" s="93">
        <v>0.050000000000000003</v>
      </c>
      <c r="O232" s="94">
        <f t="shared" si="82"/>
        <v>9.6872446799999992</v>
      </c>
      <c r="P232" s="93">
        <v>0.050000000000000003</v>
      </c>
      <c r="Q232" s="94">
        <f t="shared" si="83"/>
        <v>9.6872446799999992</v>
      </c>
      <c r="R232" s="95">
        <f t="shared" si="84"/>
        <v>22.600000000000001</v>
      </c>
      <c r="S232" s="96">
        <f t="shared" si="85"/>
        <v>135.60000000000002</v>
      </c>
      <c r="T232" s="97">
        <f t="shared" si="86"/>
        <v>0.60890378996806771</v>
      </c>
    </row>
    <row r="233" ht="15.95" customHeight="1">
      <c r="A233" s="351" t="s">
        <v>501</v>
      </c>
      <c r="B233" s="354" t="s">
        <v>104</v>
      </c>
      <c r="C233" s="59" t="str">
        <f>VLOOKUP(B233,'New template'!A:L,2,FALSE)</f>
        <v>E05644</v>
      </c>
      <c r="D233" s="85">
        <v>7</v>
      </c>
      <c r="E233" s="86">
        <v>148</v>
      </c>
      <c r="F233" s="87">
        <v>0.75</v>
      </c>
      <c r="G233" s="88">
        <f t="shared" si="76"/>
        <v>37</v>
      </c>
      <c r="H233" s="89">
        <f t="shared" si="77"/>
        <v>5.3228199999999992</v>
      </c>
      <c r="I233" s="89">
        <f t="shared" si="78"/>
        <v>37.259739999999994</v>
      </c>
      <c r="J233" s="89">
        <f t="shared" si="79"/>
        <v>0.69196659999999988</v>
      </c>
      <c r="K233" s="90">
        <f t="shared" si="80"/>
        <v>32.415973799999996</v>
      </c>
      <c r="L233" s="91">
        <v>0.20000000000000001</v>
      </c>
      <c r="M233" s="92">
        <f t="shared" si="81"/>
        <v>6.4831947599999999</v>
      </c>
      <c r="N233" s="93">
        <v>0.050000000000000003</v>
      </c>
      <c r="O233" s="94">
        <f t="shared" si="82"/>
        <v>1.62079869</v>
      </c>
      <c r="P233" s="93">
        <v>0.050000000000000003</v>
      </c>
      <c r="Q233" s="94">
        <f t="shared" si="83"/>
        <v>1.62079869</v>
      </c>
      <c r="R233" s="95">
        <f t="shared" si="84"/>
        <v>3.2400000000000002</v>
      </c>
      <c r="S233" s="96">
        <f t="shared" si="85"/>
        <v>22.68</v>
      </c>
      <c r="T233" s="97">
        <f t="shared" si="86"/>
        <v>0.60869989967723881</v>
      </c>
    </row>
    <row r="234" ht="15.95" customHeight="1">
      <c r="A234" s="351" t="s">
        <v>501</v>
      </c>
      <c r="B234" s="354" t="s">
        <v>66</v>
      </c>
      <c r="C234" s="59" t="str">
        <f>VLOOKUP(B234,'New template'!A:L,2,FALSE)</f>
        <v>E05368</v>
      </c>
      <c r="D234" s="85">
        <v>6</v>
      </c>
      <c r="E234" s="86">
        <v>228</v>
      </c>
      <c r="F234" s="87">
        <v>0.88</v>
      </c>
      <c r="G234" s="88">
        <f t="shared" si="76"/>
        <v>27</v>
      </c>
      <c r="H234" s="89">
        <f t="shared" si="77"/>
        <v>3.8842199999999996</v>
      </c>
      <c r="I234" s="89">
        <f t="shared" si="78"/>
        <v>23.305319999999998</v>
      </c>
      <c r="J234" s="89">
        <f t="shared" si="79"/>
        <v>0.50494859999999997</v>
      </c>
      <c r="K234" s="90">
        <f t="shared" si="80"/>
        <v>20.275628399999995</v>
      </c>
      <c r="L234" s="91">
        <v>0.20000000000000001</v>
      </c>
      <c r="M234" s="92">
        <f t="shared" si="81"/>
        <v>4.0551256799999988</v>
      </c>
      <c r="N234" s="93">
        <v>0.050000000000000003</v>
      </c>
      <c r="O234" s="94">
        <f t="shared" si="82"/>
        <v>1.0137814199999997</v>
      </c>
      <c r="P234" s="93">
        <v>0.050000000000000003</v>
      </c>
      <c r="Q234" s="94">
        <f t="shared" si="83"/>
        <v>1.0137814199999997</v>
      </c>
      <c r="R234" s="95">
        <f t="shared" si="84"/>
        <v>2.3700000000000001</v>
      </c>
      <c r="S234" s="96">
        <f t="shared" si="85"/>
        <v>14.220000000000001</v>
      </c>
      <c r="T234" s="97">
        <f t="shared" si="86"/>
        <v>0.61016111342817869</v>
      </c>
    </row>
    <row r="235" ht="15.95" customHeight="1">
      <c r="A235" s="351" t="s">
        <v>501</v>
      </c>
      <c r="B235" s="354" t="s">
        <v>510</v>
      </c>
      <c r="C235" s="59" t="str">
        <f>VLOOKUP(B235,'New template'!A:L,2,FALSE)</f>
        <v>E03053</v>
      </c>
      <c r="D235" s="85">
        <v>20</v>
      </c>
      <c r="E235" s="86">
        <v>298</v>
      </c>
      <c r="F235" s="87">
        <v>0.20000000000000001</v>
      </c>
      <c r="G235" s="88">
        <f t="shared" ref="G235:G266" si="87">ROUNDDOWN(E235*(1-F235),0)</f>
        <v>238</v>
      </c>
      <c r="H235" s="89">
        <f t="shared" ref="H235:H266" si="88">G235*$C$6</f>
        <v>34.238679999999995</v>
      </c>
      <c r="I235" s="89">
        <f t="shared" ref="I235:I266" si="89">H235*D235</f>
        <v>684.77359999999987</v>
      </c>
      <c r="J235" s="89">
        <f t="shared" ref="J235:J266" si="90">H235*0.13</f>
        <v>4.4510283999999993</v>
      </c>
      <c r="K235" s="90">
        <f t="shared" ref="K235:K266" si="91">(H235-J235)*D235</f>
        <v>595.75303199999996</v>
      </c>
      <c r="L235" s="91">
        <v>0.20000000000000001</v>
      </c>
      <c r="M235" s="92">
        <f t="shared" ref="M235:M266" si="92">K235*L235</f>
        <v>119.1506064</v>
      </c>
      <c r="N235" s="93">
        <v>0.050000000000000003</v>
      </c>
      <c r="O235" s="94">
        <f t="shared" ref="O235:O266" si="93">K235*N235</f>
        <v>29.7876516</v>
      </c>
      <c r="P235" s="93">
        <v>0.050000000000000003</v>
      </c>
      <c r="Q235" s="94">
        <f t="shared" ref="Q235:Q266" si="94">K235*P235</f>
        <v>29.7876516</v>
      </c>
      <c r="R235" s="95">
        <f t="shared" ref="R235:R266" si="95">IFERROR(ROUND((K235-M235-O235-Q235)/D235,2),0)</f>
        <v>20.850000000000001</v>
      </c>
      <c r="S235" s="96">
        <f t="shared" ref="S235:S266" si="96">+D235*R235</f>
        <v>417</v>
      </c>
      <c r="T235" s="97">
        <f t="shared" ref="T235:T266" si="97">S235/I235</f>
        <v>0.60896039216465137</v>
      </c>
    </row>
    <row r="236" ht="15.95" customHeight="1">
      <c r="A236" s="351" t="s">
        <v>501</v>
      </c>
      <c r="B236" s="354" t="s">
        <v>510</v>
      </c>
      <c r="C236" s="59" t="str">
        <f>VLOOKUP(B236,'New template'!A:L,2,FALSE)</f>
        <v>E03053</v>
      </c>
      <c r="D236" s="85">
        <v>2</v>
      </c>
      <c r="E236" s="86">
        <v>298</v>
      </c>
      <c r="F236" s="87">
        <v>0</v>
      </c>
      <c r="G236" s="88">
        <f t="shared" si="87"/>
        <v>298</v>
      </c>
      <c r="H236" s="89">
        <f t="shared" si="88"/>
        <v>42.870279999999994</v>
      </c>
      <c r="I236" s="89">
        <f t="shared" si="89"/>
        <v>85.740559999999988</v>
      </c>
      <c r="J236" s="89">
        <f t="shared" si="90"/>
        <v>5.5731363999999992</v>
      </c>
      <c r="K236" s="90">
        <f t="shared" si="91"/>
        <v>74.594287199999997</v>
      </c>
      <c r="L236" s="91">
        <v>0.20000000000000001</v>
      </c>
      <c r="M236" s="92">
        <f t="shared" si="92"/>
        <v>14.91885744</v>
      </c>
      <c r="N236" s="93">
        <v>0.050000000000000003</v>
      </c>
      <c r="O236" s="94">
        <f t="shared" si="93"/>
        <v>3.72971436</v>
      </c>
      <c r="P236" s="93">
        <v>0.050000000000000003</v>
      </c>
      <c r="Q236" s="94">
        <f t="shared" si="94"/>
        <v>3.72971436</v>
      </c>
      <c r="R236" s="95">
        <f t="shared" si="95"/>
        <v>26.109999999999999</v>
      </c>
      <c r="S236" s="96">
        <f t="shared" si="96"/>
        <v>52.219999999999999</v>
      </c>
      <c r="T236" s="97">
        <f t="shared" si="97"/>
        <v>0.6090466402365462</v>
      </c>
    </row>
    <row r="237" ht="15.95" customHeight="1">
      <c r="A237" s="351" t="s">
        <v>501</v>
      </c>
      <c r="B237" s="354" t="s">
        <v>511</v>
      </c>
      <c r="C237" s="40" t="s">
        <v>540</v>
      </c>
      <c r="D237" s="85">
        <v>9</v>
      </c>
      <c r="E237" s="86">
        <v>448</v>
      </c>
      <c r="F237" s="87">
        <v>0.20000000000000001</v>
      </c>
      <c r="G237" s="88">
        <f t="shared" si="87"/>
        <v>358</v>
      </c>
      <c r="H237" s="89">
        <f t="shared" si="88"/>
        <v>51.501879999999993</v>
      </c>
      <c r="I237" s="89">
        <f t="shared" si="89"/>
        <v>463.51691999999991</v>
      </c>
      <c r="J237" s="89">
        <f t="shared" si="90"/>
        <v>6.6952443999999991</v>
      </c>
      <c r="K237" s="90">
        <f t="shared" si="91"/>
        <v>403.25972039999994</v>
      </c>
      <c r="L237" s="91">
        <v>0.20000000000000001</v>
      </c>
      <c r="M237" s="92">
        <f t="shared" si="92"/>
        <v>80.651944079999993</v>
      </c>
      <c r="N237" s="93">
        <v>0.050000000000000003</v>
      </c>
      <c r="O237" s="94">
        <f t="shared" si="93"/>
        <v>20.162986019999998</v>
      </c>
      <c r="P237" s="93">
        <v>0.050000000000000003</v>
      </c>
      <c r="Q237" s="94">
        <f t="shared" si="94"/>
        <v>20.162986019999998</v>
      </c>
      <c r="R237" s="95">
        <f t="shared" si="95"/>
        <v>31.359999999999999</v>
      </c>
      <c r="S237" s="96">
        <f t="shared" si="96"/>
        <v>282.24000000000001</v>
      </c>
      <c r="T237" s="97">
        <f t="shared" si="97"/>
        <v>0.60890981067098926</v>
      </c>
    </row>
    <row r="238" ht="15.95" customHeight="1">
      <c r="A238" s="351" t="s">
        <v>501</v>
      </c>
      <c r="B238" s="354" t="s">
        <v>512</v>
      </c>
      <c r="C238" s="40" t="s">
        <v>542</v>
      </c>
      <c r="D238" s="85">
        <v>11</v>
      </c>
      <c r="E238" s="86">
        <v>548</v>
      </c>
      <c r="F238" s="87">
        <v>0.20000000000000001</v>
      </c>
      <c r="G238" s="88">
        <f t="shared" si="87"/>
        <v>438</v>
      </c>
      <c r="H238" s="89">
        <f t="shared" si="88"/>
        <v>63.010679999999994</v>
      </c>
      <c r="I238" s="89">
        <f t="shared" si="89"/>
        <v>693.11747999999989</v>
      </c>
      <c r="J238" s="89">
        <f t="shared" si="90"/>
        <v>8.1913883999999992</v>
      </c>
      <c r="K238" s="90">
        <f t="shared" si="91"/>
        <v>603.0122075999999</v>
      </c>
      <c r="L238" s="91">
        <v>0.20000000000000001</v>
      </c>
      <c r="M238" s="92">
        <f t="shared" si="92"/>
        <v>120.60244151999999</v>
      </c>
      <c r="N238" s="93">
        <v>0.050000000000000003</v>
      </c>
      <c r="O238" s="94">
        <f t="shared" si="93"/>
        <v>30.150610379999996</v>
      </c>
      <c r="P238" s="93">
        <v>0.050000000000000003</v>
      </c>
      <c r="Q238" s="94">
        <f t="shared" si="94"/>
        <v>30.150610379999996</v>
      </c>
      <c r="R238" s="95">
        <f t="shared" si="95"/>
        <v>38.369999999999997</v>
      </c>
      <c r="S238" s="96">
        <f t="shared" si="96"/>
        <v>422.06999999999999</v>
      </c>
      <c r="T238" s="97">
        <f t="shared" si="97"/>
        <v>0.60894438847509669</v>
      </c>
    </row>
    <row r="239" ht="15.95" customHeight="1">
      <c r="A239" s="351" t="s">
        <v>501</v>
      </c>
      <c r="B239" s="354" t="s">
        <v>364</v>
      </c>
      <c r="C239" s="59" t="str">
        <f>VLOOKUP(B239,'New template'!A:L,2,FALSE)</f>
        <v>E05471</v>
      </c>
      <c r="D239" s="85">
        <v>2</v>
      </c>
      <c r="E239" s="86">
        <v>298</v>
      </c>
      <c r="F239" s="87">
        <v>0.83999999999999997</v>
      </c>
      <c r="G239" s="88">
        <f t="shared" si="87"/>
        <v>47</v>
      </c>
      <c r="H239" s="89">
        <f t="shared" si="88"/>
        <v>6.7614199999999993</v>
      </c>
      <c r="I239" s="89">
        <f t="shared" si="89"/>
        <v>13.522839999999999</v>
      </c>
      <c r="J239" s="89">
        <f t="shared" si="90"/>
        <v>0.87898459999999989</v>
      </c>
      <c r="K239" s="90">
        <f t="shared" si="91"/>
        <v>11.764870799999999</v>
      </c>
      <c r="L239" s="91">
        <v>0.20000000000000001</v>
      </c>
      <c r="M239" s="92">
        <f t="shared" si="92"/>
        <v>2.35297416</v>
      </c>
      <c r="N239" s="93">
        <v>0.050000000000000003</v>
      </c>
      <c r="O239" s="94">
        <f t="shared" si="93"/>
        <v>0.58824354000000001</v>
      </c>
      <c r="P239" s="93">
        <v>0.050000000000000003</v>
      </c>
      <c r="Q239" s="94">
        <f t="shared" si="94"/>
        <v>0.58824354000000001</v>
      </c>
      <c r="R239" s="95">
        <f t="shared" si="95"/>
        <v>4.1200000000000001</v>
      </c>
      <c r="S239" s="96">
        <f t="shared" si="96"/>
        <v>8.2400000000000002</v>
      </c>
      <c r="T239" s="97">
        <f t="shared" si="97"/>
        <v>0.60933945827947389</v>
      </c>
    </row>
    <row r="240" ht="15.95" customHeight="1">
      <c r="A240" s="351" t="s">
        <v>501</v>
      </c>
      <c r="B240" s="354" t="s">
        <v>363</v>
      </c>
      <c r="C240" s="59" t="str">
        <f>VLOOKUP(B240,'New template'!A:L,2,FALSE)</f>
        <v>E04521</v>
      </c>
      <c r="D240" s="85">
        <v>5</v>
      </c>
      <c r="E240" s="86">
        <v>248</v>
      </c>
      <c r="F240" s="87">
        <v>0.83999999999999997</v>
      </c>
      <c r="G240" s="88">
        <f t="shared" si="87"/>
        <v>39</v>
      </c>
      <c r="H240" s="89">
        <f t="shared" si="88"/>
        <v>5.6105399999999994</v>
      </c>
      <c r="I240" s="89">
        <f t="shared" si="89"/>
        <v>28.052699999999998</v>
      </c>
      <c r="J240" s="89">
        <f t="shared" si="90"/>
        <v>0.72937019999999997</v>
      </c>
      <c r="K240" s="90">
        <f t="shared" si="91"/>
        <v>24.405848999999996</v>
      </c>
      <c r="L240" s="91">
        <v>0.20000000000000001</v>
      </c>
      <c r="M240" s="92">
        <f t="shared" si="92"/>
        <v>4.8811697999999994</v>
      </c>
      <c r="N240" s="93">
        <v>0.050000000000000003</v>
      </c>
      <c r="O240" s="94">
        <f t="shared" si="93"/>
        <v>1.2202924499999999</v>
      </c>
      <c r="P240" s="93">
        <v>0.050000000000000003</v>
      </c>
      <c r="Q240" s="94">
        <f t="shared" si="94"/>
        <v>1.2202924499999999</v>
      </c>
      <c r="R240" s="95">
        <f t="shared" si="95"/>
        <v>3.4199999999999999</v>
      </c>
      <c r="S240" s="96">
        <f t="shared" si="96"/>
        <v>17.100000000000001</v>
      </c>
      <c r="T240" s="97">
        <f t="shared" si="97"/>
        <v>0.60956699355142296</v>
      </c>
    </row>
    <row r="241" ht="15.95" customHeight="1">
      <c r="A241" s="351" t="s">
        <v>501</v>
      </c>
      <c r="B241" s="354" t="s">
        <v>72</v>
      </c>
      <c r="C241" s="59" t="str">
        <f>VLOOKUP(B241,'New template'!A:L,2,FALSE)</f>
        <v>E03496</v>
      </c>
      <c r="D241" s="85">
        <v>2</v>
      </c>
      <c r="E241" s="86">
        <v>228</v>
      </c>
      <c r="F241" s="87">
        <v>0.59999999999999998</v>
      </c>
      <c r="G241" s="88">
        <f t="shared" si="87"/>
        <v>91</v>
      </c>
      <c r="H241" s="89">
        <f t="shared" si="88"/>
        <v>13.091259999999998</v>
      </c>
      <c r="I241" s="89">
        <f t="shared" si="89"/>
        <v>26.182519999999997</v>
      </c>
      <c r="J241" s="89">
        <f t="shared" si="90"/>
        <v>1.7018637999999999</v>
      </c>
      <c r="K241" s="90">
        <f t="shared" si="91"/>
        <v>22.778792399999997</v>
      </c>
      <c r="L241" s="91">
        <v>0.20000000000000001</v>
      </c>
      <c r="M241" s="92">
        <f t="shared" si="92"/>
        <v>4.5557584799999997</v>
      </c>
      <c r="N241" s="93">
        <v>0.050000000000000003</v>
      </c>
      <c r="O241" s="94">
        <f t="shared" si="93"/>
        <v>1.1389396199999999</v>
      </c>
      <c r="P241" s="93">
        <v>0.050000000000000003</v>
      </c>
      <c r="Q241" s="94">
        <f t="shared" si="94"/>
        <v>1.1389396199999999</v>
      </c>
      <c r="R241" s="95">
        <f t="shared" si="95"/>
        <v>7.9699999999999998</v>
      </c>
      <c r="S241" s="96">
        <f t="shared" si="96"/>
        <v>15.94</v>
      </c>
      <c r="T241" s="97">
        <f t="shared" si="97"/>
        <v>0.60880312513845125</v>
      </c>
    </row>
    <row r="242" ht="15.95" customHeight="1">
      <c r="A242" s="351" t="s">
        <v>501</v>
      </c>
      <c r="B242" s="354" t="s">
        <v>515</v>
      </c>
      <c r="C242" s="40" t="s">
        <v>313</v>
      </c>
      <c r="D242" s="85">
        <v>1</v>
      </c>
      <c r="E242" s="86">
        <v>178</v>
      </c>
      <c r="F242" s="87">
        <v>0.25</v>
      </c>
      <c r="G242" s="88">
        <f t="shared" si="87"/>
        <v>133</v>
      </c>
      <c r="H242" s="89">
        <f t="shared" si="88"/>
        <v>19.133379999999999</v>
      </c>
      <c r="I242" s="89">
        <f t="shared" si="89"/>
        <v>19.133379999999999</v>
      </c>
      <c r="J242" s="89">
        <f t="shared" si="90"/>
        <v>2.4873393999999998</v>
      </c>
      <c r="K242" s="90">
        <f t="shared" si="91"/>
        <v>16.646040599999999</v>
      </c>
      <c r="L242" s="91">
        <v>0.20000000000000001</v>
      </c>
      <c r="M242" s="92">
        <f t="shared" si="92"/>
        <v>3.3292081200000001</v>
      </c>
      <c r="N242" s="93">
        <v>0.050000000000000003</v>
      </c>
      <c r="O242" s="94">
        <f t="shared" si="93"/>
        <v>0.83230203000000003</v>
      </c>
      <c r="P242" s="93">
        <v>0.050000000000000003</v>
      </c>
      <c r="Q242" s="94">
        <f t="shared" si="94"/>
        <v>0.83230203000000003</v>
      </c>
      <c r="R242" s="95">
        <f t="shared" si="95"/>
        <v>11.65</v>
      </c>
      <c r="S242" s="96">
        <f t="shared" si="96"/>
        <v>11.65</v>
      </c>
      <c r="T242" s="97">
        <f t="shared" si="97"/>
        <v>0.60888353233981662</v>
      </c>
    </row>
    <row r="243" ht="15.95" customHeight="1">
      <c r="A243" s="351" t="s">
        <v>501</v>
      </c>
      <c r="B243" s="354" t="s">
        <v>515</v>
      </c>
      <c r="C243" s="40" t="s">
        <v>313</v>
      </c>
      <c r="D243" s="85">
        <v>2</v>
      </c>
      <c r="E243" s="86">
        <v>178</v>
      </c>
      <c r="F243" s="87">
        <v>0.25</v>
      </c>
      <c r="G243" s="88">
        <f t="shared" si="87"/>
        <v>133</v>
      </c>
      <c r="H243" s="89">
        <f t="shared" si="88"/>
        <v>19.133379999999999</v>
      </c>
      <c r="I243" s="89">
        <f t="shared" si="89"/>
        <v>38.266759999999998</v>
      </c>
      <c r="J243" s="89">
        <f t="shared" si="90"/>
        <v>2.4873393999999998</v>
      </c>
      <c r="K243" s="90">
        <f t="shared" si="91"/>
        <v>33.292081199999998</v>
      </c>
      <c r="L243" s="91">
        <v>0.20000000000000001</v>
      </c>
      <c r="M243" s="92">
        <f t="shared" si="92"/>
        <v>6.6584162400000002</v>
      </c>
      <c r="N243" s="93">
        <v>0.050000000000000003</v>
      </c>
      <c r="O243" s="94">
        <f t="shared" si="93"/>
        <v>1.6646040600000001</v>
      </c>
      <c r="P243" s="93">
        <v>0.050000000000000003</v>
      </c>
      <c r="Q243" s="94">
        <f t="shared" si="94"/>
        <v>1.6646040600000001</v>
      </c>
      <c r="R243" s="95">
        <f t="shared" si="95"/>
        <v>11.65</v>
      </c>
      <c r="S243" s="96">
        <f t="shared" si="96"/>
        <v>23.300000000000001</v>
      </c>
      <c r="T243" s="97">
        <f t="shared" si="97"/>
        <v>0.60888353233981662</v>
      </c>
    </row>
    <row r="244" ht="15.95" customHeight="1">
      <c r="A244" s="351" t="s">
        <v>501</v>
      </c>
      <c r="B244" s="354" t="s">
        <v>515</v>
      </c>
      <c r="C244" s="40" t="s">
        <v>313</v>
      </c>
      <c r="D244" s="85">
        <v>1</v>
      </c>
      <c r="E244" s="86">
        <v>178</v>
      </c>
      <c r="F244" s="87">
        <v>0</v>
      </c>
      <c r="G244" s="88">
        <f t="shared" si="87"/>
        <v>178</v>
      </c>
      <c r="H244" s="89">
        <f t="shared" si="88"/>
        <v>25.607079999999996</v>
      </c>
      <c r="I244" s="89">
        <f t="shared" si="89"/>
        <v>25.607079999999996</v>
      </c>
      <c r="J244" s="89">
        <f t="shared" si="90"/>
        <v>3.3289203999999994</v>
      </c>
      <c r="K244" s="90">
        <f t="shared" si="91"/>
        <v>22.278159599999995</v>
      </c>
      <c r="L244" s="91">
        <v>0.20000000000000001</v>
      </c>
      <c r="M244" s="92">
        <f t="shared" si="92"/>
        <v>4.4556319199999992</v>
      </c>
      <c r="N244" s="93">
        <v>0.050000000000000003</v>
      </c>
      <c r="O244" s="94">
        <f t="shared" si="93"/>
        <v>1.1139079799999998</v>
      </c>
      <c r="P244" s="93">
        <v>0.050000000000000003</v>
      </c>
      <c r="Q244" s="94">
        <f t="shared" si="94"/>
        <v>1.1139079799999998</v>
      </c>
      <c r="R244" s="95">
        <f t="shared" si="95"/>
        <v>15.59</v>
      </c>
      <c r="S244" s="96">
        <f t="shared" si="96"/>
        <v>15.59</v>
      </c>
      <c r="T244" s="97">
        <f t="shared" si="97"/>
        <v>0.60881599932518671</v>
      </c>
    </row>
    <row r="245" ht="15.95" customHeight="1">
      <c r="A245" s="351" t="s">
        <v>501</v>
      </c>
      <c r="B245" s="354" t="s">
        <v>108</v>
      </c>
      <c r="C245" s="59" t="str">
        <f>VLOOKUP(B245,'New template'!A:L,2,FALSE)</f>
        <v>E05369</v>
      </c>
      <c r="D245" s="85">
        <v>1</v>
      </c>
      <c r="E245" s="86">
        <v>268</v>
      </c>
      <c r="F245" s="87">
        <v>0.89000000000000001</v>
      </c>
      <c r="G245" s="88">
        <f t="shared" si="87"/>
        <v>29</v>
      </c>
      <c r="H245" s="89">
        <f t="shared" si="88"/>
        <v>4.1719399999999993</v>
      </c>
      <c r="I245" s="89">
        <f t="shared" si="89"/>
        <v>4.1719399999999993</v>
      </c>
      <c r="J245" s="89">
        <f t="shared" si="90"/>
        <v>0.54235219999999995</v>
      </c>
      <c r="K245" s="90">
        <f t="shared" si="91"/>
        <v>3.6295877999999995</v>
      </c>
      <c r="L245" s="91">
        <v>0.20000000000000001</v>
      </c>
      <c r="M245" s="92">
        <f t="shared" si="92"/>
        <v>0.72591755999999996</v>
      </c>
      <c r="N245" s="93">
        <v>0.050000000000000003</v>
      </c>
      <c r="O245" s="94">
        <f t="shared" si="93"/>
        <v>0.18147938999999999</v>
      </c>
      <c r="P245" s="93">
        <v>0.050000000000000003</v>
      </c>
      <c r="Q245" s="94">
        <f t="shared" si="94"/>
        <v>0.18147938999999999</v>
      </c>
      <c r="R245" s="95">
        <f t="shared" si="95"/>
        <v>2.54</v>
      </c>
      <c r="S245" s="96">
        <f t="shared" si="96"/>
        <v>2.54</v>
      </c>
      <c r="T245" s="97">
        <f t="shared" si="97"/>
        <v>0.60882946542855376</v>
      </c>
    </row>
    <row r="246" ht="15.95" customHeight="1">
      <c r="A246" s="351" t="s">
        <v>501</v>
      </c>
      <c r="B246" s="354" t="s">
        <v>110</v>
      </c>
      <c r="C246" s="59" t="str">
        <f>VLOOKUP(B246,'New template'!A:L,2,FALSE)</f>
        <v>E03177</v>
      </c>
      <c r="D246" s="85">
        <v>10</v>
      </c>
      <c r="E246" s="86">
        <v>268</v>
      </c>
      <c r="F246" s="87">
        <v>0.89000000000000001</v>
      </c>
      <c r="G246" s="88">
        <f t="shared" si="87"/>
        <v>29</v>
      </c>
      <c r="H246" s="89">
        <f t="shared" si="88"/>
        <v>4.1719399999999993</v>
      </c>
      <c r="I246" s="89">
        <f t="shared" si="89"/>
        <v>41.719399999999993</v>
      </c>
      <c r="J246" s="89">
        <f t="shared" si="90"/>
        <v>0.54235219999999995</v>
      </c>
      <c r="K246" s="90">
        <f t="shared" si="91"/>
        <v>36.295877999999995</v>
      </c>
      <c r="L246" s="91">
        <v>0.20000000000000001</v>
      </c>
      <c r="M246" s="92">
        <f t="shared" si="92"/>
        <v>7.259175599999999</v>
      </c>
      <c r="N246" s="93">
        <v>0.050000000000000003</v>
      </c>
      <c r="O246" s="94">
        <f t="shared" si="93"/>
        <v>1.8147938999999997</v>
      </c>
      <c r="P246" s="93">
        <v>0.050000000000000003</v>
      </c>
      <c r="Q246" s="94">
        <f t="shared" si="94"/>
        <v>1.8147938999999997</v>
      </c>
      <c r="R246" s="95">
        <f t="shared" si="95"/>
        <v>2.54</v>
      </c>
      <c r="S246" s="96">
        <f t="shared" si="96"/>
        <v>25.399999999999999</v>
      </c>
      <c r="T246" s="97">
        <f t="shared" si="97"/>
        <v>0.60882946542855365</v>
      </c>
    </row>
    <row r="247" ht="15.95" customHeight="1">
      <c r="A247" s="351" t="s">
        <v>501</v>
      </c>
      <c r="B247" s="354" t="s">
        <v>340</v>
      </c>
      <c r="C247" s="59" t="str">
        <f>VLOOKUP(B247,'New template'!A:L,2,FALSE)</f>
        <v>E03528</v>
      </c>
      <c r="D247" s="85">
        <v>8</v>
      </c>
      <c r="E247" s="86">
        <v>248</v>
      </c>
      <c r="F247" s="87">
        <v>0.80000000000000004</v>
      </c>
      <c r="G247" s="88">
        <f t="shared" si="87"/>
        <v>49</v>
      </c>
      <c r="H247" s="89">
        <f t="shared" si="88"/>
        <v>7.0491399999999995</v>
      </c>
      <c r="I247" s="89">
        <f t="shared" si="89"/>
        <v>56.393119999999996</v>
      </c>
      <c r="J247" s="89">
        <f t="shared" si="90"/>
        <v>0.91638819999999999</v>
      </c>
      <c r="K247" s="90">
        <f t="shared" si="91"/>
        <v>49.062014399999995</v>
      </c>
      <c r="L247" s="91">
        <v>0.20000000000000001</v>
      </c>
      <c r="M247" s="92">
        <f t="shared" si="92"/>
        <v>9.8124028800000005</v>
      </c>
      <c r="N247" s="93">
        <v>0.050000000000000003</v>
      </c>
      <c r="O247" s="94">
        <f t="shared" si="93"/>
        <v>2.4531007200000001</v>
      </c>
      <c r="P247" s="93">
        <v>0.050000000000000003</v>
      </c>
      <c r="Q247" s="94">
        <f t="shared" si="94"/>
        <v>2.4531007200000001</v>
      </c>
      <c r="R247" s="95">
        <f t="shared" si="95"/>
        <v>4.29</v>
      </c>
      <c r="S247" s="96">
        <f t="shared" si="96"/>
        <v>34.32</v>
      </c>
      <c r="T247" s="97">
        <f t="shared" si="97"/>
        <v>0.60858487702045927</v>
      </c>
    </row>
    <row r="248" ht="15.95" customHeight="1">
      <c r="A248" s="351" t="s">
        <v>501</v>
      </c>
      <c r="B248" s="354" t="s">
        <v>368</v>
      </c>
      <c r="C248" s="59" t="str">
        <f>VLOOKUP(B248,'New template'!A:L,2,FALSE)</f>
        <v>E06307</v>
      </c>
      <c r="D248" s="85">
        <v>4</v>
      </c>
      <c r="E248" s="86">
        <v>428</v>
      </c>
      <c r="F248" s="87">
        <v>0.65000000000000002</v>
      </c>
      <c r="G248" s="88">
        <f t="shared" si="87"/>
        <v>149</v>
      </c>
      <c r="H248" s="89">
        <f t="shared" si="88"/>
        <v>21.435139999999997</v>
      </c>
      <c r="I248" s="89">
        <f t="shared" si="89"/>
        <v>85.740559999999988</v>
      </c>
      <c r="J248" s="89">
        <f t="shared" si="90"/>
        <v>2.7865681999999996</v>
      </c>
      <c r="K248" s="90">
        <f t="shared" si="91"/>
        <v>74.594287199999997</v>
      </c>
      <c r="L248" s="91">
        <v>0.20000000000000001</v>
      </c>
      <c r="M248" s="92">
        <f t="shared" si="92"/>
        <v>14.91885744</v>
      </c>
      <c r="N248" s="93">
        <v>0.050000000000000003</v>
      </c>
      <c r="O248" s="94">
        <f t="shared" si="93"/>
        <v>3.72971436</v>
      </c>
      <c r="P248" s="93">
        <v>0.050000000000000003</v>
      </c>
      <c r="Q248" s="94">
        <f t="shared" si="94"/>
        <v>3.72971436</v>
      </c>
      <c r="R248" s="95">
        <f t="shared" si="95"/>
        <v>13.050000000000001</v>
      </c>
      <c r="S248" s="96">
        <f t="shared" si="96"/>
        <v>52.200000000000003</v>
      </c>
      <c r="T248" s="97">
        <f t="shared" si="97"/>
        <v>0.60881337840573946</v>
      </c>
    </row>
    <row r="249" ht="15.95" customHeight="1">
      <c r="A249" s="351" t="s">
        <v>501</v>
      </c>
      <c r="B249" s="354" t="s">
        <v>524</v>
      </c>
      <c r="C249" s="40" t="s">
        <v>546</v>
      </c>
      <c r="D249" s="85">
        <v>6</v>
      </c>
      <c r="E249" s="86">
        <v>178</v>
      </c>
      <c r="F249" s="87">
        <v>0.29999999999999999</v>
      </c>
      <c r="G249" s="88">
        <f t="shared" si="87"/>
        <v>124</v>
      </c>
      <c r="H249" s="89">
        <f t="shared" si="88"/>
        <v>17.838639999999998</v>
      </c>
      <c r="I249" s="89">
        <f t="shared" si="89"/>
        <v>107.03183999999999</v>
      </c>
      <c r="J249" s="89">
        <f t="shared" si="90"/>
        <v>2.3190231999999997</v>
      </c>
      <c r="K249" s="90">
        <f t="shared" si="91"/>
        <v>93.117700799999994</v>
      </c>
      <c r="L249" s="91">
        <v>0.20000000000000001</v>
      </c>
      <c r="M249" s="92">
        <f t="shared" si="92"/>
        <v>18.623540160000001</v>
      </c>
      <c r="N249" s="93">
        <v>0.050000000000000003</v>
      </c>
      <c r="O249" s="94">
        <f t="shared" si="93"/>
        <v>4.6558850400000003</v>
      </c>
      <c r="P249" s="93">
        <v>0.050000000000000003</v>
      </c>
      <c r="Q249" s="94">
        <f t="shared" si="94"/>
        <v>4.6558850400000003</v>
      </c>
      <c r="R249" s="95">
        <f t="shared" si="95"/>
        <v>10.859999999999999</v>
      </c>
      <c r="S249" s="96">
        <f t="shared" si="96"/>
        <v>65.159999999999997</v>
      </c>
      <c r="T249" s="97">
        <f t="shared" si="97"/>
        <v>0.60879080468017743</v>
      </c>
    </row>
    <row r="250" ht="15.95" customHeight="1">
      <c r="A250" s="351" t="s">
        <v>501</v>
      </c>
      <c r="B250" s="354" t="s">
        <v>530</v>
      </c>
      <c r="C250" s="40" t="s">
        <v>548</v>
      </c>
      <c r="D250" s="85">
        <v>2</v>
      </c>
      <c r="E250" s="86">
        <v>268</v>
      </c>
      <c r="F250" s="87">
        <v>0.34000000000000002</v>
      </c>
      <c r="G250" s="88">
        <f t="shared" si="87"/>
        <v>176</v>
      </c>
      <c r="H250" s="89">
        <f t="shared" si="88"/>
        <v>25.319359999999996</v>
      </c>
      <c r="I250" s="89">
        <f t="shared" si="89"/>
        <v>50.638719999999992</v>
      </c>
      <c r="J250" s="89">
        <f t="shared" si="90"/>
        <v>3.2915167999999997</v>
      </c>
      <c r="K250" s="90">
        <f t="shared" si="91"/>
        <v>44.055686399999992</v>
      </c>
      <c r="L250" s="91">
        <v>0.20000000000000001</v>
      </c>
      <c r="M250" s="92">
        <f t="shared" si="92"/>
        <v>8.8111372799999987</v>
      </c>
      <c r="N250" s="93">
        <v>0.050000000000000003</v>
      </c>
      <c r="O250" s="94">
        <f t="shared" si="93"/>
        <v>2.2027843199999997</v>
      </c>
      <c r="P250" s="93">
        <v>0.050000000000000003</v>
      </c>
      <c r="Q250" s="94">
        <f t="shared" si="94"/>
        <v>2.2027843199999997</v>
      </c>
      <c r="R250" s="95">
        <f t="shared" si="95"/>
        <v>15.42</v>
      </c>
      <c r="S250" s="96">
        <f t="shared" si="96"/>
        <v>30.84</v>
      </c>
      <c r="T250" s="97">
        <f t="shared" si="97"/>
        <v>0.60902013321031823</v>
      </c>
    </row>
    <row r="251" ht="15.95" customHeight="1">
      <c r="A251" s="351" t="s">
        <v>501</v>
      </c>
      <c r="B251" s="354" t="s">
        <v>373</v>
      </c>
      <c r="C251" s="59" t="str">
        <f>VLOOKUP(B251,'New template'!A:L,2,FALSE)</f>
        <v>E01592</v>
      </c>
      <c r="D251" s="85">
        <v>18</v>
      </c>
      <c r="E251" s="86">
        <v>98</v>
      </c>
      <c r="F251" s="87">
        <v>0.25</v>
      </c>
      <c r="G251" s="88">
        <f t="shared" si="87"/>
        <v>73</v>
      </c>
      <c r="H251" s="89">
        <f t="shared" si="88"/>
        <v>10.501779999999998</v>
      </c>
      <c r="I251" s="89">
        <f t="shared" si="89"/>
        <v>189.03203999999997</v>
      </c>
      <c r="J251" s="89">
        <f t="shared" si="90"/>
        <v>1.3652313999999999</v>
      </c>
      <c r="K251" s="90">
        <f t="shared" si="91"/>
        <v>164.45787479999996</v>
      </c>
      <c r="L251" s="91">
        <v>0.20000000000000001</v>
      </c>
      <c r="M251" s="92">
        <f t="shared" si="92"/>
        <v>32.891574959999993</v>
      </c>
      <c r="N251" s="93">
        <v>0.050000000000000003</v>
      </c>
      <c r="O251" s="94">
        <f t="shared" si="93"/>
        <v>8.2228937399999982</v>
      </c>
      <c r="P251" s="93">
        <v>0.050000000000000003</v>
      </c>
      <c r="Q251" s="94">
        <f t="shared" si="94"/>
        <v>8.2228937399999982</v>
      </c>
      <c r="R251" s="95">
        <f t="shared" si="95"/>
        <v>6.4000000000000004</v>
      </c>
      <c r="S251" s="96">
        <f t="shared" si="96"/>
        <v>115.2</v>
      </c>
      <c r="T251" s="97">
        <f t="shared" si="97"/>
        <v>0.60942049823934619</v>
      </c>
    </row>
    <row r="252" ht="15.95" customHeight="1">
      <c r="A252" s="351" t="s">
        <v>501</v>
      </c>
      <c r="B252" s="354" t="s">
        <v>136</v>
      </c>
      <c r="C252" s="59" t="str">
        <f>VLOOKUP(B252,'New template'!A:L,2,FALSE)</f>
        <v>E04555</v>
      </c>
      <c r="D252" s="85">
        <v>2</v>
      </c>
      <c r="E252" s="358">
        <v>266.39999999999998</v>
      </c>
      <c r="F252" s="87">
        <v>0.42999999999999999</v>
      </c>
      <c r="G252" s="88">
        <f t="shared" si="87"/>
        <v>151</v>
      </c>
      <c r="H252" s="89">
        <f t="shared" si="88"/>
        <v>21.722859999999997</v>
      </c>
      <c r="I252" s="89">
        <f t="shared" si="89"/>
        <v>43.445719999999994</v>
      </c>
      <c r="J252" s="89">
        <f t="shared" si="90"/>
        <v>2.8239717999999998</v>
      </c>
      <c r="K252" s="90">
        <f t="shared" si="91"/>
        <v>37.797776399999996</v>
      </c>
      <c r="L252" s="91">
        <v>0.20000000000000001</v>
      </c>
      <c r="M252" s="92">
        <f t="shared" si="92"/>
        <v>7.5595552799999997</v>
      </c>
      <c r="N252" s="93">
        <v>0.050000000000000003</v>
      </c>
      <c r="O252" s="94">
        <f t="shared" si="93"/>
        <v>1.8898888199999999</v>
      </c>
      <c r="P252" s="93">
        <v>0.050000000000000003</v>
      </c>
      <c r="Q252" s="94">
        <f t="shared" si="94"/>
        <v>1.8898888199999999</v>
      </c>
      <c r="R252" s="95">
        <f t="shared" si="95"/>
        <v>13.23</v>
      </c>
      <c r="S252" s="96">
        <f t="shared" si="96"/>
        <v>26.460000000000001</v>
      </c>
      <c r="T252" s="97">
        <f t="shared" si="97"/>
        <v>0.60903582677419099</v>
      </c>
    </row>
    <row r="253" ht="15.95" customHeight="1">
      <c r="A253" s="351" t="s">
        <v>501</v>
      </c>
      <c r="B253" s="354" t="s">
        <v>138</v>
      </c>
      <c r="C253" s="59" t="str">
        <f>VLOOKUP(B253,'New template'!A:L,2,FALSE)</f>
        <v>E05371</v>
      </c>
      <c r="D253" s="85">
        <v>2</v>
      </c>
      <c r="E253" s="358">
        <v>276.19999999999999</v>
      </c>
      <c r="F253" s="359">
        <v>0.46000000000000002</v>
      </c>
      <c r="G253" s="88">
        <f t="shared" si="87"/>
        <v>149</v>
      </c>
      <c r="H253" s="89">
        <f t="shared" si="88"/>
        <v>21.435139999999997</v>
      </c>
      <c r="I253" s="89">
        <f t="shared" si="89"/>
        <v>42.870279999999994</v>
      </c>
      <c r="J253" s="89">
        <f t="shared" si="90"/>
        <v>2.7865681999999996</v>
      </c>
      <c r="K253" s="90">
        <f t="shared" si="91"/>
        <v>37.297143599999998</v>
      </c>
      <c r="L253" s="91">
        <v>0.20000000000000001</v>
      </c>
      <c r="M253" s="92">
        <f t="shared" si="92"/>
        <v>7.45942872</v>
      </c>
      <c r="N253" s="93">
        <v>0.050000000000000003</v>
      </c>
      <c r="O253" s="94">
        <f t="shared" si="93"/>
        <v>1.86485718</v>
      </c>
      <c r="P253" s="93">
        <v>0.050000000000000003</v>
      </c>
      <c r="Q253" s="94">
        <f t="shared" si="94"/>
        <v>1.86485718</v>
      </c>
      <c r="R253" s="95">
        <f t="shared" si="95"/>
        <v>13.050000000000001</v>
      </c>
      <c r="S253" s="96">
        <f t="shared" si="96"/>
        <v>26.100000000000001</v>
      </c>
      <c r="T253" s="97">
        <f t="shared" si="97"/>
        <v>0.60881337840573946</v>
      </c>
    </row>
    <row r="254" ht="15.95" customHeight="1">
      <c r="A254" s="351" t="s">
        <v>501</v>
      </c>
      <c r="B254" s="354" t="s">
        <v>579</v>
      </c>
      <c r="C254" s="59" t="str">
        <f>VLOOKUP(B254,'New template'!A:L,2,FALSE)</f>
        <v>E05387</v>
      </c>
      <c r="D254" s="85">
        <v>5</v>
      </c>
      <c r="E254" s="358">
        <v>217.08000000000001</v>
      </c>
      <c r="F254" s="359">
        <v>0.5</v>
      </c>
      <c r="G254" s="88">
        <f t="shared" si="87"/>
        <v>108</v>
      </c>
      <c r="H254" s="89">
        <f t="shared" si="88"/>
        <v>15.536879999999998</v>
      </c>
      <c r="I254" s="89">
        <f t="shared" si="89"/>
        <v>77.684399999999997</v>
      </c>
      <c r="J254" s="89">
        <f t="shared" si="90"/>
        <v>2.0197943999999999</v>
      </c>
      <c r="K254" s="90">
        <f t="shared" si="91"/>
        <v>67.585427999999993</v>
      </c>
      <c r="L254" s="91">
        <v>0.20000000000000001</v>
      </c>
      <c r="M254" s="92">
        <f t="shared" si="92"/>
        <v>13.5170856</v>
      </c>
      <c r="N254" s="93">
        <v>0.050000000000000003</v>
      </c>
      <c r="O254" s="94">
        <f t="shared" si="93"/>
        <v>3.3792713999999999</v>
      </c>
      <c r="P254" s="93">
        <v>0.050000000000000003</v>
      </c>
      <c r="Q254" s="94">
        <f t="shared" si="94"/>
        <v>3.3792713999999999</v>
      </c>
      <c r="R254" s="95">
        <f t="shared" si="95"/>
        <v>9.4600000000000009</v>
      </c>
      <c r="S254" s="96">
        <f t="shared" si="96"/>
        <v>47.300000000000004</v>
      </c>
      <c r="T254" s="97">
        <f t="shared" si="97"/>
        <v>0.60887385369520786</v>
      </c>
    </row>
    <row r="255" ht="15.95" customHeight="1">
      <c r="A255" s="351" t="s">
        <v>501</v>
      </c>
      <c r="B255" s="354" t="s">
        <v>375</v>
      </c>
      <c r="C255" s="59" t="str">
        <f>VLOOKUP(B255,'New template'!A:L,2,FALSE)</f>
        <v>E02942</v>
      </c>
      <c r="D255" s="85">
        <v>1</v>
      </c>
      <c r="E255" s="86">
        <v>198</v>
      </c>
      <c r="F255" s="87">
        <v>0.75</v>
      </c>
      <c r="G255" s="88">
        <f t="shared" si="87"/>
        <v>49</v>
      </c>
      <c r="H255" s="89">
        <f t="shared" si="88"/>
        <v>7.0491399999999995</v>
      </c>
      <c r="I255" s="89">
        <f t="shared" si="89"/>
        <v>7.0491399999999995</v>
      </c>
      <c r="J255" s="89">
        <f t="shared" si="90"/>
        <v>0.91638819999999999</v>
      </c>
      <c r="K255" s="90">
        <f t="shared" si="91"/>
        <v>6.1327517999999994</v>
      </c>
      <c r="L255" s="91">
        <v>0.20000000000000001</v>
      </c>
      <c r="M255" s="92">
        <f t="shared" si="92"/>
        <v>1.2265503600000001</v>
      </c>
      <c r="N255" s="93">
        <v>0.050000000000000003</v>
      </c>
      <c r="O255" s="94">
        <f t="shared" si="93"/>
        <v>0.30663759000000002</v>
      </c>
      <c r="P255" s="93">
        <v>0.050000000000000003</v>
      </c>
      <c r="Q255" s="94">
        <f t="shared" si="94"/>
        <v>0.30663759000000002</v>
      </c>
      <c r="R255" s="95">
        <f t="shared" si="95"/>
        <v>4.29</v>
      </c>
      <c r="S255" s="96">
        <f t="shared" si="96"/>
        <v>4.29</v>
      </c>
      <c r="T255" s="97">
        <f t="shared" si="97"/>
        <v>0.60858487702045927</v>
      </c>
    </row>
    <row r="256" ht="15.95" customHeight="1">
      <c r="A256" s="351" t="s">
        <v>501</v>
      </c>
      <c r="B256" s="354" t="s">
        <v>377</v>
      </c>
      <c r="C256" s="59" t="str">
        <f>VLOOKUP(B256,'New template'!A:L,2,FALSE)</f>
        <v>E03049</v>
      </c>
      <c r="D256" s="85">
        <v>24</v>
      </c>
      <c r="E256" s="86">
        <v>298</v>
      </c>
      <c r="F256" s="87">
        <v>0.59999999999999998</v>
      </c>
      <c r="G256" s="88">
        <f t="shared" si="87"/>
        <v>119</v>
      </c>
      <c r="H256" s="89">
        <f t="shared" si="88"/>
        <v>17.119339999999998</v>
      </c>
      <c r="I256" s="89">
        <f t="shared" si="89"/>
        <v>410.86415999999997</v>
      </c>
      <c r="J256" s="89">
        <f t="shared" si="90"/>
        <v>2.2255141999999997</v>
      </c>
      <c r="K256" s="90">
        <f t="shared" si="91"/>
        <v>357.45181919999993</v>
      </c>
      <c r="L256" s="91">
        <v>0.20000000000000001</v>
      </c>
      <c r="M256" s="92">
        <f t="shared" si="92"/>
        <v>71.490363839999986</v>
      </c>
      <c r="N256" s="93">
        <v>0.050000000000000003</v>
      </c>
      <c r="O256" s="94">
        <f t="shared" si="93"/>
        <v>17.872590959999997</v>
      </c>
      <c r="P256" s="93">
        <v>0.050000000000000003</v>
      </c>
      <c r="Q256" s="94">
        <f t="shared" si="94"/>
        <v>17.872590959999997</v>
      </c>
      <c r="R256" s="95">
        <f t="shared" si="95"/>
        <v>10.43</v>
      </c>
      <c r="S256" s="96">
        <f t="shared" si="96"/>
        <v>250.31999999999999</v>
      </c>
      <c r="T256" s="97">
        <f t="shared" si="97"/>
        <v>0.60925245949902274</v>
      </c>
    </row>
    <row r="257" ht="15.95" customHeight="1">
      <c r="A257" s="351" t="s">
        <v>501</v>
      </c>
      <c r="B257" s="354" t="s">
        <v>378</v>
      </c>
      <c r="C257" s="59" t="str">
        <f>VLOOKUP(B257,'New template'!A:L,2,FALSE)</f>
        <v>E06165</v>
      </c>
      <c r="D257" s="85">
        <v>6</v>
      </c>
      <c r="E257" s="86">
        <v>468</v>
      </c>
      <c r="F257" s="87">
        <v>0.59999999999999998</v>
      </c>
      <c r="G257" s="88">
        <f t="shared" si="87"/>
        <v>187</v>
      </c>
      <c r="H257" s="89">
        <f t="shared" si="88"/>
        <v>26.901819999999997</v>
      </c>
      <c r="I257" s="89">
        <f t="shared" si="89"/>
        <v>161.41091999999998</v>
      </c>
      <c r="J257" s="89">
        <f t="shared" si="90"/>
        <v>3.4972365999999999</v>
      </c>
      <c r="K257" s="90">
        <f t="shared" si="91"/>
        <v>140.42750039999999</v>
      </c>
      <c r="L257" s="91">
        <v>0.20000000000000001</v>
      </c>
      <c r="M257" s="92">
        <f t="shared" si="92"/>
        <v>28.085500079999999</v>
      </c>
      <c r="N257" s="93">
        <v>0.050000000000000003</v>
      </c>
      <c r="O257" s="94">
        <f t="shared" si="93"/>
        <v>7.0213750199999998</v>
      </c>
      <c r="P257" s="93">
        <v>0.050000000000000003</v>
      </c>
      <c r="Q257" s="94">
        <f t="shared" si="94"/>
        <v>7.0213750199999998</v>
      </c>
      <c r="R257" s="95">
        <f t="shared" si="95"/>
        <v>16.379999999999999</v>
      </c>
      <c r="S257" s="96">
        <f t="shared" si="96"/>
        <v>98.280000000000001</v>
      </c>
      <c r="T257" s="97">
        <f t="shared" si="97"/>
        <v>0.60888073743709548</v>
      </c>
    </row>
    <row r="258" ht="15.95" customHeight="1">
      <c r="A258" s="351" t="s">
        <v>501</v>
      </c>
      <c r="B258" s="354" t="s">
        <v>154</v>
      </c>
      <c r="C258" s="59" t="str">
        <f>VLOOKUP(B258,'New template'!A:L,2,FALSE)</f>
        <v>E05386</v>
      </c>
      <c r="D258" s="85">
        <v>15</v>
      </c>
      <c r="E258" s="86">
        <v>108</v>
      </c>
      <c r="F258" s="87">
        <v>0.75</v>
      </c>
      <c r="G258" s="88">
        <f t="shared" si="87"/>
        <v>27</v>
      </c>
      <c r="H258" s="89">
        <f t="shared" si="88"/>
        <v>3.8842199999999996</v>
      </c>
      <c r="I258" s="89">
        <f t="shared" si="89"/>
        <v>58.263299999999994</v>
      </c>
      <c r="J258" s="89">
        <f t="shared" si="90"/>
        <v>0.50494859999999997</v>
      </c>
      <c r="K258" s="90">
        <f t="shared" si="91"/>
        <v>50.689070999999991</v>
      </c>
      <c r="L258" s="91">
        <v>0.20000000000000001</v>
      </c>
      <c r="M258" s="92">
        <f t="shared" si="92"/>
        <v>10.137814199999999</v>
      </c>
      <c r="N258" s="93">
        <v>0.050000000000000003</v>
      </c>
      <c r="O258" s="94">
        <f t="shared" si="93"/>
        <v>2.5344535499999998</v>
      </c>
      <c r="P258" s="93">
        <v>0.050000000000000003</v>
      </c>
      <c r="Q258" s="94">
        <f t="shared" si="94"/>
        <v>2.5344535499999998</v>
      </c>
      <c r="R258" s="95">
        <f t="shared" si="95"/>
        <v>2.3700000000000001</v>
      </c>
      <c r="S258" s="96">
        <f t="shared" si="96"/>
        <v>35.550000000000004</v>
      </c>
      <c r="T258" s="97">
        <f t="shared" si="97"/>
        <v>0.6101611134281788</v>
      </c>
    </row>
    <row r="259" ht="15.95" customHeight="1">
      <c r="A259" s="351" t="s">
        <v>501</v>
      </c>
      <c r="B259" s="354" t="s">
        <v>381</v>
      </c>
      <c r="C259" s="59" t="str">
        <f>VLOOKUP(B259,'New template'!A:L,2,FALSE)</f>
        <v>E02973</v>
      </c>
      <c r="D259" s="85">
        <v>2</v>
      </c>
      <c r="E259" s="86">
        <v>198</v>
      </c>
      <c r="F259" s="87">
        <v>0.75</v>
      </c>
      <c r="G259" s="88">
        <f t="shared" si="87"/>
        <v>49</v>
      </c>
      <c r="H259" s="89">
        <f t="shared" si="88"/>
        <v>7.0491399999999995</v>
      </c>
      <c r="I259" s="89">
        <f t="shared" si="89"/>
        <v>14.098279999999999</v>
      </c>
      <c r="J259" s="89">
        <f t="shared" si="90"/>
        <v>0.91638819999999999</v>
      </c>
      <c r="K259" s="90">
        <f t="shared" si="91"/>
        <v>12.265503599999999</v>
      </c>
      <c r="L259" s="91">
        <v>0.20000000000000001</v>
      </c>
      <c r="M259" s="92">
        <f t="shared" si="92"/>
        <v>2.4531007200000001</v>
      </c>
      <c r="N259" s="93">
        <v>0.050000000000000003</v>
      </c>
      <c r="O259" s="94">
        <f t="shared" si="93"/>
        <v>0.61327518000000003</v>
      </c>
      <c r="P259" s="93">
        <v>0.050000000000000003</v>
      </c>
      <c r="Q259" s="94">
        <f t="shared" si="94"/>
        <v>0.61327518000000003</v>
      </c>
      <c r="R259" s="95">
        <f t="shared" si="95"/>
        <v>4.29</v>
      </c>
      <c r="S259" s="96">
        <f t="shared" si="96"/>
        <v>8.5800000000000001</v>
      </c>
      <c r="T259" s="97">
        <f t="shared" si="97"/>
        <v>0.60858487702045927</v>
      </c>
    </row>
    <row r="260" ht="15.95" customHeight="1">
      <c r="A260" s="351" t="s">
        <v>501</v>
      </c>
      <c r="B260" s="354" t="s">
        <v>382</v>
      </c>
      <c r="C260" s="59" t="str">
        <f>VLOOKUP(B260,'New template'!A:L,2,FALSE)</f>
        <v>E06098</v>
      </c>
      <c r="D260" s="85">
        <v>11</v>
      </c>
      <c r="E260" s="86">
        <v>448</v>
      </c>
      <c r="F260" s="87">
        <v>0.79000000000000004</v>
      </c>
      <c r="G260" s="88">
        <f t="shared" si="87"/>
        <v>94</v>
      </c>
      <c r="H260" s="89">
        <f t="shared" si="88"/>
        <v>13.522839999999999</v>
      </c>
      <c r="I260" s="89">
        <f t="shared" si="89"/>
        <v>148.75124</v>
      </c>
      <c r="J260" s="89">
        <f t="shared" si="90"/>
        <v>1.7579691999999998</v>
      </c>
      <c r="K260" s="90">
        <f t="shared" si="91"/>
        <v>129.41357879999998</v>
      </c>
      <c r="L260" s="91">
        <v>0.20000000000000001</v>
      </c>
      <c r="M260" s="92">
        <f t="shared" si="92"/>
        <v>25.882715759999996</v>
      </c>
      <c r="N260" s="93">
        <v>0.050000000000000003</v>
      </c>
      <c r="O260" s="94">
        <f t="shared" si="93"/>
        <v>6.4706789399999991</v>
      </c>
      <c r="P260" s="93">
        <v>0.050000000000000003</v>
      </c>
      <c r="Q260" s="94">
        <f t="shared" si="94"/>
        <v>6.4706789399999991</v>
      </c>
      <c r="R260" s="95">
        <f t="shared" si="95"/>
        <v>8.2400000000000002</v>
      </c>
      <c r="S260" s="96">
        <f t="shared" si="96"/>
        <v>90.640000000000001</v>
      </c>
      <c r="T260" s="97">
        <f t="shared" si="97"/>
        <v>0.60933945827947389</v>
      </c>
    </row>
    <row r="261" ht="15.95" customHeight="1">
      <c r="A261" s="351" t="s">
        <v>501</v>
      </c>
      <c r="B261" s="354" t="s">
        <v>168</v>
      </c>
      <c r="C261" s="59" t="str">
        <f>VLOOKUP(B261,'New template'!A:L,2,FALSE)</f>
        <v>E03367</v>
      </c>
      <c r="D261" s="85">
        <v>5</v>
      </c>
      <c r="E261" s="86">
        <v>328</v>
      </c>
      <c r="F261" s="87">
        <v>0.90000000000000002</v>
      </c>
      <c r="G261" s="88">
        <f t="shared" si="87"/>
        <v>32</v>
      </c>
      <c r="H261" s="89">
        <f t="shared" si="88"/>
        <v>4.6035199999999996</v>
      </c>
      <c r="I261" s="89">
        <f t="shared" si="89"/>
        <v>23.017599999999998</v>
      </c>
      <c r="J261" s="89">
        <f t="shared" si="90"/>
        <v>0.59845759999999992</v>
      </c>
      <c r="K261" s="90">
        <f t="shared" si="91"/>
        <v>20.025312</v>
      </c>
      <c r="L261" s="91">
        <v>0.20000000000000001</v>
      </c>
      <c r="M261" s="92">
        <f t="shared" si="92"/>
        <v>4.0050623999999999</v>
      </c>
      <c r="N261" s="93">
        <v>0.050000000000000003</v>
      </c>
      <c r="O261" s="94">
        <f t="shared" si="93"/>
        <v>1.0012656</v>
      </c>
      <c r="P261" s="93">
        <v>0.050000000000000003</v>
      </c>
      <c r="Q261" s="94">
        <f t="shared" si="94"/>
        <v>1.0012656</v>
      </c>
      <c r="R261" s="95">
        <f t="shared" si="95"/>
        <v>2.7999999999999998</v>
      </c>
      <c r="S261" s="96">
        <f t="shared" si="96"/>
        <v>14</v>
      </c>
      <c r="T261" s="97">
        <f t="shared" si="97"/>
        <v>0.60823022382872238</v>
      </c>
    </row>
    <row r="262" ht="15.95" customHeight="1">
      <c r="A262" s="351" t="s">
        <v>501</v>
      </c>
      <c r="B262" s="355" t="s">
        <v>493</v>
      </c>
      <c r="C262" s="59" t="str">
        <f>VLOOKUP(B262,'New template'!A:L,2,FALSE)</f>
        <v>E06134</v>
      </c>
      <c r="D262" s="85">
        <v>4</v>
      </c>
      <c r="E262" s="86">
        <v>138</v>
      </c>
      <c r="F262" s="87">
        <v>0.34000000000000002</v>
      </c>
      <c r="G262" s="88">
        <f t="shared" si="87"/>
        <v>91</v>
      </c>
      <c r="H262" s="89">
        <f t="shared" si="88"/>
        <v>13.091259999999998</v>
      </c>
      <c r="I262" s="89">
        <f t="shared" si="89"/>
        <v>52.365039999999993</v>
      </c>
      <c r="J262" s="89">
        <f t="shared" si="90"/>
        <v>1.7018637999999999</v>
      </c>
      <c r="K262" s="90">
        <f t="shared" si="91"/>
        <v>45.557584799999994</v>
      </c>
      <c r="L262" s="91">
        <v>0.20000000000000001</v>
      </c>
      <c r="M262" s="92">
        <f t="shared" si="92"/>
        <v>9.1115169599999994</v>
      </c>
      <c r="N262" s="93">
        <v>0.050000000000000003</v>
      </c>
      <c r="O262" s="94">
        <f t="shared" si="93"/>
        <v>2.2778792399999999</v>
      </c>
      <c r="P262" s="93">
        <v>0.050000000000000003</v>
      </c>
      <c r="Q262" s="94">
        <f t="shared" si="94"/>
        <v>2.2778792399999999</v>
      </c>
      <c r="R262" s="95">
        <f t="shared" si="95"/>
        <v>7.9699999999999998</v>
      </c>
      <c r="S262" s="96">
        <f t="shared" si="96"/>
        <v>31.879999999999999</v>
      </c>
      <c r="T262" s="97">
        <f t="shared" si="97"/>
        <v>0.60880312513845125</v>
      </c>
    </row>
    <row r="263" ht="15.95" customHeight="1">
      <c r="A263" s="351" t="s">
        <v>501</v>
      </c>
      <c r="B263" s="355" t="s">
        <v>186</v>
      </c>
      <c r="C263" s="59" t="str">
        <f>VLOOKUP(B263,'New template'!A:L,2,FALSE)</f>
        <v>E06272</v>
      </c>
      <c r="D263" s="85">
        <v>3</v>
      </c>
      <c r="E263" s="86">
        <v>348</v>
      </c>
      <c r="F263" s="87">
        <v>0.42999999999999999</v>
      </c>
      <c r="G263" s="88">
        <f t="shared" si="87"/>
        <v>198</v>
      </c>
      <c r="H263" s="89">
        <f t="shared" si="88"/>
        <v>28.484279999999998</v>
      </c>
      <c r="I263" s="89">
        <f t="shared" si="89"/>
        <v>85.452839999999995</v>
      </c>
      <c r="J263" s="89">
        <f t="shared" si="90"/>
        <v>3.7029563999999997</v>
      </c>
      <c r="K263" s="90">
        <f t="shared" si="91"/>
        <v>74.343970799999994</v>
      </c>
      <c r="L263" s="91">
        <v>0.20000000000000001</v>
      </c>
      <c r="M263" s="92">
        <f t="shared" si="92"/>
        <v>14.86879416</v>
      </c>
      <c r="N263" s="93">
        <v>0.050000000000000003</v>
      </c>
      <c r="O263" s="94">
        <f t="shared" si="93"/>
        <v>3.7171985400000001</v>
      </c>
      <c r="P263" s="93">
        <v>0.050000000000000003</v>
      </c>
      <c r="Q263" s="94">
        <f t="shared" si="94"/>
        <v>3.7171985400000001</v>
      </c>
      <c r="R263" s="95">
        <f t="shared" si="95"/>
        <v>17.350000000000001</v>
      </c>
      <c r="S263" s="96">
        <f t="shared" si="96"/>
        <v>52.050000000000004</v>
      </c>
      <c r="T263" s="97">
        <f t="shared" si="97"/>
        <v>0.60910790091938438</v>
      </c>
    </row>
    <row r="264" ht="15.95" customHeight="1">
      <c r="A264" s="351" t="s">
        <v>501</v>
      </c>
      <c r="B264" s="354" t="s">
        <v>188</v>
      </c>
      <c r="C264" s="59" t="str">
        <f>VLOOKUP(B264,'New template'!A:L,2,FALSE)</f>
        <v>E03557</v>
      </c>
      <c r="D264" s="85">
        <v>2</v>
      </c>
      <c r="E264" s="86">
        <v>328</v>
      </c>
      <c r="F264" s="87">
        <v>0.84999999999999998</v>
      </c>
      <c r="G264" s="88">
        <f t="shared" si="87"/>
        <v>49</v>
      </c>
      <c r="H264" s="89">
        <f t="shared" si="88"/>
        <v>7.0491399999999995</v>
      </c>
      <c r="I264" s="89">
        <f t="shared" si="89"/>
        <v>14.098279999999999</v>
      </c>
      <c r="J264" s="89">
        <f t="shared" si="90"/>
        <v>0.91638819999999999</v>
      </c>
      <c r="K264" s="90">
        <f t="shared" si="91"/>
        <v>12.265503599999999</v>
      </c>
      <c r="L264" s="91">
        <v>0.20000000000000001</v>
      </c>
      <c r="M264" s="92">
        <f t="shared" si="92"/>
        <v>2.4531007200000001</v>
      </c>
      <c r="N264" s="93">
        <v>0.050000000000000003</v>
      </c>
      <c r="O264" s="94">
        <f t="shared" si="93"/>
        <v>0.61327518000000003</v>
      </c>
      <c r="P264" s="93">
        <v>0.050000000000000003</v>
      </c>
      <c r="Q264" s="94">
        <f t="shared" si="94"/>
        <v>0.61327518000000003</v>
      </c>
      <c r="R264" s="95">
        <f t="shared" si="95"/>
        <v>4.29</v>
      </c>
      <c r="S264" s="96">
        <f t="shared" si="96"/>
        <v>8.5800000000000001</v>
      </c>
      <c r="T264" s="97">
        <f t="shared" si="97"/>
        <v>0.60858487702045927</v>
      </c>
    </row>
    <row r="265" ht="15.95" customHeight="1">
      <c r="A265" s="351" t="s">
        <v>501</v>
      </c>
      <c r="B265" s="354" t="s">
        <v>192</v>
      </c>
      <c r="C265" s="59" t="str">
        <f>VLOOKUP(B265,'New template'!A:L,2,FALSE)</f>
        <v>E05643</v>
      </c>
      <c r="D265" s="85">
        <v>47</v>
      </c>
      <c r="E265" s="86">
        <v>518</v>
      </c>
      <c r="F265" s="87">
        <v>0.84999999999999998</v>
      </c>
      <c r="G265" s="88">
        <f t="shared" si="87"/>
        <v>77</v>
      </c>
      <c r="H265" s="89">
        <f t="shared" si="88"/>
        <v>11.077219999999999</v>
      </c>
      <c r="I265" s="89">
        <f t="shared" si="89"/>
        <v>520.62933999999996</v>
      </c>
      <c r="J265" s="89">
        <f t="shared" si="90"/>
        <v>1.4400385999999998</v>
      </c>
      <c r="K265" s="90">
        <f t="shared" si="91"/>
        <v>452.94752579999999</v>
      </c>
      <c r="L265" s="91">
        <v>0.20000000000000001</v>
      </c>
      <c r="M265" s="92">
        <f t="shared" si="92"/>
        <v>90.589505160000002</v>
      </c>
      <c r="N265" s="93">
        <v>0.050000000000000003</v>
      </c>
      <c r="O265" s="94">
        <f t="shared" si="93"/>
        <v>22.64737629</v>
      </c>
      <c r="P265" s="93">
        <v>0.050000000000000003</v>
      </c>
      <c r="Q265" s="94">
        <f t="shared" si="94"/>
        <v>22.64737629</v>
      </c>
      <c r="R265" s="95">
        <f t="shared" si="95"/>
        <v>6.75</v>
      </c>
      <c r="S265" s="96">
        <f t="shared" si="96"/>
        <v>317.25</v>
      </c>
      <c r="T265" s="97">
        <f t="shared" si="97"/>
        <v>0.60935866580243059</v>
      </c>
    </row>
    <row r="266" ht="15.95" customHeight="1">
      <c r="A266" s="351" t="s">
        <v>501</v>
      </c>
      <c r="B266" s="354" t="s">
        <v>196</v>
      </c>
      <c r="C266" s="59" t="str">
        <f>VLOOKUP(B266,'New template'!A:L,2,FALSE)</f>
        <v>E05472</v>
      </c>
      <c r="D266" s="85">
        <v>2</v>
      </c>
      <c r="E266" s="86">
        <v>498</v>
      </c>
      <c r="F266" s="87">
        <v>0.75</v>
      </c>
      <c r="G266" s="88">
        <f t="shared" si="87"/>
        <v>124</v>
      </c>
      <c r="H266" s="89">
        <f t="shared" si="88"/>
        <v>17.838639999999998</v>
      </c>
      <c r="I266" s="89">
        <f t="shared" si="89"/>
        <v>35.677279999999996</v>
      </c>
      <c r="J266" s="89">
        <f t="shared" si="90"/>
        <v>2.3190231999999997</v>
      </c>
      <c r="K266" s="90">
        <f t="shared" si="91"/>
        <v>31.039233599999996</v>
      </c>
      <c r="L266" s="91">
        <v>0.20000000000000001</v>
      </c>
      <c r="M266" s="92">
        <f t="shared" si="92"/>
        <v>6.2078467199999992</v>
      </c>
      <c r="N266" s="93">
        <v>0.050000000000000003</v>
      </c>
      <c r="O266" s="94">
        <f t="shared" si="93"/>
        <v>1.5519616799999998</v>
      </c>
      <c r="P266" s="93">
        <v>0.050000000000000003</v>
      </c>
      <c r="Q266" s="94">
        <f t="shared" si="94"/>
        <v>1.5519616799999998</v>
      </c>
      <c r="R266" s="95">
        <f t="shared" si="95"/>
        <v>10.859999999999999</v>
      </c>
      <c r="S266" s="96">
        <f t="shared" si="96"/>
        <v>21.719999999999999</v>
      </c>
      <c r="T266" s="97">
        <f t="shared" si="97"/>
        <v>0.60879080468017743</v>
      </c>
    </row>
    <row r="267" ht="15.95" customHeight="1">
      <c r="A267" s="351" t="s">
        <v>501</v>
      </c>
      <c r="B267" s="354" t="s">
        <v>200</v>
      </c>
      <c r="C267" s="59" t="str">
        <f>VLOOKUP(B267,'New template'!A:L,2,FALSE)</f>
        <v>E06306</v>
      </c>
      <c r="D267" s="85">
        <v>5</v>
      </c>
      <c r="E267" s="86">
        <v>298</v>
      </c>
      <c r="F267" s="87">
        <v>0.5</v>
      </c>
      <c r="G267" s="88">
        <f t="shared" ref="G267:G297" si="98">ROUNDDOWN(E267*(1-F267),0)</f>
        <v>149</v>
      </c>
      <c r="H267" s="89">
        <f t="shared" ref="H267:H297" si="99">G267*$C$6</f>
        <v>21.435139999999997</v>
      </c>
      <c r="I267" s="89">
        <f t="shared" ref="I267:I297" si="100">H267*D267</f>
        <v>107.17569999999998</v>
      </c>
      <c r="J267" s="89">
        <f t="shared" ref="J267:J297" si="101">H267*0.13</f>
        <v>2.7865681999999996</v>
      </c>
      <c r="K267" s="90">
        <f t="shared" ref="K267:K297" si="102">(H267-J267)*D267</f>
        <v>93.242858999999996</v>
      </c>
      <c r="L267" s="91">
        <v>0.20000000000000001</v>
      </c>
      <c r="M267" s="92">
        <f t="shared" ref="M267:M297" si="103">K267*L267</f>
        <v>18.648571799999999</v>
      </c>
      <c r="N267" s="93">
        <v>0.050000000000000003</v>
      </c>
      <c r="O267" s="94">
        <f t="shared" ref="O267:O297" si="104">K267*N267</f>
        <v>4.6621429499999998</v>
      </c>
      <c r="P267" s="93">
        <v>0.050000000000000003</v>
      </c>
      <c r="Q267" s="94">
        <f t="shared" ref="Q267:Q297" si="105">K267*P267</f>
        <v>4.6621429499999998</v>
      </c>
      <c r="R267" s="95">
        <f t="shared" ref="R267:R297" si="106">IFERROR(ROUND((K267-M267-O267-Q267)/D267,2),0)</f>
        <v>13.050000000000001</v>
      </c>
      <c r="S267" s="96">
        <f t="shared" ref="S267:S297" si="107">+D267*R267</f>
        <v>65.25</v>
      </c>
      <c r="T267" s="97">
        <f t="shared" ref="T267:T297" si="108">S267/I267</f>
        <v>0.60881337840573946</v>
      </c>
    </row>
    <row r="268" ht="15.95" customHeight="1">
      <c r="A268" s="351" t="s">
        <v>501</v>
      </c>
      <c r="B268" s="354" t="s">
        <v>202</v>
      </c>
      <c r="C268" s="59" t="str">
        <f>VLOOKUP(B268,'New template'!A:L,2,FALSE)</f>
        <v>E02875</v>
      </c>
      <c r="D268" s="85">
        <v>6</v>
      </c>
      <c r="E268" s="86">
        <v>298</v>
      </c>
      <c r="F268" s="87">
        <v>0.90000000000000002</v>
      </c>
      <c r="G268" s="88">
        <f t="shared" si="98"/>
        <v>29</v>
      </c>
      <c r="H268" s="89">
        <f t="shared" si="99"/>
        <v>4.1719399999999993</v>
      </c>
      <c r="I268" s="89">
        <f t="shared" si="100"/>
        <v>25.031639999999996</v>
      </c>
      <c r="J268" s="89">
        <f t="shared" si="101"/>
        <v>0.54235219999999995</v>
      </c>
      <c r="K268" s="90">
        <f t="shared" si="102"/>
        <v>21.777526799999997</v>
      </c>
      <c r="L268" s="91">
        <v>0.20000000000000001</v>
      </c>
      <c r="M268" s="92">
        <f t="shared" si="103"/>
        <v>4.3555053599999995</v>
      </c>
      <c r="N268" s="93">
        <v>0.050000000000000003</v>
      </c>
      <c r="O268" s="94">
        <f t="shared" si="104"/>
        <v>1.0888763399999999</v>
      </c>
      <c r="P268" s="93">
        <v>0.050000000000000003</v>
      </c>
      <c r="Q268" s="94">
        <f t="shared" si="105"/>
        <v>1.0888763399999999</v>
      </c>
      <c r="R268" s="95">
        <f t="shared" si="106"/>
        <v>2.54</v>
      </c>
      <c r="S268" s="96">
        <f t="shared" si="107"/>
        <v>15.24</v>
      </c>
      <c r="T268" s="97">
        <f t="shared" si="108"/>
        <v>0.60882946542855376</v>
      </c>
    </row>
    <row r="269" ht="15.95" customHeight="1">
      <c r="A269" s="351" t="s">
        <v>501</v>
      </c>
      <c r="B269" s="354" t="s">
        <v>204</v>
      </c>
      <c r="C269" s="59" t="str">
        <f>VLOOKUP(B269,'New template'!A:L,2,FALSE)</f>
        <v>E03123</v>
      </c>
      <c r="D269" s="85">
        <v>1</v>
      </c>
      <c r="E269" s="86">
        <v>448</v>
      </c>
      <c r="F269" s="87">
        <v>0.83999999999999997</v>
      </c>
      <c r="G269" s="88">
        <f t="shared" si="98"/>
        <v>71</v>
      </c>
      <c r="H269" s="89">
        <f t="shared" si="99"/>
        <v>10.21406</v>
      </c>
      <c r="I269" s="89">
        <f t="shared" si="100"/>
        <v>10.21406</v>
      </c>
      <c r="J269" s="89">
        <f t="shared" si="101"/>
        <v>1.3278278000000001</v>
      </c>
      <c r="K269" s="90">
        <f t="shared" si="102"/>
        <v>8.8862322000000002</v>
      </c>
      <c r="L269" s="91">
        <v>0.20000000000000001</v>
      </c>
      <c r="M269" s="92">
        <f t="shared" si="103"/>
        <v>1.7772464400000001</v>
      </c>
      <c r="N269" s="93">
        <v>0.050000000000000003</v>
      </c>
      <c r="O269" s="94">
        <f t="shared" si="104"/>
        <v>0.44431161000000002</v>
      </c>
      <c r="P269" s="93">
        <v>0.050000000000000003</v>
      </c>
      <c r="Q269" s="94">
        <f t="shared" si="105"/>
        <v>0.44431161000000002</v>
      </c>
      <c r="R269" s="95">
        <f t="shared" si="106"/>
        <v>6.2199999999999998</v>
      </c>
      <c r="S269" s="96">
        <f t="shared" si="107"/>
        <v>6.2199999999999998</v>
      </c>
      <c r="T269" s="97">
        <f t="shared" si="108"/>
        <v>0.6089645057890789</v>
      </c>
    </row>
    <row r="270" ht="15.95" customHeight="1">
      <c r="A270" s="351" t="s">
        <v>501</v>
      </c>
      <c r="B270" s="354" t="s">
        <v>216</v>
      </c>
      <c r="C270" s="59" t="str">
        <f>VLOOKUP(B270,'New template'!A:L,2,FALSE)</f>
        <v>E03632</v>
      </c>
      <c r="D270" s="85">
        <v>13</v>
      </c>
      <c r="E270" s="86">
        <v>248</v>
      </c>
      <c r="F270" s="87">
        <v>0.75</v>
      </c>
      <c r="G270" s="88">
        <f t="shared" si="98"/>
        <v>62</v>
      </c>
      <c r="H270" s="89">
        <f t="shared" si="99"/>
        <v>8.919319999999999</v>
      </c>
      <c r="I270" s="89">
        <f t="shared" si="100"/>
        <v>115.95115999999999</v>
      </c>
      <c r="J270" s="89">
        <f t="shared" si="101"/>
        <v>1.1595115999999999</v>
      </c>
      <c r="K270" s="90">
        <f t="shared" si="102"/>
        <v>100.87750919999999</v>
      </c>
      <c r="L270" s="91">
        <v>0.20000000000000001</v>
      </c>
      <c r="M270" s="92">
        <f t="shared" si="103"/>
        <v>20.175501839999999</v>
      </c>
      <c r="N270" s="93">
        <v>0.050000000000000003</v>
      </c>
      <c r="O270" s="94">
        <f t="shared" si="104"/>
        <v>5.0438754599999998</v>
      </c>
      <c r="P270" s="93">
        <v>0.050000000000000003</v>
      </c>
      <c r="Q270" s="94">
        <f t="shared" si="105"/>
        <v>5.0438754599999998</v>
      </c>
      <c r="R270" s="95">
        <f t="shared" si="106"/>
        <v>5.4299999999999997</v>
      </c>
      <c r="S270" s="96">
        <f t="shared" si="107"/>
        <v>70.590000000000003</v>
      </c>
      <c r="T270" s="97">
        <f t="shared" si="108"/>
        <v>0.60879080468017754</v>
      </c>
    </row>
    <row r="271" ht="15.95" customHeight="1">
      <c r="A271" s="351" t="s">
        <v>501</v>
      </c>
      <c r="B271" s="354" t="s">
        <v>506</v>
      </c>
      <c r="C271" s="59" t="str">
        <f>VLOOKUP(B271,'New template'!A:L,2,FALSE)</f>
        <v>L00034</v>
      </c>
      <c r="D271" s="85">
        <v>1</v>
      </c>
      <c r="E271" s="86">
        <v>498</v>
      </c>
      <c r="F271" s="87">
        <v>0</v>
      </c>
      <c r="G271" s="88">
        <f t="shared" si="98"/>
        <v>498</v>
      </c>
      <c r="H271" s="89">
        <f t="shared" si="99"/>
        <v>71.64228</v>
      </c>
      <c r="I271" s="89">
        <f t="shared" si="100"/>
        <v>71.64228</v>
      </c>
      <c r="J271" s="89">
        <f t="shared" si="101"/>
        <v>9.3134964</v>
      </c>
      <c r="K271" s="90">
        <f t="shared" si="102"/>
        <v>62.328783600000001</v>
      </c>
      <c r="L271" s="91">
        <v>0.20000000000000001</v>
      </c>
      <c r="M271" s="92">
        <f t="shared" si="103"/>
        <v>12.465756720000002</v>
      </c>
      <c r="N271" s="93">
        <v>0.050000000000000003</v>
      </c>
      <c r="O271" s="94">
        <f t="shared" si="104"/>
        <v>3.1164391800000004</v>
      </c>
      <c r="P271" s="93">
        <v>0.050000000000000003</v>
      </c>
      <c r="Q271" s="94">
        <f t="shared" si="105"/>
        <v>3.1164391800000004</v>
      </c>
      <c r="R271" s="95">
        <f t="shared" si="106"/>
        <v>43.630000000000003</v>
      </c>
      <c r="S271" s="96">
        <f t="shared" si="107"/>
        <v>43.630000000000003</v>
      </c>
      <c r="T271" s="97">
        <f t="shared" si="108"/>
        <v>0.60899792692248211</v>
      </c>
    </row>
    <row r="272" ht="15.95" customHeight="1">
      <c r="A272" s="351" t="s">
        <v>501</v>
      </c>
      <c r="B272" s="354" t="s">
        <v>508</v>
      </c>
      <c r="C272" s="59" t="str">
        <f>VLOOKUP(B272,'New template'!A:L,2,FALSE)</f>
        <v>L00035</v>
      </c>
      <c r="D272" s="85">
        <v>1</v>
      </c>
      <c r="E272" s="86">
        <v>638</v>
      </c>
      <c r="F272" s="87">
        <v>0</v>
      </c>
      <c r="G272" s="88">
        <f t="shared" si="98"/>
        <v>638</v>
      </c>
      <c r="H272" s="89">
        <f t="shared" si="99"/>
        <v>91.782679999999999</v>
      </c>
      <c r="I272" s="89">
        <f t="shared" si="100"/>
        <v>91.782679999999999</v>
      </c>
      <c r="J272" s="89">
        <f t="shared" si="101"/>
        <v>11.9317484</v>
      </c>
      <c r="K272" s="90">
        <f t="shared" si="102"/>
        <v>79.850931599999996</v>
      </c>
      <c r="L272" s="91">
        <v>0.20000000000000001</v>
      </c>
      <c r="M272" s="92">
        <f t="shared" si="103"/>
        <v>15.97018632</v>
      </c>
      <c r="N272" s="93">
        <v>0.050000000000000003</v>
      </c>
      <c r="O272" s="94">
        <f t="shared" si="104"/>
        <v>3.99254658</v>
      </c>
      <c r="P272" s="93">
        <v>0.050000000000000003</v>
      </c>
      <c r="Q272" s="94">
        <f t="shared" si="105"/>
        <v>3.99254658</v>
      </c>
      <c r="R272" s="95">
        <f t="shared" si="106"/>
        <v>55.899999999999999</v>
      </c>
      <c r="S272" s="96">
        <f t="shared" si="107"/>
        <v>55.899999999999999</v>
      </c>
      <c r="T272" s="97">
        <f t="shared" si="108"/>
        <v>0.60904737146485588</v>
      </c>
    </row>
    <row r="273" ht="15.95" customHeight="1">
      <c r="A273" s="351" t="s">
        <v>501</v>
      </c>
      <c r="B273" s="354" t="s">
        <v>218</v>
      </c>
      <c r="C273" s="59" t="str">
        <f>VLOOKUP(B273,'New template'!A:L,2,FALSE)</f>
        <v>E03060</v>
      </c>
      <c r="D273" s="85">
        <v>1</v>
      </c>
      <c r="E273" s="86">
        <v>298</v>
      </c>
      <c r="F273" s="87">
        <v>0.83999999999999997</v>
      </c>
      <c r="G273" s="88">
        <f t="shared" si="98"/>
        <v>47</v>
      </c>
      <c r="H273" s="89">
        <f t="shared" si="99"/>
        <v>6.7614199999999993</v>
      </c>
      <c r="I273" s="89">
        <f t="shared" si="100"/>
        <v>6.7614199999999993</v>
      </c>
      <c r="J273" s="89">
        <f t="shared" si="101"/>
        <v>0.87898459999999989</v>
      </c>
      <c r="K273" s="90">
        <f t="shared" si="102"/>
        <v>5.8824353999999994</v>
      </c>
      <c r="L273" s="91">
        <v>0.20000000000000001</v>
      </c>
      <c r="M273" s="92">
        <f t="shared" si="103"/>
        <v>1.17648708</v>
      </c>
      <c r="N273" s="93">
        <v>0.050000000000000003</v>
      </c>
      <c r="O273" s="94">
        <f t="shared" si="104"/>
        <v>0.29412177</v>
      </c>
      <c r="P273" s="93">
        <v>0.050000000000000003</v>
      </c>
      <c r="Q273" s="94">
        <f t="shared" si="105"/>
        <v>0.29412177</v>
      </c>
      <c r="R273" s="95">
        <f t="shared" si="106"/>
        <v>4.1200000000000001</v>
      </c>
      <c r="S273" s="96">
        <f t="shared" si="107"/>
        <v>4.1200000000000001</v>
      </c>
      <c r="T273" s="97">
        <f t="shared" si="108"/>
        <v>0.60933945827947389</v>
      </c>
    </row>
    <row r="274" ht="15.95" customHeight="1">
      <c r="A274" s="351" t="s">
        <v>501</v>
      </c>
      <c r="B274" s="354" t="s">
        <v>356</v>
      </c>
      <c r="C274" s="40" t="s">
        <v>221</v>
      </c>
      <c r="D274" s="85">
        <v>3</v>
      </c>
      <c r="E274" s="86">
        <v>498</v>
      </c>
      <c r="F274" s="87">
        <v>0.81000000000000005</v>
      </c>
      <c r="G274" s="88">
        <f t="shared" si="98"/>
        <v>94</v>
      </c>
      <c r="H274" s="89">
        <f t="shared" si="99"/>
        <v>13.522839999999999</v>
      </c>
      <c r="I274" s="89">
        <f t="shared" si="100"/>
        <v>40.568519999999992</v>
      </c>
      <c r="J274" s="89">
        <f t="shared" si="101"/>
        <v>1.7579691999999998</v>
      </c>
      <c r="K274" s="90">
        <f t="shared" si="102"/>
        <v>35.294612399999998</v>
      </c>
      <c r="L274" s="91">
        <v>0.20000000000000001</v>
      </c>
      <c r="M274" s="92">
        <f t="shared" si="103"/>
        <v>7.0589224799999997</v>
      </c>
      <c r="N274" s="93">
        <v>0.050000000000000003</v>
      </c>
      <c r="O274" s="94">
        <f t="shared" si="104"/>
        <v>1.7647306199999999</v>
      </c>
      <c r="P274" s="93">
        <v>0.050000000000000003</v>
      </c>
      <c r="Q274" s="94">
        <f t="shared" si="105"/>
        <v>1.7647306199999999</v>
      </c>
      <c r="R274" s="95">
        <f t="shared" si="106"/>
        <v>8.2400000000000002</v>
      </c>
      <c r="S274" s="96">
        <f t="shared" si="107"/>
        <v>24.719999999999999</v>
      </c>
      <c r="T274" s="97">
        <f t="shared" si="108"/>
        <v>0.60933945827947389</v>
      </c>
    </row>
    <row r="275" ht="15.95" customHeight="1">
      <c r="A275" s="351" t="s">
        <v>501</v>
      </c>
      <c r="B275" s="354" t="s">
        <v>226</v>
      </c>
      <c r="C275" s="59" t="str">
        <f>VLOOKUP(B275,'New template'!A:L,2,FALSE)</f>
        <v>E06532</v>
      </c>
      <c r="D275" s="85">
        <v>1</v>
      </c>
      <c r="E275" s="86">
        <v>498</v>
      </c>
      <c r="F275" s="87">
        <v>0.38</v>
      </c>
      <c r="G275" s="88">
        <f t="shared" si="98"/>
        <v>308</v>
      </c>
      <c r="H275" s="89">
        <f t="shared" si="99"/>
        <v>44.308879999999995</v>
      </c>
      <c r="I275" s="89">
        <f t="shared" si="100"/>
        <v>44.308879999999995</v>
      </c>
      <c r="J275" s="89">
        <f t="shared" si="101"/>
        <v>5.7601543999999993</v>
      </c>
      <c r="K275" s="90">
        <f t="shared" si="102"/>
        <v>38.548725599999997</v>
      </c>
      <c r="L275" s="91">
        <v>0.20000000000000001</v>
      </c>
      <c r="M275" s="92">
        <f t="shared" si="103"/>
        <v>7.70974512</v>
      </c>
      <c r="N275" s="93">
        <v>0.050000000000000003</v>
      </c>
      <c r="O275" s="94">
        <f t="shared" si="104"/>
        <v>1.92743628</v>
      </c>
      <c r="P275" s="93">
        <v>0.050000000000000003</v>
      </c>
      <c r="Q275" s="94">
        <f t="shared" si="105"/>
        <v>1.92743628</v>
      </c>
      <c r="R275" s="95">
        <f t="shared" si="106"/>
        <v>26.98</v>
      </c>
      <c r="S275" s="96">
        <f t="shared" si="107"/>
        <v>26.98</v>
      </c>
      <c r="T275" s="97">
        <f t="shared" si="108"/>
        <v>0.60890728901294733</v>
      </c>
    </row>
    <row r="276" ht="15.95" customHeight="1">
      <c r="A276" s="351" t="s">
        <v>501</v>
      </c>
      <c r="B276" s="354" t="s">
        <v>387</v>
      </c>
      <c r="C276" s="59" t="str">
        <f>VLOOKUP(B276,'New template'!A:L,2,FALSE)</f>
        <v>E06096</v>
      </c>
      <c r="D276" s="85">
        <v>11</v>
      </c>
      <c r="E276" s="86">
        <v>428</v>
      </c>
      <c r="F276" s="87">
        <v>0.75</v>
      </c>
      <c r="G276" s="88">
        <f t="shared" si="98"/>
        <v>107</v>
      </c>
      <c r="H276" s="89">
        <f t="shared" si="99"/>
        <v>15.393019999999998</v>
      </c>
      <c r="I276" s="89">
        <f t="shared" si="100"/>
        <v>169.32321999999999</v>
      </c>
      <c r="J276" s="89">
        <f t="shared" si="101"/>
        <v>2.0010925999999998</v>
      </c>
      <c r="K276" s="90">
        <f t="shared" si="102"/>
        <v>147.31120139999999</v>
      </c>
      <c r="L276" s="91">
        <v>0.20000000000000001</v>
      </c>
      <c r="M276" s="92">
        <f t="shared" si="103"/>
        <v>29.46224028</v>
      </c>
      <c r="N276" s="93">
        <v>0.050000000000000003</v>
      </c>
      <c r="O276" s="94">
        <f t="shared" si="104"/>
        <v>7.3655600699999999</v>
      </c>
      <c r="P276" s="93">
        <v>0.050000000000000003</v>
      </c>
      <c r="Q276" s="94">
        <f t="shared" si="105"/>
        <v>7.3655600699999999</v>
      </c>
      <c r="R276" s="95">
        <f t="shared" si="106"/>
        <v>9.3699999999999992</v>
      </c>
      <c r="S276" s="96">
        <f t="shared" si="107"/>
        <v>103.06999999999999</v>
      </c>
      <c r="T276" s="97">
        <f t="shared" si="108"/>
        <v>0.60871745765288421</v>
      </c>
    </row>
    <row r="277" ht="15.95" customHeight="1">
      <c r="A277" s="351" t="s">
        <v>501</v>
      </c>
      <c r="B277" s="354" t="s">
        <v>384</v>
      </c>
      <c r="C277" s="59" t="str">
        <f>VLOOKUP(B277,'New template'!A:L,2,FALSE)</f>
        <v>E04508</v>
      </c>
      <c r="D277" s="85">
        <v>1</v>
      </c>
      <c r="E277" s="86">
        <v>368</v>
      </c>
      <c r="F277" s="87">
        <v>0.67000000000000004</v>
      </c>
      <c r="G277" s="88">
        <f t="shared" si="98"/>
        <v>121</v>
      </c>
      <c r="H277" s="89">
        <f t="shared" si="99"/>
        <v>17.407059999999998</v>
      </c>
      <c r="I277" s="89">
        <f t="shared" si="100"/>
        <v>17.407059999999998</v>
      </c>
      <c r="J277" s="89">
        <f t="shared" si="101"/>
        <v>2.2629177999999999</v>
      </c>
      <c r="K277" s="90">
        <f t="shared" si="102"/>
        <v>15.144142199999997</v>
      </c>
      <c r="L277" s="91">
        <v>0.20000000000000001</v>
      </c>
      <c r="M277" s="92">
        <f t="shared" si="103"/>
        <v>3.0288284399999998</v>
      </c>
      <c r="N277" s="93">
        <v>0.050000000000000003</v>
      </c>
      <c r="O277" s="94">
        <f t="shared" si="104"/>
        <v>0.75720710999999996</v>
      </c>
      <c r="P277" s="93">
        <v>0.050000000000000003</v>
      </c>
      <c r="Q277" s="94">
        <f t="shared" si="105"/>
        <v>0.75720710999999996</v>
      </c>
      <c r="R277" s="95">
        <f t="shared" si="106"/>
        <v>10.6</v>
      </c>
      <c r="S277" s="96">
        <f t="shared" si="107"/>
        <v>10.6</v>
      </c>
      <c r="T277" s="97">
        <f t="shared" si="108"/>
        <v>0.6089483232665367</v>
      </c>
    </row>
    <row r="278" ht="15.95" customHeight="1">
      <c r="A278" s="351" t="s">
        <v>501</v>
      </c>
      <c r="B278" s="354" t="s">
        <v>535</v>
      </c>
      <c r="C278" s="40" t="s">
        <v>427</v>
      </c>
      <c r="D278" s="85">
        <v>52</v>
      </c>
      <c r="E278" s="86">
        <v>528</v>
      </c>
      <c r="F278" s="87">
        <v>0.67000000000000004</v>
      </c>
      <c r="G278" s="88">
        <f t="shared" si="98"/>
        <v>174</v>
      </c>
      <c r="H278" s="89">
        <f t="shared" si="99"/>
        <v>25.031639999999999</v>
      </c>
      <c r="I278" s="89">
        <f t="shared" si="100"/>
        <v>1301.64528</v>
      </c>
      <c r="J278" s="89">
        <f t="shared" si="101"/>
        <v>3.2541131999999999</v>
      </c>
      <c r="K278" s="90">
        <f t="shared" si="102"/>
        <v>1132.4313936000001</v>
      </c>
      <c r="L278" s="91">
        <v>0.20000000000000001</v>
      </c>
      <c r="M278" s="92">
        <f t="shared" si="103"/>
        <v>226.48627872000003</v>
      </c>
      <c r="N278" s="93">
        <v>0.050000000000000003</v>
      </c>
      <c r="O278" s="94">
        <f t="shared" si="104"/>
        <v>56.621569680000007</v>
      </c>
      <c r="P278" s="93">
        <v>0.050000000000000003</v>
      </c>
      <c r="Q278" s="94">
        <f t="shared" si="105"/>
        <v>56.621569680000007</v>
      </c>
      <c r="R278" s="95">
        <f t="shared" si="106"/>
        <v>15.24</v>
      </c>
      <c r="S278" s="96">
        <f t="shared" si="107"/>
        <v>792.48000000000002</v>
      </c>
      <c r="T278" s="97">
        <f t="shared" si="108"/>
        <v>0.60882946542855365</v>
      </c>
    </row>
    <row r="279" ht="15.95" customHeight="1">
      <c r="A279" s="351" t="s">
        <v>501</v>
      </c>
      <c r="B279" s="354" t="s">
        <v>386</v>
      </c>
      <c r="C279" s="59" t="str">
        <f>VLOOKUP(B279,'New template'!A:L,2,FALSE)</f>
        <v>E05098</v>
      </c>
      <c r="D279" s="85">
        <v>2</v>
      </c>
      <c r="E279" s="86">
        <v>678</v>
      </c>
      <c r="F279" s="87">
        <v>0.59999999999999998</v>
      </c>
      <c r="G279" s="88">
        <f t="shared" si="98"/>
        <v>271</v>
      </c>
      <c r="H279" s="89">
        <f t="shared" si="99"/>
        <v>38.986059999999995</v>
      </c>
      <c r="I279" s="89">
        <f t="shared" si="100"/>
        <v>77.97211999999999</v>
      </c>
      <c r="J279" s="89">
        <f t="shared" si="101"/>
        <v>5.0681877999999996</v>
      </c>
      <c r="K279" s="90">
        <f t="shared" si="102"/>
        <v>67.835744399999996</v>
      </c>
      <c r="L279" s="91">
        <v>0.20000000000000001</v>
      </c>
      <c r="M279" s="92">
        <f t="shared" si="103"/>
        <v>13.56714888</v>
      </c>
      <c r="N279" s="93">
        <v>0.050000000000000003</v>
      </c>
      <c r="O279" s="94">
        <f t="shared" si="104"/>
        <v>3.3917872199999999</v>
      </c>
      <c r="P279" s="93">
        <v>0.050000000000000003</v>
      </c>
      <c r="Q279" s="94">
        <f t="shared" si="105"/>
        <v>3.3917872199999999</v>
      </c>
      <c r="R279" s="95">
        <f t="shared" si="106"/>
        <v>23.739999999999998</v>
      </c>
      <c r="S279" s="96">
        <f t="shared" si="107"/>
        <v>47.479999999999997</v>
      </c>
      <c r="T279" s="97">
        <f t="shared" si="108"/>
        <v>0.60893560416210313</v>
      </c>
    </row>
    <row r="280" ht="15.95" customHeight="1">
      <c r="A280" s="351" t="s">
        <v>501</v>
      </c>
      <c r="B280" s="354" t="s">
        <v>232</v>
      </c>
      <c r="C280" s="59" t="str">
        <f>VLOOKUP(B280,'New template'!A:L,2,FALSE)</f>
        <v>E02540</v>
      </c>
      <c r="D280" s="85">
        <v>2</v>
      </c>
      <c r="E280" s="86">
        <v>158</v>
      </c>
      <c r="F280" s="87">
        <v>0.81999999999999995</v>
      </c>
      <c r="G280" s="88">
        <f t="shared" si="98"/>
        <v>28</v>
      </c>
      <c r="H280" s="89">
        <f t="shared" si="99"/>
        <v>4.0280799999999992</v>
      </c>
      <c r="I280" s="89">
        <f t="shared" si="100"/>
        <v>8.0561599999999984</v>
      </c>
      <c r="J280" s="89">
        <f t="shared" si="101"/>
        <v>0.52365039999999996</v>
      </c>
      <c r="K280" s="90">
        <f t="shared" si="102"/>
        <v>7.0088591999999981</v>
      </c>
      <c r="L280" s="91">
        <v>0.20000000000000001</v>
      </c>
      <c r="M280" s="92">
        <f t="shared" si="103"/>
        <v>1.4017718399999997</v>
      </c>
      <c r="N280" s="93">
        <v>0.050000000000000003</v>
      </c>
      <c r="O280" s="94">
        <f t="shared" si="104"/>
        <v>0.35044295999999991</v>
      </c>
      <c r="P280" s="93">
        <v>0.050000000000000003</v>
      </c>
      <c r="Q280" s="94">
        <f t="shared" si="105"/>
        <v>0.35044295999999991</v>
      </c>
      <c r="R280" s="95">
        <f t="shared" si="106"/>
        <v>2.4500000000000002</v>
      </c>
      <c r="S280" s="96">
        <f t="shared" si="107"/>
        <v>4.9000000000000004</v>
      </c>
      <c r="T280" s="97">
        <f t="shared" si="108"/>
        <v>0.60823022382872249</v>
      </c>
    </row>
    <row r="281" ht="15.95" customHeight="1">
      <c r="A281" s="351" t="s">
        <v>501</v>
      </c>
      <c r="B281" s="354" t="s">
        <v>236</v>
      </c>
      <c r="C281" s="59" t="str">
        <f>VLOOKUP(B281,'New template'!A:L,2,FALSE)</f>
        <v>E02310</v>
      </c>
      <c r="D281" s="85">
        <v>8</v>
      </c>
      <c r="E281" s="86">
        <v>278</v>
      </c>
      <c r="F281" s="87">
        <v>0.84999999999999998</v>
      </c>
      <c r="G281" s="88">
        <f t="shared" si="98"/>
        <v>41</v>
      </c>
      <c r="H281" s="89">
        <f t="shared" si="99"/>
        <v>5.8982599999999996</v>
      </c>
      <c r="I281" s="89">
        <f t="shared" si="100"/>
        <v>47.186079999999997</v>
      </c>
      <c r="J281" s="89">
        <f t="shared" si="101"/>
        <v>0.76677379999999995</v>
      </c>
      <c r="K281" s="90">
        <f t="shared" si="102"/>
        <v>41.051889599999996</v>
      </c>
      <c r="L281" s="91">
        <v>0.20000000000000001</v>
      </c>
      <c r="M281" s="92">
        <f t="shared" si="103"/>
        <v>8.2103779199999991</v>
      </c>
      <c r="N281" s="93">
        <v>0.050000000000000003</v>
      </c>
      <c r="O281" s="94">
        <f t="shared" si="104"/>
        <v>2.0525944799999998</v>
      </c>
      <c r="P281" s="93">
        <v>0.050000000000000003</v>
      </c>
      <c r="Q281" s="94">
        <f t="shared" si="105"/>
        <v>2.0525944799999998</v>
      </c>
      <c r="R281" s="95">
        <f t="shared" si="106"/>
        <v>3.5899999999999999</v>
      </c>
      <c r="S281" s="96">
        <f t="shared" si="107"/>
        <v>28.719999999999999</v>
      </c>
      <c r="T281" s="97">
        <f t="shared" si="108"/>
        <v>0.6086540776432372</v>
      </c>
    </row>
    <row r="282" ht="15.95" customHeight="1">
      <c r="A282" s="351" t="s">
        <v>501</v>
      </c>
      <c r="B282" s="354" t="s">
        <v>238</v>
      </c>
      <c r="C282" s="59" t="str">
        <f>VLOOKUP(B282,'New template'!A:L,2,FALSE)</f>
        <v>E05372</v>
      </c>
      <c r="D282" s="85">
        <v>1</v>
      </c>
      <c r="E282" s="86">
        <v>88</v>
      </c>
      <c r="F282" s="87">
        <v>0.68999999999999995</v>
      </c>
      <c r="G282" s="88">
        <f t="shared" si="98"/>
        <v>27</v>
      </c>
      <c r="H282" s="89">
        <f t="shared" si="99"/>
        <v>3.8842199999999996</v>
      </c>
      <c r="I282" s="89">
        <f t="shared" si="100"/>
        <v>3.8842199999999996</v>
      </c>
      <c r="J282" s="89">
        <f t="shared" si="101"/>
        <v>0.50494859999999997</v>
      </c>
      <c r="K282" s="90">
        <f t="shared" si="102"/>
        <v>3.3792713999999995</v>
      </c>
      <c r="L282" s="91">
        <v>0.20000000000000001</v>
      </c>
      <c r="M282" s="92">
        <f t="shared" si="103"/>
        <v>0.67585427999999992</v>
      </c>
      <c r="N282" s="93">
        <v>0.050000000000000003</v>
      </c>
      <c r="O282" s="94">
        <f t="shared" si="104"/>
        <v>0.16896356999999998</v>
      </c>
      <c r="P282" s="93">
        <v>0.050000000000000003</v>
      </c>
      <c r="Q282" s="94">
        <f t="shared" si="105"/>
        <v>0.16896356999999998</v>
      </c>
      <c r="R282" s="95">
        <f t="shared" si="106"/>
        <v>2.3700000000000001</v>
      </c>
      <c r="S282" s="96">
        <f t="shared" si="107"/>
        <v>2.3700000000000001</v>
      </c>
      <c r="T282" s="97">
        <f t="shared" si="108"/>
        <v>0.61016111342817869</v>
      </c>
    </row>
    <row r="283" ht="15.95" customHeight="1">
      <c r="A283" s="351" t="s">
        <v>501</v>
      </c>
      <c r="B283" s="354" t="s">
        <v>266</v>
      </c>
      <c r="C283" s="59" t="str">
        <f>VLOOKUP(B283,'New template'!A:L,2,FALSE)</f>
        <v>E02278</v>
      </c>
      <c r="D283" s="85">
        <v>2</v>
      </c>
      <c r="E283" s="86">
        <v>198</v>
      </c>
      <c r="F283" s="87">
        <v>0.75</v>
      </c>
      <c r="G283" s="88">
        <f t="shared" si="98"/>
        <v>49</v>
      </c>
      <c r="H283" s="89">
        <f t="shared" si="99"/>
        <v>7.0491399999999995</v>
      </c>
      <c r="I283" s="89">
        <f t="shared" si="100"/>
        <v>14.098279999999999</v>
      </c>
      <c r="J283" s="89">
        <f t="shared" si="101"/>
        <v>0.91638819999999999</v>
      </c>
      <c r="K283" s="90">
        <f t="shared" si="102"/>
        <v>12.265503599999999</v>
      </c>
      <c r="L283" s="91">
        <v>0.20000000000000001</v>
      </c>
      <c r="M283" s="92">
        <f t="shared" si="103"/>
        <v>2.4531007200000001</v>
      </c>
      <c r="N283" s="93">
        <v>0.050000000000000003</v>
      </c>
      <c r="O283" s="94">
        <f t="shared" si="104"/>
        <v>0.61327518000000003</v>
      </c>
      <c r="P283" s="93">
        <v>0.050000000000000003</v>
      </c>
      <c r="Q283" s="94">
        <f t="shared" si="105"/>
        <v>0.61327518000000003</v>
      </c>
      <c r="R283" s="95">
        <f t="shared" si="106"/>
        <v>4.29</v>
      </c>
      <c r="S283" s="96">
        <f t="shared" si="107"/>
        <v>8.5800000000000001</v>
      </c>
      <c r="T283" s="97">
        <f t="shared" si="108"/>
        <v>0.60858487702045927</v>
      </c>
    </row>
    <row r="284" ht="15.95" customHeight="1">
      <c r="A284" s="351" t="s">
        <v>501</v>
      </c>
      <c r="B284" s="354" t="s">
        <v>268</v>
      </c>
      <c r="C284" s="59" t="str">
        <f>VLOOKUP(B284,'New template'!A:L,2,FALSE)</f>
        <v>E05647</v>
      </c>
      <c r="D284" s="85">
        <v>1</v>
      </c>
      <c r="E284" s="86">
        <v>398</v>
      </c>
      <c r="F284" s="87">
        <v>0.84999999999999998</v>
      </c>
      <c r="G284" s="88">
        <f t="shared" si="98"/>
        <v>59</v>
      </c>
      <c r="H284" s="89">
        <f t="shared" si="99"/>
        <v>8.4877399999999987</v>
      </c>
      <c r="I284" s="89">
        <f t="shared" si="100"/>
        <v>8.4877399999999987</v>
      </c>
      <c r="J284" s="89">
        <f t="shared" si="101"/>
        <v>1.1034061999999998</v>
      </c>
      <c r="K284" s="90">
        <f t="shared" si="102"/>
        <v>7.3843337999999985</v>
      </c>
      <c r="L284" s="91">
        <v>0.20000000000000001</v>
      </c>
      <c r="M284" s="92">
        <f t="shared" si="103"/>
        <v>1.4768667599999998</v>
      </c>
      <c r="N284" s="93">
        <v>0.050000000000000003</v>
      </c>
      <c r="O284" s="94">
        <f t="shared" si="104"/>
        <v>0.36921668999999996</v>
      </c>
      <c r="P284" s="93">
        <v>0.050000000000000003</v>
      </c>
      <c r="Q284" s="94">
        <f t="shared" si="105"/>
        <v>0.36921668999999996</v>
      </c>
      <c r="R284" s="95">
        <f t="shared" si="106"/>
        <v>5.1699999999999999</v>
      </c>
      <c r="S284" s="96">
        <f t="shared" si="107"/>
        <v>5.1699999999999999</v>
      </c>
      <c r="T284" s="97">
        <f t="shared" si="108"/>
        <v>0.60911385127254147</v>
      </c>
    </row>
    <row r="285" ht="15.95" customHeight="1">
      <c r="A285" s="351" t="s">
        <v>501</v>
      </c>
      <c r="B285" s="354" t="s">
        <v>531</v>
      </c>
      <c r="C285" s="40" t="s">
        <v>557</v>
      </c>
      <c r="D285" s="85">
        <v>4</v>
      </c>
      <c r="E285" s="86">
        <v>298</v>
      </c>
      <c r="F285" s="87">
        <v>0.59999999999999998</v>
      </c>
      <c r="G285" s="88">
        <f t="shared" si="98"/>
        <v>119</v>
      </c>
      <c r="H285" s="89">
        <f t="shared" si="99"/>
        <v>17.119339999999998</v>
      </c>
      <c r="I285" s="89">
        <f t="shared" si="100"/>
        <v>68.47735999999999</v>
      </c>
      <c r="J285" s="89">
        <f t="shared" si="101"/>
        <v>2.2255141999999997</v>
      </c>
      <c r="K285" s="90">
        <f t="shared" si="102"/>
        <v>59.575303199999993</v>
      </c>
      <c r="L285" s="91">
        <v>0.20000000000000001</v>
      </c>
      <c r="M285" s="92">
        <f t="shared" si="103"/>
        <v>11.91506064</v>
      </c>
      <c r="N285" s="93">
        <v>0.050000000000000003</v>
      </c>
      <c r="O285" s="94">
        <f t="shared" si="104"/>
        <v>2.97876516</v>
      </c>
      <c r="P285" s="93">
        <v>0.050000000000000003</v>
      </c>
      <c r="Q285" s="94">
        <f t="shared" si="105"/>
        <v>2.97876516</v>
      </c>
      <c r="R285" s="95">
        <f t="shared" si="106"/>
        <v>10.43</v>
      </c>
      <c r="S285" s="96">
        <f t="shared" si="107"/>
        <v>41.719999999999999</v>
      </c>
      <c r="T285" s="97">
        <f t="shared" si="108"/>
        <v>0.60925245949902285</v>
      </c>
    </row>
    <row r="286" ht="15.95" customHeight="1">
      <c r="A286" s="351" t="s">
        <v>501</v>
      </c>
      <c r="B286" s="354" t="s">
        <v>531</v>
      </c>
      <c r="C286" s="40" t="s">
        <v>557</v>
      </c>
      <c r="D286" s="85">
        <v>1</v>
      </c>
      <c r="E286" s="86">
        <v>298</v>
      </c>
      <c r="F286" s="87">
        <v>0.5</v>
      </c>
      <c r="G286" s="88">
        <f t="shared" si="98"/>
        <v>149</v>
      </c>
      <c r="H286" s="89">
        <f t="shared" si="99"/>
        <v>21.435139999999997</v>
      </c>
      <c r="I286" s="89">
        <f t="shared" si="100"/>
        <v>21.435139999999997</v>
      </c>
      <c r="J286" s="89">
        <f t="shared" si="101"/>
        <v>2.7865681999999996</v>
      </c>
      <c r="K286" s="90">
        <f t="shared" si="102"/>
        <v>18.648571799999999</v>
      </c>
      <c r="L286" s="91">
        <v>0.20000000000000001</v>
      </c>
      <c r="M286" s="92">
        <f t="shared" si="103"/>
        <v>3.72971436</v>
      </c>
      <c r="N286" s="93">
        <v>0.050000000000000003</v>
      </c>
      <c r="O286" s="94">
        <f t="shared" si="104"/>
        <v>0.93242859</v>
      </c>
      <c r="P286" s="93">
        <v>0.050000000000000003</v>
      </c>
      <c r="Q286" s="94">
        <f t="shared" si="105"/>
        <v>0.93242859</v>
      </c>
      <c r="R286" s="95">
        <f t="shared" si="106"/>
        <v>13.050000000000001</v>
      </c>
      <c r="S286" s="96">
        <f t="shared" si="107"/>
        <v>13.050000000000001</v>
      </c>
      <c r="T286" s="97">
        <f t="shared" si="108"/>
        <v>0.60881337840573946</v>
      </c>
    </row>
    <row r="287" ht="15.95" customHeight="1">
      <c r="A287" s="351" t="s">
        <v>501</v>
      </c>
      <c r="B287" s="354" t="s">
        <v>398</v>
      </c>
      <c r="C287" s="59" t="str">
        <f>VLOOKUP(B287,'New template'!A:L,2,FALSE)</f>
        <v>E06129</v>
      </c>
      <c r="D287" s="85">
        <v>1</v>
      </c>
      <c r="E287" s="86">
        <v>248</v>
      </c>
      <c r="F287" s="87">
        <v>0.40000000000000002</v>
      </c>
      <c r="G287" s="88">
        <f t="shared" si="98"/>
        <v>148</v>
      </c>
      <c r="H287" s="89">
        <f t="shared" si="99"/>
        <v>21.291279999999997</v>
      </c>
      <c r="I287" s="89">
        <f t="shared" si="100"/>
        <v>21.291279999999997</v>
      </c>
      <c r="J287" s="89">
        <f t="shared" si="101"/>
        <v>2.7678663999999995</v>
      </c>
      <c r="K287" s="90">
        <f t="shared" si="102"/>
        <v>18.523413599999998</v>
      </c>
      <c r="L287" s="91">
        <v>0.20000000000000001</v>
      </c>
      <c r="M287" s="92">
        <f t="shared" si="103"/>
        <v>3.7046827199999997</v>
      </c>
      <c r="N287" s="93">
        <v>0.050000000000000003</v>
      </c>
      <c r="O287" s="94">
        <f t="shared" si="104"/>
        <v>0.92617067999999991</v>
      </c>
      <c r="P287" s="93">
        <v>0.050000000000000003</v>
      </c>
      <c r="Q287" s="94">
        <f t="shared" si="105"/>
        <v>0.92617067999999991</v>
      </c>
      <c r="R287" s="95">
        <f t="shared" si="106"/>
        <v>12.970000000000001</v>
      </c>
      <c r="S287" s="96">
        <f t="shared" si="107"/>
        <v>12.970000000000001</v>
      </c>
      <c r="T287" s="97">
        <f t="shared" si="108"/>
        <v>0.60916957552575524</v>
      </c>
    </row>
    <row r="288" ht="15.95" customHeight="1">
      <c r="A288" s="351" t="s">
        <v>501</v>
      </c>
      <c r="B288" s="354" t="s">
        <v>399</v>
      </c>
      <c r="C288" s="59" t="str">
        <f>VLOOKUP(B288,'New template'!A:L,2,FALSE)</f>
        <v>E06635</v>
      </c>
      <c r="D288" s="85">
        <v>3</v>
      </c>
      <c r="E288" s="86">
        <v>348</v>
      </c>
      <c r="F288" s="87">
        <v>0.40000000000000002</v>
      </c>
      <c r="G288" s="88">
        <f t="shared" si="98"/>
        <v>208</v>
      </c>
      <c r="H288" s="89">
        <f t="shared" si="99"/>
        <v>29.922879999999999</v>
      </c>
      <c r="I288" s="89">
        <f t="shared" si="100"/>
        <v>89.768640000000005</v>
      </c>
      <c r="J288" s="89">
        <f t="shared" si="101"/>
        <v>3.8899743999999998</v>
      </c>
      <c r="K288" s="90">
        <f t="shared" si="102"/>
        <v>78.098716800000005</v>
      </c>
      <c r="L288" s="91">
        <v>0.20000000000000001</v>
      </c>
      <c r="M288" s="92">
        <f t="shared" si="103"/>
        <v>15.619743360000001</v>
      </c>
      <c r="N288" s="93">
        <v>0.050000000000000003</v>
      </c>
      <c r="O288" s="94">
        <f t="shared" si="104"/>
        <v>3.9049358400000003</v>
      </c>
      <c r="P288" s="93">
        <v>0.050000000000000003</v>
      </c>
      <c r="Q288" s="94">
        <f t="shared" si="105"/>
        <v>3.9049358400000003</v>
      </c>
      <c r="R288" s="95">
        <f t="shared" si="106"/>
        <v>18.219999999999999</v>
      </c>
      <c r="S288" s="96">
        <f t="shared" si="107"/>
        <v>54.659999999999997</v>
      </c>
      <c r="T288" s="97">
        <f t="shared" si="108"/>
        <v>0.60889860869007251</v>
      </c>
    </row>
    <row r="289" ht="15.95" customHeight="1">
      <c r="A289" s="351" t="s">
        <v>501</v>
      </c>
      <c r="B289" s="354" t="s">
        <v>250</v>
      </c>
      <c r="C289" s="59" t="str">
        <f>VLOOKUP(B289,'New template'!A:L,2,FALSE)</f>
        <v>E03024</v>
      </c>
      <c r="D289" s="85">
        <v>6</v>
      </c>
      <c r="E289" s="86">
        <v>198</v>
      </c>
      <c r="F289" s="87">
        <v>0.75</v>
      </c>
      <c r="G289" s="88">
        <f t="shared" si="98"/>
        <v>49</v>
      </c>
      <c r="H289" s="89">
        <f t="shared" si="99"/>
        <v>7.0491399999999995</v>
      </c>
      <c r="I289" s="89">
        <f t="shared" si="100"/>
        <v>42.294839999999994</v>
      </c>
      <c r="J289" s="89">
        <f t="shared" si="101"/>
        <v>0.91638819999999999</v>
      </c>
      <c r="K289" s="90">
        <f t="shared" si="102"/>
        <v>36.796510799999993</v>
      </c>
      <c r="L289" s="91">
        <v>0.20000000000000001</v>
      </c>
      <c r="M289" s="92">
        <f t="shared" si="103"/>
        <v>7.3593021599999986</v>
      </c>
      <c r="N289" s="93">
        <v>0.050000000000000003</v>
      </c>
      <c r="O289" s="94">
        <f t="shared" si="104"/>
        <v>1.8398255399999996</v>
      </c>
      <c r="P289" s="93">
        <v>0.050000000000000003</v>
      </c>
      <c r="Q289" s="94">
        <f t="shared" si="105"/>
        <v>1.8398255399999996</v>
      </c>
      <c r="R289" s="95">
        <f t="shared" si="106"/>
        <v>4.29</v>
      </c>
      <c r="S289" s="96">
        <f t="shared" si="107"/>
        <v>25.740000000000002</v>
      </c>
      <c r="T289" s="97">
        <f t="shared" si="108"/>
        <v>0.60858487702045938</v>
      </c>
    </row>
    <row r="290" ht="15.95" customHeight="1">
      <c r="A290" s="351" t="s">
        <v>501</v>
      </c>
      <c r="B290" s="354" t="s">
        <v>390</v>
      </c>
      <c r="C290" s="59" t="str">
        <f>VLOOKUP(B290,'New template'!A:L,2,FALSE)</f>
        <v>E06168</v>
      </c>
      <c r="D290" s="85">
        <v>1</v>
      </c>
      <c r="E290" s="86">
        <v>178</v>
      </c>
      <c r="F290" s="87">
        <v>0.34000000000000002</v>
      </c>
      <c r="G290" s="88">
        <f t="shared" si="98"/>
        <v>117</v>
      </c>
      <c r="H290" s="89">
        <f t="shared" si="99"/>
        <v>16.831619999999997</v>
      </c>
      <c r="I290" s="89">
        <f t="shared" si="100"/>
        <v>16.831619999999997</v>
      </c>
      <c r="J290" s="89">
        <f t="shared" si="101"/>
        <v>2.1881105999999999</v>
      </c>
      <c r="K290" s="90">
        <f t="shared" si="102"/>
        <v>14.643509399999997</v>
      </c>
      <c r="L290" s="91">
        <v>0.20000000000000001</v>
      </c>
      <c r="M290" s="92">
        <f t="shared" si="103"/>
        <v>2.9287018799999998</v>
      </c>
      <c r="N290" s="93">
        <v>0.050000000000000003</v>
      </c>
      <c r="O290" s="94">
        <f t="shared" si="104"/>
        <v>0.73217546999999994</v>
      </c>
      <c r="P290" s="93">
        <v>0.050000000000000003</v>
      </c>
      <c r="Q290" s="94">
        <f t="shared" si="105"/>
        <v>0.73217546999999994</v>
      </c>
      <c r="R290" s="95">
        <f t="shared" si="106"/>
        <v>10.25</v>
      </c>
      <c r="S290" s="96">
        <f t="shared" si="107"/>
        <v>10.25</v>
      </c>
      <c r="T290" s="97">
        <f t="shared" si="108"/>
        <v>0.60897287367466713</v>
      </c>
    </row>
    <row r="291" ht="15.95" customHeight="1">
      <c r="A291" s="351" t="s">
        <v>501</v>
      </c>
      <c r="B291" s="354" t="s">
        <v>391</v>
      </c>
      <c r="C291" s="59" t="str">
        <f>VLOOKUP(B291,'New template'!A:L,2,FALSE)</f>
        <v>E06162</v>
      </c>
      <c r="D291" s="85">
        <v>1</v>
      </c>
      <c r="E291" s="86">
        <v>498</v>
      </c>
      <c r="F291" s="87">
        <v>0.5</v>
      </c>
      <c r="G291" s="88">
        <f t="shared" si="98"/>
        <v>249</v>
      </c>
      <c r="H291" s="89">
        <f t="shared" si="99"/>
        <v>35.82114</v>
      </c>
      <c r="I291" s="89">
        <f t="shared" si="100"/>
        <v>35.82114</v>
      </c>
      <c r="J291" s="89">
        <f t="shared" si="101"/>
        <v>4.6567482</v>
      </c>
      <c r="K291" s="90">
        <f t="shared" si="102"/>
        <v>31.164391800000001</v>
      </c>
      <c r="L291" s="91">
        <v>0.20000000000000001</v>
      </c>
      <c r="M291" s="92">
        <f t="shared" si="103"/>
        <v>6.2328783600000008</v>
      </c>
      <c r="N291" s="93">
        <v>0.050000000000000003</v>
      </c>
      <c r="O291" s="94">
        <f t="shared" si="104"/>
        <v>1.5582195900000002</v>
      </c>
      <c r="P291" s="93">
        <v>0.050000000000000003</v>
      </c>
      <c r="Q291" s="94">
        <f t="shared" si="105"/>
        <v>1.5582195900000002</v>
      </c>
      <c r="R291" s="95">
        <f t="shared" si="106"/>
        <v>21.82</v>
      </c>
      <c r="S291" s="96">
        <f t="shared" si="107"/>
        <v>21.82</v>
      </c>
      <c r="T291" s="97">
        <f t="shared" si="108"/>
        <v>0.60913750930316568</v>
      </c>
    </row>
    <row r="292" ht="15.95" customHeight="1">
      <c r="A292" s="351" t="s">
        <v>501</v>
      </c>
      <c r="B292" s="354" t="s">
        <v>441</v>
      </c>
      <c r="C292" s="59" t="str">
        <f>VLOOKUP(B292,'New template'!A:L,2,FALSE)</f>
        <v>E06381</v>
      </c>
      <c r="D292" s="85">
        <v>4</v>
      </c>
      <c r="E292" s="86">
        <v>198</v>
      </c>
      <c r="F292" s="87">
        <v>0.34999999999999998</v>
      </c>
      <c r="G292" s="88">
        <f t="shared" si="98"/>
        <v>128</v>
      </c>
      <c r="H292" s="89">
        <f t="shared" si="99"/>
        <v>18.414079999999998</v>
      </c>
      <c r="I292" s="89">
        <f t="shared" si="100"/>
        <v>73.656319999999994</v>
      </c>
      <c r="J292" s="89">
        <f t="shared" si="101"/>
        <v>2.3938303999999997</v>
      </c>
      <c r="K292" s="90">
        <f t="shared" si="102"/>
        <v>64.080998399999999</v>
      </c>
      <c r="L292" s="91">
        <v>0.20000000000000001</v>
      </c>
      <c r="M292" s="92">
        <f t="shared" si="103"/>
        <v>12.81619968</v>
      </c>
      <c r="N292" s="93">
        <v>0.050000000000000003</v>
      </c>
      <c r="O292" s="94">
        <f t="shared" si="104"/>
        <v>3.2040499200000001</v>
      </c>
      <c r="P292" s="93">
        <v>0.050000000000000003</v>
      </c>
      <c r="Q292" s="94">
        <f t="shared" si="105"/>
        <v>3.2040499200000001</v>
      </c>
      <c r="R292" s="95">
        <f t="shared" si="106"/>
        <v>11.210000000000001</v>
      </c>
      <c r="S292" s="96">
        <f t="shared" si="107"/>
        <v>44.840000000000003</v>
      </c>
      <c r="T292" s="97">
        <f t="shared" si="108"/>
        <v>0.60877328652856955</v>
      </c>
    </row>
    <row r="293" ht="15.95" customHeight="1">
      <c r="A293" s="351" t="s">
        <v>501</v>
      </c>
      <c r="B293" s="354" t="s">
        <v>443</v>
      </c>
      <c r="C293" s="59" t="str">
        <f>VLOOKUP(B293,'New template'!A:L,2,FALSE)</f>
        <v>E06689</v>
      </c>
      <c r="D293" s="85">
        <v>1</v>
      </c>
      <c r="E293" s="86">
        <v>298</v>
      </c>
      <c r="F293" s="87">
        <v>0.34999999999999998</v>
      </c>
      <c r="G293" s="88">
        <f t="shared" si="98"/>
        <v>193</v>
      </c>
      <c r="H293" s="89">
        <f t="shared" si="99"/>
        <v>27.764979999999998</v>
      </c>
      <c r="I293" s="89">
        <f t="shared" si="100"/>
        <v>27.764979999999998</v>
      </c>
      <c r="J293" s="89">
        <f t="shared" si="101"/>
        <v>3.6094473999999996</v>
      </c>
      <c r="K293" s="90">
        <f t="shared" si="102"/>
        <v>24.155532599999997</v>
      </c>
      <c r="L293" s="91">
        <v>0.20000000000000001</v>
      </c>
      <c r="M293" s="92">
        <f t="shared" si="103"/>
        <v>4.8311065199999996</v>
      </c>
      <c r="N293" s="93">
        <v>0.050000000000000003</v>
      </c>
      <c r="O293" s="94">
        <f t="shared" si="104"/>
        <v>1.2077766299999999</v>
      </c>
      <c r="P293" s="93">
        <v>0.050000000000000003</v>
      </c>
      <c r="Q293" s="94">
        <f t="shared" si="105"/>
        <v>1.2077766299999999</v>
      </c>
      <c r="R293" s="95">
        <f t="shared" si="106"/>
        <v>16.91</v>
      </c>
      <c r="S293" s="96">
        <f t="shared" si="107"/>
        <v>16.91</v>
      </c>
      <c r="T293" s="97">
        <f t="shared" si="108"/>
        <v>0.60904059718393466</v>
      </c>
    </row>
    <row r="294" ht="15.95" customHeight="1">
      <c r="A294" s="351" t="s">
        <v>501</v>
      </c>
      <c r="B294" s="354" t="s">
        <v>393</v>
      </c>
      <c r="C294" s="40" t="s">
        <v>263</v>
      </c>
      <c r="D294" s="85">
        <v>2</v>
      </c>
      <c r="E294" s="86">
        <v>258</v>
      </c>
      <c r="F294" s="87">
        <v>0.80000000000000004</v>
      </c>
      <c r="G294" s="88">
        <f t="shared" si="98"/>
        <v>51</v>
      </c>
      <c r="H294" s="89">
        <f t="shared" si="99"/>
        <v>7.3368599999999997</v>
      </c>
      <c r="I294" s="89">
        <f t="shared" si="100"/>
        <v>14.673719999999999</v>
      </c>
      <c r="J294" s="89">
        <f t="shared" si="101"/>
        <v>0.95379179999999997</v>
      </c>
      <c r="K294" s="90">
        <f t="shared" si="102"/>
        <v>12.766136399999999</v>
      </c>
      <c r="L294" s="91">
        <v>0.20000000000000001</v>
      </c>
      <c r="M294" s="92">
        <f t="shared" si="103"/>
        <v>2.5532272799999998</v>
      </c>
      <c r="N294" s="93">
        <v>0.050000000000000003</v>
      </c>
      <c r="O294" s="94">
        <f t="shared" si="104"/>
        <v>0.63830681999999994</v>
      </c>
      <c r="P294" s="93">
        <v>0.050000000000000003</v>
      </c>
      <c r="Q294" s="94">
        <f t="shared" si="105"/>
        <v>0.63830681999999994</v>
      </c>
      <c r="R294" s="95">
        <f t="shared" si="106"/>
        <v>4.4699999999999998</v>
      </c>
      <c r="S294" s="96">
        <f t="shared" si="107"/>
        <v>8.9399999999999995</v>
      </c>
      <c r="T294" s="97">
        <f t="shared" si="108"/>
        <v>0.60925245949902274</v>
      </c>
    </row>
    <row r="295" ht="15.95" customHeight="1">
      <c r="A295" s="351" t="s">
        <v>501</v>
      </c>
      <c r="B295" s="354" t="s">
        <v>528</v>
      </c>
      <c r="C295" s="40" t="s">
        <v>555</v>
      </c>
      <c r="D295" s="85">
        <v>1</v>
      </c>
      <c r="E295" s="86">
        <v>198</v>
      </c>
      <c r="F295" s="87">
        <v>0</v>
      </c>
      <c r="G295" s="88">
        <f t="shared" si="98"/>
        <v>198</v>
      </c>
      <c r="H295" s="89">
        <f t="shared" si="99"/>
        <v>28.484279999999998</v>
      </c>
      <c r="I295" s="89">
        <f t="shared" si="100"/>
        <v>28.484279999999998</v>
      </c>
      <c r="J295" s="89">
        <f t="shared" si="101"/>
        <v>3.7029563999999997</v>
      </c>
      <c r="K295" s="90">
        <f t="shared" si="102"/>
        <v>24.7813236</v>
      </c>
      <c r="L295" s="91">
        <v>0.20000000000000001</v>
      </c>
      <c r="M295" s="92">
        <f t="shared" si="103"/>
        <v>4.9562647200000001</v>
      </c>
      <c r="N295" s="93">
        <v>0.050000000000000003</v>
      </c>
      <c r="O295" s="94">
        <f t="shared" si="104"/>
        <v>1.23906618</v>
      </c>
      <c r="P295" s="93">
        <v>0.050000000000000003</v>
      </c>
      <c r="Q295" s="94">
        <f t="shared" si="105"/>
        <v>1.23906618</v>
      </c>
      <c r="R295" s="95">
        <f t="shared" si="106"/>
        <v>17.350000000000001</v>
      </c>
      <c r="S295" s="96">
        <f t="shared" si="107"/>
        <v>17.350000000000001</v>
      </c>
      <c r="T295" s="97">
        <f t="shared" si="108"/>
        <v>0.60910790091938438</v>
      </c>
    </row>
    <row r="296" ht="15.95" customHeight="1">
      <c r="A296" s="351" t="s">
        <v>501</v>
      </c>
      <c r="B296" s="354" t="s">
        <v>520</v>
      </c>
      <c r="C296" s="40" t="s">
        <v>561</v>
      </c>
      <c r="D296" s="85">
        <v>1</v>
      </c>
      <c r="E296" s="86">
        <v>198</v>
      </c>
      <c r="F296" s="87">
        <v>0.34000000000000002</v>
      </c>
      <c r="G296" s="88">
        <f t="shared" si="98"/>
        <v>130</v>
      </c>
      <c r="H296" s="89">
        <f t="shared" si="99"/>
        <v>18.701799999999999</v>
      </c>
      <c r="I296" s="89">
        <f t="shared" si="100"/>
        <v>18.701799999999999</v>
      </c>
      <c r="J296" s="89">
        <f t="shared" si="101"/>
        <v>2.4312339999999999</v>
      </c>
      <c r="K296" s="90">
        <f t="shared" si="102"/>
        <v>16.270565999999999</v>
      </c>
      <c r="L296" s="91">
        <v>0.20000000000000001</v>
      </c>
      <c r="M296" s="92">
        <f t="shared" si="103"/>
        <v>3.2541131999999999</v>
      </c>
      <c r="N296" s="93">
        <v>0.050000000000000003</v>
      </c>
      <c r="O296" s="94">
        <f t="shared" si="104"/>
        <v>0.81352829999999998</v>
      </c>
      <c r="P296" s="93">
        <v>0.050000000000000003</v>
      </c>
      <c r="Q296" s="94">
        <f t="shared" si="105"/>
        <v>0.81352829999999998</v>
      </c>
      <c r="R296" s="95">
        <f t="shared" si="106"/>
        <v>11.390000000000001</v>
      </c>
      <c r="S296" s="96">
        <f t="shared" si="107"/>
        <v>11.390000000000001</v>
      </c>
      <c r="T296" s="97">
        <f t="shared" si="108"/>
        <v>0.60903228566234269</v>
      </c>
    </row>
    <row r="297" ht="15.95" customHeight="1">
      <c r="A297" s="351" t="s">
        <v>501</v>
      </c>
      <c r="B297" s="354" t="s">
        <v>394</v>
      </c>
      <c r="C297" s="59" t="str">
        <f>VLOOKUP(B297,'New template'!A:L,2,FALSE)</f>
        <v>E05071</v>
      </c>
      <c r="D297" s="85">
        <v>1</v>
      </c>
      <c r="E297" s="86">
        <v>148</v>
      </c>
      <c r="F297" s="87">
        <v>0.75</v>
      </c>
      <c r="G297" s="88">
        <f t="shared" si="98"/>
        <v>37</v>
      </c>
      <c r="H297" s="89">
        <f t="shared" si="99"/>
        <v>5.3228199999999992</v>
      </c>
      <c r="I297" s="89">
        <f t="shared" si="100"/>
        <v>5.3228199999999992</v>
      </c>
      <c r="J297" s="89">
        <f t="shared" si="101"/>
        <v>0.69196659999999988</v>
      </c>
      <c r="K297" s="90">
        <f t="shared" si="102"/>
        <v>4.6308533999999995</v>
      </c>
      <c r="L297" s="91">
        <v>0.20000000000000001</v>
      </c>
      <c r="M297" s="92">
        <f t="shared" si="103"/>
        <v>0.92617067999999991</v>
      </c>
      <c r="N297" s="93">
        <v>0.050000000000000003</v>
      </c>
      <c r="O297" s="94">
        <f t="shared" si="104"/>
        <v>0.23154266999999998</v>
      </c>
      <c r="P297" s="93">
        <v>0.050000000000000003</v>
      </c>
      <c r="Q297" s="94">
        <f t="shared" si="105"/>
        <v>0.23154266999999998</v>
      </c>
      <c r="R297" s="95">
        <f t="shared" si="106"/>
        <v>3.2400000000000002</v>
      </c>
      <c r="S297" s="96">
        <f t="shared" si="107"/>
        <v>3.2400000000000002</v>
      </c>
      <c r="T297" s="97">
        <f t="shared" si="108"/>
        <v>0.60869989967723892</v>
      </c>
    </row>
    <row r="298" ht="15.95" customHeight="1">
      <c r="A298" s="349" t="s">
        <v>500</v>
      </c>
      <c r="B298" s="74"/>
      <c r="C298" s="75"/>
      <c r="D298" s="76">
        <f>SUM(D203:D297)</f>
        <v>973</v>
      </c>
      <c r="E298" s="77"/>
      <c r="F298" s="78"/>
      <c r="G298" s="79"/>
      <c r="H298" s="80"/>
      <c r="I298" s="80">
        <f>SUM(I203:I297)</f>
        <v>22646.872779999983</v>
      </c>
      <c r="J298" s="81">
        <v>0.13</v>
      </c>
      <c r="K298" s="80">
        <f>SUM(K203:K297)</f>
        <v>19702.779318600013</v>
      </c>
      <c r="L298" s="81">
        <v>0.20000000000000001</v>
      </c>
      <c r="M298" s="80">
        <f>SUM(M203:M297)</f>
        <v>3940.5558637199993</v>
      </c>
      <c r="N298" s="81">
        <f>O298/K298</f>
        <v>0.049999999999999961</v>
      </c>
      <c r="O298" s="80">
        <f>SUM(O203:O297)</f>
        <v>985.13896592999981</v>
      </c>
      <c r="P298" s="81">
        <f>Q298/K298</f>
        <v>0.049999999999999961</v>
      </c>
      <c r="Q298" s="80">
        <f>SUM(Q203:Q297)</f>
        <v>985.13896592999981</v>
      </c>
      <c r="R298" s="82"/>
      <c r="S298" s="80">
        <f>SUM(S203:S297)</f>
        <v>13791.259999999993</v>
      </c>
      <c r="T298" s="81">
        <v>0.60999999999999999</v>
      </c>
    </row>
    <row r="299" ht="15.95" customHeight="1">
      <c r="A299" s="352" t="s">
        <v>502</v>
      </c>
      <c r="B299" s="39" t="s">
        <v>22</v>
      </c>
      <c r="C299" s="40" t="s">
        <v>23</v>
      </c>
      <c r="D299" s="41">
        <v>0</v>
      </c>
      <c r="E299" s="42">
        <v>278</v>
      </c>
      <c r="F299" s="43">
        <v>0</v>
      </c>
      <c r="G299" s="44">
        <f t="shared" ref="G299:G330" si="109">ROUNDDOWN(E299*(1-F299),0)</f>
        <v>278</v>
      </c>
      <c r="H299" s="45">
        <f t="shared" ref="H299:H330" si="110">G299*$C$6</f>
        <v>39.993079999999999</v>
      </c>
      <c r="I299" s="45">
        <f t="shared" ref="I299:I330" si="111">H299*D299</f>
        <v>0</v>
      </c>
      <c r="J299" s="45">
        <f t="shared" ref="J299:J330" si="112">H299*0.13</f>
        <v>5.1991003999999998</v>
      </c>
      <c r="K299" s="46">
        <f t="shared" ref="K299:K330" si="113">(H299-J299)*D299</f>
        <v>0</v>
      </c>
      <c r="L299" s="47">
        <v>0.20000000000000001</v>
      </c>
      <c r="M299" s="48">
        <f t="shared" ref="M299:M330" si="114">K299*L299</f>
        <v>0</v>
      </c>
      <c r="N299" s="49">
        <v>0.050000000000000003</v>
      </c>
      <c r="O299" s="50">
        <f t="shared" ref="O299:O330" si="115">K299*N299</f>
        <v>0</v>
      </c>
      <c r="P299" s="49">
        <v>0.050000000000000003</v>
      </c>
      <c r="Q299" s="50">
        <f t="shared" ref="Q299:Q330" si="116">K299*P299</f>
        <v>0</v>
      </c>
      <c r="R299" s="51">
        <f t="shared" ref="R299:R330" si="117">IFERROR(ROUND((K299-M299-O299-Q299)/D299,2),0)</f>
        <v>0</v>
      </c>
      <c r="S299" s="52">
        <f t="shared" ref="S299:S330" si="118">+D299*R299</f>
        <v>0</v>
      </c>
      <c r="T299" s="53" t="e">
        <f t="shared" ref="T299:T330" si="119">S299/I299</f>
        <v>#DIV/0!</v>
      </c>
    </row>
    <row r="300" ht="15.95" customHeight="1">
      <c r="A300" s="352" t="s">
        <v>502</v>
      </c>
      <c r="B300" s="39" t="s">
        <v>24</v>
      </c>
      <c r="C300" s="40" t="s">
        <v>25</v>
      </c>
      <c r="D300" s="41">
        <f>VLOOKUP(B300,[1]銷售庫存統計總表!B:N,13,FALSE)</f>
        <v>0</v>
      </c>
      <c r="E300" s="42">
        <v>278</v>
      </c>
      <c r="F300" s="43">
        <v>0</v>
      </c>
      <c r="G300" s="44">
        <f t="shared" si="109"/>
        <v>278</v>
      </c>
      <c r="H300" s="45">
        <f t="shared" si="110"/>
        <v>39.993079999999999</v>
      </c>
      <c r="I300" s="45">
        <f t="shared" si="111"/>
        <v>0</v>
      </c>
      <c r="J300" s="45">
        <f t="shared" si="112"/>
        <v>5.1991003999999998</v>
      </c>
      <c r="K300" s="46">
        <f t="shared" si="113"/>
        <v>0</v>
      </c>
      <c r="L300" s="47">
        <v>0.20000000000000001</v>
      </c>
      <c r="M300" s="48">
        <f t="shared" si="114"/>
        <v>0</v>
      </c>
      <c r="N300" s="49">
        <v>0.050000000000000003</v>
      </c>
      <c r="O300" s="50">
        <f t="shared" si="115"/>
        <v>0</v>
      </c>
      <c r="P300" s="49">
        <v>0.050000000000000003</v>
      </c>
      <c r="Q300" s="50">
        <f t="shared" si="116"/>
        <v>0</v>
      </c>
      <c r="R300" s="51">
        <f t="shared" si="117"/>
        <v>0</v>
      </c>
      <c r="S300" s="52">
        <f t="shared" si="118"/>
        <v>0</v>
      </c>
      <c r="T300" s="53" t="e">
        <f t="shared" si="119"/>
        <v>#DIV/0!</v>
      </c>
    </row>
    <row r="301" ht="15.95" customHeight="1">
      <c r="A301" s="352" t="s">
        <v>502</v>
      </c>
      <c r="B301" s="39" t="s">
        <v>26</v>
      </c>
      <c r="C301" s="40" t="s">
        <v>27</v>
      </c>
      <c r="D301" s="41">
        <v>0</v>
      </c>
      <c r="E301" s="42">
        <v>268</v>
      </c>
      <c r="F301" s="43">
        <v>0</v>
      </c>
      <c r="G301" s="44">
        <f t="shared" si="109"/>
        <v>268</v>
      </c>
      <c r="H301" s="45">
        <f t="shared" si="110"/>
        <v>38.554479999999998</v>
      </c>
      <c r="I301" s="45">
        <f t="shared" si="111"/>
        <v>0</v>
      </c>
      <c r="J301" s="45">
        <f t="shared" si="112"/>
        <v>5.0120823999999997</v>
      </c>
      <c r="K301" s="46">
        <f t="shared" si="113"/>
        <v>0</v>
      </c>
      <c r="L301" s="47">
        <v>0.20000000000000001</v>
      </c>
      <c r="M301" s="48">
        <f t="shared" si="114"/>
        <v>0</v>
      </c>
      <c r="N301" s="49">
        <v>0.050000000000000003</v>
      </c>
      <c r="O301" s="50">
        <f t="shared" si="115"/>
        <v>0</v>
      </c>
      <c r="P301" s="49">
        <v>0.050000000000000003</v>
      </c>
      <c r="Q301" s="50">
        <f t="shared" si="116"/>
        <v>0</v>
      </c>
      <c r="R301" s="51">
        <f t="shared" si="117"/>
        <v>0</v>
      </c>
      <c r="S301" s="52">
        <f t="shared" si="118"/>
        <v>0</v>
      </c>
      <c r="T301" s="53" t="e">
        <f t="shared" si="119"/>
        <v>#DIV/0!</v>
      </c>
    </row>
    <row r="302" ht="15.95" customHeight="1">
      <c r="A302" s="352" t="s">
        <v>502</v>
      </c>
      <c r="B302" s="39" t="s">
        <v>28</v>
      </c>
      <c r="C302" s="40" t="s">
        <v>29</v>
      </c>
      <c r="D302" s="41">
        <v>0</v>
      </c>
      <c r="E302" s="42">
        <v>368</v>
      </c>
      <c r="F302" s="43">
        <v>0</v>
      </c>
      <c r="G302" s="44">
        <f t="shared" si="109"/>
        <v>368</v>
      </c>
      <c r="H302" s="45">
        <f t="shared" si="110"/>
        <v>52.940479999999994</v>
      </c>
      <c r="I302" s="45">
        <f t="shared" si="111"/>
        <v>0</v>
      </c>
      <c r="J302" s="45">
        <f t="shared" si="112"/>
        <v>6.8822623999999992</v>
      </c>
      <c r="K302" s="46">
        <f t="shared" si="113"/>
        <v>0</v>
      </c>
      <c r="L302" s="47">
        <v>0.20000000000000001</v>
      </c>
      <c r="M302" s="48">
        <f t="shared" si="114"/>
        <v>0</v>
      </c>
      <c r="N302" s="49">
        <v>0.050000000000000003</v>
      </c>
      <c r="O302" s="50">
        <f t="shared" si="115"/>
        <v>0</v>
      </c>
      <c r="P302" s="49">
        <v>0.050000000000000003</v>
      </c>
      <c r="Q302" s="50">
        <f t="shared" si="116"/>
        <v>0</v>
      </c>
      <c r="R302" s="51">
        <f t="shared" si="117"/>
        <v>0</v>
      </c>
      <c r="S302" s="52">
        <f t="shared" si="118"/>
        <v>0</v>
      </c>
      <c r="T302" s="53" t="e">
        <f t="shared" si="119"/>
        <v>#DIV/0!</v>
      </c>
    </row>
    <row r="303" ht="15.95" customHeight="1">
      <c r="A303" s="352" t="s">
        <v>502</v>
      </c>
      <c r="B303" s="39" t="s">
        <v>30</v>
      </c>
      <c r="C303" s="40" t="s">
        <v>31</v>
      </c>
      <c r="D303" s="41">
        <v>0</v>
      </c>
      <c r="E303" s="42">
        <v>498</v>
      </c>
      <c r="F303" s="43">
        <v>0</v>
      </c>
      <c r="G303" s="44">
        <f t="shared" si="109"/>
        <v>498</v>
      </c>
      <c r="H303" s="45">
        <f t="shared" si="110"/>
        <v>71.64228</v>
      </c>
      <c r="I303" s="45">
        <f t="shared" si="111"/>
        <v>0</v>
      </c>
      <c r="J303" s="45">
        <f t="shared" si="112"/>
        <v>9.3134964</v>
      </c>
      <c r="K303" s="46">
        <f t="shared" si="113"/>
        <v>0</v>
      </c>
      <c r="L303" s="47">
        <v>0.20000000000000001</v>
      </c>
      <c r="M303" s="48">
        <f t="shared" si="114"/>
        <v>0</v>
      </c>
      <c r="N303" s="49">
        <v>0.050000000000000003</v>
      </c>
      <c r="O303" s="50">
        <f t="shared" si="115"/>
        <v>0</v>
      </c>
      <c r="P303" s="49">
        <v>0.050000000000000003</v>
      </c>
      <c r="Q303" s="50">
        <f t="shared" si="116"/>
        <v>0</v>
      </c>
      <c r="R303" s="51">
        <f t="shared" si="117"/>
        <v>0</v>
      </c>
      <c r="S303" s="52">
        <f t="shared" si="118"/>
        <v>0</v>
      </c>
      <c r="T303" s="53" t="e">
        <f t="shared" si="119"/>
        <v>#DIV/0!</v>
      </c>
    </row>
    <row r="304" ht="15.95" customHeight="1">
      <c r="A304" s="352" t="s">
        <v>502</v>
      </c>
      <c r="B304" s="39" t="s">
        <v>32</v>
      </c>
      <c r="C304" s="40" t="s">
        <v>33</v>
      </c>
      <c r="D304" s="41">
        <v>0</v>
      </c>
      <c r="E304" s="42">
        <v>298</v>
      </c>
      <c r="F304" s="43">
        <v>0</v>
      </c>
      <c r="G304" s="44">
        <f t="shared" si="109"/>
        <v>298</v>
      </c>
      <c r="H304" s="45">
        <f t="shared" si="110"/>
        <v>42.870279999999994</v>
      </c>
      <c r="I304" s="45">
        <f t="shared" si="111"/>
        <v>0</v>
      </c>
      <c r="J304" s="45">
        <f t="shared" si="112"/>
        <v>5.5731363999999992</v>
      </c>
      <c r="K304" s="46">
        <f t="shared" si="113"/>
        <v>0</v>
      </c>
      <c r="L304" s="47">
        <v>0.20000000000000001</v>
      </c>
      <c r="M304" s="48">
        <f t="shared" si="114"/>
        <v>0</v>
      </c>
      <c r="N304" s="49">
        <v>0.050000000000000003</v>
      </c>
      <c r="O304" s="50">
        <f t="shared" si="115"/>
        <v>0</v>
      </c>
      <c r="P304" s="49">
        <v>0.050000000000000003</v>
      </c>
      <c r="Q304" s="50">
        <f t="shared" si="116"/>
        <v>0</v>
      </c>
      <c r="R304" s="51">
        <f t="shared" si="117"/>
        <v>0</v>
      </c>
      <c r="S304" s="52">
        <f t="shared" si="118"/>
        <v>0</v>
      </c>
      <c r="T304" s="53" t="e">
        <f t="shared" si="119"/>
        <v>#DIV/0!</v>
      </c>
    </row>
    <row r="305" ht="15.95" customHeight="1">
      <c r="A305" s="352" t="s">
        <v>502</v>
      </c>
      <c r="B305" s="39" t="s">
        <v>34</v>
      </c>
      <c r="C305" s="40" t="s">
        <v>35</v>
      </c>
      <c r="D305" s="41">
        <v>0</v>
      </c>
      <c r="E305" s="42">
        <v>348</v>
      </c>
      <c r="F305" s="43">
        <v>0</v>
      </c>
      <c r="G305" s="44">
        <f t="shared" si="109"/>
        <v>348</v>
      </c>
      <c r="H305" s="45">
        <f t="shared" si="110"/>
        <v>50.063279999999999</v>
      </c>
      <c r="I305" s="45">
        <f t="shared" si="111"/>
        <v>0</v>
      </c>
      <c r="J305" s="45">
        <f t="shared" si="112"/>
        <v>6.5082263999999999</v>
      </c>
      <c r="K305" s="46">
        <f t="shared" si="113"/>
        <v>0</v>
      </c>
      <c r="L305" s="47">
        <v>0.20000000000000001</v>
      </c>
      <c r="M305" s="48">
        <f t="shared" si="114"/>
        <v>0</v>
      </c>
      <c r="N305" s="49">
        <v>0.050000000000000003</v>
      </c>
      <c r="O305" s="50">
        <f t="shared" si="115"/>
        <v>0</v>
      </c>
      <c r="P305" s="49">
        <v>0.050000000000000003</v>
      </c>
      <c r="Q305" s="50">
        <f t="shared" si="116"/>
        <v>0</v>
      </c>
      <c r="R305" s="51">
        <f t="shared" si="117"/>
        <v>0</v>
      </c>
      <c r="S305" s="52">
        <f t="shared" si="118"/>
        <v>0</v>
      </c>
      <c r="T305" s="53" t="e">
        <f t="shared" si="119"/>
        <v>#DIV/0!</v>
      </c>
    </row>
    <row r="306" ht="15.95" customHeight="1">
      <c r="A306" s="352" t="s">
        <v>502</v>
      </c>
      <c r="B306" s="54" t="s">
        <v>36</v>
      </c>
      <c r="C306" s="55" t="s">
        <v>37</v>
      </c>
      <c r="D306" s="41">
        <v>0</v>
      </c>
      <c r="E306" s="42">
        <v>248</v>
      </c>
      <c r="F306" s="43">
        <v>0</v>
      </c>
      <c r="G306" s="44">
        <f t="shared" si="109"/>
        <v>248</v>
      </c>
      <c r="H306" s="45">
        <f t="shared" si="110"/>
        <v>35.677279999999996</v>
      </c>
      <c r="I306" s="45">
        <f t="shared" si="111"/>
        <v>0</v>
      </c>
      <c r="J306" s="45">
        <f t="shared" si="112"/>
        <v>4.6380463999999995</v>
      </c>
      <c r="K306" s="46">
        <f t="shared" si="113"/>
        <v>0</v>
      </c>
      <c r="L306" s="47">
        <v>0.20000000000000001</v>
      </c>
      <c r="M306" s="48">
        <f t="shared" si="114"/>
        <v>0</v>
      </c>
      <c r="N306" s="49">
        <v>0.050000000000000003</v>
      </c>
      <c r="O306" s="50">
        <f t="shared" si="115"/>
        <v>0</v>
      </c>
      <c r="P306" s="49">
        <v>0.050000000000000003</v>
      </c>
      <c r="Q306" s="50">
        <f t="shared" si="116"/>
        <v>0</v>
      </c>
      <c r="R306" s="51">
        <f t="shared" si="117"/>
        <v>0</v>
      </c>
      <c r="S306" s="52">
        <f t="shared" si="118"/>
        <v>0</v>
      </c>
      <c r="T306" s="53" t="e">
        <f t="shared" si="119"/>
        <v>#DIV/0!</v>
      </c>
    </row>
    <row r="307" ht="15.95" customHeight="1">
      <c r="A307" s="352" t="s">
        <v>502</v>
      </c>
      <c r="B307" s="56" t="s">
        <v>38</v>
      </c>
      <c r="C307" s="40" t="s">
        <v>39</v>
      </c>
      <c r="D307" s="41">
        <f>VLOOKUP(B307,[1]銷售庫存統計總表!B:N,13,FALSE)</f>
        <v>0</v>
      </c>
      <c r="E307" s="42">
        <v>268</v>
      </c>
      <c r="F307" s="43">
        <v>0</v>
      </c>
      <c r="G307" s="44">
        <f t="shared" si="109"/>
        <v>268</v>
      </c>
      <c r="H307" s="45">
        <f t="shared" si="110"/>
        <v>38.554479999999998</v>
      </c>
      <c r="I307" s="45">
        <f t="shared" si="111"/>
        <v>0</v>
      </c>
      <c r="J307" s="45">
        <f t="shared" si="112"/>
        <v>5.0120823999999997</v>
      </c>
      <c r="K307" s="46">
        <f t="shared" si="113"/>
        <v>0</v>
      </c>
      <c r="L307" s="47">
        <v>0.20000000000000001</v>
      </c>
      <c r="M307" s="48">
        <f t="shared" si="114"/>
        <v>0</v>
      </c>
      <c r="N307" s="49">
        <v>0.050000000000000003</v>
      </c>
      <c r="O307" s="50">
        <f t="shared" si="115"/>
        <v>0</v>
      </c>
      <c r="P307" s="49">
        <v>0.050000000000000003</v>
      </c>
      <c r="Q307" s="50">
        <f t="shared" si="116"/>
        <v>0</v>
      </c>
      <c r="R307" s="51">
        <f t="shared" si="117"/>
        <v>0</v>
      </c>
      <c r="S307" s="52">
        <f t="shared" si="118"/>
        <v>0</v>
      </c>
      <c r="T307" s="53" t="e">
        <f t="shared" si="119"/>
        <v>#DIV/0!</v>
      </c>
    </row>
    <row r="308" ht="15.95" customHeight="1">
      <c r="A308" s="352" t="s">
        <v>502</v>
      </c>
      <c r="B308" s="56" t="s">
        <v>40</v>
      </c>
      <c r="C308" s="40" t="s">
        <v>41</v>
      </c>
      <c r="D308" s="41">
        <f>VLOOKUP(B308,[1]銷售庫存統計總表!B:N,13,FALSE)</f>
        <v>0</v>
      </c>
      <c r="E308" s="42">
        <v>288</v>
      </c>
      <c r="F308" s="43">
        <v>0</v>
      </c>
      <c r="G308" s="44">
        <f t="shared" si="109"/>
        <v>288</v>
      </c>
      <c r="H308" s="45">
        <f t="shared" si="110"/>
        <v>41.43168</v>
      </c>
      <c r="I308" s="45">
        <f t="shared" si="111"/>
        <v>0</v>
      </c>
      <c r="J308" s="45">
        <f t="shared" si="112"/>
        <v>5.3861184</v>
      </c>
      <c r="K308" s="46">
        <f t="shared" si="113"/>
        <v>0</v>
      </c>
      <c r="L308" s="47">
        <v>0.20000000000000001</v>
      </c>
      <c r="M308" s="48">
        <f t="shared" si="114"/>
        <v>0</v>
      </c>
      <c r="N308" s="49">
        <v>0.050000000000000003</v>
      </c>
      <c r="O308" s="50">
        <f t="shared" si="115"/>
        <v>0</v>
      </c>
      <c r="P308" s="49">
        <v>0.050000000000000003</v>
      </c>
      <c r="Q308" s="50">
        <f t="shared" si="116"/>
        <v>0</v>
      </c>
      <c r="R308" s="51">
        <f t="shared" si="117"/>
        <v>0</v>
      </c>
      <c r="S308" s="52">
        <f t="shared" si="118"/>
        <v>0</v>
      </c>
      <c r="T308" s="53" t="e">
        <f t="shared" si="119"/>
        <v>#DIV/0!</v>
      </c>
    </row>
    <row r="309" ht="15.95" customHeight="1">
      <c r="A309" s="352" t="s">
        <v>502</v>
      </c>
      <c r="B309" s="56" t="s">
        <v>42</v>
      </c>
      <c r="C309" s="55" t="s">
        <v>43</v>
      </c>
      <c r="D309" s="41">
        <v>0</v>
      </c>
      <c r="E309" s="42">
        <v>198</v>
      </c>
      <c r="F309" s="43">
        <v>0</v>
      </c>
      <c r="G309" s="44">
        <f t="shared" si="109"/>
        <v>198</v>
      </c>
      <c r="H309" s="45">
        <f t="shared" si="110"/>
        <v>28.484279999999998</v>
      </c>
      <c r="I309" s="45">
        <f t="shared" si="111"/>
        <v>0</v>
      </c>
      <c r="J309" s="45">
        <f t="shared" si="112"/>
        <v>3.7029563999999997</v>
      </c>
      <c r="K309" s="46">
        <f t="shared" si="113"/>
        <v>0</v>
      </c>
      <c r="L309" s="47">
        <v>0.20000000000000001</v>
      </c>
      <c r="M309" s="48">
        <f t="shared" si="114"/>
        <v>0</v>
      </c>
      <c r="N309" s="49">
        <v>0.050000000000000003</v>
      </c>
      <c r="O309" s="50">
        <f t="shared" si="115"/>
        <v>0</v>
      </c>
      <c r="P309" s="49">
        <v>0.050000000000000003</v>
      </c>
      <c r="Q309" s="50">
        <f t="shared" si="116"/>
        <v>0</v>
      </c>
      <c r="R309" s="51">
        <f t="shared" si="117"/>
        <v>0</v>
      </c>
      <c r="S309" s="52">
        <f t="shared" si="118"/>
        <v>0</v>
      </c>
      <c r="T309" s="53" t="e">
        <f t="shared" si="119"/>
        <v>#DIV/0!</v>
      </c>
    </row>
    <row r="310" ht="15.95" customHeight="1">
      <c r="A310" s="352" t="s">
        <v>502</v>
      </c>
      <c r="B310" s="56" t="s">
        <v>44</v>
      </c>
      <c r="C310" s="40" t="s">
        <v>45</v>
      </c>
      <c r="D310" s="41">
        <f>VLOOKUP(B310,[1]銷售庫存統計總表!B:N,13,FALSE)</f>
        <v>0</v>
      </c>
      <c r="E310" s="42">
        <v>298</v>
      </c>
      <c r="F310" s="43">
        <v>0</v>
      </c>
      <c r="G310" s="44">
        <f t="shared" si="109"/>
        <v>298</v>
      </c>
      <c r="H310" s="45">
        <f t="shared" si="110"/>
        <v>42.870279999999994</v>
      </c>
      <c r="I310" s="45">
        <f t="shared" si="111"/>
        <v>0</v>
      </c>
      <c r="J310" s="45">
        <f t="shared" si="112"/>
        <v>5.5731363999999992</v>
      </c>
      <c r="K310" s="46">
        <f t="shared" si="113"/>
        <v>0</v>
      </c>
      <c r="L310" s="47">
        <v>0.20000000000000001</v>
      </c>
      <c r="M310" s="48">
        <f t="shared" si="114"/>
        <v>0</v>
      </c>
      <c r="N310" s="49">
        <v>0.050000000000000003</v>
      </c>
      <c r="O310" s="50">
        <f t="shared" si="115"/>
        <v>0</v>
      </c>
      <c r="P310" s="49">
        <v>0.050000000000000003</v>
      </c>
      <c r="Q310" s="50">
        <f t="shared" si="116"/>
        <v>0</v>
      </c>
      <c r="R310" s="51">
        <f t="shared" si="117"/>
        <v>0</v>
      </c>
      <c r="S310" s="52">
        <f t="shared" si="118"/>
        <v>0</v>
      </c>
      <c r="T310" s="53" t="e">
        <f t="shared" si="119"/>
        <v>#DIV/0!</v>
      </c>
    </row>
    <row r="311" ht="15.95" customHeight="1">
      <c r="A311" s="352" t="s">
        <v>502</v>
      </c>
      <c r="B311" s="56" t="s">
        <v>46</v>
      </c>
      <c r="C311" s="40" t="s">
        <v>47</v>
      </c>
      <c r="D311" s="41">
        <v>0</v>
      </c>
      <c r="E311" s="42">
        <v>398</v>
      </c>
      <c r="F311" s="43">
        <v>0</v>
      </c>
      <c r="G311" s="44">
        <f t="shared" si="109"/>
        <v>398</v>
      </c>
      <c r="H311" s="45">
        <f t="shared" si="110"/>
        <v>57.256279999999997</v>
      </c>
      <c r="I311" s="45">
        <f t="shared" si="111"/>
        <v>0</v>
      </c>
      <c r="J311" s="45">
        <f t="shared" si="112"/>
        <v>7.4433163999999996</v>
      </c>
      <c r="K311" s="46">
        <f t="shared" si="113"/>
        <v>0</v>
      </c>
      <c r="L311" s="47">
        <v>0.20000000000000001</v>
      </c>
      <c r="M311" s="48">
        <f t="shared" si="114"/>
        <v>0</v>
      </c>
      <c r="N311" s="49">
        <v>0.050000000000000003</v>
      </c>
      <c r="O311" s="50">
        <f t="shared" si="115"/>
        <v>0</v>
      </c>
      <c r="P311" s="49">
        <v>0.050000000000000003</v>
      </c>
      <c r="Q311" s="50">
        <f t="shared" si="116"/>
        <v>0</v>
      </c>
      <c r="R311" s="51">
        <f t="shared" si="117"/>
        <v>0</v>
      </c>
      <c r="S311" s="52">
        <f t="shared" si="118"/>
        <v>0</v>
      </c>
      <c r="T311" s="53" t="e">
        <f t="shared" si="119"/>
        <v>#DIV/0!</v>
      </c>
    </row>
    <row r="312" ht="15.95" customHeight="1">
      <c r="A312" s="352" t="s">
        <v>502</v>
      </c>
      <c r="B312" s="39" t="s">
        <v>48</v>
      </c>
      <c r="C312" s="40" t="s">
        <v>49</v>
      </c>
      <c r="D312" s="41">
        <v>0</v>
      </c>
      <c r="E312" s="42">
        <v>268</v>
      </c>
      <c r="F312" s="43">
        <v>0</v>
      </c>
      <c r="G312" s="44">
        <f t="shared" si="109"/>
        <v>268</v>
      </c>
      <c r="H312" s="45">
        <f t="shared" si="110"/>
        <v>38.554479999999998</v>
      </c>
      <c r="I312" s="45">
        <f t="shared" si="111"/>
        <v>0</v>
      </c>
      <c r="J312" s="45">
        <f t="shared" si="112"/>
        <v>5.0120823999999997</v>
      </c>
      <c r="K312" s="46">
        <f t="shared" si="113"/>
        <v>0</v>
      </c>
      <c r="L312" s="47">
        <v>0.20000000000000001</v>
      </c>
      <c r="M312" s="48">
        <f t="shared" si="114"/>
        <v>0</v>
      </c>
      <c r="N312" s="49">
        <v>0.050000000000000003</v>
      </c>
      <c r="O312" s="50">
        <f t="shared" si="115"/>
        <v>0</v>
      </c>
      <c r="P312" s="49">
        <v>0.050000000000000003</v>
      </c>
      <c r="Q312" s="50">
        <f t="shared" si="116"/>
        <v>0</v>
      </c>
      <c r="R312" s="51">
        <f t="shared" si="117"/>
        <v>0</v>
      </c>
      <c r="S312" s="52">
        <f t="shared" si="118"/>
        <v>0</v>
      </c>
      <c r="T312" s="53" t="e">
        <f t="shared" si="119"/>
        <v>#DIV/0!</v>
      </c>
    </row>
    <row r="313" ht="15.95" customHeight="1">
      <c r="A313" s="352" t="s">
        <v>502</v>
      </c>
      <c r="B313" s="39" t="s">
        <v>50</v>
      </c>
      <c r="C313" s="40" t="s">
        <v>51</v>
      </c>
      <c r="D313" s="41">
        <v>0</v>
      </c>
      <c r="E313" s="42">
        <v>368</v>
      </c>
      <c r="F313" s="43">
        <v>0</v>
      </c>
      <c r="G313" s="44">
        <f t="shared" si="109"/>
        <v>368</v>
      </c>
      <c r="H313" s="45">
        <f t="shared" si="110"/>
        <v>52.940479999999994</v>
      </c>
      <c r="I313" s="45">
        <f t="shared" si="111"/>
        <v>0</v>
      </c>
      <c r="J313" s="45">
        <f t="shared" si="112"/>
        <v>6.8822623999999992</v>
      </c>
      <c r="K313" s="46">
        <f t="shared" si="113"/>
        <v>0</v>
      </c>
      <c r="L313" s="47">
        <v>0.20000000000000001</v>
      </c>
      <c r="M313" s="48">
        <f t="shared" si="114"/>
        <v>0</v>
      </c>
      <c r="N313" s="49">
        <v>0.050000000000000003</v>
      </c>
      <c r="O313" s="50">
        <f t="shared" si="115"/>
        <v>0</v>
      </c>
      <c r="P313" s="49">
        <v>0.050000000000000003</v>
      </c>
      <c r="Q313" s="50">
        <f t="shared" si="116"/>
        <v>0</v>
      </c>
      <c r="R313" s="51">
        <f t="shared" si="117"/>
        <v>0</v>
      </c>
      <c r="S313" s="52">
        <f t="shared" si="118"/>
        <v>0</v>
      </c>
      <c r="T313" s="53" t="e">
        <f t="shared" si="119"/>
        <v>#DIV/0!</v>
      </c>
    </row>
    <row r="314" ht="15.95" customHeight="1">
      <c r="A314" s="352" t="s">
        <v>502</v>
      </c>
      <c r="B314" s="39" t="s">
        <v>52</v>
      </c>
      <c r="C314" s="40" t="s">
        <v>53</v>
      </c>
      <c r="D314" s="41">
        <v>0</v>
      </c>
      <c r="E314" s="42">
        <v>198</v>
      </c>
      <c r="F314" s="43">
        <v>0</v>
      </c>
      <c r="G314" s="44">
        <f t="shared" si="109"/>
        <v>198</v>
      </c>
      <c r="H314" s="45">
        <f t="shared" si="110"/>
        <v>28.484279999999998</v>
      </c>
      <c r="I314" s="45">
        <f t="shared" si="111"/>
        <v>0</v>
      </c>
      <c r="J314" s="45">
        <f t="shared" si="112"/>
        <v>3.7029563999999997</v>
      </c>
      <c r="K314" s="46">
        <f t="shared" si="113"/>
        <v>0</v>
      </c>
      <c r="L314" s="47">
        <v>0.20000000000000001</v>
      </c>
      <c r="M314" s="48">
        <f t="shared" si="114"/>
        <v>0</v>
      </c>
      <c r="N314" s="49">
        <v>0.050000000000000003</v>
      </c>
      <c r="O314" s="50">
        <f t="shared" si="115"/>
        <v>0</v>
      </c>
      <c r="P314" s="49">
        <v>0.050000000000000003</v>
      </c>
      <c r="Q314" s="50">
        <f t="shared" si="116"/>
        <v>0</v>
      </c>
      <c r="R314" s="51">
        <f t="shared" si="117"/>
        <v>0</v>
      </c>
      <c r="S314" s="52">
        <f t="shared" si="118"/>
        <v>0</v>
      </c>
      <c r="T314" s="53" t="e">
        <f t="shared" si="119"/>
        <v>#DIV/0!</v>
      </c>
    </row>
    <row r="315" ht="15.95" customHeight="1">
      <c r="A315" s="352" t="s">
        <v>502</v>
      </c>
      <c r="B315" s="39" t="s">
        <v>54</v>
      </c>
      <c r="C315" s="40" t="s">
        <v>55</v>
      </c>
      <c r="D315" s="41">
        <v>0</v>
      </c>
      <c r="E315" s="42">
        <v>198</v>
      </c>
      <c r="F315" s="43">
        <v>0</v>
      </c>
      <c r="G315" s="44">
        <f t="shared" si="109"/>
        <v>198</v>
      </c>
      <c r="H315" s="45">
        <f t="shared" si="110"/>
        <v>28.484279999999998</v>
      </c>
      <c r="I315" s="45">
        <f t="shared" si="111"/>
        <v>0</v>
      </c>
      <c r="J315" s="45">
        <f t="shared" si="112"/>
        <v>3.7029563999999997</v>
      </c>
      <c r="K315" s="46">
        <f t="shared" si="113"/>
        <v>0</v>
      </c>
      <c r="L315" s="47">
        <v>0.20000000000000001</v>
      </c>
      <c r="M315" s="48">
        <f t="shared" si="114"/>
        <v>0</v>
      </c>
      <c r="N315" s="49">
        <v>0.050000000000000003</v>
      </c>
      <c r="O315" s="50">
        <f t="shared" si="115"/>
        <v>0</v>
      </c>
      <c r="P315" s="49">
        <v>0.050000000000000003</v>
      </c>
      <c r="Q315" s="50">
        <f t="shared" si="116"/>
        <v>0</v>
      </c>
      <c r="R315" s="51">
        <f t="shared" si="117"/>
        <v>0</v>
      </c>
      <c r="S315" s="52">
        <f t="shared" si="118"/>
        <v>0</v>
      </c>
      <c r="T315" s="53" t="e">
        <f t="shared" si="119"/>
        <v>#DIV/0!</v>
      </c>
    </row>
    <row r="316" ht="15.95" customHeight="1">
      <c r="A316" s="352" t="s">
        <v>502</v>
      </c>
      <c r="B316" s="39" t="s">
        <v>56</v>
      </c>
      <c r="C316" s="40" t="s">
        <v>57</v>
      </c>
      <c r="D316" s="41">
        <v>0</v>
      </c>
      <c r="E316" s="42">
        <v>268</v>
      </c>
      <c r="F316" s="43">
        <v>0</v>
      </c>
      <c r="G316" s="44">
        <f t="shared" si="109"/>
        <v>268</v>
      </c>
      <c r="H316" s="45">
        <f t="shared" si="110"/>
        <v>38.554479999999998</v>
      </c>
      <c r="I316" s="45">
        <f t="shared" si="111"/>
        <v>0</v>
      </c>
      <c r="J316" s="45">
        <f t="shared" si="112"/>
        <v>5.0120823999999997</v>
      </c>
      <c r="K316" s="46">
        <f t="shared" si="113"/>
        <v>0</v>
      </c>
      <c r="L316" s="47">
        <v>0.20000000000000001</v>
      </c>
      <c r="M316" s="48">
        <f t="shared" si="114"/>
        <v>0</v>
      </c>
      <c r="N316" s="49">
        <v>0.050000000000000003</v>
      </c>
      <c r="O316" s="50">
        <f t="shared" si="115"/>
        <v>0</v>
      </c>
      <c r="P316" s="49">
        <v>0.050000000000000003</v>
      </c>
      <c r="Q316" s="50">
        <f t="shared" si="116"/>
        <v>0</v>
      </c>
      <c r="R316" s="51">
        <f t="shared" si="117"/>
        <v>0</v>
      </c>
      <c r="S316" s="52">
        <f t="shared" si="118"/>
        <v>0</v>
      </c>
      <c r="T316" s="53" t="e">
        <f t="shared" si="119"/>
        <v>#DIV/0!</v>
      </c>
    </row>
    <row r="317" ht="15.95" customHeight="1">
      <c r="A317" s="352" t="s">
        <v>502</v>
      </c>
      <c r="B317" s="39" t="s">
        <v>58</v>
      </c>
      <c r="C317" s="40" t="s">
        <v>59</v>
      </c>
      <c r="D317" s="41">
        <v>0</v>
      </c>
      <c r="E317" s="42">
        <v>138</v>
      </c>
      <c r="F317" s="43">
        <v>0</v>
      </c>
      <c r="G317" s="44">
        <f t="shared" si="109"/>
        <v>138</v>
      </c>
      <c r="H317" s="45">
        <f t="shared" si="110"/>
        <v>19.852679999999999</v>
      </c>
      <c r="I317" s="45">
        <f t="shared" si="111"/>
        <v>0</v>
      </c>
      <c r="J317" s="45">
        <f t="shared" si="112"/>
        <v>2.5808483999999998</v>
      </c>
      <c r="K317" s="46">
        <f t="shared" si="113"/>
        <v>0</v>
      </c>
      <c r="L317" s="47">
        <v>0.20000000000000001</v>
      </c>
      <c r="M317" s="48">
        <f t="shared" si="114"/>
        <v>0</v>
      </c>
      <c r="N317" s="49">
        <v>0.050000000000000003</v>
      </c>
      <c r="O317" s="50">
        <f t="shared" si="115"/>
        <v>0</v>
      </c>
      <c r="P317" s="49">
        <v>0.050000000000000003</v>
      </c>
      <c r="Q317" s="50">
        <f t="shared" si="116"/>
        <v>0</v>
      </c>
      <c r="R317" s="51">
        <f t="shared" si="117"/>
        <v>0</v>
      </c>
      <c r="S317" s="52">
        <f t="shared" si="118"/>
        <v>0</v>
      </c>
      <c r="T317" s="53" t="e">
        <f t="shared" si="119"/>
        <v>#DIV/0!</v>
      </c>
    </row>
    <row r="318" ht="15.95" customHeight="1">
      <c r="A318" s="352" t="s">
        <v>502</v>
      </c>
      <c r="B318" s="39" t="s">
        <v>60</v>
      </c>
      <c r="C318" s="40" t="s">
        <v>61</v>
      </c>
      <c r="D318" s="41">
        <v>0</v>
      </c>
      <c r="E318" s="42">
        <v>398</v>
      </c>
      <c r="F318" s="43">
        <v>0</v>
      </c>
      <c r="G318" s="44">
        <f t="shared" si="109"/>
        <v>398</v>
      </c>
      <c r="H318" s="45">
        <f t="shared" si="110"/>
        <v>57.256279999999997</v>
      </c>
      <c r="I318" s="45">
        <f t="shared" si="111"/>
        <v>0</v>
      </c>
      <c r="J318" s="45">
        <f t="shared" si="112"/>
        <v>7.4433163999999996</v>
      </c>
      <c r="K318" s="46">
        <f t="shared" si="113"/>
        <v>0</v>
      </c>
      <c r="L318" s="47">
        <v>0.20000000000000001</v>
      </c>
      <c r="M318" s="48">
        <f t="shared" si="114"/>
        <v>0</v>
      </c>
      <c r="N318" s="49">
        <v>0.050000000000000003</v>
      </c>
      <c r="O318" s="50">
        <f t="shared" si="115"/>
        <v>0</v>
      </c>
      <c r="P318" s="49">
        <v>0.050000000000000003</v>
      </c>
      <c r="Q318" s="50">
        <f t="shared" si="116"/>
        <v>0</v>
      </c>
      <c r="R318" s="51">
        <f t="shared" si="117"/>
        <v>0</v>
      </c>
      <c r="S318" s="52">
        <f t="shared" si="118"/>
        <v>0</v>
      </c>
      <c r="T318" s="53" t="e">
        <f t="shared" si="119"/>
        <v>#DIV/0!</v>
      </c>
    </row>
    <row r="319" ht="15.95" customHeight="1">
      <c r="A319" s="352" t="s">
        <v>502</v>
      </c>
      <c r="B319" s="54" t="s">
        <v>62</v>
      </c>
      <c r="C319" s="55" t="s">
        <v>63</v>
      </c>
      <c r="D319" s="41">
        <v>0</v>
      </c>
      <c r="E319" s="42">
        <v>48</v>
      </c>
      <c r="F319" s="43">
        <v>0</v>
      </c>
      <c r="G319" s="44">
        <f t="shared" si="109"/>
        <v>48</v>
      </c>
      <c r="H319" s="45">
        <f t="shared" si="110"/>
        <v>6.9052799999999994</v>
      </c>
      <c r="I319" s="45">
        <f t="shared" si="111"/>
        <v>0</v>
      </c>
      <c r="J319" s="45">
        <f t="shared" si="112"/>
        <v>0.8976864</v>
      </c>
      <c r="K319" s="46">
        <f t="shared" si="113"/>
        <v>0</v>
      </c>
      <c r="L319" s="47">
        <v>0.20000000000000001</v>
      </c>
      <c r="M319" s="48">
        <f t="shared" si="114"/>
        <v>0</v>
      </c>
      <c r="N319" s="49">
        <v>0.050000000000000003</v>
      </c>
      <c r="O319" s="50">
        <f t="shared" si="115"/>
        <v>0</v>
      </c>
      <c r="P319" s="49">
        <v>0.050000000000000003</v>
      </c>
      <c r="Q319" s="50">
        <f t="shared" si="116"/>
        <v>0</v>
      </c>
      <c r="R319" s="51">
        <f t="shared" si="117"/>
        <v>0</v>
      </c>
      <c r="S319" s="52">
        <f t="shared" si="118"/>
        <v>0</v>
      </c>
      <c r="T319" s="53" t="e">
        <f t="shared" si="119"/>
        <v>#DIV/0!</v>
      </c>
    </row>
    <row r="320" ht="15.95" customHeight="1">
      <c r="A320" s="352" t="s">
        <v>502</v>
      </c>
      <c r="B320" s="54" t="s">
        <v>64</v>
      </c>
      <c r="C320" s="55" t="s">
        <v>65</v>
      </c>
      <c r="D320" s="41">
        <v>0</v>
      </c>
      <c r="E320" s="42">
        <v>98</v>
      </c>
      <c r="F320" s="43">
        <v>0</v>
      </c>
      <c r="G320" s="44">
        <f t="shared" si="109"/>
        <v>98</v>
      </c>
      <c r="H320" s="45">
        <f t="shared" si="110"/>
        <v>14.098279999999999</v>
      </c>
      <c r="I320" s="45">
        <f t="shared" si="111"/>
        <v>0</v>
      </c>
      <c r="J320" s="45">
        <f t="shared" si="112"/>
        <v>1.8327764</v>
      </c>
      <c r="K320" s="46">
        <f t="shared" si="113"/>
        <v>0</v>
      </c>
      <c r="L320" s="47">
        <v>0.20000000000000001</v>
      </c>
      <c r="M320" s="48">
        <f t="shared" si="114"/>
        <v>0</v>
      </c>
      <c r="N320" s="49">
        <v>0.050000000000000003</v>
      </c>
      <c r="O320" s="50">
        <f t="shared" si="115"/>
        <v>0</v>
      </c>
      <c r="P320" s="49">
        <v>0.050000000000000003</v>
      </c>
      <c r="Q320" s="50">
        <f t="shared" si="116"/>
        <v>0</v>
      </c>
      <c r="R320" s="51">
        <f t="shared" si="117"/>
        <v>0</v>
      </c>
      <c r="S320" s="52">
        <f t="shared" si="118"/>
        <v>0</v>
      </c>
      <c r="T320" s="53" t="e">
        <f t="shared" si="119"/>
        <v>#DIV/0!</v>
      </c>
    </row>
    <row r="321" ht="15.95" customHeight="1">
      <c r="A321" s="352" t="s">
        <v>502</v>
      </c>
      <c r="B321" s="39" t="s">
        <v>66</v>
      </c>
      <c r="C321" s="40" t="s">
        <v>67</v>
      </c>
      <c r="D321" s="41">
        <v>0</v>
      </c>
      <c r="E321" s="42">
        <v>228</v>
      </c>
      <c r="F321" s="43">
        <v>0</v>
      </c>
      <c r="G321" s="44">
        <f t="shared" si="109"/>
        <v>228</v>
      </c>
      <c r="H321" s="45">
        <f t="shared" si="110"/>
        <v>32.800079999999994</v>
      </c>
      <c r="I321" s="45">
        <f t="shared" si="111"/>
        <v>0</v>
      </c>
      <c r="J321" s="45">
        <f t="shared" si="112"/>
        <v>4.2640103999999992</v>
      </c>
      <c r="K321" s="46">
        <f t="shared" si="113"/>
        <v>0</v>
      </c>
      <c r="L321" s="47">
        <v>0.20000000000000001</v>
      </c>
      <c r="M321" s="48">
        <f t="shared" si="114"/>
        <v>0</v>
      </c>
      <c r="N321" s="49">
        <v>0.050000000000000003</v>
      </c>
      <c r="O321" s="50">
        <f t="shared" si="115"/>
        <v>0</v>
      </c>
      <c r="P321" s="49">
        <v>0.050000000000000003</v>
      </c>
      <c r="Q321" s="50">
        <f t="shared" si="116"/>
        <v>0</v>
      </c>
      <c r="R321" s="51">
        <f t="shared" si="117"/>
        <v>0</v>
      </c>
      <c r="S321" s="52">
        <f t="shared" si="118"/>
        <v>0</v>
      </c>
      <c r="T321" s="53" t="e">
        <f t="shared" si="119"/>
        <v>#DIV/0!</v>
      </c>
    </row>
    <row r="322" ht="15.95" customHeight="1">
      <c r="A322" s="352" t="s">
        <v>502</v>
      </c>
      <c r="B322" s="39" t="s">
        <v>68</v>
      </c>
      <c r="C322" s="40" t="s">
        <v>69</v>
      </c>
      <c r="D322" s="41">
        <v>0</v>
      </c>
      <c r="E322" s="42">
        <v>298</v>
      </c>
      <c r="F322" s="43">
        <v>0</v>
      </c>
      <c r="G322" s="44">
        <f t="shared" si="109"/>
        <v>298</v>
      </c>
      <c r="H322" s="45">
        <f t="shared" si="110"/>
        <v>42.870279999999994</v>
      </c>
      <c r="I322" s="45">
        <f t="shared" si="111"/>
        <v>0</v>
      </c>
      <c r="J322" s="45">
        <f t="shared" si="112"/>
        <v>5.5731363999999992</v>
      </c>
      <c r="K322" s="46">
        <f t="shared" si="113"/>
        <v>0</v>
      </c>
      <c r="L322" s="47">
        <v>0.20000000000000001</v>
      </c>
      <c r="M322" s="48">
        <f t="shared" si="114"/>
        <v>0</v>
      </c>
      <c r="N322" s="49">
        <v>0.050000000000000003</v>
      </c>
      <c r="O322" s="50">
        <f t="shared" si="115"/>
        <v>0</v>
      </c>
      <c r="P322" s="49">
        <v>0.050000000000000003</v>
      </c>
      <c r="Q322" s="50">
        <f t="shared" si="116"/>
        <v>0</v>
      </c>
      <c r="R322" s="51">
        <f t="shared" si="117"/>
        <v>0</v>
      </c>
      <c r="S322" s="52">
        <f t="shared" si="118"/>
        <v>0</v>
      </c>
      <c r="T322" s="53" t="e">
        <f t="shared" si="119"/>
        <v>#DIV/0!</v>
      </c>
    </row>
    <row r="323" ht="15.95" customHeight="1">
      <c r="A323" s="352" t="s">
        <v>502</v>
      </c>
      <c r="B323" s="56" t="s">
        <v>70</v>
      </c>
      <c r="C323" s="40" t="s">
        <v>71</v>
      </c>
      <c r="D323" s="41">
        <v>0</v>
      </c>
      <c r="E323" s="42">
        <v>248</v>
      </c>
      <c r="F323" s="43">
        <v>0</v>
      </c>
      <c r="G323" s="44">
        <f t="shared" si="109"/>
        <v>248</v>
      </c>
      <c r="H323" s="45">
        <f t="shared" si="110"/>
        <v>35.677279999999996</v>
      </c>
      <c r="I323" s="45">
        <f t="shared" si="111"/>
        <v>0</v>
      </c>
      <c r="J323" s="45">
        <f t="shared" si="112"/>
        <v>4.6380463999999995</v>
      </c>
      <c r="K323" s="46">
        <f t="shared" si="113"/>
        <v>0</v>
      </c>
      <c r="L323" s="47">
        <v>0.20000000000000001</v>
      </c>
      <c r="M323" s="48">
        <f t="shared" si="114"/>
        <v>0</v>
      </c>
      <c r="N323" s="49">
        <v>0.050000000000000003</v>
      </c>
      <c r="O323" s="50">
        <f t="shared" si="115"/>
        <v>0</v>
      </c>
      <c r="P323" s="49">
        <v>0.050000000000000003</v>
      </c>
      <c r="Q323" s="50">
        <f t="shared" si="116"/>
        <v>0</v>
      </c>
      <c r="R323" s="51">
        <f t="shared" si="117"/>
        <v>0</v>
      </c>
      <c r="S323" s="52">
        <f t="shared" si="118"/>
        <v>0</v>
      </c>
      <c r="T323" s="53" t="e">
        <f t="shared" si="119"/>
        <v>#DIV/0!</v>
      </c>
    </row>
    <row r="324" ht="15.95" customHeight="1">
      <c r="A324" s="352" t="s">
        <v>502</v>
      </c>
      <c r="B324" s="39" t="s">
        <v>72</v>
      </c>
      <c r="C324" s="40" t="s">
        <v>73</v>
      </c>
      <c r="D324" s="41">
        <v>0</v>
      </c>
      <c r="E324" s="42">
        <v>228</v>
      </c>
      <c r="F324" s="43">
        <v>0</v>
      </c>
      <c r="G324" s="44">
        <f t="shared" si="109"/>
        <v>228</v>
      </c>
      <c r="H324" s="45">
        <f t="shared" si="110"/>
        <v>32.800079999999994</v>
      </c>
      <c r="I324" s="45">
        <f t="shared" si="111"/>
        <v>0</v>
      </c>
      <c r="J324" s="45">
        <f t="shared" si="112"/>
        <v>4.2640103999999992</v>
      </c>
      <c r="K324" s="46">
        <f t="shared" si="113"/>
        <v>0</v>
      </c>
      <c r="L324" s="47">
        <v>0.20000000000000001</v>
      </c>
      <c r="M324" s="48">
        <f t="shared" si="114"/>
        <v>0</v>
      </c>
      <c r="N324" s="49">
        <v>0.050000000000000003</v>
      </c>
      <c r="O324" s="50">
        <f t="shared" si="115"/>
        <v>0</v>
      </c>
      <c r="P324" s="49">
        <v>0.050000000000000003</v>
      </c>
      <c r="Q324" s="50">
        <f t="shared" si="116"/>
        <v>0</v>
      </c>
      <c r="R324" s="51">
        <f t="shared" si="117"/>
        <v>0</v>
      </c>
      <c r="S324" s="52">
        <f t="shared" si="118"/>
        <v>0</v>
      </c>
      <c r="T324" s="53" t="e">
        <f t="shared" si="119"/>
        <v>#DIV/0!</v>
      </c>
    </row>
    <row r="325" ht="15.95" customHeight="1">
      <c r="A325" s="352" t="s">
        <v>502</v>
      </c>
      <c r="B325" s="39" t="s">
        <v>74</v>
      </c>
      <c r="C325" s="40" t="s">
        <v>75</v>
      </c>
      <c r="D325" s="41">
        <v>0</v>
      </c>
      <c r="E325" s="42">
        <v>248</v>
      </c>
      <c r="F325" s="43">
        <v>0</v>
      </c>
      <c r="G325" s="44">
        <f t="shared" si="109"/>
        <v>248</v>
      </c>
      <c r="H325" s="45">
        <f t="shared" si="110"/>
        <v>35.677279999999996</v>
      </c>
      <c r="I325" s="45">
        <f t="shared" si="111"/>
        <v>0</v>
      </c>
      <c r="J325" s="45">
        <f t="shared" si="112"/>
        <v>4.6380463999999995</v>
      </c>
      <c r="K325" s="46">
        <f t="shared" si="113"/>
        <v>0</v>
      </c>
      <c r="L325" s="47">
        <v>0.20000000000000001</v>
      </c>
      <c r="M325" s="48">
        <f t="shared" si="114"/>
        <v>0</v>
      </c>
      <c r="N325" s="49">
        <v>0.050000000000000003</v>
      </c>
      <c r="O325" s="50">
        <f t="shared" si="115"/>
        <v>0</v>
      </c>
      <c r="P325" s="49">
        <v>0.050000000000000003</v>
      </c>
      <c r="Q325" s="50">
        <f t="shared" si="116"/>
        <v>0</v>
      </c>
      <c r="R325" s="51">
        <f t="shared" si="117"/>
        <v>0</v>
      </c>
      <c r="S325" s="52">
        <f t="shared" si="118"/>
        <v>0</v>
      </c>
      <c r="T325" s="53" t="e">
        <f t="shared" si="119"/>
        <v>#DIV/0!</v>
      </c>
    </row>
    <row r="326" ht="15.95" customHeight="1">
      <c r="A326" s="352" t="s">
        <v>502</v>
      </c>
      <c r="B326" s="39" t="s">
        <v>76</v>
      </c>
      <c r="C326" s="40" t="s">
        <v>77</v>
      </c>
      <c r="D326" s="41">
        <v>0</v>
      </c>
      <c r="E326" s="42">
        <v>348</v>
      </c>
      <c r="F326" s="43">
        <v>0</v>
      </c>
      <c r="G326" s="44">
        <f t="shared" si="109"/>
        <v>348</v>
      </c>
      <c r="H326" s="45">
        <f t="shared" si="110"/>
        <v>50.063279999999999</v>
      </c>
      <c r="I326" s="45">
        <f t="shared" si="111"/>
        <v>0</v>
      </c>
      <c r="J326" s="45">
        <f t="shared" si="112"/>
        <v>6.5082263999999999</v>
      </c>
      <c r="K326" s="46">
        <f t="shared" si="113"/>
        <v>0</v>
      </c>
      <c r="L326" s="47">
        <v>0.20000000000000001</v>
      </c>
      <c r="M326" s="48">
        <f t="shared" si="114"/>
        <v>0</v>
      </c>
      <c r="N326" s="49">
        <v>0.050000000000000003</v>
      </c>
      <c r="O326" s="50">
        <f t="shared" si="115"/>
        <v>0</v>
      </c>
      <c r="P326" s="49">
        <v>0.050000000000000003</v>
      </c>
      <c r="Q326" s="50">
        <f t="shared" si="116"/>
        <v>0</v>
      </c>
      <c r="R326" s="51">
        <f t="shared" si="117"/>
        <v>0</v>
      </c>
      <c r="S326" s="52">
        <f t="shared" si="118"/>
        <v>0</v>
      </c>
      <c r="T326" s="53" t="e">
        <f t="shared" si="119"/>
        <v>#DIV/0!</v>
      </c>
    </row>
    <row r="327" ht="15.95" customHeight="1">
      <c r="A327" s="352" t="s">
        <v>502</v>
      </c>
      <c r="B327" s="39" t="s">
        <v>78</v>
      </c>
      <c r="C327" s="40" t="s">
        <v>79</v>
      </c>
      <c r="D327" s="41">
        <v>0</v>
      </c>
      <c r="E327" s="42">
        <v>198</v>
      </c>
      <c r="F327" s="43">
        <v>0</v>
      </c>
      <c r="G327" s="44">
        <f t="shared" si="109"/>
        <v>198</v>
      </c>
      <c r="H327" s="45">
        <f t="shared" si="110"/>
        <v>28.484279999999998</v>
      </c>
      <c r="I327" s="45">
        <f t="shared" si="111"/>
        <v>0</v>
      </c>
      <c r="J327" s="45">
        <f t="shared" si="112"/>
        <v>3.7029563999999997</v>
      </c>
      <c r="K327" s="46">
        <f t="shared" si="113"/>
        <v>0</v>
      </c>
      <c r="L327" s="47">
        <v>0.20000000000000001</v>
      </c>
      <c r="M327" s="48">
        <f t="shared" si="114"/>
        <v>0</v>
      </c>
      <c r="N327" s="49">
        <v>0.050000000000000003</v>
      </c>
      <c r="O327" s="50">
        <f t="shared" si="115"/>
        <v>0</v>
      </c>
      <c r="P327" s="49">
        <v>0.050000000000000003</v>
      </c>
      <c r="Q327" s="50">
        <f t="shared" si="116"/>
        <v>0</v>
      </c>
      <c r="R327" s="51">
        <f t="shared" si="117"/>
        <v>0</v>
      </c>
      <c r="S327" s="52">
        <f t="shared" si="118"/>
        <v>0</v>
      </c>
      <c r="T327" s="53" t="e">
        <f t="shared" si="119"/>
        <v>#DIV/0!</v>
      </c>
    </row>
    <row r="328" ht="15.95" customHeight="1">
      <c r="A328" s="352" t="s">
        <v>502</v>
      </c>
      <c r="B328" s="39" t="s">
        <v>80</v>
      </c>
      <c r="C328" s="40" t="s">
        <v>81</v>
      </c>
      <c r="D328" s="41">
        <v>0</v>
      </c>
      <c r="E328" s="42">
        <v>298</v>
      </c>
      <c r="F328" s="43">
        <v>0</v>
      </c>
      <c r="G328" s="44">
        <f t="shared" si="109"/>
        <v>298</v>
      </c>
      <c r="H328" s="45">
        <f t="shared" si="110"/>
        <v>42.870279999999994</v>
      </c>
      <c r="I328" s="45">
        <f t="shared" si="111"/>
        <v>0</v>
      </c>
      <c r="J328" s="45">
        <f t="shared" si="112"/>
        <v>5.5731363999999992</v>
      </c>
      <c r="K328" s="46">
        <f t="shared" si="113"/>
        <v>0</v>
      </c>
      <c r="L328" s="47">
        <v>0.20000000000000001</v>
      </c>
      <c r="M328" s="48">
        <f t="shared" si="114"/>
        <v>0</v>
      </c>
      <c r="N328" s="49">
        <v>0.050000000000000003</v>
      </c>
      <c r="O328" s="50">
        <f t="shared" si="115"/>
        <v>0</v>
      </c>
      <c r="P328" s="49">
        <v>0.050000000000000003</v>
      </c>
      <c r="Q328" s="50">
        <f t="shared" si="116"/>
        <v>0</v>
      </c>
      <c r="R328" s="51">
        <f t="shared" si="117"/>
        <v>0</v>
      </c>
      <c r="S328" s="52">
        <f t="shared" si="118"/>
        <v>0</v>
      </c>
      <c r="T328" s="53" t="e">
        <f t="shared" si="119"/>
        <v>#DIV/0!</v>
      </c>
    </row>
    <row r="329" ht="15.95" customHeight="1">
      <c r="A329" s="352" t="s">
        <v>502</v>
      </c>
      <c r="B329" s="39" t="s">
        <v>82</v>
      </c>
      <c r="C329" s="40" t="s">
        <v>83</v>
      </c>
      <c r="D329" s="41">
        <v>0</v>
      </c>
      <c r="E329" s="42">
        <v>398</v>
      </c>
      <c r="F329" s="43">
        <v>0</v>
      </c>
      <c r="G329" s="44">
        <f t="shared" si="109"/>
        <v>398</v>
      </c>
      <c r="H329" s="45">
        <f t="shared" si="110"/>
        <v>57.256279999999997</v>
      </c>
      <c r="I329" s="45">
        <f t="shared" si="111"/>
        <v>0</v>
      </c>
      <c r="J329" s="45">
        <f t="shared" si="112"/>
        <v>7.4433163999999996</v>
      </c>
      <c r="K329" s="46">
        <f t="shared" si="113"/>
        <v>0</v>
      </c>
      <c r="L329" s="47">
        <v>0.20000000000000001</v>
      </c>
      <c r="M329" s="48">
        <f t="shared" si="114"/>
        <v>0</v>
      </c>
      <c r="N329" s="49">
        <v>0.050000000000000003</v>
      </c>
      <c r="O329" s="50">
        <f t="shared" si="115"/>
        <v>0</v>
      </c>
      <c r="P329" s="49">
        <v>0.050000000000000003</v>
      </c>
      <c r="Q329" s="50">
        <f t="shared" si="116"/>
        <v>0</v>
      </c>
      <c r="R329" s="51">
        <f t="shared" si="117"/>
        <v>0</v>
      </c>
      <c r="S329" s="52">
        <f t="shared" si="118"/>
        <v>0</v>
      </c>
      <c r="T329" s="53" t="e">
        <f t="shared" si="119"/>
        <v>#DIV/0!</v>
      </c>
    </row>
    <row r="330" ht="15.95" customHeight="1">
      <c r="A330" s="352" t="s">
        <v>502</v>
      </c>
      <c r="B330" s="56" t="s">
        <v>84</v>
      </c>
      <c r="C330" s="40" t="s">
        <v>85</v>
      </c>
      <c r="D330" s="41">
        <v>0</v>
      </c>
      <c r="E330" s="42">
        <v>98</v>
      </c>
      <c r="F330" s="43">
        <v>0</v>
      </c>
      <c r="G330" s="44">
        <f t="shared" si="109"/>
        <v>98</v>
      </c>
      <c r="H330" s="45">
        <f t="shared" si="110"/>
        <v>14.098279999999999</v>
      </c>
      <c r="I330" s="45">
        <f t="shared" si="111"/>
        <v>0</v>
      </c>
      <c r="J330" s="45">
        <f t="shared" si="112"/>
        <v>1.8327764</v>
      </c>
      <c r="K330" s="46">
        <f t="shared" si="113"/>
        <v>0</v>
      </c>
      <c r="L330" s="47">
        <v>0.20000000000000001</v>
      </c>
      <c r="M330" s="48">
        <f t="shared" si="114"/>
        <v>0</v>
      </c>
      <c r="N330" s="49">
        <v>0.050000000000000003</v>
      </c>
      <c r="O330" s="50">
        <f t="shared" si="115"/>
        <v>0</v>
      </c>
      <c r="P330" s="49">
        <v>0.050000000000000003</v>
      </c>
      <c r="Q330" s="50">
        <f t="shared" si="116"/>
        <v>0</v>
      </c>
      <c r="R330" s="51">
        <f t="shared" si="117"/>
        <v>0</v>
      </c>
      <c r="S330" s="52">
        <f t="shared" si="118"/>
        <v>0</v>
      </c>
      <c r="T330" s="53" t="e">
        <f t="shared" si="119"/>
        <v>#DIV/0!</v>
      </c>
    </row>
    <row r="331" ht="15.95" customHeight="1">
      <c r="A331" s="352" t="s">
        <v>502</v>
      </c>
      <c r="B331" s="57" t="s">
        <v>86</v>
      </c>
      <c r="C331" s="40" t="s">
        <v>87</v>
      </c>
      <c r="D331" s="41">
        <v>0</v>
      </c>
      <c r="E331" s="42">
        <v>198</v>
      </c>
      <c r="F331" s="43">
        <v>0</v>
      </c>
      <c r="G331" s="44">
        <f t="shared" ref="G331:G362" si="120">ROUNDDOWN(E331*(1-F331),0)</f>
        <v>198</v>
      </c>
      <c r="H331" s="45">
        <f t="shared" ref="H331:H362" si="121">G331*$C$6</f>
        <v>28.484279999999998</v>
      </c>
      <c r="I331" s="45">
        <f t="shared" ref="I331:I362" si="122">H331*D331</f>
        <v>0</v>
      </c>
      <c r="J331" s="45">
        <f t="shared" ref="J331:J362" si="123">H331*0.13</f>
        <v>3.7029563999999997</v>
      </c>
      <c r="K331" s="46">
        <f t="shared" ref="K331:K362" si="124">(H331-J331)*D331</f>
        <v>0</v>
      </c>
      <c r="L331" s="47">
        <v>0.20000000000000001</v>
      </c>
      <c r="M331" s="48">
        <f t="shared" ref="M331:M362" si="125">K331*L331</f>
        <v>0</v>
      </c>
      <c r="N331" s="49">
        <v>0.050000000000000003</v>
      </c>
      <c r="O331" s="50">
        <f t="shared" ref="O331:O362" si="126">K331*N331</f>
        <v>0</v>
      </c>
      <c r="P331" s="49">
        <v>0.050000000000000003</v>
      </c>
      <c r="Q331" s="50">
        <f t="shared" ref="Q331:Q362" si="127">K331*P331</f>
        <v>0</v>
      </c>
      <c r="R331" s="51">
        <f t="shared" ref="R331:R362" si="128">IFERROR(ROUND((K331-M331-O331-Q331)/D331,2),0)</f>
        <v>0</v>
      </c>
      <c r="S331" s="52">
        <f t="shared" ref="S331:S362" si="129">+D331*R331</f>
        <v>0</v>
      </c>
      <c r="T331" s="53" t="e">
        <f t="shared" ref="T331:T362" si="130">S331/I331</f>
        <v>#DIV/0!</v>
      </c>
    </row>
    <row r="332" ht="15.95" customHeight="1">
      <c r="A332" s="352" t="s">
        <v>502</v>
      </c>
      <c r="B332" s="56" t="s">
        <v>88</v>
      </c>
      <c r="C332" s="40" t="s">
        <v>89</v>
      </c>
      <c r="D332" s="41">
        <v>0</v>
      </c>
      <c r="E332" s="42">
        <v>248</v>
      </c>
      <c r="F332" s="43">
        <v>0</v>
      </c>
      <c r="G332" s="44">
        <f t="shared" si="120"/>
        <v>248</v>
      </c>
      <c r="H332" s="45">
        <f t="shared" si="121"/>
        <v>35.677279999999996</v>
      </c>
      <c r="I332" s="45">
        <f t="shared" si="122"/>
        <v>0</v>
      </c>
      <c r="J332" s="45">
        <f t="shared" si="123"/>
        <v>4.6380463999999995</v>
      </c>
      <c r="K332" s="46">
        <f t="shared" si="124"/>
        <v>0</v>
      </c>
      <c r="L332" s="47">
        <v>0.20000000000000001</v>
      </c>
      <c r="M332" s="48">
        <f t="shared" si="125"/>
        <v>0</v>
      </c>
      <c r="N332" s="49">
        <v>0.050000000000000003</v>
      </c>
      <c r="O332" s="50">
        <f t="shared" si="126"/>
        <v>0</v>
      </c>
      <c r="P332" s="49">
        <v>0.050000000000000003</v>
      </c>
      <c r="Q332" s="50">
        <f t="shared" si="127"/>
        <v>0</v>
      </c>
      <c r="R332" s="51">
        <f t="shared" si="128"/>
        <v>0</v>
      </c>
      <c r="S332" s="52">
        <f t="shared" si="129"/>
        <v>0</v>
      </c>
      <c r="T332" s="53" t="e">
        <f t="shared" si="130"/>
        <v>#DIV/0!</v>
      </c>
    </row>
    <row r="333" ht="15.95" customHeight="1">
      <c r="A333" s="352" t="s">
        <v>502</v>
      </c>
      <c r="B333" s="39" t="s">
        <v>90</v>
      </c>
      <c r="C333" s="40" t="s">
        <v>91</v>
      </c>
      <c r="D333" s="41">
        <v>0</v>
      </c>
      <c r="E333" s="42">
        <v>298</v>
      </c>
      <c r="F333" s="43">
        <v>0</v>
      </c>
      <c r="G333" s="44">
        <f t="shared" si="120"/>
        <v>298</v>
      </c>
      <c r="H333" s="45">
        <f t="shared" si="121"/>
        <v>42.870279999999994</v>
      </c>
      <c r="I333" s="45">
        <f t="shared" si="122"/>
        <v>0</v>
      </c>
      <c r="J333" s="45">
        <f t="shared" si="123"/>
        <v>5.5731363999999992</v>
      </c>
      <c r="K333" s="46">
        <f t="shared" si="124"/>
        <v>0</v>
      </c>
      <c r="L333" s="47">
        <v>0.20000000000000001</v>
      </c>
      <c r="M333" s="48">
        <f t="shared" si="125"/>
        <v>0</v>
      </c>
      <c r="N333" s="49">
        <v>0.050000000000000003</v>
      </c>
      <c r="O333" s="50">
        <f t="shared" si="126"/>
        <v>0</v>
      </c>
      <c r="P333" s="49">
        <v>0.050000000000000003</v>
      </c>
      <c r="Q333" s="50">
        <f t="shared" si="127"/>
        <v>0</v>
      </c>
      <c r="R333" s="51">
        <f t="shared" si="128"/>
        <v>0</v>
      </c>
      <c r="S333" s="52">
        <f t="shared" si="129"/>
        <v>0</v>
      </c>
      <c r="T333" s="53" t="e">
        <f t="shared" si="130"/>
        <v>#DIV/0!</v>
      </c>
    </row>
    <row r="334" ht="15.95" customHeight="1">
      <c r="A334" s="352" t="s">
        <v>502</v>
      </c>
      <c r="B334" s="39" t="s">
        <v>92</v>
      </c>
      <c r="C334" s="40" t="s">
        <v>93</v>
      </c>
      <c r="D334" s="41">
        <v>0</v>
      </c>
      <c r="E334" s="42">
        <v>398</v>
      </c>
      <c r="F334" s="43">
        <v>0</v>
      </c>
      <c r="G334" s="44">
        <f t="shared" si="120"/>
        <v>398</v>
      </c>
      <c r="H334" s="45">
        <f t="shared" si="121"/>
        <v>57.256279999999997</v>
      </c>
      <c r="I334" s="45">
        <f t="shared" si="122"/>
        <v>0</v>
      </c>
      <c r="J334" s="45">
        <f t="shared" si="123"/>
        <v>7.4433163999999996</v>
      </c>
      <c r="K334" s="46">
        <f t="shared" si="124"/>
        <v>0</v>
      </c>
      <c r="L334" s="47">
        <v>0.20000000000000001</v>
      </c>
      <c r="M334" s="48">
        <f t="shared" si="125"/>
        <v>0</v>
      </c>
      <c r="N334" s="49">
        <v>0.050000000000000003</v>
      </c>
      <c r="O334" s="50">
        <f t="shared" si="126"/>
        <v>0</v>
      </c>
      <c r="P334" s="49">
        <v>0.050000000000000003</v>
      </c>
      <c r="Q334" s="50">
        <f t="shared" si="127"/>
        <v>0</v>
      </c>
      <c r="R334" s="51">
        <f t="shared" si="128"/>
        <v>0</v>
      </c>
      <c r="S334" s="52">
        <f t="shared" si="129"/>
        <v>0</v>
      </c>
      <c r="T334" s="53" t="e">
        <f t="shared" si="130"/>
        <v>#DIV/0!</v>
      </c>
    </row>
    <row r="335" ht="15.95" customHeight="1">
      <c r="A335" s="352" t="s">
        <v>502</v>
      </c>
      <c r="B335" s="56" t="s">
        <v>94</v>
      </c>
      <c r="C335" s="40" t="s">
        <v>95</v>
      </c>
      <c r="D335" s="41">
        <v>0</v>
      </c>
      <c r="E335" s="42">
        <v>498</v>
      </c>
      <c r="F335" s="43">
        <v>0</v>
      </c>
      <c r="G335" s="44">
        <f t="shared" si="120"/>
        <v>498</v>
      </c>
      <c r="H335" s="45">
        <f t="shared" si="121"/>
        <v>71.64228</v>
      </c>
      <c r="I335" s="45">
        <f t="shared" si="122"/>
        <v>0</v>
      </c>
      <c r="J335" s="45">
        <f t="shared" si="123"/>
        <v>9.3134964</v>
      </c>
      <c r="K335" s="46">
        <f t="shared" si="124"/>
        <v>0</v>
      </c>
      <c r="L335" s="47">
        <v>0.20000000000000001</v>
      </c>
      <c r="M335" s="48">
        <f t="shared" si="125"/>
        <v>0</v>
      </c>
      <c r="N335" s="49">
        <v>0.050000000000000003</v>
      </c>
      <c r="O335" s="50">
        <f t="shared" si="126"/>
        <v>0</v>
      </c>
      <c r="P335" s="49">
        <v>0.050000000000000003</v>
      </c>
      <c r="Q335" s="50">
        <f t="shared" si="127"/>
        <v>0</v>
      </c>
      <c r="R335" s="51">
        <f t="shared" si="128"/>
        <v>0</v>
      </c>
      <c r="S335" s="52">
        <f t="shared" si="129"/>
        <v>0</v>
      </c>
      <c r="T335" s="53" t="e">
        <f t="shared" si="130"/>
        <v>#DIV/0!</v>
      </c>
    </row>
    <row r="336" ht="15.95" customHeight="1">
      <c r="A336" s="352" t="s">
        <v>502</v>
      </c>
      <c r="B336" s="56" t="s">
        <v>96</v>
      </c>
      <c r="C336" s="58" t="s">
        <v>97</v>
      </c>
      <c r="D336" s="41">
        <v>0</v>
      </c>
      <c r="E336" s="42">
        <v>298</v>
      </c>
      <c r="F336" s="43">
        <v>0</v>
      </c>
      <c r="G336" s="44">
        <f t="shared" si="120"/>
        <v>298</v>
      </c>
      <c r="H336" s="45">
        <f t="shared" si="121"/>
        <v>42.870279999999994</v>
      </c>
      <c r="I336" s="45">
        <f t="shared" si="122"/>
        <v>0</v>
      </c>
      <c r="J336" s="45">
        <f t="shared" si="123"/>
        <v>5.5731363999999992</v>
      </c>
      <c r="K336" s="46">
        <f t="shared" si="124"/>
        <v>0</v>
      </c>
      <c r="L336" s="47">
        <v>0.20000000000000001</v>
      </c>
      <c r="M336" s="48">
        <f t="shared" si="125"/>
        <v>0</v>
      </c>
      <c r="N336" s="49">
        <v>0.050000000000000003</v>
      </c>
      <c r="O336" s="50">
        <f t="shared" si="126"/>
        <v>0</v>
      </c>
      <c r="P336" s="49">
        <v>0.050000000000000003</v>
      </c>
      <c r="Q336" s="50">
        <f t="shared" si="127"/>
        <v>0</v>
      </c>
      <c r="R336" s="51">
        <f t="shared" si="128"/>
        <v>0</v>
      </c>
      <c r="S336" s="52">
        <f t="shared" si="129"/>
        <v>0</v>
      </c>
      <c r="T336" s="53" t="e">
        <f t="shared" si="130"/>
        <v>#DIV/0!</v>
      </c>
    </row>
    <row r="337" ht="15.95" customHeight="1">
      <c r="A337" s="352" t="s">
        <v>502</v>
      </c>
      <c r="B337" s="56" t="s">
        <v>98</v>
      </c>
      <c r="C337" s="58" t="s">
        <v>99</v>
      </c>
      <c r="D337" s="41">
        <v>0</v>
      </c>
      <c r="E337" s="42">
        <v>478</v>
      </c>
      <c r="F337" s="43">
        <v>0</v>
      </c>
      <c r="G337" s="44">
        <f t="shared" si="120"/>
        <v>478</v>
      </c>
      <c r="H337" s="45">
        <f t="shared" si="121"/>
        <v>68.765079999999998</v>
      </c>
      <c r="I337" s="45">
        <f t="shared" si="122"/>
        <v>0</v>
      </c>
      <c r="J337" s="45">
        <f t="shared" si="123"/>
        <v>8.9394603999999998</v>
      </c>
      <c r="K337" s="46">
        <f t="shared" si="124"/>
        <v>0</v>
      </c>
      <c r="L337" s="47">
        <v>0.20000000000000001</v>
      </c>
      <c r="M337" s="48">
        <f t="shared" si="125"/>
        <v>0</v>
      </c>
      <c r="N337" s="49">
        <v>0.050000000000000003</v>
      </c>
      <c r="O337" s="50">
        <f t="shared" si="126"/>
        <v>0</v>
      </c>
      <c r="P337" s="49">
        <v>0.050000000000000003</v>
      </c>
      <c r="Q337" s="50">
        <f t="shared" si="127"/>
        <v>0</v>
      </c>
      <c r="R337" s="51">
        <f t="shared" si="128"/>
        <v>0</v>
      </c>
      <c r="S337" s="52">
        <f t="shared" si="129"/>
        <v>0</v>
      </c>
      <c r="T337" s="53" t="e">
        <f t="shared" si="130"/>
        <v>#DIV/0!</v>
      </c>
    </row>
    <row r="338" ht="15.95" customHeight="1">
      <c r="A338" s="352" t="s">
        <v>502</v>
      </c>
      <c r="B338" s="56" t="s">
        <v>100</v>
      </c>
      <c r="C338" s="40" t="s">
        <v>101</v>
      </c>
      <c r="D338" s="41">
        <v>0</v>
      </c>
      <c r="E338" s="42">
        <v>538</v>
      </c>
      <c r="F338" s="43">
        <v>0</v>
      </c>
      <c r="G338" s="44">
        <f t="shared" si="120"/>
        <v>538</v>
      </c>
      <c r="H338" s="45">
        <f t="shared" si="121"/>
        <v>77.396679999999989</v>
      </c>
      <c r="I338" s="45">
        <f t="shared" si="122"/>
        <v>0</v>
      </c>
      <c r="J338" s="45">
        <f t="shared" si="123"/>
        <v>10.061568399999999</v>
      </c>
      <c r="K338" s="46">
        <f t="shared" si="124"/>
        <v>0</v>
      </c>
      <c r="L338" s="47">
        <v>0.20000000000000001</v>
      </c>
      <c r="M338" s="48">
        <f t="shared" si="125"/>
        <v>0</v>
      </c>
      <c r="N338" s="49">
        <v>0.050000000000000003</v>
      </c>
      <c r="O338" s="50">
        <f t="shared" si="126"/>
        <v>0</v>
      </c>
      <c r="P338" s="49">
        <v>0.050000000000000003</v>
      </c>
      <c r="Q338" s="50">
        <f t="shared" si="127"/>
        <v>0</v>
      </c>
      <c r="R338" s="51">
        <f t="shared" si="128"/>
        <v>0</v>
      </c>
      <c r="S338" s="52">
        <f t="shared" si="129"/>
        <v>0</v>
      </c>
      <c r="T338" s="53" t="e">
        <f t="shared" si="130"/>
        <v>#DIV/0!</v>
      </c>
    </row>
    <row r="339" ht="15.95" customHeight="1">
      <c r="A339" s="352" t="s">
        <v>502</v>
      </c>
      <c r="B339" s="39" t="s">
        <v>102</v>
      </c>
      <c r="C339" s="40" t="s">
        <v>103</v>
      </c>
      <c r="D339" s="41">
        <v>0</v>
      </c>
      <c r="E339" s="42">
        <v>98</v>
      </c>
      <c r="F339" s="43">
        <v>0</v>
      </c>
      <c r="G339" s="44">
        <f t="shared" si="120"/>
        <v>98</v>
      </c>
      <c r="H339" s="45">
        <f t="shared" si="121"/>
        <v>14.098279999999999</v>
      </c>
      <c r="I339" s="45">
        <f t="shared" si="122"/>
        <v>0</v>
      </c>
      <c r="J339" s="45">
        <f t="shared" si="123"/>
        <v>1.8327764</v>
      </c>
      <c r="K339" s="46">
        <f t="shared" si="124"/>
        <v>0</v>
      </c>
      <c r="L339" s="47">
        <v>0.20000000000000001</v>
      </c>
      <c r="M339" s="48">
        <f t="shared" si="125"/>
        <v>0</v>
      </c>
      <c r="N339" s="49">
        <v>0.050000000000000003</v>
      </c>
      <c r="O339" s="50">
        <f t="shared" si="126"/>
        <v>0</v>
      </c>
      <c r="P339" s="49">
        <v>0.050000000000000003</v>
      </c>
      <c r="Q339" s="50">
        <f t="shared" si="127"/>
        <v>0</v>
      </c>
      <c r="R339" s="51">
        <f t="shared" si="128"/>
        <v>0</v>
      </c>
      <c r="S339" s="52">
        <f t="shared" si="129"/>
        <v>0</v>
      </c>
      <c r="T339" s="53" t="e">
        <f t="shared" si="130"/>
        <v>#DIV/0!</v>
      </c>
    </row>
    <row r="340" ht="15.95" customHeight="1">
      <c r="A340" s="352" t="s">
        <v>502</v>
      </c>
      <c r="B340" s="39" t="s">
        <v>104</v>
      </c>
      <c r="C340" s="40" t="s">
        <v>105</v>
      </c>
      <c r="D340" s="41">
        <v>0</v>
      </c>
      <c r="E340" s="42">
        <v>148</v>
      </c>
      <c r="F340" s="43">
        <v>0</v>
      </c>
      <c r="G340" s="44">
        <f t="shared" si="120"/>
        <v>148</v>
      </c>
      <c r="H340" s="45">
        <f t="shared" si="121"/>
        <v>21.291279999999997</v>
      </c>
      <c r="I340" s="45">
        <f t="shared" si="122"/>
        <v>0</v>
      </c>
      <c r="J340" s="45">
        <f t="shared" si="123"/>
        <v>2.7678663999999995</v>
      </c>
      <c r="K340" s="46">
        <f t="shared" si="124"/>
        <v>0</v>
      </c>
      <c r="L340" s="47">
        <v>0.20000000000000001</v>
      </c>
      <c r="M340" s="48">
        <f t="shared" si="125"/>
        <v>0</v>
      </c>
      <c r="N340" s="49">
        <v>0.050000000000000003</v>
      </c>
      <c r="O340" s="50">
        <f t="shared" si="126"/>
        <v>0</v>
      </c>
      <c r="P340" s="49">
        <v>0.050000000000000003</v>
      </c>
      <c r="Q340" s="50">
        <f t="shared" si="127"/>
        <v>0</v>
      </c>
      <c r="R340" s="51">
        <f t="shared" si="128"/>
        <v>0</v>
      </c>
      <c r="S340" s="52">
        <f t="shared" si="129"/>
        <v>0</v>
      </c>
      <c r="T340" s="53" t="e">
        <f t="shared" si="130"/>
        <v>#DIV/0!</v>
      </c>
    </row>
    <row r="341" ht="15.95" customHeight="1">
      <c r="A341" s="352" t="s">
        <v>502</v>
      </c>
      <c r="B341" s="54" t="s">
        <v>106</v>
      </c>
      <c r="C341" s="55" t="s">
        <v>107</v>
      </c>
      <c r="D341" s="41">
        <v>0</v>
      </c>
      <c r="E341" s="42">
        <v>198</v>
      </c>
      <c r="F341" s="43">
        <v>0</v>
      </c>
      <c r="G341" s="44">
        <f t="shared" si="120"/>
        <v>198</v>
      </c>
      <c r="H341" s="45">
        <f t="shared" si="121"/>
        <v>28.484279999999998</v>
      </c>
      <c r="I341" s="45">
        <f t="shared" si="122"/>
        <v>0</v>
      </c>
      <c r="J341" s="45">
        <f t="shared" si="123"/>
        <v>3.7029563999999997</v>
      </c>
      <c r="K341" s="46">
        <f t="shared" si="124"/>
        <v>0</v>
      </c>
      <c r="L341" s="47">
        <v>0.20000000000000001</v>
      </c>
      <c r="M341" s="48">
        <f t="shared" si="125"/>
        <v>0</v>
      </c>
      <c r="N341" s="49">
        <v>0.050000000000000003</v>
      </c>
      <c r="O341" s="50">
        <f t="shared" si="126"/>
        <v>0</v>
      </c>
      <c r="P341" s="49">
        <v>0.050000000000000003</v>
      </c>
      <c r="Q341" s="50">
        <f t="shared" si="127"/>
        <v>0</v>
      </c>
      <c r="R341" s="51">
        <f t="shared" si="128"/>
        <v>0</v>
      </c>
      <c r="S341" s="52">
        <f t="shared" si="129"/>
        <v>0</v>
      </c>
      <c r="T341" s="53" t="e">
        <f t="shared" si="130"/>
        <v>#DIV/0!</v>
      </c>
    </row>
    <row r="342" ht="15.95" customHeight="1">
      <c r="A342" s="352" t="s">
        <v>502</v>
      </c>
      <c r="B342" s="39" t="s">
        <v>108</v>
      </c>
      <c r="C342" s="40" t="s">
        <v>109</v>
      </c>
      <c r="D342" s="41">
        <v>0</v>
      </c>
      <c r="E342" s="42">
        <v>268</v>
      </c>
      <c r="F342" s="43">
        <v>0</v>
      </c>
      <c r="G342" s="44">
        <f t="shared" si="120"/>
        <v>268</v>
      </c>
      <c r="H342" s="45">
        <f t="shared" si="121"/>
        <v>38.554479999999998</v>
      </c>
      <c r="I342" s="45">
        <f t="shared" si="122"/>
        <v>0</v>
      </c>
      <c r="J342" s="45">
        <f t="shared" si="123"/>
        <v>5.0120823999999997</v>
      </c>
      <c r="K342" s="46">
        <f t="shared" si="124"/>
        <v>0</v>
      </c>
      <c r="L342" s="47">
        <v>0.20000000000000001</v>
      </c>
      <c r="M342" s="48">
        <f t="shared" si="125"/>
        <v>0</v>
      </c>
      <c r="N342" s="49">
        <v>0.050000000000000003</v>
      </c>
      <c r="O342" s="50">
        <f t="shared" si="126"/>
        <v>0</v>
      </c>
      <c r="P342" s="49">
        <v>0.050000000000000003</v>
      </c>
      <c r="Q342" s="50">
        <f t="shared" si="127"/>
        <v>0</v>
      </c>
      <c r="R342" s="51">
        <f t="shared" si="128"/>
        <v>0</v>
      </c>
      <c r="S342" s="52">
        <f t="shared" si="129"/>
        <v>0</v>
      </c>
      <c r="T342" s="53" t="e">
        <f t="shared" si="130"/>
        <v>#DIV/0!</v>
      </c>
    </row>
    <row r="343" ht="15.95" customHeight="1">
      <c r="A343" s="352" t="s">
        <v>502</v>
      </c>
      <c r="B343" s="56" t="s">
        <v>110</v>
      </c>
      <c r="C343" s="40" t="s">
        <v>111</v>
      </c>
      <c r="D343" s="41">
        <v>0</v>
      </c>
      <c r="E343" s="42">
        <v>268</v>
      </c>
      <c r="F343" s="43">
        <v>0</v>
      </c>
      <c r="G343" s="44">
        <f t="shared" si="120"/>
        <v>268</v>
      </c>
      <c r="H343" s="45">
        <f t="shared" si="121"/>
        <v>38.554479999999998</v>
      </c>
      <c r="I343" s="45">
        <f t="shared" si="122"/>
        <v>0</v>
      </c>
      <c r="J343" s="45">
        <f t="shared" si="123"/>
        <v>5.0120823999999997</v>
      </c>
      <c r="K343" s="46">
        <f t="shared" si="124"/>
        <v>0</v>
      </c>
      <c r="L343" s="47">
        <v>0.20000000000000001</v>
      </c>
      <c r="M343" s="48">
        <f t="shared" si="125"/>
        <v>0</v>
      </c>
      <c r="N343" s="49">
        <v>0.050000000000000003</v>
      </c>
      <c r="O343" s="50">
        <f t="shared" si="126"/>
        <v>0</v>
      </c>
      <c r="P343" s="49">
        <v>0.050000000000000003</v>
      </c>
      <c r="Q343" s="50">
        <f t="shared" si="127"/>
        <v>0</v>
      </c>
      <c r="R343" s="51">
        <f t="shared" si="128"/>
        <v>0</v>
      </c>
      <c r="S343" s="52">
        <f t="shared" si="129"/>
        <v>0</v>
      </c>
      <c r="T343" s="53" t="e">
        <f t="shared" si="130"/>
        <v>#DIV/0!</v>
      </c>
    </row>
    <row r="344" ht="15.95" customHeight="1">
      <c r="A344" s="352" t="s">
        <v>502</v>
      </c>
      <c r="B344" s="39" t="s">
        <v>112</v>
      </c>
      <c r="C344" s="59" t="s">
        <v>113</v>
      </c>
      <c r="D344" s="41">
        <v>0</v>
      </c>
      <c r="E344" s="42">
        <v>298</v>
      </c>
      <c r="F344" s="43">
        <v>0</v>
      </c>
      <c r="G344" s="44">
        <f t="shared" si="120"/>
        <v>298</v>
      </c>
      <c r="H344" s="45">
        <f t="shared" si="121"/>
        <v>42.870279999999994</v>
      </c>
      <c r="I344" s="45">
        <f t="shared" si="122"/>
        <v>0</v>
      </c>
      <c r="J344" s="45">
        <f t="shared" si="123"/>
        <v>5.5731363999999992</v>
      </c>
      <c r="K344" s="46">
        <f t="shared" si="124"/>
        <v>0</v>
      </c>
      <c r="L344" s="47">
        <v>0.20000000000000001</v>
      </c>
      <c r="M344" s="48">
        <f t="shared" si="125"/>
        <v>0</v>
      </c>
      <c r="N344" s="49">
        <v>0.050000000000000003</v>
      </c>
      <c r="O344" s="50">
        <f t="shared" si="126"/>
        <v>0</v>
      </c>
      <c r="P344" s="49">
        <v>0.050000000000000003</v>
      </c>
      <c r="Q344" s="50">
        <f t="shared" si="127"/>
        <v>0</v>
      </c>
      <c r="R344" s="51">
        <f t="shared" si="128"/>
        <v>0</v>
      </c>
      <c r="S344" s="52">
        <f t="shared" si="129"/>
        <v>0</v>
      </c>
      <c r="T344" s="53" t="e">
        <f t="shared" si="130"/>
        <v>#DIV/0!</v>
      </c>
    </row>
    <row r="345" ht="15.95" customHeight="1">
      <c r="A345" s="352" t="s">
        <v>502</v>
      </c>
      <c r="B345" s="39" t="s">
        <v>114</v>
      </c>
      <c r="C345" s="59" t="s">
        <v>115</v>
      </c>
      <c r="D345" s="41">
        <v>0</v>
      </c>
      <c r="E345" s="42">
        <v>448</v>
      </c>
      <c r="F345" s="43">
        <v>0</v>
      </c>
      <c r="G345" s="44">
        <f t="shared" si="120"/>
        <v>448</v>
      </c>
      <c r="H345" s="45">
        <f t="shared" si="121"/>
        <v>64.449279999999987</v>
      </c>
      <c r="I345" s="45">
        <f t="shared" si="122"/>
        <v>0</v>
      </c>
      <c r="J345" s="45">
        <f t="shared" si="123"/>
        <v>8.3784063999999994</v>
      </c>
      <c r="K345" s="46">
        <f t="shared" si="124"/>
        <v>0</v>
      </c>
      <c r="L345" s="47">
        <v>0.20000000000000001</v>
      </c>
      <c r="M345" s="48">
        <f t="shared" si="125"/>
        <v>0</v>
      </c>
      <c r="N345" s="49">
        <v>0.050000000000000003</v>
      </c>
      <c r="O345" s="50">
        <f t="shared" si="126"/>
        <v>0</v>
      </c>
      <c r="P345" s="49">
        <v>0.050000000000000003</v>
      </c>
      <c r="Q345" s="50">
        <f t="shared" si="127"/>
        <v>0</v>
      </c>
      <c r="R345" s="51">
        <f t="shared" si="128"/>
        <v>0</v>
      </c>
      <c r="S345" s="52">
        <f t="shared" si="129"/>
        <v>0</v>
      </c>
      <c r="T345" s="53" t="e">
        <f t="shared" si="130"/>
        <v>#DIV/0!</v>
      </c>
    </row>
    <row r="346" ht="15.95" customHeight="1">
      <c r="A346" s="352" t="s">
        <v>502</v>
      </c>
      <c r="B346" s="39" t="s">
        <v>116</v>
      </c>
      <c r="C346" s="59" t="s">
        <v>117</v>
      </c>
      <c r="D346" s="41">
        <v>0</v>
      </c>
      <c r="E346" s="42">
        <v>498</v>
      </c>
      <c r="F346" s="43">
        <v>0</v>
      </c>
      <c r="G346" s="44">
        <f t="shared" si="120"/>
        <v>498</v>
      </c>
      <c r="H346" s="45">
        <f t="shared" si="121"/>
        <v>71.64228</v>
      </c>
      <c r="I346" s="45">
        <f t="shared" si="122"/>
        <v>0</v>
      </c>
      <c r="J346" s="45">
        <f t="shared" si="123"/>
        <v>9.3134964</v>
      </c>
      <c r="K346" s="46">
        <f t="shared" si="124"/>
        <v>0</v>
      </c>
      <c r="L346" s="47">
        <v>0.20000000000000001</v>
      </c>
      <c r="M346" s="48">
        <f t="shared" si="125"/>
        <v>0</v>
      </c>
      <c r="N346" s="49">
        <v>0.050000000000000003</v>
      </c>
      <c r="O346" s="50">
        <f t="shared" si="126"/>
        <v>0</v>
      </c>
      <c r="P346" s="49">
        <v>0.050000000000000003</v>
      </c>
      <c r="Q346" s="50">
        <f t="shared" si="127"/>
        <v>0</v>
      </c>
      <c r="R346" s="51">
        <f t="shared" si="128"/>
        <v>0</v>
      </c>
      <c r="S346" s="52">
        <f t="shared" si="129"/>
        <v>0</v>
      </c>
      <c r="T346" s="53" t="e">
        <f t="shared" si="130"/>
        <v>#DIV/0!</v>
      </c>
    </row>
    <row r="347" ht="15.95" customHeight="1">
      <c r="A347" s="352" t="s">
        <v>502</v>
      </c>
      <c r="B347" s="39" t="s">
        <v>322</v>
      </c>
      <c r="C347" s="40" t="s">
        <v>119</v>
      </c>
      <c r="D347" s="41">
        <v>0</v>
      </c>
      <c r="E347" s="42">
        <v>248</v>
      </c>
      <c r="F347" s="43">
        <v>0</v>
      </c>
      <c r="G347" s="44">
        <f t="shared" si="120"/>
        <v>248</v>
      </c>
      <c r="H347" s="45">
        <f t="shared" si="121"/>
        <v>35.677279999999996</v>
      </c>
      <c r="I347" s="45">
        <f t="shared" si="122"/>
        <v>0</v>
      </c>
      <c r="J347" s="45">
        <f t="shared" si="123"/>
        <v>4.6380463999999995</v>
      </c>
      <c r="K347" s="46">
        <f t="shared" si="124"/>
        <v>0</v>
      </c>
      <c r="L347" s="47">
        <v>0.20000000000000001</v>
      </c>
      <c r="M347" s="48">
        <f t="shared" si="125"/>
        <v>0</v>
      </c>
      <c r="N347" s="49">
        <v>0.050000000000000003</v>
      </c>
      <c r="O347" s="50">
        <f t="shared" si="126"/>
        <v>0</v>
      </c>
      <c r="P347" s="49">
        <v>0.050000000000000003</v>
      </c>
      <c r="Q347" s="50">
        <f t="shared" si="127"/>
        <v>0</v>
      </c>
      <c r="R347" s="51">
        <f t="shared" si="128"/>
        <v>0</v>
      </c>
      <c r="S347" s="52">
        <f t="shared" si="129"/>
        <v>0</v>
      </c>
      <c r="T347" s="53" t="e">
        <f t="shared" si="130"/>
        <v>#DIV/0!</v>
      </c>
    </row>
    <row r="348" ht="15.95" customHeight="1">
      <c r="A348" s="352" t="s">
        <v>502</v>
      </c>
      <c r="B348" s="39" t="s">
        <v>120</v>
      </c>
      <c r="C348" s="40" t="s">
        <v>121</v>
      </c>
      <c r="D348" s="41">
        <v>0</v>
      </c>
      <c r="E348" s="42">
        <v>348</v>
      </c>
      <c r="F348" s="43">
        <v>0</v>
      </c>
      <c r="G348" s="44">
        <f t="shared" si="120"/>
        <v>348</v>
      </c>
      <c r="H348" s="45">
        <f t="shared" si="121"/>
        <v>50.063279999999999</v>
      </c>
      <c r="I348" s="45">
        <f t="shared" si="122"/>
        <v>0</v>
      </c>
      <c r="J348" s="45">
        <f t="shared" si="123"/>
        <v>6.5082263999999999</v>
      </c>
      <c r="K348" s="46">
        <f t="shared" si="124"/>
        <v>0</v>
      </c>
      <c r="L348" s="47">
        <v>0.20000000000000001</v>
      </c>
      <c r="M348" s="48">
        <f t="shared" si="125"/>
        <v>0</v>
      </c>
      <c r="N348" s="49">
        <v>0.050000000000000003</v>
      </c>
      <c r="O348" s="50">
        <f t="shared" si="126"/>
        <v>0</v>
      </c>
      <c r="P348" s="49">
        <v>0.050000000000000003</v>
      </c>
      <c r="Q348" s="50">
        <f t="shared" si="127"/>
        <v>0</v>
      </c>
      <c r="R348" s="51">
        <f t="shared" si="128"/>
        <v>0</v>
      </c>
      <c r="S348" s="52">
        <f t="shared" si="129"/>
        <v>0</v>
      </c>
      <c r="T348" s="53" t="e">
        <f t="shared" si="130"/>
        <v>#DIV/0!</v>
      </c>
    </row>
    <row r="349" ht="15.95" customHeight="1">
      <c r="A349" s="352" t="s">
        <v>502</v>
      </c>
      <c r="B349" s="56" t="s">
        <v>122</v>
      </c>
      <c r="C349" s="40" t="s">
        <v>123</v>
      </c>
      <c r="D349" s="41">
        <v>0</v>
      </c>
      <c r="E349" s="42">
        <v>428</v>
      </c>
      <c r="F349" s="43">
        <v>0</v>
      </c>
      <c r="G349" s="44">
        <f t="shared" si="120"/>
        <v>428</v>
      </c>
      <c r="H349" s="45">
        <f t="shared" si="121"/>
        <v>61.572079999999993</v>
      </c>
      <c r="I349" s="45">
        <f t="shared" si="122"/>
        <v>0</v>
      </c>
      <c r="J349" s="45">
        <f t="shared" si="123"/>
        <v>8.0043703999999991</v>
      </c>
      <c r="K349" s="46">
        <f t="shared" si="124"/>
        <v>0</v>
      </c>
      <c r="L349" s="47">
        <v>0.20000000000000001</v>
      </c>
      <c r="M349" s="48">
        <f t="shared" si="125"/>
        <v>0</v>
      </c>
      <c r="N349" s="49">
        <v>0.050000000000000003</v>
      </c>
      <c r="O349" s="50">
        <f t="shared" si="126"/>
        <v>0</v>
      </c>
      <c r="P349" s="49">
        <v>0.050000000000000003</v>
      </c>
      <c r="Q349" s="50">
        <f t="shared" si="127"/>
        <v>0</v>
      </c>
      <c r="R349" s="51">
        <f t="shared" si="128"/>
        <v>0</v>
      </c>
      <c r="S349" s="52">
        <f t="shared" si="129"/>
        <v>0</v>
      </c>
      <c r="T349" s="53" t="e">
        <f t="shared" si="130"/>
        <v>#DIV/0!</v>
      </c>
    </row>
    <row r="350" ht="15.95" customHeight="1">
      <c r="A350" s="352" t="s">
        <v>502</v>
      </c>
      <c r="B350" s="56" t="s">
        <v>124</v>
      </c>
      <c r="C350" s="60" t="s">
        <v>125</v>
      </c>
      <c r="D350" s="41">
        <v>0</v>
      </c>
      <c r="E350" s="42">
        <v>298</v>
      </c>
      <c r="F350" s="43">
        <v>0</v>
      </c>
      <c r="G350" s="44">
        <f t="shared" si="120"/>
        <v>298</v>
      </c>
      <c r="H350" s="45">
        <f t="shared" si="121"/>
        <v>42.870279999999994</v>
      </c>
      <c r="I350" s="45">
        <f t="shared" si="122"/>
        <v>0</v>
      </c>
      <c r="J350" s="45">
        <f t="shared" si="123"/>
        <v>5.5731363999999992</v>
      </c>
      <c r="K350" s="46">
        <f t="shared" si="124"/>
        <v>0</v>
      </c>
      <c r="L350" s="47">
        <v>0.20000000000000001</v>
      </c>
      <c r="M350" s="48">
        <f t="shared" si="125"/>
        <v>0</v>
      </c>
      <c r="N350" s="49">
        <v>0.050000000000000003</v>
      </c>
      <c r="O350" s="50">
        <f t="shared" si="126"/>
        <v>0</v>
      </c>
      <c r="P350" s="49">
        <v>0.050000000000000003</v>
      </c>
      <c r="Q350" s="50">
        <f t="shared" si="127"/>
        <v>0</v>
      </c>
      <c r="R350" s="51">
        <f t="shared" si="128"/>
        <v>0</v>
      </c>
      <c r="S350" s="52">
        <f t="shared" si="129"/>
        <v>0</v>
      </c>
      <c r="T350" s="53" t="e">
        <f t="shared" si="130"/>
        <v>#DIV/0!</v>
      </c>
    </row>
    <row r="351" ht="15.95" customHeight="1">
      <c r="A351" s="352" t="s">
        <v>502</v>
      </c>
      <c r="B351" s="56" t="s">
        <v>126</v>
      </c>
      <c r="C351" s="60" t="s">
        <v>127</v>
      </c>
      <c r="D351" s="41">
        <v>0</v>
      </c>
      <c r="E351" s="42">
        <v>398</v>
      </c>
      <c r="F351" s="43">
        <v>0</v>
      </c>
      <c r="G351" s="44">
        <f t="shared" si="120"/>
        <v>398</v>
      </c>
      <c r="H351" s="45">
        <f t="shared" si="121"/>
        <v>57.256279999999997</v>
      </c>
      <c r="I351" s="45">
        <f t="shared" si="122"/>
        <v>0</v>
      </c>
      <c r="J351" s="45">
        <f t="shared" si="123"/>
        <v>7.4433163999999996</v>
      </c>
      <c r="K351" s="46">
        <f t="shared" si="124"/>
        <v>0</v>
      </c>
      <c r="L351" s="47">
        <v>0.20000000000000001</v>
      </c>
      <c r="M351" s="48">
        <f t="shared" si="125"/>
        <v>0</v>
      </c>
      <c r="N351" s="49">
        <v>0.050000000000000003</v>
      </c>
      <c r="O351" s="50">
        <f t="shared" si="126"/>
        <v>0</v>
      </c>
      <c r="P351" s="49">
        <v>0.050000000000000003</v>
      </c>
      <c r="Q351" s="50">
        <f t="shared" si="127"/>
        <v>0</v>
      </c>
      <c r="R351" s="51">
        <f t="shared" si="128"/>
        <v>0</v>
      </c>
      <c r="S351" s="52">
        <f t="shared" si="129"/>
        <v>0</v>
      </c>
      <c r="T351" s="53" t="e">
        <f t="shared" si="130"/>
        <v>#DIV/0!</v>
      </c>
    </row>
    <row r="352" ht="15.95" customHeight="1">
      <c r="A352" s="352" t="s">
        <v>502</v>
      </c>
      <c r="B352" s="56" t="s">
        <v>128</v>
      </c>
      <c r="C352" s="60" t="s">
        <v>129</v>
      </c>
      <c r="D352" s="41">
        <v>0</v>
      </c>
      <c r="E352" s="42">
        <v>498</v>
      </c>
      <c r="F352" s="43">
        <v>0</v>
      </c>
      <c r="G352" s="44">
        <f t="shared" si="120"/>
        <v>498</v>
      </c>
      <c r="H352" s="45">
        <f t="shared" si="121"/>
        <v>71.64228</v>
      </c>
      <c r="I352" s="45">
        <f t="shared" si="122"/>
        <v>0</v>
      </c>
      <c r="J352" s="45">
        <f t="shared" si="123"/>
        <v>9.3134964</v>
      </c>
      <c r="K352" s="46">
        <f t="shared" si="124"/>
        <v>0</v>
      </c>
      <c r="L352" s="47">
        <v>0.20000000000000001</v>
      </c>
      <c r="M352" s="48">
        <f t="shared" si="125"/>
        <v>0</v>
      </c>
      <c r="N352" s="49">
        <v>0.050000000000000003</v>
      </c>
      <c r="O352" s="50">
        <f t="shared" si="126"/>
        <v>0</v>
      </c>
      <c r="P352" s="49">
        <v>0.050000000000000003</v>
      </c>
      <c r="Q352" s="50">
        <f t="shared" si="127"/>
        <v>0</v>
      </c>
      <c r="R352" s="51">
        <f t="shared" si="128"/>
        <v>0</v>
      </c>
      <c r="S352" s="52">
        <f t="shared" si="129"/>
        <v>0</v>
      </c>
      <c r="T352" s="53" t="e">
        <f t="shared" si="130"/>
        <v>#DIV/0!</v>
      </c>
    </row>
    <row r="353" ht="15.95" customHeight="1">
      <c r="A353" s="352" t="s">
        <v>502</v>
      </c>
      <c r="B353" s="56" t="s">
        <v>130</v>
      </c>
      <c r="C353" s="40" t="s">
        <v>131</v>
      </c>
      <c r="D353" s="41">
        <v>0</v>
      </c>
      <c r="E353" s="42">
        <v>198</v>
      </c>
      <c r="F353" s="43">
        <v>0</v>
      </c>
      <c r="G353" s="44">
        <f t="shared" si="120"/>
        <v>198</v>
      </c>
      <c r="H353" s="45">
        <f t="shared" si="121"/>
        <v>28.484279999999998</v>
      </c>
      <c r="I353" s="45">
        <f t="shared" si="122"/>
        <v>0</v>
      </c>
      <c r="J353" s="45">
        <f t="shared" si="123"/>
        <v>3.7029563999999997</v>
      </c>
      <c r="K353" s="46">
        <f t="shared" si="124"/>
        <v>0</v>
      </c>
      <c r="L353" s="47">
        <v>0.20000000000000001</v>
      </c>
      <c r="M353" s="48">
        <f t="shared" si="125"/>
        <v>0</v>
      </c>
      <c r="N353" s="49">
        <v>0.050000000000000003</v>
      </c>
      <c r="O353" s="50">
        <f t="shared" si="126"/>
        <v>0</v>
      </c>
      <c r="P353" s="49">
        <v>0.050000000000000003</v>
      </c>
      <c r="Q353" s="50">
        <f t="shared" si="127"/>
        <v>0</v>
      </c>
      <c r="R353" s="51">
        <f t="shared" si="128"/>
        <v>0</v>
      </c>
      <c r="S353" s="52">
        <f t="shared" si="129"/>
        <v>0</v>
      </c>
      <c r="T353" s="53" t="e">
        <f t="shared" si="130"/>
        <v>#DIV/0!</v>
      </c>
    </row>
    <row r="354" ht="15.95" customHeight="1">
      <c r="A354" s="352" t="s">
        <v>502</v>
      </c>
      <c r="B354" s="39" t="s">
        <v>132</v>
      </c>
      <c r="C354" s="40" t="s">
        <v>133</v>
      </c>
      <c r="D354" s="41">
        <v>0</v>
      </c>
      <c r="E354" s="42">
        <v>108</v>
      </c>
      <c r="F354" s="43">
        <v>0</v>
      </c>
      <c r="G354" s="44">
        <f t="shared" si="120"/>
        <v>108</v>
      </c>
      <c r="H354" s="45">
        <f t="shared" si="121"/>
        <v>15.536879999999998</v>
      </c>
      <c r="I354" s="45">
        <f t="shared" si="122"/>
        <v>0</v>
      </c>
      <c r="J354" s="45">
        <f t="shared" si="123"/>
        <v>2.0197943999999999</v>
      </c>
      <c r="K354" s="46">
        <f t="shared" si="124"/>
        <v>0</v>
      </c>
      <c r="L354" s="47">
        <v>0.20000000000000001</v>
      </c>
      <c r="M354" s="48">
        <f t="shared" si="125"/>
        <v>0</v>
      </c>
      <c r="N354" s="49">
        <v>0.050000000000000003</v>
      </c>
      <c r="O354" s="50">
        <f t="shared" si="126"/>
        <v>0</v>
      </c>
      <c r="P354" s="49">
        <v>0.050000000000000003</v>
      </c>
      <c r="Q354" s="50">
        <f t="shared" si="127"/>
        <v>0</v>
      </c>
      <c r="R354" s="51">
        <f t="shared" si="128"/>
        <v>0</v>
      </c>
      <c r="S354" s="52">
        <f t="shared" si="129"/>
        <v>0</v>
      </c>
      <c r="T354" s="53" t="e">
        <f t="shared" si="130"/>
        <v>#DIV/0!</v>
      </c>
    </row>
    <row r="355" ht="15.95" customHeight="1">
      <c r="A355" s="352" t="s">
        <v>502</v>
      </c>
      <c r="B355" s="39" t="s">
        <v>134</v>
      </c>
      <c r="C355" s="40" t="s">
        <v>135</v>
      </c>
      <c r="D355" s="41">
        <v>0</v>
      </c>
      <c r="E355" s="42">
        <v>98</v>
      </c>
      <c r="F355" s="43">
        <v>0</v>
      </c>
      <c r="G355" s="44">
        <f t="shared" si="120"/>
        <v>98</v>
      </c>
      <c r="H355" s="45">
        <f t="shared" si="121"/>
        <v>14.098279999999999</v>
      </c>
      <c r="I355" s="45">
        <f t="shared" si="122"/>
        <v>0</v>
      </c>
      <c r="J355" s="45">
        <f t="shared" si="123"/>
        <v>1.8327764</v>
      </c>
      <c r="K355" s="46">
        <f t="shared" si="124"/>
        <v>0</v>
      </c>
      <c r="L355" s="47">
        <v>0.20000000000000001</v>
      </c>
      <c r="M355" s="48">
        <f t="shared" si="125"/>
        <v>0</v>
      </c>
      <c r="N355" s="49">
        <v>0.050000000000000003</v>
      </c>
      <c r="O355" s="50">
        <f t="shared" si="126"/>
        <v>0</v>
      </c>
      <c r="P355" s="49">
        <v>0.050000000000000003</v>
      </c>
      <c r="Q355" s="50">
        <f t="shared" si="127"/>
        <v>0</v>
      </c>
      <c r="R355" s="51">
        <f t="shared" si="128"/>
        <v>0</v>
      </c>
      <c r="S355" s="52">
        <f t="shared" si="129"/>
        <v>0</v>
      </c>
      <c r="T355" s="53" t="e">
        <f t="shared" si="130"/>
        <v>#DIV/0!</v>
      </c>
    </row>
    <row r="356" ht="15.95" customHeight="1">
      <c r="A356" s="352" t="s">
        <v>502</v>
      </c>
      <c r="B356" s="39" t="s">
        <v>136</v>
      </c>
      <c r="C356" s="40" t="s">
        <v>137</v>
      </c>
      <c r="D356" s="41">
        <v>0</v>
      </c>
      <c r="E356" s="42">
        <v>266.39999999999998</v>
      </c>
      <c r="F356" s="43">
        <v>0</v>
      </c>
      <c r="G356" s="44">
        <f t="shared" si="120"/>
        <v>266</v>
      </c>
      <c r="H356" s="45">
        <f t="shared" si="121"/>
        <v>38.266759999999998</v>
      </c>
      <c r="I356" s="45">
        <f t="shared" si="122"/>
        <v>0</v>
      </c>
      <c r="J356" s="45">
        <f t="shared" si="123"/>
        <v>4.9746787999999995</v>
      </c>
      <c r="K356" s="46">
        <f t="shared" si="124"/>
        <v>0</v>
      </c>
      <c r="L356" s="47">
        <v>0.20000000000000001</v>
      </c>
      <c r="M356" s="48">
        <f t="shared" si="125"/>
        <v>0</v>
      </c>
      <c r="N356" s="49">
        <v>0.050000000000000003</v>
      </c>
      <c r="O356" s="50">
        <f t="shared" si="126"/>
        <v>0</v>
      </c>
      <c r="P356" s="49">
        <v>0.050000000000000003</v>
      </c>
      <c r="Q356" s="50">
        <f t="shared" si="127"/>
        <v>0</v>
      </c>
      <c r="R356" s="51">
        <f t="shared" si="128"/>
        <v>0</v>
      </c>
      <c r="S356" s="52">
        <f t="shared" si="129"/>
        <v>0</v>
      </c>
      <c r="T356" s="53" t="e">
        <f t="shared" si="130"/>
        <v>#DIV/0!</v>
      </c>
    </row>
    <row r="357" ht="15.95" customHeight="1">
      <c r="A357" s="352" t="s">
        <v>502</v>
      </c>
      <c r="B357" s="39" t="s">
        <v>138</v>
      </c>
      <c r="C357" s="40" t="s">
        <v>139</v>
      </c>
      <c r="D357" s="41">
        <v>0</v>
      </c>
      <c r="E357" s="42">
        <v>376.19999999999999</v>
      </c>
      <c r="F357" s="43">
        <v>0</v>
      </c>
      <c r="G357" s="44">
        <f t="shared" si="120"/>
        <v>376</v>
      </c>
      <c r="H357" s="45">
        <f t="shared" si="121"/>
        <v>54.091359999999995</v>
      </c>
      <c r="I357" s="45">
        <f t="shared" si="122"/>
        <v>0</v>
      </c>
      <c r="J357" s="45">
        <f t="shared" si="123"/>
        <v>7.0318767999999992</v>
      </c>
      <c r="K357" s="46">
        <f t="shared" si="124"/>
        <v>0</v>
      </c>
      <c r="L357" s="47">
        <v>0.20000000000000001</v>
      </c>
      <c r="M357" s="48">
        <f t="shared" si="125"/>
        <v>0</v>
      </c>
      <c r="N357" s="49">
        <v>0.050000000000000003</v>
      </c>
      <c r="O357" s="50">
        <f t="shared" si="126"/>
        <v>0</v>
      </c>
      <c r="P357" s="49">
        <v>0.050000000000000003</v>
      </c>
      <c r="Q357" s="50">
        <f t="shared" si="127"/>
        <v>0</v>
      </c>
      <c r="R357" s="51">
        <f t="shared" si="128"/>
        <v>0</v>
      </c>
      <c r="S357" s="52">
        <f t="shared" si="129"/>
        <v>0</v>
      </c>
      <c r="T357" s="53" t="e">
        <f t="shared" si="130"/>
        <v>#DIV/0!</v>
      </c>
    </row>
    <row r="358" ht="15.95" customHeight="1">
      <c r="A358" s="352" t="s">
        <v>502</v>
      </c>
      <c r="B358" s="39" t="s">
        <v>140</v>
      </c>
      <c r="C358" s="40" t="s">
        <v>141</v>
      </c>
      <c r="D358" s="41">
        <v>0</v>
      </c>
      <c r="E358" s="42">
        <v>217.08000000000001</v>
      </c>
      <c r="F358" s="43">
        <v>0</v>
      </c>
      <c r="G358" s="44">
        <f t="shared" si="120"/>
        <v>217</v>
      </c>
      <c r="H358" s="45">
        <f t="shared" si="121"/>
        <v>31.217619999999997</v>
      </c>
      <c r="I358" s="45">
        <f t="shared" si="122"/>
        <v>0</v>
      </c>
      <c r="J358" s="45">
        <f t="shared" si="123"/>
        <v>4.0582905999999994</v>
      </c>
      <c r="K358" s="46">
        <f t="shared" si="124"/>
        <v>0</v>
      </c>
      <c r="L358" s="47">
        <v>0.20000000000000001</v>
      </c>
      <c r="M358" s="48">
        <f t="shared" si="125"/>
        <v>0</v>
      </c>
      <c r="N358" s="49">
        <v>0.050000000000000003</v>
      </c>
      <c r="O358" s="50">
        <f t="shared" si="126"/>
        <v>0</v>
      </c>
      <c r="P358" s="49">
        <v>0.050000000000000003</v>
      </c>
      <c r="Q358" s="50">
        <f t="shared" si="127"/>
        <v>0</v>
      </c>
      <c r="R358" s="51">
        <f t="shared" si="128"/>
        <v>0</v>
      </c>
      <c r="S358" s="52">
        <f t="shared" si="129"/>
        <v>0</v>
      </c>
      <c r="T358" s="53" t="e">
        <f t="shared" si="130"/>
        <v>#DIV/0!</v>
      </c>
    </row>
    <row r="359" ht="15.95" customHeight="1">
      <c r="A359" s="352" t="s">
        <v>502</v>
      </c>
      <c r="B359" s="39" t="s">
        <v>142</v>
      </c>
      <c r="C359" s="40" t="s">
        <v>143</v>
      </c>
      <c r="D359" s="41">
        <v>0</v>
      </c>
      <c r="E359" s="42">
        <v>98</v>
      </c>
      <c r="F359" s="43">
        <v>0</v>
      </c>
      <c r="G359" s="44">
        <f t="shared" si="120"/>
        <v>98</v>
      </c>
      <c r="H359" s="45">
        <f t="shared" si="121"/>
        <v>14.098279999999999</v>
      </c>
      <c r="I359" s="45">
        <f t="shared" si="122"/>
        <v>0</v>
      </c>
      <c r="J359" s="45">
        <f t="shared" si="123"/>
        <v>1.8327764</v>
      </c>
      <c r="K359" s="46">
        <f t="shared" si="124"/>
        <v>0</v>
      </c>
      <c r="L359" s="47">
        <v>0.20000000000000001</v>
      </c>
      <c r="M359" s="48">
        <f t="shared" si="125"/>
        <v>0</v>
      </c>
      <c r="N359" s="49">
        <v>0.050000000000000003</v>
      </c>
      <c r="O359" s="50">
        <f t="shared" si="126"/>
        <v>0</v>
      </c>
      <c r="P359" s="49">
        <v>0.050000000000000003</v>
      </c>
      <c r="Q359" s="50">
        <f t="shared" si="127"/>
        <v>0</v>
      </c>
      <c r="R359" s="51">
        <f t="shared" si="128"/>
        <v>0</v>
      </c>
      <c r="S359" s="52">
        <f t="shared" si="129"/>
        <v>0</v>
      </c>
      <c r="T359" s="53" t="e">
        <f t="shared" si="130"/>
        <v>#DIV/0!</v>
      </c>
    </row>
    <row r="360" ht="15.95" customHeight="1">
      <c r="A360" s="352" t="s">
        <v>502</v>
      </c>
      <c r="B360" s="39" t="s">
        <v>144</v>
      </c>
      <c r="C360" s="40" t="s">
        <v>145</v>
      </c>
      <c r="D360" s="41">
        <v>0</v>
      </c>
      <c r="E360" s="42">
        <v>198</v>
      </c>
      <c r="F360" s="43">
        <v>0</v>
      </c>
      <c r="G360" s="44">
        <f t="shared" si="120"/>
        <v>198</v>
      </c>
      <c r="H360" s="45">
        <f t="shared" si="121"/>
        <v>28.484279999999998</v>
      </c>
      <c r="I360" s="45">
        <f t="shared" si="122"/>
        <v>0</v>
      </c>
      <c r="J360" s="45">
        <f t="shared" si="123"/>
        <v>3.7029563999999997</v>
      </c>
      <c r="K360" s="46">
        <f t="shared" si="124"/>
        <v>0</v>
      </c>
      <c r="L360" s="47">
        <v>0.20000000000000001</v>
      </c>
      <c r="M360" s="48">
        <f t="shared" si="125"/>
        <v>0</v>
      </c>
      <c r="N360" s="49">
        <v>0.050000000000000003</v>
      </c>
      <c r="O360" s="50">
        <f t="shared" si="126"/>
        <v>0</v>
      </c>
      <c r="P360" s="49">
        <v>0.050000000000000003</v>
      </c>
      <c r="Q360" s="50">
        <f t="shared" si="127"/>
        <v>0</v>
      </c>
      <c r="R360" s="51">
        <f t="shared" si="128"/>
        <v>0</v>
      </c>
      <c r="S360" s="52">
        <f t="shared" si="129"/>
        <v>0</v>
      </c>
      <c r="T360" s="53" t="e">
        <f t="shared" si="130"/>
        <v>#DIV/0!</v>
      </c>
    </row>
    <row r="361" ht="15.95" customHeight="1">
      <c r="A361" s="352" t="s">
        <v>502</v>
      </c>
      <c r="B361" s="39" t="s">
        <v>146</v>
      </c>
      <c r="C361" s="40" t="s">
        <v>147</v>
      </c>
      <c r="D361" s="41">
        <v>0</v>
      </c>
      <c r="E361" s="42">
        <v>398</v>
      </c>
      <c r="F361" s="43">
        <v>0</v>
      </c>
      <c r="G361" s="44">
        <f t="shared" si="120"/>
        <v>398</v>
      </c>
      <c r="H361" s="45">
        <f t="shared" si="121"/>
        <v>57.256279999999997</v>
      </c>
      <c r="I361" s="45">
        <f t="shared" si="122"/>
        <v>0</v>
      </c>
      <c r="J361" s="45">
        <f t="shared" si="123"/>
        <v>7.4433163999999996</v>
      </c>
      <c r="K361" s="46">
        <f t="shared" si="124"/>
        <v>0</v>
      </c>
      <c r="L361" s="47">
        <v>0.20000000000000001</v>
      </c>
      <c r="M361" s="48">
        <f t="shared" si="125"/>
        <v>0</v>
      </c>
      <c r="N361" s="49">
        <v>0.050000000000000003</v>
      </c>
      <c r="O361" s="50">
        <f t="shared" si="126"/>
        <v>0</v>
      </c>
      <c r="P361" s="49">
        <v>0.050000000000000003</v>
      </c>
      <c r="Q361" s="50">
        <f t="shared" si="127"/>
        <v>0</v>
      </c>
      <c r="R361" s="51">
        <f t="shared" si="128"/>
        <v>0</v>
      </c>
      <c r="S361" s="52">
        <f t="shared" si="129"/>
        <v>0</v>
      </c>
      <c r="T361" s="53" t="e">
        <f t="shared" si="130"/>
        <v>#DIV/0!</v>
      </c>
    </row>
    <row r="362" ht="15.95" customHeight="1">
      <c r="A362" s="352" t="s">
        <v>502</v>
      </c>
      <c r="B362" s="39" t="s">
        <v>148</v>
      </c>
      <c r="C362" s="40" t="s">
        <v>149</v>
      </c>
      <c r="D362" s="41">
        <v>0</v>
      </c>
      <c r="E362" s="42">
        <v>298</v>
      </c>
      <c r="F362" s="43">
        <v>0</v>
      </c>
      <c r="G362" s="44">
        <f t="shared" si="120"/>
        <v>298</v>
      </c>
      <c r="H362" s="45">
        <f t="shared" si="121"/>
        <v>42.870279999999994</v>
      </c>
      <c r="I362" s="45">
        <f t="shared" si="122"/>
        <v>0</v>
      </c>
      <c r="J362" s="45">
        <f t="shared" si="123"/>
        <v>5.5731363999999992</v>
      </c>
      <c r="K362" s="46">
        <f t="shared" si="124"/>
        <v>0</v>
      </c>
      <c r="L362" s="47">
        <v>0.20000000000000001</v>
      </c>
      <c r="M362" s="48">
        <f t="shared" si="125"/>
        <v>0</v>
      </c>
      <c r="N362" s="49">
        <v>0.050000000000000003</v>
      </c>
      <c r="O362" s="50">
        <f t="shared" si="126"/>
        <v>0</v>
      </c>
      <c r="P362" s="49">
        <v>0.050000000000000003</v>
      </c>
      <c r="Q362" s="50">
        <f t="shared" si="127"/>
        <v>0</v>
      </c>
      <c r="R362" s="51">
        <f t="shared" si="128"/>
        <v>0</v>
      </c>
      <c r="S362" s="52">
        <f t="shared" si="129"/>
        <v>0</v>
      </c>
      <c r="T362" s="53" t="e">
        <f t="shared" si="130"/>
        <v>#DIV/0!</v>
      </c>
    </row>
    <row r="363" ht="15.95" customHeight="1">
      <c r="A363" s="352" t="s">
        <v>502</v>
      </c>
      <c r="B363" s="39" t="s">
        <v>150</v>
      </c>
      <c r="C363" s="40" t="s">
        <v>151</v>
      </c>
      <c r="D363" s="41">
        <v>0</v>
      </c>
      <c r="E363" s="42">
        <v>428</v>
      </c>
      <c r="F363" s="43">
        <v>0</v>
      </c>
      <c r="G363" s="44">
        <f t="shared" ref="G363:G394" si="131">ROUNDDOWN(E363*(1-F363),0)</f>
        <v>428</v>
      </c>
      <c r="H363" s="45">
        <f t="shared" ref="H363:H394" si="132">G363*$C$6</f>
        <v>61.572079999999993</v>
      </c>
      <c r="I363" s="45">
        <f t="shared" ref="I363:I394" si="133">H363*D363</f>
        <v>0</v>
      </c>
      <c r="J363" s="45">
        <f t="shared" ref="J363:J394" si="134">H363*0.13</f>
        <v>8.0043703999999991</v>
      </c>
      <c r="K363" s="46">
        <f t="shared" ref="K363:K394" si="135">(H363-J363)*D363</f>
        <v>0</v>
      </c>
      <c r="L363" s="47">
        <v>0.20000000000000001</v>
      </c>
      <c r="M363" s="48">
        <f t="shared" ref="M363:M394" si="136">K363*L363</f>
        <v>0</v>
      </c>
      <c r="N363" s="49">
        <v>0.050000000000000003</v>
      </c>
      <c r="O363" s="50">
        <f t="shared" ref="O363:O394" si="137">K363*N363</f>
        <v>0</v>
      </c>
      <c r="P363" s="49">
        <v>0.050000000000000003</v>
      </c>
      <c r="Q363" s="50">
        <f t="shared" ref="Q363:Q394" si="138">K363*P363</f>
        <v>0</v>
      </c>
      <c r="R363" s="51">
        <f t="shared" ref="R363:R394" si="139">IFERROR(ROUND((K363-M363-O363-Q363)/D363,2),0)</f>
        <v>0</v>
      </c>
      <c r="S363" s="52">
        <f t="shared" ref="S363:S394" si="140">+D363*R363</f>
        <v>0</v>
      </c>
      <c r="T363" s="53" t="e">
        <f t="shared" ref="T363:T394" si="141">S363/I363</f>
        <v>#DIV/0!</v>
      </c>
    </row>
    <row r="364" ht="15.95" customHeight="1">
      <c r="A364" s="352" t="s">
        <v>502</v>
      </c>
      <c r="B364" s="39" t="s">
        <v>152</v>
      </c>
      <c r="C364" s="40" t="s">
        <v>153</v>
      </c>
      <c r="D364" s="41">
        <v>0</v>
      </c>
      <c r="E364" s="42">
        <v>468</v>
      </c>
      <c r="F364" s="43">
        <v>0</v>
      </c>
      <c r="G364" s="44">
        <f t="shared" si="131"/>
        <v>468</v>
      </c>
      <c r="H364" s="45">
        <f t="shared" si="132"/>
        <v>67.326479999999989</v>
      </c>
      <c r="I364" s="45">
        <f t="shared" si="133"/>
        <v>0</v>
      </c>
      <c r="J364" s="45">
        <f t="shared" si="134"/>
        <v>8.7524423999999996</v>
      </c>
      <c r="K364" s="46">
        <f t="shared" si="135"/>
        <v>0</v>
      </c>
      <c r="L364" s="47">
        <v>0.20000000000000001</v>
      </c>
      <c r="M364" s="48">
        <f t="shared" si="136"/>
        <v>0</v>
      </c>
      <c r="N364" s="49">
        <v>0.050000000000000003</v>
      </c>
      <c r="O364" s="50">
        <f t="shared" si="137"/>
        <v>0</v>
      </c>
      <c r="P364" s="49">
        <v>0.050000000000000003</v>
      </c>
      <c r="Q364" s="50">
        <f t="shared" si="138"/>
        <v>0</v>
      </c>
      <c r="R364" s="51">
        <f t="shared" si="139"/>
        <v>0</v>
      </c>
      <c r="S364" s="52">
        <f t="shared" si="140"/>
        <v>0</v>
      </c>
      <c r="T364" s="53" t="e">
        <f t="shared" si="141"/>
        <v>#DIV/0!</v>
      </c>
    </row>
    <row r="365" ht="15.95" customHeight="1">
      <c r="A365" s="352" t="s">
        <v>502</v>
      </c>
      <c r="B365" s="39" t="s">
        <v>154</v>
      </c>
      <c r="C365" s="40" t="s">
        <v>155</v>
      </c>
      <c r="D365" s="41">
        <v>0</v>
      </c>
      <c r="E365" s="42">
        <v>108</v>
      </c>
      <c r="F365" s="43">
        <v>0</v>
      </c>
      <c r="G365" s="44">
        <f t="shared" si="131"/>
        <v>108</v>
      </c>
      <c r="H365" s="45">
        <f t="shared" si="132"/>
        <v>15.536879999999998</v>
      </c>
      <c r="I365" s="45">
        <f t="shared" si="133"/>
        <v>0</v>
      </c>
      <c r="J365" s="45">
        <f t="shared" si="134"/>
        <v>2.0197943999999999</v>
      </c>
      <c r="K365" s="46">
        <f t="shared" si="135"/>
        <v>0</v>
      </c>
      <c r="L365" s="47">
        <v>0.20000000000000001</v>
      </c>
      <c r="M365" s="48">
        <f t="shared" si="136"/>
        <v>0</v>
      </c>
      <c r="N365" s="49">
        <v>0.050000000000000003</v>
      </c>
      <c r="O365" s="50">
        <f t="shared" si="137"/>
        <v>0</v>
      </c>
      <c r="P365" s="49">
        <v>0.050000000000000003</v>
      </c>
      <c r="Q365" s="50">
        <f t="shared" si="138"/>
        <v>0</v>
      </c>
      <c r="R365" s="51">
        <f t="shared" si="139"/>
        <v>0</v>
      </c>
      <c r="S365" s="52">
        <f t="shared" si="140"/>
        <v>0</v>
      </c>
      <c r="T365" s="53" t="e">
        <f t="shared" si="141"/>
        <v>#DIV/0!</v>
      </c>
    </row>
    <row r="366" ht="15.95" customHeight="1">
      <c r="A366" s="352" t="s">
        <v>502</v>
      </c>
      <c r="B366" s="39" t="s">
        <v>156</v>
      </c>
      <c r="C366" s="40" t="s">
        <v>157</v>
      </c>
      <c r="D366" s="41">
        <v>0</v>
      </c>
      <c r="E366" s="42">
        <v>268</v>
      </c>
      <c r="F366" s="43">
        <v>0</v>
      </c>
      <c r="G366" s="44">
        <f t="shared" si="131"/>
        <v>268</v>
      </c>
      <c r="H366" s="45">
        <f t="shared" si="132"/>
        <v>38.554479999999998</v>
      </c>
      <c r="I366" s="45">
        <f t="shared" si="133"/>
        <v>0</v>
      </c>
      <c r="J366" s="45">
        <f t="shared" si="134"/>
        <v>5.0120823999999997</v>
      </c>
      <c r="K366" s="46">
        <f t="shared" si="135"/>
        <v>0</v>
      </c>
      <c r="L366" s="47">
        <v>0.20000000000000001</v>
      </c>
      <c r="M366" s="48">
        <f t="shared" si="136"/>
        <v>0</v>
      </c>
      <c r="N366" s="49">
        <v>0.050000000000000003</v>
      </c>
      <c r="O366" s="50">
        <f t="shared" si="137"/>
        <v>0</v>
      </c>
      <c r="P366" s="49">
        <v>0.050000000000000003</v>
      </c>
      <c r="Q366" s="50">
        <f t="shared" si="138"/>
        <v>0</v>
      </c>
      <c r="R366" s="51">
        <f t="shared" si="139"/>
        <v>0</v>
      </c>
      <c r="S366" s="52">
        <f t="shared" si="140"/>
        <v>0</v>
      </c>
      <c r="T366" s="53" t="e">
        <f t="shared" si="141"/>
        <v>#DIV/0!</v>
      </c>
    </row>
    <row r="367" ht="15.95" customHeight="1">
      <c r="A367" s="352" t="s">
        <v>502</v>
      </c>
      <c r="B367" s="39" t="s">
        <v>158</v>
      </c>
      <c r="C367" s="40" t="s">
        <v>159</v>
      </c>
      <c r="D367" s="41">
        <v>0</v>
      </c>
      <c r="E367" s="42">
        <v>268</v>
      </c>
      <c r="F367" s="43">
        <v>0</v>
      </c>
      <c r="G367" s="44">
        <f t="shared" si="131"/>
        <v>268</v>
      </c>
      <c r="H367" s="45">
        <f t="shared" si="132"/>
        <v>38.554479999999998</v>
      </c>
      <c r="I367" s="45">
        <f t="shared" si="133"/>
        <v>0</v>
      </c>
      <c r="J367" s="45">
        <f t="shared" si="134"/>
        <v>5.0120823999999997</v>
      </c>
      <c r="K367" s="46">
        <f t="shared" si="135"/>
        <v>0</v>
      </c>
      <c r="L367" s="47">
        <v>0.20000000000000001</v>
      </c>
      <c r="M367" s="48">
        <f t="shared" si="136"/>
        <v>0</v>
      </c>
      <c r="N367" s="49">
        <v>0.050000000000000003</v>
      </c>
      <c r="O367" s="50">
        <f t="shared" si="137"/>
        <v>0</v>
      </c>
      <c r="P367" s="49">
        <v>0.050000000000000003</v>
      </c>
      <c r="Q367" s="50">
        <f t="shared" si="138"/>
        <v>0</v>
      </c>
      <c r="R367" s="51">
        <f t="shared" si="139"/>
        <v>0</v>
      </c>
      <c r="S367" s="52">
        <f t="shared" si="140"/>
        <v>0</v>
      </c>
      <c r="T367" s="53" t="e">
        <f t="shared" si="141"/>
        <v>#DIV/0!</v>
      </c>
    </row>
    <row r="368" ht="15.95" customHeight="1">
      <c r="A368" s="352" t="s">
        <v>502</v>
      </c>
      <c r="B368" s="39" t="s">
        <v>160</v>
      </c>
      <c r="C368" s="40" t="s">
        <v>161</v>
      </c>
      <c r="D368" s="41">
        <v>0</v>
      </c>
      <c r="E368" s="42">
        <v>402</v>
      </c>
      <c r="F368" s="43">
        <v>0</v>
      </c>
      <c r="G368" s="44">
        <f t="shared" si="131"/>
        <v>402</v>
      </c>
      <c r="H368" s="45">
        <f t="shared" si="132"/>
        <v>57.831719999999997</v>
      </c>
      <c r="I368" s="45">
        <f t="shared" si="133"/>
        <v>0</v>
      </c>
      <c r="J368" s="45">
        <f t="shared" si="134"/>
        <v>7.5181236</v>
      </c>
      <c r="K368" s="46">
        <f t="shared" si="135"/>
        <v>0</v>
      </c>
      <c r="L368" s="47">
        <v>0.20000000000000001</v>
      </c>
      <c r="M368" s="48">
        <f t="shared" si="136"/>
        <v>0</v>
      </c>
      <c r="N368" s="49">
        <v>0.050000000000000003</v>
      </c>
      <c r="O368" s="50">
        <f t="shared" si="137"/>
        <v>0</v>
      </c>
      <c r="P368" s="49">
        <v>0.050000000000000003</v>
      </c>
      <c r="Q368" s="50">
        <f t="shared" si="138"/>
        <v>0</v>
      </c>
      <c r="R368" s="51">
        <f t="shared" si="139"/>
        <v>0</v>
      </c>
      <c r="S368" s="52">
        <f t="shared" si="140"/>
        <v>0</v>
      </c>
      <c r="T368" s="53" t="e">
        <f t="shared" si="141"/>
        <v>#DIV/0!</v>
      </c>
    </row>
    <row r="369" ht="15.95" customHeight="1">
      <c r="A369" s="352" t="s">
        <v>502</v>
      </c>
      <c r="B369" s="39" t="s">
        <v>162</v>
      </c>
      <c r="C369" s="40" t="s">
        <v>163</v>
      </c>
      <c r="D369" s="41">
        <v>0</v>
      </c>
      <c r="E369" s="42">
        <v>298</v>
      </c>
      <c r="F369" s="43">
        <v>0</v>
      </c>
      <c r="G369" s="44">
        <f t="shared" si="131"/>
        <v>298</v>
      </c>
      <c r="H369" s="45">
        <f t="shared" si="132"/>
        <v>42.870279999999994</v>
      </c>
      <c r="I369" s="45">
        <f t="shared" si="133"/>
        <v>0</v>
      </c>
      <c r="J369" s="45">
        <f t="shared" si="134"/>
        <v>5.5731363999999992</v>
      </c>
      <c r="K369" s="46">
        <f t="shared" si="135"/>
        <v>0</v>
      </c>
      <c r="L369" s="47">
        <v>0.20000000000000001</v>
      </c>
      <c r="M369" s="48">
        <f t="shared" si="136"/>
        <v>0</v>
      </c>
      <c r="N369" s="49">
        <v>0.050000000000000003</v>
      </c>
      <c r="O369" s="50">
        <f t="shared" si="137"/>
        <v>0</v>
      </c>
      <c r="P369" s="49">
        <v>0.050000000000000003</v>
      </c>
      <c r="Q369" s="50">
        <f t="shared" si="138"/>
        <v>0</v>
      </c>
      <c r="R369" s="51">
        <f t="shared" si="139"/>
        <v>0</v>
      </c>
      <c r="S369" s="52">
        <f t="shared" si="140"/>
        <v>0</v>
      </c>
      <c r="T369" s="53" t="e">
        <f t="shared" si="141"/>
        <v>#DIV/0!</v>
      </c>
    </row>
    <row r="370" ht="15.95" customHeight="1">
      <c r="A370" s="352" t="s">
        <v>502</v>
      </c>
      <c r="B370" s="39" t="s">
        <v>164</v>
      </c>
      <c r="C370" s="40" t="s">
        <v>165</v>
      </c>
      <c r="D370" s="41">
        <v>0</v>
      </c>
      <c r="E370" s="42">
        <v>428</v>
      </c>
      <c r="F370" s="43">
        <v>0</v>
      </c>
      <c r="G370" s="44">
        <f t="shared" si="131"/>
        <v>428</v>
      </c>
      <c r="H370" s="45">
        <f t="shared" si="132"/>
        <v>61.572079999999993</v>
      </c>
      <c r="I370" s="45">
        <f t="shared" si="133"/>
        <v>0</v>
      </c>
      <c r="J370" s="45">
        <f t="shared" si="134"/>
        <v>8.0043703999999991</v>
      </c>
      <c r="K370" s="46">
        <f t="shared" si="135"/>
        <v>0</v>
      </c>
      <c r="L370" s="47">
        <v>0.20000000000000001</v>
      </c>
      <c r="M370" s="48">
        <f t="shared" si="136"/>
        <v>0</v>
      </c>
      <c r="N370" s="49">
        <v>0.050000000000000003</v>
      </c>
      <c r="O370" s="50">
        <f t="shared" si="137"/>
        <v>0</v>
      </c>
      <c r="P370" s="49">
        <v>0.050000000000000003</v>
      </c>
      <c r="Q370" s="50">
        <f t="shared" si="138"/>
        <v>0</v>
      </c>
      <c r="R370" s="51">
        <f t="shared" si="139"/>
        <v>0</v>
      </c>
      <c r="S370" s="52">
        <f t="shared" si="140"/>
        <v>0</v>
      </c>
      <c r="T370" s="53" t="e">
        <f t="shared" si="141"/>
        <v>#DIV/0!</v>
      </c>
    </row>
    <row r="371" ht="15.95" customHeight="1">
      <c r="A371" s="352" t="s">
        <v>502</v>
      </c>
      <c r="B371" s="39" t="s">
        <v>166</v>
      </c>
      <c r="C371" s="40" t="s">
        <v>167</v>
      </c>
      <c r="D371" s="41">
        <v>0</v>
      </c>
      <c r="E371" s="42">
        <v>268</v>
      </c>
      <c r="F371" s="43">
        <v>0</v>
      </c>
      <c r="G371" s="44">
        <f t="shared" si="131"/>
        <v>268</v>
      </c>
      <c r="H371" s="45">
        <f t="shared" si="132"/>
        <v>38.554479999999998</v>
      </c>
      <c r="I371" s="45">
        <f t="shared" si="133"/>
        <v>0</v>
      </c>
      <c r="J371" s="45">
        <f t="shared" si="134"/>
        <v>5.0120823999999997</v>
      </c>
      <c r="K371" s="46">
        <f t="shared" si="135"/>
        <v>0</v>
      </c>
      <c r="L371" s="47">
        <v>0.20000000000000001</v>
      </c>
      <c r="M371" s="48">
        <f t="shared" si="136"/>
        <v>0</v>
      </c>
      <c r="N371" s="49">
        <v>0.050000000000000003</v>
      </c>
      <c r="O371" s="50">
        <f t="shared" si="137"/>
        <v>0</v>
      </c>
      <c r="P371" s="49">
        <v>0.050000000000000003</v>
      </c>
      <c r="Q371" s="50">
        <f t="shared" si="138"/>
        <v>0</v>
      </c>
      <c r="R371" s="51">
        <f t="shared" si="139"/>
        <v>0</v>
      </c>
      <c r="S371" s="52">
        <f t="shared" si="140"/>
        <v>0</v>
      </c>
      <c r="T371" s="53" t="e">
        <f t="shared" si="141"/>
        <v>#DIV/0!</v>
      </c>
    </row>
    <row r="372" ht="15.95" customHeight="1">
      <c r="A372" s="352" t="s">
        <v>502</v>
      </c>
      <c r="B372" s="39" t="s">
        <v>168</v>
      </c>
      <c r="C372" s="40" t="s">
        <v>169</v>
      </c>
      <c r="D372" s="41">
        <v>0</v>
      </c>
      <c r="E372" s="42">
        <v>328</v>
      </c>
      <c r="F372" s="43">
        <v>0</v>
      </c>
      <c r="G372" s="44">
        <f t="shared" si="131"/>
        <v>328</v>
      </c>
      <c r="H372" s="45">
        <f t="shared" si="132"/>
        <v>47.186079999999997</v>
      </c>
      <c r="I372" s="45">
        <f t="shared" si="133"/>
        <v>0</v>
      </c>
      <c r="J372" s="45">
        <f t="shared" si="134"/>
        <v>6.1341903999999996</v>
      </c>
      <c r="K372" s="46">
        <f t="shared" si="135"/>
        <v>0</v>
      </c>
      <c r="L372" s="47">
        <v>0.20000000000000001</v>
      </c>
      <c r="M372" s="48">
        <f t="shared" si="136"/>
        <v>0</v>
      </c>
      <c r="N372" s="49">
        <v>0.050000000000000003</v>
      </c>
      <c r="O372" s="50">
        <f t="shared" si="137"/>
        <v>0</v>
      </c>
      <c r="P372" s="49">
        <v>0.050000000000000003</v>
      </c>
      <c r="Q372" s="50">
        <f t="shared" si="138"/>
        <v>0</v>
      </c>
      <c r="R372" s="51">
        <f t="shared" si="139"/>
        <v>0</v>
      </c>
      <c r="S372" s="52">
        <f t="shared" si="140"/>
        <v>0</v>
      </c>
      <c r="T372" s="53" t="e">
        <f t="shared" si="141"/>
        <v>#DIV/0!</v>
      </c>
    </row>
    <row r="373" ht="15.95" customHeight="1">
      <c r="A373" s="352" t="s">
        <v>502</v>
      </c>
      <c r="B373" s="39" t="s">
        <v>170</v>
      </c>
      <c r="C373" s="40" t="s">
        <v>171</v>
      </c>
      <c r="D373" s="41">
        <v>0</v>
      </c>
      <c r="E373" s="42">
        <v>198</v>
      </c>
      <c r="F373" s="43">
        <v>0</v>
      </c>
      <c r="G373" s="44">
        <f t="shared" si="131"/>
        <v>198</v>
      </c>
      <c r="H373" s="45">
        <f t="shared" si="132"/>
        <v>28.484279999999998</v>
      </c>
      <c r="I373" s="45">
        <f t="shared" si="133"/>
        <v>0</v>
      </c>
      <c r="J373" s="45">
        <f t="shared" si="134"/>
        <v>3.7029563999999997</v>
      </c>
      <c r="K373" s="46">
        <f t="shared" si="135"/>
        <v>0</v>
      </c>
      <c r="L373" s="47">
        <v>0.20000000000000001</v>
      </c>
      <c r="M373" s="48">
        <f t="shared" si="136"/>
        <v>0</v>
      </c>
      <c r="N373" s="49">
        <v>0.050000000000000003</v>
      </c>
      <c r="O373" s="50">
        <f t="shared" si="137"/>
        <v>0</v>
      </c>
      <c r="P373" s="49">
        <v>0.050000000000000003</v>
      </c>
      <c r="Q373" s="50">
        <f t="shared" si="138"/>
        <v>0</v>
      </c>
      <c r="R373" s="51">
        <f t="shared" si="139"/>
        <v>0</v>
      </c>
      <c r="S373" s="52">
        <f t="shared" si="140"/>
        <v>0</v>
      </c>
      <c r="T373" s="53" t="e">
        <f t="shared" si="141"/>
        <v>#DIV/0!</v>
      </c>
    </row>
    <row r="374" ht="15.95" customHeight="1">
      <c r="A374" s="352" t="s">
        <v>502</v>
      </c>
      <c r="B374" s="39" t="s">
        <v>172</v>
      </c>
      <c r="C374" s="40" t="s">
        <v>173</v>
      </c>
      <c r="D374" s="41">
        <v>0</v>
      </c>
      <c r="E374" s="42">
        <v>348</v>
      </c>
      <c r="F374" s="43">
        <v>0</v>
      </c>
      <c r="G374" s="44">
        <f t="shared" si="131"/>
        <v>348</v>
      </c>
      <c r="H374" s="45">
        <f t="shared" si="132"/>
        <v>50.063279999999999</v>
      </c>
      <c r="I374" s="45">
        <f t="shared" si="133"/>
        <v>0</v>
      </c>
      <c r="J374" s="45">
        <f t="shared" si="134"/>
        <v>6.5082263999999999</v>
      </c>
      <c r="K374" s="46">
        <f t="shared" si="135"/>
        <v>0</v>
      </c>
      <c r="L374" s="47">
        <v>0.20000000000000001</v>
      </c>
      <c r="M374" s="48">
        <f t="shared" si="136"/>
        <v>0</v>
      </c>
      <c r="N374" s="49">
        <v>0.050000000000000003</v>
      </c>
      <c r="O374" s="50">
        <f t="shared" si="137"/>
        <v>0</v>
      </c>
      <c r="P374" s="49">
        <v>0.050000000000000003</v>
      </c>
      <c r="Q374" s="50">
        <f t="shared" si="138"/>
        <v>0</v>
      </c>
      <c r="R374" s="51">
        <f t="shared" si="139"/>
        <v>0</v>
      </c>
      <c r="S374" s="52">
        <f t="shared" si="140"/>
        <v>0</v>
      </c>
      <c r="T374" s="53" t="e">
        <f t="shared" si="141"/>
        <v>#DIV/0!</v>
      </c>
    </row>
    <row r="375" ht="15.95" customHeight="1">
      <c r="A375" s="352" t="s">
        <v>502</v>
      </c>
      <c r="B375" s="56" t="s">
        <v>174</v>
      </c>
      <c r="C375" s="40" t="s">
        <v>175</v>
      </c>
      <c r="D375" s="41">
        <v>0</v>
      </c>
      <c r="E375" s="42">
        <v>448</v>
      </c>
      <c r="F375" s="43">
        <v>0</v>
      </c>
      <c r="G375" s="44">
        <f t="shared" si="131"/>
        <v>448</v>
      </c>
      <c r="H375" s="45">
        <f t="shared" si="132"/>
        <v>64.449279999999987</v>
      </c>
      <c r="I375" s="45">
        <f t="shared" si="133"/>
        <v>0</v>
      </c>
      <c r="J375" s="45">
        <f t="shared" si="134"/>
        <v>8.3784063999999994</v>
      </c>
      <c r="K375" s="46">
        <f t="shared" si="135"/>
        <v>0</v>
      </c>
      <c r="L375" s="47">
        <v>0.20000000000000001</v>
      </c>
      <c r="M375" s="48">
        <f t="shared" si="136"/>
        <v>0</v>
      </c>
      <c r="N375" s="49">
        <v>0.050000000000000003</v>
      </c>
      <c r="O375" s="50">
        <f t="shared" si="137"/>
        <v>0</v>
      </c>
      <c r="P375" s="49">
        <v>0.050000000000000003</v>
      </c>
      <c r="Q375" s="50">
        <f t="shared" si="138"/>
        <v>0</v>
      </c>
      <c r="R375" s="51">
        <f t="shared" si="139"/>
        <v>0</v>
      </c>
      <c r="S375" s="52">
        <f t="shared" si="140"/>
        <v>0</v>
      </c>
      <c r="T375" s="53" t="e">
        <f t="shared" si="141"/>
        <v>#DIV/0!</v>
      </c>
    </row>
    <row r="376" ht="15.95" customHeight="1">
      <c r="A376" s="352" t="s">
        <v>502</v>
      </c>
      <c r="B376" s="39" t="s">
        <v>176</v>
      </c>
      <c r="C376" s="40" t="s">
        <v>177</v>
      </c>
      <c r="D376" s="41">
        <v>0</v>
      </c>
      <c r="E376" s="42">
        <v>268</v>
      </c>
      <c r="F376" s="43">
        <v>0</v>
      </c>
      <c r="G376" s="44">
        <f t="shared" si="131"/>
        <v>268</v>
      </c>
      <c r="H376" s="45">
        <f t="shared" si="132"/>
        <v>38.554479999999998</v>
      </c>
      <c r="I376" s="45">
        <f t="shared" si="133"/>
        <v>0</v>
      </c>
      <c r="J376" s="45">
        <f t="shared" si="134"/>
        <v>5.0120823999999997</v>
      </c>
      <c r="K376" s="46">
        <f t="shared" si="135"/>
        <v>0</v>
      </c>
      <c r="L376" s="47">
        <v>0.20000000000000001</v>
      </c>
      <c r="M376" s="48">
        <f t="shared" si="136"/>
        <v>0</v>
      </c>
      <c r="N376" s="49">
        <v>0.050000000000000003</v>
      </c>
      <c r="O376" s="50">
        <f t="shared" si="137"/>
        <v>0</v>
      </c>
      <c r="P376" s="49">
        <v>0.050000000000000003</v>
      </c>
      <c r="Q376" s="50">
        <f t="shared" si="138"/>
        <v>0</v>
      </c>
      <c r="R376" s="51">
        <f t="shared" si="139"/>
        <v>0</v>
      </c>
      <c r="S376" s="52">
        <f t="shared" si="140"/>
        <v>0</v>
      </c>
      <c r="T376" s="53" t="e">
        <f t="shared" si="141"/>
        <v>#DIV/0!</v>
      </c>
    </row>
    <row r="377" ht="15.95" customHeight="1">
      <c r="A377" s="352" t="s">
        <v>502</v>
      </c>
      <c r="B377" s="54" t="s">
        <v>178</v>
      </c>
      <c r="C377" s="55" t="s">
        <v>179</v>
      </c>
      <c r="D377" s="41">
        <v>0</v>
      </c>
      <c r="E377" s="42">
        <v>98</v>
      </c>
      <c r="F377" s="43">
        <v>0</v>
      </c>
      <c r="G377" s="44">
        <f t="shared" si="131"/>
        <v>98</v>
      </c>
      <c r="H377" s="45">
        <f t="shared" si="132"/>
        <v>14.098279999999999</v>
      </c>
      <c r="I377" s="45">
        <f t="shared" si="133"/>
        <v>0</v>
      </c>
      <c r="J377" s="45">
        <f t="shared" si="134"/>
        <v>1.8327764</v>
      </c>
      <c r="K377" s="46">
        <f t="shared" si="135"/>
        <v>0</v>
      </c>
      <c r="L377" s="47">
        <v>0.20000000000000001</v>
      </c>
      <c r="M377" s="48">
        <f t="shared" si="136"/>
        <v>0</v>
      </c>
      <c r="N377" s="49">
        <v>0.050000000000000003</v>
      </c>
      <c r="O377" s="50">
        <f t="shared" si="137"/>
        <v>0</v>
      </c>
      <c r="P377" s="49">
        <v>0.050000000000000003</v>
      </c>
      <c r="Q377" s="50">
        <f t="shared" si="138"/>
        <v>0</v>
      </c>
      <c r="R377" s="51">
        <f t="shared" si="139"/>
        <v>0</v>
      </c>
      <c r="S377" s="52">
        <f t="shared" si="140"/>
        <v>0</v>
      </c>
      <c r="T377" s="53" t="e">
        <f t="shared" si="141"/>
        <v>#DIV/0!</v>
      </c>
    </row>
    <row r="378" ht="15.95" customHeight="1">
      <c r="A378" s="352" t="s">
        <v>502</v>
      </c>
      <c r="B378" s="54" t="s">
        <v>180</v>
      </c>
      <c r="C378" s="55" t="s">
        <v>181</v>
      </c>
      <c r="D378" s="41">
        <v>0</v>
      </c>
      <c r="E378" s="42">
        <v>148</v>
      </c>
      <c r="F378" s="43">
        <v>0</v>
      </c>
      <c r="G378" s="44">
        <f t="shared" si="131"/>
        <v>148</v>
      </c>
      <c r="H378" s="45">
        <f t="shared" si="132"/>
        <v>21.291279999999997</v>
      </c>
      <c r="I378" s="45">
        <f t="shared" si="133"/>
        <v>0</v>
      </c>
      <c r="J378" s="45">
        <f t="shared" si="134"/>
        <v>2.7678663999999995</v>
      </c>
      <c r="K378" s="46">
        <f t="shared" si="135"/>
        <v>0</v>
      </c>
      <c r="L378" s="47">
        <v>0.20000000000000001</v>
      </c>
      <c r="M378" s="48">
        <f t="shared" si="136"/>
        <v>0</v>
      </c>
      <c r="N378" s="49">
        <v>0.050000000000000003</v>
      </c>
      <c r="O378" s="50">
        <f t="shared" si="137"/>
        <v>0</v>
      </c>
      <c r="P378" s="49">
        <v>0.050000000000000003</v>
      </c>
      <c r="Q378" s="50">
        <f t="shared" si="138"/>
        <v>0</v>
      </c>
      <c r="R378" s="51">
        <f t="shared" si="139"/>
        <v>0</v>
      </c>
      <c r="S378" s="52">
        <f t="shared" si="140"/>
        <v>0</v>
      </c>
      <c r="T378" s="53" t="e">
        <f t="shared" si="141"/>
        <v>#DIV/0!</v>
      </c>
    </row>
    <row r="379" ht="15.95" customHeight="1">
      <c r="A379" s="352" t="s">
        <v>502</v>
      </c>
      <c r="B379" s="39" t="s">
        <v>182</v>
      </c>
      <c r="C379" s="40" t="s">
        <v>183</v>
      </c>
      <c r="D379" s="41">
        <v>0</v>
      </c>
      <c r="E379" s="42">
        <v>128</v>
      </c>
      <c r="F379" s="43">
        <v>0</v>
      </c>
      <c r="G379" s="44">
        <f t="shared" si="131"/>
        <v>128</v>
      </c>
      <c r="H379" s="45">
        <f t="shared" si="132"/>
        <v>18.414079999999998</v>
      </c>
      <c r="I379" s="45">
        <f t="shared" si="133"/>
        <v>0</v>
      </c>
      <c r="J379" s="45">
        <f t="shared" si="134"/>
        <v>2.3938303999999997</v>
      </c>
      <c r="K379" s="46">
        <f t="shared" si="135"/>
        <v>0</v>
      </c>
      <c r="L379" s="47">
        <v>0.20000000000000001</v>
      </c>
      <c r="M379" s="48">
        <f t="shared" si="136"/>
        <v>0</v>
      </c>
      <c r="N379" s="49">
        <v>0.050000000000000003</v>
      </c>
      <c r="O379" s="50">
        <f t="shared" si="137"/>
        <v>0</v>
      </c>
      <c r="P379" s="49">
        <v>0.050000000000000003</v>
      </c>
      <c r="Q379" s="50">
        <f t="shared" si="138"/>
        <v>0</v>
      </c>
      <c r="R379" s="51">
        <f t="shared" si="139"/>
        <v>0</v>
      </c>
      <c r="S379" s="52">
        <f t="shared" si="140"/>
        <v>0</v>
      </c>
      <c r="T379" s="53" t="e">
        <f t="shared" si="141"/>
        <v>#DIV/0!</v>
      </c>
    </row>
    <row r="380" ht="15.95" customHeight="1">
      <c r="A380" s="352" t="s">
        <v>502</v>
      </c>
      <c r="B380" s="39" t="s">
        <v>184</v>
      </c>
      <c r="C380" s="40" t="s">
        <v>185</v>
      </c>
      <c r="D380" s="41">
        <v>0</v>
      </c>
      <c r="E380" s="42">
        <v>298</v>
      </c>
      <c r="F380" s="43">
        <v>0</v>
      </c>
      <c r="G380" s="44">
        <f t="shared" si="131"/>
        <v>298</v>
      </c>
      <c r="H380" s="45">
        <f t="shared" si="132"/>
        <v>42.870279999999994</v>
      </c>
      <c r="I380" s="45">
        <f t="shared" si="133"/>
        <v>0</v>
      </c>
      <c r="J380" s="45">
        <f t="shared" si="134"/>
        <v>5.5731363999999992</v>
      </c>
      <c r="K380" s="46">
        <f t="shared" si="135"/>
        <v>0</v>
      </c>
      <c r="L380" s="47">
        <v>0.20000000000000001</v>
      </c>
      <c r="M380" s="48">
        <f t="shared" si="136"/>
        <v>0</v>
      </c>
      <c r="N380" s="49">
        <v>0.050000000000000003</v>
      </c>
      <c r="O380" s="50">
        <f t="shared" si="137"/>
        <v>0</v>
      </c>
      <c r="P380" s="49">
        <v>0.050000000000000003</v>
      </c>
      <c r="Q380" s="50">
        <f t="shared" si="138"/>
        <v>0</v>
      </c>
      <c r="R380" s="51">
        <f t="shared" si="139"/>
        <v>0</v>
      </c>
      <c r="S380" s="52">
        <f t="shared" si="140"/>
        <v>0</v>
      </c>
      <c r="T380" s="53" t="e">
        <f t="shared" si="141"/>
        <v>#DIV/0!</v>
      </c>
    </row>
    <row r="381" ht="15.95" customHeight="1">
      <c r="A381" s="352" t="s">
        <v>502</v>
      </c>
      <c r="B381" s="39" t="s">
        <v>186</v>
      </c>
      <c r="C381" s="40" t="s">
        <v>187</v>
      </c>
      <c r="D381" s="41">
        <v>0</v>
      </c>
      <c r="E381" s="42">
        <v>348</v>
      </c>
      <c r="F381" s="43">
        <v>0</v>
      </c>
      <c r="G381" s="44">
        <f t="shared" si="131"/>
        <v>348</v>
      </c>
      <c r="H381" s="45">
        <f t="shared" si="132"/>
        <v>50.063279999999999</v>
      </c>
      <c r="I381" s="45">
        <f t="shared" si="133"/>
        <v>0</v>
      </c>
      <c r="J381" s="45">
        <f t="shared" si="134"/>
        <v>6.5082263999999999</v>
      </c>
      <c r="K381" s="46">
        <f t="shared" si="135"/>
        <v>0</v>
      </c>
      <c r="L381" s="47">
        <v>0.20000000000000001</v>
      </c>
      <c r="M381" s="48">
        <f t="shared" si="136"/>
        <v>0</v>
      </c>
      <c r="N381" s="49">
        <v>0.050000000000000003</v>
      </c>
      <c r="O381" s="50">
        <f t="shared" si="137"/>
        <v>0</v>
      </c>
      <c r="P381" s="49">
        <v>0.050000000000000003</v>
      </c>
      <c r="Q381" s="50">
        <f t="shared" si="138"/>
        <v>0</v>
      </c>
      <c r="R381" s="51">
        <f t="shared" si="139"/>
        <v>0</v>
      </c>
      <c r="S381" s="52">
        <f t="shared" si="140"/>
        <v>0</v>
      </c>
      <c r="T381" s="53" t="e">
        <f t="shared" si="141"/>
        <v>#DIV/0!</v>
      </c>
    </row>
    <row r="382" ht="15.95" customHeight="1">
      <c r="A382" s="352" t="s">
        <v>502</v>
      </c>
      <c r="B382" s="39" t="s">
        <v>188</v>
      </c>
      <c r="C382" s="40" t="s">
        <v>189</v>
      </c>
      <c r="D382" s="41">
        <v>0</v>
      </c>
      <c r="E382" s="42">
        <v>328</v>
      </c>
      <c r="F382" s="43">
        <v>0</v>
      </c>
      <c r="G382" s="44">
        <f t="shared" si="131"/>
        <v>328</v>
      </c>
      <c r="H382" s="45">
        <f t="shared" si="132"/>
        <v>47.186079999999997</v>
      </c>
      <c r="I382" s="45">
        <f t="shared" si="133"/>
        <v>0</v>
      </c>
      <c r="J382" s="45">
        <f t="shared" si="134"/>
        <v>6.1341903999999996</v>
      </c>
      <c r="K382" s="46">
        <f t="shared" si="135"/>
        <v>0</v>
      </c>
      <c r="L382" s="47">
        <v>0.20000000000000001</v>
      </c>
      <c r="M382" s="48">
        <f t="shared" si="136"/>
        <v>0</v>
      </c>
      <c r="N382" s="49">
        <v>0.050000000000000003</v>
      </c>
      <c r="O382" s="50">
        <f t="shared" si="137"/>
        <v>0</v>
      </c>
      <c r="P382" s="49">
        <v>0.050000000000000003</v>
      </c>
      <c r="Q382" s="50">
        <f t="shared" si="138"/>
        <v>0</v>
      </c>
      <c r="R382" s="51">
        <f t="shared" si="139"/>
        <v>0</v>
      </c>
      <c r="S382" s="52">
        <f t="shared" si="140"/>
        <v>0</v>
      </c>
      <c r="T382" s="53" t="e">
        <f t="shared" si="141"/>
        <v>#DIV/0!</v>
      </c>
    </row>
    <row r="383" ht="15.95" customHeight="1">
      <c r="A383" s="352" t="s">
        <v>502</v>
      </c>
      <c r="B383" s="39" t="s">
        <v>190</v>
      </c>
      <c r="C383" s="40" t="s">
        <v>191</v>
      </c>
      <c r="D383" s="41">
        <v>0</v>
      </c>
      <c r="E383" s="42">
        <v>398</v>
      </c>
      <c r="F383" s="43">
        <v>0</v>
      </c>
      <c r="G383" s="44">
        <f t="shared" si="131"/>
        <v>398</v>
      </c>
      <c r="H383" s="45">
        <f t="shared" si="132"/>
        <v>57.256279999999997</v>
      </c>
      <c r="I383" s="45">
        <f t="shared" si="133"/>
        <v>0</v>
      </c>
      <c r="J383" s="45">
        <f t="shared" si="134"/>
        <v>7.4433163999999996</v>
      </c>
      <c r="K383" s="46">
        <f t="shared" si="135"/>
        <v>0</v>
      </c>
      <c r="L383" s="47">
        <v>0.20000000000000001</v>
      </c>
      <c r="M383" s="48">
        <f t="shared" si="136"/>
        <v>0</v>
      </c>
      <c r="N383" s="49">
        <v>0.050000000000000003</v>
      </c>
      <c r="O383" s="50">
        <f t="shared" si="137"/>
        <v>0</v>
      </c>
      <c r="P383" s="49">
        <v>0.050000000000000003</v>
      </c>
      <c r="Q383" s="50">
        <f t="shared" si="138"/>
        <v>0</v>
      </c>
      <c r="R383" s="51">
        <f t="shared" si="139"/>
        <v>0</v>
      </c>
      <c r="S383" s="52">
        <f t="shared" si="140"/>
        <v>0</v>
      </c>
      <c r="T383" s="53" t="e">
        <f t="shared" si="141"/>
        <v>#DIV/0!</v>
      </c>
    </row>
    <row r="384" ht="15.95" customHeight="1">
      <c r="A384" s="352" t="s">
        <v>502</v>
      </c>
      <c r="B384" s="39" t="s">
        <v>192</v>
      </c>
      <c r="C384" s="40" t="s">
        <v>193</v>
      </c>
      <c r="D384" s="41">
        <v>0</v>
      </c>
      <c r="E384" s="42">
        <v>518</v>
      </c>
      <c r="F384" s="43">
        <v>0</v>
      </c>
      <c r="G384" s="44">
        <f t="shared" si="131"/>
        <v>518</v>
      </c>
      <c r="H384" s="45">
        <f t="shared" si="132"/>
        <v>74.519479999999987</v>
      </c>
      <c r="I384" s="45">
        <f t="shared" si="133"/>
        <v>0</v>
      </c>
      <c r="J384" s="45">
        <f t="shared" si="134"/>
        <v>9.6875323999999985</v>
      </c>
      <c r="K384" s="46">
        <f t="shared" si="135"/>
        <v>0</v>
      </c>
      <c r="L384" s="47">
        <v>0.20000000000000001</v>
      </c>
      <c r="M384" s="48">
        <f t="shared" si="136"/>
        <v>0</v>
      </c>
      <c r="N384" s="49">
        <v>0.050000000000000003</v>
      </c>
      <c r="O384" s="50">
        <f t="shared" si="137"/>
        <v>0</v>
      </c>
      <c r="P384" s="49">
        <v>0.050000000000000003</v>
      </c>
      <c r="Q384" s="50">
        <f t="shared" si="138"/>
        <v>0</v>
      </c>
      <c r="R384" s="51">
        <f t="shared" si="139"/>
        <v>0</v>
      </c>
      <c r="S384" s="52">
        <f t="shared" si="140"/>
        <v>0</v>
      </c>
      <c r="T384" s="53" t="e">
        <f t="shared" si="141"/>
        <v>#DIV/0!</v>
      </c>
    </row>
    <row r="385" ht="15.95" customHeight="1">
      <c r="A385" s="352" t="s">
        <v>502</v>
      </c>
      <c r="B385" s="39" t="s">
        <v>194</v>
      </c>
      <c r="C385" s="40" t="s">
        <v>195</v>
      </c>
      <c r="D385" s="41">
        <v>0</v>
      </c>
      <c r="E385" s="42">
        <v>348</v>
      </c>
      <c r="F385" s="43">
        <v>0</v>
      </c>
      <c r="G385" s="44">
        <f t="shared" si="131"/>
        <v>348</v>
      </c>
      <c r="H385" s="45">
        <f t="shared" si="132"/>
        <v>50.063279999999999</v>
      </c>
      <c r="I385" s="45">
        <f t="shared" si="133"/>
        <v>0</v>
      </c>
      <c r="J385" s="45">
        <f t="shared" si="134"/>
        <v>6.5082263999999999</v>
      </c>
      <c r="K385" s="46">
        <f t="shared" si="135"/>
        <v>0</v>
      </c>
      <c r="L385" s="47">
        <v>0.20000000000000001</v>
      </c>
      <c r="M385" s="48">
        <f t="shared" si="136"/>
        <v>0</v>
      </c>
      <c r="N385" s="49">
        <v>0.050000000000000003</v>
      </c>
      <c r="O385" s="50">
        <f t="shared" si="137"/>
        <v>0</v>
      </c>
      <c r="P385" s="49">
        <v>0.050000000000000003</v>
      </c>
      <c r="Q385" s="50">
        <f t="shared" si="138"/>
        <v>0</v>
      </c>
      <c r="R385" s="51">
        <f t="shared" si="139"/>
        <v>0</v>
      </c>
      <c r="S385" s="52">
        <f t="shared" si="140"/>
        <v>0</v>
      </c>
      <c r="T385" s="53" t="e">
        <f t="shared" si="141"/>
        <v>#DIV/0!</v>
      </c>
    </row>
    <row r="386" ht="15.95" customHeight="1">
      <c r="A386" s="352" t="s">
        <v>502</v>
      </c>
      <c r="B386" s="39" t="s">
        <v>196</v>
      </c>
      <c r="C386" s="40" t="s">
        <v>197</v>
      </c>
      <c r="D386" s="41">
        <v>0</v>
      </c>
      <c r="E386" s="42">
        <v>498</v>
      </c>
      <c r="F386" s="43">
        <v>0</v>
      </c>
      <c r="G386" s="44">
        <f t="shared" si="131"/>
        <v>498</v>
      </c>
      <c r="H386" s="45">
        <f t="shared" si="132"/>
        <v>71.64228</v>
      </c>
      <c r="I386" s="45">
        <f t="shared" si="133"/>
        <v>0</v>
      </c>
      <c r="J386" s="45">
        <f t="shared" si="134"/>
        <v>9.3134964</v>
      </c>
      <c r="K386" s="46">
        <f t="shared" si="135"/>
        <v>0</v>
      </c>
      <c r="L386" s="47">
        <v>0.20000000000000001</v>
      </c>
      <c r="M386" s="48">
        <f t="shared" si="136"/>
        <v>0</v>
      </c>
      <c r="N386" s="49">
        <v>0.050000000000000003</v>
      </c>
      <c r="O386" s="50">
        <f t="shared" si="137"/>
        <v>0</v>
      </c>
      <c r="P386" s="49">
        <v>0.050000000000000003</v>
      </c>
      <c r="Q386" s="50">
        <f t="shared" si="138"/>
        <v>0</v>
      </c>
      <c r="R386" s="51">
        <f t="shared" si="139"/>
        <v>0</v>
      </c>
      <c r="S386" s="52">
        <f t="shared" si="140"/>
        <v>0</v>
      </c>
      <c r="T386" s="53" t="e">
        <f t="shared" si="141"/>
        <v>#DIV/0!</v>
      </c>
    </row>
    <row r="387" ht="15.95" customHeight="1">
      <c r="A387" s="352" t="s">
        <v>502</v>
      </c>
      <c r="B387" s="39" t="s">
        <v>198</v>
      </c>
      <c r="C387" s="40" t="s">
        <v>199</v>
      </c>
      <c r="D387" s="41">
        <v>0</v>
      </c>
      <c r="E387" s="42">
        <v>198</v>
      </c>
      <c r="F387" s="43">
        <v>0</v>
      </c>
      <c r="G387" s="44">
        <f t="shared" si="131"/>
        <v>198</v>
      </c>
      <c r="H387" s="45">
        <f t="shared" si="132"/>
        <v>28.484279999999998</v>
      </c>
      <c r="I387" s="45">
        <f t="shared" si="133"/>
        <v>0</v>
      </c>
      <c r="J387" s="45">
        <f t="shared" si="134"/>
        <v>3.7029563999999997</v>
      </c>
      <c r="K387" s="46">
        <f t="shared" si="135"/>
        <v>0</v>
      </c>
      <c r="L387" s="47">
        <v>0.20000000000000001</v>
      </c>
      <c r="M387" s="48">
        <f t="shared" si="136"/>
        <v>0</v>
      </c>
      <c r="N387" s="49">
        <v>0.050000000000000003</v>
      </c>
      <c r="O387" s="50">
        <f t="shared" si="137"/>
        <v>0</v>
      </c>
      <c r="P387" s="49">
        <v>0.050000000000000003</v>
      </c>
      <c r="Q387" s="50">
        <f t="shared" si="138"/>
        <v>0</v>
      </c>
      <c r="R387" s="51">
        <f t="shared" si="139"/>
        <v>0</v>
      </c>
      <c r="S387" s="52">
        <f t="shared" si="140"/>
        <v>0</v>
      </c>
      <c r="T387" s="53" t="e">
        <f t="shared" si="141"/>
        <v>#DIV/0!</v>
      </c>
    </row>
    <row r="388" ht="15.95" customHeight="1">
      <c r="A388" s="352" t="s">
        <v>502</v>
      </c>
      <c r="B388" s="56" t="s">
        <v>200</v>
      </c>
      <c r="C388" s="40" t="s">
        <v>201</v>
      </c>
      <c r="D388" s="41">
        <v>0</v>
      </c>
      <c r="E388" s="42">
        <v>298</v>
      </c>
      <c r="F388" s="43">
        <v>0</v>
      </c>
      <c r="G388" s="44">
        <f t="shared" si="131"/>
        <v>298</v>
      </c>
      <c r="H388" s="45">
        <f t="shared" si="132"/>
        <v>42.870279999999994</v>
      </c>
      <c r="I388" s="45">
        <f t="shared" si="133"/>
        <v>0</v>
      </c>
      <c r="J388" s="45">
        <f t="shared" si="134"/>
        <v>5.5731363999999992</v>
      </c>
      <c r="K388" s="46">
        <f t="shared" si="135"/>
        <v>0</v>
      </c>
      <c r="L388" s="47">
        <v>0.20000000000000001</v>
      </c>
      <c r="M388" s="48">
        <f t="shared" si="136"/>
        <v>0</v>
      </c>
      <c r="N388" s="49">
        <v>0.050000000000000003</v>
      </c>
      <c r="O388" s="50">
        <f t="shared" si="137"/>
        <v>0</v>
      </c>
      <c r="P388" s="49">
        <v>0.050000000000000003</v>
      </c>
      <c r="Q388" s="50">
        <f t="shared" si="138"/>
        <v>0</v>
      </c>
      <c r="R388" s="51">
        <f t="shared" si="139"/>
        <v>0</v>
      </c>
      <c r="S388" s="52">
        <f t="shared" si="140"/>
        <v>0</v>
      </c>
      <c r="T388" s="53" t="e">
        <f t="shared" si="141"/>
        <v>#DIV/0!</v>
      </c>
    </row>
    <row r="389" ht="15.95" customHeight="1">
      <c r="A389" s="352" t="s">
        <v>502</v>
      </c>
      <c r="B389" s="39" t="s">
        <v>202</v>
      </c>
      <c r="C389" s="40" t="s">
        <v>203</v>
      </c>
      <c r="D389" s="41">
        <v>0</v>
      </c>
      <c r="E389" s="42">
        <v>298</v>
      </c>
      <c r="F389" s="43">
        <v>0</v>
      </c>
      <c r="G389" s="44">
        <f t="shared" si="131"/>
        <v>298</v>
      </c>
      <c r="H389" s="45">
        <f t="shared" si="132"/>
        <v>42.870279999999994</v>
      </c>
      <c r="I389" s="45">
        <f t="shared" si="133"/>
        <v>0</v>
      </c>
      <c r="J389" s="45">
        <f t="shared" si="134"/>
        <v>5.5731363999999992</v>
      </c>
      <c r="K389" s="46">
        <f t="shared" si="135"/>
        <v>0</v>
      </c>
      <c r="L389" s="47">
        <v>0.20000000000000001</v>
      </c>
      <c r="M389" s="48">
        <f t="shared" si="136"/>
        <v>0</v>
      </c>
      <c r="N389" s="49">
        <v>0.050000000000000003</v>
      </c>
      <c r="O389" s="50">
        <f t="shared" si="137"/>
        <v>0</v>
      </c>
      <c r="P389" s="49">
        <v>0.050000000000000003</v>
      </c>
      <c r="Q389" s="50">
        <f t="shared" si="138"/>
        <v>0</v>
      </c>
      <c r="R389" s="51">
        <f t="shared" si="139"/>
        <v>0</v>
      </c>
      <c r="S389" s="52">
        <f t="shared" si="140"/>
        <v>0</v>
      </c>
      <c r="T389" s="53" t="e">
        <f t="shared" si="141"/>
        <v>#DIV/0!</v>
      </c>
    </row>
    <row r="390" ht="15.95" customHeight="1">
      <c r="A390" s="352" t="s">
        <v>502</v>
      </c>
      <c r="B390" s="39" t="s">
        <v>204</v>
      </c>
      <c r="C390" s="40" t="s">
        <v>205</v>
      </c>
      <c r="D390" s="41">
        <v>0</v>
      </c>
      <c r="E390" s="42">
        <v>448</v>
      </c>
      <c r="F390" s="43">
        <v>0</v>
      </c>
      <c r="G390" s="44">
        <f t="shared" si="131"/>
        <v>448</v>
      </c>
      <c r="H390" s="45">
        <f t="shared" si="132"/>
        <v>64.449279999999987</v>
      </c>
      <c r="I390" s="45">
        <f t="shared" si="133"/>
        <v>0</v>
      </c>
      <c r="J390" s="45">
        <f t="shared" si="134"/>
        <v>8.3784063999999994</v>
      </c>
      <c r="K390" s="46">
        <f t="shared" si="135"/>
        <v>0</v>
      </c>
      <c r="L390" s="47">
        <v>0.20000000000000001</v>
      </c>
      <c r="M390" s="48">
        <f t="shared" si="136"/>
        <v>0</v>
      </c>
      <c r="N390" s="49">
        <v>0.050000000000000003</v>
      </c>
      <c r="O390" s="50">
        <f t="shared" si="137"/>
        <v>0</v>
      </c>
      <c r="P390" s="49">
        <v>0.050000000000000003</v>
      </c>
      <c r="Q390" s="50">
        <f t="shared" si="138"/>
        <v>0</v>
      </c>
      <c r="R390" s="51">
        <f t="shared" si="139"/>
        <v>0</v>
      </c>
      <c r="S390" s="52">
        <f t="shared" si="140"/>
        <v>0</v>
      </c>
      <c r="T390" s="53" t="e">
        <f t="shared" si="141"/>
        <v>#DIV/0!</v>
      </c>
    </row>
    <row r="391" ht="15.95" customHeight="1">
      <c r="A391" s="352" t="s">
        <v>502</v>
      </c>
      <c r="B391" s="39" t="s">
        <v>206</v>
      </c>
      <c r="C391" s="61" t="s">
        <v>207</v>
      </c>
      <c r="D391" s="41">
        <v>0</v>
      </c>
      <c r="E391" s="42">
        <v>248</v>
      </c>
      <c r="F391" s="43">
        <v>0</v>
      </c>
      <c r="G391" s="44">
        <f t="shared" si="131"/>
        <v>248</v>
      </c>
      <c r="H391" s="45">
        <f t="shared" si="132"/>
        <v>35.677279999999996</v>
      </c>
      <c r="I391" s="45">
        <f t="shared" si="133"/>
        <v>0</v>
      </c>
      <c r="J391" s="45">
        <f t="shared" si="134"/>
        <v>4.6380463999999995</v>
      </c>
      <c r="K391" s="46">
        <f t="shared" si="135"/>
        <v>0</v>
      </c>
      <c r="L391" s="47">
        <v>0.20000000000000001</v>
      </c>
      <c r="M391" s="48">
        <f t="shared" si="136"/>
        <v>0</v>
      </c>
      <c r="N391" s="49">
        <v>0.050000000000000003</v>
      </c>
      <c r="O391" s="50">
        <f t="shared" si="137"/>
        <v>0</v>
      </c>
      <c r="P391" s="49">
        <v>0.050000000000000003</v>
      </c>
      <c r="Q391" s="50">
        <f t="shared" si="138"/>
        <v>0</v>
      </c>
      <c r="R391" s="51">
        <f t="shared" si="139"/>
        <v>0</v>
      </c>
      <c r="S391" s="52">
        <f t="shared" si="140"/>
        <v>0</v>
      </c>
      <c r="T391" s="53" t="e">
        <f t="shared" si="141"/>
        <v>#DIV/0!</v>
      </c>
    </row>
    <row r="392" ht="15.95" customHeight="1">
      <c r="A392" s="352" t="s">
        <v>502</v>
      </c>
      <c r="B392" s="39" t="s">
        <v>208</v>
      </c>
      <c r="C392" s="61" t="s">
        <v>209</v>
      </c>
      <c r="D392" s="41">
        <v>0</v>
      </c>
      <c r="E392" s="42">
        <v>348</v>
      </c>
      <c r="F392" s="43">
        <v>0</v>
      </c>
      <c r="G392" s="44">
        <f t="shared" si="131"/>
        <v>348</v>
      </c>
      <c r="H392" s="45">
        <f t="shared" si="132"/>
        <v>50.063279999999999</v>
      </c>
      <c r="I392" s="45">
        <f t="shared" si="133"/>
        <v>0</v>
      </c>
      <c r="J392" s="45">
        <f t="shared" si="134"/>
        <v>6.5082263999999999</v>
      </c>
      <c r="K392" s="46">
        <f t="shared" si="135"/>
        <v>0</v>
      </c>
      <c r="L392" s="47">
        <v>0.20000000000000001</v>
      </c>
      <c r="M392" s="48">
        <f t="shared" si="136"/>
        <v>0</v>
      </c>
      <c r="N392" s="49">
        <v>0.050000000000000003</v>
      </c>
      <c r="O392" s="50">
        <f t="shared" si="137"/>
        <v>0</v>
      </c>
      <c r="P392" s="49">
        <v>0.050000000000000003</v>
      </c>
      <c r="Q392" s="50">
        <f t="shared" si="138"/>
        <v>0</v>
      </c>
      <c r="R392" s="51">
        <f t="shared" si="139"/>
        <v>0</v>
      </c>
      <c r="S392" s="52">
        <f t="shared" si="140"/>
        <v>0</v>
      </c>
      <c r="T392" s="53" t="e">
        <f t="shared" si="141"/>
        <v>#DIV/0!</v>
      </c>
    </row>
    <row r="393" ht="15.95" customHeight="1">
      <c r="A393" s="352" t="s">
        <v>502</v>
      </c>
      <c r="B393" s="56" t="s">
        <v>210</v>
      </c>
      <c r="C393" s="40" t="s">
        <v>211</v>
      </c>
      <c r="D393" s="41">
        <v>0</v>
      </c>
      <c r="E393" s="42">
        <v>368</v>
      </c>
      <c r="F393" s="43">
        <v>0</v>
      </c>
      <c r="G393" s="44">
        <f t="shared" si="131"/>
        <v>368</v>
      </c>
      <c r="H393" s="45">
        <f t="shared" si="132"/>
        <v>52.940479999999994</v>
      </c>
      <c r="I393" s="45">
        <f t="shared" si="133"/>
        <v>0</v>
      </c>
      <c r="J393" s="45">
        <f t="shared" si="134"/>
        <v>6.8822623999999992</v>
      </c>
      <c r="K393" s="46">
        <f t="shared" si="135"/>
        <v>0</v>
      </c>
      <c r="L393" s="47">
        <v>0.20000000000000001</v>
      </c>
      <c r="M393" s="48">
        <f t="shared" si="136"/>
        <v>0</v>
      </c>
      <c r="N393" s="49">
        <v>0.050000000000000003</v>
      </c>
      <c r="O393" s="50">
        <f t="shared" si="137"/>
        <v>0</v>
      </c>
      <c r="P393" s="49">
        <v>0.050000000000000003</v>
      </c>
      <c r="Q393" s="50">
        <f t="shared" si="138"/>
        <v>0</v>
      </c>
      <c r="R393" s="51">
        <f t="shared" si="139"/>
        <v>0</v>
      </c>
      <c r="S393" s="52">
        <f t="shared" si="140"/>
        <v>0</v>
      </c>
      <c r="T393" s="53" t="e">
        <f t="shared" si="141"/>
        <v>#DIV/0!</v>
      </c>
    </row>
    <row r="394" ht="15.95" customHeight="1">
      <c r="A394" s="352" t="s">
        <v>502</v>
      </c>
      <c r="B394" s="56" t="s">
        <v>212</v>
      </c>
      <c r="C394" s="40" t="s">
        <v>213</v>
      </c>
      <c r="D394" s="41">
        <v>0</v>
      </c>
      <c r="E394" s="42">
        <v>528</v>
      </c>
      <c r="F394" s="43">
        <v>0</v>
      </c>
      <c r="G394" s="44">
        <f t="shared" si="131"/>
        <v>528</v>
      </c>
      <c r="H394" s="45">
        <f t="shared" si="132"/>
        <v>75.958079999999995</v>
      </c>
      <c r="I394" s="45">
        <f t="shared" si="133"/>
        <v>0</v>
      </c>
      <c r="J394" s="45">
        <f t="shared" si="134"/>
        <v>9.8745504000000004</v>
      </c>
      <c r="K394" s="46">
        <f t="shared" si="135"/>
        <v>0</v>
      </c>
      <c r="L394" s="47">
        <v>0.20000000000000001</v>
      </c>
      <c r="M394" s="48">
        <f t="shared" si="136"/>
        <v>0</v>
      </c>
      <c r="N394" s="49">
        <v>0.050000000000000003</v>
      </c>
      <c r="O394" s="50">
        <f t="shared" si="137"/>
        <v>0</v>
      </c>
      <c r="P394" s="49">
        <v>0.050000000000000003</v>
      </c>
      <c r="Q394" s="50">
        <f t="shared" si="138"/>
        <v>0</v>
      </c>
      <c r="R394" s="51">
        <f t="shared" si="139"/>
        <v>0</v>
      </c>
      <c r="S394" s="52">
        <f t="shared" si="140"/>
        <v>0</v>
      </c>
      <c r="T394" s="53" t="e">
        <f t="shared" si="141"/>
        <v>#DIV/0!</v>
      </c>
    </row>
    <row r="395" ht="15.95" customHeight="1">
      <c r="A395" s="352" t="s">
        <v>502</v>
      </c>
      <c r="B395" s="56" t="s">
        <v>214</v>
      </c>
      <c r="C395" s="40" t="s">
        <v>215</v>
      </c>
      <c r="D395" s="41">
        <v>0</v>
      </c>
      <c r="E395" s="42">
        <v>678</v>
      </c>
      <c r="F395" s="43">
        <v>0</v>
      </c>
      <c r="G395" s="44">
        <f t="shared" ref="G395:G426" si="142">ROUNDDOWN(E395*(1-F395),0)</f>
        <v>678</v>
      </c>
      <c r="H395" s="45">
        <f t="shared" ref="H395:H426" si="143">G395*$C$6</f>
        <v>97.537079999999989</v>
      </c>
      <c r="I395" s="45">
        <f t="shared" ref="I395:I426" si="144">H395*D395</f>
        <v>0</v>
      </c>
      <c r="J395" s="45">
        <f t="shared" ref="J395:J426" si="145">H395*0.13</f>
        <v>12.679820399999999</v>
      </c>
      <c r="K395" s="46">
        <f t="shared" ref="K395:K426" si="146">(H395-J395)*D395</f>
        <v>0</v>
      </c>
      <c r="L395" s="47">
        <v>0.20000000000000001</v>
      </c>
      <c r="M395" s="48">
        <f t="shared" ref="M395:M426" si="147">K395*L395</f>
        <v>0</v>
      </c>
      <c r="N395" s="49">
        <v>0.050000000000000003</v>
      </c>
      <c r="O395" s="50">
        <f t="shared" ref="O395:O426" si="148">K395*N395</f>
        <v>0</v>
      </c>
      <c r="P395" s="49">
        <v>0.050000000000000003</v>
      </c>
      <c r="Q395" s="50">
        <f t="shared" ref="Q395:Q426" si="149">K395*P395</f>
        <v>0</v>
      </c>
      <c r="R395" s="51">
        <f t="shared" ref="R395:R426" si="150">IFERROR(ROUND((K395-M395-O395-Q395)/D395,2),0)</f>
        <v>0</v>
      </c>
      <c r="S395" s="52">
        <f t="shared" ref="S395:S426" si="151">+D395*R395</f>
        <v>0</v>
      </c>
      <c r="T395" s="53" t="e">
        <f t="shared" ref="T395:T426" si="152">S395/I395</f>
        <v>#DIV/0!</v>
      </c>
    </row>
    <row r="396" ht="15.95" customHeight="1">
      <c r="A396" s="352" t="s">
        <v>502</v>
      </c>
      <c r="B396" s="56" t="s">
        <v>216</v>
      </c>
      <c r="C396" s="40" t="s">
        <v>217</v>
      </c>
      <c r="D396" s="41">
        <v>0</v>
      </c>
      <c r="E396" s="42">
        <v>248</v>
      </c>
      <c r="F396" s="43">
        <v>0</v>
      </c>
      <c r="G396" s="44">
        <f t="shared" si="142"/>
        <v>248</v>
      </c>
      <c r="H396" s="45">
        <f t="shared" si="143"/>
        <v>35.677279999999996</v>
      </c>
      <c r="I396" s="45">
        <f t="shared" si="144"/>
        <v>0</v>
      </c>
      <c r="J396" s="45">
        <f t="shared" si="145"/>
        <v>4.6380463999999995</v>
      </c>
      <c r="K396" s="46">
        <f t="shared" si="146"/>
        <v>0</v>
      </c>
      <c r="L396" s="47">
        <v>0.20000000000000001</v>
      </c>
      <c r="M396" s="48">
        <f t="shared" si="147"/>
        <v>0</v>
      </c>
      <c r="N396" s="49">
        <v>0.050000000000000003</v>
      </c>
      <c r="O396" s="50">
        <f t="shared" si="148"/>
        <v>0</v>
      </c>
      <c r="P396" s="49">
        <v>0.050000000000000003</v>
      </c>
      <c r="Q396" s="50">
        <f t="shared" si="149"/>
        <v>0</v>
      </c>
      <c r="R396" s="51">
        <f t="shared" si="150"/>
        <v>0</v>
      </c>
      <c r="S396" s="52">
        <f t="shared" si="151"/>
        <v>0</v>
      </c>
      <c r="T396" s="53" t="e">
        <f t="shared" si="152"/>
        <v>#DIV/0!</v>
      </c>
    </row>
    <row r="397" ht="15.95" customHeight="1">
      <c r="A397" s="352" t="s">
        <v>502</v>
      </c>
      <c r="B397" s="56" t="s">
        <v>218</v>
      </c>
      <c r="C397" s="40" t="s">
        <v>219</v>
      </c>
      <c r="D397" s="41">
        <v>0</v>
      </c>
      <c r="E397" s="42">
        <v>298</v>
      </c>
      <c r="F397" s="43">
        <v>0</v>
      </c>
      <c r="G397" s="44">
        <f t="shared" si="142"/>
        <v>298</v>
      </c>
      <c r="H397" s="45">
        <f t="shared" si="143"/>
        <v>42.870279999999994</v>
      </c>
      <c r="I397" s="45">
        <f t="shared" si="144"/>
        <v>0</v>
      </c>
      <c r="J397" s="45">
        <f t="shared" si="145"/>
        <v>5.5731363999999992</v>
      </c>
      <c r="K397" s="46">
        <f t="shared" si="146"/>
        <v>0</v>
      </c>
      <c r="L397" s="47">
        <v>0.20000000000000001</v>
      </c>
      <c r="M397" s="48">
        <f t="shared" si="147"/>
        <v>0</v>
      </c>
      <c r="N397" s="49">
        <v>0.050000000000000003</v>
      </c>
      <c r="O397" s="50">
        <f t="shared" si="148"/>
        <v>0</v>
      </c>
      <c r="P397" s="49">
        <v>0.050000000000000003</v>
      </c>
      <c r="Q397" s="50">
        <f t="shared" si="149"/>
        <v>0</v>
      </c>
      <c r="R397" s="51">
        <f t="shared" si="150"/>
        <v>0</v>
      </c>
      <c r="S397" s="52">
        <f t="shared" si="151"/>
        <v>0</v>
      </c>
      <c r="T397" s="53" t="e">
        <f t="shared" si="152"/>
        <v>#DIV/0!</v>
      </c>
    </row>
    <row r="398" ht="15.95" customHeight="1">
      <c r="A398" s="352" t="s">
        <v>502</v>
      </c>
      <c r="B398" s="56" t="s">
        <v>220</v>
      </c>
      <c r="C398" s="40" t="s">
        <v>221</v>
      </c>
      <c r="D398" s="41">
        <v>0</v>
      </c>
      <c r="E398" s="42">
        <v>498</v>
      </c>
      <c r="F398" s="43">
        <v>0</v>
      </c>
      <c r="G398" s="44">
        <f t="shared" si="142"/>
        <v>498</v>
      </c>
      <c r="H398" s="45">
        <f t="shared" si="143"/>
        <v>71.64228</v>
      </c>
      <c r="I398" s="45">
        <f t="shared" si="144"/>
        <v>0</v>
      </c>
      <c r="J398" s="45">
        <f t="shared" si="145"/>
        <v>9.3134964</v>
      </c>
      <c r="K398" s="46">
        <f t="shared" si="146"/>
        <v>0</v>
      </c>
      <c r="L398" s="47">
        <v>0.20000000000000001</v>
      </c>
      <c r="M398" s="48">
        <f t="shared" si="147"/>
        <v>0</v>
      </c>
      <c r="N398" s="49">
        <v>0.050000000000000003</v>
      </c>
      <c r="O398" s="50">
        <f t="shared" si="148"/>
        <v>0</v>
      </c>
      <c r="P398" s="49">
        <v>0.050000000000000003</v>
      </c>
      <c r="Q398" s="50">
        <f t="shared" si="149"/>
        <v>0</v>
      </c>
      <c r="R398" s="51">
        <f t="shared" si="150"/>
        <v>0</v>
      </c>
      <c r="S398" s="52">
        <f t="shared" si="151"/>
        <v>0</v>
      </c>
      <c r="T398" s="53" t="e">
        <f t="shared" si="152"/>
        <v>#DIV/0!</v>
      </c>
    </row>
    <row r="399" ht="15.95" customHeight="1">
      <c r="A399" s="352" t="s">
        <v>502</v>
      </c>
      <c r="B399" s="39" t="s">
        <v>222</v>
      </c>
      <c r="C399" s="61" t="s">
        <v>223</v>
      </c>
      <c r="D399" s="41">
        <v>0</v>
      </c>
      <c r="E399" s="42">
        <v>298</v>
      </c>
      <c r="F399" s="43">
        <v>0</v>
      </c>
      <c r="G399" s="44">
        <f t="shared" si="142"/>
        <v>298</v>
      </c>
      <c r="H399" s="45">
        <f t="shared" si="143"/>
        <v>42.870279999999994</v>
      </c>
      <c r="I399" s="45">
        <f t="shared" si="144"/>
        <v>0</v>
      </c>
      <c r="J399" s="45">
        <f t="shared" si="145"/>
        <v>5.5731363999999992</v>
      </c>
      <c r="K399" s="46">
        <f t="shared" si="146"/>
        <v>0</v>
      </c>
      <c r="L399" s="47">
        <v>0.20000000000000001</v>
      </c>
      <c r="M399" s="48">
        <f t="shared" si="147"/>
        <v>0</v>
      </c>
      <c r="N399" s="49">
        <v>0.050000000000000003</v>
      </c>
      <c r="O399" s="50">
        <f t="shared" si="148"/>
        <v>0</v>
      </c>
      <c r="P399" s="49">
        <v>0.050000000000000003</v>
      </c>
      <c r="Q399" s="50">
        <f t="shared" si="149"/>
        <v>0</v>
      </c>
      <c r="R399" s="51">
        <f t="shared" si="150"/>
        <v>0</v>
      </c>
      <c r="S399" s="52">
        <f t="shared" si="151"/>
        <v>0</v>
      </c>
      <c r="T399" s="53" t="e">
        <f t="shared" si="152"/>
        <v>#DIV/0!</v>
      </c>
    </row>
    <row r="400" ht="15.95" customHeight="1">
      <c r="A400" s="352" t="s">
        <v>502</v>
      </c>
      <c r="B400" s="39" t="s">
        <v>224</v>
      </c>
      <c r="C400" s="61" t="s">
        <v>225</v>
      </c>
      <c r="D400" s="41">
        <v>0</v>
      </c>
      <c r="E400" s="42">
        <v>428</v>
      </c>
      <c r="F400" s="43">
        <v>0</v>
      </c>
      <c r="G400" s="44">
        <f t="shared" si="142"/>
        <v>428</v>
      </c>
      <c r="H400" s="45">
        <f t="shared" si="143"/>
        <v>61.572079999999993</v>
      </c>
      <c r="I400" s="45">
        <f t="shared" si="144"/>
        <v>0</v>
      </c>
      <c r="J400" s="45">
        <f t="shared" si="145"/>
        <v>8.0043703999999991</v>
      </c>
      <c r="K400" s="46">
        <f t="shared" si="146"/>
        <v>0</v>
      </c>
      <c r="L400" s="47">
        <v>0.20000000000000001</v>
      </c>
      <c r="M400" s="48">
        <f t="shared" si="147"/>
        <v>0</v>
      </c>
      <c r="N400" s="49">
        <v>0.050000000000000003</v>
      </c>
      <c r="O400" s="50">
        <f t="shared" si="148"/>
        <v>0</v>
      </c>
      <c r="P400" s="49">
        <v>0.050000000000000003</v>
      </c>
      <c r="Q400" s="50">
        <f t="shared" si="149"/>
        <v>0</v>
      </c>
      <c r="R400" s="51">
        <f t="shared" si="150"/>
        <v>0</v>
      </c>
      <c r="S400" s="52">
        <f t="shared" si="151"/>
        <v>0</v>
      </c>
      <c r="T400" s="53" t="e">
        <f t="shared" si="152"/>
        <v>#DIV/0!</v>
      </c>
    </row>
    <row r="401" ht="15.95" customHeight="1">
      <c r="A401" s="352" t="s">
        <v>502</v>
      </c>
      <c r="B401" s="39" t="s">
        <v>226</v>
      </c>
      <c r="C401" s="61" t="s">
        <v>227</v>
      </c>
      <c r="D401" s="41">
        <v>0</v>
      </c>
      <c r="E401" s="42">
        <v>498</v>
      </c>
      <c r="F401" s="43">
        <v>0</v>
      </c>
      <c r="G401" s="44">
        <f t="shared" si="142"/>
        <v>498</v>
      </c>
      <c r="H401" s="45">
        <f t="shared" si="143"/>
        <v>71.64228</v>
      </c>
      <c r="I401" s="45">
        <f t="shared" si="144"/>
        <v>0</v>
      </c>
      <c r="J401" s="45">
        <f t="shared" si="145"/>
        <v>9.3134964</v>
      </c>
      <c r="K401" s="46">
        <f t="shared" si="146"/>
        <v>0</v>
      </c>
      <c r="L401" s="47">
        <v>0.20000000000000001</v>
      </c>
      <c r="M401" s="48">
        <f t="shared" si="147"/>
        <v>0</v>
      </c>
      <c r="N401" s="49">
        <v>0.050000000000000003</v>
      </c>
      <c r="O401" s="50">
        <f t="shared" si="148"/>
        <v>0</v>
      </c>
      <c r="P401" s="49">
        <v>0.050000000000000003</v>
      </c>
      <c r="Q401" s="50">
        <f t="shared" si="149"/>
        <v>0</v>
      </c>
      <c r="R401" s="51">
        <f t="shared" si="150"/>
        <v>0</v>
      </c>
      <c r="S401" s="52">
        <f t="shared" si="151"/>
        <v>0</v>
      </c>
      <c r="T401" s="53" t="e">
        <f t="shared" si="152"/>
        <v>#DIV/0!</v>
      </c>
    </row>
    <row r="402" ht="15.95" customHeight="1">
      <c r="A402" s="352" t="s">
        <v>502</v>
      </c>
      <c r="B402" s="56" t="s">
        <v>228</v>
      </c>
      <c r="C402" s="40" t="s">
        <v>229</v>
      </c>
      <c r="D402" s="41">
        <v>0</v>
      </c>
      <c r="E402" s="42">
        <v>298</v>
      </c>
      <c r="F402" s="43">
        <v>0</v>
      </c>
      <c r="G402" s="44">
        <f t="shared" si="142"/>
        <v>298</v>
      </c>
      <c r="H402" s="45">
        <f t="shared" si="143"/>
        <v>42.870279999999994</v>
      </c>
      <c r="I402" s="45">
        <f t="shared" si="144"/>
        <v>0</v>
      </c>
      <c r="J402" s="45">
        <f t="shared" si="145"/>
        <v>5.5731363999999992</v>
      </c>
      <c r="K402" s="46">
        <f t="shared" si="146"/>
        <v>0</v>
      </c>
      <c r="L402" s="47">
        <v>0.20000000000000001</v>
      </c>
      <c r="M402" s="48">
        <f t="shared" si="147"/>
        <v>0</v>
      </c>
      <c r="N402" s="49">
        <v>0.050000000000000003</v>
      </c>
      <c r="O402" s="50">
        <f t="shared" si="148"/>
        <v>0</v>
      </c>
      <c r="P402" s="49">
        <v>0.050000000000000003</v>
      </c>
      <c r="Q402" s="50">
        <f t="shared" si="149"/>
        <v>0</v>
      </c>
      <c r="R402" s="51">
        <f t="shared" si="150"/>
        <v>0</v>
      </c>
      <c r="S402" s="52">
        <f t="shared" si="151"/>
        <v>0</v>
      </c>
      <c r="T402" s="53" t="e">
        <f t="shared" si="152"/>
        <v>#DIV/0!</v>
      </c>
    </row>
    <row r="403" ht="15.95" customHeight="1">
      <c r="A403" s="352" t="s">
        <v>502</v>
      </c>
      <c r="B403" s="56" t="s">
        <v>230</v>
      </c>
      <c r="C403" s="40" t="s">
        <v>231</v>
      </c>
      <c r="D403" s="41">
        <v>0</v>
      </c>
      <c r="E403" s="42">
        <v>428</v>
      </c>
      <c r="F403" s="43">
        <v>0</v>
      </c>
      <c r="G403" s="44">
        <f t="shared" si="142"/>
        <v>428</v>
      </c>
      <c r="H403" s="45">
        <f t="shared" si="143"/>
        <v>61.572079999999993</v>
      </c>
      <c r="I403" s="45">
        <f t="shared" si="144"/>
        <v>0</v>
      </c>
      <c r="J403" s="45">
        <f t="shared" si="145"/>
        <v>8.0043703999999991</v>
      </c>
      <c r="K403" s="46">
        <f t="shared" si="146"/>
        <v>0</v>
      </c>
      <c r="L403" s="47">
        <v>0.20000000000000001</v>
      </c>
      <c r="M403" s="48">
        <f t="shared" si="147"/>
        <v>0</v>
      </c>
      <c r="N403" s="49">
        <v>0.050000000000000003</v>
      </c>
      <c r="O403" s="50">
        <f t="shared" si="148"/>
        <v>0</v>
      </c>
      <c r="P403" s="49">
        <v>0.050000000000000003</v>
      </c>
      <c r="Q403" s="50">
        <f t="shared" si="149"/>
        <v>0</v>
      </c>
      <c r="R403" s="51">
        <f t="shared" si="150"/>
        <v>0</v>
      </c>
      <c r="S403" s="52">
        <f t="shared" si="151"/>
        <v>0</v>
      </c>
      <c r="T403" s="53" t="e">
        <f t="shared" si="152"/>
        <v>#DIV/0!</v>
      </c>
    </row>
    <row r="404" ht="15.95" customHeight="1">
      <c r="A404" s="352" t="s">
        <v>502</v>
      </c>
      <c r="B404" s="39" t="s">
        <v>232</v>
      </c>
      <c r="C404" s="40" t="s">
        <v>233</v>
      </c>
      <c r="D404" s="41">
        <v>0</v>
      </c>
      <c r="E404" s="42">
        <v>158</v>
      </c>
      <c r="F404" s="43">
        <v>0</v>
      </c>
      <c r="G404" s="44">
        <f t="shared" si="142"/>
        <v>158</v>
      </c>
      <c r="H404" s="45">
        <f t="shared" si="143"/>
        <v>22.729879999999998</v>
      </c>
      <c r="I404" s="45">
        <f t="shared" si="144"/>
        <v>0</v>
      </c>
      <c r="J404" s="45">
        <f t="shared" si="145"/>
        <v>2.9548843999999996</v>
      </c>
      <c r="K404" s="46">
        <f t="shared" si="146"/>
        <v>0</v>
      </c>
      <c r="L404" s="47">
        <v>0.20000000000000001</v>
      </c>
      <c r="M404" s="48">
        <f t="shared" si="147"/>
        <v>0</v>
      </c>
      <c r="N404" s="49">
        <v>0.050000000000000003</v>
      </c>
      <c r="O404" s="50">
        <f t="shared" si="148"/>
        <v>0</v>
      </c>
      <c r="P404" s="49">
        <v>0.050000000000000003</v>
      </c>
      <c r="Q404" s="50">
        <f t="shared" si="149"/>
        <v>0</v>
      </c>
      <c r="R404" s="51">
        <f t="shared" si="150"/>
        <v>0</v>
      </c>
      <c r="S404" s="52">
        <f t="shared" si="151"/>
        <v>0</v>
      </c>
      <c r="T404" s="53" t="e">
        <f t="shared" si="152"/>
        <v>#DIV/0!</v>
      </c>
    </row>
    <row r="405" ht="15.95" customHeight="1">
      <c r="A405" s="352" t="s">
        <v>502</v>
      </c>
      <c r="B405" s="39" t="s">
        <v>234</v>
      </c>
      <c r="C405" s="40" t="s">
        <v>235</v>
      </c>
      <c r="D405" s="41">
        <v>0</v>
      </c>
      <c r="E405" s="42">
        <v>301.5</v>
      </c>
      <c r="F405" s="43">
        <v>0</v>
      </c>
      <c r="G405" s="44">
        <f t="shared" si="142"/>
        <v>301</v>
      </c>
      <c r="H405" s="45">
        <f t="shared" si="143"/>
        <v>43.301859999999998</v>
      </c>
      <c r="I405" s="45">
        <f t="shared" si="144"/>
        <v>0</v>
      </c>
      <c r="J405" s="45">
        <f t="shared" si="145"/>
        <v>5.6292418</v>
      </c>
      <c r="K405" s="46">
        <f t="shared" si="146"/>
        <v>0</v>
      </c>
      <c r="L405" s="47">
        <v>0.20000000000000001</v>
      </c>
      <c r="M405" s="48">
        <f t="shared" si="147"/>
        <v>0</v>
      </c>
      <c r="N405" s="49">
        <v>0.050000000000000003</v>
      </c>
      <c r="O405" s="50">
        <f t="shared" si="148"/>
        <v>0</v>
      </c>
      <c r="P405" s="49">
        <v>0.050000000000000003</v>
      </c>
      <c r="Q405" s="50">
        <f t="shared" si="149"/>
        <v>0</v>
      </c>
      <c r="R405" s="51">
        <f t="shared" si="150"/>
        <v>0</v>
      </c>
      <c r="S405" s="52">
        <f t="shared" si="151"/>
        <v>0</v>
      </c>
      <c r="T405" s="53" t="e">
        <f t="shared" si="152"/>
        <v>#DIV/0!</v>
      </c>
    </row>
    <row r="406" ht="15.95" customHeight="1">
      <c r="A406" s="352" t="s">
        <v>502</v>
      </c>
      <c r="B406" s="39" t="s">
        <v>236</v>
      </c>
      <c r="C406" s="40" t="s">
        <v>237</v>
      </c>
      <c r="D406" s="41">
        <v>0</v>
      </c>
      <c r="E406" s="42">
        <v>278</v>
      </c>
      <c r="F406" s="43">
        <v>0</v>
      </c>
      <c r="G406" s="44">
        <f t="shared" si="142"/>
        <v>278</v>
      </c>
      <c r="H406" s="45">
        <f t="shared" si="143"/>
        <v>39.993079999999999</v>
      </c>
      <c r="I406" s="45">
        <f t="shared" si="144"/>
        <v>0</v>
      </c>
      <c r="J406" s="45">
        <f t="shared" si="145"/>
        <v>5.1991003999999998</v>
      </c>
      <c r="K406" s="46">
        <f t="shared" si="146"/>
        <v>0</v>
      </c>
      <c r="L406" s="47">
        <v>0.20000000000000001</v>
      </c>
      <c r="M406" s="48">
        <f t="shared" si="147"/>
        <v>0</v>
      </c>
      <c r="N406" s="49">
        <v>0.050000000000000003</v>
      </c>
      <c r="O406" s="50">
        <f t="shared" si="148"/>
        <v>0</v>
      </c>
      <c r="P406" s="49">
        <v>0.050000000000000003</v>
      </c>
      <c r="Q406" s="50">
        <f t="shared" si="149"/>
        <v>0</v>
      </c>
      <c r="R406" s="51">
        <f t="shared" si="150"/>
        <v>0</v>
      </c>
      <c r="S406" s="52">
        <f t="shared" si="151"/>
        <v>0</v>
      </c>
      <c r="T406" s="53" t="e">
        <f t="shared" si="152"/>
        <v>#DIV/0!</v>
      </c>
    </row>
    <row r="407" ht="15.95" customHeight="1">
      <c r="A407" s="352" t="s">
        <v>502</v>
      </c>
      <c r="B407" s="39" t="s">
        <v>238</v>
      </c>
      <c r="C407" s="40" t="s">
        <v>239</v>
      </c>
      <c r="D407" s="41">
        <v>0</v>
      </c>
      <c r="E407" s="42">
        <v>88</v>
      </c>
      <c r="F407" s="43">
        <v>0</v>
      </c>
      <c r="G407" s="44">
        <f t="shared" si="142"/>
        <v>88</v>
      </c>
      <c r="H407" s="45">
        <f t="shared" si="143"/>
        <v>12.659679999999998</v>
      </c>
      <c r="I407" s="45">
        <f t="shared" si="144"/>
        <v>0</v>
      </c>
      <c r="J407" s="45">
        <f t="shared" si="145"/>
        <v>1.6457583999999998</v>
      </c>
      <c r="K407" s="46">
        <f t="shared" si="146"/>
        <v>0</v>
      </c>
      <c r="L407" s="47">
        <v>0.20000000000000001</v>
      </c>
      <c r="M407" s="48">
        <f t="shared" si="147"/>
        <v>0</v>
      </c>
      <c r="N407" s="49">
        <v>0.050000000000000003</v>
      </c>
      <c r="O407" s="50">
        <f t="shared" si="148"/>
        <v>0</v>
      </c>
      <c r="P407" s="49">
        <v>0.050000000000000003</v>
      </c>
      <c r="Q407" s="50">
        <f t="shared" si="149"/>
        <v>0</v>
      </c>
      <c r="R407" s="51">
        <f t="shared" si="150"/>
        <v>0</v>
      </c>
      <c r="S407" s="52">
        <f t="shared" si="151"/>
        <v>0</v>
      </c>
      <c r="T407" s="53" t="e">
        <f t="shared" si="152"/>
        <v>#DIV/0!</v>
      </c>
    </row>
    <row r="408" ht="15.95" customHeight="1">
      <c r="A408" s="352" t="s">
        <v>502</v>
      </c>
      <c r="B408" s="56" t="s">
        <v>240</v>
      </c>
      <c r="C408" s="55" t="s">
        <v>241</v>
      </c>
      <c r="D408" s="41">
        <v>0</v>
      </c>
      <c r="E408" s="42">
        <v>198</v>
      </c>
      <c r="F408" s="43">
        <v>0</v>
      </c>
      <c r="G408" s="44">
        <f t="shared" si="142"/>
        <v>198</v>
      </c>
      <c r="H408" s="45">
        <f t="shared" si="143"/>
        <v>28.484279999999998</v>
      </c>
      <c r="I408" s="45">
        <f t="shared" si="144"/>
        <v>0</v>
      </c>
      <c r="J408" s="45">
        <f t="shared" si="145"/>
        <v>3.7029563999999997</v>
      </c>
      <c r="K408" s="46">
        <f t="shared" si="146"/>
        <v>0</v>
      </c>
      <c r="L408" s="47">
        <v>0.20000000000000001</v>
      </c>
      <c r="M408" s="48">
        <f t="shared" si="147"/>
        <v>0</v>
      </c>
      <c r="N408" s="49">
        <v>0.050000000000000003</v>
      </c>
      <c r="O408" s="50">
        <f t="shared" si="148"/>
        <v>0</v>
      </c>
      <c r="P408" s="49">
        <v>0.050000000000000003</v>
      </c>
      <c r="Q408" s="50">
        <f t="shared" si="149"/>
        <v>0</v>
      </c>
      <c r="R408" s="51">
        <f t="shared" si="150"/>
        <v>0</v>
      </c>
      <c r="S408" s="52">
        <f t="shared" si="151"/>
        <v>0</v>
      </c>
      <c r="T408" s="53" t="e">
        <f t="shared" si="152"/>
        <v>#DIV/0!</v>
      </c>
    </row>
    <row r="409" ht="15.95" customHeight="1">
      <c r="A409" s="352" t="s">
        <v>502</v>
      </c>
      <c r="B409" s="56" t="s">
        <v>242</v>
      </c>
      <c r="C409" s="55" t="s">
        <v>243</v>
      </c>
      <c r="D409" s="41">
        <v>0</v>
      </c>
      <c r="E409" s="42">
        <v>348</v>
      </c>
      <c r="F409" s="43">
        <v>0</v>
      </c>
      <c r="G409" s="44">
        <f t="shared" si="142"/>
        <v>348</v>
      </c>
      <c r="H409" s="45">
        <f t="shared" si="143"/>
        <v>50.063279999999999</v>
      </c>
      <c r="I409" s="45">
        <f t="shared" si="144"/>
        <v>0</v>
      </c>
      <c r="J409" s="45">
        <f t="shared" si="145"/>
        <v>6.5082263999999999</v>
      </c>
      <c r="K409" s="46">
        <f t="shared" si="146"/>
        <v>0</v>
      </c>
      <c r="L409" s="47">
        <v>0.20000000000000001</v>
      </c>
      <c r="M409" s="48">
        <f t="shared" si="147"/>
        <v>0</v>
      </c>
      <c r="N409" s="49">
        <v>0.050000000000000003</v>
      </c>
      <c r="O409" s="50">
        <f t="shared" si="148"/>
        <v>0</v>
      </c>
      <c r="P409" s="49">
        <v>0.050000000000000003</v>
      </c>
      <c r="Q409" s="50">
        <f t="shared" si="149"/>
        <v>0</v>
      </c>
      <c r="R409" s="51">
        <f t="shared" si="150"/>
        <v>0</v>
      </c>
      <c r="S409" s="52">
        <f t="shared" si="151"/>
        <v>0</v>
      </c>
      <c r="T409" s="53" t="e">
        <f t="shared" si="152"/>
        <v>#DIV/0!</v>
      </c>
    </row>
    <row r="410" ht="15.95" customHeight="1">
      <c r="A410" s="352" t="s">
        <v>502</v>
      </c>
      <c r="B410" s="56" t="s">
        <v>244</v>
      </c>
      <c r="C410" s="55" t="s">
        <v>245</v>
      </c>
      <c r="D410" s="41">
        <v>0</v>
      </c>
      <c r="E410" s="42">
        <v>498</v>
      </c>
      <c r="F410" s="43">
        <v>0</v>
      </c>
      <c r="G410" s="44">
        <f t="shared" si="142"/>
        <v>498</v>
      </c>
      <c r="H410" s="45">
        <f t="shared" si="143"/>
        <v>71.64228</v>
      </c>
      <c r="I410" s="45">
        <f t="shared" si="144"/>
        <v>0</v>
      </c>
      <c r="J410" s="45">
        <f t="shared" si="145"/>
        <v>9.3134964</v>
      </c>
      <c r="K410" s="46">
        <f t="shared" si="146"/>
        <v>0</v>
      </c>
      <c r="L410" s="47">
        <v>0.20000000000000001</v>
      </c>
      <c r="M410" s="48">
        <f t="shared" si="147"/>
        <v>0</v>
      </c>
      <c r="N410" s="49">
        <v>0.050000000000000003</v>
      </c>
      <c r="O410" s="50">
        <f t="shared" si="148"/>
        <v>0</v>
      </c>
      <c r="P410" s="49">
        <v>0.050000000000000003</v>
      </c>
      <c r="Q410" s="50">
        <f t="shared" si="149"/>
        <v>0</v>
      </c>
      <c r="R410" s="51">
        <f t="shared" si="150"/>
        <v>0</v>
      </c>
      <c r="S410" s="52">
        <f t="shared" si="151"/>
        <v>0</v>
      </c>
      <c r="T410" s="53" t="e">
        <f t="shared" si="152"/>
        <v>#DIV/0!</v>
      </c>
    </row>
    <row r="411" ht="15.95" customHeight="1">
      <c r="A411" s="352" t="s">
        <v>502</v>
      </c>
      <c r="B411" s="54" t="s">
        <v>246</v>
      </c>
      <c r="C411" s="55" t="s">
        <v>247</v>
      </c>
      <c r="D411" s="41">
        <v>0</v>
      </c>
      <c r="E411" s="42">
        <v>248</v>
      </c>
      <c r="F411" s="43">
        <v>0</v>
      </c>
      <c r="G411" s="44">
        <f t="shared" si="142"/>
        <v>248</v>
      </c>
      <c r="H411" s="45">
        <f t="shared" si="143"/>
        <v>35.677279999999996</v>
      </c>
      <c r="I411" s="45">
        <f t="shared" si="144"/>
        <v>0</v>
      </c>
      <c r="J411" s="45">
        <f t="shared" si="145"/>
        <v>4.6380463999999995</v>
      </c>
      <c r="K411" s="46">
        <f t="shared" si="146"/>
        <v>0</v>
      </c>
      <c r="L411" s="47">
        <v>0.20000000000000001</v>
      </c>
      <c r="M411" s="48">
        <f t="shared" si="147"/>
        <v>0</v>
      </c>
      <c r="N411" s="49">
        <v>0.050000000000000003</v>
      </c>
      <c r="O411" s="50">
        <f t="shared" si="148"/>
        <v>0</v>
      </c>
      <c r="P411" s="49">
        <v>0.050000000000000003</v>
      </c>
      <c r="Q411" s="50">
        <f t="shared" si="149"/>
        <v>0</v>
      </c>
      <c r="R411" s="51">
        <f t="shared" si="150"/>
        <v>0</v>
      </c>
      <c r="S411" s="52">
        <f t="shared" si="151"/>
        <v>0</v>
      </c>
      <c r="T411" s="53" t="e">
        <f t="shared" si="152"/>
        <v>#DIV/0!</v>
      </c>
    </row>
    <row r="412" ht="15.95" customHeight="1">
      <c r="A412" s="352" t="s">
        <v>502</v>
      </c>
      <c r="B412" s="54" t="s">
        <v>248</v>
      </c>
      <c r="C412" s="55" t="s">
        <v>249</v>
      </c>
      <c r="D412" s="41">
        <v>0</v>
      </c>
      <c r="E412" s="42">
        <v>348</v>
      </c>
      <c r="F412" s="43">
        <v>0</v>
      </c>
      <c r="G412" s="44">
        <f t="shared" si="142"/>
        <v>348</v>
      </c>
      <c r="H412" s="45">
        <f t="shared" si="143"/>
        <v>50.063279999999999</v>
      </c>
      <c r="I412" s="45">
        <f t="shared" si="144"/>
        <v>0</v>
      </c>
      <c r="J412" s="45">
        <f t="shared" si="145"/>
        <v>6.5082263999999999</v>
      </c>
      <c r="K412" s="46">
        <f t="shared" si="146"/>
        <v>0</v>
      </c>
      <c r="L412" s="47">
        <v>0.20000000000000001</v>
      </c>
      <c r="M412" s="48">
        <f t="shared" si="147"/>
        <v>0</v>
      </c>
      <c r="N412" s="49">
        <v>0.050000000000000003</v>
      </c>
      <c r="O412" s="50">
        <f t="shared" si="148"/>
        <v>0</v>
      </c>
      <c r="P412" s="49">
        <v>0.050000000000000003</v>
      </c>
      <c r="Q412" s="50">
        <f t="shared" si="149"/>
        <v>0</v>
      </c>
      <c r="R412" s="51">
        <f t="shared" si="150"/>
        <v>0</v>
      </c>
      <c r="S412" s="52">
        <f t="shared" si="151"/>
        <v>0</v>
      </c>
      <c r="T412" s="53" t="e">
        <f t="shared" si="152"/>
        <v>#DIV/0!</v>
      </c>
    </row>
    <row r="413" ht="15.95" customHeight="1">
      <c r="A413" s="352" t="s">
        <v>502</v>
      </c>
      <c r="B413" s="56" t="s">
        <v>250</v>
      </c>
      <c r="C413" s="40" t="s">
        <v>251</v>
      </c>
      <c r="D413" s="41">
        <v>0</v>
      </c>
      <c r="E413" s="42">
        <v>198</v>
      </c>
      <c r="F413" s="43">
        <v>0</v>
      </c>
      <c r="G413" s="44">
        <f t="shared" si="142"/>
        <v>198</v>
      </c>
      <c r="H413" s="45">
        <f t="shared" si="143"/>
        <v>28.484279999999998</v>
      </c>
      <c r="I413" s="45">
        <f t="shared" si="144"/>
        <v>0</v>
      </c>
      <c r="J413" s="45">
        <f t="shared" si="145"/>
        <v>3.7029563999999997</v>
      </c>
      <c r="K413" s="46">
        <f t="shared" si="146"/>
        <v>0</v>
      </c>
      <c r="L413" s="47">
        <v>0.20000000000000001</v>
      </c>
      <c r="M413" s="48">
        <f t="shared" si="147"/>
        <v>0</v>
      </c>
      <c r="N413" s="49">
        <v>0.050000000000000003</v>
      </c>
      <c r="O413" s="50">
        <f t="shared" si="148"/>
        <v>0</v>
      </c>
      <c r="P413" s="49">
        <v>0.050000000000000003</v>
      </c>
      <c r="Q413" s="50">
        <f t="shared" si="149"/>
        <v>0</v>
      </c>
      <c r="R413" s="51">
        <f t="shared" si="150"/>
        <v>0</v>
      </c>
      <c r="S413" s="52">
        <f t="shared" si="151"/>
        <v>0</v>
      </c>
      <c r="T413" s="53" t="e">
        <f t="shared" si="152"/>
        <v>#DIV/0!</v>
      </c>
    </row>
    <row r="414" ht="15.95" customHeight="1">
      <c r="A414" s="352" t="s">
        <v>502</v>
      </c>
      <c r="B414" s="56" t="s">
        <v>252</v>
      </c>
      <c r="C414" s="40" t="s">
        <v>253</v>
      </c>
      <c r="D414" s="41">
        <v>0</v>
      </c>
      <c r="E414" s="42">
        <v>398</v>
      </c>
      <c r="F414" s="43">
        <v>0</v>
      </c>
      <c r="G414" s="44">
        <f t="shared" si="142"/>
        <v>398</v>
      </c>
      <c r="H414" s="45">
        <f t="shared" si="143"/>
        <v>57.256279999999997</v>
      </c>
      <c r="I414" s="45">
        <f t="shared" si="144"/>
        <v>0</v>
      </c>
      <c r="J414" s="45">
        <f t="shared" si="145"/>
        <v>7.4433163999999996</v>
      </c>
      <c r="K414" s="46">
        <f t="shared" si="146"/>
        <v>0</v>
      </c>
      <c r="L414" s="47">
        <v>0.20000000000000001</v>
      </c>
      <c r="M414" s="48">
        <f t="shared" si="147"/>
        <v>0</v>
      </c>
      <c r="N414" s="49">
        <v>0.050000000000000003</v>
      </c>
      <c r="O414" s="50">
        <f t="shared" si="148"/>
        <v>0</v>
      </c>
      <c r="P414" s="49">
        <v>0.050000000000000003</v>
      </c>
      <c r="Q414" s="50">
        <f t="shared" si="149"/>
        <v>0</v>
      </c>
      <c r="R414" s="51">
        <f t="shared" si="150"/>
        <v>0</v>
      </c>
      <c r="S414" s="52">
        <f t="shared" si="151"/>
        <v>0</v>
      </c>
      <c r="T414" s="53" t="e">
        <f t="shared" si="152"/>
        <v>#DIV/0!</v>
      </c>
    </row>
    <row r="415" ht="15.95" customHeight="1">
      <c r="A415" s="352" t="s">
        <v>502</v>
      </c>
      <c r="B415" s="56" t="s">
        <v>254</v>
      </c>
      <c r="C415" s="40" t="s">
        <v>255</v>
      </c>
      <c r="D415" s="41">
        <v>0</v>
      </c>
      <c r="E415" s="42">
        <v>298</v>
      </c>
      <c r="F415" s="43">
        <v>0</v>
      </c>
      <c r="G415" s="44">
        <f t="shared" si="142"/>
        <v>298</v>
      </c>
      <c r="H415" s="45">
        <f t="shared" si="143"/>
        <v>42.870279999999994</v>
      </c>
      <c r="I415" s="45">
        <f t="shared" si="144"/>
        <v>0</v>
      </c>
      <c r="J415" s="45">
        <f t="shared" si="145"/>
        <v>5.5731363999999992</v>
      </c>
      <c r="K415" s="46">
        <f t="shared" si="146"/>
        <v>0</v>
      </c>
      <c r="L415" s="47">
        <v>0.20000000000000001</v>
      </c>
      <c r="M415" s="48">
        <f t="shared" si="147"/>
        <v>0</v>
      </c>
      <c r="N415" s="49">
        <v>0.050000000000000003</v>
      </c>
      <c r="O415" s="50">
        <f t="shared" si="148"/>
        <v>0</v>
      </c>
      <c r="P415" s="49">
        <v>0.050000000000000003</v>
      </c>
      <c r="Q415" s="50">
        <f t="shared" si="149"/>
        <v>0</v>
      </c>
      <c r="R415" s="51">
        <f t="shared" si="150"/>
        <v>0</v>
      </c>
      <c r="S415" s="52">
        <f t="shared" si="151"/>
        <v>0</v>
      </c>
      <c r="T415" s="53" t="e">
        <f t="shared" si="152"/>
        <v>#DIV/0!</v>
      </c>
    </row>
    <row r="416" ht="15.95" customHeight="1">
      <c r="A416" s="352" t="s">
        <v>502</v>
      </c>
      <c r="B416" s="56" t="s">
        <v>256</v>
      </c>
      <c r="C416" s="40" t="s">
        <v>257</v>
      </c>
      <c r="D416" s="41">
        <v>0</v>
      </c>
      <c r="E416" s="42">
        <v>178</v>
      </c>
      <c r="F416" s="43">
        <v>0</v>
      </c>
      <c r="G416" s="44">
        <f t="shared" si="142"/>
        <v>178</v>
      </c>
      <c r="H416" s="45">
        <f t="shared" si="143"/>
        <v>25.607079999999996</v>
      </c>
      <c r="I416" s="45">
        <f t="shared" si="144"/>
        <v>0</v>
      </c>
      <c r="J416" s="45">
        <f t="shared" si="145"/>
        <v>3.3289203999999994</v>
      </c>
      <c r="K416" s="46">
        <f t="shared" si="146"/>
        <v>0</v>
      </c>
      <c r="L416" s="47">
        <v>0.20000000000000001</v>
      </c>
      <c r="M416" s="48">
        <f t="shared" si="147"/>
        <v>0</v>
      </c>
      <c r="N416" s="49">
        <v>0.050000000000000003</v>
      </c>
      <c r="O416" s="50">
        <f t="shared" si="148"/>
        <v>0</v>
      </c>
      <c r="P416" s="49">
        <v>0.050000000000000003</v>
      </c>
      <c r="Q416" s="50">
        <f t="shared" si="149"/>
        <v>0</v>
      </c>
      <c r="R416" s="51">
        <f t="shared" si="150"/>
        <v>0</v>
      </c>
      <c r="S416" s="52">
        <f t="shared" si="151"/>
        <v>0</v>
      </c>
      <c r="T416" s="53" t="e">
        <f t="shared" si="152"/>
        <v>#DIV/0!</v>
      </c>
    </row>
    <row r="417" ht="15.95" customHeight="1">
      <c r="A417" s="352" t="s">
        <v>502</v>
      </c>
      <c r="B417" s="56" t="s">
        <v>258</v>
      </c>
      <c r="C417" s="40" t="s">
        <v>259</v>
      </c>
      <c r="D417" s="41">
        <v>0</v>
      </c>
      <c r="E417" s="42">
        <v>498</v>
      </c>
      <c r="F417" s="43">
        <v>0</v>
      </c>
      <c r="G417" s="44">
        <f t="shared" si="142"/>
        <v>498</v>
      </c>
      <c r="H417" s="45">
        <f t="shared" si="143"/>
        <v>71.64228</v>
      </c>
      <c r="I417" s="45">
        <f t="shared" si="144"/>
        <v>0</v>
      </c>
      <c r="J417" s="45">
        <f t="shared" si="145"/>
        <v>9.3134964</v>
      </c>
      <c r="K417" s="46">
        <f t="shared" si="146"/>
        <v>0</v>
      </c>
      <c r="L417" s="47">
        <v>0.20000000000000001</v>
      </c>
      <c r="M417" s="48">
        <f t="shared" si="147"/>
        <v>0</v>
      </c>
      <c r="N417" s="49">
        <v>0.050000000000000003</v>
      </c>
      <c r="O417" s="50">
        <f t="shared" si="148"/>
        <v>0</v>
      </c>
      <c r="P417" s="49">
        <v>0.050000000000000003</v>
      </c>
      <c r="Q417" s="50">
        <f t="shared" si="149"/>
        <v>0</v>
      </c>
      <c r="R417" s="51">
        <f t="shared" si="150"/>
        <v>0</v>
      </c>
      <c r="S417" s="52">
        <f t="shared" si="151"/>
        <v>0</v>
      </c>
      <c r="T417" s="53" t="e">
        <f t="shared" si="152"/>
        <v>#DIV/0!</v>
      </c>
    </row>
    <row r="418" ht="15.95" customHeight="1">
      <c r="A418" s="352" t="s">
        <v>502</v>
      </c>
      <c r="B418" s="39" t="s">
        <v>260</v>
      </c>
      <c r="C418" s="40" t="s">
        <v>261</v>
      </c>
      <c r="D418" s="41">
        <v>0</v>
      </c>
      <c r="E418" s="42">
        <v>268</v>
      </c>
      <c r="F418" s="43">
        <v>0</v>
      </c>
      <c r="G418" s="44">
        <f t="shared" si="142"/>
        <v>268</v>
      </c>
      <c r="H418" s="45">
        <f t="shared" si="143"/>
        <v>38.554479999999998</v>
      </c>
      <c r="I418" s="45">
        <f t="shared" si="144"/>
        <v>0</v>
      </c>
      <c r="J418" s="45">
        <f t="shared" si="145"/>
        <v>5.0120823999999997</v>
      </c>
      <c r="K418" s="46">
        <f t="shared" si="146"/>
        <v>0</v>
      </c>
      <c r="L418" s="47">
        <v>0.20000000000000001</v>
      </c>
      <c r="M418" s="48">
        <f t="shared" si="147"/>
        <v>0</v>
      </c>
      <c r="N418" s="49">
        <v>0.050000000000000003</v>
      </c>
      <c r="O418" s="50">
        <f t="shared" si="148"/>
        <v>0</v>
      </c>
      <c r="P418" s="49">
        <v>0.050000000000000003</v>
      </c>
      <c r="Q418" s="50">
        <f t="shared" si="149"/>
        <v>0</v>
      </c>
      <c r="R418" s="51">
        <f t="shared" si="150"/>
        <v>0</v>
      </c>
      <c r="S418" s="52">
        <f t="shared" si="151"/>
        <v>0</v>
      </c>
      <c r="T418" s="53" t="e">
        <f t="shared" si="152"/>
        <v>#DIV/0!</v>
      </c>
    </row>
    <row r="419" ht="15.95" customHeight="1">
      <c r="A419" s="352" t="s">
        <v>502</v>
      </c>
      <c r="B419" s="39" t="s">
        <v>262</v>
      </c>
      <c r="C419" s="40" t="s">
        <v>263</v>
      </c>
      <c r="D419" s="41">
        <v>0</v>
      </c>
      <c r="E419" s="42">
        <v>258</v>
      </c>
      <c r="F419" s="43">
        <v>0</v>
      </c>
      <c r="G419" s="44">
        <f t="shared" si="142"/>
        <v>258</v>
      </c>
      <c r="H419" s="45">
        <f t="shared" si="143"/>
        <v>37.115879999999997</v>
      </c>
      <c r="I419" s="45">
        <f t="shared" si="144"/>
        <v>0</v>
      </c>
      <c r="J419" s="45">
        <f t="shared" si="145"/>
        <v>4.8250643999999996</v>
      </c>
      <c r="K419" s="46">
        <f t="shared" si="146"/>
        <v>0</v>
      </c>
      <c r="L419" s="47">
        <v>0.20000000000000001</v>
      </c>
      <c r="M419" s="48">
        <f t="shared" si="147"/>
        <v>0</v>
      </c>
      <c r="N419" s="49">
        <v>0.050000000000000003</v>
      </c>
      <c r="O419" s="50">
        <f t="shared" si="148"/>
        <v>0</v>
      </c>
      <c r="P419" s="49">
        <v>0.050000000000000003</v>
      </c>
      <c r="Q419" s="50">
        <f t="shared" si="149"/>
        <v>0</v>
      </c>
      <c r="R419" s="51">
        <f t="shared" si="150"/>
        <v>0</v>
      </c>
      <c r="S419" s="52">
        <f t="shared" si="151"/>
        <v>0</v>
      </c>
      <c r="T419" s="53" t="e">
        <f t="shared" si="152"/>
        <v>#DIV/0!</v>
      </c>
    </row>
    <row r="420" ht="15.95" customHeight="1">
      <c r="A420" s="352" t="s">
        <v>502</v>
      </c>
      <c r="B420" s="39" t="s">
        <v>264</v>
      </c>
      <c r="C420" s="40" t="s">
        <v>265</v>
      </c>
      <c r="D420" s="41">
        <v>0</v>
      </c>
      <c r="E420" s="42">
        <v>314</v>
      </c>
      <c r="F420" s="43">
        <v>0</v>
      </c>
      <c r="G420" s="44">
        <f t="shared" si="142"/>
        <v>314</v>
      </c>
      <c r="H420" s="45">
        <f t="shared" si="143"/>
        <v>45.172039999999996</v>
      </c>
      <c r="I420" s="45">
        <f t="shared" si="144"/>
        <v>0</v>
      </c>
      <c r="J420" s="45">
        <f t="shared" si="145"/>
        <v>5.8723652</v>
      </c>
      <c r="K420" s="46">
        <f t="shared" si="146"/>
        <v>0</v>
      </c>
      <c r="L420" s="47">
        <v>0.20000000000000001</v>
      </c>
      <c r="M420" s="48">
        <f t="shared" si="147"/>
        <v>0</v>
      </c>
      <c r="N420" s="49">
        <v>0.050000000000000003</v>
      </c>
      <c r="O420" s="50">
        <f t="shared" si="148"/>
        <v>0</v>
      </c>
      <c r="P420" s="49">
        <v>0.050000000000000003</v>
      </c>
      <c r="Q420" s="50">
        <f t="shared" si="149"/>
        <v>0</v>
      </c>
      <c r="R420" s="51">
        <f t="shared" si="150"/>
        <v>0</v>
      </c>
      <c r="S420" s="52">
        <f t="shared" si="151"/>
        <v>0</v>
      </c>
      <c r="T420" s="53" t="e">
        <f t="shared" si="152"/>
        <v>#DIV/0!</v>
      </c>
    </row>
    <row r="421" ht="15.95" customHeight="1">
      <c r="A421" s="352" t="s">
        <v>502</v>
      </c>
      <c r="B421" s="39" t="s">
        <v>266</v>
      </c>
      <c r="C421" s="40" t="s">
        <v>267</v>
      </c>
      <c r="D421" s="41">
        <v>0</v>
      </c>
      <c r="E421" s="42">
        <v>198</v>
      </c>
      <c r="F421" s="43">
        <v>0</v>
      </c>
      <c r="G421" s="44">
        <f t="shared" si="142"/>
        <v>198</v>
      </c>
      <c r="H421" s="45">
        <f t="shared" si="143"/>
        <v>28.484279999999998</v>
      </c>
      <c r="I421" s="45">
        <f t="shared" si="144"/>
        <v>0</v>
      </c>
      <c r="J421" s="45">
        <f t="shared" si="145"/>
        <v>3.7029563999999997</v>
      </c>
      <c r="K421" s="46">
        <f t="shared" si="146"/>
        <v>0</v>
      </c>
      <c r="L421" s="47">
        <v>0.20000000000000001</v>
      </c>
      <c r="M421" s="48">
        <f t="shared" si="147"/>
        <v>0</v>
      </c>
      <c r="N421" s="49">
        <v>0.050000000000000003</v>
      </c>
      <c r="O421" s="50">
        <f t="shared" si="148"/>
        <v>0</v>
      </c>
      <c r="P421" s="49">
        <v>0.050000000000000003</v>
      </c>
      <c r="Q421" s="50">
        <f t="shared" si="149"/>
        <v>0</v>
      </c>
      <c r="R421" s="51">
        <f t="shared" si="150"/>
        <v>0</v>
      </c>
      <c r="S421" s="52">
        <f t="shared" si="151"/>
        <v>0</v>
      </c>
      <c r="T421" s="53" t="e">
        <f t="shared" si="152"/>
        <v>#DIV/0!</v>
      </c>
    </row>
    <row r="422" ht="15.95" customHeight="1">
      <c r="A422" s="352" t="s">
        <v>502</v>
      </c>
      <c r="B422" s="39" t="s">
        <v>268</v>
      </c>
      <c r="C422" s="40" t="s">
        <v>269</v>
      </c>
      <c r="D422" s="41">
        <v>0</v>
      </c>
      <c r="E422" s="42">
        <v>398</v>
      </c>
      <c r="F422" s="43">
        <v>0</v>
      </c>
      <c r="G422" s="44">
        <f t="shared" si="142"/>
        <v>398</v>
      </c>
      <c r="H422" s="45">
        <f t="shared" si="143"/>
        <v>57.256279999999997</v>
      </c>
      <c r="I422" s="45">
        <f t="shared" si="144"/>
        <v>0</v>
      </c>
      <c r="J422" s="45">
        <f t="shared" si="145"/>
        <v>7.4433163999999996</v>
      </c>
      <c r="K422" s="46">
        <f t="shared" si="146"/>
        <v>0</v>
      </c>
      <c r="L422" s="47">
        <v>0.20000000000000001</v>
      </c>
      <c r="M422" s="48">
        <f t="shared" si="147"/>
        <v>0</v>
      </c>
      <c r="N422" s="49">
        <v>0.050000000000000003</v>
      </c>
      <c r="O422" s="50">
        <f t="shared" si="148"/>
        <v>0</v>
      </c>
      <c r="P422" s="49">
        <v>0.050000000000000003</v>
      </c>
      <c r="Q422" s="50">
        <f t="shared" si="149"/>
        <v>0</v>
      </c>
      <c r="R422" s="51">
        <f t="shared" si="150"/>
        <v>0</v>
      </c>
      <c r="S422" s="52">
        <f t="shared" si="151"/>
        <v>0</v>
      </c>
      <c r="T422" s="53" t="e">
        <f t="shared" si="152"/>
        <v>#DIV/0!</v>
      </c>
    </row>
    <row r="423" ht="15.95" customHeight="1">
      <c r="A423" s="352" t="s">
        <v>502</v>
      </c>
      <c r="B423" s="56" t="s">
        <v>270</v>
      </c>
      <c r="C423" s="62" t="s">
        <v>271</v>
      </c>
      <c r="D423" s="41">
        <v>0</v>
      </c>
      <c r="E423" s="42">
        <v>348</v>
      </c>
      <c r="F423" s="43">
        <v>0</v>
      </c>
      <c r="G423" s="44">
        <f t="shared" si="142"/>
        <v>348</v>
      </c>
      <c r="H423" s="45">
        <f t="shared" si="143"/>
        <v>50.063279999999999</v>
      </c>
      <c r="I423" s="45">
        <f t="shared" si="144"/>
        <v>0</v>
      </c>
      <c r="J423" s="45">
        <f t="shared" si="145"/>
        <v>6.5082263999999999</v>
      </c>
      <c r="K423" s="46">
        <f t="shared" si="146"/>
        <v>0</v>
      </c>
      <c r="L423" s="47">
        <v>0.20000000000000001</v>
      </c>
      <c r="M423" s="48">
        <f t="shared" si="147"/>
        <v>0</v>
      </c>
      <c r="N423" s="49">
        <v>0.050000000000000003</v>
      </c>
      <c r="O423" s="50">
        <f t="shared" si="148"/>
        <v>0</v>
      </c>
      <c r="P423" s="49">
        <v>0.050000000000000003</v>
      </c>
      <c r="Q423" s="50">
        <f t="shared" si="149"/>
        <v>0</v>
      </c>
      <c r="R423" s="51">
        <f t="shared" si="150"/>
        <v>0</v>
      </c>
      <c r="S423" s="52">
        <f t="shared" si="151"/>
        <v>0</v>
      </c>
      <c r="T423" s="53" t="e">
        <f t="shared" si="152"/>
        <v>#DIV/0!</v>
      </c>
    </row>
    <row r="424" ht="15.95" customHeight="1">
      <c r="A424" s="352" t="s">
        <v>502</v>
      </c>
      <c r="B424" s="56" t="s">
        <v>272</v>
      </c>
      <c r="C424" s="62" t="s">
        <v>273</v>
      </c>
      <c r="D424" s="41">
        <v>0</v>
      </c>
      <c r="E424" s="42">
        <v>498</v>
      </c>
      <c r="F424" s="43">
        <v>0</v>
      </c>
      <c r="G424" s="44">
        <f t="shared" si="142"/>
        <v>498</v>
      </c>
      <c r="H424" s="45">
        <f t="shared" si="143"/>
        <v>71.64228</v>
      </c>
      <c r="I424" s="45">
        <f t="shared" si="144"/>
        <v>0</v>
      </c>
      <c r="J424" s="45">
        <f t="shared" si="145"/>
        <v>9.3134964</v>
      </c>
      <c r="K424" s="46">
        <f t="shared" si="146"/>
        <v>0</v>
      </c>
      <c r="L424" s="47">
        <v>0.20000000000000001</v>
      </c>
      <c r="M424" s="48">
        <f t="shared" si="147"/>
        <v>0</v>
      </c>
      <c r="N424" s="49">
        <v>0.050000000000000003</v>
      </c>
      <c r="O424" s="50">
        <f t="shared" si="148"/>
        <v>0</v>
      </c>
      <c r="P424" s="49">
        <v>0.050000000000000003</v>
      </c>
      <c r="Q424" s="50">
        <f t="shared" si="149"/>
        <v>0</v>
      </c>
      <c r="R424" s="51">
        <f t="shared" si="150"/>
        <v>0</v>
      </c>
      <c r="S424" s="52">
        <f t="shared" si="151"/>
        <v>0</v>
      </c>
      <c r="T424" s="53" t="e">
        <f t="shared" si="152"/>
        <v>#DIV/0!</v>
      </c>
    </row>
    <row r="425" ht="15.95" customHeight="1">
      <c r="A425" s="352" t="s">
        <v>502</v>
      </c>
      <c r="B425" s="56" t="s">
        <v>274</v>
      </c>
      <c r="C425" s="62" t="s">
        <v>275</v>
      </c>
      <c r="D425" s="41">
        <v>0</v>
      </c>
      <c r="E425" s="42">
        <v>548</v>
      </c>
      <c r="F425" s="43">
        <v>0</v>
      </c>
      <c r="G425" s="44">
        <f t="shared" si="142"/>
        <v>548</v>
      </c>
      <c r="H425" s="45">
        <f t="shared" si="143"/>
        <v>78.835279999999997</v>
      </c>
      <c r="I425" s="45">
        <f t="shared" si="144"/>
        <v>0</v>
      </c>
      <c r="J425" s="45">
        <f t="shared" si="145"/>
        <v>10.248586400000001</v>
      </c>
      <c r="K425" s="46">
        <f t="shared" si="146"/>
        <v>0</v>
      </c>
      <c r="L425" s="47">
        <v>0.20000000000000001</v>
      </c>
      <c r="M425" s="48">
        <f t="shared" si="147"/>
        <v>0</v>
      </c>
      <c r="N425" s="49">
        <v>0.050000000000000003</v>
      </c>
      <c r="O425" s="50">
        <f t="shared" si="148"/>
        <v>0</v>
      </c>
      <c r="P425" s="49">
        <v>0.050000000000000003</v>
      </c>
      <c r="Q425" s="50">
        <f t="shared" si="149"/>
        <v>0</v>
      </c>
      <c r="R425" s="51">
        <f t="shared" si="150"/>
        <v>0</v>
      </c>
      <c r="S425" s="52">
        <f t="shared" si="151"/>
        <v>0</v>
      </c>
      <c r="T425" s="53" t="e">
        <f t="shared" si="152"/>
        <v>#DIV/0!</v>
      </c>
    </row>
    <row r="426" ht="15.95" customHeight="1">
      <c r="A426" s="352" t="s">
        <v>502</v>
      </c>
      <c r="B426" s="39" t="s">
        <v>276</v>
      </c>
      <c r="C426" s="59" t="s">
        <v>277</v>
      </c>
      <c r="D426" s="41">
        <v>0</v>
      </c>
      <c r="E426" s="42">
        <v>248</v>
      </c>
      <c r="F426" s="43">
        <v>0</v>
      </c>
      <c r="G426" s="44">
        <f t="shared" si="142"/>
        <v>248</v>
      </c>
      <c r="H426" s="45">
        <f t="shared" si="143"/>
        <v>35.677279999999996</v>
      </c>
      <c r="I426" s="45">
        <f t="shared" si="144"/>
        <v>0</v>
      </c>
      <c r="J426" s="45">
        <f t="shared" si="145"/>
        <v>4.6380463999999995</v>
      </c>
      <c r="K426" s="46">
        <f t="shared" si="146"/>
        <v>0</v>
      </c>
      <c r="L426" s="47">
        <v>0.20000000000000001</v>
      </c>
      <c r="M426" s="48">
        <f t="shared" si="147"/>
        <v>0</v>
      </c>
      <c r="N426" s="49">
        <v>0.050000000000000003</v>
      </c>
      <c r="O426" s="50">
        <f t="shared" si="148"/>
        <v>0</v>
      </c>
      <c r="P426" s="49">
        <v>0.050000000000000003</v>
      </c>
      <c r="Q426" s="50">
        <f t="shared" si="149"/>
        <v>0</v>
      </c>
      <c r="R426" s="51">
        <f t="shared" si="150"/>
        <v>0</v>
      </c>
      <c r="S426" s="52">
        <f t="shared" si="151"/>
        <v>0</v>
      </c>
      <c r="T426" s="53" t="e">
        <f t="shared" si="152"/>
        <v>#DIV/0!</v>
      </c>
    </row>
    <row r="427" ht="15.95" customHeight="1">
      <c r="A427" s="352" t="s">
        <v>502</v>
      </c>
      <c r="B427" s="39" t="s">
        <v>278</v>
      </c>
      <c r="C427" s="59" t="s">
        <v>279</v>
      </c>
      <c r="D427" s="41">
        <v>0</v>
      </c>
      <c r="E427" s="42">
        <v>348</v>
      </c>
      <c r="F427" s="43">
        <v>0</v>
      </c>
      <c r="G427" s="44">
        <f t="shared" ref="G427:G433" si="153">ROUNDDOWN(E427*(1-F427),0)</f>
        <v>348</v>
      </c>
      <c r="H427" s="45">
        <f t="shared" ref="H427:H451" si="154">G427*$C$6</f>
        <v>50.063279999999999</v>
      </c>
      <c r="I427" s="45">
        <f t="shared" ref="I427:I451" si="155">H427*D427</f>
        <v>0</v>
      </c>
      <c r="J427" s="45">
        <f t="shared" ref="J427:J451" si="156">H427*0.13</f>
        <v>6.5082263999999999</v>
      </c>
      <c r="K427" s="46">
        <f t="shared" ref="K427:K451" si="157">(H427-J427)*D427</f>
        <v>0</v>
      </c>
      <c r="L427" s="47">
        <v>0.20000000000000001</v>
      </c>
      <c r="M427" s="48">
        <f t="shared" ref="M427:M451" si="158">K427*L427</f>
        <v>0</v>
      </c>
      <c r="N427" s="49">
        <v>0.050000000000000003</v>
      </c>
      <c r="O427" s="50">
        <f t="shared" ref="O427:O451" si="159">K427*N427</f>
        <v>0</v>
      </c>
      <c r="P427" s="49">
        <v>0.050000000000000003</v>
      </c>
      <c r="Q427" s="50">
        <f t="shared" ref="Q427:Q451" si="160">K427*P427</f>
        <v>0</v>
      </c>
      <c r="R427" s="51">
        <f t="shared" ref="R427:R451" si="161">IFERROR(ROUND((K427-M427-O427-Q427)/D427,2),0)</f>
        <v>0</v>
      </c>
      <c r="S427" s="52">
        <f t="shared" ref="S427:S451" si="162">+D427*R427</f>
        <v>0</v>
      </c>
      <c r="T427" s="53" t="e">
        <f t="shared" ref="T427:T451" si="163">S427/I427</f>
        <v>#DIV/0!</v>
      </c>
    </row>
    <row r="428" ht="15.95" customHeight="1">
      <c r="A428" s="352" t="s">
        <v>502</v>
      </c>
      <c r="B428" s="39" t="s">
        <v>280</v>
      </c>
      <c r="C428" s="40" t="s">
        <v>281</v>
      </c>
      <c r="D428" s="41">
        <v>0</v>
      </c>
      <c r="E428" s="42">
        <v>348</v>
      </c>
      <c r="F428" s="43">
        <v>0</v>
      </c>
      <c r="G428" s="44">
        <f t="shared" si="153"/>
        <v>348</v>
      </c>
      <c r="H428" s="45">
        <f t="shared" si="154"/>
        <v>50.063279999999999</v>
      </c>
      <c r="I428" s="45">
        <f t="shared" si="155"/>
        <v>0</v>
      </c>
      <c r="J428" s="45">
        <f t="shared" si="156"/>
        <v>6.5082263999999999</v>
      </c>
      <c r="K428" s="46">
        <f t="shared" si="157"/>
        <v>0</v>
      </c>
      <c r="L428" s="47">
        <v>0.20000000000000001</v>
      </c>
      <c r="M428" s="48">
        <f t="shared" si="158"/>
        <v>0</v>
      </c>
      <c r="N428" s="49">
        <v>0.050000000000000003</v>
      </c>
      <c r="O428" s="50">
        <f t="shared" si="159"/>
        <v>0</v>
      </c>
      <c r="P428" s="49">
        <v>0.050000000000000003</v>
      </c>
      <c r="Q428" s="50">
        <f t="shared" si="160"/>
        <v>0</v>
      </c>
      <c r="R428" s="51">
        <f t="shared" si="161"/>
        <v>0</v>
      </c>
      <c r="S428" s="52">
        <f t="shared" si="162"/>
        <v>0</v>
      </c>
      <c r="T428" s="53" t="e">
        <f t="shared" si="163"/>
        <v>#DIV/0!</v>
      </c>
    </row>
    <row r="429" ht="15.95" customHeight="1">
      <c r="A429" s="352" t="s">
        <v>502</v>
      </c>
      <c r="B429" s="39" t="s">
        <v>282</v>
      </c>
      <c r="C429" s="40" t="s">
        <v>283</v>
      </c>
      <c r="D429" s="41">
        <v>0</v>
      </c>
      <c r="E429" s="42">
        <v>498</v>
      </c>
      <c r="F429" s="43">
        <v>0</v>
      </c>
      <c r="G429" s="44">
        <f t="shared" si="153"/>
        <v>498</v>
      </c>
      <c r="H429" s="45">
        <f t="shared" si="154"/>
        <v>71.64228</v>
      </c>
      <c r="I429" s="45">
        <f t="shared" si="155"/>
        <v>0</v>
      </c>
      <c r="J429" s="45">
        <f t="shared" si="156"/>
        <v>9.3134964</v>
      </c>
      <c r="K429" s="46">
        <f t="shared" si="157"/>
        <v>0</v>
      </c>
      <c r="L429" s="47">
        <v>0.20000000000000001</v>
      </c>
      <c r="M429" s="48">
        <f t="shared" si="158"/>
        <v>0</v>
      </c>
      <c r="N429" s="49">
        <v>0.050000000000000003</v>
      </c>
      <c r="O429" s="50">
        <f t="shared" si="159"/>
        <v>0</v>
      </c>
      <c r="P429" s="49">
        <v>0.050000000000000003</v>
      </c>
      <c r="Q429" s="50">
        <f t="shared" si="160"/>
        <v>0</v>
      </c>
      <c r="R429" s="51">
        <f t="shared" si="161"/>
        <v>0</v>
      </c>
      <c r="S429" s="52">
        <f t="shared" si="162"/>
        <v>0</v>
      </c>
      <c r="T429" s="53" t="e">
        <f t="shared" si="163"/>
        <v>#DIV/0!</v>
      </c>
    </row>
    <row r="430" ht="15.95" customHeight="1">
      <c r="A430" s="352" t="s">
        <v>502</v>
      </c>
      <c r="B430" s="39" t="s">
        <v>284</v>
      </c>
      <c r="C430" s="40" t="s">
        <v>285</v>
      </c>
      <c r="D430" s="41">
        <v>0</v>
      </c>
      <c r="E430" s="42">
        <v>148</v>
      </c>
      <c r="F430" s="43">
        <v>0</v>
      </c>
      <c r="G430" s="44">
        <f t="shared" si="153"/>
        <v>148</v>
      </c>
      <c r="H430" s="45">
        <f t="shared" si="154"/>
        <v>21.291279999999997</v>
      </c>
      <c r="I430" s="45">
        <f t="shared" si="155"/>
        <v>0</v>
      </c>
      <c r="J430" s="45">
        <f t="shared" si="156"/>
        <v>2.7678663999999995</v>
      </c>
      <c r="K430" s="46">
        <f t="shared" si="157"/>
        <v>0</v>
      </c>
      <c r="L430" s="47">
        <v>0.20000000000000001</v>
      </c>
      <c r="M430" s="48">
        <f t="shared" si="158"/>
        <v>0</v>
      </c>
      <c r="N430" s="49">
        <v>0.050000000000000003</v>
      </c>
      <c r="O430" s="50">
        <f t="shared" si="159"/>
        <v>0</v>
      </c>
      <c r="P430" s="49">
        <v>0.050000000000000003</v>
      </c>
      <c r="Q430" s="50">
        <f t="shared" si="160"/>
        <v>0</v>
      </c>
      <c r="R430" s="51">
        <f t="shared" si="161"/>
        <v>0</v>
      </c>
      <c r="S430" s="52">
        <f t="shared" si="162"/>
        <v>0</v>
      </c>
      <c r="T430" s="53" t="e">
        <f t="shared" si="163"/>
        <v>#DIV/0!</v>
      </c>
    </row>
    <row r="431" ht="15.95" customHeight="1">
      <c r="A431" s="352" t="s">
        <v>502</v>
      </c>
      <c r="B431" s="56" t="s">
        <v>286</v>
      </c>
      <c r="C431" s="40" t="s">
        <v>287</v>
      </c>
      <c r="D431" s="41">
        <v>0</v>
      </c>
      <c r="E431" s="42">
        <v>198</v>
      </c>
      <c r="F431" s="43">
        <v>0</v>
      </c>
      <c r="G431" s="44">
        <f t="shared" si="153"/>
        <v>198</v>
      </c>
      <c r="H431" s="45">
        <f t="shared" si="154"/>
        <v>28.484279999999998</v>
      </c>
      <c r="I431" s="45">
        <f t="shared" si="155"/>
        <v>0</v>
      </c>
      <c r="J431" s="45">
        <f t="shared" si="156"/>
        <v>3.7029563999999997</v>
      </c>
      <c r="K431" s="46">
        <f t="shared" si="157"/>
        <v>0</v>
      </c>
      <c r="L431" s="47">
        <v>0.20000000000000001</v>
      </c>
      <c r="M431" s="48">
        <f t="shared" si="158"/>
        <v>0</v>
      </c>
      <c r="N431" s="49">
        <v>0.050000000000000003</v>
      </c>
      <c r="O431" s="50">
        <f t="shared" si="159"/>
        <v>0</v>
      </c>
      <c r="P431" s="49">
        <v>0.050000000000000003</v>
      </c>
      <c r="Q431" s="50">
        <f t="shared" si="160"/>
        <v>0</v>
      </c>
      <c r="R431" s="51">
        <f t="shared" si="161"/>
        <v>0</v>
      </c>
      <c r="S431" s="52">
        <f t="shared" si="162"/>
        <v>0</v>
      </c>
      <c r="T431" s="63" t="e">
        <f t="shared" si="163"/>
        <v>#DIV/0!</v>
      </c>
    </row>
    <row r="432" ht="15.95" customHeight="1">
      <c r="A432" s="352" t="s">
        <v>502</v>
      </c>
      <c r="B432" s="56" t="s">
        <v>288</v>
      </c>
      <c r="C432" s="40" t="s">
        <v>289</v>
      </c>
      <c r="D432" s="41">
        <v>0</v>
      </c>
      <c r="E432" s="42">
        <v>198</v>
      </c>
      <c r="F432" s="43">
        <v>0</v>
      </c>
      <c r="G432" s="44">
        <f t="shared" si="153"/>
        <v>198</v>
      </c>
      <c r="H432" s="45">
        <f t="shared" si="154"/>
        <v>28.484279999999998</v>
      </c>
      <c r="I432" s="45">
        <f t="shared" si="155"/>
        <v>0</v>
      </c>
      <c r="J432" s="45">
        <f t="shared" si="156"/>
        <v>3.7029563999999997</v>
      </c>
      <c r="K432" s="46">
        <f t="shared" si="157"/>
        <v>0</v>
      </c>
      <c r="L432" s="47">
        <v>0.20000000000000001</v>
      </c>
      <c r="M432" s="48">
        <f t="shared" si="158"/>
        <v>0</v>
      </c>
      <c r="N432" s="49">
        <v>0.050000000000000003</v>
      </c>
      <c r="O432" s="50">
        <f t="shared" si="159"/>
        <v>0</v>
      </c>
      <c r="P432" s="49">
        <v>0.050000000000000003</v>
      </c>
      <c r="Q432" s="50">
        <f t="shared" si="160"/>
        <v>0</v>
      </c>
      <c r="R432" s="51">
        <f t="shared" si="161"/>
        <v>0</v>
      </c>
      <c r="S432" s="52">
        <f t="shared" si="162"/>
        <v>0</v>
      </c>
      <c r="T432" s="63" t="e">
        <f t="shared" si="163"/>
        <v>#DIV/0!</v>
      </c>
    </row>
    <row r="433" ht="15.95" customHeight="1">
      <c r="A433" s="352" t="s">
        <v>502</v>
      </c>
      <c r="B433" s="56" t="s">
        <v>290</v>
      </c>
      <c r="C433" s="40" t="s">
        <v>291</v>
      </c>
      <c r="D433" s="41">
        <v>0</v>
      </c>
      <c r="E433" s="42">
        <v>298</v>
      </c>
      <c r="F433" s="43">
        <v>0</v>
      </c>
      <c r="G433" s="44">
        <f t="shared" si="153"/>
        <v>298</v>
      </c>
      <c r="H433" s="45">
        <f t="shared" si="154"/>
        <v>42.870279999999994</v>
      </c>
      <c r="I433" s="45">
        <f t="shared" si="155"/>
        <v>0</v>
      </c>
      <c r="J433" s="45">
        <f t="shared" si="156"/>
        <v>5.5731363999999992</v>
      </c>
      <c r="K433" s="46">
        <f t="shared" si="157"/>
        <v>0</v>
      </c>
      <c r="L433" s="47">
        <v>0.20000000000000001</v>
      </c>
      <c r="M433" s="48">
        <f t="shared" si="158"/>
        <v>0</v>
      </c>
      <c r="N433" s="49">
        <v>0.050000000000000003</v>
      </c>
      <c r="O433" s="50">
        <f t="shared" si="159"/>
        <v>0</v>
      </c>
      <c r="P433" s="49">
        <v>0.050000000000000003</v>
      </c>
      <c r="Q433" s="50">
        <f t="shared" si="160"/>
        <v>0</v>
      </c>
      <c r="R433" s="51">
        <f t="shared" si="161"/>
        <v>0</v>
      </c>
      <c r="S433" s="52">
        <f t="shared" si="162"/>
        <v>0</v>
      </c>
      <c r="T433" s="63" t="e">
        <f t="shared" si="163"/>
        <v>#DIV/0!</v>
      </c>
    </row>
    <row r="434" ht="15.95" customHeight="1">
      <c r="A434" s="352" t="s">
        <v>502</v>
      </c>
      <c r="B434" s="360" t="s">
        <v>292</v>
      </c>
      <c r="C434" s="55" t="s">
        <v>293</v>
      </c>
      <c r="D434" s="68">
        <v>0</v>
      </c>
      <c r="E434" s="42">
        <v>298</v>
      </c>
      <c r="F434" s="43">
        <v>0</v>
      </c>
      <c r="G434" s="44">
        <f t="shared" ref="G434:G451" si="164">E434*(1-F434)</f>
        <v>298</v>
      </c>
      <c r="H434" s="45">
        <f t="shared" si="154"/>
        <v>42.870279999999994</v>
      </c>
      <c r="I434" s="45">
        <f t="shared" si="155"/>
        <v>0</v>
      </c>
      <c r="J434" s="45">
        <f t="shared" si="156"/>
        <v>5.5731363999999992</v>
      </c>
      <c r="K434" s="46">
        <f t="shared" si="157"/>
        <v>0</v>
      </c>
      <c r="L434" s="47">
        <v>0.20000000000000001</v>
      </c>
      <c r="M434" s="48">
        <f t="shared" si="158"/>
        <v>0</v>
      </c>
      <c r="N434" s="49">
        <v>0.050000000000000003</v>
      </c>
      <c r="O434" s="50">
        <f t="shared" si="159"/>
        <v>0</v>
      </c>
      <c r="P434" s="49">
        <v>0.050000000000000003</v>
      </c>
      <c r="Q434" s="50">
        <f t="shared" si="160"/>
        <v>0</v>
      </c>
      <c r="R434" s="51">
        <f t="shared" si="161"/>
        <v>0</v>
      </c>
      <c r="S434" s="52">
        <f t="shared" si="162"/>
        <v>0</v>
      </c>
      <c r="T434" s="69" t="e">
        <f t="shared" si="163"/>
        <v>#DIV/0!</v>
      </c>
    </row>
    <row r="435" ht="15.95" customHeight="1">
      <c r="A435" s="352" t="s">
        <v>502</v>
      </c>
      <c r="B435" s="360" t="s">
        <v>294</v>
      </c>
      <c r="C435" s="55" t="s">
        <v>295</v>
      </c>
      <c r="D435" s="68">
        <v>0</v>
      </c>
      <c r="E435" s="42">
        <v>398</v>
      </c>
      <c r="F435" s="43">
        <v>0</v>
      </c>
      <c r="G435" s="44">
        <f t="shared" si="164"/>
        <v>398</v>
      </c>
      <c r="H435" s="45">
        <f t="shared" si="154"/>
        <v>57.256279999999997</v>
      </c>
      <c r="I435" s="45">
        <f t="shared" si="155"/>
        <v>0</v>
      </c>
      <c r="J435" s="45">
        <f t="shared" si="156"/>
        <v>7.4433163999999996</v>
      </c>
      <c r="K435" s="46">
        <f t="shared" si="157"/>
        <v>0</v>
      </c>
      <c r="L435" s="47">
        <v>0.20000000000000001</v>
      </c>
      <c r="M435" s="48">
        <f t="shared" si="158"/>
        <v>0</v>
      </c>
      <c r="N435" s="49">
        <v>0.050000000000000003</v>
      </c>
      <c r="O435" s="50">
        <f t="shared" si="159"/>
        <v>0</v>
      </c>
      <c r="P435" s="49">
        <v>0.050000000000000003</v>
      </c>
      <c r="Q435" s="50">
        <f t="shared" si="160"/>
        <v>0</v>
      </c>
      <c r="R435" s="51">
        <f t="shared" si="161"/>
        <v>0</v>
      </c>
      <c r="S435" s="52">
        <f t="shared" si="162"/>
        <v>0</v>
      </c>
      <c r="T435" s="69" t="e">
        <f t="shared" si="163"/>
        <v>#DIV/0!</v>
      </c>
    </row>
    <row r="436" ht="15.95" customHeight="1">
      <c r="A436" s="352" t="s">
        <v>502</v>
      </c>
      <c r="B436" s="360" t="s">
        <v>296</v>
      </c>
      <c r="C436" s="55" t="s">
        <v>297</v>
      </c>
      <c r="D436" s="68">
        <v>0</v>
      </c>
      <c r="E436" s="42">
        <v>498</v>
      </c>
      <c r="F436" s="43">
        <v>0</v>
      </c>
      <c r="G436" s="44">
        <f t="shared" si="164"/>
        <v>498</v>
      </c>
      <c r="H436" s="45">
        <f t="shared" si="154"/>
        <v>71.64228</v>
      </c>
      <c r="I436" s="45">
        <f t="shared" si="155"/>
        <v>0</v>
      </c>
      <c r="J436" s="45">
        <f t="shared" si="156"/>
        <v>9.3134964</v>
      </c>
      <c r="K436" s="46">
        <f t="shared" si="157"/>
        <v>0</v>
      </c>
      <c r="L436" s="47">
        <v>0.20000000000000001</v>
      </c>
      <c r="M436" s="48">
        <f t="shared" si="158"/>
        <v>0</v>
      </c>
      <c r="N436" s="49">
        <v>0.050000000000000003</v>
      </c>
      <c r="O436" s="50">
        <f t="shared" si="159"/>
        <v>0</v>
      </c>
      <c r="P436" s="49">
        <v>0.050000000000000003</v>
      </c>
      <c r="Q436" s="50">
        <f t="shared" si="160"/>
        <v>0</v>
      </c>
      <c r="R436" s="51">
        <f t="shared" si="161"/>
        <v>0</v>
      </c>
      <c r="S436" s="52">
        <f t="shared" si="162"/>
        <v>0</v>
      </c>
      <c r="T436" s="69" t="e">
        <f t="shared" si="163"/>
        <v>#DIV/0!</v>
      </c>
    </row>
    <row r="437" ht="15.95" customHeight="1">
      <c r="A437" s="352" t="s">
        <v>502</v>
      </c>
      <c r="B437" s="361" t="s">
        <v>298</v>
      </c>
      <c r="C437" s="321" t="s">
        <v>299</v>
      </c>
      <c r="D437" s="68">
        <v>0</v>
      </c>
      <c r="E437" s="42">
        <v>198</v>
      </c>
      <c r="F437" s="43">
        <v>0</v>
      </c>
      <c r="G437" s="44">
        <f t="shared" si="164"/>
        <v>198</v>
      </c>
      <c r="H437" s="45">
        <f t="shared" si="154"/>
        <v>28.484279999999998</v>
      </c>
      <c r="I437" s="45">
        <f t="shared" si="155"/>
        <v>0</v>
      </c>
      <c r="J437" s="45">
        <f t="shared" si="156"/>
        <v>3.7029563999999997</v>
      </c>
      <c r="K437" s="46">
        <f t="shared" si="157"/>
        <v>0</v>
      </c>
      <c r="L437" s="47">
        <v>0.20000000000000001</v>
      </c>
      <c r="M437" s="48">
        <f t="shared" si="158"/>
        <v>0</v>
      </c>
      <c r="N437" s="49">
        <v>0.050000000000000003</v>
      </c>
      <c r="O437" s="50">
        <f t="shared" si="159"/>
        <v>0</v>
      </c>
      <c r="P437" s="49">
        <v>0.050000000000000003</v>
      </c>
      <c r="Q437" s="50">
        <f t="shared" si="160"/>
        <v>0</v>
      </c>
      <c r="R437" s="51">
        <f t="shared" si="161"/>
        <v>0</v>
      </c>
      <c r="S437" s="52">
        <f t="shared" si="162"/>
        <v>0</v>
      </c>
      <c r="T437" s="69" t="e">
        <f t="shared" si="163"/>
        <v>#DIV/0!</v>
      </c>
    </row>
    <row r="438" ht="15.95" customHeight="1">
      <c r="A438" s="352" t="s">
        <v>502</v>
      </c>
      <c r="B438" s="360" t="s">
        <v>300</v>
      </c>
      <c r="C438" s="55" t="s">
        <v>301</v>
      </c>
      <c r="D438" s="68">
        <v>0</v>
      </c>
      <c r="E438" s="42">
        <v>138</v>
      </c>
      <c r="F438" s="43">
        <v>0</v>
      </c>
      <c r="G438" s="44">
        <f t="shared" si="164"/>
        <v>138</v>
      </c>
      <c r="H438" s="45">
        <f t="shared" si="154"/>
        <v>19.852679999999999</v>
      </c>
      <c r="I438" s="45">
        <f t="shared" si="155"/>
        <v>0</v>
      </c>
      <c r="J438" s="45">
        <f t="shared" si="156"/>
        <v>2.5808483999999998</v>
      </c>
      <c r="K438" s="46">
        <f t="shared" si="157"/>
        <v>0</v>
      </c>
      <c r="L438" s="47">
        <v>0.20000000000000001</v>
      </c>
      <c r="M438" s="48">
        <f t="shared" si="158"/>
        <v>0</v>
      </c>
      <c r="N438" s="49">
        <v>0.050000000000000003</v>
      </c>
      <c r="O438" s="50">
        <f t="shared" si="159"/>
        <v>0</v>
      </c>
      <c r="P438" s="49">
        <v>0.050000000000000003</v>
      </c>
      <c r="Q438" s="50">
        <f t="shared" si="160"/>
        <v>0</v>
      </c>
      <c r="R438" s="51">
        <f t="shared" si="161"/>
        <v>0</v>
      </c>
      <c r="S438" s="52">
        <f t="shared" si="162"/>
        <v>0</v>
      </c>
      <c r="T438" s="69" t="e">
        <f t="shared" si="163"/>
        <v>#DIV/0!</v>
      </c>
    </row>
    <row r="439" ht="15.95" customHeight="1">
      <c r="A439" s="352" t="s">
        <v>502</v>
      </c>
      <c r="B439" s="360" t="s">
        <v>323</v>
      </c>
      <c r="C439" s="55" t="s">
        <v>303</v>
      </c>
      <c r="D439" s="68">
        <v>0</v>
      </c>
      <c r="E439" s="42">
        <v>148</v>
      </c>
      <c r="F439" s="43">
        <v>0</v>
      </c>
      <c r="G439" s="44">
        <f t="shared" si="164"/>
        <v>148</v>
      </c>
      <c r="H439" s="45">
        <f t="shared" si="154"/>
        <v>21.291279999999997</v>
      </c>
      <c r="I439" s="45">
        <f t="shared" si="155"/>
        <v>0</v>
      </c>
      <c r="J439" s="45">
        <f t="shared" si="156"/>
        <v>2.7678663999999995</v>
      </c>
      <c r="K439" s="46">
        <f t="shared" si="157"/>
        <v>0</v>
      </c>
      <c r="L439" s="47">
        <v>0.20000000000000001</v>
      </c>
      <c r="M439" s="48">
        <f t="shared" si="158"/>
        <v>0</v>
      </c>
      <c r="N439" s="49">
        <v>0.050000000000000003</v>
      </c>
      <c r="O439" s="50">
        <f t="shared" si="159"/>
        <v>0</v>
      </c>
      <c r="P439" s="49">
        <v>0.050000000000000003</v>
      </c>
      <c r="Q439" s="50">
        <f t="shared" si="160"/>
        <v>0</v>
      </c>
      <c r="R439" s="51">
        <f t="shared" si="161"/>
        <v>0</v>
      </c>
      <c r="S439" s="52">
        <f t="shared" si="162"/>
        <v>0</v>
      </c>
      <c r="T439" s="69" t="e">
        <f t="shared" si="163"/>
        <v>#DIV/0!</v>
      </c>
    </row>
    <row r="440" ht="15.95" customHeight="1">
      <c r="A440" s="352" t="s">
        <v>502</v>
      </c>
      <c r="B440" s="360" t="s">
        <v>304</v>
      </c>
      <c r="C440" s="55" t="s">
        <v>305</v>
      </c>
      <c r="D440" s="68">
        <v>0</v>
      </c>
      <c r="E440" s="42">
        <v>198</v>
      </c>
      <c r="F440" s="43">
        <v>0</v>
      </c>
      <c r="G440" s="44">
        <f t="shared" si="164"/>
        <v>198</v>
      </c>
      <c r="H440" s="45">
        <f t="shared" si="154"/>
        <v>28.484279999999998</v>
      </c>
      <c r="I440" s="45">
        <f t="shared" si="155"/>
        <v>0</v>
      </c>
      <c r="J440" s="45">
        <f t="shared" si="156"/>
        <v>3.7029563999999997</v>
      </c>
      <c r="K440" s="46">
        <f t="shared" si="157"/>
        <v>0</v>
      </c>
      <c r="L440" s="47">
        <v>0.20000000000000001</v>
      </c>
      <c r="M440" s="48">
        <f t="shared" si="158"/>
        <v>0</v>
      </c>
      <c r="N440" s="49">
        <v>0.050000000000000003</v>
      </c>
      <c r="O440" s="50">
        <f t="shared" si="159"/>
        <v>0</v>
      </c>
      <c r="P440" s="49">
        <v>0.050000000000000003</v>
      </c>
      <c r="Q440" s="50">
        <f t="shared" si="160"/>
        <v>0</v>
      </c>
      <c r="R440" s="51">
        <f t="shared" si="161"/>
        <v>0</v>
      </c>
      <c r="S440" s="52">
        <f t="shared" si="162"/>
        <v>0</v>
      </c>
      <c r="T440" s="69" t="e">
        <f t="shared" si="163"/>
        <v>#DIV/0!</v>
      </c>
    </row>
    <row r="441" ht="15.95" customHeight="1">
      <c r="A441" s="352" t="s">
        <v>502</v>
      </c>
      <c r="B441" s="360" t="s">
        <v>306</v>
      </c>
      <c r="C441" s="55" t="s">
        <v>307</v>
      </c>
      <c r="D441" s="68">
        <v>0</v>
      </c>
      <c r="E441" s="42">
        <v>298</v>
      </c>
      <c r="F441" s="43">
        <v>0</v>
      </c>
      <c r="G441" s="44">
        <f t="shared" si="164"/>
        <v>298</v>
      </c>
      <c r="H441" s="45">
        <f t="shared" si="154"/>
        <v>42.870279999999994</v>
      </c>
      <c r="I441" s="45">
        <f t="shared" si="155"/>
        <v>0</v>
      </c>
      <c r="J441" s="45">
        <f t="shared" si="156"/>
        <v>5.5731363999999992</v>
      </c>
      <c r="K441" s="46">
        <f t="shared" si="157"/>
        <v>0</v>
      </c>
      <c r="L441" s="47">
        <v>0.20000000000000001</v>
      </c>
      <c r="M441" s="48">
        <f t="shared" si="158"/>
        <v>0</v>
      </c>
      <c r="N441" s="49">
        <v>0.050000000000000003</v>
      </c>
      <c r="O441" s="50">
        <f t="shared" si="159"/>
        <v>0</v>
      </c>
      <c r="P441" s="49">
        <v>0.050000000000000003</v>
      </c>
      <c r="Q441" s="50">
        <f t="shared" si="160"/>
        <v>0</v>
      </c>
      <c r="R441" s="51">
        <f t="shared" si="161"/>
        <v>0</v>
      </c>
      <c r="S441" s="52">
        <f t="shared" si="162"/>
        <v>0</v>
      </c>
      <c r="T441" s="69" t="e">
        <f t="shared" si="163"/>
        <v>#DIV/0!</v>
      </c>
    </row>
    <row r="442" ht="15.95" customHeight="1">
      <c r="A442" s="352" t="s">
        <v>502</v>
      </c>
      <c r="B442" s="360" t="s">
        <v>308</v>
      </c>
      <c r="C442" s="55" t="s">
        <v>309</v>
      </c>
      <c r="D442" s="68">
        <v>0</v>
      </c>
      <c r="E442" s="42">
        <v>498</v>
      </c>
      <c r="F442" s="43">
        <v>0</v>
      </c>
      <c r="G442" s="44">
        <f t="shared" si="164"/>
        <v>498</v>
      </c>
      <c r="H442" s="45">
        <f t="shared" si="154"/>
        <v>71.64228</v>
      </c>
      <c r="I442" s="45">
        <f t="shared" si="155"/>
        <v>0</v>
      </c>
      <c r="J442" s="45">
        <f t="shared" si="156"/>
        <v>9.3134964</v>
      </c>
      <c r="K442" s="46">
        <f t="shared" si="157"/>
        <v>0</v>
      </c>
      <c r="L442" s="47">
        <v>0.20000000000000001</v>
      </c>
      <c r="M442" s="48">
        <f t="shared" si="158"/>
        <v>0</v>
      </c>
      <c r="N442" s="49">
        <v>0.050000000000000003</v>
      </c>
      <c r="O442" s="50">
        <f t="shared" si="159"/>
        <v>0</v>
      </c>
      <c r="P442" s="49">
        <v>0.050000000000000003</v>
      </c>
      <c r="Q442" s="50">
        <f t="shared" si="160"/>
        <v>0</v>
      </c>
      <c r="R442" s="51">
        <f t="shared" si="161"/>
        <v>0</v>
      </c>
      <c r="S442" s="52">
        <f t="shared" si="162"/>
        <v>0</v>
      </c>
      <c r="T442" s="69" t="e">
        <f t="shared" si="163"/>
        <v>#DIV/0!</v>
      </c>
    </row>
    <row r="443" ht="15.95" customHeight="1">
      <c r="A443" s="352" t="s">
        <v>502</v>
      </c>
      <c r="B443" s="360" t="s">
        <v>310</v>
      </c>
      <c r="C443" s="55" t="s">
        <v>311</v>
      </c>
      <c r="D443" s="68">
        <v>0</v>
      </c>
      <c r="E443" s="42">
        <v>638</v>
      </c>
      <c r="F443" s="43">
        <v>0</v>
      </c>
      <c r="G443" s="44">
        <f t="shared" si="164"/>
        <v>638</v>
      </c>
      <c r="H443" s="45">
        <f t="shared" si="154"/>
        <v>91.782679999999999</v>
      </c>
      <c r="I443" s="45">
        <f t="shared" si="155"/>
        <v>0</v>
      </c>
      <c r="J443" s="45">
        <f t="shared" si="156"/>
        <v>11.9317484</v>
      </c>
      <c r="K443" s="46">
        <f t="shared" si="157"/>
        <v>0</v>
      </c>
      <c r="L443" s="47">
        <v>0.20000000000000001</v>
      </c>
      <c r="M443" s="48">
        <f t="shared" si="158"/>
        <v>0</v>
      </c>
      <c r="N443" s="49">
        <v>0.050000000000000003</v>
      </c>
      <c r="O443" s="50">
        <f t="shared" si="159"/>
        <v>0</v>
      </c>
      <c r="P443" s="49">
        <v>0.050000000000000003</v>
      </c>
      <c r="Q443" s="50">
        <f t="shared" si="160"/>
        <v>0</v>
      </c>
      <c r="R443" s="51">
        <f t="shared" si="161"/>
        <v>0</v>
      </c>
      <c r="S443" s="52">
        <f t="shared" si="162"/>
        <v>0</v>
      </c>
      <c r="T443" s="69" t="e">
        <f t="shared" si="163"/>
        <v>#DIV/0!</v>
      </c>
    </row>
    <row r="444" ht="15.95" customHeight="1">
      <c r="A444" s="352" t="s">
        <v>502</v>
      </c>
      <c r="B444" s="360" t="s">
        <v>312</v>
      </c>
      <c r="C444" s="55" t="s">
        <v>324</v>
      </c>
      <c r="D444" s="68">
        <v>0</v>
      </c>
      <c r="E444" s="42">
        <v>178</v>
      </c>
      <c r="F444" s="43">
        <v>0</v>
      </c>
      <c r="G444" s="44">
        <f t="shared" si="164"/>
        <v>178</v>
      </c>
      <c r="H444" s="45">
        <f t="shared" si="154"/>
        <v>25.607079999999996</v>
      </c>
      <c r="I444" s="45">
        <f t="shared" si="155"/>
        <v>0</v>
      </c>
      <c r="J444" s="45">
        <f t="shared" si="156"/>
        <v>3.3289203999999994</v>
      </c>
      <c r="K444" s="46">
        <f t="shared" si="157"/>
        <v>0</v>
      </c>
      <c r="L444" s="47">
        <v>0.20000000000000001</v>
      </c>
      <c r="M444" s="48">
        <f t="shared" si="158"/>
        <v>0</v>
      </c>
      <c r="N444" s="49">
        <v>0.050000000000000003</v>
      </c>
      <c r="O444" s="50">
        <f t="shared" si="159"/>
        <v>0</v>
      </c>
      <c r="P444" s="49">
        <v>0.050000000000000003</v>
      </c>
      <c r="Q444" s="50">
        <f t="shared" si="160"/>
        <v>0</v>
      </c>
      <c r="R444" s="51">
        <f t="shared" si="161"/>
        <v>0</v>
      </c>
      <c r="S444" s="52">
        <f t="shared" si="162"/>
        <v>0</v>
      </c>
      <c r="T444" s="69" t="e">
        <f t="shared" si="163"/>
        <v>#DIV/0!</v>
      </c>
    </row>
    <row r="445" ht="15.95" customHeight="1">
      <c r="A445" s="352" t="s">
        <v>502</v>
      </c>
      <c r="B445" s="360" t="s">
        <v>314</v>
      </c>
      <c r="C445" s="55" t="s">
        <v>589</v>
      </c>
      <c r="D445" s="68">
        <v>0</v>
      </c>
      <c r="E445" s="42">
        <v>148</v>
      </c>
      <c r="F445" s="43">
        <v>0</v>
      </c>
      <c r="G445" s="44">
        <f t="shared" si="164"/>
        <v>148</v>
      </c>
      <c r="H445" s="45">
        <f t="shared" si="154"/>
        <v>21.291279999999997</v>
      </c>
      <c r="I445" s="45">
        <f t="shared" si="155"/>
        <v>0</v>
      </c>
      <c r="J445" s="45">
        <f t="shared" si="156"/>
        <v>2.7678663999999995</v>
      </c>
      <c r="K445" s="46">
        <f t="shared" si="157"/>
        <v>0</v>
      </c>
      <c r="L445" s="47">
        <v>0.20000000000000001</v>
      </c>
      <c r="M445" s="48">
        <f t="shared" si="158"/>
        <v>0</v>
      </c>
      <c r="N445" s="49">
        <v>0.050000000000000003</v>
      </c>
      <c r="O445" s="50">
        <f t="shared" si="159"/>
        <v>0</v>
      </c>
      <c r="P445" s="49">
        <v>0.050000000000000003</v>
      </c>
      <c r="Q445" s="50">
        <f t="shared" si="160"/>
        <v>0</v>
      </c>
      <c r="R445" s="51">
        <f t="shared" si="161"/>
        <v>0</v>
      </c>
      <c r="S445" s="52">
        <f t="shared" si="162"/>
        <v>0</v>
      </c>
      <c r="T445" s="69" t="e">
        <f t="shared" si="163"/>
        <v>#DIV/0!</v>
      </c>
    </row>
    <row r="446" ht="15.95" customHeight="1">
      <c r="A446" s="352" t="s">
        <v>502</v>
      </c>
      <c r="B446" s="360" t="s">
        <v>315</v>
      </c>
      <c r="C446" s="55" t="s">
        <v>590</v>
      </c>
      <c r="D446" s="68">
        <v>0</v>
      </c>
      <c r="E446" s="42">
        <v>198</v>
      </c>
      <c r="F446" s="43">
        <v>0</v>
      </c>
      <c r="G446" s="44">
        <f t="shared" si="164"/>
        <v>198</v>
      </c>
      <c r="H446" s="45">
        <f t="shared" si="154"/>
        <v>28.484279999999998</v>
      </c>
      <c r="I446" s="45">
        <f t="shared" si="155"/>
        <v>0</v>
      </c>
      <c r="J446" s="45">
        <f t="shared" si="156"/>
        <v>3.7029563999999997</v>
      </c>
      <c r="K446" s="46">
        <f t="shared" si="157"/>
        <v>0</v>
      </c>
      <c r="L446" s="47">
        <v>0.20000000000000001</v>
      </c>
      <c r="M446" s="48">
        <f t="shared" si="158"/>
        <v>0</v>
      </c>
      <c r="N446" s="49">
        <v>0.050000000000000003</v>
      </c>
      <c r="O446" s="50">
        <f t="shared" si="159"/>
        <v>0</v>
      </c>
      <c r="P446" s="49">
        <v>0.050000000000000003</v>
      </c>
      <c r="Q446" s="50">
        <f t="shared" si="160"/>
        <v>0</v>
      </c>
      <c r="R446" s="51">
        <f t="shared" si="161"/>
        <v>0</v>
      </c>
      <c r="S446" s="52">
        <f t="shared" si="162"/>
        <v>0</v>
      </c>
      <c r="T446" s="69" t="e">
        <f t="shared" si="163"/>
        <v>#DIV/0!</v>
      </c>
    </row>
    <row r="447" ht="15.95" customHeight="1">
      <c r="A447" s="352" t="s">
        <v>502</v>
      </c>
      <c r="B447" s="360" t="s">
        <v>316</v>
      </c>
      <c r="C447" s="55" t="s">
        <v>317</v>
      </c>
      <c r="D447" s="68">
        <v>0</v>
      </c>
      <c r="E447" s="42">
        <v>298</v>
      </c>
      <c r="F447" s="43">
        <v>0</v>
      </c>
      <c r="G447" s="44">
        <f t="shared" si="164"/>
        <v>298</v>
      </c>
      <c r="H447" s="45">
        <f t="shared" si="154"/>
        <v>42.870279999999994</v>
      </c>
      <c r="I447" s="45">
        <f t="shared" si="155"/>
        <v>0</v>
      </c>
      <c r="J447" s="45">
        <f t="shared" si="156"/>
        <v>5.5731363999999992</v>
      </c>
      <c r="K447" s="46">
        <f t="shared" si="157"/>
        <v>0</v>
      </c>
      <c r="L447" s="47">
        <v>0.20000000000000001</v>
      </c>
      <c r="M447" s="48">
        <f t="shared" si="158"/>
        <v>0</v>
      </c>
      <c r="N447" s="49">
        <v>0.050000000000000003</v>
      </c>
      <c r="O447" s="50">
        <f t="shared" si="159"/>
        <v>0</v>
      </c>
      <c r="P447" s="49">
        <v>0.050000000000000003</v>
      </c>
      <c r="Q447" s="50">
        <f t="shared" si="160"/>
        <v>0</v>
      </c>
      <c r="R447" s="51">
        <f t="shared" si="161"/>
        <v>0</v>
      </c>
      <c r="S447" s="52">
        <f t="shared" si="162"/>
        <v>0</v>
      </c>
      <c r="T447" s="69" t="e">
        <f t="shared" si="163"/>
        <v>#DIV/0!</v>
      </c>
    </row>
    <row r="448" ht="15.95" customHeight="1">
      <c r="A448" s="352" t="s">
        <v>502</v>
      </c>
      <c r="B448" s="360" t="s">
        <v>318</v>
      </c>
      <c r="C448" s="55" t="s">
        <v>591</v>
      </c>
      <c r="D448" s="68">
        <v>0</v>
      </c>
      <c r="E448" s="42">
        <v>448</v>
      </c>
      <c r="F448" s="43">
        <v>0</v>
      </c>
      <c r="G448" s="44">
        <f t="shared" si="164"/>
        <v>448</v>
      </c>
      <c r="H448" s="45">
        <f t="shared" si="154"/>
        <v>64.449279999999987</v>
      </c>
      <c r="I448" s="45">
        <f t="shared" si="155"/>
        <v>0</v>
      </c>
      <c r="J448" s="45">
        <f t="shared" si="156"/>
        <v>8.3784063999999994</v>
      </c>
      <c r="K448" s="46">
        <f t="shared" si="157"/>
        <v>0</v>
      </c>
      <c r="L448" s="47">
        <v>0.20000000000000001</v>
      </c>
      <c r="M448" s="48">
        <f t="shared" si="158"/>
        <v>0</v>
      </c>
      <c r="N448" s="49">
        <v>0.050000000000000003</v>
      </c>
      <c r="O448" s="50">
        <f t="shared" si="159"/>
        <v>0</v>
      </c>
      <c r="P448" s="49">
        <v>0.050000000000000003</v>
      </c>
      <c r="Q448" s="50">
        <f t="shared" si="160"/>
        <v>0</v>
      </c>
      <c r="R448" s="51">
        <f t="shared" si="161"/>
        <v>0</v>
      </c>
      <c r="S448" s="52">
        <f t="shared" si="162"/>
        <v>0</v>
      </c>
      <c r="T448" s="69" t="e">
        <f t="shared" si="163"/>
        <v>#DIV/0!</v>
      </c>
    </row>
    <row r="449" ht="15.95" customHeight="1">
      <c r="A449" s="352" t="s">
        <v>502</v>
      </c>
      <c r="B449" s="360" t="s">
        <v>319</v>
      </c>
      <c r="C449" s="55" t="s">
        <v>592</v>
      </c>
      <c r="D449" s="68">
        <v>0</v>
      </c>
      <c r="E449" s="42">
        <v>548</v>
      </c>
      <c r="F449" s="43">
        <v>0</v>
      </c>
      <c r="G449" s="44">
        <f t="shared" si="164"/>
        <v>548</v>
      </c>
      <c r="H449" s="45">
        <f t="shared" si="154"/>
        <v>78.835279999999997</v>
      </c>
      <c r="I449" s="45">
        <f t="shared" si="155"/>
        <v>0</v>
      </c>
      <c r="J449" s="45">
        <f t="shared" si="156"/>
        <v>10.248586400000001</v>
      </c>
      <c r="K449" s="46">
        <f t="shared" si="157"/>
        <v>0</v>
      </c>
      <c r="L449" s="47">
        <v>0.20000000000000001</v>
      </c>
      <c r="M449" s="48">
        <f t="shared" si="158"/>
        <v>0</v>
      </c>
      <c r="N449" s="49">
        <v>0.050000000000000003</v>
      </c>
      <c r="O449" s="50">
        <f t="shared" si="159"/>
        <v>0</v>
      </c>
      <c r="P449" s="49">
        <v>0.050000000000000003</v>
      </c>
      <c r="Q449" s="50">
        <f t="shared" si="160"/>
        <v>0</v>
      </c>
      <c r="R449" s="51">
        <f t="shared" si="161"/>
        <v>0</v>
      </c>
      <c r="S449" s="52">
        <f t="shared" si="162"/>
        <v>0</v>
      </c>
      <c r="T449" s="69" t="e">
        <f t="shared" si="163"/>
        <v>#DIV/0!</v>
      </c>
    </row>
    <row r="450" ht="15.95" customHeight="1">
      <c r="A450" s="352" t="s">
        <v>502</v>
      </c>
      <c r="B450" s="360" t="s">
        <v>320</v>
      </c>
      <c r="C450" s="55" t="s">
        <v>593</v>
      </c>
      <c r="D450" s="68">
        <v>0</v>
      </c>
      <c r="E450" s="42">
        <v>182.28</v>
      </c>
      <c r="F450" s="43">
        <v>0</v>
      </c>
      <c r="G450" s="44">
        <f t="shared" si="164"/>
        <v>182.28</v>
      </c>
      <c r="H450" s="45">
        <f t="shared" si="154"/>
        <v>26.222800799999998</v>
      </c>
      <c r="I450" s="45">
        <f t="shared" si="155"/>
        <v>0</v>
      </c>
      <c r="J450" s="45">
        <f t="shared" si="156"/>
        <v>3.4089641039999998</v>
      </c>
      <c r="K450" s="46">
        <f t="shared" si="157"/>
        <v>0</v>
      </c>
      <c r="L450" s="47">
        <v>0.20000000000000001</v>
      </c>
      <c r="M450" s="48">
        <f t="shared" si="158"/>
        <v>0</v>
      </c>
      <c r="N450" s="49">
        <v>0.050000000000000003</v>
      </c>
      <c r="O450" s="50">
        <f t="shared" si="159"/>
        <v>0</v>
      </c>
      <c r="P450" s="49">
        <v>0.050000000000000003</v>
      </c>
      <c r="Q450" s="50">
        <f t="shared" si="160"/>
        <v>0</v>
      </c>
      <c r="R450" s="51">
        <f t="shared" si="161"/>
        <v>0</v>
      </c>
      <c r="S450" s="52">
        <f t="shared" si="162"/>
        <v>0</v>
      </c>
      <c r="T450" s="69" t="e">
        <f t="shared" si="163"/>
        <v>#DIV/0!</v>
      </c>
    </row>
    <row r="451" ht="15.95" customHeight="1">
      <c r="A451" s="352" t="s">
        <v>502</v>
      </c>
      <c r="B451" s="360" t="s">
        <v>321</v>
      </c>
      <c r="C451" s="55" t="s">
        <v>594</v>
      </c>
      <c r="D451" s="68">
        <v>0</v>
      </c>
      <c r="E451" s="42">
        <v>300.95999999999998</v>
      </c>
      <c r="F451" s="43">
        <v>0</v>
      </c>
      <c r="G451" s="44">
        <f t="shared" si="164"/>
        <v>300.95999999999998</v>
      </c>
      <c r="H451" s="45">
        <f t="shared" si="154"/>
        <v>43.29610559999999</v>
      </c>
      <c r="I451" s="45">
        <f t="shared" si="155"/>
        <v>0</v>
      </c>
      <c r="J451" s="45">
        <f t="shared" si="156"/>
        <v>5.6284937279999987</v>
      </c>
      <c r="K451" s="46">
        <f t="shared" si="157"/>
        <v>0</v>
      </c>
      <c r="L451" s="47">
        <v>0.20000000000000001</v>
      </c>
      <c r="M451" s="48">
        <f t="shared" si="158"/>
        <v>0</v>
      </c>
      <c r="N451" s="49">
        <v>0.050000000000000003</v>
      </c>
      <c r="O451" s="50">
        <f t="shared" si="159"/>
        <v>0</v>
      </c>
      <c r="P451" s="49">
        <v>0.050000000000000003</v>
      </c>
      <c r="Q451" s="50">
        <f t="shared" si="160"/>
        <v>0</v>
      </c>
      <c r="R451" s="51">
        <f t="shared" si="161"/>
        <v>0</v>
      </c>
      <c r="S451" s="52">
        <f t="shared" si="162"/>
        <v>0</v>
      </c>
      <c r="T451" s="69" t="e">
        <f t="shared" si="163"/>
        <v>#DIV/0!</v>
      </c>
    </row>
    <row r="452" ht="15.95" customHeight="1">
      <c r="A452" s="349" t="s">
        <v>500</v>
      </c>
      <c r="B452" s="74"/>
      <c r="C452" s="75"/>
      <c r="D452" s="76">
        <f>SUM(D299:D451)</f>
        <v>0</v>
      </c>
      <c r="E452" s="77"/>
      <c r="F452" s="78"/>
      <c r="G452" s="79"/>
      <c r="H452" s="80"/>
      <c r="I452" s="80">
        <f>SUM(I304:I425)</f>
        <v>0</v>
      </c>
      <c r="J452" s="81">
        <v>0.13</v>
      </c>
      <c r="K452" s="80">
        <f>SUM(K304:K425)</f>
        <v>0</v>
      </c>
      <c r="L452" s="81">
        <v>0.20000000000000001</v>
      </c>
      <c r="M452" s="82">
        <f>SUM(M304:M425)</f>
        <v>0</v>
      </c>
      <c r="N452" s="81" t="e">
        <f>O452/K452</f>
        <v>#DIV/0!</v>
      </c>
      <c r="O452" s="80">
        <f>SUM(O304:O425)</f>
        <v>0</v>
      </c>
      <c r="P452" s="81" t="e">
        <f>Q452/K452</f>
        <v>#DIV/0!</v>
      </c>
      <c r="Q452" s="82">
        <f>SUM(Q304:Q425)</f>
        <v>0</v>
      </c>
      <c r="R452" s="82"/>
      <c r="S452" s="80">
        <f>SUM(S299:S431)</f>
        <v>0</v>
      </c>
      <c r="T452" s="81">
        <v>0.60999999999999999</v>
      </c>
    </row>
    <row r="453" thickBot="1" ht="15.95" customHeight="1">
      <c r="A453" s="100" t="s">
        <v>503</v>
      </c>
      <c r="B453" s="98"/>
      <c r="C453" s="98"/>
      <c r="D453" s="99">
        <f>D202+D298+D452</f>
        <v>9622</v>
      </c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1">
        <f>S202+S298+S452</f>
        <v>130614.76999999995</v>
      </c>
      <c r="T453" s="100"/>
    </row>
    <row r="454" ht="15.95" customHeight="1"/>
    <row r="455" ht="15.9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</sheetData>
  <autoFilter ref="B7:T202">
    <sortState ref="B8:T202">
      <sortCondition ref="B7:B202"/>
    </sortState>
  </autoFilter>
  <mergeCells count="3">
    <mergeCell ref="A2:M2"/>
    <mergeCell ref="N3:S3"/>
    <mergeCell ref="N4:S5"/>
  </mergeCells>
  <conditionalFormatting sqref="B423:B424">
    <cfRule priority="21" dxfId="0" type="duplicateValues"/>
  </conditionalFormatting>
  <conditionalFormatting sqref="B394">
    <cfRule priority="27" dxfId="0" type="duplicateValues"/>
  </conditionalFormatting>
  <pageMargins left="0.7" right="0.7" top="0.75" bottom="0.75" header="0" footer="0"/>
  <pageSetup r:id="rId1"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="80" zoomScaleNormal="80" workbookViewId="0">
      <pane activePane="bottomLeft" state="frozen" topLeftCell="A8" ySplit="7"/>
      <selection pane="bottomLeft" activeCell="C21" sqref="C21"/>
    </sheetView>
  </sheetViews>
  <sheetFormatPr defaultColWidth="14.42578" defaultRowHeight="15" customHeight="1"/>
  <cols>
    <col min="1" max="1" width="14.42578" style="12"/>
    <col min="2" max="2" width="79.42578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46054</v>
      </c>
      <c r="F4" s="15"/>
      <c r="I4" s="15"/>
      <c r="M4" s="15"/>
      <c r="N4" s="17">
        <f>S239+S360+S514</f>
        <v>810857.12999999977</v>
      </c>
      <c r="O4" s="18"/>
      <c r="P4" s="18"/>
      <c r="Q4" s="18"/>
      <c r="R4" s="18"/>
      <c r="S4" s="19"/>
    </row>
    <row r="5" ht="27" customHeight="1">
      <c r="A5" s="341">
        <v>46081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0.14591000000000001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62" t="s">
        <v>523</v>
      </c>
      <c r="C8" s="40" t="s">
        <v>119</v>
      </c>
      <c r="D8" s="363">
        <v>3266</v>
      </c>
      <c r="E8" s="363">
        <v>248</v>
      </c>
      <c r="F8" s="364">
        <v>0.80000000000000004</v>
      </c>
      <c r="G8" s="44">
        <f t="shared" ref="G8:G39" si="0">ROUNDDOWN(E8*(1-F8),0)</f>
        <v>49</v>
      </c>
      <c r="H8" s="45">
        <f t="shared" ref="H8:H39" si="1">G8*$C$6</f>
        <v>7.1495900000000008</v>
      </c>
      <c r="I8" s="45">
        <f t="shared" ref="I8:I39" si="2">H8*D8</f>
        <v>23350.560940000003</v>
      </c>
      <c r="J8" s="45">
        <f t="shared" ref="J8:J39" si="3">H8*0.13</f>
        <v>0.92944670000000018</v>
      </c>
      <c r="K8" s="46">
        <f t="shared" ref="K8:K39" si="4">(H8-J8)*D8</f>
        <v>20314.988017800002</v>
      </c>
      <c r="L8" s="47">
        <v>0.20000000000000001</v>
      </c>
      <c r="M8" s="48">
        <f t="shared" ref="M8:M39" si="5">K8*L8</f>
        <v>4062.9976035600007</v>
      </c>
      <c r="N8" s="49">
        <v>0.050000000000000003</v>
      </c>
      <c r="O8" s="50">
        <f t="shared" ref="O8:O39" si="6">K8*N8</f>
        <v>1015.7494008900002</v>
      </c>
      <c r="P8" s="49">
        <v>0.050000000000000003</v>
      </c>
      <c r="Q8" s="50">
        <f t="shared" ref="Q8:Q39" si="7">K8*P8</f>
        <v>1015.7494008900002</v>
      </c>
      <c r="R8" s="51">
        <f t="shared" ref="R8:R39" si="8">IFERROR(ROUND((K8-M8-O8-Q8)/D8,2),0)</f>
        <v>4.3499999999999996</v>
      </c>
      <c r="S8" s="52">
        <f t="shared" ref="S8:S39" si="9">+D8*R8</f>
        <v>14207.099999999999</v>
      </c>
      <c r="T8" s="53">
        <f t="shared" ref="T8:T39" si="10">S8/I8</f>
        <v>0.60842649718375441</v>
      </c>
    </row>
    <row r="9" ht="15.95" customHeight="1">
      <c r="A9" s="342" t="s">
        <v>485</v>
      </c>
      <c r="B9" s="362" t="s">
        <v>481</v>
      </c>
      <c r="C9" s="40" t="s">
        <v>121</v>
      </c>
      <c r="D9" s="363">
        <v>189</v>
      </c>
      <c r="E9" s="363">
        <v>348</v>
      </c>
      <c r="F9" s="364">
        <v>0.71999999999999997</v>
      </c>
      <c r="G9" s="44">
        <f t="shared" si="0"/>
        <v>97</v>
      </c>
      <c r="H9" s="45">
        <f t="shared" si="1"/>
        <v>14.153270000000001</v>
      </c>
      <c r="I9" s="45">
        <f t="shared" si="2"/>
        <v>2674.96803</v>
      </c>
      <c r="J9" s="45">
        <f t="shared" si="3"/>
        <v>1.8399251000000001</v>
      </c>
      <c r="K9" s="46">
        <f t="shared" si="4"/>
        <v>2327.2221861000003</v>
      </c>
      <c r="L9" s="47">
        <v>0.20000000000000001</v>
      </c>
      <c r="M9" s="48">
        <f t="shared" si="5"/>
        <v>465.44443722000005</v>
      </c>
      <c r="N9" s="49">
        <v>0.050000000000000003</v>
      </c>
      <c r="O9" s="50">
        <f t="shared" si="6"/>
        <v>116.36110930500001</v>
      </c>
      <c r="P9" s="49">
        <v>0.050000000000000003</v>
      </c>
      <c r="Q9" s="50">
        <f t="shared" si="7"/>
        <v>116.36110930500001</v>
      </c>
      <c r="R9" s="51">
        <f t="shared" si="8"/>
        <v>8.6199999999999992</v>
      </c>
      <c r="S9" s="52">
        <f t="shared" si="9"/>
        <v>1629.1799999999998</v>
      </c>
      <c r="T9" s="53">
        <f t="shared" si="10"/>
        <v>0.60904653129630104</v>
      </c>
    </row>
    <row r="10" ht="15.95" customHeight="1">
      <c r="A10" s="342" t="s">
        <v>485</v>
      </c>
      <c r="B10" s="362" t="s">
        <v>481</v>
      </c>
      <c r="C10" s="40" t="s">
        <v>121</v>
      </c>
      <c r="D10" s="363">
        <v>1</v>
      </c>
      <c r="E10" s="363">
        <v>348</v>
      </c>
      <c r="F10" s="364">
        <v>0</v>
      </c>
      <c r="G10" s="44">
        <f t="shared" si="0"/>
        <v>348</v>
      </c>
      <c r="H10" s="45">
        <f t="shared" si="1"/>
        <v>50.776680000000006</v>
      </c>
      <c r="I10" s="45">
        <f t="shared" si="2"/>
        <v>50.776680000000006</v>
      </c>
      <c r="J10" s="45">
        <f t="shared" si="3"/>
        <v>6.6009684000000011</v>
      </c>
      <c r="K10" s="46">
        <f t="shared" si="4"/>
        <v>44.175711600000007</v>
      </c>
      <c r="L10" s="47">
        <v>0.20000000000000001</v>
      </c>
      <c r="M10" s="48">
        <f t="shared" si="5"/>
        <v>8.835142320000001</v>
      </c>
      <c r="N10" s="49">
        <v>0.050000000000000003</v>
      </c>
      <c r="O10" s="50">
        <f t="shared" si="6"/>
        <v>2.2087855800000002</v>
      </c>
      <c r="P10" s="49">
        <v>0.050000000000000003</v>
      </c>
      <c r="Q10" s="50">
        <f t="shared" si="7"/>
        <v>2.2087855800000002</v>
      </c>
      <c r="R10" s="51">
        <f t="shared" si="8"/>
        <v>30.920000000000002</v>
      </c>
      <c r="S10" s="52">
        <f t="shared" si="9"/>
        <v>30.920000000000002</v>
      </c>
      <c r="T10" s="53">
        <f t="shared" si="10"/>
        <v>0.60894095478475552</v>
      </c>
    </row>
    <row r="11" ht="15.95" customHeight="1">
      <c r="A11" s="342" t="s">
        <v>485</v>
      </c>
      <c r="B11" s="362" t="s">
        <v>22</v>
      </c>
      <c r="C11" s="59" t="str">
        <f>VLOOKUP(B11,'New template'!A:L,2,FALSE)</f>
        <v>E05367</v>
      </c>
      <c r="D11" s="363">
        <v>20</v>
      </c>
      <c r="E11" s="363">
        <v>278</v>
      </c>
      <c r="F11" s="364">
        <v>0.80000000000000004</v>
      </c>
      <c r="G11" s="44">
        <f t="shared" si="0"/>
        <v>55</v>
      </c>
      <c r="H11" s="45">
        <f t="shared" si="1"/>
        <v>8.0250500000000002</v>
      </c>
      <c r="I11" s="45">
        <f t="shared" si="2"/>
        <v>160.501</v>
      </c>
      <c r="J11" s="45">
        <f t="shared" si="3"/>
        <v>1.0432565</v>
      </c>
      <c r="K11" s="46">
        <f t="shared" si="4"/>
        <v>139.63587000000001</v>
      </c>
      <c r="L11" s="47">
        <v>0.20000000000000001</v>
      </c>
      <c r="M11" s="48">
        <f t="shared" si="5"/>
        <v>27.927174000000004</v>
      </c>
      <c r="N11" s="49">
        <v>0.050000000000000003</v>
      </c>
      <c r="O11" s="50">
        <f t="shared" si="6"/>
        <v>6.9817935000000011</v>
      </c>
      <c r="P11" s="49">
        <v>0.050000000000000003</v>
      </c>
      <c r="Q11" s="50">
        <f t="shared" si="7"/>
        <v>6.9817935000000011</v>
      </c>
      <c r="R11" s="51">
        <f t="shared" si="8"/>
        <v>4.8899999999999997</v>
      </c>
      <c r="S11" s="52">
        <f t="shared" si="9"/>
        <v>97.799999999999997</v>
      </c>
      <c r="T11" s="53">
        <f t="shared" si="10"/>
        <v>0.60934199786917209</v>
      </c>
    </row>
    <row r="12" ht="15.95" customHeight="1">
      <c r="A12" s="342" t="s">
        <v>485</v>
      </c>
      <c r="B12" s="362" t="s">
        <v>26</v>
      </c>
      <c r="C12" s="59" t="str">
        <f>VLOOKUP(B12,'New template'!A:L,2,FALSE)</f>
        <v>E03174</v>
      </c>
      <c r="D12" s="363">
        <v>14847</v>
      </c>
      <c r="E12" s="363">
        <v>268</v>
      </c>
      <c r="F12" s="364">
        <v>0.92000000000000004</v>
      </c>
      <c r="G12" s="44">
        <f t="shared" si="0"/>
        <v>21</v>
      </c>
      <c r="H12" s="45">
        <f t="shared" si="1"/>
        <v>3.0641100000000003</v>
      </c>
      <c r="I12" s="45">
        <f t="shared" si="2"/>
        <v>45492.841170000007</v>
      </c>
      <c r="J12" s="45">
        <f t="shared" si="3"/>
        <v>0.39833430000000003</v>
      </c>
      <c r="K12" s="46">
        <f t="shared" si="4"/>
        <v>39578.7718179</v>
      </c>
      <c r="L12" s="47">
        <v>0.20000000000000001</v>
      </c>
      <c r="M12" s="48">
        <f t="shared" si="5"/>
        <v>7915.7543635800002</v>
      </c>
      <c r="N12" s="49">
        <v>0.050000000000000003</v>
      </c>
      <c r="O12" s="50">
        <f t="shared" si="6"/>
        <v>1978.9385908950001</v>
      </c>
      <c r="P12" s="49">
        <v>0.050000000000000003</v>
      </c>
      <c r="Q12" s="50">
        <f t="shared" si="7"/>
        <v>1978.9385908950001</v>
      </c>
      <c r="R12" s="51">
        <f t="shared" si="8"/>
        <v>1.8700000000000001</v>
      </c>
      <c r="S12" s="52">
        <f t="shared" si="9"/>
        <v>27763.890000000003</v>
      </c>
      <c r="T12" s="53">
        <f t="shared" si="10"/>
        <v>0.61029140598738296</v>
      </c>
    </row>
    <row r="13" ht="15.95" customHeight="1">
      <c r="A13" s="342" t="s">
        <v>485</v>
      </c>
      <c r="B13" s="362" t="s">
        <v>26</v>
      </c>
      <c r="C13" s="59" t="str">
        <f>VLOOKUP(B13,'New template'!A:L,2,FALSE)</f>
        <v>E03174</v>
      </c>
      <c r="D13" s="363">
        <v>18</v>
      </c>
      <c r="E13" s="363">
        <v>268</v>
      </c>
      <c r="F13" s="364">
        <v>0.83999999999999997</v>
      </c>
      <c r="G13" s="44">
        <f t="shared" si="0"/>
        <v>42</v>
      </c>
      <c r="H13" s="45">
        <f t="shared" si="1"/>
        <v>6.1282200000000007</v>
      </c>
      <c r="I13" s="45">
        <f t="shared" si="2"/>
        <v>110.30796000000001</v>
      </c>
      <c r="J13" s="45">
        <f t="shared" si="3"/>
        <v>0.79666860000000006</v>
      </c>
      <c r="K13" s="46">
        <f t="shared" si="4"/>
        <v>95.96792520000001</v>
      </c>
      <c r="L13" s="47">
        <v>0.20000000000000001</v>
      </c>
      <c r="M13" s="48">
        <f t="shared" si="5"/>
        <v>19.193585040000002</v>
      </c>
      <c r="N13" s="49">
        <v>0.050000000000000003</v>
      </c>
      <c r="O13" s="50">
        <f t="shared" si="6"/>
        <v>4.7983962600000005</v>
      </c>
      <c r="P13" s="49">
        <v>0.050000000000000003</v>
      </c>
      <c r="Q13" s="50">
        <f t="shared" si="7"/>
        <v>4.7983962600000005</v>
      </c>
      <c r="R13" s="51">
        <f t="shared" si="8"/>
        <v>3.73</v>
      </c>
      <c r="S13" s="52">
        <f t="shared" si="9"/>
        <v>67.140000000000001</v>
      </c>
      <c r="T13" s="53">
        <f t="shared" si="10"/>
        <v>0.60865961078420805</v>
      </c>
    </row>
    <row r="14" ht="15.95" customHeight="1">
      <c r="A14" s="342" t="s">
        <v>485</v>
      </c>
      <c r="B14" s="362" t="s">
        <v>28</v>
      </c>
      <c r="C14" s="59" t="str">
        <f>VLOOKUP(B14,'New template'!A:L,2,FALSE)</f>
        <v>E05445</v>
      </c>
      <c r="D14" s="363">
        <v>106</v>
      </c>
      <c r="E14" s="363">
        <v>368</v>
      </c>
      <c r="F14" s="364">
        <v>0.80000000000000004</v>
      </c>
      <c r="G14" s="44">
        <f t="shared" si="0"/>
        <v>73</v>
      </c>
      <c r="H14" s="45">
        <f t="shared" si="1"/>
        <v>10.651430000000001</v>
      </c>
      <c r="I14" s="45">
        <f t="shared" si="2"/>
        <v>1129.0515800000001</v>
      </c>
      <c r="J14" s="45">
        <f t="shared" si="3"/>
        <v>1.3846859000000002</v>
      </c>
      <c r="K14" s="46">
        <f t="shared" si="4"/>
        <v>982.27487460000009</v>
      </c>
      <c r="L14" s="47">
        <v>0.20000000000000001</v>
      </c>
      <c r="M14" s="48">
        <f t="shared" si="5"/>
        <v>196.45497492000004</v>
      </c>
      <c r="N14" s="49">
        <v>0.050000000000000003</v>
      </c>
      <c r="O14" s="50">
        <f t="shared" si="6"/>
        <v>49.11374373000001</v>
      </c>
      <c r="P14" s="49">
        <v>0.050000000000000003</v>
      </c>
      <c r="Q14" s="50">
        <f t="shared" si="7"/>
        <v>49.11374373000001</v>
      </c>
      <c r="R14" s="51">
        <f t="shared" si="8"/>
        <v>6.4900000000000002</v>
      </c>
      <c r="S14" s="52">
        <f t="shared" si="9"/>
        <v>687.94000000000005</v>
      </c>
      <c r="T14" s="53">
        <f t="shared" si="10"/>
        <v>0.6093078581936886</v>
      </c>
    </row>
    <row r="15" ht="15.95" customHeight="1">
      <c r="A15" s="342" t="s">
        <v>485</v>
      </c>
      <c r="B15" s="362" t="s">
        <v>30</v>
      </c>
      <c r="C15" s="59" t="str">
        <f>VLOOKUP(B15,'New template'!A:L,2,FALSE)</f>
        <v>E05444</v>
      </c>
      <c r="D15" s="363">
        <v>844</v>
      </c>
      <c r="E15" s="363">
        <v>498</v>
      </c>
      <c r="F15" s="364">
        <v>0.80000000000000004</v>
      </c>
      <c r="G15" s="44">
        <f t="shared" si="0"/>
        <v>99</v>
      </c>
      <c r="H15" s="45">
        <f t="shared" si="1"/>
        <v>14.44509</v>
      </c>
      <c r="I15" s="45">
        <f t="shared" si="2"/>
        <v>12191.65596</v>
      </c>
      <c r="J15" s="45">
        <f t="shared" si="3"/>
        <v>1.8778617000000002</v>
      </c>
      <c r="K15" s="46">
        <f t="shared" si="4"/>
        <v>10606.7406852</v>
      </c>
      <c r="L15" s="47">
        <v>0.20000000000000001</v>
      </c>
      <c r="M15" s="48">
        <f t="shared" si="5"/>
        <v>2121.34813704</v>
      </c>
      <c r="N15" s="49">
        <v>0.050000000000000003</v>
      </c>
      <c r="O15" s="50">
        <f t="shared" si="6"/>
        <v>530.33703426</v>
      </c>
      <c r="P15" s="49">
        <v>0.050000000000000003</v>
      </c>
      <c r="Q15" s="50">
        <f t="shared" si="7"/>
        <v>530.33703426</v>
      </c>
      <c r="R15" s="51">
        <f t="shared" si="8"/>
        <v>8.8000000000000007</v>
      </c>
      <c r="S15" s="52">
        <f t="shared" si="9"/>
        <v>7427.2000000000007</v>
      </c>
      <c r="T15" s="53">
        <f t="shared" si="10"/>
        <v>0.60920354251859976</v>
      </c>
    </row>
    <row r="16" ht="15.95" customHeight="1">
      <c r="A16" s="342" t="s">
        <v>485</v>
      </c>
      <c r="B16" s="362" t="s">
        <v>24</v>
      </c>
      <c r="C16" s="59" t="str">
        <f>VLOOKUP(B16,'New template'!A:L,2,FALSE)</f>
        <v>E02452</v>
      </c>
      <c r="D16" s="363">
        <v>107</v>
      </c>
      <c r="E16" s="363">
        <v>278</v>
      </c>
      <c r="F16" s="364">
        <v>0.90000000000000002</v>
      </c>
      <c r="G16" s="44">
        <f t="shared" si="0"/>
        <v>27</v>
      </c>
      <c r="H16" s="45">
        <f t="shared" si="1"/>
        <v>3.9395700000000002</v>
      </c>
      <c r="I16" s="45">
        <f t="shared" si="2"/>
        <v>421.53399000000002</v>
      </c>
      <c r="J16" s="45">
        <f t="shared" si="3"/>
        <v>0.5121441000000001</v>
      </c>
      <c r="K16" s="46">
        <f t="shared" si="4"/>
        <v>366.73457130000003</v>
      </c>
      <c r="L16" s="47">
        <v>0.20000000000000001</v>
      </c>
      <c r="M16" s="48">
        <f t="shared" si="5"/>
        <v>73.346914260000005</v>
      </c>
      <c r="N16" s="49">
        <v>0.050000000000000003</v>
      </c>
      <c r="O16" s="50">
        <f t="shared" si="6"/>
        <v>18.336728565000001</v>
      </c>
      <c r="P16" s="49">
        <v>0.050000000000000003</v>
      </c>
      <c r="Q16" s="50">
        <f t="shared" si="7"/>
        <v>18.336728565000001</v>
      </c>
      <c r="R16" s="51">
        <f t="shared" si="8"/>
        <v>2.3999999999999999</v>
      </c>
      <c r="S16" s="52">
        <f t="shared" si="9"/>
        <v>256.80000000000001</v>
      </c>
      <c r="T16" s="53">
        <f t="shared" si="10"/>
        <v>0.60920354251859976</v>
      </c>
    </row>
    <row r="17" ht="15.95" customHeight="1">
      <c r="A17" s="342" t="s">
        <v>485</v>
      </c>
      <c r="B17" s="362" t="s">
        <v>38</v>
      </c>
      <c r="C17" s="59" t="str">
        <f>VLOOKUP(B17,'New template'!A:L,2,FALSE)</f>
        <v>E02895</v>
      </c>
      <c r="D17" s="363">
        <v>30</v>
      </c>
      <c r="E17" s="363">
        <v>268</v>
      </c>
      <c r="F17" s="364">
        <v>0.90000000000000002</v>
      </c>
      <c r="G17" s="44">
        <f t="shared" si="0"/>
        <v>26</v>
      </c>
      <c r="H17" s="45">
        <f t="shared" si="1"/>
        <v>3.7936600000000005</v>
      </c>
      <c r="I17" s="45">
        <f t="shared" si="2"/>
        <v>113.80980000000001</v>
      </c>
      <c r="J17" s="45">
        <f t="shared" si="3"/>
        <v>0.49317580000000005</v>
      </c>
      <c r="K17" s="46">
        <f t="shared" si="4"/>
        <v>99.014526000000018</v>
      </c>
      <c r="L17" s="47">
        <v>0.20000000000000001</v>
      </c>
      <c r="M17" s="48">
        <f t="shared" si="5"/>
        <v>19.802905200000005</v>
      </c>
      <c r="N17" s="49">
        <v>0.050000000000000003</v>
      </c>
      <c r="O17" s="50">
        <f t="shared" si="6"/>
        <v>4.9507263000000012</v>
      </c>
      <c r="P17" s="49">
        <v>0.050000000000000003</v>
      </c>
      <c r="Q17" s="50">
        <f t="shared" si="7"/>
        <v>4.9507263000000012</v>
      </c>
      <c r="R17" s="51">
        <f t="shared" si="8"/>
        <v>2.3100000000000001</v>
      </c>
      <c r="S17" s="52">
        <f t="shared" si="9"/>
        <v>69.299999999999997</v>
      </c>
      <c r="T17" s="53">
        <f t="shared" si="10"/>
        <v>0.60891065620008111</v>
      </c>
    </row>
    <row r="18" ht="15.95" customHeight="1">
      <c r="A18" s="342" t="s">
        <v>485</v>
      </c>
      <c r="B18" s="362" t="s">
        <v>40</v>
      </c>
      <c r="C18" s="59" t="str">
        <f>VLOOKUP(B18,'New template'!A:L,2,FALSE)</f>
        <v>E02950</v>
      </c>
      <c r="D18" s="363">
        <v>29</v>
      </c>
      <c r="E18" s="363">
        <v>288</v>
      </c>
      <c r="F18" s="364">
        <v>0.84999999999999998</v>
      </c>
      <c r="G18" s="44">
        <f t="shared" si="0"/>
        <v>43</v>
      </c>
      <c r="H18" s="45">
        <f t="shared" si="1"/>
        <v>6.2741300000000004</v>
      </c>
      <c r="I18" s="45">
        <f t="shared" si="2"/>
        <v>181.94977</v>
      </c>
      <c r="J18" s="45">
        <f t="shared" si="3"/>
        <v>0.81563690000000011</v>
      </c>
      <c r="K18" s="46">
        <f t="shared" si="4"/>
        <v>158.29629990000001</v>
      </c>
      <c r="L18" s="47">
        <v>0.20000000000000001</v>
      </c>
      <c r="M18" s="48">
        <f t="shared" si="5"/>
        <v>31.659259980000002</v>
      </c>
      <c r="N18" s="49">
        <v>0.050000000000000003</v>
      </c>
      <c r="O18" s="50">
        <f t="shared" si="6"/>
        <v>7.9148149950000004</v>
      </c>
      <c r="P18" s="49">
        <v>0.050000000000000003</v>
      </c>
      <c r="Q18" s="50">
        <f t="shared" si="7"/>
        <v>7.9148149950000004</v>
      </c>
      <c r="R18" s="51">
        <f t="shared" si="8"/>
        <v>3.8199999999999998</v>
      </c>
      <c r="S18" s="52">
        <f t="shared" si="9"/>
        <v>110.78</v>
      </c>
      <c r="T18" s="53">
        <f t="shared" si="10"/>
        <v>0.60884935441248433</v>
      </c>
    </row>
    <row r="19" ht="15.95" customHeight="1">
      <c r="A19" s="342" t="s">
        <v>485</v>
      </c>
      <c r="B19" s="362" t="s">
        <v>292</v>
      </c>
      <c r="C19" s="59" t="str">
        <f>VLOOKUP(B19,'New template'!A:L,2,FALSE)</f>
        <v>E06132</v>
      </c>
      <c r="D19" s="363">
        <v>49</v>
      </c>
      <c r="E19" s="363">
        <v>298</v>
      </c>
      <c r="F19" s="364">
        <v>0.5</v>
      </c>
      <c r="G19" s="44">
        <f t="shared" si="0"/>
        <v>149</v>
      </c>
      <c r="H19" s="45">
        <f t="shared" si="1"/>
        <v>21.740590000000001</v>
      </c>
      <c r="I19" s="45">
        <f t="shared" si="2"/>
        <v>1065.28891</v>
      </c>
      <c r="J19" s="45">
        <f t="shared" si="3"/>
        <v>2.8262767000000002</v>
      </c>
      <c r="K19" s="46">
        <f t="shared" si="4"/>
        <v>926.80135169999994</v>
      </c>
      <c r="L19" s="47">
        <v>0.20000000000000001</v>
      </c>
      <c r="M19" s="48">
        <f t="shared" si="5"/>
        <v>185.36027034</v>
      </c>
      <c r="N19" s="49">
        <v>0.050000000000000003</v>
      </c>
      <c r="O19" s="50">
        <f t="shared" si="6"/>
        <v>46.340067585</v>
      </c>
      <c r="P19" s="49">
        <v>0.050000000000000003</v>
      </c>
      <c r="Q19" s="50">
        <f t="shared" si="7"/>
        <v>46.340067585</v>
      </c>
      <c r="R19" s="51">
        <f t="shared" si="8"/>
        <v>13.24</v>
      </c>
      <c r="S19" s="52">
        <f t="shared" si="9"/>
        <v>648.75999999999999</v>
      </c>
      <c r="T19" s="53">
        <f t="shared" si="10"/>
        <v>0.60899911179963373</v>
      </c>
    </row>
    <row r="20" ht="15.95" customHeight="1">
      <c r="A20" s="342" t="s">
        <v>485</v>
      </c>
      <c r="B20" s="362" t="s">
        <v>292</v>
      </c>
      <c r="C20" s="59" t="str">
        <f>VLOOKUP(B20,'New template'!A:L,2,FALSE)</f>
        <v>E06132</v>
      </c>
      <c r="D20" s="363">
        <v>1</v>
      </c>
      <c r="E20" s="363">
        <v>298</v>
      </c>
      <c r="F20" s="364">
        <v>0</v>
      </c>
      <c r="G20" s="44">
        <f t="shared" si="0"/>
        <v>298</v>
      </c>
      <c r="H20" s="45">
        <f t="shared" si="1"/>
        <v>43.481180000000002</v>
      </c>
      <c r="I20" s="45">
        <f t="shared" si="2"/>
        <v>43.481180000000002</v>
      </c>
      <c r="J20" s="45">
        <f t="shared" si="3"/>
        <v>5.6525534000000004</v>
      </c>
      <c r="K20" s="46">
        <f t="shared" si="4"/>
        <v>37.8286266</v>
      </c>
      <c r="L20" s="47">
        <v>0.20000000000000001</v>
      </c>
      <c r="M20" s="48">
        <f t="shared" si="5"/>
        <v>7.5657253200000003</v>
      </c>
      <c r="N20" s="49">
        <v>0.050000000000000003</v>
      </c>
      <c r="O20" s="50">
        <f t="shared" si="6"/>
        <v>1.8914313300000001</v>
      </c>
      <c r="P20" s="49">
        <v>0.050000000000000003</v>
      </c>
      <c r="Q20" s="50">
        <f t="shared" si="7"/>
        <v>1.8914313300000001</v>
      </c>
      <c r="R20" s="51">
        <f t="shared" si="8"/>
        <v>26.48</v>
      </c>
      <c r="S20" s="52">
        <f t="shared" si="9"/>
        <v>26.48</v>
      </c>
      <c r="T20" s="53">
        <f t="shared" si="10"/>
        <v>0.60899911179963373</v>
      </c>
    </row>
    <row r="21" ht="15.95" customHeight="1">
      <c r="A21" s="342" t="s">
        <v>485</v>
      </c>
      <c r="B21" s="362" t="s">
        <v>294</v>
      </c>
      <c r="C21" s="59" t="str">
        <f>VLOOKUP(B21,'New template'!A:L,2,FALSE)</f>
        <v>E06690</v>
      </c>
      <c r="D21" s="363">
        <v>101</v>
      </c>
      <c r="E21" s="363">
        <v>398</v>
      </c>
      <c r="F21" s="364">
        <v>0.5</v>
      </c>
      <c r="G21" s="44">
        <f t="shared" si="0"/>
        <v>199</v>
      </c>
      <c r="H21" s="45">
        <f t="shared" si="1"/>
        <v>29.036090000000002</v>
      </c>
      <c r="I21" s="45">
        <f t="shared" si="2"/>
        <v>2932.64509</v>
      </c>
      <c r="J21" s="45">
        <f t="shared" si="3"/>
        <v>3.7746917000000004</v>
      </c>
      <c r="K21" s="46">
        <f t="shared" si="4"/>
        <v>2551.4012283000002</v>
      </c>
      <c r="L21" s="47">
        <v>0.20000000000000001</v>
      </c>
      <c r="M21" s="48">
        <f t="shared" si="5"/>
        <v>510.28024566000005</v>
      </c>
      <c r="N21" s="49">
        <v>0.050000000000000003</v>
      </c>
      <c r="O21" s="50">
        <f t="shared" si="6"/>
        <v>127.57006141500001</v>
      </c>
      <c r="P21" s="49">
        <v>0.050000000000000003</v>
      </c>
      <c r="Q21" s="50">
        <f t="shared" si="7"/>
        <v>127.57006141500001</v>
      </c>
      <c r="R21" s="51">
        <f t="shared" si="8"/>
        <v>17.68</v>
      </c>
      <c r="S21" s="52">
        <f t="shared" si="9"/>
        <v>1785.6800000000001</v>
      </c>
      <c r="T21" s="53">
        <f t="shared" si="10"/>
        <v>0.60889741008517329</v>
      </c>
    </row>
    <row r="22" ht="15.95" customHeight="1">
      <c r="A22" s="342" t="s">
        <v>485</v>
      </c>
      <c r="B22" s="362" t="s">
        <v>296</v>
      </c>
      <c r="C22" s="59" t="str">
        <f>VLOOKUP(B22,'New template'!A:L,2,FALSE)</f>
        <v>E06691</v>
      </c>
      <c r="D22" s="363">
        <v>2</v>
      </c>
      <c r="E22" s="363">
        <v>498</v>
      </c>
      <c r="F22" s="364">
        <v>0.40000000000000002</v>
      </c>
      <c r="G22" s="44">
        <f t="shared" si="0"/>
        <v>298</v>
      </c>
      <c r="H22" s="45">
        <f t="shared" si="1"/>
        <v>43.481180000000002</v>
      </c>
      <c r="I22" s="45">
        <f t="shared" si="2"/>
        <v>86.962360000000004</v>
      </c>
      <c r="J22" s="45">
        <f t="shared" si="3"/>
        <v>5.6525534000000004</v>
      </c>
      <c r="K22" s="46">
        <f t="shared" si="4"/>
        <v>75.6572532</v>
      </c>
      <c r="L22" s="47">
        <v>0.20000000000000001</v>
      </c>
      <c r="M22" s="48">
        <f t="shared" si="5"/>
        <v>15.131450640000001</v>
      </c>
      <c r="N22" s="49">
        <v>0.050000000000000003</v>
      </c>
      <c r="O22" s="50">
        <f t="shared" si="6"/>
        <v>3.7828626600000002</v>
      </c>
      <c r="P22" s="49">
        <v>0.050000000000000003</v>
      </c>
      <c r="Q22" s="50">
        <f t="shared" si="7"/>
        <v>3.7828626600000002</v>
      </c>
      <c r="R22" s="51">
        <f t="shared" si="8"/>
        <v>26.48</v>
      </c>
      <c r="S22" s="52">
        <f t="shared" si="9"/>
        <v>52.960000000000001</v>
      </c>
      <c r="T22" s="53">
        <f t="shared" si="10"/>
        <v>0.60899911179963373</v>
      </c>
    </row>
    <row r="23" ht="15.95" customHeight="1">
      <c r="A23" s="342" t="s">
        <v>485</v>
      </c>
      <c r="B23" s="362" t="s">
        <v>296</v>
      </c>
      <c r="C23" s="59" t="str">
        <f>VLOOKUP(B23,'New template'!A:L,2,FALSE)</f>
        <v>E06691</v>
      </c>
      <c r="D23" s="363">
        <v>99</v>
      </c>
      <c r="E23" s="363">
        <v>498</v>
      </c>
      <c r="F23" s="364">
        <v>0.5</v>
      </c>
      <c r="G23" s="44">
        <f t="shared" si="0"/>
        <v>249</v>
      </c>
      <c r="H23" s="45">
        <f t="shared" si="1"/>
        <v>36.331590000000006</v>
      </c>
      <c r="I23" s="45">
        <f t="shared" si="2"/>
        <v>3596.8274100000008</v>
      </c>
      <c r="J23" s="45">
        <f t="shared" si="3"/>
        <v>4.7231067000000007</v>
      </c>
      <c r="K23" s="46">
        <f t="shared" si="4"/>
        <v>3129.2398467000003</v>
      </c>
      <c r="L23" s="47">
        <v>0.20000000000000001</v>
      </c>
      <c r="M23" s="48">
        <f t="shared" si="5"/>
        <v>625.84796934000008</v>
      </c>
      <c r="N23" s="49">
        <v>0.050000000000000003</v>
      </c>
      <c r="O23" s="50">
        <f t="shared" si="6"/>
        <v>156.46199233500002</v>
      </c>
      <c r="P23" s="49">
        <v>0.050000000000000003</v>
      </c>
      <c r="Q23" s="50">
        <f t="shared" si="7"/>
        <v>156.46199233500002</v>
      </c>
      <c r="R23" s="51">
        <f t="shared" si="8"/>
        <v>22.129999999999999</v>
      </c>
      <c r="S23" s="52">
        <f t="shared" si="9"/>
        <v>2190.8699999999999</v>
      </c>
      <c r="T23" s="53">
        <f t="shared" si="10"/>
        <v>0.60911179499713597</v>
      </c>
    </row>
    <row r="24" ht="15.95" customHeight="1">
      <c r="A24" s="342" t="s">
        <v>485</v>
      </c>
      <c r="B24" s="362" t="s">
        <v>36</v>
      </c>
      <c r="C24" s="59" t="str">
        <f>VLOOKUP(B24,'New template'!A:L,2,FALSE)</f>
        <v>E06117</v>
      </c>
      <c r="D24" s="363">
        <v>246</v>
      </c>
      <c r="E24" s="363">
        <v>248</v>
      </c>
      <c r="F24" s="364">
        <v>0.69999999999999996</v>
      </c>
      <c r="G24" s="44">
        <f t="shared" si="0"/>
        <v>74</v>
      </c>
      <c r="H24" s="45">
        <f t="shared" si="1"/>
        <v>10.79734</v>
      </c>
      <c r="I24" s="45">
        <f t="shared" si="2"/>
        <v>2656.1456400000002</v>
      </c>
      <c r="J24" s="45">
        <f t="shared" si="3"/>
        <v>1.4036542000000001</v>
      </c>
      <c r="K24" s="46">
        <f t="shared" si="4"/>
        <v>2310.8467068</v>
      </c>
      <c r="L24" s="47">
        <v>0.20000000000000001</v>
      </c>
      <c r="M24" s="48">
        <f t="shared" si="5"/>
        <v>462.16934136000003</v>
      </c>
      <c r="N24" s="49">
        <v>0.050000000000000003</v>
      </c>
      <c r="O24" s="50">
        <f t="shared" si="6"/>
        <v>115.54233534000001</v>
      </c>
      <c r="P24" s="49">
        <v>0.050000000000000003</v>
      </c>
      <c r="Q24" s="50">
        <f t="shared" si="7"/>
        <v>115.54233534000001</v>
      </c>
      <c r="R24" s="51">
        <f t="shared" si="8"/>
        <v>6.5800000000000001</v>
      </c>
      <c r="S24" s="52">
        <f t="shared" si="9"/>
        <v>1618.6800000000001</v>
      </c>
      <c r="T24" s="53">
        <f t="shared" si="10"/>
        <v>0.60940935452620737</v>
      </c>
    </row>
    <row r="25" ht="15.95" customHeight="1">
      <c r="A25" s="342" t="s">
        <v>485</v>
      </c>
      <c r="B25" s="362" t="s">
        <v>48</v>
      </c>
      <c r="C25" s="59" t="str">
        <f>VLOOKUP(B25,'New template'!A:L,2,FALSE)</f>
        <v>E03009</v>
      </c>
      <c r="D25" s="363">
        <v>2208</v>
      </c>
      <c r="E25" s="363">
        <v>268</v>
      </c>
      <c r="F25" s="364">
        <v>0.92574626865671605</v>
      </c>
      <c r="G25" s="44">
        <f t="shared" si="0"/>
        <v>19</v>
      </c>
      <c r="H25" s="45">
        <f t="shared" si="1"/>
        <v>2.7722900000000004</v>
      </c>
      <c r="I25" s="45">
        <f t="shared" si="2"/>
        <v>6121.2163200000005</v>
      </c>
      <c r="J25" s="45">
        <f t="shared" si="3"/>
        <v>0.36039770000000004</v>
      </c>
      <c r="K25" s="46">
        <f t="shared" si="4"/>
        <v>5325.4581984000006</v>
      </c>
      <c r="L25" s="47">
        <v>0.20000000000000001</v>
      </c>
      <c r="M25" s="48">
        <f t="shared" si="5"/>
        <v>1065.0916396800001</v>
      </c>
      <c r="N25" s="49">
        <v>0.050000000000000003</v>
      </c>
      <c r="O25" s="50">
        <f t="shared" si="6"/>
        <v>266.27290992000002</v>
      </c>
      <c r="P25" s="49">
        <v>0.050000000000000003</v>
      </c>
      <c r="Q25" s="50">
        <f t="shared" si="7"/>
        <v>266.27290992000002</v>
      </c>
      <c r="R25" s="51">
        <f t="shared" si="8"/>
        <v>1.6899999999999999</v>
      </c>
      <c r="S25" s="52">
        <f t="shared" si="9"/>
        <v>3731.52</v>
      </c>
      <c r="T25" s="53">
        <f t="shared" si="10"/>
        <v>0.6096043343228883</v>
      </c>
    </row>
    <row r="26" ht="15.95" customHeight="1">
      <c r="A26" s="342" t="s">
        <v>485</v>
      </c>
      <c r="B26" s="362" t="s">
        <v>48</v>
      </c>
      <c r="C26" s="59" t="str">
        <f>VLOOKUP(B26,'New template'!A:L,2,FALSE)</f>
        <v>E03009</v>
      </c>
      <c r="D26" s="363">
        <v>814</v>
      </c>
      <c r="E26" s="363">
        <v>268</v>
      </c>
      <c r="F26" s="364">
        <v>0.84999999999999998</v>
      </c>
      <c r="G26" s="44">
        <f t="shared" si="0"/>
        <v>40</v>
      </c>
      <c r="H26" s="45">
        <f t="shared" si="1"/>
        <v>5.8364000000000003</v>
      </c>
      <c r="I26" s="45">
        <f t="shared" si="2"/>
        <v>4750.8296</v>
      </c>
      <c r="J26" s="45">
        <f t="shared" si="3"/>
        <v>0.75873200000000007</v>
      </c>
      <c r="K26" s="46">
        <f t="shared" si="4"/>
        <v>4133.2217520000004</v>
      </c>
      <c r="L26" s="47">
        <v>0.20000000000000001</v>
      </c>
      <c r="M26" s="48">
        <f t="shared" si="5"/>
        <v>826.64435040000012</v>
      </c>
      <c r="N26" s="49">
        <v>0.050000000000000003</v>
      </c>
      <c r="O26" s="50">
        <f t="shared" si="6"/>
        <v>206.66108760000003</v>
      </c>
      <c r="P26" s="49">
        <v>0.050000000000000003</v>
      </c>
      <c r="Q26" s="50">
        <f t="shared" si="7"/>
        <v>206.66108760000003</v>
      </c>
      <c r="R26" s="51">
        <f t="shared" si="8"/>
        <v>3.5499999999999998</v>
      </c>
      <c r="S26" s="52">
        <f t="shared" si="9"/>
        <v>2889.6999999999998</v>
      </c>
      <c r="T26" s="53">
        <f t="shared" si="10"/>
        <v>0.6082516619834144</v>
      </c>
    </row>
    <row r="27" ht="15.95" customHeight="1">
      <c r="A27" s="342" t="s">
        <v>485</v>
      </c>
      <c r="B27" s="362" t="s">
        <v>50</v>
      </c>
      <c r="C27" s="59" t="str">
        <f>VLOOKUP(B27,'New template'!A:L,2,FALSE)</f>
        <v xml:space="preserve">E03483 </v>
      </c>
      <c r="D27" s="363">
        <v>2247</v>
      </c>
      <c r="E27" s="363">
        <v>368</v>
      </c>
      <c r="F27" s="364">
        <v>0.84999999999999998</v>
      </c>
      <c r="G27" s="44">
        <f t="shared" si="0"/>
        <v>55</v>
      </c>
      <c r="H27" s="45">
        <f t="shared" si="1"/>
        <v>8.0250500000000002</v>
      </c>
      <c r="I27" s="45">
        <f t="shared" si="2"/>
        <v>18032.287350000002</v>
      </c>
      <c r="J27" s="45">
        <f t="shared" si="3"/>
        <v>1.0432565</v>
      </c>
      <c r="K27" s="46">
        <f t="shared" si="4"/>
        <v>15688.0899945</v>
      </c>
      <c r="L27" s="47">
        <v>0.20000000000000001</v>
      </c>
      <c r="M27" s="48">
        <f t="shared" si="5"/>
        <v>3137.6179989000002</v>
      </c>
      <c r="N27" s="49">
        <v>0.050000000000000003</v>
      </c>
      <c r="O27" s="50">
        <f t="shared" si="6"/>
        <v>784.40449972500005</v>
      </c>
      <c r="P27" s="49">
        <v>0.050000000000000003</v>
      </c>
      <c r="Q27" s="50">
        <f t="shared" si="7"/>
        <v>784.40449972500005</v>
      </c>
      <c r="R27" s="51">
        <f t="shared" si="8"/>
        <v>4.8899999999999997</v>
      </c>
      <c r="S27" s="52">
        <f t="shared" si="9"/>
        <v>10987.83</v>
      </c>
      <c r="T27" s="53">
        <f t="shared" si="10"/>
        <v>0.60934199786917209</v>
      </c>
    </row>
    <row r="28" ht="15.95" customHeight="1">
      <c r="A28" s="342" t="s">
        <v>485</v>
      </c>
      <c r="B28" s="362" t="s">
        <v>566</v>
      </c>
      <c r="C28" s="356" t="s">
        <v>567</v>
      </c>
      <c r="D28" s="363">
        <v>88</v>
      </c>
      <c r="E28" s="363">
        <v>268</v>
      </c>
      <c r="F28" s="364">
        <v>0.29999999999999999</v>
      </c>
      <c r="G28" s="44">
        <f t="shared" si="0"/>
        <v>187</v>
      </c>
      <c r="H28" s="45">
        <f t="shared" si="1"/>
        <v>27.285170000000001</v>
      </c>
      <c r="I28" s="45">
        <f t="shared" si="2"/>
        <v>2401.0949599999999</v>
      </c>
      <c r="J28" s="45">
        <f t="shared" si="3"/>
        <v>3.5470721000000003</v>
      </c>
      <c r="K28" s="46">
        <f t="shared" si="4"/>
        <v>2088.9526151999999</v>
      </c>
      <c r="L28" s="47">
        <v>0.20000000000000001</v>
      </c>
      <c r="M28" s="48">
        <f t="shared" si="5"/>
        <v>417.79052303999998</v>
      </c>
      <c r="N28" s="49">
        <v>0.050000000000000003</v>
      </c>
      <c r="O28" s="50">
        <f t="shared" si="6"/>
        <v>104.44763076</v>
      </c>
      <c r="P28" s="49">
        <v>0.050000000000000003</v>
      </c>
      <c r="Q28" s="50">
        <f t="shared" si="7"/>
        <v>104.44763076</v>
      </c>
      <c r="R28" s="51">
        <f t="shared" si="8"/>
        <v>16.620000000000001</v>
      </c>
      <c r="S28" s="52">
        <f t="shared" si="9"/>
        <v>1462.5600000000002</v>
      </c>
      <c r="T28" s="53">
        <f t="shared" si="10"/>
        <v>0.60912209819473373</v>
      </c>
    </row>
    <row r="29" ht="15.95" customHeight="1">
      <c r="A29" s="342" t="s">
        <v>485</v>
      </c>
      <c r="B29" s="362" t="s">
        <v>566</v>
      </c>
      <c r="C29" s="356" t="s">
        <v>567</v>
      </c>
      <c r="D29" s="363">
        <v>121</v>
      </c>
      <c r="E29" s="363">
        <v>268</v>
      </c>
      <c r="F29" s="364">
        <v>0</v>
      </c>
      <c r="G29" s="44">
        <f t="shared" si="0"/>
        <v>268</v>
      </c>
      <c r="H29" s="45">
        <f t="shared" si="1"/>
        <v>39.103880000000004</v>
      </c>
      <c r="I29" s="45">
        <f t="shared" si="2"/>
        <v>4731.5694800000001</v>
      </c>
      <c r="J29" s="45">
        <f t="shared" si="3"/>
        <v>5.0835044000000007</v>
      </c>
      <c r="K29" s="46">
        <f t="shared" si="4"/>
        <v>4116.4654476000005</v>
      </c>
      <c r="L29" s="47">
        <v>0.20000000000000001</v>
      </c>
      <c r="M29" s="48">
        <f t="shared" si="5"/>
        <v>823.29308952000019</v>
      </c>
      <c r="N29" s="49">
        <v>0.050000000000000003</v>
      </c>
      <c r="O29" s="50">
        <f t="shared" si="6"/>
        <v>205.82327238000005</v>
      </c>
      <c r="P29" s="49">
        <v>0.050000000000000003</v>
      </c>
      <c r="Q29" s="50">
        <f t="shared" si="7"/>
        <v>205.82327238000005</v>
      </c>
      <c r="R29" s="51">
        <f t="shared" si="8"/>
        <v>23.809999999999999</v>
      </c>
      <c r="S29" s="52">
        <f t="shared" si="9"/>
        <v>2881.0099999999998</v>
      </c>
      <c r="T29" s="53">
        <f t="shared" si="10"/>
        <v>0.60889098473092684</v>
      </c>
    </row>
    <row r="30" ht="15.95" customHeight="1">
      <c r="A30" s="342" t="s">
        <v>485</v>
      </c>
      <c r="B30" s="362" t="s">
        <v>568</v>
      </c>
      <c r="C30" s="356" t="s">
        <v>569</v>
      </c>
      <c r="D30" s="363">
        <v>18</v>
      </c>
      <c r="E30" s="363">
        <v>398</v>
      </c>
      <c r="F30" s="364">
        <v>0</v>
      </c>
      <c r="G30" s="44">
        <f t="shared" si="0"/>
        <v>398</v>
      </c>
      <c r="H30" s="45">
        <f t="shared" si="1"/>
        <v>58.072180000000003</v>
      </c>
      <c r="I30" s="45">
        <f t="shared" si="2"/>
        <v>1045.2992400000001</v>
      </c>
      <c r="J30" s="45">
        <f t="shared" si="3"/>
        <v>7.5493834000000009</v>
      </c>
      <c r="K30" s="46">
        <f t="shared" si="4"/>
        <v>909.41033879999998</v>
      </c>
      <c r="L30" s="47">
        <v>0.20000000000000001</v>
      </c>
      <c r="M30" s="48">
        <f t="shared" si="5"/>
        <v>181.88206776000001</v>
      </c>
      <c r="N30" s="49">
        <v>0.050000000000000003</v>
      </c>
      <c r="O30" s="50">
        <f t="shared" si="6"/>
        <v>45.470516940000003</v>
      </c>
      <c r="P30" s="49">
        <v>0.050000000000000003</v>
      </c>
      <c r="Q30" s="50">
        <f t="shared" si="7"/>
        <v>45.470516940000003</v>
      </c>
      <c r="R30" s="51">
        <f t="shared" si="8"/>
        <v>35.369999999999997</v>
      </c>
      <c r="S30" s="52">
        <f t="shared" si="9"/>
        <v>636.65999999999997</v>
      </c>
      <c r="T30" s="53">
        <f t="shared" si="10"/>
        <v>0.6090696095789756</v>
      </c>
    </row>
    <row r="31" ht="15.95" customHeight="1">
      <c r="A31" s="342" t="s">
        <v>485</v>
      </c>
      <c r="B31" s="362" t="s">
        <v>568</v>
      </c>
      <c r="C31" s="356" t="s">
        <v>569</v>
      </c>
      <c r="D31" s="363">
        <v>1</v>
      </c>
      <c r="E31" s="363">
        <v>398</v>
      </c>
      <c r="F31" s="364">
        <v>0</v>
      </c>
      <c r="G31" s="44">
        <f t="shared" si="0"/>
        <v>398</v>
      </c>
      <c r="H31" s="45">
        <f t="shared" si="1"/>
        <v>58.072180000000003</v>
      </c>
      <c r="I31" s="45">
        <f t="shared" si="2"/>
        <v>58.072180000000003</v>
      </c>
      <c r="J31" s="45">
        <f t="shared" si="3"/>
        <v>7.5493834000000009</v>
      </c>
      <c r="K31" s="46">
        <f t="shared" si="4"/>
        <v>50.5227966</v>
      </c>
      <c r="L31" s="47">
        <v>0.20000000000000001</v>
      </c>
      <c r="M31" s="48">
        <f t="shared" si="5"/>
        <v>10.10455932</v>
      </c>
      <c r="N31" s="49">
        <v>0.050000000000000003</v>
      </c>
      <c r="O31" s="50">
        <f t="shared" si="6"/>
        <v>2.52613983</v>
      </c>
      <c r="P31" s="49">
        <v>0.050000000000000003</v>
      </c>
      <c r="Q31" s="50">
        <f t="shared" si="7"/>
        <v>2.52613983</v>
      </c>
      <c r="R31" s="51">
        <f t="shared" si="8"/>
        <v>35.369999999999997</v>
      </c>
      <c r="S31" s="52">
        <f t="shared" si="9"/>
        <v>35.369999999999997</v>
      </c>
      <c r="T31" s="53">
        <f t="shared" si="10"/>
        <v>0.6090696095789756</v>
      </c>
    </row>
    <row r="32" ht="15.95" customHeight="1">
      <c r="A32" s="342" t="s">
        <v>485</v>
      </c>
      <c r="B32" s="362" t="s">
        <v>568</v>
      </c>
      <c r="C32" s="356" t="s">
        <v>569</v>
      </c>
      <c r="D32" s="363">
        <v>18</v>
      </c>
      <c r="E32" s="363">
        <v>398</v>
      </c>
      <c r="F32" s="364">
        <v>0.29999999999999999</v>
      </c>
      <c r="G32" s="44">
        <f t="shared" si="0"/>
        <v>278</v>
      </c>
      <c r="H32" s="45">
        <f t="shared" si="1"/>
        <v>40.562980000000003</v>
      </c>
      <c r="I32" s="45">
        <f t="shared" si="2"/>
        <v>730.13364000000001</v>
      </c>
      <c r="J32" s="45">
        <f t="shared" si="3"/>
        <v>5.2731874000000003</v>
      </c>
      <c r="K32" s="46">
        <f t="shared" si="4"/>
        <v>635.21626680000008</v>
      </c>
      <c r="L32" s="47">
        <v>0.20000000000000001</v>
      </c>
      <c r="M32" s="48">
        <f t="shared" si="5"/>
        <v>127.04325336000002</v>
      </c>
      <c r="N32" s="49">
        <v>0.050000000000000003</v>
      </c>
      <c r="O32" s="50">
        <f t="shared" si="6"/>
        <v>31.760813340000006</v>
      </c>
      <c r="P32" s="49">
        <v>0.050000000000000003</v>
      </c>
      <c r="Q32" s="50">
        <f t="shared" si="7"/>
        <v>31.760813340000006</v>
      </c>
      <c r="R32" s="51">
        <f t="shared" si="8"/>
        <v>24.699999999999999</v>
      </c>
      <c r="S32" s="52">
        <f t="shared" si="9"/>
        <v>444.59999999999997</v>
      </c>
      <c r="T32" s="53">
        <f t="shared" si="10"/>
        <v>0.60892962006243123</v>
      </c>
    </row>
    <row r="33" ht="15.95" customHeight="1">
      <c r="A33" s="342" t="s">
        <v>485</v>
      </c>
      <c r="B33" s="362" t="s">
        <v>570</v>
      </c>
      <c r="C33" s="356" t="s">
        <v>571</v>
      </c>
      <c r="D33" s="363">
        <v>51</v>
      </c>
      <c r="E33" s="363">
        <v>468</v>
      </c>
      <c r="F33" s="364">
        <v>0.29999999999999999</v>
      </c>
      <c r="G33" s="44">
        <f t="shared" si="0"/>
        <v>327</v>
      </c>
      <c r="H33" s="45">
        <f t="shared" si="1"/>
        <v>47.712570000000007</v>
      </c>
      <c r="I33" s="45">
        <f t="shared" si="2"/>
        <v>2433.3410700000004</v>
      </c>
      <c r="J33" s="45">
        <f t="shared" si="3"/>
        <v>6.2026341000000009</v>
      </c>
      <c r="K33" s="46">
        <f t="shared" si="4"/>
        <v>2117.0067309000001</v>
      </c>
      <c r="L33" s="47">
        <v>0.20000000000000001</v>
      </c>
      <c r="M33" s="48">
        <f t="shared" si="5"/>
        <v>423.40134618000002</v>
      </c>
      <c r="N33" s="49">
        <v>0.050000000000000003</v>
      </c>
      <c r="O33" s="50">
        <f t="shared" si="6"/>
        <v>105.850336545</v>
      </c>
      <c r="P33" s="49">
        <v>0.050000000000000003</v>
      </c>
      <c r="Q33" s="50">
        <f t="shared" si="7"/>
        <v>105.850336545</v>
      </c>
      <c r="R33" s="51">
        <f t="shared" si="8"/>
        <v>29.059999999999999</v>
      </c>
      <c r="S33" s="52">
        <f t="shared" si="9"/>
        <v>1482.0599999999999</v>
      </c>
      <c r="T33" s="53">
        <f t="shared" si="10"/>
        <v>0.6090638169354532</v>
      </c>
    </row>
    <row r="34" ht="15.95" customHeight="1">
      <c r="A34" s="342" t="s">
        <v>485</v>
      </c>
      <c r="B34" s="362" t="s">
        <v>570</v>
      </c>
      <c r="C34" s="356" t="s">
        <v>571</v>
      </c>
      <c r="D34" s="363">
        <v>33</v>
      </c>
      <c r="E34" s="363">
        <v>468</v>
      </c>
      <c r="F34" s="364">
        <v>0</v>
      </c>
      <c r="G34" s="44">
        <f t="shared" si="0"/>
        <v>468</v>
      </c>
      <c r="H34" s="45">
        <f t="shared" si="1"/>
        <v>68.285880000000006</v>
      </c>
      <c r="I34" s="45">
        <f t="shared" si="2"/>
        <v>2253.4340400000001</v>
      </c>
      <c r="J34" s="45">
        <f t="shared" si="3"/>
        <v>8.8771644000000016</v>
      </c>
      <c r="K34" s="46">
        <f t="shared" si="4"/>
        <v>1960.4876148000003</v>
      </c>
      <c r="L34" s="47">
        <v>0.20000000000000001</v>
      </c>
      <c r="M34" s="48">
        <f t="shared" si="5"/>
        <v>392.09752296000011</v>
      </c>
      <c r="N34" s="49">
        <v>0.050000000000000003</v>
      </c>
      <c r="O34" s="50">
        <f t="shared" si="6"/>
        <v>98.024380740000026</v>
      </c>
      <c r="P34" s="49">
        <v>0.050000000000000003</v>
      </c>
      <c r="Q34" s="50">
        <f t="shared" si="7"/>
        <v>98.024380740000026</v>
      </c>
      <c r="R34" s="51">
        <f t="shared" si="8"/>
        <v>41.590000000000003</v>
      </c>
      <c r="S34" s="52">
        <f t="shared" si="9"/>
        <v>1372.47</v>
      </c>
      <c r="T34" s="53">
        <f t="shared" si="10"/>
        <v>0.60905709935934049</v>
      </c>
    </row>
    <row r="35" ht="15.95" customHeight="1">
      <c r="A35" s="342" t="s">
        <v>485</v>
      </c>
      <c r="B35" s="362" t="s">
        <v>42</v>
      </c>
      <c r="C35" s="59" t="str">
        <f>VLOOKUP(B35,'New template'!A:L,2,FALSE)</f>
        <v>E03350</v>
      </c>
      <c r="D35" s="363">
        <v>111</v>
      </c>
      <c r="E35" s="363">
        <v>198</v>
      </c>
      <c r="F35" s="364">
        <v>0.88</v>
      </c>
      <c r="G35" s="44">
        <f t="shared" si="0"/>
        <v>23</v>
      </c>
      <c r="H35" s="45">
        <f t="shared" si="1"/>
        <v>3.3559300000000003</v>
      </c>
      <c r="I35" s="45">
        <f t="shared" si="2"/>
        <v>372.50823000000003</v>
      </c>
      <c r="J35" s="45">
        <f t="shared" si="3"/>
        <v>0.43627090000000007</v>
      </c>
      <c r="K35" s="46">
        <f t="shared" si="4"/>
        <v>324.08216010000001</v>
      </c>
      <c r="L35" s="47">
        <v>0.20000000000000001</v>
      </c>
      <c r="M35" s="48">
        <f t="shared" si="5"/>
        <v>64.816432020000008</v>
      </c>
      <c r="N35" s="49">
        <v>0.050000000000000003</v>
      </c>
      <c r="O35" s="50">
        <f t="shared" si="6"/>
        <v>16.204108005000002</v>
      </c>
      <c r="P35" s="49">
        <v>0.050000000000000003</v>
      </c>
      <c r="Q35" s="50">
        <f t="shared" si="7"/>
        <v>16.204108005000002</v>
      </c>
      <c r="R35" s="51">
        <f t="shared" si="8"/>
        <v>2.04</v>
      </c>
      <c r="S35" s="52">
        <f t="shared" si="9"/>
        <v>226.44</v>
      </c>
      <c r="T35" s="53">
        <f t="shared" si="10"/>
        <v>0.60787918699138532</v>
      </c>
    </row>
    <row r="36" ht="15.95" customHeight="1">
      <c r="A36" s="342" t="s">
        <v>485</v>
      </c>
      <c r="B36" s="362" t="s">
        <v>44</v>
      </c>
      <c r="C36" s="59" t="str">
        <f>VLOOKUP(B36,'New template'!A:L,2,FALSE)</f>
        <v>E04120</v>
      </c>
      <c r="D36" s="363">
        <v>3</v>
      </c>
      <c r="E36" s="363">
        <v>298</v>
      </c>
      <c r="F36" s="364">
        <v>0.75</v>
      </c>
      <c r="G36" s="44">
        <f t="shared" si="0"/>
        <v>74</v>
      </c>
      <c r="H36" s="45">
        <f t="shared" si="1"/>
        <v>10.79734</v>
      </c>
      <c r="I36" s="45">
        <f t="shared" si="2"/>
        <v>32.392020000000002</v>
      </c>
      <c r="J36" s="45">
        <f t="shared" si="3"/>
        <v>1.4036542000000001</v>
      </c>
      <c r="K36" s="46">
        <f t="shared" si="4"/>
        <v>28.1810574</v>
      </c>
      <c r="L36" s="47">
        <v>0.20000000000000001</v>
      </c>
      <c r="M36" s="48">
        <f t="shared" si="5"/>
        <v>5.6362114800000001</v>
      </c>
      <c r="N36" s="49">
        <v>0.050000000000000003</v>
      </c>
      <c r="O36" s="50">
        <f t="shared" si="6"/>
        <v>1.40905287</v>
      </c>
      <c r="P36" s="49">
        <v>0.050000000000000003</v>
      </c>
      <c r="Q36" s="50">
        <f t="shared" si="7"/>
        <v>1.40905287</v>
      </c>
      <c r="R36" s="51">
        <f t="shared" si="8"/>
        <v>6.5800000000000001</v>
      </c>
      <c r="S36" s="52">
        <f t="shared" si="9"/>
        <v>19.740000000000002</v>
      </c>
      <c r="T36" s="53">
        <f t="shared" si="10"/>
        <v>0.60940935452620737</v>
      </c>
    </row>
    <row r="37" ht="15.95" customHeight="1">
      <c r="A37" s="342" t="s">
        <v>485</v>
      </c>
      <c r="B37" s="362" t="s">
        <v>44</v>
      </c>
      <c r="C37" s="59" t="str">
        <f>VLOOKUP(B37,'New template'!A:L,2,FALSE)</f>
        <v>E04120</v>
      </c>
      <c r="D37" s="363">
        <v>22</v>
      </c>
      <c r="E37" s="363">
        <v>298</v>
      </c>
      <c r="F37" s="364">
        <v>0.83999999999999997</v>
      </c>
      <c r="G37" s="44">
        <f t="shared" si="0"/>
        <v>47</v>
      </c>
      <c r="H37" s="45">
        <f t="shared" si="1"/>
        <v>6.8577700000000004</v>
      </c>
      <c r="I37" s="45">
        <f t="shared" si="2"/>
        <v>150.87094000000002</v>
      </c>
      <c r="J37" s="45">
        <f t="shared" si="3"/>
        <v>0.89151010000000008</v>
      </c>
      <c r="K37" s="46">
        <f t="shared" si="4"/>
        <v>131.25771780000002</v>
      </c>
      <c r="L37" s="47">
        <v>0.20000000000000001</v>
      </c>
      <c r="M37" s="48">
        <f t="shared" si="5"/>
        <v>26.251543560000005</v>
      </c>
      <c r="N37" s="49">
        <v>0.050000000000000003</v>
      </c>
      <c r="O37" s="50">
        <f t="shared" si="6"/>
        <v>6.5628858900000013</v>
      </c>
      <c r="P37" s="49">
        <v>0.050000000000000003</v>
      </c>
      <c r="Q37" s="50">
        <f t="shared" si="7"/>
        <v>6.5628858900000013</v>
      </c>
      <c r="R37" s="51">
        <f t="shared" si="8"/>
        <v>4.1799999999999997</v>
      </c>
      <c r="S37" s="52">
        <f t="shared" si="9"/>
        <v>91.959999999999994</v>
      </c>
      <c r="T37" s="53">
        <f t="shared" si="10"/>
        <v>0.60952758695610953</v>
      </c>
    </row>
    <row r="38" ht="15.95" customHeight="1">
      <c r="A38" s="342" t="s">
        <v>485</v>
      </c>
      <c r="B38" s="362" t="s">
        <v>46</v>
      </c>
      <c r="C38" s="59" t="str">
        <f>VLOOKUP(B38,'New template'!A:L,2,FALSE)</f>
        <v>E06275</v>
      </c>
      <c r="D38" s="363">
        <v>1</v>
      </c>
      <c r="E38" s="363">
        <v>398</v>
      </c>
      <c r="F38" s="364">
        <v>0.75</v>
      </c>
      <c r="G38" s="44">
        <f t="shared" si="0"/>
        <v>99</v>
      </c>
      <c r="H38" s="45">
        <f t="shared" si="1"/>
        <v>14.44509</v>
      </c>
      <c r="I38" s="45">
        <f t="shared" si="2"/>
        <v>14.44509</v>
      </c>
      <c r="J38" s="45">
        <f t="shared" si="3"/>
        <v>1.8778617000000002</v>
      </c>
      <c r="K38" s="46">
        <f t="shared" si="4"/>
        <v>12.5672283</v>
      </c>
      <c r="L38" s="47">
        <v>0.20000000000000001</v>
      </c>
      <c r="M38" s="48">
        <f t="shared" si="5"/>
        <v>2.5134456600000004</v>
      </c>
      <c r="N38" s="49">
        <v>0.050000000000000003</v>
      </c>
      <c r="O38" s="50">
        <f t="shared" si="6"/>
        <v>0.62836141500000009</v>
      </c>
      <c r="P38" s="49">
        <v>0.050000000000000003</v>
      </c>
      <c r="Q38" s="50">
        <f t="shared" si="7"/>
        <v>0.62836141500000009</v>
      </c>
      <c r="R38" s="51">
        <f t="shared" si="8"/>
        <v>8.8000000000000007</v>
      </c>
      <c r="S38" s="52">
        <f t="shared" si="9"/>
        <v>8.8000000000000007</v>
      </c>
      <c r="T38" s="53">
        <f t="shared" si="10"/>
        <v>0.60920354251859976</v>
      </c>
    </row>
    <row r="39" ht="15.95" customHeight="1">
      <c r="A39" s="342" t="s">
        <v>485</v>
      </c>
      <c r="B39" s="362" t="s">
        <v>46</v>
      </c>
      <c r="C39" s="59" t="str">
        <f>VLOOKUP(B39,'New template'!A:L,2,FALSE)</f>
        <v>E06275</v>
      </c>
      <c r="D39" s="363">
        <v>78</v>
      </c>
      <c r="E39" s="363">
        <v>398</v>
      </c>
      <c r="F39" s="364">
        <v>0.81999999999999995</v>
      </c>
      <c r="G39" s="44">
        <f t="shared" si="0"/>
        <v>71</v>
      </c>
      <c r="H39" s="45">
        <f t="shared" si="1"/>
        <v>10.35961</v>
      </c>
      <c r="I39" s="45">
        <f t="shared" si="2"/>
        <v>808.04957999999999</v>
      </c>
      <c r="J39" s="45">
        <f t="shared" si="3"/>
        <v>1.3467493000000001</v>
      </c>
      <c r="K39" s="46">
        <f t="shared" si="4"/>
        <v>703.00313459999995</v>
      </c>
      <c r="L39" s="47">
        <v>0.20000000000000001</v>
      </c>
      <c r="M39" s="48">
        <f t="shared" si="5"/>
        <v>140.60062692</v>
      </c>
      <c r="N39" s="49">
        <v>0.050000000000000003</v>
      </c>
      <c r="O39" s="50">
        <f t="shared" si="6"/>
        <v>35.150156729999999</v>
      </c>
      <c r="P39" s="49">
        <v>0.050000000000000003</v>
      </c>
      <c r="Q39" s="50">
        <f t="shared" si="7"/>
        <v>35.150156729999999</v>
      </c>
      <c r="R39" s="51">
        <f t="shared" si="8"/>
        <v>6.3099999999999996</v>
      </c>
      <c r="S39" s="52">
        <f t="shared" si="9"/>
        <v>492.17999999999995</v>
      </c>
      <c r="T39" s="53">
        <f t="shared" si="10"/>
        <v>0.60909628837379004</v>
      </c>
    </row>
    <row r="40" ht="15.95" customHeight="1">
      <c r="A40" s="342" t="s">
        <v>485</v>
      </c>
      <c r="B40" s="362" t="s">
        <v>62</v>
      </c>
      <c r="C40" s="59" t="str">
        <f>VLOOKUP(B40,'New template'!A:L,2,FALSE)</f>
        <v>E06643</v>
      </c>
      <c r="D40" s="363">
        <v>180</v>
      </c>
      <c r="E40" s="363">
        <v>48</v>
      </c>
      <c r="F40" s="364">
        <v>0.5</v>
      </c>
      <c r="G40" s="44">
        <f t="shared" ref="G40:G71" si="11">ROUNDDOWN(E40*(1-F40),0)</f>
        <v>24</v>
      </c>
      <c r="H40" s="45">
        <f t="shared" ref="H40:H71" si="12">G40*$C$6</f>
        <v>3.5018400000000005</v>
      </c>
      <c r="I40" s="45">
        <f t="shared" ref="I40:I71" si="13">H40*D40</f>
        <v>630.33120000000008</v>
      </c>
      <c r="J40" s="45">
        <f t="shared" ref="J40:J71" si="14">H40*0.13</f>
        <v>0.45523920000000007</v>
      </c>
      <c r="K40" s="46">
        <f t="shared" ref="K40:K71" si="15">(H40-J40)*D40</f>
        <v>548.38814400000001</v>
      </c>
      <c r="L40" s="47">
        <v>0.20000000000000001</v>
      </c>
      <c r="M40" s="48">
        <f t="shared" ref="M40:M71" si="16">K40*L40</f>
        <v>109.67762880000001</v>
      </c>
      <c r="N40" s="49">
        <v>0.050000000000000003</v>
      </c>
      <c r="O40" s="50">
        <f t="shared" ref="O40:O71" si="17">K40*N40</f>
        <v>27.419407200000002</v>
      </c>
      <c r="P40" s="49">
        <v>0.050000000000000003</v>
      </c>
      <c r="Q40" s="50">
        <f t="shared" ref="Q40:Q71" si="18">K40*P40</f>
        <v>27.419407200000002</v>
      </c>
      <c r="R40" s="51">
        <f t="shared" ref="R40:R71" si="19">IFERROR(ROUND((K40-M40-O40-Q40)/D40,2),0)</f>
        <v>2.1299999999999999</v>
      </c>
      <c r="S40" s="52">
        <f t="shared" ref="S40:S71" si="20">+D40*R40</f>
        <v>383.39999999999998</v>
      </c>
      <c r="T40" s="53">
        <f t="shared" ref="T40:T71" si="21">S40/I40</f>
        <v>0.60825166198341429</v>
      </c>
    </row>
    <row r="41" ht="15.95" customHeight="1">
      <c r="A41" s="342" t="s">
        <v>485</v>
      </c>
      <c r="B41" s="362" t="s">
        <v>64</v>
      </c>
      <c r="C41" s="59" t="str">
        <f>VLOOKUP(B41,'New template'!A:L,2,FALSE)</f>
        <v>E06646</v>
      </c>
      <c r="D41" s="363">
        <v>43</v>
      </c>
      <c r="E41" s="363">
        <v>98</v>
      </c>
      <c r="F41" s="364">
        <v>0.5</v>
      </c>
      <c r="G41" s="44">
        <f t="shared" si="11"/>
        <v>49</v>
      </c>
      <c r="H41" s="45">
        <f t="shared" si="12"/>
        <v>7.1495900000000008</v>
      </c>
      <c r="I41" s="45">
        <f t="shared" si="13"/>
        <v>307.43237000000005</v>
      </c>
      <c r="J41" s="45">
        <f t="shared" si="14"/>
        <v>0.92944670000000018</v>
      </c>
      <c r="K41" s="46">
        <f t="shared" si="15"/>
        <v>267.46616190000003</v>
      </c>
      <c r="L41" s="47">
        <v>0.20000000000000001</v>
      </c>
      <c r="M41" s="48">
        <f t="shared" si="16"/>
        <v>53.493232380000009</v>
      </c>
      <c r="N41" s="49">
        <v>0.050000000000000003</v>
      </c>
      <c r="O41" s="50">
        <f t="shared" si="17"/>
        <v>13.373308095000002</v>
      </c>
      <c r="P41" s="49">
        <v>0.050000000000000003</v>
      </c>
      <c r="Q41" s="50">
        <f t="shared" si="18"/>
        <v>13.373308095000002</v>
      </c>
      <c r="R41" s="51">
        <f t="shared" si="19"/>
        <v>4.3499999999999996</v>
      </c>
      <c r="S41" s="52">
        <f t="shared" si="20"/>
        <v>187.04999999999998</v>
      </c>
      <c r="T41" s="53">
        <f t="shared" si="21"/>
        <v>0.60842649718375441</v>
      </c>
    </row>
    <row r="42" ht="15.95" customHeight="1">
      <c r="A42" s="342" t="s">
        <v>485</v>
      </c>
      <c r="B42" s="362" t="s">
        <v>406</v>
      </c>
      <c r="C42" s="59" t="str">
        <f>VLOOKUP(B42,'New template'!A:L,2,FALSE)</f>
        <v>E03496</v>
      </c>
      <c r="D42" s="363">
        <v>11</v>
      </c>
      <c r="E42" s="363">
        <v>228</v>
      </c>
      <c r="F42" s="364">
        <v>0.59999999999999998</v>
      </c>
      <c r="G42" s="44">
        <f t="shared" si="11"/>
        <v>91</v>
      </c>
      <c r="H42" s="45">
        <f t="shared" si="12"/>
        <v>13.277810000000001</v>
      </c>
      <c r="I42" s="45">
        <f t="shared" si="13"/>
        <v>146.05591000000001</v>
      </c>
      <c r="J42" s="45">
        <f t="shared" si="14"/>
        <v>1.7261153000000002</v>
      </c>
      <c r="K42" s="46">
        <f t="shared" si="15"/>
        <v>127.0686417</v>
      </c>
      <c r="L42" s="47">
        <v>0.20000000000000001</v>
      </c>
      <c r="M42" s="48">
        <f t="shared" si="16"/>
        <v>25.413728340000002</v>
      </c>
      <c r="N42" s="49">
        <v>0.050000000000000003</v>
      </c>
      <c r="O42" s="50">
        <f t="shared" si="17"/>
        <v>6.3534320850000006</v>
      </c>
      <c r="P42" s="49">
        <v>0.050000000000000003</v>
      </c>
      <c r="Q42" s="50">
        <f t="shared" si="18"/>
        <v>6.3534320850000006</v>
      </c>
      <c r="R42" s="51">
        <f t="shared" si="19"/>
        <v>8.0899999999999999</v>
      </c>
      <c r="S42" s="52">
        <f t="shared" si="20"/>
        <v>88.989999999999995</v>
      </c>
      <c r="T42" s="53">
        <f t="shared" si="21"/>
        <v>0.60928722432389071</v>
      </c>
    </row>
    <row r="43" ht="15.95" customHeight="1">
      <c r="A43" s="342" t="s">
        <v>485</v>
      </c>
      <c r="B43" s="362" t="s">
        <v>74</v>
      </c>
      <c r="C43" s="59" t="str">
        <f>VLOOKUP(B43,'New template'!A:L,2,FALSE)</f>
        <v>E05019</v>
      </c>
      <c r="D43" s="363">
        <v>31</v>
      </c>
      <c r="E43" s="363">
        <v>248</v>
      </c>
      <c r="F43" s="364">
        <v>0.5</v>
      </c>
      <c r="G43" s="44">
        <f t="shared" si="11"/>
        <v>124</v>
      </c>
      <c r="H43" s="45">
        <f t="shared" si="12"/>
        <v>18.092840000000002</v>
      </c>
      <c r="I43" s="45">
        <f t="shared" si="13"/>
        <v>560.87804000000006</v>
      </c>
      <c r="J43" s="45">
        <f t="shared" si="14"/>
        <v>2.3520692000000003</v>
      </c>
      <c r="K43" s="46">
        <f t="shared" si="15"/>
        <v>487.96389480000005</v>
      </c>
      <c r="L43" s="47">
        <v>0.20000000000000001</v>
      </c>
      <c r="M43" s="48">
        <f t="shared" si="16"/>
        <v>97.592778960000018</v>
      </c>
      <c r="N43" s="49">
        <v>0.050000000000000003</v>
      </c>
      <c r="O43" s="50">
        <f t="shared" si="17"/>
        <v>24.398194740000005</v>
      </c>
      <c r="P43" s="49">
        <v>0.050000000000000003</v>
      </c>
      <c r="Q43" s="50">
        <f t="shared" si="18"/>
        <v>24.398194740000005</v>
      </c>
      <c r="R43" s="51">
        <f t="shared" si="19"/>
        <v>11.02</v>
      </c>
      <c r="S43" s="52">
        <f t="shared" si="20"/>
        <v>341.62</v>
      </c>
      <c r="T43" s="53">
        <f t="shared" si="21"/>
        <v>0.60908071922373708</v>
      </c>
    </row>
    <row r="44" ht="15.95" customHeight="1">
      <c r="A44" s="342" t="s">
        <v>485</v>
      </c>
      <c r="B44" s="362" t="s">
        <v>76</v>
      </c>
      <c r="C44" s="59" t="str">
        <f>VLOOKUP(B44,'New template'!A:L,2,FALSE)</f>
        <v>E05733</v>
      </c>
      <c r="D44" s="363">
        <v>27</v>
      </c>
      <c r="E44" s="363">
        <v>348</v>
      </c>
      <c r="F44" s="364">
        <v>0.5</v>
      </c>
      <c r="G44" s="44">
        <f t="shared" si="11"/>
        <v>174</v>
      </c>
      <c r="H44" s="45">
        <f t="shared" si="12"/>
        <v>25.388340000000003</v>
      </c>
      <c r="I44" s="45">
        <f t="shared" si="13"/>
        <v>685.48518000000013</v>
      </c>
      <c r="J44" s="45">
        <f t="shared" si="14"/>
        <v>3.3004842000000005</v>
      </c>
      <c r="K44" s="46">
        <f t="shared" si="15"/>
        <v>596.37210660000005</v>
      </c>
      <c r="L44" s="47">
        <v>0.20000000000000001</v>
      </c>
      <c r="M44" s="48">
        <f t="shared" si="16"/>
        <v>119.27442132000002</v>
      </c>
      <c r="N44" s="49">
        <v>0.050000000000000003</v>
      </c>
      <c r="O44" s="50">
        <f t="shared" si="17"/>
        <v>29.818605330000004</v>
      </c>
      <c r="P44" s="49">
        <v>0.050000000000000003</v>
      </c>
      <c r="Q44" s="50">
        <f t="shared" si="18"/>
        <v>29.818605330000004</v>
      </c>
      <c r="R44" s="51">
        <f t="shared" si="19"/>
        <v>15.460000000000001</v>
      </c>
      <c r="S44" s="52">
        <f t="shared" si="20"/>
        <v>417.42000000000002</v>
      </c>
      <c r="T44" s="53">
        <f t="shared" si="21"/>
        <v>0.60894095478475541</v>
      </c>
    </row>
    <row r="45" ht="15.95" customHeight="1">
      <c r="A45" s="342" t="s">
        <v>485</v>
      </c>
      <c r="B45" s="362" t="s">
        <v>78</v>
      </c>
      <c r="C45" s="59" t="str">
        <f>VLOOKUP(B45,'New template'!A:L,2,FALSE)</f>
        <v>E02533</v>
      </c>
      <c r="D45" s="363">
        <v>1</v>
      </c>
      <c r="E45" s="363">
        <v>198</v>
      </c>
      <c r="F45" s="364">
        <v>0</v>
      </c>
      <c r="G45" s="44">
        <f t="shared" si="11"/>
        <v>198</v>
      </c>
      <c r="H45" s="45">
        <f t="shared" si="12"/>
        <v>28.890180000000001</v>
      </c>
      <c r="I45" s="45">
        <f t="shared" si="13"/>
        <v>28.890180000000001</v>
      </c>
      <c r="J45" s="45">
        <f t="shared" si="14"/>
        <v>3.7557234000000004</v>
      </c>
      <c r="K45" s="46">
        <f t="shared" si="15"/>
        <v>25.1344566</v>
      </c>
      <c r="L45" s="47">
        <v>0.20000000000000001</v>
      </c>
      <c r="M45" s="48">
        <f t="shared" si="16"/>
        <v>5.0268913200000007</v>
      </c>
      <c r="N45" s="49">
        <v>0.050000000000000003</v>
      </c>
      <c r="O45" s="50">
        <f t="shared" si="17"/>
        <v>1.2567228300000002</v>
      </c>
      <c r="P45" s="49">
        <v>0.050000000000000003</v>
      </c>
      <c r="Q45" s="50">
        <f t="shared" si="18"/>
        <v>1.2567228300000002</v>
      </c>
      <c r="R45" s="51">
        <f t="shared" si="19"/>
        <v>17.59</v>
      </c>
      <c r="S45" s="52">
        <f t="shared" si="20"/>
        <v>17.59</v>
      </c>
      <c r="T45" s="53">
        <f t="shared" si="21"/>
        <v>0.60885740414216871</v>
      </c>
    </row>
    <row r="46" ht="15.95" customHeight="1">
      <c r="A46" s="342" t="s">
        <v>485</v>
      </c>
      <c r="B46" s="362" t="s">
        <v>78</v>
      </c>
      <c r="C46" s="59" t="str">
        <f>VLOOKUP(B46,'New template'!A:L,2,FALSE)</f>
        <v>E02533</v>
      </c>
      <c r="D46" s="363">
        <v>2999</v>
      </c>
      <c r="E46" s="363">
        <v>198</v>
      </c>
      <c r="F46" s="364">
        <v>0.83999999999999997</v>
      </c>
      <c r="G46" s="44">
        <f t="shared" si="11"/>
        <v>31</v>
      </c>
      <c r="H46" s="45">
        <f t="shared" si="12"/>
        <v>4.5232100000000006</v>
      </c>
      <c r="I46" s="45">
        <f t="shared" si="13"/>
        <v>13565.106790000002</v>
      </c>
      <c r="J46" s="45">
        <f t="shared" si="14"/>
        <v>0.58801730000000008</v>
      </c>
      <c r="K46" s="46">
        <f t="shared" si="15"/>
        <v>11801.642907300002</v>
      </c>
      <c r="L46" s="47">
        <v>0.20000000000000001</v>
      </c>
      <c r="M46" s="48">
        <f t="shared" si="16"/>
        <v>2360.3285814600004</v>
      </c>
      <c r="N46" s="49">
        <v>0.050000000000000003</v>
      </c>
      <c r="O46" s="50">
        <f t="shared" si="17"/>
        <v>590.08214536500009</v>
      </c>
      <c r="P46" s="49">
        <v>0.050000000000000003</v>
      </c>
      <c r="Q46" s="50">
        <f t="shared" si="18"/>
        <v>590.08214536500009</v>
      </c>
      <c r="R46" s="51">
        <f t="shared" si="19"/>
        <v>2.75</v>
      </c>
      <c r="S46" s="52">
        <f t="shared" si="20"/>
        <v>8247.25</v>
      </c>
      <c r="T46" s="53">
        <f t="shared" si="21"/>
        <v>0.60797530956997348</v>
      </c>
    </row>
    <row r="47" ht="15.95" customHeight="1">
      <c r="A47" s="342" t="s">
        <v>485</v>
      </c>
      <c r="B47" s="362" t="s">
        <v>80</v>
      </c>
      <c r="C47" s="59" t="str">
        <f>VLOOKUP(B47,'New template'!A:L,2,FALSE)</f>
        <v>E02595</v>
      </c>
      <c r="D47" s="363">
        <v>153</v>
      </c>
      <c r="E47" s="363">
        <v>298</v>
      </c>
      <c r="F47" s="364">
        <v>0.83999999999999997</v>
      </c>
      <c r="G47" s="44">
        <f t="shared" si="11"/>
        <v>47</v>
      </c>
      <c r="H47" s="45">
        <f t="shared" si="12"/>
        <v>6.8577700000000004</v>
      </c>
      <c r="I47" s="45">
        <f t="shared" si="13"/>
        <v>1049.2388100000001</v>
      </c>
      <c r="J47" s="45">
        <f t="shared" si="14"/>
        <v>0.89151010000000008</v>
      </c>
      <c r="K47" s="46">
        <f t="shared" si="15"/>
        <v>912.83776470000009</v>
      </c>
      <c r="L47" s="47">
        <v>0.20000000000000001</v>
      </c>
      <c r="M47" s="48">
        <f t="shared" si="16"/>
        <v>182.56755294000004</v>
      </c>
      <c r="N47" s="49">
        <v>0.050000000000000003</v>
      </c>
      <c r="O47" s="50">
        <f t="shared" si="17"/>
        <v>45.64188823500001</v>
      </c>
      <c r="P47" s="49">
        <v>0.050000000000000003</v>
      </c>
      <c r="Q47" s="50">
        <f t="shared" si="18"/>
        <v>45.64188823500001</v>
      </c>
      <c r="R47" s="51">
        <f t="shared" si="19"/>
        <v>4.1799999999999997</v>
      </c>
      <c r="S47" s="52">
        <f t="shared" si="20"/>
        <v>639.53999999999996</v>
      </c>
      <c r="T47" s="53">
        <f t="shared" si="21"/>
        <v>0.60952758695610953</v>
      </c>
    </row>
    <row r="48" ht="15.95" customHeight="1">
      <c r="A48" s="342" t="s">
        <v>485</v>
      </c>
      <c r="B48" s="362" t="s">
        <v>82</v>
      </c>
      <c r="C48" s="59" t="str">
        <f>VLOOKUP(B48,'New template'!A:L,2,FALSE)</f>
        <v>E02596</v>
      </c>
      <c r="D48" s="363">
        <v>364</v>
      </c>
      <c r="E48" s="363">
        <v>398</v>
      </c>
      <c r="F48" s="364">
        <v>0.75</v>
      </c>
      <c r="G48" s="44">
        <f t="shared" si="11"/>
        <v>99</v>
      </c>
      <c r="H48" s="45">
        <f t="shared" si="12"/>
        <v>14.44509</v>
      </c>
      <c r="I48" s="45">
        <f t="shared" si="13"/>
        <v>5258.0127600000005</v>
      </c>
      <c r="J48" s="45">
        <f t="shared" si="14"/>
        <v>1.8778617000000002</v>
      </c>
      <c r="K48" s="46">
        <f t="shared" si="15"/>
        <v>4574.4711011999998</v>
      </c>
      <c r="L48" s="47">
        <v>0.20000000000000001</v>
      </c>
      <c r="M48" s="48">
        <f t="shared" si="16"/>
        <v>914.89422023999998</v>
      </c>
      <c r="N48" s="49">
        <v>0.050000000000000003</v>
      </c>
      <c r="O48" s="50">
        <f t="shared" si="17"/>
        <v>228.72355506</v>
      </c>
      <c r="P48" s="49">
        <v>0.050000000000000003</v>
      </c>
      <c r="Q48" s="50">
        <f t="shared" si="18"/>
        <v>228.72355506</v>
      </c>
      <c r="R48" s="51">
        <f t="shared" si="19"/>
        <v>8.8000000000000007</v>
      </c>
      <c r="S48" s="52">
        <f t="shared" si="20"/>
        <v>3203.2000000000003</v>
      </c>
      <c r="T48" s="53">
        <f t="shared" si="21"/>
        <v>0.60920354251859976</v>
      </c>
    </row>
    <row r="49" ht="15.95" customHeight="1">
      <c r="A49" s="342" t="s">
        <v>485</v>
      </c>
      <c r="B49" s="362" t="s">
        <v>84</v>
      </c>
      <c r="C49" s="59" t="str">
        <f>VLOOKUP(B49,'New template'!A:L,2,FALSE)</f>
        <v>E02035</v>
      </c>
      <c r="D49" s="363">
        <v>4594</v>
      </c>
      <c r="E49" s="363">
        <v>98</v>
      </c>
      <c r="F49" s="364">
        <v>0.69999999999999996</v>
      </c>
      <c r="G49" s="44">
        <f t="shared" si="11"/>
        <v>29</v>
      </c>
      <c r="H49" s="45">
        <f t="shared" si="12"/>
        <v>4.2313900000000002</v>
      </c>
      <c r="I49" s="45">
        <f t="shared" si="13"/>
        <v>19439.005660000003</v>
      </c>
      <c r="J49" s="45">
        <f t="shared" si="14"/>
        <v>0.55008070000000009</v>
      </c>
      <c r="K49" s="46">
        <f t="shared" si="15"/>
        <v>16911.934924199999</v>
      </c>
      <c r="L49" s="47">
        <v>0.20000000000000001</v>
      </c>
      <c r="M49" s="48">
        <f t="shared" si="16"/>
        <v>3382.38698484</v>
      </c>
      <c r="N49" s="49">
        <v>0.050000000000000003</v>
      </c>
      <c r="O49" s="50">
        <f t="shared" si="17"/>
        <v>845.59674620999999</v>
      </c>
      <c r="P49" s="49">
        <v>0.050000000000000003</v>
      </c>
      <c r="Q49" s="50">
        <f t="shared" si="18"/>
        <v>845.59674620999999</v>
      </c>
      <c r="R49" s="51">
        <f t="shared" si="19"/>
        <v>2.5800000000000001</v>
      </c>
      <c r="S49" s="52">
        <f t="shared" si="20"/>
        <v>11852.52</v>
      </c>
      <c r="T49" s="53">
        <f t="shared" si="21"/>
        <v>0.60972871798628814</v>
      </c>
    </row>
    <row r="50" ht="15.95" customHeight="1">
      <c r="A50" s="342" t="s">
        <v>485</v>
      </c>
      <c r="B50" s="362" t="s">
        <v>86</v>
      </c>
      <c r="C50" s="59" t="str">
        <f>VLOOKUP(B50,'New template'!A:L,2,FALSE)</f>
        <v>E02036</v>
      </c>
      <c r="D50" s="363">
        <v>366</v>
      </c>
      <c r="E50" s="363">
        <v>198</v>
      </c>
      <c r="F50" s="364">
        <v>0.75</v>
      </c>
      <c r="G50" s="44">
        <f t="shared" si="11"/>
        <v>49</v>
      </c>
      <c r="H50" s="45">
        <f t="shared" si="12"/>
        <v>7.1495900000000008</v>
      </c>
      <c r="I50" s="45">
        <f t="shared" si="13"/>
        <v>2616.7499400000002</v>
      </c>
      <c r="J50" s="45">
        <f t="shared" si="14"/>
        <v>0.92944670000000018</v>
      </c>
      <c r="K50" s="46">
        <f t="shared" si="15"/>
        <v>2276.5724478000002</v>
      </c>
      <c r="L50" s="47">
        <v>0.20000000000000001</v>
      </c>
      <c r="M50" s="48">
        <f t="shared" si="16"/>
        <v>455.31448956000008</v>
      </c>
      <c r="N50" s="49">
        <v>0.050000000000000003</v>
      </c>
      <c r="O50" s="50">
        <f t="shared" si="17"/>
        <v>113.82862239000002</v>
      </c>
      <c r="P50" s="49">
        <v>0.050000000000000003</v>
      </c>
      <c r="Q50" s="50">
        <f t="shared" si="18"/>
        <v>113.82862239000002</v>
      </c>
      <c r="R50" s="51">
        <f t="shared" si="19"/>
        <v>4.3499999999999996</v>
      </c>
      <c r="S50" s="52">
        <f t="shared" si="20"/>
        <v>1592.0999999999999</v>
      </c>
      <c r="T50" s="53">
        <f t="shared" si="21"/>
        <v>0.60842649718375452</v>
      </c>
    </row>
    <row r="51" ht="15.95" customHeight="1">
      <c r="A51" s="342" t="s">
        <v>485</v>
      </c>
      <c r="B51" s="362" t="s">
        <v>88</v>
      </c>
      <c r="C51" s="59" t="str">
        <f>VLOOKUP(B51,'New template'!A:L,2,FALSE)</f>
        <v>E06308</v>
      </c>
      <c r="D51" s="363">
        <v>3</v>
      </c>
      <c r="E51" s="363">
        <v>248</v>
      </c>
      <c r="F51" s="364">
        <v>0</v>
      </c>
      <c r="G51" s="44">
        <f t="shared" si="11"/>
        <v>248</v>
      </c>
      <c r="H51" s="45">
        <f t="shared" si="12"/>
        <v>36.185680000000005</v>
      </c>
      <c r="I51" s="45">
        <f t="shared" si="13"/>
        <v>108.55704000000001</v>
      </c>
      <c r="J51" s="45">
        <f t="shared" si="14"/>
        <v>4.7041384000000006</v>
      </c>
      <c r="K51" s="46">
        <f t="shared" si="15"/>
        <v>94.444624800000014</v>
      </c>
      <c r="L51" s="47">
        <v>0.20000000000000001</v>
      </c>
      <c r="M51" s="48">
        <f t="shared" si="16"/>
        <v>18.888924960000004</v>
      </c>
      <c r="N51" s="49">
        <v>0.050000000000000003</v>
      </c>
      <c r="O51" s="50">
        <f t="shared" si="17"/>
        <v>4.7222312400000011</v>
      </c>
      <c r="P51" s="49">
        <v>0.050000000000000003</v>
      </c>
      <c r="Q51" s="50">
        <f t="shared" si="18"/>
        <v>4.7222312400000011</v>
      </c>
      <c r="R51" s="51">
        <f t="shared" si="19"/>
        <v>22.039999999999999</v>
      </c>
      <c r="S51" s="52">
        <f t="shared" si="20"/>
        <v>66.120000000000005</v>
      </c>
      <c r="T51" s="53">
        <f t="shared" si="21"/>
        <v>0.60908071922373708</v>
      </c>
    </row>
    <row r="52" ht="15.95" customHeight="1">
      <c r="A52" s="342" t="s">
        <v>485</v>
      </c>
      <c r="B52" s="362" t="s">
        <v>88</v>
      </c>
      <c r="C52" s="59" t="str">
        <f>VLOOKUP(B52,'New template'!A:L,2,FALSE)</f>
        <v>E06308</v>
      </c>
      <c r="D52" s="363">
        <v>308</v>
      </c>
      <c r="E52" s="363">
        <v>248</v>
      </c>
      <c r="F52" s="364">
        <v>0.59999999999999998</v>
      </c>
      <c r="G52" s="44">
        <f t="shared" si="11"/>
        <v>99</v>
      </c>
      <c r="H52" s="45">
        <f t="shared" si="12"/>
        <v>14.44509</v>
      </c>
      <c r="I52" s="45">
        <f t="shared" si="13"/>
        <v>4449.0877200000004</v>
      </c>
      <c r="J52" s="45">
        <f t="shared" si="14"/>
        <v>1.8778617000000002</v>
      </c>
      <c r="K52" s="46">
        <f t="shared" si="15"/>
        <v>3870.7063164000001</v>
      </c>
      <c r="L52" s="47">
        <v>0.20000000000000001</v>
      </c>
      <c r="M52" s="48">
        <f t="shared" si="16"/>
        <v>774.14126328000009</v>
      </c>
      <c r="N52" s="49">
        <v>0.050000000000000003</v>
      </c>
      <c r="O52" s="50">
        <f t="shared" si="17"/>
        <v>193.53531582000002</v>
      </c>
      <c r="P52" s="49">
        <v>0.050000000000000003</v>
      </c>
      <c r="Q52" s="50">
        <f t="shared" si="18"/>
        <v>193.53531582000002</v>
      </c>
      <c r="R52" s="51">
        <f t="shared" si="19"/>
        <v>8.8000000000000007</v>
      </c>
      <c r="S52" s="52">
        <f t="shared" si="20"/>
        <v>2710.4000000000001</v>
      </c>
      <c r="T52" s="53">
        <f t="shared" si="21"/>
        <v>0.60920354251859965</v>
      </c>
    </row>
    <row r="53" ht="15.95" customHeight="1">
      <c r="A53" s="342" t="s">
        <v>485</v>
      </c>
      <c r="B53" s="362" t="s">
        <v>513</v>
      </c>
      <c r="C53" s="40" t="s">
        <v>545</v>
      </c>
      <c r="D53" s="363">
        <v>251</v>
      </c>
      <c r="E53" s="363">
        <v>398</v>
      </c>
      <c r="F53" s="364">
        <v>0.40000000000000002</v>
      </c>
      <c r="G53" s="44">
        <f t="shared" si="11"/>
        <v>238</v>
      </c>
      <c r="H53" s="45">
        <f t="shared" si="12"/>
        <v>34.726580000000006</v>
      </c>
      <c r="I53" s="45">
        <f t="shared" si="13"/>
        <v>8716.3715800000009</v>
      </c>
      <c r="J53" s="45">
        <f t="shared" si="14"/>
        <v>4.514455400000001</v>
      </c>
      <c r="K53" s="46">
        <f t="shared" si="15"/>
        <v>7583.2432746000004</v>
      </c>
      <c r="L53" s="47">
        <v>0.20000000000000001</v>
      </c>
      <c r="M53" s="48">
        <f t="shared" si="16"/>
        <v>1516.6486549200001</v>
      </c>
      <c r="N53" s="49">
        <v>0.050000000000000003</v>
      </c>
      <c r="O53" s="50">
        <f t="shared" si="17"/>
        <v>379.16216373000003</v>
      </c>
      <c r="P53" s="49">
        <v>0.050000000000000003</v>
      </c>
      <c r="Q53" s="50">
        <f t="shared" si="18"/>
        <v>379.16216373000003</v>
      </c>
      <c r="R53" s="51">
        <f t="shared" si="19"/>
        <v>21.149999999999999</v>
      </c>
      <c r="S53" s="52">
        <f t="shared" si="20"/>
        <v>5308.6499999999996</v>
      </c>
      <c r="T53" s="53">
        <f t="shared" si="21"/>
        <v>0.60904356259671977</v>
      </c>
    </row>
    <row r="54" ht="15.95" customHeight="1">
      <c r="A54" s="342" t="s">
        <v>485</v>
      </c>
      <c r="B54" s="362" t="s">
        <v>513</v>
      </c>
      <c r="C54" s="40" t="s">
        <v>545</v>
      </c>
      <c r="D54" s="363">
        <v>2</v>
      </c>
      <c r="E54" s="363">
        <v>398</v>
      </c>
      <c r="F54" s="364">
        <v>0.34999999999999998</v>
      </c>
      <c r="G54" s="44">
        <f t="shared" si="11"/>
        <v>258</v>
      </c>
      <c r="H54" s="45">
        <f t="shared" si="12"/>
        <v>37.644780000000004</v>
      </c>
      <c r="I54" s="45">
        <f t="shared" si="13"/>
        <v>75.289560000000009</v>
      </c>
      <c r="J54" s="45">
        <f t="shared" si="14"/>
        <v>4.8938214000000011</v>
      </c>
      <c r="K54" s="46">
        <f t="shared" si="15"/>
        <v>65.501917200000008</v>
      </c>
      <c r="L54" s="47">
        <v>0.20000000000000001</v>
      </c>
      <c r="M54" s="48">
        <f t="shared" si="16"/>
        <v>13.100383440000002</v>
      </c>
      <c r="N54" s="49">
        <v>0.050000000000000003</v>
      </c>
      <c r="O54" s="50">
        <f t="shared" si="17"/>
        <v>3.2750958600000004</v>
      </c>
      <c r="P54" s="49">
        <v>0.050000000000000003</v>
      </c>
      <c r="Q54" s="50">
        <f t="shared" si="18"/>
        <v>3.2750958600000004</v>
      </c>
      <c r="R54" s="51">
        <f t="shared" si="19"/>
        <v>22.93</v>
      </c>
      <c r="S54" s="52">
        <f t="shared" si="20"/>
        <v>45.859999999999999</v>
      </c>
      <c r="T54" s="53">
        <f t="shared" si="21"/>
        <v>0.60911499549207082</v>
      </c>
    </row>
    <row r="55" ht="15.95" customHeight="1">
      <c r="A55" s="342" t="s">
        <v>485</v>
      </c>
      <c r="B55" s="362" t="s">
        <v>513</v>
      </c>
      <c r="C55" s="40" t="s">
        <v>545</v>
      </c>
      <c r="D55" s="363">
        <v>5</v>
      </c>
      <c r="E55" s="363">
        <v>398</v>
      </c>
      <c r="F55" s="364">
        <v>0</v>
      </c>
      <c r="G55" s="44">
        <f t="shared" si="11"/>
        <v>398</v>
      </c>
      <c r="H55" s="45">
        <f t="shared" si="12"/>
        <v>58.072180000000003</v>
      </c>
      <c r="I55" s="45">
        <f t="shared" si="13"/>
        <v>290.36090000000002</v>
      </c>
      <c r="J55" s="45">
        <f t="shared" si="14"/>
        <v>7.5493834000000009</v>
      </c>
      <c r="K55" s="46">
        <f t="shared" si="15"/>
        <v>252.61398299999999</v>
      </c>
      <c r="L55" s="47">
        <v>0.20000000000000001</v>
      </c>
      <c r="M55" s="48">
        <f t="shared" si="16"/>
        <v>50.5227966</v>
      </c>
      <c r="N55" s="49">
        <v>0.050000000000000003</v>
      </c>
      <c r="O55" s="50">
        <f t="shared" si="17"/>
        <v>12.63069915</v>
      </c>
      <c r="P55" s="49">
        <v>0.050000000000000003</v>
      </c>
      <c r="Q55" s="50">
        <f t="shared" si="18"/>
        <v>12.63069915</v>
      </c>
      <c r="R55" s="51">
        <f t="shared" si="19"/>
        <v>35.369999999999997</v>
      </c>
      <c r="S55" s="52">
        <f t="shared" si="20"/>
        <v>176.84999999999999</v>
      </c>
      <c r="T55" s="53">
        <f t="shared" si="21"/>
        <v>0.6090696095789756</v>
      </c>
    </row>
    <row r="56" ht="15.95" customHeight="1">
      <c r="A56" s="342" t="s">
        <v>485</v>
      </c>
      <c r="B56" s="362" t="s">
        <v>90</v>
      </c>
      <c r="C56" s="59" t="str">
        <f>VLOOKUP(B56,'New template'!A:L,2,FALSE)</f>
        <v>E03005</v>
      </c>
      <c r="D56" s="363">
        <v>648</v>
      </c>
      <c r="E56" s="363">
        <v>88</v>
      </c>
      <c r="F56" s="364">
        <v>0.25</v>
      </c>
      <c r="G56" s="44">
        <f t="shared" si="11"/>
        <v>66</v>
      </c>
      <c r="H56" s="45">
        <f t="shared" si="12"/>
        <v>9.6300600000000003</v>
      </c>
      <c r="I56" s="45">
        <f t="shared" si="13"/>
        <v>6240.2788799999998</v>
      </c>
      <c r="J56" s="45">
        <f t="shared" si="14"/>
        <v>1.2519078000000001</v>
      </c>
      <c r="K56" s="46">
        <f t="shared" si="15"/>
        <v>5429.0426256000001</v>
      </c>
      <c r="L56" s="47">
        <v>0.20000000000000001</v>
      </c>
      <c r="M56" s="48">
        <f t="shared" si="16"/>
        <v>1085.80852512</v>
      </c>
      <c r="N56" s="49">
        <v>0.050000000000000003</v>
      </c>
      <c r="O56" s="50">
        <f t="shared" si="17"/>
        <v>271.45213128</v>
      </c>
      <c r="P56" s="49">
        <v>0.050000000000000003</v>
      </c>
      <c r="Q56" s="50">
        <f t="shared" si="18"/>
        <v>271.45213128</v>
      </c>
      <c r="R56" s="51">
        <f t="shared" si="19"/>
        <v>5.8600000000000003</v>
      </c>
      <c r="S56" s="52">
        <f t="shared" si="20"/>
        <v>3797.2800000000002</v>
      </c>
      <c r="T56" s="53">
        <f t="shared" si="21"/>
        <v>0.60851126576573777</v>
      </c>
    </row>
    <row r="57" ht="15.95" customHeight="1">
      <c r="A57" s="342" t="s">
        <v>485</v>
      </c>
      <c r="B57" s="362" t="s">
        <v>90</v>
      </c>
      <c r="C57" s="59" t="str">
        <f>VLOOKUP(B57,'New template'!A:L,2,FALSE)</f>
        <v>E03005</v>
      </c>
      <c r="D57" s="363">
        <v>37</v>
      </c>
      <c r="E57" s="363">
        <v>88</v>
      </c>
      <c r="F57" s="364">
        <v>0</v>
      </c>
      <c r="G57" s="44">
        <f t="shared" si="11"/>
        <v>88</v>
      </c>
      <c r="H57" s="45">
        <f t="shared" si="12"/>
        <v>12.84008</v>
      </c>
      <c r="I57" s="45">
        <f t="shared" si="13"/>
        <v>475.08296000000001</v>
      </c>
      <c r="J57" s="45">
        <f t="shared" si="14"/>
        <v>1.6692104000000001</v>
      </c>
      <c r="K57" s="46">
        <f t="shared" si="15"/>
        <v>413.3221752</v>
      </c>
      <c r="L57" s="47">
        <v>0.20000000000000001</v>
      </c>
      <c r="M57" s="48">
        <f t="shared" si="16"/>
        <v>82.664435040000001</v>
      </c>
      <c r="N57" s="49">
        <v>0.050000000000000003</v>
      </c>
      <c r="O57" s="50">
        <f t="shared" si="17"/>
        <v>20.66610876</v>
      </c>
      <c r="P57" s="49">
        <v>0.050000000000000003</v>
      </c>
      <c r="Q57" s="50">
        <f t="shared" si="18"/>
        <v>20.66610876</v>
      </c>
      <c r="R57" s="51">
        <f t="shared" si="19"/>
        <v>7.8200000000000003</v>
      </c>
      <c r="S57" s="52">
        <f t="shared" si="20"/>
        <v>289.34000000000003</v>
      </c>
      <c r="T57" s="53">
        <f t="shared" si="21"/>
        <v>0.60903047333038429</v>
      </c>
    </row>
    <row r="58" ht="15.95" customHeight="1">
      <c r="A58" s="342" t="s">
        <v>485</v>
      </c>
      <c r="B58" s="362" t="s">
        <v>514</v>
      </c>
      <c r="C58" s="40" t="s">
        <v>543</v>
      </c>
      <c r="D58" s="363">
        <v>99</v>
      </c>
      <c r="E58" s="363">
        <v>198</v>
      </c>
      <c r="F58" s="364">
        <v>0.40000000000000002</v>
      </c>
      <c r="G58" s="44">
        <f t="shared" si="11"/>
        <v>118</v>
      </c>
      <c r="H58" s="45">
        <f t="shared" si="12"/>
        <v>17.217380000000002</v>
      </c>
      <c r="I58" s="45">
        <f t="shared" si="13"/>
        <v>1704.5206200000002</v>
      </c>
      <c r="J58" s="45">
        <f t="shared" si="14"/>
        <v>2.2382594000000005</v>
      </c>
      <c r="K58" s="46">
        <f t="shared" si="15"/>
        <v>1482.9329394000001</v>
      </c>
      <c r="L58" s="47">
        <v>0.20000000000000001</v>
      </c>
      <c r="M58" s="48">
        <f t="shared" si="16"/>
        <v>296.58658788000002</v>
      </c>
      <c r="N58" s="49">
        <v>0.050000000000000003</v>
      </c>
      <c r="O58" s="50">
        <f t="shared" si="17"/>
        <v>74.146646970000006</v>
      </c>
      <c r="P58" s="49">
        <v>0.050000000000000003</v>
      </c>
      <c r="Q58" s="50">
        <f t="shared" si="18"/>
        <v>74.146646970000006</v>
      </c>
      <c r="R58" s="51">
        <f t="shared" si="19"/>
        <v>10.49</v>
      </c>
      <c r="S58" s="52">
        <f t="shared" si="20"/>
        <v>1038.51</v>
      </c>
      <c r="T58" s="53">
        <f t="shared" si="21"/>
        <v>0.60926807679217154</v>
      </c>
    </row>
    <row r="59" ht="15.95" customHeight="1">
      <c r="A59" s="342" t="s">
        <v>485</v>
      </c>
      <c r="B59" s="362" t="s">
        <v>514</v>
      </c>
      <c r="C59" s="40" t="s">
        <v>543</v>
      </c>
      <c r="D59" s="363">
        <v>2</v>
      </c>
      <c r="E59" s="363">
        <v>198</v>
      </c>
      <c r="F59" s="364">
        <v>0</v>
      </c>
      <c r="G59" s="44">
        <f t="shared" si="11"/>
        <v>198</v>
      </c>
      <c r="H59" s="45">
        <f t="shared" si="12"/>
        <v>28.890180000000001</v>
      </c>
      <c r="I59" s="45">
        <f t="shared" si="13"/>
        <v>57.780360000000002</v>
      </c>
      <c r="J59" s="45">
        <f t="shared" si="14"/>
        <v>3.7557234000000004</v>
      </c>
      <c r="K59" s="46">
        <f t="shared" si="15"/>
        <v>50.2689132</v>
      </c>
      <c r="L59" s="47">
        <v>0.20000000000000001</v>
      </c>
      <c r="M59" s="48">
        <f t="shared" si="16"/>
        <v>10.053782640000001</v>
      </c>
      <c r="N59" s="49">
        <v>0.050000000000000003</v>
      </c>
      <c r="O59" s="50">
        <f t="shared" si="17"/>
        <v>2.5134456600000004</v>
      </c>
      <c r="P59" s="49">
        <v>0.050000000000000003</v>
      </c>
      <c r="Q59" s="50">
        <f t="shared" si="18"/>
        <v>2.5134456600000004</v>
      </c>
      <c r="R59" s="51">
        <f t="shared" si="19"/>
        <v>17.59</v>
      </c>
      <c r="S59" s="52">
        <f t="shared" si="20"/>
        <v>35.18</v>
      </c>
      <c r="T59" s="53">
        <f t="shared" si="21"/>
        <v>0.60885740414216871</v>
      </c>
    </row>
    <row r="60" ht="15.95" customHeight="1">
      <c r="A60" s="342" t="s">
        <v>485</v>
      </c>
      <c r="B60" s="362" t="s">
        <v>96</v>
      </c>
      <c r="C60" s="59" t="str">
        <f>VLOOKUP(B60,'New template'!A:L,2,FALSE)</f>
        <v>E06127</v>
      </c>
      <c r="D60" s="363">
        <v>3</v>
      </c>
      <c r="E60" s="363">
        <v>298</v>
      </c>
      <c r="F60" s="364">
        <v>0</v>
      </c>
      <c r="G60" s="44">
        <f t="shared" si="11"/>
        <v>298</v>
      </c>
      <c r="H60" s="45">
        <f t="shared" si="12"/>
        <v>43.481180000000002</v>
      </c>
      <c r="I60" s="45">
        <f t="shared" si="13"/>
        <v>130.44354000000001</v>
      </c>
      <c r="J60" s="45">
        <f t="shared" si="14"/>
        <v>5.6525534000000004</v>
      </c>
      <c r="K60" s="46">
        <f t="shared" si="15"/>
        <v>113.48587979999999</v>
      </c>
      <c r="L60" s="47">
        <v>0.20000000000000001</v>
      </c>
      <c r="M60" s="48">
        <f t="shared" si="16"/>
        <v>22.697175959999999</v>
      </c>
      <c r="N60" s="49">
        <v>0.050000000000000003</v>
      </c>
      <c r="O60" s="50">
        <f t="shared" si="17"/>
        <v>5.6742939899999998</v>
      </c>
      <c r="P60" s="49">
        <v>0.050000000000000003</v>
      </c>
      <c r="Q60" s="50">
        <f t="shared" si="18"/>
        <v>5.6742939899999998</v>
      </c>
      <c r="R60" s="51">
        <f t="shared" si="19"/>
        <v>26.48</v>
      </c>
      <c r="S60" s="52">
        <f t="shared" si="20"/>
        <v>79.439999999999998</v>
      </c>
      <c r="T60" s="53">
        <f t="shared" si="21"/>
        <v>0.60899911179963373</v>
      </c>
    </row>
    <row r="61" ht="15.95" customHeight="1">
      <c r="A61" s="342" t="s">
        <v>485</v>
      </c>
      <c r="B61" s="362" t="s">
        <v>96</v>
      </c>
      <c r="C61" s="59" t="str">
        <f>VLOOKUP(B61,'New template'!A:L,2,FALSE)</f>
        <v>E06127</v>
      </c>
      <c r="D61" s="363">
        <v>681</v>
      </c>
      <c r="E61" s="363">
        <v>298</v>
      </c>
      <c r="F61" s="364">
        <v>0.5</v>
      </c>
      <c r="G61" s="44">
        <f t="shared" si="11"/>
        <v>149</v>
      </c>
      <c r="H61" s="45">
        <f t="shared" si="12"/>
        <v>21.740590000000001</v>
      </c>
      <c r="I61" s="45">
        <f t="shared" si="13"/>
        <v>14805.34179</v>
      </c>
      <c r="J61" s="45">
        <f t="shared" si="14"/>
        <v>2.8262767000000002</v>
      </c>
      <c r="K61" s="46">
        <f t="shared" si="15"/>
        <v>12880.6473573</v>
      </c>
      <c r="L61" s="47">
        <v>0.20000000000000001</v>
      </c>
      <c r="M61" s="48">
        <f t="shared" si="16"/>
        <v>2576.1294714600003</v>
      </c>
      <c r="N61" s="49">
        <v>0.050000000000000003</v>
      </c>
      <c r="O61" s="50">
        <f t="shared" si="17"/>
        <v>644.03236786500008</v>
      </c>
      <c r="P61" s="49">
        <v>0.050000000000000003</v>
      </c>
      <c r="Q61" s="50">
        <f t="shared" si="18"/>
        <v>644.03236786500008</v>
      </c>
      <c r="R61" s="51">
        <f t="shared" si="19"/>
        <v>13.24</v>
      </c>
      <c r="S61" s="52">
        <f t="shared" si="20"/>
        <v>9016.4400000000005</v>
      </c>
      <c r="T61" s="53">
        <f t="shared" si="21"/>
        <v>0.60899911179963384</v>
      </c>
    </row>
    <row r="62" ht="15.95" customHeight="1">
      <c r="A62" s="342" t="s">
        <v>485</v>
      </c>
      <c r="B62" s="362" t="s">
        <v>98</v>
      </c>
      <c r="C62" s="59" t="str">
        <f>VLOOKUP(B62,'New template'!A:L,2,FALSE)</f>
        <v>E06634</v>
      </c>
      <c r="D62" s="363">
        <v>80</v>
      </c>
      <c r="E62" s="363">
        <v>478</v>
      </c>
      <c r="F62" s="364">
        <v>0.46000000000000002</v>
      </c>
      <c r="G62" s="44">
        <f t="shared" si="11"/>
        <v>258</v>
      </c>
      <c r="H62" s="45">
        <f t="shared" si="12"/>
        <v>37.644780000000004</v>
      </c>
      <c r="I62" s="45">
        <f t="shared" si="13"/>
        <v>3011.5824000000002</v>
      </c>
      <c r="J62" s="45">
        <f t="shared" si="14"/>
        <v>4.8938214000000011</v>
      </c>
      <c r="K62" s="46">
        <f t="shared" si="15"/>
        <v>2620.0766880000001</v>
      </c>
      <c r="L62" s="47">
        <v>0.20000000000000001</v>
      </c>
      <c r="M62" s="48">
        <f t="shared" si="16"/>
        <v>524.01533760000007</v>
      </c>
      <c r="N62" s="49">
        <v>0.050000000000000003</v>
      </c>
      <c r="O62" s="50">
        <f t="shared" si="17"/>
        <v>131.00383440000002</v>
      </c>
      <c r="P62" s="49">
        <v>0.050000000000000003</v>
      </c>
      <c r="Q62" s="50">
        <f t="shared" si="18"/>
        <v>131.00383440000002</v>
      </c>
      <c r="R62" s="51">
        <f t="shared" si="19"/>
        <v>22.93</v>
      </c>
      <c r="S62" s="52">
        <f t="shared" si="20"/>
        <v>1834.4000000000001</v>
      </c>
      <c r="T62" s="53">
        <f t="shared" si="21"/>
        <v>0.60911499549207082</v>
      </c>
    </row>
    <row r="63" ht="15.95" customHeight="1">
      <c r="A63" s="342" t="s">
        <v>485</v>
      </c>
      <c r="B63" s="362" t="s">
        <v>98</v>
      </c>
      <c r="C63" s="59" t="str">
        <f>VLOOKUP(B63,'New template'!A:L,2,FALSE)</f>
        <v>E06634</v>
      </c>
      <c r="D63" s="363">
        <v>36</v>
      </c>
      <c r="E63" s="363">
        <v>478</v>
      </c>
      <c r="F63" s="364">
        <v>0.5</v>
      </c>
      <c r="G63" s="44">
        <f t="shared" si="11"/>
        <v>239</v>
      </c>
      <c r="H63" s="45">
        <f t="shared" si="12"/>
        <v>34.872490000000006</v>
      </c>
      <c r="I63" s="45">
        <f t="shared" si="13"/>
        <v>1255.4096400000003</v>
      </c>
      <c r="J63" s="45">
        <f t="shared" si="14"/>
        <v>4.5334237000000011</v>
      </c>
      <c r="K63" s="46">
        <f t="shared" si="15"/>
        <v>1092.2063868000002</v>
      </c>
      <c r="L63" s="47">
        <v>0.20000000000000001</v>
      </c>
      <c r="M63" s="48">
        <f t="shared" si="16"/>
        <v>218.44127736000007</v>
      </c>
      <c r="N63" s="49">
        <v>0.050000000000000003</v>
      </c>
      <c r="O63" s="50">
        <f t="shared" si="17"/>
        <v>54.610319340000018</v>
      </c>
      <c r="P63" s="49">
        <v>0.050000000000000003</v>
      </c>
      <c r="Q63" s="50">
        <f t="shared" si="18"/>
        <v>54.610319340000018</v>
      </c>
      <c r="R63" s="51">
        <f t="shared" si="19"/>
        <v>21.239999999999998</v>
      </c>
      <c r="S63" s="52">
        <f t="shared" si="20"/>
        <v>764.63999999999999</v>
      </c>
      <c r="T63" s="53">
        <f t="shared" si="21"/>
        <v>0.60907609407874219</v>
      </c>
    </row>
    <row r="64" ht="15.95" customHeight="1">
      <c r="A64" s="342" t="s">
        <v>485</v>
      </c>
      <c r="B64" s="362" t="s">
        <v>100</v>
      </c>
      <c r="C64" s="59" t="str">
        <f>VLOOKUP(B64,'New template'!A:L,2,FALSE)</f>
        <v>E06655</v>
      </c>
      <c r="D64" s="363">
        <v>3</v>
      </c>
      <c r="E64" s="363">
        <v>538</v>
      </c>
      <c r="F64" s="364">
        <v>0</v>
      </c>
      <c r="G64" s="44">
        <f t="shared" si="11"/>
        <v>538</v>
      </c>
      <c r="H64" s="45">
        <f t="shared" si="12"/>
        <v>78.499580000000009</v>
      </c>
      <c r="I64" s="45">
        <f t="shared" si="13"/>
        <v>235.49874000000003</v>
      </c>
      <c r="J64" s="45">
        <f t="shared" si="14"/>
        <v>10.204945400000001</v>
      </c>
      <c r="K64" s="46">
        <f t="shared" si="15"/>
        <v>204.88390380000004</v>
      </c>
      <c r="L64" s="47">
        <v>0.20000000000000001</v>
      </c>
      <c r="M64" s="48">
        <f t="shared" si="16"/>
        <v>40.976780760000011</v>
      </c>
      <c r="N64" s="49">
        <v>0.050000000000000003</v>
      </c>
      <c r="O64" s="50">
        <f t="shared" si="17"/>
        <v>10.244195190000003</v>
      </c>
      <c r="P64" s="49">
        <v>0.050000000000000003</v>
      </c>
      <c r="Q64" s="50">
        <f t="shared" si="18"/>
        <v>10.244195190000003</v>
      </c>
      <c r="R64" s="51">
        <f t="shared" si="19"/>
        <v>47.810000000000002</v>
      </c>
      <c r="S64" s="52">
        <f t="shared" si="20"/>
        <v>143.43000000000001</v>
      </c>
      <c r="T64" s="53">
        <f t="shared" si="21"/>
        <v>0.60904784458719397</v>
      </c>
    </row>
    <row r="65" ht="15.95" customHeight="1">
      <c r="A65" s="342" t="s">
        <v>485</v>
      </c>
      <c r="B65" s="362" t="s">
        <v>100</v>
      </c>
      <c r="C65" s="59" t="str">
        <f>VLOOKUP(B65,'New template'!A:L,2,FALSE)</f>
        <v>E06655</v>
      </c>
      <c r="D65" s="363">
        <v>590</v>
      </c>
      <c r="E65" s="363">
        <v>538</v>
      </c>
      <c r="F65" s="364">
        <v>0.5</v>
      </c>
      <c r="G65" s="44">
        <f t="shared" si="11"/>
        <v>269</v>
      </c>
      <c r="H65" s="45">
        <f t="shared" si="12"/>
        <v>39.249790000000004</v>
      </c>
      <c r="I65" s="45">
        <f t="shared" si="13"/>
        <v>23157.376100000001</v>
      </c>
      <c r="J65" s="45">
        <f t="shared" si="14"/>
        <v>5.1024727000000007</v>
      </c>
      <c r="K65" s="46">
        <f t="shared" si="15"/>
        <v>20146.917207000002</v>
      </c>
      <c r="L65" s="47">
        <v>0.20000000000000001</v>
      </c>
      <c r="M65" s="48">
        <f t="shared" si="16"/>
        <v>4029.3834414000007</v>
      </c>
      <c r="N65" s="49">
        <v>0.050000000000000003</v>
      </c>
      <c r="O65" s="50">
        <f t="shared" si="17"/>
        <v>1007.3458603500002</v>
      </c>
      <c r="P65" s="49">
        <v>0.050000000000000003</v>
      </c>
      <c r="Q65" s="50">
        <f t="shared" si="18"/>
        <v>1007.3458603500002</v>
      </c>
      <c r="R65" s="51">
        <f t="shared" si="19"/>
        <v>23.899999999999999</v>
      </c>
      <c r="S65" s="52">
        <f t="shared" si="20"/>
        <v>14101</v>
      </c>
      <c r="T65" s="53">
        <f t="shared" si="21"/>
        <v>0.60892045537058925</v>
      </c>
    </row>
    <row r="66" ht="15.95" customHeight="1">
      <c r="A66" s="342" t="s">
        <v>485</v>
      </c>
      <c r="B66" s="362" t="s">
        <v>100</v>
      </c>
      <c r="C66" s="59" t="str">
        <f>VLOOKUP(B66,'New template'!A:L,2,FALSE)</f>
        <v>E06655</v>
      </c>
      <c r="D66" s="363">
        <v>69</v>
      </c>
      <c r="E66" s="363">
        <v>538</v>
      </c>
      <c r="F66" s="364">
        <v>0.46000000000000002</v>
      </c>
      <c r="G66" s="44">
        <f t="shared" si="11"/>
        <v>290</v>
      </c>
      <c r="H66" s="45">
        <f t="shared" si="12"/>
        <v>42.313900000000004</v>
      </c>
      <c r="I66" s="45">
        <f t="shared" si="13"/>
        <v>2919.6591000000003</v>
      </c>
      <c r="J66" s="45">
        <f t="shared" si="14"/>
        <v>5.5008070000000009</v>
      </c>
      <c r="K66" s="46">
        <f t="shared" si="15"/>
        <v>2540.1034170000003</v>
      </c>
      <c r="L66" s="47">
        <v>0.20000000000000001</v>
      </c>
      <c r="M66" s="48">
        <f t="shared" si="16"/>
        <v>508.02068340000005</v>
      </c>
      <c r="N66" s="49">
        <v>0.050000000000000003</v>
      </c>
      <c r="O66" s="50">
        <f t="shared" si="17"/>
        <v>127.00517085000001</v>
      </c>
      <c r="P66" s="49">
        <v>0.050000000000000003</v>
      </c>
      <c r="Q66" s="50">
        <f t="shared" si="18"/>
        <v>127.00517085000001</v>
      </c>
      <c r="R66" s="51">
        <f t="shared" si="19"/>
        <v>25.77</v>
      </c>
      <c r="S66" s="52">
        <f t="shared" si="20"/>
        <v>1778.1299999999999</v>
      </c>
      <c r="T66" s="53">
        <f t="shared" si="21"/>
        <v>0.6090197311049087</v>
      </c>
    </row>
    <row r="67" ht="15.95" customHeight="1">
      <c r="A67" s="342" t="s">
        <v>485</v>
      </c>
      <c r="B67" s="362" t="s">
        <v>102</v>
      </c>
      <c r="C67" s="59" t="str">
        <f>VLOOKUP(B67,'New template'!A:L,2,FALSE)</f>
        <v>E05011</v>
      </c>
      <c r="D67" s="363">
        <v>45</v>
      </c>
      <c r="E67" s="363">
        <v>98</v>
      </c>
      <c r="F67" s="364">
        <v>0.75</v>
      </c>
      <c r="G67" s="44">
        <f t="shared" si="11"/>
        <v>24</v>
      </c>
      <c r="H67" s="45">
        <f t="shared" si="12"/>
        <v>3.5018400000000005</v>
      </c>
      <c r="I67" s="45">
        <f t="shared" si="13"/>
        <v>157.58280000000002</v>
      </c>
      <c r="J67" s="45">
        <f t="shared" si="14"/>
        <v>0.45523920000000007</v>
      </c>
      <c r="K67" s="46">
        <f t="shared" si="15"/>
        <v>137.097036</v>
      </c>
      <c r="L67" s="47">
        <v>0.20000000000000001</v>
      </c>
      <c r="M67" s="48">
        <f t="shared" si="16"/>
        <v>27.419407200000002</v>
      </c>
      <c r="N67" s="49">
        <v>0.050000000000000003</v>
      </c>
      <c r="O67" s="50">
        <f t="shared" si="17"/>
        <v>6.8548518000000005</v>
      </c>
      <c r="P67" s="49">
        <v>0.050000000000000003</v>
      </c>
      <c r="Q67" s="50">
        <f t="shared" si="18"/>
        <v>6.8548518000000005</v>
      </c>
      <c r="R67" s="51">
        <f t="shared" si="19"/>
        <v>2.1299999999999999</v>
      </c>
      <c r="S67" s="52">
        <f t="shared" si="20"/>
        <v>95.849999999999994</v>
      </c>
      <c r="T67" s="53">
        <f t="shared" si="21"/>
        <v>0.60825166198341429</v>
      </c>
    </row>
    <row r="68" ht="15.95" customHeight="1">
      <c r="A68" s="342" t="s">
        <v>485</v>
      </c>
      <c r="B68" s="362" t="s">
        <v>104</v>
      </c>
      <c r="C68" s="59" t="str">
        <f>VLOOKUP(B68,'New template'!A:L,2,FALSE)</f>
        <v>E05644</v>
      </c>
      <c r="D68" s="363">
        <v>140</v>
      </c>
      <c r="E68" s="363">
        <v>148</v>
      </c>
      <c r="F68" s="364">
        <v>0.84999999999999998</v>
      </c>
      <c r="G68" s="44">
        <f t="shared" si="11"/>
        <v>22</v>
      </c>
      <c r="H68" s="45">
        <f t="shared" si="12"/>
        <v>3.2100200000000001</v>
      </c>
      <c r="I68" s="45">
        <f t="shared" si="13"/>
        <v>449.40280000000001</v>
      </c>
      <c r="J68" s="45">
        <f t="shared" si="14"/>
        <v>0.41730260000000002</v>
      </c>
      <c r="K68" s="46">
        <f t="shared" si="15"/>
        <v>390.980436</v>
      </c>
      <c r="L68" s="47">
        <v>0.20000000000000001</v>
      </c>
      <c r="M68" s="48">
        <f t="shared" si="16"/>
        <v>78.196087200000008</v>
      </c>
      <c r="N68" s="49">
        <v>0.050000000000000003</v>
      </c>
      <c r="O68" s="50">
        <f t="shared" si="17"/>
        <v>19.549021800000002</v>
      </c>
      <c r="P68" s="49">
        <v>0.050000000000000003</v>
      </c>
      <c r="Q68" s="50">
        <f t="shared" si="18"/>
        <v>19.549021800000002</v>
      </c>
      <c r="R68" s="51">
        <f t="shared" si="19"/>
        <v>1.95</v>
      </c>
      <c r="S68" s="52">
        <f t="shared" si="20"/>
        <v>273</v>
      </c>
      <c r="T68" s="53">
        <f t="shared" si="21"/>
        <v>0.60747285063644463</v>
      </c>
    </row>
    <row r="69" ht="15.95" customHeight="1">
      <c r="A69" s="342" t="s">
        <v>485</v>
      </c>
      <c r="B69" s="362" t="s">
        <v>66</v>
      </c>
      <c r="C69" s="59" t="str">
        <f>VLOOKUP(B69,'New template'!A:L,2,FALSE)</f>
        <v>E05368</v>
      </c>
      <c r="D69" s="363">
        <v>1</v>
      </c>
      <c r="E69" s="363">
        <v>228</v>
      </c>
      <c r="F69" s="364">
        <v>0</v>
      </c>
      <c r="G69" s="44">
        <f t="shared" si="11"/>
        <v>228</v>
      </c>
      <c r="H69" s="45">
        <f t="shared" si="12"/>
        <v>33.267480000000006</v>
      </c>
      <c r="I69" s="45">
        <f t="shared" si="13"/>
        <v>33.267480000000006</v>
      </c>
      <c r="J69" s="45">
        <f t="shared" si="14"/>
        <v>4.3247724000000005</v>
      </c>
      <c r="K69" s="46">
        <f t="shared" si="15"/>
        <v>28.942707600000006</v>
      </c>
      <c r="L69" s="47">
        <v>0.20000000000000001</v>
      </c>
      <c r="M69" s="48">
        <f t="shared" si="16"/>
        <v>5.7885415200000017</v>
      </c>
      <c r="N69" s="49">
        <v>0.050000000000000003</v>
      </c>
      <c r="O69" s="50">
        <f t="shared" si="17"/>
        <v>1.4471353800000004</v>
      </c>
      <c r="P69" s="49">
        <v>0.050000000000000003</v>
      </c>
      <c r="Q69" s="50">
        <f t="shared" si="18"/>
        <v>1.4471353800000004</v>
      </c>
      <c r="R69" s="51">
        <f t="shared" si="19"/>
        <v>20.260000000000002</v>
      </c>
      <c r="S69" s="52">
        <f t="shared" si="20"/>
        <v>20.260000000000002</v>
      </c>
      <c r="T69" s="53">
        <f t="shared" si="21"/>
        <v>0.60900314661645538</v>
      </c>
    </row>
    <row r="70" ht="15.95" customHeight="1">
      <c r="A70" s="342" t="s">
        <v>485</v>
      </c>
      <c r="B70" s="362" t="s">
        <v>66</v>
      </c>
      <c r="C70" s="59" t="str">
        <f>VLOOKUP(B70,'New template'!A:L,2,FALSE)</f>
        <v>E05368</v>
      </c>
      <c r="D70" s="363">
        <v>71</v>
      </c>
      <c r="E70" s="363">
        <v>228</v>
      </c>
      <c r="F70" s="364">
        <v>0.80000000000000004</v>
      </c>
      <c r="G70" s="44">
        <f t="shared" si="11"/>
        <v>45</v>
      </c>
      <c r="H70" s="45">
        <f t="shared" si="12"/>
        <v>6.5659500000000008</v>
      </c>
      <c r="I70" s="45">
        <f t="shared" si="13"/>
        <v>466.18245000000007</v>
      </c>
      <c r="J70" s="45">
        <f t="shared" si="14"/>
        <v>0.8535735000000001</v>
      </c>
      <c r="K70" s="46">
        <f t="shared" si="15"/>
        <v>405.5787315</v>
      </c>
      <c r="L70" s="47">
        <v>0.20000000000000001</v>
      </c>
      <c r="M70" s="48">
        <f t="shared" si="16"/>
        <v>81.115746300000012</v>
      </c>
      <c r="N70" s="49">
        <v>0.050000000000000003</v>
      </c>
      <c r="O70" s="50">
        <f t="shared" si="17"/>
        <v>20.278936575000003</v>
      </c>
      <c r="P70" s="49">
        <v>0.050000000000000003</v>
      </c>
      <c r="Q70" s="50">
        <f t="shared" si="18"/>
        <v>20.278936575000003</v>
      </c>
      <c r="R70" s="51">
        <f t="shared" si="19"/>
        <v>4</v>
      </c>
      <c r="S70" s="52">
        <f t="shared" si="20"/>
        <v>284</v>
      </c>
      <c r="T70" s="53">
        <f t="shared" si="21"/>
        <v>0.60920354251859965</v>
      </c>
    </row>
    <row r="71" ht="15.95" customHeight="1">
      <c r="A71" s="342" t="s">
        <v>485</v>
      </c>
      <c r="B71" s="362" t="s">
        <v>66</v>
      </c>
      <c r="C71" s="59" t="str">
        <f>VLOOKUP(B71,'New template'!A:L,2,FALSE)</f>
        <v>E05368</v>
      </c>
      <c r="D71" s="363">
        <v>8458</v>
      </c>
      <c r="E71" s="363">
        <v>228</v>
      </c>
      <c r="F71" s="364">
        <v>0.90000000000000002</v>
      </c>
      <c r="G71" s="44">
        <f t="shared" si="11"/>
        <v>22</v>
      </c>
      <c r="H71" s="45">
        <f t="shared" si="12"/>
        <v>3.2100200000000001</v>
      </c>
      <c r="I71" s="45">
        <f t="shared" si="13"/>
        <v>27150.349160000002</v>
      </c>
      <c r="J71" s="45">
        <f t="shared" si="14"/>
        <v>0.41730260000000002</v>
      </c>
      <c r="K71" s="46">
        <f t="shared" si="15"/>
        <v>23620.8037692</v>
      </c>
      <c r="L71" s="47">
        <v>0.20000000000000001</v>
      </c>
      <c r="M71" s="48">
        <f t="shared" si="16"/>
        <v>4724.1607538400003</v>
      </c>
      <c r="N71" s="49">
        <v>0.050000000000000003</v>
      </c>
      <c r="O71" s="50">
        <f t="shared" si="17"/>
        <v>1181.0401884600001</v>
      </c>
      <c r="P71" s="49">
        <v>0.050000000000000003</v>
      </c>
      <c r="Q71" s="50">
        <f t="shared" si="18"/>
        <v>1181.0401884600001</v>
      </c>
      <c r="R71" s="51">
        <f t="shared" si="19"/>
        <v>1.95</v>
      </c>
      <c r="S71" s="52">
        <f t="shared" si="20"/>
        <v>16493.099999999999</v>
      </c>
      <c r="T71" s="53">
        <f t="shared" si="21"/>
        <v>0.60747285063644452</v>
      </c>
    </row>
    <row r="72" ht="15.95" customHeight="1">
      <c r="A72" s="342" t="s">
        <v>485</v>
      </c>
      <c r="B72" s="362" t="s">
        <v>510</v>
      </c>
      <c r="C72" s="59" t="str">
        <f>VLOOKUP(B72,'New template'!A:L,2,FALSE)</f>
        <v>E03053</v>
      </c>
      <c r="D72" s="363">
        <v>1</v>
      </c>
      <c r="E72" s="363">
        <v>298</v>
      </c>
      <c r="F72" s="364">
        <v>0.25</v>
      </c>
      <c r="G72" s="44">
        <f t="shared" ref="G72:G103" si="22">ROUNDDOWN(E72*(1-F72),0)</f>
        <v>223</v>
      </c>
      <c r="H72" s="45">
        <f t="shared" ref="H72:H103" si="23">G72*$C$6</f>
        <v>32.537930000000003</v>
      </c>
      <c r="I72" s="45">
        <f t="shared" ref="I72:I103" si="24">H72*D72</f>
        <v>32.537930000000003</v>
      </c>
      <c r="J72" s="45">
        <f t="shared" ref="J72:J103" si="25">H72*0.13</f>
        <v>4.2299309000000003</v>
      </c>
      <c r="K72" s="46">
        <f t="shared" ref="K72:K103" si="26">(H72-J72)*D72</f>
        <v>28.307999100000004</v>
      </c>
      <c r="L72" s="47">
        <v>0.20000000000000001</v>
      </c>
      <c r="M72" s="48">
        <f t="shared" ref="M72:M103" si="27">K72*L72</f>
        <v>5.6615998200000011</v>
      </c>
      <c r="N72" s="49">
        <v>0.050000000000000003</v>
      </c>
      <c r="O72" s="50">
        <f t="shared" ref="O72:O103" si="28">K72*N72</f>
        <v>1.4153999550000003</v>
      </c>
      <c r="P72" s="49">
        <v>0.050000000000000003</v>
      </c>
      <c r="Q72" s="50">
        <f t="shared" ref="Q72:Q103" si="29">K72*P72</f>
        <v>1.4153999550000003</v>
      </c>
      <c r="R72" s="51">
        <f t="shared" ref="R72:R103" si="30">IFERROR(ROUND((K72-M72-O72-Q72)/D72,2),0)</f>
        <v>19.82</v>
      </c>
      <c r="S72" s="52">
        <f t="shared" ref="S72:S103" si="31">+D72*R72</f>
        <v>19.82</v>
      </c>
      <c r="T72" s="53">
        <f t="shared" ref="T72:T103" si="32">S72/I72</f>
        <v>0.60913524615733083</v>
      </c>
    </row>
    <row r="73" ht="15.95" customHeight="1">
      <c r="A73" s="342" t="s">
        <v>485</v>
      </c>
      <c r="B73" s="362" t="s">
        <v>510</v>
      </c>
      <c r="C73" s="59" t="str">
        <f>VLOOKUP(B73,'New template'!A:L,2,FALSE)</f>
        <v>E03053</v>
      </c>
      <c r="D73" s="363">
        <v>24</v>
      </c>
      <c r="E73" s="363">
        <v>298</v>
      </c>
      <c r="F73" s="364">
        <v>0</v>
      </c>
      <c r="G73" s="44">
        <f t="shared" si="22"/>
        <v>298</v>
      </c>
      <c r="H73" s="45">
        <f t="shared" si="23"/>
        <v>43.481180000000002</v>
      </c>
      <c r="I73" s="45">
        <f t="shared" si="24"/>
        <v>1043.5483200000001</v>
      </c>
      <c r="J73" s="45">
        <f t="shared" si="25"/>
        <v>5.6525534000000004</v>
      </c>
      <c r="K73" s="46">
        <f t="shared" si="26"/>
        <v>907.88703839999994</v>
      </c>
      <c r="L73" s="47">
        <v>0.20000000000000001</v>
      </c>
      <c r="M73" s="48">
        <f t="shared" si="27"/>
        <v>181.57740767999999</v>
      </c>
      <c r="N73" s="49">
        <v>0.050000000000000003</v>
      </c>
      <c r="O73" s="50">
        <f t="shared" si="28"/>
        <v>45.394351919999998</v>
      </c>
      <c r="P73" s="49">
        <v>0.050000000000000003</v>
      </c>
      <c r="Q73" s="50">
        <f t="shared" si="29"/>
        <v>45.394351919999998</v>
      </c>
      <c r="R73" s="51">
        <f t="shared" si="30"/>
        <v>26.48</v>
      </c>
      <c r="S73" s="52">
        <f t="shared" si="31"/>
        <v>635.51999999999998</v>
      </c>
      <c r="T73" s="53">
        <f t="shared" si="32"/>
        <v>0.60899911179963373</v>
      </c>
    </row>
    <row r="74" ht="15.95" customHeight="1">
      <c r="A74" s="342" t="s">
        <v>485</v>
      </c>
      <c r="B74" s="362" t="s">
        <v>510</v>
      </c>
      <c r="C74" s="59" t="str">
        <f>VLOOKUP(B74,'New template'!A:L,2,FALSE)</f>
        <v>E03053</v>
      </c>
      <c r="D74" s="363">
        <v>1679</v>
      </c>
      <c r="E74" s="363">
        <v>298</v>
      </c>
      <c r="F74" s="364">
        <v>0.29999999999999999</v>
      </c>
      <c r="G74" s="44">
        <f t="shared" si="22"/>
        <v>208</v>
      </c>
      <c r="H74" s="45">
        <f t="shared" si="23"/>
        <v>30.349280000000004</v>
      </c>
      <c r="I74" s="45">
        <f t="shared" si="24"/>
        <v>50956.441120000003</v>
      </c>
      <c r="J74" s="45">
        <f t="shared" si="25"/>
        <v>3.9454064000000004</v>
      </c>
      <c r="K74" s="46">
        <f t="shared" si="26"/>
        <v>44332.103774400006</v>
      </c>
      <c r="L74" s="47">
        <v>0.20000000000000001</v>
      </c>
      <c r="M74" s="48">
        <f t="shared" si="27"/>
        <v>8866.4207548800023</v>
      </c>
      <c r="N74" s="49">
        <v>0.050000000000000003</v>
      </c>
      <c r="O74" s="50">
        <f t="shared" si="28"/>
        <v>2216.6051887200006</v>
      </c>
      <c r="P74" s="49">
        <v>0.050000000000000003</v>
      </c>
      <c r="Q74" s="50">
        <f t="shared" si="29"/>
        <v>2216.6051887200006</v>
      </c>
      <c r="R74" s="51">
        <f t="shared" si="30"/>
        <v>18.48</v>
      </c>
      <c r="S74" s="52">
        <f t="shared" si="31"/>
        <v>31027.920000000002</v>
      </c>
      <c r="T74" s="53">
        <f t="shared" si="32"/>
        <v>0.60891065620008122</v>
      </c>
    </row>
    <row r="75" ht="15.95" customHeight="1">
      <c r="A75" s="342" t="s">
        <v>485</v>
      </c>
      <c r="B75" s="362" t="s">
        <v>511</v>
      </c>
      <c r="C75" s="40" t="s">
        <v>540</v>
      </c>
      <c r="D75" s="363">
        <v>129</v>
      </c>
      <c r="E75" s="363">
        <v>448</v>
      </c>
      <c r="F75" s="364">
        <v>0.25</v>
      </c>
      <c r="G75" s="44">
        <f t="shared" si="22"/>
        <v>336</v>
      </c>
      <c r="H75" s="45">
        <f t="shared" si="23"/>
        <v>49.025760000000005</v>
      </c>
      <c r="I75" s="45">
        <f t="shared" si="24"/>
        <v>6324.3230400000011</v>
      </c>
      <c r="J75" s="45">
        <f t="shared" si="25"/>
        <v>6.3733488000000005</v>
      </c>
      <c r="K75" s="46">
        <f t="shared" si="26"/>
        <v>5502.1610448000001</v>
      </c>
      <c r="L75" s="47">
        <v>0.20000000000000001</v>
      </c>
      <c r="M75" s="48">
        <f t="shared" si="27"/>
        <v>1100.43220896</v>
      </c>
      <c r="N75" s="49">
        <v>0.050000000000000003</v>
      </c>
      <c r="O75" s="50">
        <f t="shared" si="28"/>
        <v>275.10805224000001</v>
      </c>
      <c r="P75" s="49">
        <v>0.050000000000000003</v>
      </c>
      <c r="Q75" s="50">
        <f t="shared" si="29"/>
        <v>275.10805224000001</v>
      </c>
      <c r="R75" s="51">
        <f t="shared" si="30"/>
        <v>29.859999999999999</v>
      </c>
      <c r="S75" s="52">
        <f t="shared" si="31"/>
        <v>3851.9400000000001</v>
      </c>
      <c r="T75" s="53">
        <f t="shared" si="32"/>
        <v>0.60906755958500169</v>
      </c>
    </row>
    <row r="76" ht="15.95" customHeight="1">
      <c r="A76" s="342" t="s">
        <v>485</v>
      </c>
      <c r="B76" s="362" t="s">
        <v>511</v>
      </c>
      <c r="C76" s="40" t="s">
        <v>540</v>
      </c>
      <c r="D76" s="363">
        <v>1</v>
      </c>
      <c r="E76" s="363">
        <v>448</v>
      </c>
      <c r="F76" s="364">
        <v>0</v>
      </c>
      <c r="G76" s="44">
        <f t="shared" si="22"/>
        <v>448</v>
      </c>
      <c r="H76" s="45">
        <f t="shared" si="23"/>
        <v>65.367680000000007</v>
      </c>
      <c r="I76" s="45">
        <f t="shared" si="24"/>
        <v>65.367680000000007</v>
      </c>
      <c r="J76" s="45">
        <f t="shared" si="25"/>
        <v>8.4977984000000006</v>
      </c>
      <c r="K76" s="46">
        <f t="shared" si="26"/>
        <v>56.869881600000006</v>
      </c>
      <c r="L76" s="47">
        <v>0.20000000000000001</v>
      </c>
      <c r="M76" s="48">
        <f t="shared" si="27"/>
        <v>11.373976320000002</v>
      </c>
      <c r="N76" s="49">
        <v>0.050000000000000003</v>
      </c>
      <c r="O76" s="50">
        <f t="shared" si="28"/>
        <v>2.8434940800000006</v>
      </c>
      <c r="P76" s="49">
        <v>0.050000000000000003</v>
      </c>
      <c r="Q76" s="50">
        <f t="shared" si="29"/>
        <v>2.8434940800000006</v>
      </c>
      <c r="R76" s="51">
        <f t="shared" si="30"/>
        <v>39.810000000000002</v>
      </c>
      <c r="S76" s="52">
        <f t="shared" si="31"/>
        <v>39.810000000000002</v>
      </c>
      <c r="T76" s="53">
        <f t="shared" si="32"/>
        <v>0.60901656598490261</v>
      </c>
    </row>
    <row r="77" ht="15.95" customHeight="1">
      <c r="A77" s="342" t="s">
        <v>485</v>
      </c>
      <c r="B77" s="362" t="s">
        <v>511</v>
      </c>
      <c r="C77" s="40" t="s">
        <v>540</v>
      </c>
      <c r="D77" s="363">
        <v>103</v>
      </c>
      <c r="E77" s="363">
        <v>448</v>
      </c>
      <c r="F77" s="364">
        <v>0.20000000000000001</v>
      </c>
      <c r="G77" s="44">
        <f t="shared" si="22"/>
        <v>358</v>
      </c>
      <c r="H77" s="45">
        <f t="shared" si="23"/>
        <v>52.235780000000005</v>
      </c>
      <c r="I77" s="45">
        <f t="shared" si="24"/>
        <v>5380.2853400000004</v>
      </c>
      <c r="J77" s="45">
        <f t="shared" si="25"/>
        <v>6.7906514000000007</v>
      </c>
      <c r="K77" s="46">
        <f t="shared" si="26"/>
        <v>4680.8482458000008</v>
      </c>
      <c r="L77" s="47">
        <v>0.20000000000000001</v>
      </c>
      <c r="M77" s="48">
        <f t="shared" si="27"/>
        <v>936.16964916000018</v>
      </c>
      <c r="N77" s="49">
        <v>0.050000000000000003</v>
      </c>
      <c r="O77" s="50">
        <f t="shared" si="28"/>
        <v>234.04241229000004</v>
      </c>
      <c r="P77" s="49">
        <v>0.050000000000000003</v>
      </c>
      <c r="Q77" s="50">
        <f t="shared" si="29"/>
        <v>234.04241229000004</v>
      </c>
      <c r="R77" s="51">
        <f t="shared" si="30"/>
        <v>31.809999999999999</v>
      </c>
      <c r="S77" s="52">
        <f t="shared" si="31"/>
        <v>3276.4299999999998</v>
      </c>
      <c r="T77" s="53">
        <f t="shared" si="32"/>
        <v>0.60896956071106811</v>
      </c>
    </row>
    <row r="78" ht="15.95" customHeight="1">
      <c r="A78" s="342" t="s">
        <v>485</v>
      </c>
      <c r="B78" s="362" t="s">
        <v>512</v>
      </c>
      <c r="C78" s="40" t="s">
        <v>542</v>
      </c>
      <c r="D78" s="363">
        <v>10</v>
      </c>
      <c r="E78" s="363">
        <v>548</v>
      </c>
      <c r="F78" s="364">
        <v>0</v>
      </c>
      <c r="G78" s="44">
        <f t="shared" si="22"/>
        <v>548</v>
      </c>
      <c r="H78" s="45">
        <f t="shared" si="23"/>
        <v>79.958680000000001</v>
      </c>
      <c r="I78" s="45">
        <f t="shared" si="24"/>
        <v>799.58680000000004</v>
      </c>
      <c r="J78" s="45">
        <f t="shared" si="25"/>
        <v>10.3946284</v>
      </c>
      <c r="K78" s="46">
        <f t="shared" si="26"/>
        <v>695.64051599999993</v>
      </c>
      <c r="L78" s="47">
        <v>0.20000000000000001</v>
      </c>
      <c r="M78" s="48">
        <f t="shared" si="27"/>
        <v>139.1281032</v>
      </c>
      <c r="N78" s="49">
        <v>0.050000000000000003</v>
      </c>
      <c r="O78" s="50">
        <f t="shared" si="28"/>
        <v>34.7820258</v>
      </c>
      <c r="P78" s="49">
        <v>0.050000000000000003</v>
      </c>
      <c r="Q78" s="50">
        <f t="shared" si="29"/>
        <v>34.7820258</v>
      </c>
      <c r="R78" s="51">
        <f t="shared" si="30"/>
        <v>48.689999999999998</v>
      </c>
      <c r="S78" s="52">
        <f t="shared" si="31"/>
        <v>486.89999999999998</v>
      </c>
      <c r="T78" s="53">
        <f t="shared" si="32"/>
        <v>0.60893951726066509</v>
      </c>
    </row>
    <row r="79" ht="15.95" customHeight="1">
      <c r="A79" s="342" t="s">
        <v>485</v>
      </c>
      <c r="B79" s="362" t="s">
        <v>512</v>
      </c>
      <c r="C79" s="40" t="s">
        <v>542</v>
      </c>
      <c r="D79" s="363">
        <v>673</v>
      </c>
      <c r="E79" s="363">
        <v>548</v>
      </c>
      <c r="F79" s="364">
        <v>0.25</v>
      </c>
      <c r="G79" s="44">
        <f t="shared" si="22"/>
        <v>411</v>
      </c>
      <c r="H79" s="45">
        <f t="shared" si="23"/>
        <v>59.969010000000004</v>
      </c>
      <c r="I79" s="45">
        <f t="shared" si="24"/>
        <v>40359.143730000003</v>
      </c>
      <c r="J79" s="45">
        <f t="shared" si="25"/>
        <v>7.7959713000000006</v>
      </c>
      <c r="K79" s="46">
        <f t="shared" si="26"/>
        <v>35112.455045100003</v>
      </c>
      <c r="L79" s="47">
        <v>0.20000000000000001</v>
      </c>
      <c r="M79" s="48">
        <f t="shared" si="27"/>
        <v>7022.491009020001</v>
      </c>
      <c r="N79" s="49">
        <v>0.050000000000000003</v>
      </c>
      <c r="O79" s="50">
        <f t="shared" si="28"/>
        <v>1755.6227522550003</v>
      </c>
      <c r="P79" s="49">
        <v>0.050000000000000003</v>
      </c>
      <c r="Q79" s="50">
        <f t="shared" si="29"/>
        <v>1755.6227522550003</v>
      </c>
      <c r="R79" s="51">
        <f t="shared" si="30"/>
        <v>36.520000000000003</v>
      </c>
      <c r="S79" s="52">
        <f t="shared" si="31"/>
        <v>24577.960000000003</v>
      </c>
      <c r="T79" s="53">
        <f t="shared" si="32"/>
        <v>0.60898120545928636</v>
      </c>
    </row>
    <row r="80" ht="15.95" customHeight="1">
      <c r="A80" s="342" t="s">
        <v>485</v>
      </c>
      <c r="B80" s="362" t="s">
        <v>68</v>
      </c>
      <c r="C80" s="59" t="str">
        <f>VLOOKUP(B80,'New template'!A:L,2,FALSE)</f>
        <v>E05471</v>
      </c>
      <c r="D80" s="363">
        <v>36</v>
      </c>
      <c r="E80" s="363">
        <v>298</v>
      </c>
      <c r="F80" s="364">
        <v>0.83999999999999997</v>
      </c>
      <c r="G80" s="44">
        <f t="shared" si="22"/>
        <v>47</v>
      </c>
      <c r="H80" s="45">
        <f t="shared" si="23"/>
        <v>6.8577700000000004</v>
      </c>
      <c r="I80" s="45">
        <f t="shared" si="24"/>
        <v>246.87972000000002</v>
      </c>
      <c r="J80" s="45">
        <f t="shared" si="25"/>
        <v>0.89151010000000008</v>
      </c>
      <c r="K80" s="46">
        <f t="shared" si="26"/>
        <v>214.78535640000001</v>
      </c>
      <c r="L80" s="47">
        <v>0.20000000000000001</v>
      </c>
      <c r="M80" s="48">
        <f t="shared" si="27"/>
        <v>42.957071280000008</v>
      </c>
      <c r="N80" s="49">
        <v>0.050000000000000003</v>
      </c>
      <c r="O80" s="50">
        <f t="shared" si="28"/>
        <v>10.739267820000002</v>
      </c>
      <c r="P80" s="49">
        <v>0.050000000000000003</v>
      </c>
      <c r="Q80" s="50">
        <f t="shared" si="29"/>
        <v>10.739267820000002</v>
      </c>
      <c r="R80" s="51">
        <f t="shared" si="30"/>
        <v>4.1799999999999997</v>
      </c>
      <c r="S80" s="52">
        <f t="shared" si="31"/>
        <v>150.47999999999999</v>
      </c>
      <c r="T80" s="53">
        <f t="shared" si="32"/>
        <v>0.60952758695610953</v>
      </c>
    </row>
    <row r="81" ht="15.95" customHeight="1">
      <c r="A81" s="342" t="s">
        <v>485</v>
      </c>
      <c r="B81" s="362" t="s">
        <v>70</v>
      </c>
      <c r="C81" s="59" t="str">
        <f>VLOOKUP(B81,'New template'!A:L,2,FALSE)</f>
        <v>E04521</v>
      </c>
      <c r="D81" s="363">
        <v>113</v>
      </c>
      <c r="E81" s="363">
        <v>248</v>
      </c>
      <c r="F81" s="364">
        <v>0.83999999999999997</v>
      </c>
      <c r="G81" s="44">
        <f t="shared" si="22"/>
        <v>39</v>
      </c>
      <c r="H81" s="45">
        <f t="shared" si="23"/>
        <v>5.6904900000000005</v>
      </c>
      <c r="I81" s="45">
        <f t="shared" si="24"/>
        <v>643.02537000000007</v>
      </c>
      <c r="J81" s="45">
        <f t="shared" si="25"/>
        <v>0.73976370000000014</v>
      </c>
      <c r="K81" s="46">
        <f t="shared" si="26"/>
        <v>559.4320719000001</v>
      </c>
      <c r="L81" s="47">
        <v>0.20000000000000001</v>
      </c>
      <c r="M81" s="48">
        <f t="shared" si="27"/>
        <v>111.88641438000002</v>
      </c>
      <c r="N81" s="49">
        <v>0.050000000000000003</v>
      </c>
      <c r="O81" s="50">
        <f t="shared" si="28"/>
        <v>27.971603595000005</v>
      </c>
      <c r="P81" s="49">
        <v>0.050000000000000003</v>
      </c>
      <c r="Q81" s="50">
        <f t="shared" si="29"/>
        <v>27.971603595000005</v>
      </c>
      <c r="R81" s="51">
        <f t="shared" si="30"/>
        <v>3.4700000000000002</v>
      </c>
      <c r="S81" s="52">
        <f t="shared" si="31"/>
        <v>392.11000000000001</v>
      </c>
      <c r="T81" s="53">
        <f t="shared" si="32"/>
        <v>0.60978931515563684</v>
      </c>
    </row>
    <row r="82" ht="15.95" customHeight="1">
      <c r="A82" s="342" t="s">
        <v>485</v>
      </c>
      <c r="B82" s="362" t="s">
        <v>515</v>
      </c>
      <c r="C82" s="40" t="s">
        <v>313</v>
      </c>
      <c r="D82" s="363">
        <v>10</v>
      </c>
      <c r="E82" s="363">
        <v>178</v>
      </c>
      <c r="F82" s="364">
        <v>0.25</v>
      </c>
      <c r="G82" s="44">
        <f t="shared" si="22"/>
        <v>133</v>
      </c>
      <c r="H82" s="45">
        <f t="shared" si="23"/>
        <v>19.406030000000001</v>
      </c>
      <c r="I82" s="45">
        <f t="shared" si="24"/>
        <v>194.06030000000001</v>
      </c>
      <c r="J82" s="45">
        <f t="shared" si="25"/>
        <v>2.5227839000000003</v>
      </c>
      <c r="K82" s="46">
        <f t="shared" si="26"/>
        <v>168.83246100000002</v>
      </c>
      <c r="L82" s="47">
        <v>0.20000000000000001</v>
      </c>
      <c r="M82" s="48">
        <f t="shared" si="27"/>
        <v>33.766492200000009</v>
      </c>
      <c r="N82" s="49">
        <v>0.050000000000000003</v>
      </c>
      <c r="O82" s="50">
        <f t="shared" si="28"/>
        <v>8.4416230500000022</v>
      </c>
      <c r="P82" s="49">
        <v>0.050000000000000003</v>
      </c>
      <c r="Q82" s="50">
        <f t="shared" si="29"/>
        <v>8.4416230500000022</v>
      </c>
      <c r="R82" s="51">
        <f t="shared" si="30"/>
        <v>11.82</v>
      </c>
      <c r="S82" s="52">
        <f t="shared" si="31"/>
        <v>118.2</v>
      </c>
      <c r="T82" s="53">
        <f t="shared" si="32"/>
        <v>0.60908903057451724</v>
      </c>
    </row>
    <row r="83" ht="15.95" customHeight="1">
      <c r="A83" s="342" t="s">
        <v>485</v>
      </c>
      <c r="B83" s="362" t="s">
        <v>108</v>
      </c>
      <c r="C83" s="59" t="str">
        <f>VLOOKUP(B83,'New template'!A:L,2,FALSE)</f>
        <v>E05369</v>
      </c>
      <c r="D83" s="363">
        <v>345</v>
      </c>
      <c r="E83" s="363">
        <v>268</v>
      </c>
      <c r="F83" s="364">
        <v>0.90000000000000002</v>
      </c>
      <c r="G83" s="44">
        <f t="shared" si="22"/>
        <v>26</v>
      </c>
      <c r="H83" s="45">
        <f t="shared" si="23"/>
        <v>3.7936600000000005</v>
      </c>
      <c r="I83" s="45">
        <f t="shared" si="24"/>
        <v>1308.8127000000002</v>
      </c>
      <c r="J83" s="45">
        <f t="shared" si="25"/>
        <v>0.49317580000000005</v>
      </c>
      <c r="K83" s="46">
        <f t="shared" si="26"/>
        <v>1138.6670490000001</v>
      </c>
      <c r="L83" s="47">
        <v>0.20000000000000001</v>
      </c>
      <c r="M83" s="48">
        <f t="shared" si="27"/>
        <v>227.73340980000003</v>
      </c>
      <c r="N83" s="49">
        <v>0.050000000000000003</v>
      </c>
      <c r="O83" s="50">
        <f t="shared" si="28"/>
        <v>56.933352450000008</v>
      </c>
      <c r="P83" s="49">
        <v>0.050000000000000003</v>
      </c>
      <c r="Q83" s="50">
        <f t="shared" si="29"/>
        <v>56.933352450000008</v>
      </c>
      <c r="R83" s="51">
        <f t="shared" si="30"/>
        <v>2.3100000000000001</v>
      </c>
      <c r="S83" s="52">
        <f t="shared" si="31"/>
        <v>796.95000000000005</v>
      </c>
      <c r="T83" s="53">
        <f t="shared" si="32"/>
        <v>0.60891065620008111</v>
      </c>
    </row>
    <row r="84" ht="15.95" customHeight="1">
      <c r="A84" s="342" t="s">
        <v>485</v>
      </c>
      <c r="B84" s="362" t="s">
        <v>110</v>
      </c>
      <c r="C84" s="59" t="str">
        <f>VLOOKUP(B84,'New template'!A:L,2,FALSE)</f>
        <v>E03177</v>
      </c>
      <c r="D84" s="363">
        <v>431</v>
      </c>
      <c r="E84" s="363">
        <v>268</v>
      </c>
      <c r="F84" s="364">
        <v>0.90000000000000002</v>
      </c>
      <c r="G84" s="44">
        <f t="shared" si="22"/>
        <v>26</v>
      </c>
      <c r="H84" s="45">
        <f t="shared" si="23"/>
        <v>3.7936600000000005</v>
      </c>
      <c r="I84" s="45">
        <f t="shared" si="24"/>
        <v>1635.0674600000002</v>
      </c>
      <c r="J84" s="45">
        <f t="shared" si="25"/>
        <v>0.49317580000000005</v>
      </c>
      <c r="K84" s="46">
        <f t="shared" si="26"/>
        <v>1422.5086902000003</v>
      </c>
      <c r="L84" s="47">
        <v>0.20000000000000001</v>
      </c>
      <c r="M84" s="48">
        <f t="shared" si="27"/>
        <v>284.50173804000008</v>
      </c>
      <c r="N84" s="49">
        <v>0.050000000000000003</v>
      </c>
      <c r="O84" s="50">
        <f t="shared" si="28"/>
        <v>71.125434510000019</v>
      </c>
      <c r="P84" s="49">
        <v>0.050000000000000003</v>
      </c>
      <c r="Q84" s="50">
        <f t="shared" si="29"/>
        <v>71.125434510000019</v>
      </c>
      <c r="R84" s="51">
        <f t="shared" si="30"/>
        <v>2.3100000000000001</v>
      </c>
      <c r="S84" s="52">
        <f t="shared" si="31"/>
        <v>995.61000000000001</v>
      </c>
      <c r="T84" s="53">
        <f t="shared" si="32"/>
        <v>0.60891065620008111</v>
      </c>
    </row>
    <row r="85" ht="15.95" customHeight="1">
      <c r="A85" s="342" t="s">
        <v>485</v>
      </c>
      <c r="B85" s="362" t="s">
        <v>112</v>
      </c>
      <c r="C85" s="59" t="str">
        <f>VLOOKUP(B85,'New template'!A:L,2,FALSE)</f>
        <v>E04524</v>
      </c>
      <c r="D85" s="363">
        <v>15</v>
      </c>
      <c r="E85" s="363">
        <v>298</v>
      </c>
      <c r="F85" s="364">
        <v>0.5</v>
      </c>
      <c r="G85" s="44">
        <f t="shared" si="22"/>
        <v>149</v>
      </c>
      <c r="H85" s="45">
        <f t="shared" si="23"/>
        <v>21.740590000000001</v>
      </c>
      <c r="I85" s="45">
        <f t="shared" si="24"/>
        <v>326.10885000000002</v>
      </c>
      <c r="J85" s="45">
        <f t="shared" si="25"/>
        <v>2.8262767000000002</v>
      </c>
      <c r="K85" s="46">
        <f t="shared" si="26"/>
        <v>283.71469949999999</v>
      </c>
      <c r="L85" s="47">
        <v>0.20000000000000001</v>
      </c>
      <c r="M85" s="48">
        <f t="shared" si="27"/>
        <v>56.742939900000003</v>
      </c>
      <c r="N85" s="49">
        <v>0.050000000000000003</v>
      </c>
      <c r="O85" s="50">
        <f t="shared" si="28"/>
        <v>14.185734975000001</v>
      </c>
      <c r="P85" s="49">
        <v>0.050000000000000003</v>
      </c>
      <c r="Q85" s="50">
        <f t="shared" si="29"/>
        <v>14.185734975000001</v>
      </c>
      <c r="R85" s="51">
        <f t="shared" si="30"/>
        <v>13.24</v>
      </c>
      <c r="S85" s="52">
        <f t="shared" si="31"/>
        <v>198.59999999999999</v>
      </c>
      <c r="T85" s="53">
        <f t="shared" si="32"/>
        <v>0.60899911179963373</v>
      </c>
    </row>
    <row r="86" ht="15.95" customHeight="1">
      <c r="A86" s="342" t="s">
        <v>485</v>
      </c>
      <c r="B86" s="362" t="s">
        <v>114</v>
      </c>
      <c r="C86" s="59" t="str">
        <f>VLOOKUP(B86,'New template'!A:L,2,FALSE)</f>
        <v>E06529</v>
      </c>
      <c r="D86" s="363">
        <v>20</v>
      </c>
      <c r="E86" s="363">
        <v>448</v>
      </c>
      <c r="F86" s="364">
        <v>0.56000000000000005</v>
      </c>
      <c r="G86" s="44">
        <f t="shared" si="22"/>
        <v>197</v>
      </c>
      <c r="H86" s="45">
        <f t="shared" si="23"/>
        <v>28.744270000000004</v>
      </c>
      <c r="I86" s="45">
        <f t="shared" si="24"/>
        <v>574.88540000000012</v>
      </c>
      <c r="J86" s="45">
        <f t="shared" si="25"/>
        <v>3.7367551000000008</v>
      </c>
      <c r="K86" s="46">
        <f t="shared" si="26"/>
        <v>500.15029800000008</v>
      </c>
      <c r="L86" s="47">
        <v>0.20000000000000001</v>
      </c>
      <c r="M86" s="48">
        <f t="shared" si="27"/>
        <v>100.03005960000002</v>
      </c>
      <c r="N86" s="49">
        <v>0.050000000000000003</v>
      </c>
      <c r="O86" s="50">
        <f t="shared" si="28"/>
        <v>25.007514900000004</v>
      </c>
      <c r="P86" s="49">
        <v>0.050000000000000003</v>
      </c>
      <c r="Q86" s="50">
        <f t="shared" si="29"/>
        <v>25.007514900000004</v>
      </c>
      <c r="R86" s="51">
        <f t="shared" si="30"/>
        <v>17.510000000000002</v>
      </c>
      <c r="S86" s="52">
        <f t="shared" si="31"/>
        <v>350.20000000000005</v>
      </c>
      <c r="T86" s="53">
        <f t="shared" si="32"/>
        <v>0.60916488747148556</v>
      </c>
    </row>
    <row r="87" ht="15.95" customHeight="1">
      <c r="A87" s="342" t="s">
        <v>485</v>
      </c>
      <c r="B87" s="362" t="s">
        <v>116</v>
      </c>
      <c r="C87" s="59" t="str">
        <f>VLOOKUP(B87,'New template'!A:L,2,FALSE)</f>
        <v>E06530</v>
      </c>
      <c r="D87" s="363">
        <v>19</v>
      </c>
      <c r="E87" s="363">
        <v>498</v>
      </c>
      <c r="F87" s="364">
        <v>0.5</v>
      </c>
      <c r="G87" s="44">
        <f t="shared" si="22"/>
        <v>249</v>
      </c>
      <c r="H87" s="45">
        <f t="shared" si="23"/>
        <v>36.331590000000006</v>
      </c>
      <c r="I87" s="45">
        <f t="shared" si="24"/>
        <v>690.30021000000011</v>
      </c>
      <c r="J87" s="45">
        <f t="shared" si="25"/>
        <v>4.7231067000000007</v>
      </c>
      <c r="K87" s="46">
        <f t="shared" si="26"/>
        <v>600.56118270000002</v>
      </c>
      <c r="L87" s="47">
        <v>0.20000000000000001</v>
      </c>
      <c r="M87" s="48">
        <f t="shared" si="27"/>
        <v>120.11223654000001</v>
      </c>
      <c r="N87" s="49">
        <v>0.050000000000000003</v>
      </c>
      <c r="O87" s="50">
        <f t="shared" si="28"/>
        <v>30.028059135000003</v>
      </c>
      <c r="P87" s="49">
        <v>0.050000000000000003</v>
      </c>
      <c r="Q87" s="50">
        <f t="shared" si="29"/>
        <v>30.028059135000003</v>
      </c>
      <c r="R87" s="51">
        <f t="shared" si="30"/>
        <v>22.129999999999999</v>
      </c>
      <c r="S87" s="52">
        <f t="shared" si="31"/>
        <v>420.46999999999997</v>
      </c>
      <c r="T87" s="53">
        <f t="shared" si="32"/>
        <v>0.60911179499713597</v>
      </c>
    </row>
    <row r="88" ht="15.95" customHeight="1">
      <c r="A88" s="342" t="s">
        <v>485</v>
      </c>
      <c r="B88" s="362" t="s">
        <v>122</v>
      </c>
      <c r="C88" s="59" t="str">
        <f>VLOOKUP(B88,'New template'!A:L,2,FALSE)</f>
        <v>E06307</v>
      </c>
      <c r="D88" s="363">
        <v>1134</v>
      </c>
      <c r="E88" s="363">
        <v>428</v>
      </c>
      <c r="F88" s="364">
        <v>0.77000000000000002</v>
      </c>
      <c r="G88" s="44">
        <f t="shared" si="22"/>
        <v>98</v>
      </c>
      <c r="H88" s="45">
        <f t="shared" si="23"/>
        <v>14.299180000000002</v>
      </c>
      <c r="I88" s="45">
        <f t="shared" si="24"/>
        <v>16215.270120000001</v>
      </c>
      <c r="J88" s="45">
        <f t="shared" si="25"/>
        <v>1.8588934000000004</v>
      </c>
      <c r="K88" s="46">
        <f t="shared" si="26"/>
        <v>14107.285004400001</v>
      </c>
      <c r="L88" s="47">
        <v>0.20000000000000001</v>
      </c>
      <c r="M88" s="48">
        <f t="shared" si="27"/>
        <v>2821.4570008800001</v>
      </c>
      <c r="N88" s="49">
        <v>0.050000000000000003</v>
      </c>
      <c r="O88" s="50">
        <f t="shared" si="28"/>
        <v>705.36425022000003</v>
      </c>
      <c r="P88" s="49">
        <v>0.050000000000000003</v>
      </c>
      <c r="Q88" s="50">
        <f t="shared" si="29"/>
        <v>705.36425022000003</v>
      </c>
      <c r="R88" s="51">
        <f t="shared" si="30"/>
        <v>8.7100000000000009</v>
      </c>
      <c r="S88" s="52">
        <f t="shared" si="31"/>
        <v>9877.1400000000012</v>
      </c>
      <c r="T88" s="53">
        <f t="shared" si="32"/>
        <v>0.60912583798511521</v>
      </c>
    </row>
    <row r="89" ht="15.95" customHeight="1">
      <c r="A89" s="342" t="s">
        <v>485</v>
      </c>
      <c r="B89" s="362" t="s">
        <v>122</v>
      </c>
      <c r="C89" s="59" t="str">
        <f>VLOOKUP(B89,'New template'!A:L,2,FALSE)</f>
        <v>E06307</v>
      </c>
      <c r="D89" s="363">
        <v>4</v>
      </c>
      <c r="E89" s="363">
        <v>428</v>
      </c>
      <c r="F89" s="364">
        <v>0.65000000000000002</v>
      </c>
      <c r="G89" s="44">
        <f t="shared" si="22"/>
        <v>149</v>
      </c>
      <c r="H89" s="45">
        <f t="shared" si="23"/>
        <v>21.740590000000001</v>
      </c>
      <c r="I89" s="45">
        <f t="shared" si="24"/>
        <v>86.962360000000004</v>
      </c>
      <c r="J89" s="45">
        <f t="shared" si="25"/>
        <v>2.8262767000000002</v>
      </c>
      <c r="K89" s="46">
        <f t="shared" si="26"/>
        <v>75.6572532</v>
      </c>
      <c r="L89" s="47">
        <v>0.20000000000000001</v>
      </c>
      <c r="M89" s="48">
        <f t="shared" si="27"/>
        <v>15.131450640000001</v>
      </c>
      <c r="N89" s="49">
        <v>0.050000000000000003</v>
      </c>
      <c r="O89" s="50">
        <f t="shared" si="28"/>
        <v>3.7828626600000002</v>
      </c>
      <c r="P89" s="49">
        <v>0.050000000000000003</v>
      </c>
      <c r="Q89" s="50">
        <f t="shared" si="29"/>
        <v>3.7828626600000002</v>
      </c>
      <c r="R89" s="51">
        <f t="shared" si="30"/>
        <v>13.24</v>
      </c>
      <c r="S89" s="52">
        <f t="shared" si="31"/>
        <v>52.960000000000001</v>
      </c>
      <c r="T89" s="53">
        <f t="shared" si="32"/>
        <v>0.60899911179963373</v>
      </c>
    </row>
    <row r="90" ht="15.95" customHeight="1">
      <c r="A90" s="342" t="s">
        <v>485</v>
      </c>
      <c r="B90" s="362" t="s">
        <v>124</v>
      </c>
      <c r="C90" s="59" t="str">
        <f>VLOOKUP(B90,'New template'!A:L,2,FALSE)</f>
        <v>E05703</v>
      </c>
      <c r="D90" s="363">
        <v>12</v>
      </c>
      <c r="E90" s="363">
        <v>298</v>
      </c>
      <c r="F90" s="364">
        <v>0.67000000000000004</v>
      </c>
      <c r="G90" s="44">
        <f t="shared" si="22"/>
        <v>98</v>
      </c>
      <c r="H90" s="45">
        <f t="shared" si="23"/>
        <v>14.299180000000002</v>
      </c>
      <c r="I90" s="45">
        <f t="shared" si="24"/>
        <v>171.59016000000003</v>
      </c>
      <c r="J90" s="45">
        <f t="shared" si="25"/>
        <v>1.8588934000000004</v>
      </c>
      <c r="K90" s="46">
        <f t="shared" si="26"/>
        <v>149.2834392</v>
      </c>
      <c r="L90" s="47">
        <v>0.20000000000000001</v>
      </c>
      <c r="M90" s="48">
        <f t="shared" si="27"/>
        <v>29.856687840000003</v>
      </c>
      <c r="N90" s="49">
        <v>0.050000000000000003</v>
      </c>
      <c r="O90" s="50">
        <f t="shared" si="28"/>
        <v>7.4641719600000007</v>
      </c>
      <c r="P90" s="49">
        <v>0.050000000000000003</v>
      </c>
      <c r="Q90" s="50">
        <f t="shared" si="29"/>
        <v>7.4641719600000007</v>
      </c>
      <c r="R90" s="51">
        <f t="shared" si="30"/>
        <v>8.7100000000000009</v>
      </c>
      <c r="S90" s="52">
        <f t="shared" si="31"/>
        <v>104.52000000000001</v>
      </c>
      <c r="T90" s="53">
        <f t="shared" si="32"/>
        <v>0.60912583798511521</v>
      </c>
    </row>
    <row r="91" ht="15.95" customHeight="1">
      <c r="A91" s="342" t="s">
        <v>485</v>
      </c>
      <c r="B91" s="362" t="s">
        <v>126</v>
      </c>
      <c r="C91" s="59" t="str">
        <f>VLOOKUP(B91,'New template'!A:L,2,FALSE)</f>
        <v>E06213</v>
      </c>
      <c r="D91" s="363">
        <v>14</v>
      </c>
      <c r="E91" s="363">
        <v>398</v>
      </c>
      <c r="F91" s="364">
        <v>0.68999999999999995</v>
      </c>
      <c r="G91" s="44">
        <f t="shared" si="22"/>
        <v>123</v>
      </c>
      <c r="H91" s="45">
        <f t="shared" si="23"/>
        <v>17.946930000000002</v>
      </c>
      <c r="I91" s="45">
        <f t="shared" si="24"/>
        <v>251.25702000000001</v>
      </c>
      <c r="J91" s="45">
        <f t="shared" si="25"/>
        <v>2.3331009000000003</v>
      </c>
      <c r="K91" s="46">
        <f t="shared" si="26"/>
        <v>218.59360740000002</v>
      </c>
      <c r="L91" s="47">
        <v>0.20000000000000001</v>
      </c>
      <c r="M91" s="48">
        <f t="shared" si="27"/>
        <v>43.718721480000006</v>
      </c>
      <c r="N91" s="49">
        <v>0.050000000000000003</v>
      </c>
      <c r="O91" s="50">
        <f t="shared" si="28"/>
        <v>10.929680370000002</v>
      </c>
      <c r="P91" s="49">
        <v>0.050000000000000003</v>
      </c>
      <c r="Q91" s="50">
        <f t="shared" si="29"/>
        <v>10.929680370000002</v>
      </c>
      <c r="R91" s="51">
        <f t="shared" si="30"/>
        <v>10.93</v>
      </c>
      <c r="S91" s="52">
        <f t="shared" si="31"/>
        <v>153.01999999999998</v>
      </c>
      <c r="T91" s="53">
        <f t="shared" si="32"/>
        <v>0.60901780973124642</v>
      </c>
    </row>
    <row r="92" ht="15.95" customHeight="1">
      <c r="A92" s="342" t="s">
        <v>485</v>
      </c>
      <c r="B92" s="362" t="s">
        <v>128</v>
      </c>
      <c r="C92" s="59" t="str">
        <f>VLOOKUP(B92,'New template'!A:L,2,FALSE)</f>
        <v>E06212</v>
      </c>
      <c r="D92" s="363">
        <v>27</v>
      </c>
      <c r="E92" s="363">
        <v>498</v>
      </c>
      <c r="F92" s="364">
        <v>0.69999999999999996</v>
      </c>
      <c r="G92" s="44">
        <f t="shared" si="22"/>
        <v>149</v>
      </c>
      <c r="H92" s="45">
        <f t="shared" si="23"/>
        <v>21.740590000000001</v>
      </c>
      <c r="I92" s="45">
        <f t="shared" si="24"/>
        <v>586.99593000000004</v>
      </c>
      <c r="J92" s="45">
        <f t="shared" si="25"/>
        <v>2.8262767000000002</v>
      </c>
      <c r="K92" s="46">
        <f t="shared" si="26"/>
        <v>510.68645909999998</v>
      </c>
      <c r="L92" s="47">
        <v>0.20000000000000001</v>
      </c>
      <c r="M92" s="48">
        <f t="shared" si="27"/>
        <v>102.13729182</v>
      </c>
      <c r="N92" s="49">
        <v>0.050000000000000003</v>
      </c>
      <c r="O92" s="50">
        <f t="shared" si="28"/>
        <v>25.534322955</v>
      </c>
      <c r="P92" s="49">
        <v>0.050000000000000003</v>
      </c>
      <c r="Q92" s="50">
        <f t="shared" si="29"/>
        <v>25.534322955</v>
      </c>
      <c r="R92" s="51">
        <f t="shared" si="30"/>
        <v>13.24</v>
      </c>
      <c r="S92" s="52">
        <f t="shared" si="31"/>
        <v>357.48000000000002</v>
      </c>
      <c r="T92" s="53">
        <f t="shared" si="32"/>
        <v>0.60899911179963373</v>
      </c>
    </row>
    <row r="93" ht="15.95" customHeight="1">
      <c r="A93" s="342" t="s">
        <v>485</v>
      </c>
      <c r="B93" s="362" t="s">
        <v>130</v>
      </c>
      <c r="C93" s="59" t="str">
        <f>VLOOKUP(B93,'New template'!A:L,2,FALSE)</f>
        <v>E04522</v>
      </c>
      <c r="D93" s="363">
        <v>7</v>
      </c>
      <c r="E93" s="363">
        <v>198</v>
      </c>
      <c r="F93" s="364">
        <v>0.75</v>
      </c>
      <c r="G93" s="44">
        <f t="shared" si="22"/>
        <v>49</v>
      </c>
      <c r="H93" s="45">
        <f t="shared" si="23"/>
        <v>7.1495900000000008</v>
      </c>
      <c r="I93" s="45">
        <f t="shared" si="24"/>
        <v>50.047130000000003</v>
      </c>
      <c r="J93" s="45">
        <f t="shared" si="25"/>
        <v>0.92944670000000018</v>
      </c>
      <c r="K93" s="46">
        <f t="shared" si="26"/>
        <v>43.541003099999998</v>
      </c>
      <c r="L93" s="47">
        <v>0.20000000000000001</v>
      </c>
      <c r="M93" s="48">
        <f t="shared" si="27"/>
        <v>8.7082006199999995</v>
      </c>
      <c r="N93" s="49">
        <v>0.050000000000000003</v>
      </c>
      <c r="O93" s="50">
        <f t="shared" si="28"/>
        <v>2.1770501549999999</v>
      </c>
      <c r="P93" s="49">
        <v>0.050000000000000003</v>
      </c>
      <c r="Q93" s="50">
        <f t="shared" si="29"/>
        <v>2.1770501549999999</v>
      </c>
      <c r="R93" s="51">
        <f t="shared" si="30"/>
        <v>4.3499999999999996</v>
      </c>
      <c r="S93" s="52">
        <f t="shared" si="31"/>
        <v>30.449999999999996</v>
      </c>
      <c r="T93" s="53">
        <f t="shared" si="32"/>
        <v>0.60842649718375452</v>
      </c>
    </row>
    <row r="94" ht="15.95" customHeight="1">
      <c r="A94" s="342" t="s">
        <v>485</v>
      </c>
      <c r="B94" s="362" t="s">
        <v>320</v>
      </c>
      <c r="C94" s="40" t="s">
        <v>546</v>
      </c>
      <c r="D94" s="363">
        <v>242</v>
      </c>
      <c r="E94" s="363">
        <v>178</v>
      </c>
      <c r="F94" s="364">
        <v>0.29999999999999999</v>
      </c>
      <c r="G94" s="44">
        <f t="shared" si="22"/>
        <v>124</v>
      </c>
      <c r="H94" s="45">
        <f t="shared" si="23"/>
        <v>18.092840000000002</v>
      </c>
      <c r="I94" s="45">
        <f t="shared" si="24"/>
        <v>4378.4672800000008</v>
      </c>
      <c r="J94" s="45">
        <f t="shared" si="25"/>
        <v>2.3520692000000003</v>
      </c>
      <c r="K94" s="46">
        <f t="shared" si="26"/>
        <v>3809.2665336000005</v>
      </c>
      <c r="L94" s="47">
        <v>0.20000000000000001</v>
      </c>
      <c r="M94" s="48">
        <f t="shared" si="27"/>
        <v>761.85330672000009</v>
      </c>
      <c r="N94" s="49">
        <v>0.050000000000000003</v>
      </c>
      <c r="O94" s="50">
        <f t="shared" si="28"/>
        <v>190.46332668000002</v>
      </c>
      <c r="P94" s="49">
        <v>0.050000000000000003</v>
      </c>
      <c r="Q94" s="50">
        <f t="shared" si="29"/>
        <v>190.46332668000002</v>
      </c>
      <c r="R94" s="51">
        <f t="shared" si="30"/>
        <v>11.02</v>
      </c>
      <c r="S94" s="52">
        <f t="shared" si="31"/>
        <v>2666.8399999999997</v>
      </c>
      <c r="T94" s="53">
        <f t="shared" si="32"/>
        <v>0.60908071922373697</v>
      </c>
    </row>
    <row r="95" ht="15.95" customHeight="1">
      <c r="A95" s="342" t="s">
        <v>485</v>
      </c>
      <c r="B95" s="362" t="s">
        <v>320</v>
      </c>
      <c r="C95" s="40" t="s">
        <v>546</v>
      </c>
      <c r="D95" s="363">
        <v>20</v>
      </c>
      <c r="E95" s="363">
        <v>178</v>
      </c>
      <c r="F95" s="364">
        <v>0</v>
      </c>
      <c r="G95" s="44">
        <f t="shared" si="22"/>
        <v>178</v>
      </c>
      <c r="H95" s="45">
        <f t="shared" si="23"/>
        <v>25.971980000000002</v>
      </c>
      <c r="I95" s="45">
        <f t="shared" si="24"/>
        <v>519.43960000000004</v>
      </c>
      <c r="J95" s="45">
        <f t="shared" si="25"/>
        <v>3.3763574000000003</v>
      </c>
      <c r="K95" s="46">
        <f t="shared" si="26"/>
        <v>451.91245200000003</v>
      </c>
      <c r="L95" s="47">
        <v>0.20000000000000001</v>
      </c>
      <c r="M95" s="48">
        <f t="shared" si="27"/>
        <v>90.382490400000009</v>
      </c>
      <c r="N95" s="49">
        <v>0.050000000000000003</v>
      </c>
      <c r="O95" s="50">
        <f t="shared" si="28"/>
        <v>22.595622600000002</v>
      </c>
      <c r="P95" s="49">
        <v>0.050000000000000003</v>
      </c>
      <c r="Q95" s="50">
        <f t="shared" si="29"/>
        <v>22.595622600000002</v>
      </c>
      <c r="R95" s="51">
        <f t="shared" si="30"/>
        <v>15.82</v>
      </c>
      <c r="S95" s="52">
        <f t="shared" si="31"/>
        <v>316.39999999999998</v>
      </c>
      <c r="T95" s="53">
        <f t="shared" si="32"/>
        <v>0.6091179802233021</v>
      </c>
    </row>
    <row r="96" ht="15.95" customHeight="1">
      <c r="A96" s="342" t="s">
        <v>485</v>
      </c>
      <c r="B96" s="362" t="s">
        <v>321</v>
      </c>
      <c r="C96" s="40" t="s">
        <v>548</v>
      </c>
      <c r="D96" s="363">
        <v>39</v>
      </c>
      <c r="E96" s="363">
        <v>268</v>
      </c>
      <c r="F96" s="364">
        <v>0.34000000000000002</v>
      </c>
      <c r="G96" s="44">
        <f t="shared" si="22"/>
        <v>176</v>
      </c>
      <c r="H96" s="45">
        <f t="shared" si="23"/>
        <v>25.680160000000001</v>
      </c>
      <c r="I96" s="45">
        <f t="shared" si="24"/>
        <v>1001.52624</v>
      </c>
      <c r="J96" s="45">
        <f t="shared" si="25"/>
        <v>3.3384208000000002</v>
      </c>
      <c r="K96" s="46">
        <f t="shared" si="26"/>
        <v>871.32782880000002</v>
      </c>
      <c r="L96" s="47">
        <v>0.20000000000000001</v>
      </c>
      <c r="M96" s="48">
        <f t="shared" si="27"/>
        <v>174.26556576000002</v>
      </c>
      <c r="N96" s="49">
        <v>0.050000000000000003</v>
      </c>
      <c r="O96" s="50">
        <f t="shared" si="28"/>
        <v>43.566391440000004</v>
      </c>
      <c r="P96" s="49">
        <v>0.050000000000000003</v>
      </c>
      <c r="Q96" s="50">
        <f t="shared" si="29"/>
        <v>43.566391440000004</v>
      </c>
      <c r="R96" s="51">
        <f t="shared" si="30"/>
        <v>15.640000000000001</v>
      </c>
      <c r="S96" s="52">
        <f t="shared" si="31"/>
        <v>609.96000000000004</v>
      </c>
      <c r="T96" s="53">
        <f t="shared" si="32"/>
        <v>0.60903047333038429</v>
      </c>
    </row>
    <row r="97" ht="15.95" customHeight="1">
      <c r="A97" s="342" t="s">
        <v>485</v>
      </c>
      <c r="B97" s="362" t="s">
        <v>298</v>
      </c>
      <c r="C97" s="59" t="str">
        <f>VLOOKUP(B97,'New template'!A:L,2,FALSE)</f>
        <v>E06942</v>
      </c>
      <c r="D97" s="363">
        <v>49</v>
      </c>
      <c r="E97" s="363">
        <v>198</v>
      </c>
      <c r="F97" s="364">
        <v>0.25</v>
      </c>
      <c r="G97" s="44">
        <f t="shared" si="22"/>
        <v>148</v>
      </c>
      <c r="H97" s="45">
        <f t="shared" si="23"/>
        <v>21.59468</v>
      </c>
      <c r="I97" s="45">
        <f t="shared" si="24"/>
        <v>1058.13932</v>
      </c>
      <c r="J97" s="45">
        <f t="shared" si="25"/>
        <v>2.8073084000000001</v>
      </c>
      <c r="K97" s="46">
        <f t="shared" si="26"/>
        <v>920.58120840000004</v>
      </c>
      <c r="L97" s="47">
        <v>0.20000000000000001</v>
      </c>
      <c r="M97" s="48">
        <f t="shared" si="27"/>
        <v>184.11624168000003</v>
      </c>
      <c r="N97" s="49">
        <v>0.050000000000000003</v>
      </c>
      <c r="O97" s="50">
        <f t="shared" si="28"/>
        <v>46.029060420000008</v>
      </c>
      <c r="P97" s="49">
        <v>0.050000000000000003</v>
      </c>
      <c r="Q97" s="50">
        <f t="shared" si="29"/>
        <v>46.029060420000008</v>
      </c>
      <c r="R97" s="51">
        <f t="shared" si="30"/>
        <v>13.15</v>
      </c>
      <c r="S97" s="52">
        <f t="shared" si="31"/>
        <v>644.35000000000002</v>
      </c>
      <c r="T97" s="53">
        <f t="shared" si="32"/>
        <v>0.60894627750909025</v>
      </c>
    </row>
    <row r="98" ht="15.95" customHeight="1">
      <c r="A98" s="342" t="s">
        <v>485</v>
      </c>
      <c r="B98" s="362" t="s">
        <v>298</v>
      </c>
      <c r="C98" s="59" t="str">
        <f>VLOOKUP(B98,'New template'!A:L,2,FALSE)</f>
        <v>E06942</v>
      </c>
      <c r="D98" s="363">
        <v>5</v>
      </c>
      <c r="E98" s="363">
        <v>198</v>
      </c>
      <c r="F98" s="364">
        <v>0</v>
      </c>
      <c r="G98" s="44">
        <f t="shared" si="22"/>
        <v>198</v>
      </c>
      <c r="H98" s="45">
        <f t="shared" si="23"/>
        <v>28.890180000000001</v>
      </c>
      <c r="I98" s="45">
        <f t="shared" si="24"/>
        <v>144.45089999999999</v>
      </c>
      <c r="J98" s="45">
        <f t="shared" si="25"/>
        <v>3.7557234000000004</v>
      </c>
      <c r="K98" s="46">
        <f t="shared" si="26"/>
        <v>125.67228299999999</v>
      </c>
      <c r="L98" s="47">
        <v>0.20000000000000001</v>
      </c>
      <c r="M98" s="48">
        <f t="shared" si="27"/>
        <v>25.1344566</v>
      </c>
      <c r="N98" s="49">
        <v>0.050000000000000003</v>
      </c>
      <c r="O98" s="50">
        <f t="shared" si="28"/>
        <v>6.28361415</v>
      </c>
      <c r="P98" s="49">
        <v>0.050000000000000003</v>
      </c>
      <c r="Q98" s="50">
        <f t="shared" si="29"/>
        <v>6.28361415</v>
      </c>
      <c r="R98" s="51">
        <f t="shared" si="30"/>
        <v>17.59</v>
      </c>
      <c r="S98" s="52">
        <f t="shared" si="31"/>
        <v>87.950000000000003</v>
      </c>
      <c r="T98" s="53">
        <f t="shared" si="32"/>
        <v>0.60885740414216882</v>
      </c>
    </row>
    <row r="99" ht="15.95" customHeight="1">
      <c r="A99" s="342" t="s">
        <v>485</v>
      </c>
      <c r="B99" s="362" t="s">
        <v>132</v>
      </c>
      <c r="C99" s="59" t="str">
        <f>VLOOKUP(B99,'New template'!A:L,2,FALSE)</f>
        <v>E05373</v>
      </c>
      <c r="D99" s="363">
        <v>5</v>
      </c>
      <c r="E99" s="363">
        <v>108</v>
      </c>
      <c r="F99" s="364">
        <v>0.5</v>
      </c>
      <c r="G99" s="44">
        <f t="shared" si="22"/>
        <v>54</v>
      </c>
      <c r="H99" s="45">
        <f t="shared" si="23"/>
        <v>7.8791400000000005</v>
      </c>
      <c r="I99" s="45">
        <f t="shared" si="24"/>
        <v>39.395700000000005</v>
      </c>
      <c r="J99" s="45">
        <f t="shared" si="25"/>
        <v>1.0242882000000002</v>
      </c>
      <c r="K99" s="46">
        <f t="shared" si="26"/>
        <v>34.274259000000001</v>
      </c>
      <c r="L99" s="47">
        <v>0.20000000000000001</v>
      </c>
      <c r="M99" s="48">
        <f t="shared" si="27"/>
        <v>6.8548518000000005</v>
      </c>
      <c r="N99" s="49">
        <v>0.050000000000000003</v>
      </c>
      <c r="O99" s="50">
        <f t="shared" si="28"/>
        <v>1.7137129500000001</v>
      </c>
      <c r="P99" s="49">
        <v>0.050000000000000003</v>
      </c>
      <c r="Q99" s="50">
        <f t="shared" si="29"/>
        <v>1.7137129500000001</v>
      </c>
      <c r="R99" s="51">
        <f t="shared" si="30"/>
        <v>4.7999999999999998</v>
      </c>
      <c r="S99" s="52">
        <f t="shared" si="31"/>
        <v>24</v>
      </c>
      <c r="T99" s="53">
        <f t="shared" si="32"/>
        <v>0.60920354251859965</v>
      </c>
    </row>
    <row r="100" ht="15.95" customHeight="1">
      <c r="A100" s="342" t="s">
        <v>485</v>
      </c>
      <c r="B100" s="362" t="s">
        <v>373</v>
      </c>
      <c r="C100" s="59" t="str">
        <f>VLOOKUP(B100,'New template'!A:L,2,FALSE)</f>
        <v>E01592</v>
      </c>
      <c r="D100" s="363">
        <v>951</v>
      </c>
      <c r="E100" s="363">
        <v>98</v>
      </c>
      <c r="F100" s="364">
        <v>0.25</v>
      </c>
      <c r="G100" s="44">
        <f t="shared" si="22"/>
        <v>73</v>
      </c>
      <c r="H100" s="45">
        <f t="shared" si="23"/>
        <v>10.651430000000001</v>
      </c>
      <c r="I100" s="45">
        <f t="shared" si="24"/>
        <v>10129.509930000002</v>
      </c>
      <c r="J100" s="45">
        <f t="shared" si="25"/>
        <v>1.3846859000000002</v>
      </c>
      <c r="K100" s="46">
        <f t="shared" si="26"/>
        <v>8812.6736390999995</v>
      </c>
      <c r="L100" s="47">
        <v>0.20000000000000001</v>
      </c>
      <c r="M100" s="48">
        <f t="shared" si="27"/>
        <v>1762.5347278199999</v>
      </c>
      <c r="N100" s="49">
        <v>0.050000000000000003</v>
      </c>
      <c r="O100" s="50">
        <f t="shared" si="28"/>
        <v>440.63368195499999</v>
      </c>
      <c r="P100" s="49">
        <v>0.050000000000000003</v>
      </c>
      <c r="Q100" s="50">
        <f t="shared" si="29"/>
        <v>440.63368195499999</v>
      </c>
      <c r="R100" s="51">
        <f t="shared" si="30"/>
        <v>6.4900000000000002</v>
      </c>
      <c r="S100" s="52">
        <f t="shared" si="31"/>
        <v>6171.9899999999998</v>
      </c>
      <c r="T100" s="53">
        <f t="shared" si="32"/>
        <v>0.60930785819368838</v>
      </c>
    </row>
    <row r="101" ht="15.95" customHeight="1">
      <c r="A101" s="342" t="s">
        <v>485</v>
      </c>
      <c r="B101" s="362" t="s">
        <v>373</v>
      </c>
      <c r="C101" s="59" t="str">
        <f>VLOOKUP(B101,'New template'!A:L,2,FALSE)</f>
        <v>E01592</v>
      </c>
      <c r="D101" s="363">
        <v>57</v>
      </c>
      <c r="E101" s="363">
        <v>98</v>
      </c>
      <c r="F101" s="364">
        <v>0</v>
      </c>
      <c r="G101" s="44">
        <f t="shared" si="22"/>
        <v>98</v>
      </c>
      <c r="H101" s="45">
        <f t="shared" si="23"/>
        <v>14.299180000000002</v>
      </c>
      <c r="I101" s="45">
        <f t="shared" si="24"/>
        <v>815.05326000000014</v>
      </c>
      <c r="J101" s="45">
        <f t="shared" si="25"/>
        <v>1.8588934000000004</v>
      </c>
      <c r="K101" s="46">
        <f t="shared" si="26"/>
        <v>709.0963362</v>
      </c>
      <c r="L101" s="47">
        <v>0.20000000000000001</v>
      </c>
      <c r="M101" s="48">
        <f t="shared" si="27"/>
        <v>141.81926724000002</v>
      </c>
      <c r="N101" s="49">
        <v>0.050000000000000003</v>
      </c>
      <c r="O101" s="50">
        <f t="shared" si="28"/>
        <v>35.454816810000004</v>
      </c>
      <c r="P101" s="49">
        <v>0.050000000000000003</v>
      </c>
      <c r="Q101" s="50">
        <f t="shared" si="29"/>
        <v>35.454816810000004</v>
      </c>
      <c r="R101" s="51">
        <f t="shared" si="30"/>
        <v>8.7100000000000009</v>
      </c>
      <c r="S101" s="52">
        <f t="shared" si="31"/>
        <v>496.47000000000003</v>
      </c>
      <c r="T101" s="53">
        <f t="shared" si="32"/>
        <v>0.60912583798511521</v>
      </c>
    </row>
    <row r="102" ht="15.95" customHeight="1">
      <c r="A102" s="342" t="s">
        <v>485</v>
      </c>
      <c r="B102" s="362" t="s">
        <v>136</v>
      </c>
      <c r="C102" s="59" t="str">
        <f>VLOOKUP(B102,'New template'!A:L,2,FALSE)</f>
        <v>E04555</v>
      </c>
      <c r="D102" s="363">
        <v>45</v>
      </c>
      <c r="E102" s="363">
        <v>266.39999999999998</v>
      </c>
      <c r="F102" s="364">
        <v>0.57961111111111097</v>
      </c>
      <c r="G102" s="44">
        <f t="shared" si="22"/>
        <v>111</v>
      </c>
      <c r="H102" s="45">
        <f t="shared" si="23"/>
        <v>16.196010000000001</v>
      </c>
      <c r="I102" s="45">
        <f t="shared" si="24"/>
        <v>728.82045000000005</v>
      </c>
      <c r="J102" s="45">
        <f t="shared" si="25"/>
        <v>2.1054813000000001</v>
      </c>
      <c r="K102" s="46">
        <f t="shared" si="26"/>
        <v>634.07379149999997</v>
      </c>
      <c r="L102" s="47">
        <v>0.20000000000000001</v>
      </c>
      <c r="M102" s="48">
        <f t="shared" si="27"/>
        <v>126.81475829999999</v>
      </c>
      <c r="N102" s="49">
        <v>0.050000000000000003</v>
      </c>
      <c r="O102" s="50">
        <f t="shared" si="28"/>
        <v>31.703689574999999</v>
      </c>
      <c r="P102" s="49">
        <v>0.050000000000000003</v>
      </c>
      <c r="Q102" s="50">
        <f t="shared" si="29"/>
        <v>31.703689574999999</v>
      </c>
      <c r="R102" s="51">
        <f t="shared" si="30"/>
        <v>9.8599999999999994</v>
      </c>
      <c r="S102" s="52">
        <f t="shared" si="31"/>
        <v>443.69999999999999</v>
      </c>
      <c r="T102" s="53">
        <f t="shared" si="32"/>
        <v>0.60879191850338443</v>
      </c>
    </row>
    <row r="103" ht="15.95" customHeight="1">
      <c r="A103" s="342" t="s">
        <v>485</v>
      </c>
      <c r="B103" s="362" t="s">
        <v>136</v>
      </c>
      <c r="C103" s="59" t="str">
        <f>VLOOKUP(B103,'New template'!A:L,2,FALSE)</f>
        <v>E04555</v>
      </c>
      <c r="D103" s="363">
        <v>4</v>
      </c>
      <c r="E103" s="363">
        <v>266.39999999999998</v>
      </c>
      <c r="F103" s="364">
        <v>0.42999999999999999</v>
      </c>
      <c r="G103" s="44">
        <f t="shared" si="22"/>
        <v>151</v>
      </c>
      <c r="H103" s="45">
        <f t="shared" si="23"/>
        <v>22.032410000000002</v>
      </c>
      <c r="I103" s="45">
        <f t="shared" si="24"/>
        <v>88.129640000000009</v>
      </c>
      <c r="J103" s="45">
        <f t="shared" si="25"/>
        <v>2.8642133000000003</v>
      </c>
      <c r="K103" s="46">
        <f t="shared" si="26"/>
        <v>76.672786800000011</v>
      </c>
      <c r="L103" s="47">
        <v>0.20000000000000001</v>
      </c>
      <c r="M103" s="48">
        <f t="shared" si="27"/>
        <v>15.334557360000003</v>
      </c>
      <c r="N103" s="49">
        <v>0.050000000000000003</v>
      </c>
      <c r="O103" s="50">
        <f t="shared" si="28"/>
        <v>3.8336393400000008</v>
      </c>
      <c r="P103" s="49">
        <v>0.050000000000000003</v>
      </c>
      <c r="Q103" s="50">
        <f t="shared" si="29"/>
        <v>3.8336393400000008</v>
      </c>
      <c r="R103" s="51">
        <f t="shared" si="30"/>
        <v>13.42</v>
      </c>
      <c r="S103" s="52">
        <f t="shared" si="31"/>
        <v>53.68</v>
      </c>
      <c r="T103" s="53">
        <f t="shared" si="32"/>
        <v>0.6091026810049377</v>
      </c>
    </row>
    <row r="104" ht="15.95" customHeight="1">
      <c r="A104" s="342" t="s">
        <v>485</v>
      </c>
      <c r="B104" s="362" t="s">
        <v>138</v>
      </c>
      <c r="C104" s="59" t="str">
        <f>VLOOKUP(B104,'New template'!A:L,2,FALSE)</f>
        <v>E05371</v>
      </c>
      <c r="D104" s="363">
        <v>78</v>
      </c>
      <c r="E104" s="363">
        <v>376.39999999999998</v>
      </c>
      <c r="F104" s="364">
        <v>0.70530701754386005</v>
      </c>
      <c r="G104" s="44">
        <f t="shared" ref="G104:G135" si="33">ROUNDDOWN(E104*(1-F104),0)</f>
        <v>110</v>
      </c>
      <c r="H104" s="45">
        <f t="shared" ref="H104:H135" si="34">G104*$C$6</f>
        <v>16.0501</v>
      </c>
      <c r="I104" s="45">
        <f t="shared" ref="I104:I135" si="35">H104*D104</f>
        <v>1251.9078</v>
      </c>
      <c r="J104" s="45">
        <f t="shared" ref="J104:J135" si="36">H104*0.13</f>
        <v>2.0865130000000001</v>
      </c>
      <c r="K104" s="46">
        <f t="shared" ref="K104:K135" si="37">(H104-J104)*D104</f>
        <v>1089.1597859999999</v>
      </c>
      <c r="L104" s="47">
        <v>0.20000000000000001</v>
      </c>
      <c r="M104" s="48">
        <f t="shared" ref="M104:M135" si="38">K104*L104</f>
        <v>217.83195720000001</v>
      </c>
      <c r="N104" s="49">
        <v>0.050000000000000003</v>
      </c>
      <c r="O104" s="50">
        <f t="shared" ref="O104:O135" si="39">K104*N104</f>
        <v>54.457989300000001</v>
      </c>
      <c r="P104" s="49">
        <v>0.050000000000000003</v>
      </c>
      <c r="Q104" s="50">
        <f t="shared" ref="Q104:Q135" si="40">K104*P104</f>
        <v>54.457989300000001</v>
      </c>
      <c r="R104" s="51">
        <f t="shared" ref="R104:R135" si="41">IFERROR(ROUND((K104-M104-O104-Q104)/D104,2),0)</f>
        <v>9.7699999999999996</v>
      </c>
      <c r="S104" s="52">
        <f t="shared" ref="S104:S135" si="42">+D104*R104</f>
        <v>762.05999999999995</v>
      </c>
      <c r="T104" s="53">
        <f t="shared" ref="T104:T135" si="43">S104/I104</f>
        <v>0.60871894879159627</v>
      </c>
    </row>
    <row r="105" ht="15.95" customHeight="1">
      <c r="A105" s="342" t="s">
        <v>485</v>
      </c>
      <c r="B105" s="362" t="s">
        <v>138</v>
      </c>
      <c r="C105" s="59" t="str">
        <f>VLOOKUP(B105,'New template'!A:L,2,FALSE)</f>
        <v>E05371</v>
      </c>
      <c r="D105" s="363">
        <v>6</v>
      </c>
      <c r="E105" s="363">
        <v>376.39999999999998</v>
      </c>
      <c r="F105" s="364">
        <v>0.54000000000000004</v>
      </c>
      <c r="G105" s="44">
        <f t="shared" si="33"/>
        <v>173</v>
      </c>
      <c r="H105" s="45">
        <f t="shared" si="34"/>
        <v>25.242430000000002</v>
      </c>
      <c r="I105" s="45">
        <f t="shared" si="35"/>
        <v>151.45458000000002</v>
      </c>
      <c r="J105" s="45">
        <f t="shared" si="36"/>
        <v>3.2815159000000005</v>
      </c>
      <c r="K105" s="46">
        <f t="shared" si="37"/>
        <v>131.76548460000004</v>
      </c>
      <c r="L105" s="47">
        <v>0.20000000000000001</v>
      </c>
      <c r="M105" s="48">
        <f t="shared" si="38"/>
        <v>26.353096920000009</v>
      </c>
      <c r="N105" s="49">
        <v>0.050000000000000003</v>
      </c>
      <c r="O105" s="50">
        <f t="shared" si="39"/>
        <v>6.5882742300000023</v>
      </c>
      <c r="P105" s="49">
        <v>0.050000000000000003</v>
      </c>
      <c r="Q105" s="50">
        <f t="shared" si="40"/>
        <v>6.5882742300000023</v>
      </c>
      <c r="R105" s="51">
        <f t="shared" si="41"/>
        <v>15.369999999999999</v>
      </c>
      <c r="S105" s="52">
        <f t="shared" si="42"/>
        <v>92.219999999999999</v>
      </c>
      <c r="T105" s="53">
        <f t="shared" si="43"/>
        <v>0.60889541933958014</v>
      </c>
    </row>
    <row r="106" ht="15.95" customHeight="1">
      <c r="A106" s="342" t="s">
        <v>485</v>
      </c>
      <c r="B106" s="362" t="s">
        <v>138</v>
      </c>
      <c r="C106" s="59" t="str">
        <f>VLOOKUP(B106,'New template'!A:L,2,FALSE)</f>
        <v>E05371</v>
      </c>
      <c r="D106" s="363">
        <v>5</v>
      </c>
      <c r="E106" s="363">
        <v>376.39999999999998</v>
      </c>
      <c r="F106" s="364">
        <v>0.45000000000000001</v>
      </c>
      <c r="G106" s="44">
        <f t="shared" si="33"/>
        <v>207</v>
      </c>
      <c r="H106" s="45">
        <f t="shared" si="34"/>
        <v>30.203370000000003</v>
      </c>
      <c r="I106" s="45">
        <f t="shared" si="35"/>
        <v>151.01685000000001</v>
      </c>
      <c r="J106" s="45">
        <f t="shared" si="36"/>
        <v>3.9264381000000004</v>
      </c>
      <c r="K106" s="46">
        <f t="shared" si="37"/>
        <v>131.3846595</v>
      </c>
      <c r="L106" s="47">
        <v>0.20000000000000001</v>
      </c>
      <c r="M106" s="48">
        <f t="shared" si="38"/>
        <v>26.276931900000001</v>
      </c>
      <c r="N106" s="49">
        <v>0.050000000000000003</v>
      </c>
      <c r="O106" s="50">
        <f t="shared" si="39"/>
        <v>6.5692329750000003</v>
      </c>
      <c r="P106" s="49">
        <v>0.050000000000000003</v>
      </c>
      <c r="Q106" s="50">
        <f t="shared" si="40"/>
        <v>6.5692329750000003</v>
      </c>
      <c r="R106" s="51">
        <f t="shared" si="41"/>
        <v>18.390000000000001</v>
      </c>
      <c r="S106" s="52">
        <f t="shared" si="42"/>
        <v>91.950000000000003</v>
      </c>
      <c r="T106" s="53">
        <f t="shared" si="43"/>
        <v>0.60887245363679621</v>
      </c>
    </row>
    <row r="107" ht="15.95" customHeight="1">
      <c r="A107" s="342" t="s">
        <v>485</v>
      </c>
      <c r="B107" s="362" t="s">
        <v>140</v>
      </c>
      <c r="C107" s="59" t="str">
        <f>VLOOKUP(B107,'New template'!A:L,2,FALSE)</f>
        <v>E05387</v>
      </c>
      <c r="D107" s="363">
        <v>2</v>
      </c>
      <c r="E107" s="363">
        <v>217.08000000000001</v>
      </c>
      <c r="F107" s="364">
        <v>0.65000000000000002</v>
      </c>
      <c r="G107" s="44">
        <f t="shared" si="33"/>
        <v>75</v>
      </c>
      <c r="H107" s="45">
        <f t="shared" si="34"/>
        <v>10.943250000000001</v>
      </c>
      <c r="I107" s="45">
        <f t="shared" si="35"/>
        <v>21.886500000000002</v>
      </c>
      <c r="J107" s="45">
        <f t="shared" si="36"/>
        <v>1.4226225000000001</v>
      </c>
      <c r="K107" s="46">
        <f t="shared" si="37"/>
        <v>19.041255</v>
      </c>
      <c r="L107" s="47">
        <v>0.20000000000000001</v>
      </c>
      <c r="M107" s="48">
        <f t="shared" si="38"/>
        <v>3.8082510000000003</v>
      </c>
      <c r="N107" s="49">
        <v>0.050000000000000003</v>
      </c>
      <c r="O107" s="50">
        <f t="shared" si="39"/>
        <v>0.95206275000000007</v>
      </c>
      <c r="P107" s="49">
        <v>0.050000000000000003</v>
      </c>
      <c r="Q107" s="50">
        <f t="shared" si="40"/>
        <v>0.95206275000000007</v>
      </c>
      <c r="R107" s="51">
        <f t="shared" si="41"/>
        <v>6.6600000000000001</v>
      </c>
      <c r="S107" s="52">
        <f t="shared" si="42"/>
        <v>13.32</v>
      </c>
      <c r="T107" s="53">
        <f t="shared" si="43"/>
        <v>0.60859433897608106</v>
      </c>
    </row>
    <row r="108" ht="15.95" customHeight="1">
      <c r="A108" s="342" t="s">
        <v>485</v>
      </c>
      <c r="B108" s="362" t="s">
        <v>140</v>
      </c>
      <c r="C108" s="59" t="str">
        <f>VLOOKUP(B108,'New template'!A:L,2,FALSE)</f>
        <v>E05387</v>
      </c>
      <c r="D108" s="363">
        <v>6</v>
      </c>
      <c r="E108" s="363">
        <v>217.08000000000001</v>
      </c>
      <c r="F108" s="364">
        <v>0.66500000000000004</v>
      </c>
      <c r="G108" s="44">
        <f t="shared" si="33"/>
        <v>72</v>
      </c>
      <c r="H108" s="45">
        <f t="shared" si="34"/>
        <v>10.505520000000001</v>
      </c>
      <c r="I108" s="45">
        <f t="shared" si="35"/>
        <v>63.033120000000004</v>
      </c>
      <c r="J108" s="45">
        <f t="shared" si="36"/>
        <v>1.3657176000000002</v>
      </c>
      <c r="K108" s="46">
        <f t="shared" si="37"/>
        <v>54.838814400000004</v>
      </c>
      <c r="L108" s="47">
        <v>0.20000000000000001</v>
      </c>
      <c r="M108" s="48">
        <f t="shared" si="38"/>
        <v>10.967762880000002</v>
      </c>
      <c r="N108" s="49">
        <v>0.050000000000000003</v>
      </c>
      <c r="O108" s="50">
        <f t="shared" si="39"/>
        <v>2.7419407200000006</v>
      </c>
      <c r="P108" s="49">
        <v>0.050000000000000003</v>
      </c>
      <c r="Q108" s="50">
        <f t="shared" si="40"/>
        <v>2.7419407200000006</v>
      </c>
      <c r="R108" s="51">
        <f t="shared" si="41"/>
        <v>6.4000000000000004</v>
      </c>
      <c r="S108" s="52">
        <f t="shared" si="42"/>
        <v>38.400000000000006</v>
      </c>
      <c r="T108" s="53">
        <f t="shared" si="43"/>
        <v>0.60920354251859976</v>
      </c>
    </row>
    <row r="109" ht="15.95" customHeight="1">
      <c r="A109" s="342" t="s">
        <v>485</v>
      </c>
      <c r="B109" s="362" t="s">
        <v>142</v>
      </c>
      <c r="C109" s="59" t="str">
        <f>VLOOKUP(B109,'New template'!A:L,2,FALSE)</f>
        <v>E02855</v>
      </c>
      <c r="D109" s="363">
        <v>45</v>
      </c>
      <c r="E109" s="363">
        <v>98</v>
      </c>
      <c r="F109" s="364">
        <v>0.75</v>
      </c>
      <c r="G109" s="44">
        <f t="shared" si="33"/>
        <v>24</v>
      </c>
      <c r="H109" s="45">
        <f t="shared" si="34"/>
        <v>3.5018400000000005</v>
      </c>
      <c r="I109" s="45">
        <f t="shared" si="35"/>
        <v>157.58280000000002</v>
      </c>
      <c r="J109" s="45">
        <f t="shared" si="36"/>
        <v>0.45523920000000007</v>
      </c>
      <c r="K109" s="46">
        <f t="shared" si="37"/>
        <v>137.097036</v>
      </c>
      <c r="L109" s="47">
        <v>0.20000000000000001</v>
      </c>
      <c r="M109" s="48">
        <f t="shared" si="38"/>
        <v>27.419407200000002</v>
      </c>
      <c r="N109" s="49">
        <v>0.050000000000000003</v>
      </c>
      <c r="O109" s="50">
        <f t="shared" si="39"/>
        <v>6.8548518000000005</v>
      </c>
      <c r="P109" s="49">
        <v>0.050000000000000003</v>
      </c>
      <c r="Q109" s="50">
        <f t="shared" si="40"/>
        <v>6.8548518000000005</v>
      </c>
      <c r="R109" s="51">
        <f t="shared" si="41"/>
        <v>2.1299999999999999</v>
      </c>
      <c r="S109" s="52">
        <f t="shared" si="42"/>
        <v>95.849999999999994</v>
      </c>
      <c r="T109" s="53">
        <f t="shared" si="43"/>
        <v>0.60825166198341429</v>
      </c>
    </row>
    <row r="110" ht="15.95" customHeight="1">
      <c r="A110" s="342" t="s">
        <v>485</v>
      </c>
      <c r="B110" s="362" t="s">
        <v>144</v>
      </c>
      <c r="C110" s="59" t="str">
        <f>VLOOKUP(B110,'New template'!A:L,2,FALSE)</f>
        <v>E02942</v>
      </c>
      <c r="D110" s="363">
        <v>8</v>
      </c>
      <c r="E110" s="363">
        <v>198</v>
      </c>
      <c r="F110" s="364">
        <v>0.75</v>
      </c>
      <c r="G110" s="44">
        <f t="shared" si="33"/>
        <v>49</v>
      </c>
      <c r="H110" s="45">
        <f t="shared" si="34"/>
        <v>7.1495900000000008</v>
      </c>
      <c r="I110" s="45">
        <f t="shared" si="35"/>
        <v>57.196720000000006</v>
      </c>
      <c r="J110" s="45">
        <f t="shared" si="36"/>
        <v>0.92944670000000018</v>
      </c>
      <c r="K110" s="46">
        <f t="shared" si="37"/>
        <v>49.761146400000001</v>
      </c>
      <c r="L110" s="47">
        <v>0.20000000000000001</v>
      </c>
      <c r="M110" s="48">
        <f t="shared" si="38"/>
        <v>9.952229280000001</v>
      </c>
      <c r="N110" s="49">
        <v>0.050000000000000003</v>
      </c>
      <c r="O110" s="50">
        <f t="shared" si="39"/>
        <v>2.4880573200000002</v>
      </c>
      <c r="P110" s="49">
        <v>0.050000000000000003</v>
      </c>
      <c r="Q110" s="50">
        <f t="shared" si="40"/>
        <v>2.4880573200000002</v>
      </c>
      <c r="R110" s="51">
        <f t="shared" si="41"/>
        <v>4.3499999999999996</v>
      </c>
      <c r="S110" s="52">
        <f t="shared" si="42"/>
        <v>34.799999999999997</v>
      </c>
      <c r="T110" s="53">
        <f t="shared" si="43"/>
        <v>0.60842649718375452</v>
      </c>
    </row>
    <row r="111" ht="15.95" customHeight="1">
      <c r="A111" s="342" t="s">
        <v>485</v>
      </c>
      <c r="B111" s="362" t="s">
        <v>146</v>
      </c>
      <c r="C111" s="59" t="str">
        <f>VLOOKUP(B111,'New template'!A:L,2,FALSE)</f>
        <v>E06292</v>
      </c>
      <c r="D111" s="363">
        <v>22</v>
      </c>
      <c r="E111" s="363">
        <v>398</v>
      </c>
      <c r="F111" s="364">
        <v>0.75</v>
      </c>
      <c r="G111" s="44">
        <f t="shared" si="33"/>
        <v>99</v>
      </c>
      <c r="H111" s="45">
        <f t="shared" si="34"/>
        <v>14.44509</v>
      </c>
      <c r="I111" s="45">
        <f t="shared" si="35"/>
        <v>317.79198000000002</v>
      </c>
      <c r="J111" s="45">
        <f t="shared" si="36"/>
        <v>1.8778617000000002</v>
      </c>
      <c r="K111" s="46">
        <f t="shared" si="37"/>
        <v>276.47902260000001</v>
      </c>
      <c r="L111" s="47">
        <v>0.20000000000000001</v>
      </c>
      <c r="M111" s="48">
        <f t="shared" si="38"/>
        <v>55.295804520000004</v>
      </c>
      <c r="N111" s="49">
        <v>0.050000000000000003</v>
      </c>
      <c r="O111" s="50">
        <f t="shared" si="39"/>
        <v>13.823951130000001</v>
      </c>
      <c r="P111" s="49">
        <v>0.050000000000000003</v>
      </c>
      <c r="Q111" s="50">
        <f t="shared" si="40"/>
        <v>13.823951130000001</v>
      </c>
      <c r="R111" s="51">
        <f t="shared" si="41"/>
        <v>8.8000000000000007</v>
      </c>
      <c r="S111" s="52">
        <f t="shared" si="42"/>
        <v>193.60000000000002</v>
      </c>
      <c r="T111" s="53">
        <f t="shared" si="43"/>
        <v>0.60920354251859976</v>
      </c>
    </row>
    <row r="112" ht="15.95" customHeight="1">
      <c r="A112" s="342" t="s">
        <v>485</v>
      </c>
      <c r="B112" s="362" t="s">
        <v>148</v>
      </c>
      <c r="C112" s="59" t="str">
        <f>VLOOKUP(B112,'New template'!A:L,2,FALSE)</f>
        <v>E03049</v>
      </c>
      <c r="D112" s="363">
        <v>72</v>
      </c>
      <c r="E112" s="363">
        <v>298</v>
      </c>
      <c r="F112" s="364">
        <v>0.59999999999999998</v>
      </c>
      <c r="G112" s="44">
        <f t="shared" si="33"/>
        <v>119</v>
      </c>
      <c r="H112" s="45">
        <f t="shared" si="34"/>
        <v>17.363290000000003</v>
      </c>
      <c r="I112" s="45">
        <f t="shared" si="35"/>
        <v>1250.1568800000002</v>
      </c>
      <c r="J112" s="45">
        <f t="shared" si="36"/>
        <v>2.2572277000000005</v>
      </c>
      <c r="K112" s="46">
        <f t="shared" si="37"/>
        <v>1087.6364856</v>
      </c>
      <c r="L112" s="47">
        <v>0.20000000000000001</v>
      </c>
      <c r="M112" s="48">
        <f t="shared" si="38"/>
        <v>217.52729712000001</v>
      </c>
      <c r="N112" s="49">
        <v>0.050000000000000003</v>
      </c>
      <c r="O112" s="50">
        <f t="shared" si="39"/>
        <v>54.381824280000004</v>
      </c>
      <c r="P112" s="49">
        <v>0.050000000000000003</v>
      </c>
      <c r="Q112" s="50">
        <f t="shared" si="40"/>
        <v>54.381824280000004</v>
      </c>
      <c r="R112" s="51">
        <f t="shared" si="41"/>
        <v>10.57</v>
      </c>
      <c r="S112" s="52">
        <f t="shared" si="42"/>
        <v>761.03999999999996</v>
      </c>
      <c r="T112" s="53">
        <f t="shared" si="43"/>
        <v>0.60875559873733598</v>
      </c>
    </row>
    <row r="113" ht="15.95" customHeight="1">
      <c r="A113" s="342" t="s">
        <v>485</v>
      </c>
      <c r="B113" s="362" t="s">
        <v>150</v>
      </c>
      <c r="C113" s="59" t="str">
        <f>VLOOKUP(B113,'New template'!A:L,2,FALSE)</f>
        <v>E06164</v>
      </c>
      <c r="D113" s="363">
        <v>88</v>
      </c>
      <c r="E113" s="363">
        <v>428</v>
      </c>
      <c r="F113" s="364">
        <v>0.59999999999999998</v>
      </c>
      <c r="G113" s="44">
        <f t="shared" si="33"/>
        <v>171</v>
      </c>
      <c r="H113" s="45">
        <f t="shared" si="34"/>
        <v>24.950610000000001</v>
      </c>
      <c r="I113" s="45">
        <f t="shared" si="35"/>
        <v>2195.6536799999999</v>
      </c>
      <c r="J113" s="45">
        <f t="shared" si="36"/>
        <v>3.2435793000000004</v>
      </c>
      <c r="K113" s="46">
        <f t="shared" si="37"/>
        <v>1910.2187016</v>
      </c>
      <c r="L113" s="47">
        <v>0.20000000000000001</v>
      </c>
      <c r="M113" s="48">
        <f t="shared" si="38"/>
        <v>382.04374032000004</v>
      </c>
      <c r="N113" s="49">
        <v>0.050000000000000003</v>
      </c>
      <c r="O113" s="50">
        <f t="shared" si="39"/>
        <v>95.51093508000001</v>
      </c>
      <c r="P113" s="49">
        <v>0.050000000000000003</v>
      </c>
      <c r="Q113" s="50">
        <f t="shared" si="40"/>
        <v>95.51093508000001</v>
      </c>
      <c r="R113" s="51">
        <f t="shared" si="41"/>
        <v>15.19</v>
      </c>
      <c r="S113" s="52">
        <f t="shared" si="42"/>
        <v>1336.72</v>
      </c>
      <c r="T113" s="53">
        <f t="shared" si="43"/>
        <v>0.60880275071431122</v>
      </c>
    </row>
    <row r="114" ht="15.95" customHeight="1">
      <c r="A114" s="342" t="s">
        <v>485</v>
      </c>
      <c r="B114" s="362" t="s">
        <v>152</v>
      </c>
      <c r="C114" s="59" t="str">
        <f>VLOOKUP(B114,'New template'!A:L,2,FALSE)</f>
        <v>E06165</v>
      </c>
      <c r="D114" s="363">
        <v>1</v>
      </c>
      <c r="E114" s="363">
        <v>468</v>
      </c>
      <c r="F114" s="364">
        <v>0</v>
      </c>
      <c r="G114" s="44">
        <f t="shared" si="33"/>
        <v>468</v>
      </c>
      <c r="H114" s="45">
        <f t="shared" si="34"/>
        <v>68.285880000000006</v>
      </c>
      <c r="I114" s="45">
        <f t="shared" si="35"/>
        <v>68.285880000000006</v>
      </c>
      <c r="J114" s="45">
        <f t="shared" si="36"/>
        <v>8.8771644000000016</v>
      </c>
      <c r="K114" s="46">
        <f t="shared" si="37"/>
        <v>59.408715600000008</v>
      </c>
      <c r="L114" s="47">
        <v>0.20000000000000001</v>
      </c>
      <c r="M114" s="48">
        <f t="shared" si="38"/>
        <v>11.881743120000003</v>
      </c>
      <c r="N114" s="49">
        <v>0.050000000000000003</v>
      </c>
      <c r="O114" s="50">
        <f t="shared" si="39"/>
        <v>2.9704357800000007</v>
      </c>
      <c r="P114" s="49">
        <v>0.050000000000000003</v>
      </c>
      <c r="Q114" s="50">
        <f t="shared" si="40"/>
        <v>2.9704357800000007</v>
      </c>
      <c r="R114" s="51">
        <f t="shared" si="41"/>
        <v>41.590000000000003</v>
      </c>
      <c r="S114" s="52">
        <f t="shared" si="42"/>
        <v>41.590000000000003</v>
      </c>
      <c r="T114" s="53">
        <f t="shared" si="43"/>
        <v>0.60905709935934049</v>
      </c>
    </row>
    <row r="115" ht="15.95" customHeight="1">
      <c r="A115" s="342" t="s">
        <v>485</v>
      </c>
      <c r="B115" s="362" t="s">
        <v>152</v>
      </c>
      <c r="C115" s="59" t="str">
        <f>VLOOKUP(B115,'New template'!A:L,2,FALSE)</f>
        <v>E06165</v>
      </c>
      <c r="D115" s="363">
        <v>256</v>
      </c>
      <c r="E115" s="363">
        <v>468</v>
      </c>
      <c r="F115" s="364">
        <v>0.59999999999999998</v>
      </c>
      <c r="G115" s="44">
        <f t="shared" si="33"/>
        <v>187</v>
      </c>
      <c r="H115" s="45">
        <f t="shared" si="34"/>
        <v>27.285170000000001</v>
      </c>
      <c r="I115" s="45">
        <f t="shared" si="35"/>
        <v>6985.0035200000002</v>
      </c>
      <c r="J115" s="45">
        <f t="shared" si="36"/>
        <v>3.5470721000000003</v>
      </c>
      <c r="K115" s="46">
        <f t="shared" si="37"/>
        <v>6076.9530623999999</v>
      </c>
      <c r="L115" s="47">
        <v>0.20000000000000001</v>
      </c>
      <c r="M115" s="48">
        <f t="shared" si="38"/>
        <v>1215.3906124800001</v>
      </c>
      <c r="N115" s="49">
        <v>0.050000000000000003</v>
      </c>
      <c r="O115" s="50">
        <f t="shared" si="39"/>
        <v>303.84765312000002</v>
      </c>
      <c r="P115" s="49">
        <v>0.050000000000000003</v>
      </c>
      <c r="Q115" s="50">
        <f t="shared" si="40"/>
        <v>303.84765312000002</v>
      </c>
      <c r="R115" s="51">
        <f t="shared" si="41"/>
        <v>16.620000000000001</v>
      </c>
      <c r="S115" s="52">
        <f t="shared" si="42"/>
        <v>4254.7200000000003</v>
      </c>
      <c r="T115" s="53">
        <f t="shared" si="43"/>
        <v>0.60912209819473362</v>
      </c>
    </row>
    <row r="116" ht="15.95" customHeight="1">
      <c r="A116" s="342" t="s">
        <v>485</v>
      </c>
      <c r="B116" s="362" t="s">
        <v>154</v>
      </c>
      <c r="C116" s="59" t="str">
        <f>VLOOKUP(B116,'New template'!A:L,2,FALSE)</f>
        <v>E05386</v>
      </c>
      <c r="D116" s="363">
        <v>12</v>
      </c>
      <c r="E116" s="363">
        <v>108</v>
      </c>
      <c r="F116" s="364">
        <v>0.5</v>
      </c>
      <c r="G116" s="44">
        <f t="shared" si="33"/>
        <v>54</v>
      </c>
      <c r="H116" s="45">
        <f t="shared" si="34"/>
        <v>7.8791400000000005</v>
      </c>
      <c r="I116" s="45">
        <f t="shared" si="35"/>
        <v>94.549680000000009</v>
      </c>
      <c r="J116" s="45">
        <f t="shared" si="36"/>
        <v>1.0242882000000002</v>
      </c>
      <c r="K116" s="46">
        <f t="shared" si="37"/>
        <v>82.258221600000013</v>
      </c>
      <c r="L116" s="47">
        <v>0.20000000000000001</v>
      </c>
      <c r="M116" s="48">
        <f t="shared" si="38"/>
        <v>16.451644320000003</v>
      </c>
      <c r="N116" s="49">
        <v>0.050000000000000003</v>
      </c>
      <c r="O116" s="50">
        <f t="shared" si="39"/>
        <v>4.1129110800000008</v>
      </c>
      <c r="P116" s="49">
        <v>0.050000000000000003</v>
      </c>
      <c r="Q116" s="50">
        <f t="shared" si="40"/>
        <v>4.1129110800000008</v>
      </c>
      <c r="R116" s="51">
        <f t="shared" si="41"/>
        <v>4.7999999999999998</v>
      </c>
      <c r="S116" s="52">
        <f t="shared" si="42"/>
        <v>57.599999999999994</v>
      </c>
      <c r="T116" s="53">
        <f t="shared" si="43"/>
        <v>0.60920354251859965</v>
      </c>
    </row>
    <row r="117" ht="15.95" customHeight="1">
      <c r="A117" s="342" t="s">
        <v>485</v>
      </c>
      <c r="B117" s="362" t="s">
        <v>156</v>
      </c>
      <c r="C117" s="59" t="str">
        <f>VLOOKUP(B117,'New template'!A:L,2,FALSE)</f>
        <v>E02758</v>
      </c>
      <c r="D117" s="363">
        <v>1</v>
      </c>
      <c r="E117" s="363">
        <v>268</v>
      </c>
      <c r="F117" s="364">
        <v>0.69999999999999996</v>
      </c>
      <c r="G117" s="44">
        <f t="shared" si="33"/>
        <v>80</v>
      </c>
      <c r="H117" s="45">
        <f t="shared" si="34"/>
        <v>11.672800000000001</v>
      </c>
      <c r="I117" s="45">
        <f t="shared" si="35"/>
        <v>11.672800000000001</v>
      </c>
      <c r="J117" s="45">
        <f t="shared" si="36"/>
        <v>1.5174640000000001</v>
      </c>
      <c r="K117" s="46">
        <f t="shared" si="37"/>
        <v>10.155336</v>
      </c>
      <c r="L117" s="47">
        <v>0.20000000000000001</v>
      </c>
      <c r="M117" s="48">
        <f t="shared" si="38"/>
        <v>2.0310672000000003</v>
      </c>
      <c r="N117" s="49">
        <v>0.050000000000000003</v>
      </c>
      <c r="O117" s="50">
        <f t="shared" si="39"/>
        <v>0.50776680000000007</v>
      </c>
      <c r="P117" s="49">
        <v>0.050000000000000003</v>
      </c>
      <c r="Q117" s="50">
        <f t="shared" si="40"/>
        <v>0.50776680000000007</v>
      </c>
      <c r="R117" s="51">
        <f t="shared" si="41"/>
        <v>7.1100000000000003</v>
      </c>
      <c r="S117" s="52">
        <f t="shared" si="42"/>
        <v>7.1100000000000003</v>
      </c>
      <c r="T117" s="53">
        <f t="shared" si="43"/>
        <v>0.60910835446508127</v>
      </c>
    </row>
    <row r="118" ht="15.95" customHeight="1">
      <c r="A118" s="342" t="s">
        <v>485</v>
      </c>
      <c r="B118" s="362" t="s">
        <v>459</v>
      </c>
      <c r="C118" s="59" t="str">
        <f>VLOOKUP(B118,'New template'!A:L,2,FALSE)</f>
        <v>E01970</v>
      </c>
      <c r="D118" s="363">
        <v>107</v>
      </c>
      <c r="E118" s="363">
        <v>268</v>
      </c>
      <c r="F118" s="364">
        <v>0.90000000000000002</v>
      </c>
      <c r="G118" s="44">
        <f t="shared" si="33"/>
        <v>26</v>
      </c>
      <c r="H118" s="45">
        <f t="shared" si="34"/>
        <v>3.7936600000000005</v>
      </c>
      <c r="I118" s="45">
        <f t="shared" si="35"/>
        <v>405.92162000000008</v>
      </c>
      <c r="J118" s="45">
        <f t="shared" si="36"/>
        <v>0.49317580000000005</v>
      </c>
      <c r="K118" s="46">
        <f t="shared" si="37"/>
        <v>353.15180940000005</v>
      </c>
      <c r="L118" s="47">
        <v>0.20000000000000001</v>
      </c>
      <c r="M118" s="48">
        <f t="shared" si="38"/>
        <v>70.630361880000009</v>
      </c>
      <c r="N118" s="49">
        <v>0.050000000000000003</v>
      </c>
      <c r="O118" s="50">
        <f t="shared" si="39"/>
        <v>17.657590470000002</v>
      </c>
      <c r="P118" s="49">
        <v>0.050000000000000003</v>
      </c>
      <c r="Q118" s="50">
        <f t="shared" si="40"/>
        <v>17.657590470000002</v>
      </c>
      <c r="R118" s="51">
        <f t="shared" si="41"/>
        <v>2.3100000000000001</v>
      </c>
      <c r="S118" s="52">
        <f t="shared" si="42"/>
        <v>247.17000000000002</v>
      </c>
      <c r="T118" s="53">
        <f t="shared" si="43"/>
        <v>0.60891065620008111</v>
      </c>
    </row>
    <row r="119" ht="15.95" customHeight="1">
      <c r="A119" s="342" t="s">
        <v>485</v>
      </c>
      <c r="B119" s="362" t="s">
        <v>408</v>
      </c>
      <c r="C119" s="59" t="str">
        <f>VLOOKUP(B119,'New template'!A:L,2,FALSE)</f>
        <v>E05642</v>
      </c>
      <c r="D119" s="363">
        <v>72</v>
      </c>
      <c r="E119" s="363">
        <v>402</v>
      </c>
      <c r="F119" s="364">
        <v>0.87</v>
      </c>
      <c r="G119" s="44">
        <f t="shared" si="33"/>
        <v>52</v>
      </c>
      <c r="H119" s="45">
        <f t="shared" si="34"/>
        <v>7.587320000000001</v>
      </c>
      <c r="I119" s="45">
        <f t="shared" si="35"/>
        <v>546.28704000000005</v>
      </c>
      <c r="J119" s="45">
        <f t="shared" si="36"/>
        <v>0.98635160000000011</v>
      </c>
      <c r="K119" s="46">
        <f t="shared" si="37"/>
        <v>475.26972480000006</v>
      </c>
      <c r="L119" s="47">
        <v>0.20000000000000001</v>
      </c>
      <c r="M119" s="48">
        <f t="shared" si="38"/>
        <v>95.053944960000024</v>
      </c>
      <c r="N119" s="49">
        <v>0.050000000000000003</v>
      </c>
      <c r="O119" s="50">
        <f t="shared" si="39"/>
        <v>23.763486240000006</v>
      </c>
      <c r="P119" s="49">
        <v>0.050000000000000003</v>
      </c>
      <c r="Q119" s="50">
        <f t="shared" si="40"/>
        <v>23.763486240000006</v>
      </c>
      <c r="R119" s="51">
        <f t="shared" si="41"/>
        <v>4.6200000000000001</v>
      </c>
      <c r="S119" s="52">
        <f t="shared" si="42"/>
        <v>332.63999999999999</v>
      </c>
      <c r="T119" s="53">
        <f t="shared" si="43"/>
        <v>0.60891065620008111</v>
      </c>
    </row>
    <row r="120" ht="15.95" customHeight="1">
      <c r="A120" s="342" t="s">
        <v>485</v>
      </c>
      <c r="B120" s="362" t="s">
        <v>162</v>
      </c>
      <c r="C120" s="59" t="str">
        <f>VLOOKUP(B120,'New template'!A:L,2,FALSE)</f>
        <v>E05083</v>
      </c>
      <c r="D120" s="363">
        <v>14</v>
      </c>
      <c r="E120" s="363">
        <v>198</v>
      </c>
      <c r="F120" s="364">
        <v>0.63</v>
      </c>
      <c r="G120" s="44">
        <f t="shared" si="33"/>
        <v>73</v>
      </c>
      <c r="H120" s="45">
        <f t="shared" si="34"/>
        <v>10.651430000000001</v>
      </c>
      <c r="I120" s="45">
        <f t="shared" si="35"/>
        <v>149.12002000000001</v>
      </c>
      <c r="J120" s="45">
        <f t="shared" si="36"/>
        <v>1.3846859000000002</v>
      </c>
      <c r="K120" s="46">
        <f t="shared" si="37"/>
        <v>129.73441740000001</v>
      </c>
      <c r="L120" s="47">
        <v>0.20000000000000001</v>
      </c>
      <c r="M120" s="48">
        <f t="shared" si="38"/>
        <v>25.946883480000004</v>
      </c>
      <c r="N120" s="49">
        <v>0.050000000000000003</v>
      </c>
      <c r="O120" s="50">
        <f t="shared" si="39"/>
        <v>6.486720870000001</v>
      </c>
      <c r="P120" s="49">
        <v>0.050000000000000003</v>
      </c>
      <c r="Q120" s="50">
        <f t="shared" si="40"/>
        <v>6.486720870000001</v>
      </c>
      <c r="R120" s="51">
        <f t="shared" si="41"/>
        <v>6.4900000000000002</v>
      </c>
      <c r="S120" s="52">
        <f t="shared" si="42"/>
        <v>90.859999999999999</v>
      </c>
      <c r="T120" s="53">
        <f t="shared" si="43"/>
        <v>0.60930785819368849</v>
      </c>
    </row>
    <row r="121" ht="15.95" customHeight="1">
      <c r="A121" s="342" t="s">
        <v>485</v>
      </c>
      <c r="B121" s="362" t="s">
        <v>164</v>
      </c>
      <c r="C121" s="59" t="str">
        <f>VLOOKUP(B121,'New template'!A:L,2,FALSE)</f>
        <v>E05788</v>
      </c>
      <c r="D121" s="363">
        <v>15</v>
      </c>
      <c r="E121" s="363">
        <v>248</v>
      </c>
      <c r="F121" s="364">
        <v>0.59999999999999998</v>
      </c>
      <c r="G121" s="44">
        <f t="shared" si="33"/>
        <v>99</v>
      </c>
      <c r="H121" s="45">
        <f t="shared" si="34"/>
        <v>14.44509</v>
      </c>
      <c r="I121" s="45">
        <f t="shared" si="35"/>
        <v>216.67635000000001</v>
      </c>
      <c r="J121" s="45">
        <f t="shared" si="36"/>
        <v>1.8778617000000002</v>
      </c>
      <c r="K121" s="46">
        <f t="shared" si="37"/>
        <v>188.50842449999999</v>
      </c>
      <c r="L121" s="47">
        <v>0.20000000000000001</v>
      </c>
      <c r="M121" s="48">
        <f t="shared" si="38"/>
        <v>37.701684899999997</v>
      </c>
      <c r="N121" s="49">
        <v>0.050000000000000003</v>
      </c>
      <c r="O121" s="50">
        <f t="shared" si="39"/>
        <v>9.4254212249999991</v>
      </c>
      <c r="P121" s="49">
        <v>0.050000000000000003</v>
      </c>
      <c r="Q121" s="50">
        <f t="shared" si="40"/>
        <v>9.4254212249999991</v>
      </c>
      <c r="R121" s="51">
        <f t="shared" si="41"/>
        <v>8.8000000000000007</v>
      </c>
      <c r="S121" s="52">
        <f t="shared" si="42"/>
        <v>132</v>
      </c>
      <c r="T121" s="53">
        <f t="shared" si="43"/>
        <v>0.60920354251859976</v>
      </c>
    </row>
    <row r="122" ht="15.95" customHeight="1">
      <c r="A122" s="342" t="s">
        <v>485</v>
      </c>
      <c r="B122" s="362" t="s">
        <v>422</v>
      </c>
      <c r="C122" s="59" t="str">
        <f>VLOOKUP(B122,'New template'!A:L,2,FALSE)</f>
        <v>E03295</v>
      </c>
      <c r="D122" s="363">
        <v>62</v>
      </c>
      <c r="E122" s="363">
        <v>268</v>
      </c>
      <c r="F122" s="364">
        <v>0.90000000000000002</v>
      </c>
      <c r="G122" s="44">
        <f t="shared" si="33"/>
        <v>26</v>
      </c>
      <c r="H122" s="45">
        <f t="shared" si="34"/>
        <v>3.7936600000000005</v>
      </c>
      <c r="I122" s="45">
        <f t="shared" si="35"/>
        <v>235.20692000000003</v>
      </c>
      <c r="J122" s="45">
        <f t="shared" si="36"/>
        <v>0.49317580000000005</v>
      </c>
      <c r="K122" s="46">
        <f t="shared" si="37"/>
        <v>204.63002040000003</v>
      </c>
      <c r="L122" s="47">
        <v>0.20000000000000001</v>
      </c>
      <c r="M122" s="48">
        <f t="shared" si="38"/>
        <v>40.926004080000013</v>
      </c>
      <c r="N122" s="49">
        <v>0.050000000000000003</v>
      </c>
      <c r="O122" s="50">
        <f t="shared" si="39"/>
        <v>10.231501020000003</v>
      </c>
      <c r="P122" s="49">
        <v>0.050000000000000003</v>
      </c>
      <c r="Q122" s="50">
        <f t="shared" si="40"/>
        <v>10.231501020000003</v>
      </c>
      <c r="R122" s="51">
        <f t="shared" si="41"/>
        <v>2.3100000000000001</v>
      </c>
      <c r="S122" s="52">
        <f t="shared" si="42"/>
        <v>143.22</v>
      </c>
      <c r="T122" s="53">
        <f t="shared" si="43"/>
        <v>0.60891065620008111</v>
      </c>
    </row>
    <row r="123" ht="15.95" customHeight="1">
      <c r="A123" s="342" t="s">
        <v>485</v>
      </c>
      <c r="B123" s="362" t="s">
        <v>423</v>
      </c>
      <c r="C123" s="59" t="str">
        <f>VLOOKUP(B123,'New template'!A:L,2,FALSE)</f>
        <v>E03367</v>
      </c>
      <c r="D123" s="363">
        <v>385</v>
      </c>
      <c r="E123" s="363">
        <v>328</v>
      </c>
      <c r="F123" s="364">
        <v>0.90000000000000002</v>
      </c>
      <c r="G123" s="44">
        <f t="shared" si="33"/>
        <v>32</v>
      </c>
      <c r="H123" s="45">
        <f t="shared" si="34"/>
        <v>4.6691200000000004</v>
      </c>
      <c r="I123" s="45">
        <f t="shared" si="35"/>
        <v>1797.6112000000001</v>
      </c>
      <c r="J123" s="45">
        <f t="shared" si="36"/>
        <v>0.60698560000000013</v>
      </c>
      <c r="K123" s="46">
        <f t="shared" si="37"/>
        <v>1563.9217440000002</v>
      </c>
      <c r="L123" s="47">
        <v>0.20000000000000001</v>
      </c>
      <c r="M123" s="48">
        <f t="shared" si="38"/>
        <v>312.78434880000009</v>
      </c>
      <c r="N123" s="49">
        <v>0.050000000000000003</v>
      </c>
      <c r="O123" s="50">
        <f t="shared" si="39"/>
        <v>78.196087200000022</v>
      </c>
      <c r="P123" s="49">
        <v>0.050000000000000003</v>
      </c>
      <c r="Q123" s="50">
        <f t="shared" si="40"/>
        <v>78.196087200000022</v>
      </c>
      <c r="R123" s="51">
        <f t="shared" si="41"/>
        <v>2.8399999999999999</v>
      </c>
      <c r="S123" s="52">
        <f t="shared" si="42"/>
        <v>1093.3999999999999</v>
      </c>
      <c r="T123" s="53">
        <f t="shared" si="43"/>
        <v>0.60825166198341429</v>
      </c>
    </row>
    <row r="124" ht="15.95" customHeight="1">
      <c r="A124" s="342" t="s">
        <v>485</v>
      </c>
      <c r="B124" s="362" t="s">
        <v>170</v>
      </c>
      <c r="C124" s="59" t="str">
        <f>VLOOKUP(B124,'New template'!A:L,2,FALSE)</f>
        <v>E02973</v>
      </c>
      <c r="D124" s="363">
        <v>542</v>
      </c>
      <c r="E124" s="363">
        <v>178</v>
      </c>
      <c r="F124" s="364">
        <v>0.75</v>
      </c>
      <c r="G124" s="44">
        <f t="shared" si="33"/>
        <v>44</v>
      </c>
      <c r="H124" s="45">
        <f t="shared" si="34"/>
        <v>6.4200400000000002</v>
      </c>
      <c r="I124" s="45">
        <f t="shared" si="35"/>
        <v>3479.6616800000002</v>
      </c>
      <c r="J124" s="45">
        <f t="shared" si="36"/>
        <v>0.83460520000000005</v>
      </c>
      <c r="K124" s="46">
        <f t="shared" si="37"/>
        <v>3027.3056615999999</v>
      </c>
      <c r="L124" s="47">
        <v>0.20000000000000001</v>
      </c>
      <c r="M124" s="48">
        <f t="shared" si="38"/>
        <v>605.46113232000005</v>
      </c>
      <c r="N124" s="49">
        <v>0.050000000000000003</v>
      </c>
      <c r="O124" s="50">
        <f t="shared" si="39"/>
        <v>151.36528308000001</v>
      </c>
      <c r="P124" s="49">
        <v>0.050000000000000003</v>
      </c>
      <c r="Q124" s="50">
        <f t="shared" si="40"/>
        <v>151.36528308000001</v>
      </c>
      <c r="R124" s="51">
        <f t="shared" si="41"/>
        <v>3.9100000000000001</v>
      </c>
      <c r="S124" s="52">
        <f t="shared" si="42"/>
        <v>2119.2200000000003</v>
      </c>
      <c r="T124" s="53">
        <f t="shared" si="43"/>
        <v>0.60903047333038429</v>
      </c>
    </row>
    <row r="125" ht="15.95" customHeight="1">
      <c r="A125" s="342" t="s">
        <v>485</v>
      </c>
      <c r="B125" s="362" t="s">
        <v>580</v>
      </c>
      <c r="C125" s="40" t="s">
        <v>581</v>
      </c>
      <c r="D125" s="363">
        <v>330</v>
      </c>
      <c r="E125" s="363">
        <v>398</v>
      </c>
      <c r="F125" s="364">
        <v>0.5</v>
      </c>
      <c r="G125" s="44">
        <f t="shared" si="33"/>
        <v>199</v>
      </c>
      <c r="H125" s="45">
        <f t="shared" si="34"/>
        <v>29.036090000000002</v>
      </c>
      <c r="I125" s="45">
        <f t="shared" si="35"/>
        <v>9581.9097000000002</v>
      </c>
      <c r="J125" s="45">
        <f t="shared" si="36"/>
        <v>3.7746917000000004</v>
      </c>
      <c r="K125" s="46">
        <f t="shared" si="37"/>
        <v>8336.2614389999999</v>
      </c>
      <c r="L125" s="47">
        <v>0.20000000000000001</v>
      </c>
      <c r="M125" s="48">
        <f t="shared" si="38"/>
        <v>1667.2522878</v>
      </c>
      <c r="N125" s="49">
        <v>0.050000000000000003</v>
      </c>
      <c r="O125" s="50">
        <f t="shared" si="39"/>
        <v>416.81307194999999</v>
      </c>
      <c r="P125" s="49">
        <v>0.050000000000000003</v>
      </c>
      <c r="Q125" s="50">
        <f t="shared" si="40"/>
        <v>416.81307194999999</v>
      </c>
      <c r="R125" s="51">
        <f t="shared" si="41"/>
        <v>17.68</v>
      </c>
      <c r="S125" s="52">
        <f t="shared" si="42"/>
        <v>5834.3999999999996</v>
      </c>
      <c r="T125" s="53">
        <f t="shared" si="43"/>
        <v>0.60889741008517329</v>
      </c>
    </row>
    <row r="126" ht="15.95" customHeight="1">
      <c r="A126" s="342" t="s">
        <v>485</v>
      </c>
      <c r="B126" s="362" t="s">
        <v>580</v>
      </c>
      <c r="C126" s="40" t="s">
        <v>581</v>
      </c>
      <c r="D126" s="363">
        <v>1</v>
      </c>
      <c r="E126" s="363">
        <v>398</v>
      </c>
      <c r="F126" s="364">
        <v>0</v>
      </c>
      <c r="G126" s="44">
        <f t="shared" si="33"/>
        <v>398</v>
      </c>
      <c r="H126" s="45">
        <f t="shared" si="34"/>
        <v>58.072180000000003</v>
      </c>
      <c r="I126" s="45">
        <f t="shared" si="35"/>
        <v>58.072180000000003</v>
      </c>
      <c r="J126" s="45">
        <f t="shared" si="36"/>
        <v>7.5493834000000009</v>
      </c>
      <c r="K126" s="46">
        <f t="shared" si="37"/>
        <v>50.5227966</v>
      </c>
      <c r="L126" s="47">
        <v>0.20000000000000001</v>
      </c>
      <c r="M126" s="48">
        <f t="shared" si="38"/>
        <v>10.10455932</v>
      </c>
      <c r="N126" s="49">
        <v>0.050000000000000003</v>
      </c>
      <c r="O126" s="50">
        <f t="shared" si="39"/>
        <v>2.52613983</v>
      </c>
      <c r="P126" s="49">
        <v>0.050000000000000003</v>
      </c>
      <c r="Q126" s="50">
        <f t="shared" si="40"/>
        <v>2.52613983</v>
      </c>
      <c r="R126" s="51">
        <f t="shared" si="41"/>
        <v>35.369999999999997</v>
      </c>
      <c r="S126" s="52">
        <f t="shared" si="42"/>
        <v>35.369999999999997</v>
      </c>
      <c r="T126" s="53">
        <f t="shared" si="43"/>
        <v>0.6090696095789756</v>
      </c>
    </row>
    <row r="127" ht="15.95" customHeight="1">
      <c r="A127" s="342" t="s">
        <v>485</v>
      </c>
      <c r="B127" s="362" t="s">
        <v>174</v>
      </c>
      <c r="C127" s="59" t="str">
        <f>VLOOKUP(B127,'New template'!A:L,2,FALSE)</f>
        <v>E06098</v>
      </c>
      <c r="D127" s="363">
        <v>115</v>
      </c>
      <c r="E127" s="363">
        <v>298</v>
      </c>
      <c r="F127" s="364">
        <v>0.66926174496644297</v>
      </c>
      <c r="G127" s="44">
        <f t="shared" si="33"/>
        <v>98</v>
      </c>
      <c r="H127" s="45">
        <f t="shared" si="34"/>
        <v>14.299180000000002</v>
      </c>
      <c r="I127" s="45">
        <f t="shared" si="35"/>
        <v>1644.4057000000003</v>
      </c>
      <c r="J127" s="45">
        <f t="shared" si="36"/>
        <v>1.8588934000000004</v>
      </c>
      <c r="K127" s="46">
        <f t="shared" si="37"/>
        <v>1430.632959</v>
      </c>
      <c r="L127" s="47">
        <v>0.20000000000000001</v>
      </c>
      <c r="M127" s="48">
        <f t="shared" si="38"/>
        <v>286.12659180000003</v>
      </c>
      <c r="N127" s="49">
        <v>0.050000000000000003</v>
      </c>
      <c r="O127" s="50">
        <f t="shared" si="39"/>
        <v>71.531647950000007</v>
      </c>
      <c r="P127" s="49">
        <v>0.050000000000000003</v>
      </c>
      <c r="Q127" s="50">
        <f t="shared" si="40"/>
        <v>71.531647950000007</v>
      </c>
      <c r="R127" s="51">
        <f t="shared" si="41"/>
        <v>8.7100000000000009</v>
      </c>
      <c r="S127" s="52">
        <f t="shared" si="42"/>
        <v>1001.6500000000001</v>
      </c>
      <c r="T127" s="53">
        <f t="shared" si="43"/>
        <v>0.60912583798511521</v>
      </c>
    </row>
    <row r="128" ht="15.95" customHeight="1">
      <c r="A128" s="342" t="s">
        <v>485</v>
      </c>
      <c r="B128" s="362" t="s">
        <v>174</v>
      </c>
      <c r="C128" s="59" t="str">
        <f>VLOOKUP(B128,'New template'!A:L,2,FALSE)</f>
        <v>E06098</v>
      </c>
      <c r="D128" s="363">
        <v>320</v>
      </c>
      <c r="E128" s="363">
        <v>298</v>
      </c>
      <c r="F128" s="364">
        <v>0.79000000000000004</v>
      </c>
      <c r="G128" s="44">
        <f t="shared" si="33"/>
        <v>62</v>
      </c>
      <c r="H128" s="45">
        <f t="shared" si="34"/>
        <v>9.0464200000000012</v>
      </c>
      <c r="I128" s="45">
        <f t="shared" si="35"/>
        <v>2894.8544000000002</v>
      </c>
      <c r="J128" s="45">
        <f t="shared" si="36"/>
        <v>1.1760346000000002</v>
      </c>
      <c r="K128" s="46">
        <f t="shared" si="37"/>
        <v>2518.5233280000002</v>
      </c>
      <c r="L128" s="47">
        <v>0.20000000000000001</v>
      </c>
      <c r="M128" s="48">
        <f t="shared" si="38"/>
        <v>503.70466560000006</v>
      </c>
      <c r="N128" s="49">
        <v>0.050000000000000003</v>
      </c>
      <c r="O128" s="50">
        <f t="shared" si="39"/>
        <v>125.92616640000001</v>
      </c>
      <c r="P128" s="49">
        <v>0.050000000000000003</v>
      </c>
      <c r="Q128" s="50">
        <f t="shared" si="40"/>
        <v>125.92616640000001</v>
      </c>
      <c r="R128" s="51">
        <f t="shared" si="41"/>
        <v>5.5099999999999998</v>
      </c>
      <c r="S128" s="52">
        <f t="shared" si="42"/>
        <v>1763.1999999999998</v>
      </c>
      <c r="T128" s="53">
        <f t="shared" si="43"/>
        <v>0.60908071922373708</v>
      </c>
    </row>
    <row r="129" ht="15.95" customHeight="1">
      <c r="A129" s="342" t="s">
        <v>485</v>
      </c>
      <c r="B129" s="362" t="s">
        <v>176</v>
      </c>
      <c r="C129" s="59" t="str">
        <f>VLOOKUP(B129,'New template'!A:L,2,FALSE)</f>
        <v>E02997</v>
      </c>
      <c r="D129" s="363">
        <v>128</v>
      </c>
      <c r="E129" s="363">
        <v>268</v>
      </c>
      <c r="F129" s="364">
        <v>0.90000000000000002</v>
      </c>
      <c r="G129" s="44">
        <f t="shared" si="33"/>
        <v>26</v>
      </c>
      <c r="H129" s="45">
        <f t="shared" si="34"/>
        <v>3.7936600000000005</v>
      </c>
      <c r="I129" s="45">
        <f t="shared" si="35"/>
        <v>485.58848000000006</v>
      </c>
      <c r="J129" s="45">
        <f t="shared" si="36"/>
        <v>0.49317580000000005</v>
      </c>
      <c r="K129" s="46">
        <f t="shared" si="37"/>
        <v>422.46197760000007</v>
      </c>
      <c r="L129" s="47">
        <v>0.20000000000000001</v>
      </c>
      <c r="M129" s="48">
        <f t="shared" si="38"/>
        <v>84.492395520000017</v>
      </c>
      <c r="N129" s="49">
        <v>0.050000000000000003</v>
      </c>
      <c r="O129" s="50">
        <f t="shared" si="39"/>
        <v>21.123098880000004</v>
      </c>
      <c r="P129" s="49">
        <v>0.050000000000000003</v>
      </c>
      <c r="Q129" s="50">
        <f t="shared" si="40"/>
        <v>21.123098880000004</v>
      </c>
      <c r="R129" s="51">
        <f t="shared" si="41"/>
        <v>2.3100000000000001</v>
      </c>
      <c r="S129" s="52">
        <f t="shared" si="42"/>
        <v>295.68000000000001</v>
      </c>
      <c r="T129" s="53">
        <f t="shared" si="43"/>
        <v>0.60891065620008111</v>
      </c>
    </row>
    <row r="130" ht="15.95" customHeight="1">
      <c r="A130" s="342" t="s">
        <v>485</v>
      </c>
      <c r="B130" s="362" t="s">
        <v>532</v>
      </c>
      <c r="C130" s="40" t="s">
        <v>551</v>
      </c>
      <c r="D130" s="363">
        <v>2</v>
      </c>
      <c r="E130" s="363">
        <v>178</v>
      </c>
      <c r="F130" s="364">
        <v>0.25</v>
      </c>
      <c r="G130" s="44">
        <f t="shared" si="33"/>
        <v>133</v>
      </c>
      <c r="H130" s="45">
        <f t="shared" si="34"/>
        <v>19.406030000000001</v>
      </c>
      <c r="I130" s="45">
        <f t="shared" si="35"/>
        <v>38.812060000000002</v>
      </c>
      <c r="J130" s="45">
        <f t="shared" si="36"/>
        <v>2.5227839000000003</v>
      </c>
      <c r="K130" s="46">
        <f t="shared" si="37"/>
        <v>33.766492200000002</v>
      </c>
      <c r="L130" s="47">
        <v>0.20000000000000001</v>
      </c>
      <c r="M130" s="48">
        <f t="shared" si="38"/>
        <v>6.7532984400000009</v>
      </c>
      <c r="N130" s="49">
        <v>0.050000000000000003</v>
      </c>
      <c r="O130" s="50">
        <f t="shared" si="39"/>
        <v>1.6883246100000002</v>
      </c>
      <c r="P130" s="49">
        <v>0.050000000000000003</v>
      </c>
      <c r="Q130" s="50">
        <f t="shared" si="40"/>
        <v>1.6883246100000002</v>
      </c>
      <c r="R130" s="51">
        <f t="shared" si="41"/>
        <v>11.82</v>
      </c>
      <c r="S130" s="52">
        <f t="shared" si="42"/>
        <v>23.640000000000001</v>
      </c>
      <c r="T130" s="53">
        <f t="shared" si="43"/>
        <v>0.60908903057451724</v>
      </c>
    </row>
    <row r="131" ht="15.95" customHeight="1">
      <c r="A131" s="342" t="s">
        <v>485</v>
      </c>
      <c r="B131" s="362" t="s">
        <v>534</v>
      </c>
      <c r="C131" s="40" t="s">
        <v>552</v>
      </c>
      <c r="D131" s="363">
        <v>1</v>
      </c>
      <c r="E131" s="363">
        <v>268</v>
      </c>
      <c r="F131" s="364">
        <v>0.25</v>
      </c>
      <c r="G131" s="44">
        <f t="shared" si="33"/>
        <v>201</v>
      </c>
      <c r="H131" s="45">
        <f t="shared" si="34"/>
        <v>29.327910000000003</v>
      </c>
      <c r="I131" s="45">
        <f t="shared" si="35"/>
        <v>29.327910000000003</v>
      </c>
      <c r="J131" s="45">
        <f t="shared" si="36"/>
        <v>3.8126283000000005</v>
      </c>
      <c r="K131" s="46">
        <f t="shared" si="37"/>
        <v>25.515281700000003</v>
      </c>
      <c r="L131" s="47">
        <v>0.20000000000000001</v>
      </c>
      <c r="M131" s="48">
        <f t="shared" si="38"/>
        <v>5.1030563400000011</v>
      </c>
      <c r="N131" s="49">
        <v>0.050000000000000003</v>
      </c>
      <c r="O131" s="50">
        <f t="shared" si="39"/>
        <v>1.2757640850000003</v>
      </c>
      <c r="P131" s="49">
        <v>0.050000000000000003</v>
      </c>
      <c r="Q131" s="50">
        <f t="shared" si="40"/>
        <v>1.2757640850000003</v>
      </c>
      <c r="R131" s="51">
        <f t="shared" si="41"/>
        <v>17.859999999999999</v>
      </c>
      <c r="S131" s="52">
        <f t="shared" si="42"/>
        <v>17.859999999999999</v>
      </c>
      <c r="T131" s="53">
        <f t="shared" si="43"/>
        <v>0.60897622776392857</v>
      </c>
    </row>
    <row r="132" ht="15.95" customHeight="1">
      <c r="A132" s="342" t="s">
        <v>485</v>
      </c>
      <c r="B132" s="362" t="s">
        <v>517</v>
      </c>
      <c r="C132" s="59"/>
      <c r="D132" s="363">
        <v>3</v>
      </c>
      <c r="E132" s="363">
        <v>178</v>
      </c>
      <c r="F132" s="364">
        <v>0.25</v>
      </c>
      <c r="G132" s="44">
        <f t="shared" si="33"/>
        <v>133</v>
      </c>
      <c r="H132" s="45">
        <f t="shared" si="34"/>
        <v>19.406030000000001</v>
      </c>
      <c r="I132" s="45">
        <f t="shared" si="35"/>
        <v>58.218090000000004</v>
      </c>
      <c r="J132" s="45">
        <f t="shared" si="36"/>
        <v>2.5227839000000003</v>
      </c>
      <c r="K132" s="46">
        <f t="shared" si="37"/>
        <v>50.649738300000003</v>
      </c>
      <c r="L132" s="47">
        <v>0.20000000000000001</v>
      </c>
      <c r="M132" s="48">
        <f t="shared" si="38"/>
        <v>10.129947660000001</v>
      </c>
      <c r="N132" s="49">
        <v>0.050000000000000003</v>
      </c>
      <c r="O132" s="50">
        <f t="shared" si="39"/>
        <v>2.5324869150000002</v>
      </c>
      <c r="P132" s="49">
        <v>0.050000000000000003</v>
      </c>
      <c r="Q132" s="50">
        <f t="shared" si="40"/>
        <v>2.5324869150000002</v>
      </c>
      <c r="R132" s="51">
        <f t="shared" si="41"/>
        <v>11.82</v>
      </c>
      <c r="S132" s="52">
        <f t="shared" si="42"/>
        <v>35.460000000000001</v>
      </c>
      <c r="T132" s="53">
        <f t="shared" si="43"/>
        <v>0.60908903057451724</v>
      </c>
    </row>
    <row r="133" ht="15.95" customHeight="1">
      <c r="A133" s="342" t="s">
        <v>485</v>
      </c>
      <c r="B133" s="362" t="s">
        <v>300</v>
      </c>
      <c r="C133" s="59" t="str">
        <f>VLOOKUP(B133,'New template'!A:L,2,FALSE)</f>
        <v>E06134</v>
      </c>
      <c r="D133" s="363">
        <v>179</v>
      </c>
      <c r="E133" s="363">
        <v>138</v>
      </c>
      <c r="F133" s="364">
        <v>0.34000000000000002</v>
      </c>
      <c r="G133" s="44">
        <f t="shared" si="33"/>
        <v>91</v>
      </c>
      <c r="H133" s="45">
        <f t="shared" si="34"/>
        <v>13.277810000000001</v>
      </c>
      <c r="I133" s="45">
        <f t="shared" si="35"/>
        <v>2376.7279900000003</v>
      </c>
      <c r="J133" s="45">
        <f t="shared" si="36"/>
        <v>1.7261153000000002</v>
      </c>
      <c r="K133" s="46">
        <f t="shared" si="37"/>
        <v>2067.7533513000003</v>
      </c>
      <c r="L133" s="47">
        <v>0.20000000000000001</v>
      </c>
      <c r="M133" s="48">
        <f t="shared" si="38"/>
        <v>413.55067026000006</v>
      </c>
      <c r="N133" s="49">
        <v>0.050000000000000003</v>
      </c>
      <c r="O133" s="50">
        <f t="shared" si="39"/>
        <v>103.38766756500002</v>
      </c>
      <c r="P133" s="49">
        <v>0.050000000000000003</v>
      </c>
      <c r="Q133" s="50">
        <f t="shared" si="40"/>
        <v>103.38766756500002</v>
      </c>
      <c r="R133" s="51">
        <f t="shared" si="41"/>
        <v>8.0899999999999999</v>
      </c>
      <c r="S133" s="52">
        <f t="shared" si="42"/>
        <v>1448.1099999999999</v>
      </c>
      <c r="T133" s="53">
        <f t="shared" si="43"/>
        <v>0.6092872243238906</v>
      </c>
    </row>
    <row r="134" ht="15.95" customHeight="1">
      <c r="A134" s="342" t="s">
        <v>485</v>
      </c>
      <c r="B134" s="362" t="s">
        <v>182</v>
      </c>
      <c r="C134" s="59" t="str">
        <f>VLOOKUP(B134,'New template'!A:L,2,FALSE)</f>
        <v>E04538</v>
      </c>
      <c r="D134" s="363">
        <v>3</v>
      </c>
      <c r="E134" s="363">
        <v>128</v>
      </c>
      <c r="F134" s="364">
        <v>0.67000000000000004</v>
      </c>
      <c r="G134" s="44">
        <f t="shared" si="33"/>
        <v>42</v>
      </c>
      <c r="H134" s="45">
        <f t="shared" si="34"/>
        <v>6.1282200000000007</v>
      </c>
      <c r="I134" s="45">
        <f t="shared" si="35"/>
        <v>18.384660000000004</v>
      </c>
      <c r="J134" s="45">
        <f t="shared" si="36"/>
        <v>0.79666860000000006</v>
      </c>
      <c r="K134" s="46">
        <f t="shared" si="37"/>
        <v>15.994654200000001</v>
      </c>
      <c r="L134" s="47">
        <v>0.20000000000000001</v>
      </c>
      <c r="M134" s="48">
        <f t="shared" si="38"/>
        <v>3.1989308400000005</v>
      </c>
      <c r="N134" s="49">
        <v>0.050000000000000003</v>
      </c>
      <c r="O134" s="50">
        <f t="shared" si="39"/>
        <v>0.79973271000000012</v>
      </c>
      <c r="P134" s="49">
        <v>0.050000000000000003</v>
      </c>
      <c r="Q134" s="50">
        <f t="shared" si="40"/>
        <v>0.79973271000000012</v>
      </c>
      <c r="R134" s="51">
        <f t="shared" si="41"/>
        <v>3.73</v>
      </c>
      <c r="S134" s="52">
        <f t="shared" si="42"/>
        <v>11.19</v>
      </c>
      <c r="T134" s="53">
        <f t="shared" si="43"/>
        <v>0.60865961078420794</v>
      </c>
    </row>
    <row r="135" ht="15.95" customHeight="1">
      <c r="A135" s="342" t="s">
        <v>485</v>
      </c>
      <c r="B135" s="362" t="s">
        <v>526</v>
      </c>
      <c r="C135" s="40" t="s">
        <v>548</v>
      </c>
      <c r="D135" s="363">
        <v>83</v>
      </c>
      <c r="E135" s="363">
        <v>268</v>
      </c>
      <c r="F135" s="364">
        <v>0.34000000000000002</v>
      </c>
      <c r="G135" s="44">
        <f t="shared" si="33"/>
        <v>176</v>
      </c>
      <c r="H135" s="45">
        <f t="shared" si="34"/>
        <v>25.680160000000001</v>
      </c>
      <c r="I135" s="45">
        <f t="shared" si="35"/>
        <v>2131.4532800000002</v>
      </c>
      <c r="J135" s="45">
        <f t="shared" si="36"/>
        <v>3.3384208000000002</v>
      </c>
      <c r="K135" s="46">
        <f t="shared" si="37"/>
        <v>1854.3643536</v>
      </c>
      <c r="L135" s="47">
        <v>0.20000000000000001</v>
      </c>
      <c r="M135" s="48">
        <f t="shared" si="38"/>
        <v>370.87287072000004</v>
      </c>
      <c r="N135" s="49">
        <v>0.050000000000000003</v>
      </c>
      <c r="O135" s="50">
        <f t="shared" si="39"/>
        <v>92.718217680000009</v>
      </c>
      <c r="P135" s="49">
        <v>0.050000000000000003</v>
      </c>
      <c r="Q135" s="50">
        <f t="shared" si="40"/>
        <v>92.718217680000009</v>
      </c>
      <c r="R135" s="51">
        <f t="shared" si="41"/>
        <v>15.640000000000001</v>
      </c>
      <c r="S135" s="52">
        <f t="shared" si="42"/>
        <v>1298.1200000000001</v>
      </c>
      <c r="T135" s="53">
        <f t="shared" si="43"/>
        <v>0.60903047333038429</v>
      </c>
    </row>
    <row r="136" ht="15.95" customHeight="1">
      <c r="A136" s="342" t="s">
        <v>485</v>
      </c>
      <c r="B136" s="362" t="s">
        <v>526</v>
      </c>
      <c r="C136" s="40" t="s">
        <v>548</v>
      </c>
      <c r="D136" s="363">
        <v>2</v>
      </c>
      <c r="E136" s="363">
        <v>300.95999999999998</v>
      </c>
      <c r="F136" s="364">
        <v>0</v>
      </c>
      <c r="G136" s="44">
        <f t="shared" ref="G136:G167" si="44">ROUNDDOWN(E136*(1-F136),0)</f>
        <v>300</v>
      </c>
      <c r="H136" s="45">
        <f t="shared" ref="H136:H167" si="45">G136*$C$6</f>
        <v>43.773000000000003</v>
      </c>
      <c r="I136" s="45">
        <f t="shared" ref="I136:I167" si="46">H136*D136</f>
        <v>87.546000000000006</v>
      </c>
      <c r="J136" s="45">
        <f t="shared" ref="J136:J167" si="47">H136*0.13</f>
        <v>5.6904900000000005</v>
      </c>
      <c r="K136" s="46">
        <f t="shared" ref="K136:K167" si="48">(H136-J136)*D136</f>
        <v>76.165019999999998</v>
      </c>
      <c r="L136" s="47">
        <v>0.20000000000000001</v>
      </c>
      <c r="M136" s="48">
        <f t="shared" ref="M136:M167" si="49">K136*L136</f>
        <v>15.233004000000001</v>
      </c>
      <c r="N136" s="49">
        <v>0.050000000000000003</v>
      </c>
      <c r="O136" s="50">
        <f t="shared" ref="O136:O167" si="50">K136*N136</f>
        <v>3.8082510000000003</v>
      </c>
      <c r="P136" s="49">
        <v>0.050000000000000003</v>
      </c>
      <c r="Q136" s="50">
        <f t="shared" ref="Q136:Q167" si="51">K136*P136</f>
        <v>3.8082510000000003</v>
      </c>
      <c r="R136" s="51">
        <f t="shared" ref="R136:R167" si="52">IFERROR(ROUND((K136-M136-O136-Q136)/D136,2),0)</f>
        <v>26.66</v>
      </c>
      <c r="S136" s="52">
        <f t="shared" ref="S136:S167" si="53">+D136*R136</f>
        <v>53.32</v>
      </c>
      <c r="T136" s="53">
        <f t="shared" ref="T136:T167" si="54">S136/I136</f>
        <v>0.60905124163297009</v>
      </c>
    </row>
    <row r="137" ht="15.95" customHeight="1">
      <c r="A137" s="342" t="s">
        <v>485</v>
      </c>
      <c r="B137" s="362" t="s">
        <v>526</v>
      </c>
      <c r="C137" s="40" t="s">
        <v>548</v>
      </c>
      <c r="D137" s="363">
        <v>8</v>
      </c>
      <c r="E137" s="363">
        <v>268</v>
      </c>
      <c r="F137" s="364">
        <v>0.157761194029851</v>
      </c>
      <c r="G137" s="44">
        <f t="shared" si="44"/>
        <v>225</v>
      </c>
      <c r="H137" s="45">
        <f t="shared" si="45"/>
        <v>32.829750000000004</v>
      </c>
      <c r="I137" s="45">
        <f t="shared" si="46"/>
        <v>262.63800000000003</v>
      </c>
      <c r="J137" s="45">
        <f t="shared" si="47"/>
        <v>4.2678675000000004</v>
      </c>
      <c r="K137" s="46">
        <f t="shared" si="48"/>
        <v>228.49506000000002</v>
      </c>
      <c r="L137" s="47">
        <v>0.20000000000000001</v>
      </c>
      <c r="M137" s="48">
        <f t="shared" si="49"/>
        <v>45.69901200000001</v>
      </c>
      <c r="N137" s="49">
        <v>0.050000000000000003</v>
      </c>
      <c r="O137" s="50">
        <f t="shared" si="50"/>
        <v>11.424753000000003</v>
      </c>
      <c r="P137" s="49">
        <v>0.050000000000000003</v>
      </c>
      <c r="Q137" s="50">
        <f t="shared" si="51"/>
        <v>11.424753000000003</v>
      </c>
      <c r="R137" s="51">
        <f t="shared" si="52"/>
        <v>19.989999999999998</v>
      </c>
      <c r="S137" s="52">
        <f t="shared" si="53"/>
        <v>159.91999999999999</v>
      </c>
      <c r="T137" s="53">
        <f t="shared" si="54"/>
        <v>0.6088989407473403</v>
      </c>
    </row>
    <row r="138" ht="15.95" customHeight="1">
      <c r="A138" s="342" t="s">
        <v>485</v>
      </c>
      <c r="B138" s="362" t="s">
        <v>527</v>
      </c>
      <c r="C138" s="40" t="s">
        <v>546</v>
      </c>
      <c r="D138" s="363">
        <v>64</v>
      </c>
      <c r="E138" s="363">
        <v>178</v>
      </c>
      <c r="F138" s="364">
        <v>0.29999999999999999</v>
      </c>
      <c r="G138" s="44">
        <f t="shared" si="44"/>
        <v>124</v>
      </c>
      <c r="H138" s="45">
        <f t="shared" si="45"/>
        <v>18.092840000000002</v>
      </c>
      <c r="I138" s="45">
        <f t="shared" si="46"/>
        <v>1157.9417600000002</v>
      </c>
      <c r="J138" s="45">
        <f t="shared" si="47"/>
        <v>2.3520692000000003</v>
      </c>
      <c r="K138" s="46">
        <f t="shared" si="48"/>
        <v>1007.4093312000001</v>
      </c>
      <c r="L138" s="47">
        <v>0.20000000000000001</v>
      </c>
      <c r="M138" s="48">
        <f t="shared" si="49"/>
        <v>201.48186624000004</v>
      </c>
      <c r="N138" s="49">
        <v>0.050000000000000003</v>
      </c>
      <c r="O138" s="50">
        <f t="shared" si="50"/>
        <v>50.370466560000011</v>
      </c>
      <c r="P138" s="49">
        <v>0.050000000000000003</v>
      </c>
      <c r="Q138" s="50">
        <f t="shared" si="51"/>
        <v>50.370466560000011</v>
      </c>
      <c r="R138" s="51">
        <f t="shared" si="52"/>
        <v>11.02</v>
      </c>
      <c r="S138" s="52">
        <f t="shared" si="53"/>
        <v>705.27999999999997</v>
      </c>
      <c r="T138" s="53">
        <f t="shared" si="54"/>
        <v>0.60908071922373697</v>
      </c>
    </row>
    <row r="139" ht="15.95" customHeight="1">
      <c r="A139" s="342" t="s">
        <v>485</v>
      </c>
      <c r="B139" s="362" t="s">
        <v>527</v>
      </c>
      <c r="C139" s="40" t="s">
        <v>546</v>
      </c>
      <c r="D139" s="363">
        <v>4</v>
      </c>
      <c r="E139" s="363">
        <v>182.28</v>
      </c>
      <c r="F139" s="364">
        <v>0</v>
      </c>
      <c r="G139" s="44">
        <f t="shared" si="44"/>
        <v>182</v>
      </c>
      <c r="H139" s="45">
        <f t="shared" si="45"/>
        <v>26.555620000000001</v>
      </c>
      <c r="I139" s="45">
        <f t="shared" si="46"/>
        <v>106.22248</v>
      </c>
      <c r="J139" s="45">
        <f t="shared" si="47"/>
        <v>3.4522306000000005</v>
      </c>
      <c r="K139" s="46">
        <f t="shared" si="48"/>
        <v>92.413557600000004</v>
      </c>
      <c r="L139" s="47">
        <v>0.20000000000000001</v>
      </c>
      <c r="M139" s="48">
        <f t="shared" si="49"/>
        <v>18.482711520000002</v>
      </c>
      <c r="N139" s="49">
        <v>0.050000000000000003</v>
      </c>
      <c r="O139" s="50">
        <f t="shared" si="50"/>
        <v>4.6206778800000006</v>
      </c>
      <c r="P139" s="49">
        <v>0.050000000000000003</v>
      </c>
      <c r="Q139" s="50">
        <f t="shared" si="51"/>
        <v>4.6206778800000006</v>
      </c>
      <c r="R139" s="51">
        <f t="shared" si="52"/>
        <v>16.170000000000002</v>
      </c>
      <c r="S139" s="52">
        <f t="shared" si="53"/>
        <v>64.680000000000007</v>
      </c>
      <c r="T139" s="53">
        <f t="shared" si="54"/>
        <v>0.60891065620008122</v>
      </c>
    </row>
    <row r="140" ht="15.95" customHeight="1">
      <c r="A140" s="342" t="s">
        <v>485</v>
      </c>
      <c r="B140" s="362" t="s">
        <v>527</v>
      </c>
      <c r="C140" s="40" t="s">
        <v>546</v>
      </c>
      <c r="D140" s="363">
        <v>7</v>
      </c>
      <c r="E140" s="363">
        <v>137.19999999999999</v>
      </c>
      <c r="F140" s="364">
        <v>0</v>
      </c>
      <c r="G140" s="44">
        <f t="shared" si="44"/>
        <v>137</v>
      </c>
      <c r="H140" s="45">
        <f t="shared" si="45"/>
        <v>19.98967</v>
      </c>
      <c r="I140" s="45">
        <f t="shared" si="46"/>
        <v>139.92769000000001</v>
      </c>
      <c r="J140" s="45">
        <f t="shared" si="47"/>
        <v>2.5986571000000001</v>
      </c>
      <c r="K140" s="46">
        <f t="shared" si="48"/>
        <v>121.73709030000001</v>
      </c>
      <c r="L140" s="47">
        <v>0.20000000000000001</v>
      </c>
      <c r="M140" s="48">
        <f t="shared" si="49"/>
        <v>24.347418060000003</v>
      </c>
      <c r="N140" s="49">
        <v>0.050000000000000003</v>
      </c>
      <c r="O140" s="50">
        <f t="shared" si="50"/>
        <v>6.0868545150000006</v>
      </c>
      <c r="P140" s="49">
        <v>0.050000000000000003</v>
      </c>
      <c r="Q140" s="50">
        <f t="shared" si="51"/>
        <v>6.0868545150000006</v>
      </c>
      <c r="R140" s="51">
        <f t="shared" si="52"/>
        <v>12.17</v>
      </c>
      <c r="S140" s="52">
        <f t="shared" si="53"/>
        <v>85.189999999999998</v>
      </c>
      <c r="T140" s="53">
        <f t="shared" si="54"/>
        <v>0.60881445266480128</v>
      </c>
    </row>
    <row r="141" ht="15.95" customHeight="1">
      <c r="A141" s="342" t="s">
        <v>485</v>
      </c>
      <c r="B141" s="362" t="s">
        <v>184</v>
      </c>
      <c r="C141" s="59" t="str">
        <f>VLOOKUP(B141,'New template'!A:L,2,FALSE)</f>
        <v>E06114</v>
      </c>
      <c r="D141" s="363">
        <v>27</v>
      </c>
      <c r="E141" s="363">
        <v>298</v>
      </c>
      <c r="F141" s="364">
        <v>0.5</v>
      </c>
      <c r="G141" s="44">
        <f t="shared" si="44"/>
        <v>149</v>
      </c>
      <c r="H141" s="45">
        <f t="shared" si="45"/>
        <v>21.740590000000001</v>
      </c>
      <c r="I141" s="45">
        <f t="shared" si="46"/>
        <v>586.99593000000004</v>
      </c>
      <c r="J141" s="45">
        <f t="shared" si="47"/>
        <v>2.8262767000000002</v>
      </c>
      <c r="K141" s="46">
        <f t="shared" si="48"/>
        <v>510.68645909999998</v>
      </c>
      <c r="L141" s="47">
        <v>0.20000000000000001</v>
      </c>
      <c r="M141" s="48">
        <f t="shared" si="49"/>
        <v>102.13729182</v>
      </c>
      <c r="N141" s="49">
        <v>0.050000000000000003</v>
      </c>
      <c r="O141" s="50">
        <f t="shared" si="50"/>
        <v>25.534322955</v>
      </c>
      <c r="P141" s="49">
        <v>0.050000000000000003</v>
      </c>
      <c r="Q141" s="50">
        <f t="shared" si="51"/>
        <v>25.534322955</v>
      </c>
      <c r="R141" s="51">
        <f t="shared" si="52"/>
        <v>13.24</v>
      </c>
      <c r="S141" s="52">
        <f t="shared" si="53"/>
        <v>357.48000000000002</v>
      </c>
      <c r="T141" s="53">
        <f t="shared" si="54"/>
        <v>0.60899911179963373</v>
      </c>
    </row>
    <row r="142" ht="15.95" customHeight="1">
      <c r="A142" s="342" t="s">
        <v>485</v>
      </c>
      <c r="B142" s="362" t="s">
        <v>186</v>
      </c>
      <c r="C142" s="59" t="str">
        <f>VLOOKUP(B142,'New template'!A:L,2,FALSE)</f>
        <v>E06272</v>
      </c>
      <c r="D142" s="363">
        <v>10</v>
      </c>
      <c r="E142" s="363">
        <v>348</v>
      </c>
      <c r="F142" s="364">
        <v>0.42999999999999999</v>
      </c>
      <c r="G142" s="44">
        <f t="shared" si="44"/>
        <v>198</v>
      </c>
      <c r="H142" s="45">
        <f t="shared" si="45"/>
        <v>28.890180000000001</v>
      </c>
      <c r="I142" s="45">
        <f t="shared" si="46"/>
        <v>288.90179999999998</v>
      </c>
      <c r="J142" s="45">
        <f t="shared" si="47"/>
        <v>3.7557234000000004</v>
      </c>
      <c r="K142" s="46">
        <f t="shared" si="48"/>
        <v>251.34456599999999</v>
      </c>
      <c r="L142" s="47">
        <v>0.20000000000000001</v>
      </c>
      <c r="M142" s="48">
        <f t="shared" si="49"/>
        <v>50.2689132</v>
      </c>
      <c r="N142" s="49">
        <v>0.050000000000000003</v>
      </c>
      <c r="O142" s="50">
        <f t="shared" si="50"/>
        <v>12.5672283</v>
      </c>
      <c r="P142" s="49">
        <v>0.050000000000000003</v>
      </c>
      <c r="Q142" s="50">
        <f t="shared" si="51"/>
        <v>12.5672283</v>
      </c>
      <c r="R142" s="51">
        <f t="shared" si="52"/>
        <v>17.59</v>
      </c>
      <c r="S142" s="52">
        <f t="shared" si="53"/>
        <v>175.90000000000001</v>
      </c>
      <c r="T142" s="53">
        <f t="shared" si="54"/>
        <v>0.60885740414216882</v>
      </c>
    </row>
    <row r="143" ht="15.95" customHeight="1">
      <c r="A143" s="342" t="s">
        <v>485</v>
      </c>
      <c r="B143" s="362" t="s">
        <v>188</v>
      </c>
      <c r="C143" s="59" t="str">
        <f>VLOOKUP(B143,'New template'!A:L,2,FALSE)</f>
        <v>E03557</v>
      </c>
      <c r="D143" s="363">
        <v>242</v>
      </c>
      <c r="E143" s="363">
        <v>328</v>
      </c>
      <c r="F143" s="364">
        <v>0.84999999999999998</v>
      </c>
      <c r="G143" s="44">
        <f t="shared" si="44"/>
        <v>49</v>
      </c>
      <c r="H143" s="45">
        <f t="shared" si="45"/>
        <v>7.1495900000000008</v>
      </c>
      <c r="I143" s="45">
        <f t="shared" si="46"/>
        <v>1730.2007800000001</v>
      </c>
      <c r="J143" s="45">
        <f t="shared" si="47"/>
        <v>0.92944670000000018</v>
      </c>
      <c r="K143" s="46">
        <f t="shared" si="48"/>
        <v>1505.2746786</v>
      </c>
      <c r="L143" s="47">
        <v>0.20000000000000001</v>
      </c>
      <c r="M143" s="48">
        <f t="shared" si="49"/>
        <v>301.05493572</v>
      </c>
      <c r="N143" s="49">
        <v>0.050000000000000003</v>
      </c>
      <c r="O143" s="50">
        <f t="shared" si="50"/>
        <v>75.263733930000001</v>
      </c>
      <c r="P143" s="49">
        <v>0.050000000000000003</v>
      </c>
      <c r="Q143" s="50">
        <f t="shared" si="51"/>
        <v>75.263733930000001</v>
      </c>
      <c r="R143" s="51">
        <f t="shared" si="52"/>
        <v>4.3499999999999996</v>
      </c>
      <c r="S143" s="52">
        <f t="shared" si="53"/>
        <v>1052.6999999999998</v>
      </c>
      <c r="T143" s="53">
        <f t="shared" si="54"/>
        <v>0.60842649718375441</v>
      </c>
    </row>
    <row r="144" ht="15.95" customHeight="1">
      <c r="A144" s="342" t="s">
        <v>485</v>
      </c>
      <c r="B144" s="362" t="s">
        <v>188</v>
      </c>
      <c r="C144" s="59" t="str">
        <f>VLOOKUP(B144,'New template'!A:L,2,FALSE)</f>
        <v>E03557</v>
      </c>
      <c r="D144" s="363">
        <v>5</v>
      </c>
      <c r="E144" s="363">
        <v>328</v>
      </c>
      <c r="F144" s="364">
        <v>0.83999999999999997</v>
      </c>
      <c r="G144" s="44">
        <f t="shared" si="44"/>
        <v>52</v>
      </c>
      <c r="H144" s="45">
        <f t="shared" si="45"/>
        <v>7.587320000000001</v>
      </c>
      <c r="I144" s="45">
        <f t="shared" si="46"/>
        <v>37.936600000000006</v>
      </c>
      <c r="J144" s="45">
        <f t="shared" si="47"/>
        <v>0.98635160000000011</v>
      </c>
      <c r="K144" s="46">
        <f t="shared" si="48"/>
        <v>33.004842000000004</v>
      </c>
      <c r="L144" s="47">
        <v>0.20000000000000001</v>
      </c>
      <c r="M144" s="48">
        <f t="shared" si="49"/>
        <v>6.6009684000000011</v>
      </c>
      <c r="N144" s="49">
        <v>0.050000000000000003</v>
      </c>
      <c r="O144" s="50">
        <f t="shared" si="50"/>
        <v>1.6502421000000003</v>
      </c>
      <c r="P144" s="49">
        <v>0.050000000000000003</v>
      </c>
      <c r="Q144" s="50">
        <f t="shared" si="51"/>
        <v>1.6502421000000003</v>
      </c>
      <c r="R144" s="51">
        <f t="shared" si="52"/>
        <v>4.6200000000000001</v>
      </c>
      <c r="S144" s="52">
        <f t="shared" si="53"/>
        <v>23.100000000000001</v>
      </c>
      <c r="T144" s="53">
        <f t="shared" si="54"/>
        <v>0.60891065620008111</v>
      </c>
    </row>
    <row r="145" ht="15.95" customHeight="1">
      <c r="A145" s="342" t="s">
        <v>485</v>
      </c>
      <c r="B145" s="362" t="s">
        <v>190</v>
      </c>
      <c r="C145" s="59" t="str">
        <f>VLOOKUP(B145,'New template'!A:L,2,FALSE)</f>
        <v>E04727</v>
      </c>
      <c r="D145" s="363">
        <v>1</v>
      </c>
      <c r="E145" s="363">
        <v>398</v>
      </c>
      <c r="F145" s="364">
        <v>0</v>
      </c>
      <c r="G145" s="44">
        <f t="shared" si="44"/>
        <v>398</v>
      </c>
      <c r="H145" s="45">
        <f t="shared" si="45"/>
        <v>58.072180000000003</v>
      </c>
      <c r="I145" s="45">
        <f t="shared" si="46"/>
        <v>58.072180000000003</v>
      </c>
      <c r="J145" s="45">
        <f t="shared" si="47"/>
        <v>7.5493834000000009</v>
      </c>
      <c r="K145" s="46">
        <f t="shared" si="48"/>
        <v>50.5227966</v>
      </c>
      <c r="L145" s="47">
        <v>0.20000000000000001</v>
      </c>
      <c r="M145" s="48">
        <f t="shared" si="49"/>
        <v>10.10455932</v>
      </c>
      <c r="N145" s="49">
        <v>0.050000000000000003</v>
      </c>
      <c r="O145" s="50">
        <f t="shared" si="50"/>
        <v>2.52613983</v>
      </c>
      <c r="P145" s="49">
        <v>0.050000000000000003</v>
      </c>
      <c r="Q145" s="50">
        <f t="shared" si="51"/>
        <v>2.52613983</v>
      </c>
      <c r="R145" s="51">
        <f t="shared" si="52"/>
        <v>35.369999999999997</v>
      </c>
      <c r="S145" s="52">
        <f t="shared" si="53"/>
        <v>35.369999999999997</v>
      </c>
      <c r="T145" s="53">
        <f t="shared" si="54"/>
        <v>0.6090696095789756</v>
      </c>
    </row>
    <row r="146" ht="15.95" customHeight="1">
      <c r="A146" s="342" t="s">
        <v>485</v>
      </c>
      <c r="B146" s="362" t="s">
        <v>190</v>
      </c>
      <c r="C146" s="59" t="str">
        <f>VLOOKUP(B146,'New template'!A:L,2,FALSE)</f>
        <v>E04727</v>
      </c>
      <c r="D146" s="363">
        <v>65</v>
      </c>
      <c r="E146" s="363">
        <v>398</v>
      </c>
      <c r="F146" s="364">
        <v>0.84999999999999998</v>
      </c>
      <c r="G146" s="44">
        <f t="shared" si="44"/>
        <v>59</v>
      </c>
      <c r="H146" s="45">
        <f t="shared" si="45"/>
        <v>8.6086900000000011</v>
      </c>
      <c r="I146" s="45">
        <f t="shared" si="46"/>
        <v>559.56485000000009</v>
      </c>
      <c r="J146" s="45">
        <f t="shared" si="47"/>
        <v>1.1191297000000002</v>
      </c>
      <c r="K146" s="46">
        <f t="shared" si="48"/>
        <v>486.82141950000005</v>
      </c>
      <c r="L146" s="47">
        <v>0.20000000000000001</v>
      </c>
      <c r="M146" s="48">
        <f t="shared" si="49"/>
        <v>97.364283900000018</v>
      </c>
      <c r="N146" s="49">
        <v>0.050000000000000003</v>
      </c>
      <c r="O146" s="50">
        <f t="shared" si="50"/>
        <v>24.341070975000004</v>
      </c>
      <c r="P146" s="49">
        <v>0.050000000000000003</v>
      </c>
      <c r="Q146" s="50">
        <f t="shared" si="51"/>
        <v>24.341070975000004</v>
      </c>
      <c r="R146" s="51">
        <f t="shared" si="52"/>
        <v>5.2400000000000002</v>
      </c>
      <c r="S146" s="52">
        <f t="shared" si="53"/>
        <v>340.60000000000002</v>
      </c>
      <c r="T146" s="53">
        <f t="shared" si="54"/>
        <v>0.60868726833002462</v>
      </c>
    </row>
    <row r="147" ht="15.95" customHeight="1">
      <c r="A147" s="342" t="s">
        <v>485</v>
      </c>
      <c r="B147" s="362" t="s">
        <v>192</v>
      </c>
      <c r="C147" s="59" t="str">
        <f>VLOOKUP(B147,'New template'!A:L,2,FALSE)</f>
        <v>E05643</v>
      </c>
      <c r="D147" s="363">
        <v>62</v>
      </c>
      <c r="E147" s="363">
        <v>518</v>
      </c>
      <c r="F147" s="364">
        <v>0.80000000000000004</v>
      </c>
      <c r="G147" s="44">
        <f t="shared" si="44"/>
        <v>103</v>
      </c>
      <c r="H147" s="45">
        <f t="shared" si="45"/>
        <v>15.028730000000001</v>
      </c>
      <c r="I147" s="45">
        <f t="shared" si="46"/>
        <v>931.78126000000009</v>
      </c>
      <c r="J147" s="45">
        <f t="shared" si="47"/>
        <v>1.9537349000000002</v>
      </c>
      <c r="K147" s="46">
        <f t="shared" si="48"/>
        <v>810.64969619999999</v>
      </c>
      <c r="L147" s="47">
        <v>0.20000000000000001</v>
      </c>
      <c r="M147" s="48">
        <f t="shared" si="49"/>
        <v>162.12993924</v>
      </c>
      <c r="N147" s="49">
        <v>0.050000000000000003</v>
      </c>
      <c r="O147" s="50">
        <f t="shared" si="50"/>
        <v>40.53248481</v>
      </c>
      <c r="P147" s="49">
        <v>0.050000000000000003</v>
      </c>
      <c r="Q147" s="50">
        <f t="shared" si="51"/>
        <v>40.53248481</v>
      </c>
      <c r="R147" s="51">
        <f t="shared" si="52"/>
        <v>9.1500000000000004</v>
      </c>
      <c r="S147" s="52">
        <f t="shared" si="53"/>
        <v>567.30000000000007</v>
      </c>
      <c r="T147" s="53">
        <f t="shared" si="54"/>
        <v>0.60883388017483853</v>
      </c>
    </row>
    <row r="148" ht="15.95" customHeight="1">
      <c r="A148" s="342" t="s">
        <v>485</v>
      </c>
      <c r="B148" s="362" t="s">
        <v>192</v>
      </c>
      <c r="C148" s="59" t="str">
        <f>VLOOKUP(B148,'New template'!A:L,2,FALSE)</f>
        <v>E05643</v>
      </c>
      <c r="D148" s="363">
        <v>638</v>
      </c>
      <c r="E148" s="363">
        <v>518</v>
      </c>
      <c r="F148" s="364">
        <v>0.84999999999999998</v>
      </c>
      <c r="G148" s="44">
        <f t="shared" si="44"/>
        <v>77</v>
      </c>
      <c r="H148" s="45">
        <f t="shared" si="45"/>
        <v>11.23507</v>
      </c>
      <c r="I148" s="45">
        <f t="shared" si="46"/>
        <v>7167.9746599999999</v>
      </c>
      <c r="J148" s="45">
        <f t="shared" si="47"/>
        <v>1.4605591</v>
      </c>
      <c r="K148" s="46">
        <f t="shared" si="48"/>
        <v>6236.1379542000004</v>
      </c>
      <c r="L148" s="47">
        <v>0.20000000000000001</v>
      </c>
      <c r="M148" s="48">
        <f t="shared" si="49"/>
        <v>1247.2275908400002</v>
      </c>
      <c r="N148" s="49">
        <v>0.050000000000000003</v>
      </c>
      <c r="O148" s="50">
        <f t="shared" si="50"/>
        <v>311.80689771000004</v>
      </c>
      <c r="P148" s="49">
        <v>0.050000000000000003</v>
      </c>
      <c r="Q148" s="50">
        <f t="shared" si="51"/>
        <v>311.80689771000004</v>
      </c>
      <c r="R148" s="51">
        <f t="shared" si="52"/>
        <v>6.8399999999999999</v>
      </c>
      <c r="S148" s="52">
        <f t="shared" si="53"/>
        <v>4363.9200000000001</v>
      </c>
      <c r="T148" s="53">
        <f t="shared" si="54"/>
        <v>0.60880795580267855</v>
      </c>
    </row>
    <row r="149" ht="15.95" customHeight="1">
      <c r="A149" s="342" t="s">
        <v>485</v>
      </c>
      <c r="B149" s="362" t="s">
        <v>194</v>
      </c>
      <c r="C149" s="59" t="str">
        <f>VLOOKUP(B149,'New template'!A:L,2,FALSE)</f>
        <v>E03559</v>
      </c>
      <c r="D149" s="363">
        <v>24</v>
      </c>
      <c r="E149" s="363">
        <v>348</v>
      </c>
      <c r="F149" s="364">
        <v>0.75</v>
      </c>
      <c r="G149" s="44">
        <f t="shared" si="44"/>
        <v>87</v>
      </c>
      <c r="H149" s="45">
        <f t="shared" si="45"/>
        <v>12.694170000000002</v>
      </c>
      <c r="I149" s="45">
        <f t="shared" si="46"/>
        <v>304.66008000000005</v>
      </c>
      <c r="J149" s="45">
        <f t="shared" si="47"/>
        <v>1.6502421000000003</v>
      </c>
      <c r="K149" s="46">
        <f t="shared" si="48"/>
        <v>265.05426960000005</v>
      </c>
      <c r="L149" s="47">
        <v>0.20000000000000001</v>
      </c>
      <c r="M149" s="48">
        <f t="shared" si="49"/>
        <v>53.010853920000017</v>
      </c>
      <c r="N149" s="49">
        <v>0.050000000000000003</v>
      </c>
      <c r="O149" s="50">
        <f t="shared" si="50"/>
        <v>13.252713480000004</v>
      </c>
      <c r="P149" s="49">
        <v>0.050000000000000003</v>
      </c>
      <c r="Q149" s="50">
        <f t="shared" si="51"/>
        <v>13.252713480000004</v>
      </c>
      <c r="R149" s="51">
        <f t="shared" si="52"/>
        <v>7.7300000000000004</v>
      </c>
      <c r="S149" s="52">
        <f t="shared" si="53"/>
        <v>185.52000000000001</v>
      </c>
      <c r="T149" s="53">
        <f t="shared" si="54"/>
        <v>0.60894095478475541</v>
      </c>
    </row>
    <row r="150" ht="15.95" customHeight="1">
      <c r="A150" s="342" t="s">
        <v>485</v>
      </c>
      <c r="B150" s="362" t="s">
        <v>196</v>
      </c>
      <c r="C150" s="59" t="str">
        <f>VLOOKUP(B150,'New template'!A:L,2,FALSE)</f>
        <v>E05472</v>
      </c>
      <c r="D150" s="363">
        <v>106</v>
      </c>
      <c r="E150" s="363">
        <v>498</v>
      </c>
      <c r="F150" s="364">
        <v>0.75</v>
      </c>
      <c r="G150" s="44">
        <f t="shared" si="44"/>
        <v>124</v>
      </c>
      <c r="H150" s="45">
        <f t="shared" si="45"/>
        <v>18.092840000000002</v>
      </c>
      <c r="I150" s="45">
        <f t="shared" si="46"/>
        <v>1917.8410400000002</v>
      </c>
      <c r="J150" s="45">
        <f t="shared" si="47"/>
        <v>2.3520692000000003</v>
      </c>
      <c r="K150" s="46">
        <f t="shared" si="48"/>
        <v>1668.5217048000002</v>
      </c>
      <c r="L150" s="47">
        <v>0.20000000000000001</v>
      </c>
      <c r="M150" s="48">
        <f t="shared" si="49"/>
        <v>333.70434096000008</v>
      </c>
      <c r="N150" s="49">
        <v>0.050000000000000003</v>
      </c>
      <c r="O150" s="50">
        <f t="shared" si="50"/>
        <v>83.42608524000002</v>
      </c>
      <c r="P150" s="49">
        <v>0.050000000000000003</v>
      </c>
      <c r="Q150" s="50">
        <f t="shared" si="51"/>
        <v>83.42608524000002</v>
      </c>
      <c r="R150" s="51">
        <f t="shared" si="52"/>
        <v>11.02</v>
      </c>
      <c r="S150" s="52">
        <f t="shared" si="53"/>
        <v>1168.1199999999999</v>
      </c>
      <c r="T150" s="53">
        <f t="shared" si="54"/>
        <v>0.60908071922373697</v>
      </c>
    </row>
    <row r="151" ht="15.95" customHeight="1">
      <c r="A151" s="342" t="s">
        <v>485</v>
      </c>
      <c r="B151" s="362" t="s">
        <v>198</v>
      </c>
      <c r="C151" s="59" t="str">
        <f>VLOOKUP(B151,'New template'!A:L,2,FALSE)</f>
        <v>E02985</v>
      </c>
      <c r="D151" s="363">
        <v>12</v>
      </c>
      <c r="E151" s="363">
        <v>198</v>
      </c>
      <c r="F151" s="364">
        <v>0.5</v>
      </c>
      <c r="G151" s="44">
        <f t="shared" si="44"/>
        <v>99</v>
      </c>
      <c r="H151" s="45">
        <f t="shared" si="45"/>
        <v>14.44509</v>
      </c>
      <c r="I151" s="45">
        <f t="shared" si="46"/>
        <v>173.34108000000001</v>
      </c>
      <c r="J151" s="45">
        <f t="shared" si="47"/>
        <v>1.8778617000000002</v>
      </c>
      <c r="K151" s="46">
        <f t="shared" si="48"/>
        <v>150.80673960000001</v>
      </c>
      <c r="L151" s="47">
        <v>0.20000000000000001</v>
      </c>
      <c r="M151" s="48">
        <f t="shared" si="49"/>
        <v>30.161347920000004</v>
      </c>
      <c r="N151" s="49">
        <v>0.050000000000000003</v>
      </c>
      <c r="O151" s="50">
        <f t="shared" si="50"/>
        <v>7.5403369800000011</v>
      </c>
      <c r="P151" s="49">
        <v>0.050000000000000003</v>
      </c>
      <c r="Q151" s="50">
        <f t="shared" si="51"/>
        <v>7.5403369800000011</v>
      </c>
      <c r="R151" s="51">
        <f t="shared" si="52"/>
        <v>8.8000000000000007</v>
      </c>
      <c r="S151" s="52">
        <f t="shared" si="53"/>
        <v>105.60000000000001</v>
      </c>
      <c r="T151" s="53">
        <f t="shared" si="54"/>
        <v>0.60920354251859976</v>
      </c>
    </row>
    <row r="152" ht="15.95" customHeight="1">
      <c r="A152" s="342" t="s">
        <v>485</v>
      </c>
      <c r="B152" s="362" t="s">
        <v>200</v>
      </c>
      <c r="C152" s="59" t="str">
        <f>VLOOKUP(B152,'New template'!A:L,2,FALSE)</f>
        <v>E06306</v>
      </c>
      <c r="D152" s="363">
        <v>1</v>
      </c>
      <c r="E152" s="363">
        <v>298</v>
      </c>
      <c r="F152" s="364">
        <v>0</v>
      </c>
      <c r="G152" s="44">
        <f t="shared" si="44"/>
        <v>298</v>
      </c>
      <c r="H152" s="45">
        <f t="shared" si="45"/>
        <v>43.481180000000002</v>
      </c>
      <c r="I152" s="45">
        <f t="shared" si="46"/>
        <v>43.481180000000002</v>
      </c>
      <c r="J152" s="45">
        <f t="shared" si="47"/>
        <v>5.6525534000000004</v>
      </c>
      <c r="K152" s="46">
        <f t="shared" si="48"/>
        <v>37.8286266</v>
      </c>
      <c r="L152" s="47">
        <v>0.20000000000000001</v>
      </c>
      <c r="M152" s="48">
        <f t="shared" si="49"/>
        <v>7.5657253200000003</v>
      </c>
      <c r="N152" s="49">
        <v>0.050000000000000003</v>
      </c>
      <c r="O152" s="50">
        <f t="shared" si="50"/>
        <v>1.8914313300000001</v>
      </c>
      <c r="P152" s="49">
        <v>0.050000000000000003</v>
      </c>
      <c r="Q152" s="50">
        <f t="shared" si="51"/>
        <v>1.8914313300000001</v>
      </c>
      <c r="R152" s="51">
        <f t="shared" si="52"/>
        <v>26.48</v>
      </c>
      <c r="S152" s="52">
        <f t="shared" si="53"/>
        <v>26.48</v>
      </c>
      <c r="T152" s="53">
        <f t="shared" si="54"/>
        <v>0.60899911179963373</v>
      </c>
    </row>
    <row r="153" ht="15.95" customHeight="1">
      <c r="A153" s="342" t="s">
        <v>485</v>
      </c>
      <c r="B153" s="362" t="s">
        <v>200</v>
      </c>
      <c r="C153" s="59" t="str">
        <f>VLOOKUP(B153,'New template'!A:L,2,FALSE)</f>
        <v>E06306</v>
      </c>
      <c r="D153" s="363">
        <v>54</v>
      </c>
      <c r="E153" s="363">
        <v>298</v>
      </c>
      <c r="F153" s="364">
        <v>0.5</v>
      </c>
      <c r="G153" s="44">
        <f t="shared" si="44"/>
        <v>149</v>
      </c>
      <c r="H153" s="45">
        <f t="shared" si="45"/>
        <v>21.740590000000001</v>
      </c>
      <c r="I153" s="45">
        <f t="shared" si="46"/>
        <v>1173.9918600000001</v>
      </c>
      <c r="J153" s="45">
        <f t="shared" si="47"/>
        <v>2.8262767000000002</v>
      </c>
      <c r="K153" s="46">
        <f t="shared" si="48"/>
        <v>1021.3729182</v>
      </c>
      <c r="L153" s="47">
        <v>0.20000000000000001</v>
      </c>
      <c r="M153" s="48">
        <f t="shared" si="49"/>
        <v>204.27458364</v>
      </c>
      <c r="N153" s="49">
        <v>0.050000000000000003</v>
      </c>
      <c r="O153" s="50">
        <f t="shared" si="50"/>
        <v>51.068645910000001</v>
      </c>
      <c r="P153" s="49">
        <v>0.050000000000000003</v>
      </c>
      <c r="Q153" s="50">
        <f t="shared" si="51"/>
        <v>51.068645910000001</v>
      </c>
      <c r="R153" s="51">
        <f t="shared" si="52"/>
        <v>13.24</v>
      </c>
      <c r="S153" s="52">
        <f t="shared" si="53"/>
        <v>714.96000000000004</v>
      </c>
      <c r="T153" s="53">
        <f t="shared" si="54"/>
        <v>0.60899911179963373</v>
      </c>
    </row>
    <row r="154" ht="15.95" customHeight="1">
      <c r="A154" s="342" t="s">
        <v>485</v>
      </c>
      <c r="B154" s="362" t="s">
        <v>202</v>
      </c>
      <c r="C154" s="59" t="str">
        <f>VLOOKUP(B154,'New template'!A:L,2,FALSE)</f>
        <v>E02875</v>
      </c>
      <c r="D154" s="363">
        <v>151</v>
      </c>
      <c r="E154" s="363">
        <v>298</v>
      </c>
      <c r="F154" s="364">
        <v>0.90000000000000002</v>
      </c>
      <c r="G154" s="44">
        <f t="shared" si="44"/>
        <v>29</v>
      </c>
      <c r="H154" s="45">
        <f t="shared" si="45"/>
        <v>4.2313900000000002</v>
      </c>
      <c r="I154" s="45">
        <f t="shared" si="46"/>
        <v>638.93988999999999</v>
      </c>
      <c r="J154" s="45">
        <f t="shared" si="47"/>
        <v>0.55008070000000009</v>
      </c>
      <c r="K154" s="46">
        <f t="shared" si="48"/>
        <v>555.8777043</v>
      </c>
      <c r="L154" s="47">
        <v>0.20000000000000001</v>
      </c>
      <c r="M154" s="48">
        <f t="shared" si="49"/>
        <v>111.17554086000001</v>
      </c>
      <c r="N154" s="49">
        <v>0.050000000000000003</v>
      </c>
      <c r="O154" s="50">
        <f t="shared" si="50"/>
        <v>27.793885215000003</v>
      </c>
      <c r="P154" s="49">
        <v>0.050000000000000003</v>
      </c>
      <c r="Q154" s="50">
        <f t="shared" si="51"/>
        <v>27.793885215000003</v>
      </c>
      <c r="R154" s="51">
        <f t="shared" si="52"/>
        <v>2.5800000000000001</v>
      </c>
      <c r="S154" s="52">
        <f t="shared" si="53"/>
        <v>389.57999999999998</v>
      </c>
      <c r="T154" s="53">
        <f t="shared" si="54"/>
        <v>0.60972871798628814</v>
      </c>
    </row>
    <row r="155" ht="15.95" customHeight="1">
      <c r="A155" s="342" t="s">
        <v>485</v>
      </c>
      <c r="B155" s="362" t="s">
        <v>204</v>
      </c>
      <c r="C155" s="59" t="str">
        <f>VLOOKUP(B155,'New template'!A:L,2,FALSE)</f>
        <v>E03123</v>
      </c>
      <c r="D155" s="363">
        <v>54</v>
      </c>
      <c r="E155" s="363">
        <v>448</v>
      </c>
      <c r="F155" s="364">
        <v>0.83999999999999997</v>
      </c>
      <c r="G155" s="44">
        <f t="shared" si="44"/>
        <v>71</v>
      </c>
      <c r="H155" s="45">
        <f t="shared" si="45"/>
        <v>10.35961</v>
      </c>
      <c r="I155" s="45">
        <f t="shared" si="46"/>
        <v>559.41894000000002</v>
      </c>
      <c r="J155" s="45">
        <f t="shared" si="47"/>
        <v>1.3467493000000001</v>
      </c>
      <c r="K155" s="46">
        <f t="shared" si="48"/>
        <v>486.69447779999996</v>
      </c>
      <c r="L155" s="47">
        <v>0.20000000000000001</v>
      </c>
      <c r="M155" s="48">
        <f t="shared" si="49"/>
        <v>97.338895559999997</v>
      </c>
      <c r="N155" s="49">
        <v>0.050000000000000003</v>
      </c>
      <c r="O155" s="50">
        <f t="shared" si="50"/>
        <v>24.334723889999999</v>
      </c>
      <c r="P155" s="49">
        <v>0.050000000000000003</v>
      </c>
      <c r="Q155" s="50">
        <f t="shared" si="51"/>
        <v>24.334723889999999</v>
      </c>
      <c r="R155" s="51">
        <f t="shared" si="52"/>
        <v>6.3099999999999996</v>
      </c>
      <c r="S155" s="52">
        <f t="shared" si="53"/>
        <v>340.73999999999995</v>
      </c>
      <c r="T155" s="53">
        <f t="shared" si="54"/>
        <v>0.60909628837379004</v>
      </c>
    </row>
    <row r="156" ht="15.95" customHeight="1">
      <c r="A156" s="342" t="s">
        <v>485</v>
      </c>
      <c r="B156" s="362" t="s">
        <v>206</v>
      </c>
      <c r="C156" s="59" t="str">
        <f>VLOOKUP(B156,'New template'!A:L,2,FALSE)</f>
        <v>E05697</v>
      </c>
      <c r="D156" s="363">
        <v>56</v>
      </c>
      <c r="E156" s="363">
        <v>248</v>
      </c>
      <c r="F156" s="364">
        <v>0.59999999999999998</v>
      </c>
      <c r="G156" s="44">
        <f t="shared" si="44"/>
        <v>99</v>
      </c>
      <c r="H156" s="45">
        <f t="shared" si="45"/>
        <v>14.44509</v>
      </c>
      <c r="I156" s="45">
        <f t="shared" si="46"/>
        <v>808.92504000000008</v>
      </c>
      <c r="J156" s="45">
        <f t="shared" si="47"/>
        <v>1.8778617000000002</v>
      </c>
      <c r="K156" s="46">
        <f t="shared" si="48"/>
        <v>703.76478480000003</v>
      </c>
      <c r="L156" s="47">
        <v>0.20000000000000001</v>
      </c>
      <c r="M156" s="48">
        <f t="shared" si="49"/>
        <v>140.75295696000001</v>
      </c>
      <c r="N156" s="49">
        <v>0.050000000000000003</v>
      </c>
      <c r="O156" s="50">
        <f t="shared" si="50"/>
        <v>35.188239240000001</v>
      </c>
      <c r="P156" s="49">
        <v>0.050000000000000003</v>
      </c>
      <c r="Q156" s="50">
        <f t="shared" si="51"/>
        <v>35.188239240000001</v>
      </c>
      <c r="R156" s="51">
        <f t="shared" si="52"/>
        <v>8.8000000000000007</v>
      </c>
      <c r="S156" s="52">
        <f t="shared" si="53"/>
        <v>492.80000000000007</v>
      </c>
      <c r="T156" s="53">
        <f t="shared" si="54"/>
        <v>0.60920354251859976</v>
      </c>
    </row>
    <row r="157" ht="15.95" customHeight="1">
      <c r="A157" s="342" t="s">
        <v>485</v>
      </c>
      <c r="B157" s="362" t="s">
        <v>208</v>
      </c>
      <c r="C157" s="59" t="str">
        <f>VLOOKUP(B157,'New template'!A:L,2,FALSE)</f>
        <v>E06533</v>
      </c>
      <c r="D157" s="363">
        <v>24</v>
      </c>
      <c r="E157" s="363">
        <v>348</v>
      </c>
      <c r="F157" s="364">
        <v>0.57999999999999996</v>
      </c>
      <c r="G157" s="44">
        <f t="shared" si="44"/>
        <v>146</v>
      </c>
      <c r="H157" s="45">
        <f t="shared" si="45"/>
        <v>21.302860000000003</v>
      </c>
      <c r="I157" s="45">
        <f t="shared" si="46"/>
        <v>511.26864000000006</v>
      </c>
      <c r="J157" s="45">
        <f t="shared" si="47"/>
        <v>2.7693718000000005</v>
      </c>
      <c r="K157" s="46">
        <f t="shared" si="48"/>
        <v>444.80371680000002</v>
      </c>
      <c r="L157" s="47">
        <v>0.20000000000000001</v>
      </c>
      <c r="M157" s="48">
        <f t="shared" si="49"/>
        <v>88.960743360000009</v>
      </c>
      <c r="N157" s="49">
        <v>0.050000000000000003</v>
      </c>
      <c r="O157" s="50">
        <f t="shared" si="50"/>
        <v>22.240185840000002</v>
      </c>
      <c r="P157" s="49">
        <v>0.050000000000000003</v>
      </c>
      <c r="Q157" s="50">
        <f t="shared" si="51"/>
        <v>22.240185840000002</v>
      </c>
      <c r="R157" s="51">
        <f t="shared" si="52"/>
        <v>12.970000000000001</v>
      </c>
      <c r="S157" s="52">
        <f t="shared" si="53"/>
        <v>311.28000000000003</v>
      </c>
      <c r="T157" s="53">
        <f t="shared" si="54"/>
        <v>0.60883843765578893</v>
      </c>
    </row>
    <row r="158" ht="15.95" customHeight="1">
      <c r="A158" s="342" t="s">
        <v>485</v>
      </c>
      <c r="B158" s="362" t="s">
        <v>208</v>
      </c>
      <c r="C158" s="59" t="str">
        <f>VLOOKUP(B158,'New template'!A:L,2,FALSE)</f>
        <v>E06533</v>
      </c>
      <c r="D158" s="363">
        <v>1</v>
      </c>
      <c r="E158" s="363">
        <v>348</v>
      </c>
      <c r="F158" s="364">
        <v>0</v>
      </c>
      <c r="G158" s="44">
        <f t="shared" si="44"/>
        <v>348</v>
      </c>
      <c r="H158" s="45">
        <f t="shared" si="45"/>
        <v>50.776680000000006</v>
      </c>
      <c r="I158" s="45">
        <f t="shared" si="46"/>
        <v>50.776680000000006</v>
      </c>
      <c r="J158" s="45">
        <f t="shared" si="47"/>
        <v>6.6009684000000011</v>
      </c>
      <c r="K158" s="46">
        <f t="shared" si="48"/>
        <v>44.175711600000007</v>
      </c>
      <c r="L158" s="47">
        <v>0.20000000000000001</v>
      </c>
      <c r="M158" s="48">
        <f t="shared" si="49"/>
        <v>8.835142320000001</v>
      </c>
      <c r="N158" s="49">
        <v>0.050000000000000003</v>
      </c>
      <c r="O158" s="50">
        <f t="shared" si="50"/>
        <v>2.2087855800000002</v>
      </c>
      <c r="P158" s="49">
        <v>0.050000000000000003</v>
      </c>
      <c r="Q158" s="50">
        <f t="shared" si="51"/>
        <v>2.2087855800000002</v>
      </c>
      <c r="R158" s="51">
        <f t="shared" si="52"/>
        <v>30.920000000000002</v>
      </c>
      <c r="S158" s="52">
        <f t="shared" si="53"/>
        <v>30.920000000000002</v>
      </c>
      <c r="T158" s="53">
        <f t="shared" si="54"/>
        <v>0.60894095478475552</v>
      </c>
    </row>
    <row r="159" ht="15.95" customHeight="1">
      <c r="A159" s="342" t="s">
        <v>485</v>
      </c>
      <c r="B159" s="362" t="s">
        <v>216</v>
      </c>
      <c r="C159" s="59" t="str">
        <f>VLOOKUP(B159,'New template'!A:L,2,FALSE)</f>
        <v>E03632</v>
      </c>
      <c r="D159" s="363">
        <v>285</v>
      </c>
      <c r="E159" s="363">
        <v>248</v>
      </c>
      <c r="F159" s="364">
        <v>0.75</v>
      </c>
      <c r="G159" s="44">
        <f t="shared" si="44"/>
        <v>62</v>
      </c>
      <c r="H159" s="45">
        <f t="shared" si="45"/>
        <v>9.0464200000000012</v>
      </c>
      <c r="I159" s="45">
        <f t="shared" si="46"/>
        <v>2578.2297000000003</v>
      </c>
      <c r="J159" s="45">
        <f t="shared" si="47"/>
        <v>1.1760346000000002</v>
      </c>
      <c r="K159" s="46">
        <f t="shared" si="48"/>
        <v>2243.0598390000005</v>
      </c>
      <c r="L159" s="47">
        <v>0.20000000000000001</v>
      </c>
      <c r="M159" s="48">
        <f t="shared" si="49"/>
        <v>448.61196780000012</v>
      </c>
      <c r="N159" s="49">
        <v>0.050000000000000003</v>
      </c>
      <c r="O159" s="50">
        <f t="shared" si="50"/>
        <v>112.15299195000003</v>
      </c>
      <c r="P159" s="49">
        <v>0.050000000000000003</v>
      </c>
      <c r="Q159" s="50">
        <f t="shared" si="51"/>
        <v>112.15299195000003</v>
      </c>
      <c r="R159" s="51">
        <f t="shared" si="52"/>
        <v>5.5099999999999998</v>
      </c>
      <c r="S159" s="52">
        <f t="shared" si="53"/>
        <v>1570.3499999999999</v>
      </c>
      <c r="T159" s="53">
        <f t="shared" si="54"/>
        <v>0.60908071922373697</v>
      </c>
    </row>
    <row r="160" ht="15.95" customHeight="1">
      <c r="A160" s="342" t="s">
        <v>485</v>
      </c>
      <c r="B160" s="362" t="s">
        <v>306</v>
      </c>
      <c r="C160" s="59" t="str">
        <f>VLOOKUP(B160,'New template'!A:L,2,FALSE)</f>
        <v>L00033</v>
      </c>
      <c r="D160" s="363">
        <v>1</v>
      </c>
      <c r="E160" s="363">
        <v>298</v>
      </c>
      <c r="F160" s="364">
        <v>0</v>
      </c>
      <c r="G160" s="44">
        <f t="shared" si="44"/>
        <v>298</v>
      </c>
      <c r="H160" s="45">
        <f t="shared" si="45"/>
        <v>43.481180000000002</v>
      </c>
      <c r="I160" s="45">
        <f t="shared" si="46"/>
        <v>43.481180000000002</v>
      </c>
      <c r="J160" s="45">
        <f t="shared" si="47"/>
        <v>5.6525534000000004</v>
      </c>
      <c r="K160" s="46">
        <f t="shared" si="48"/>
        <v>37.8286266</v>
      </c>
      <c r="L160" s="47">
        <v>0.20000000000000001</v>
      </c>
      <c r="M160" s="48">
        <f t="shared" si="49"/>
        <v>7.5657253200000003</v>
      </c>
      <c r="N160" s="49">
        <v>0.050000000000000003</v>
      </c>
      <c r="O160" s="50">
        <f t="shared" si="50"/>
        <v>1.8914313300000001</v>
      </c>
      <c r="P160" s="49">
        <v>0.050000000000000003</v>
      </c>
      <c r="Q160" s="50">
        <f t="shared" si="51"/>
        <v>1.8914313300000001</v>
      </c>
      <c r="R160" s="51">
        <f t="shared" si="52"/>
        <v>26.48</v>
      </c>
      <c r="S160" s="52">
        <f t="shared" si="53"/>
        <v>26.48</v>
      </c>
      <c r="T160" s="53">
        <f t="shared" si="54"/>
        <v>0.60899911179963373</v>
      </c>
    </row>
    <row r="161" ht="15.95" customHeight="1">
      <c r="A161" s="342" t="s">
        <v>485</v>
      </c>
      <c r="B161" s="365" t="s">
        <v>306</v>
      </c>
      <c r="C161" s="59" t="str">
        <f>VLOOKUP(B161,'New template'!A:L,2,FALSE)</f>
        <v>L00033</v>
      </c>
      <c r="D161" s="363">
        <v>112</v>
      </c>
      <c r="E161" s="363">
        <v>298</v>
      </c>
      <c r="F161" s="364">
        <v>0.33000000000000002</v>
      </c>
      <c r="G161" s="44">
        <f t="shared" si="44"/>
        <v>199</v>
      </c>
      <c r="H161" s="45">
        <f t="shared" si="45"/>
        <v>29.036090000000002</v>
      </c>
      <c r="I161" s="45">
        <f t="shared" si="46"/>
        <v>3252.0420800000002</v>
      </c>
      <c r="J161" s="45">
        <f t="shared" si="47"/>
        <v>3.7746917000000004</v>
      </c>
      <c r="K161" s="46">
        <f t="shared" si="48"/>
        <v>2829.2766096</v>
      </c>
      <c r="L161" s="47">
        <v>0.20000000000000001</v>
      </c>
      <c r="M161" s="48">
        <f t="shared" si="49"/>
        <v>565.85532192000005</v>
      </c>
      <c r="N161" s="49">
        <v>0.050000000000000003</v>
      </c>
      <c r="O161" s="50">
        <f t="shared" si="50"/>
        <v>141.46383048000001</v>
      </c>
      <c r="P161" s="49">
        <v>0.050000000000000003</v>
      </c>
      <c r="Q161" s="50">
        <f t="shared" si="51"/>
        <v>141.46383048000001</v>
      </c>
      <c r="R161" s="51">
        <f t="shared" si="52"/>
        <v>17.68</v>
      </c>
      <c r="S161" s="52">
        <f t="shared" si="53"/>
        <v>1980.1599999999999</v>
      </c>
      <c r="T161" s="53">
        <f t="shared" si="54"/>
        <v>0.60889741008517329</v>
      </c>
    </row>
    <row r="162" ht="15.95" customHeight="1">
      <c r="A162" s="342" t="s">
        <v>485</v>
      </c>
      <c r="B162" s="365" t="s">
        <v>308</v>
      </c>
      <c r="C162" s="59" t="str">
        <f>VLOOKUP(B162,'New template'!A:L,2,FALSE)</f>
        <v>L00034</v>
      </c>
      <c r="D162" s="363">
        <v>80</v>
      </c>
      <c r="E162" s="363">
        <v>498</v>
      </c>
      <c r="F162" s="364">
        <v>0.29999999999999999</v>
      </c>
      <c r="G162" s="44">
        <f t="shared" si="44"/>
        <v>348</v>
      </c>
      <c r="H162" s="45">
        <f t="shared" si="45"/>
        <v>50.776680000000006</v>
      </c>
      <c r="I162" s="45">
        <f t="shared" si="46"/>
        <v>4062.1344000000004</v>
      </c>
      <c r="J162" s="45">
        <f t="shared" si="47"/>
        <v>6.6009684000000011</v>
      </c>
      <c r="K162" s="46">
        <f t="shared" si="48"/>
        <v>3534.0569280000004</v>
      </c>
      <c r="L162" s="47">
        <v>0.20000000000000001</v>
      </c>
      <c r="M162" s="48">
        <f t="shared" si="49"/>
        <v>706.81138560000011</v>
      </c>
      <c r="N162" s="49">
        <v>0.050000000000000003</v>
      </c>
      <c r="O162" s="50">
        <f t="shared" si="50"/>
        <v>176.70284640000003</v>
      </c>
      <c r="P162" s="49">
        <v>0.050000000000000003</v>
      </c>
      <c r="Q162" s="50">
        <f t="shared" si="51"/>
        <v>176.70284640000003</v>
      </c>
      <c r="R162" s="51">
        <f t="shared" si="52"/>
        <v>30.920000000000002</v>
      </c>
      <c r="S162" s="52">
        <f t="shared" si="53"/>
        <v>2473.6000000000004</v>
      </c>
      <c r="T162" s="53">
        <f t="shared" si="54"/>
        <v>0.60894095478475552</v>
      </c>
    </row>
    <row r="163" ht="15.95" customHeight="1">
      <c r="A163" s="342" t="s">
        <v>485</v>
      </c>
      <c r="B163" s="365" t="s">
        <v>308</v>
      </c>
      <c r="C163" s="59" t="str">
        <f>VLOOKUP(B163,'New template'!A:L,2,FALSE)</f>
        <v>L00034</v>
      </c>
      <c r="D163" s="363">
        <v>6</v>
      </c>
      <c r="E163" s="363">
        <v>498</v>
      </c>
      <c r="F163" s="364">
        <v>0</v>
      </c>
      <c r="G163" s="44">
        <f t="shared" si="44"/>
        <v>498</v>
      </c>
      <c r="H163" s="45">
        <f t="shared" si="45"/>
        <v>72.663180000000011</v>
      </c>
      <c r="I163" s="45">
        <f t="shared" si="46"/>
        <v>435.97908000000007</v>
      </c>
      <c r="J163" s="45">
        <f t="shared" si="47"/>
        <v>9.4462134000000013</v>
      </c>
      <c r="K163" s="46">
        <f t="shared" si="48"/>
        <v>379.30179960000004</v>
      </c>
      <c r="L163" s="47">
        <v>0.20000000000000001</v>
      </c>
      <c r="M163" s="48">
        <f t="shared" si="49"/>
        <v>75.860359920000008</v>
      </c>
      <c r="N163" s="49">
        <v>0.050000000000000003</v>
      </c>
      <c r="O163" s="50">
        <f t="shared" si="50"/>
        <v>18.965089980000002</v>
      </c>
      <c r="P163" s="49">
        <v>0.050000000000000003</v>
      </c>
      <c r="Q163" s="50">
        <f t="shared" si="51"/>
        <v>18.965089980000002</v>
      </c>
      <c r="R163" s="51">
        <f t="shared" si="52"/>
        <v>44.25</v>
      </c>
      <c r="S163" s="52">
        <f t="shared" si="53"/>
        <v>265.5</v>
      </c>
      <c r="T163" s="53">
        <f t="shared" si="54"/>
        <v>0.60897417371494056</v>
      </c>
    </row>
    <row r="164" ht="15.95" customHeight="1">
      <c r="A164" s="342" t="s">
        <v>485</v>
      </c>
      <c r="B164" s="365" t="s">
        <v>310</v>
      </c>
      <c r="C164" s="59" t="str">
        <f>VLOOKUP(B164,'New template'!A:L,2,FALSE)</f>
        <v>L00035</v>
      </c>
      <c r="D164" s="363">
        <v>3</v>
      </c>
      <c r="E164" s="363">
        <v>638</v>
      </c>
      <c r="F164" s="364">
        <v>0</v>
      </c>
      <c r="G164" s="44">
        <f t="shared" si="44"/>
        <v>638</v>
      </c>
      <c r="H164" s="45">
        <f t="shared" si="45"/>
        <v>93.090580000000003</v>
      </c>
      <c r="I164" s="45">
        <f t="shared" si="46"/>
        <v>279.27174000000002</v>
      </c>
      <c r="J164" s="45">
        <f t="shared" si="47"/>
        <v>12.101775400000001</v>
      </c>
      <c r="K164" s="46">
        <f t="shared" si="48"/>
        <v>242.96641380000003</v>
      </c>
      <c r="L164" s="47">
        <v>0.20000000000000001</v>
      </c>
      <c r="M164" s="48">
        <f t="shared" si="49"/>
        <v>48.593282760000008</v>
      </c>
      <c r="N164" s="49">
        <v>0.050000000000000003</v>
      </c>
      <c r="O164" s="50">
        <f t="shared" si="50"/>
        <v>12.148320690000002</v>
      </c>
      <c r="P164" s="49">
        <v>0.050000000000000003</v>
      </c>
      <c r="Q164" s="50">
        <f t="shared" si="51"/>
        <v>12.148320690000002</v>
      </c>
      <c r="R164" s="51">
        <f t="shared" si="52"/>
        <v>56.689999999999998</v>
      </c>
      <c r="S164" s="52">
        <f t="shared" si="53"/>
        <v>170.06999999999999</v>
      </c>
      <c r="T164" s="53">
        <f t="shared" si="54"/>
        <v>0.60897676220300689</v>
      </c>
    </row>
    <row r="165" ht="15.95" customHeight="1">
      <c r="A165" s="342" t="s">
        <v>485</v>
      </c>
      <c r="B165" s="365" t="s">
        <v>310</v>
      </c>
      <c r="C165" s="59" t="str">
        <f>VLOOKUP(B165,'New template'!A:L,2,FALSE)</f>
        <v>L00035</v>
      </c>
      <c r="D165" s="363">
        <v>83</v>
      </c>
      <c r="E165" s="363">
        <v>638</v>
      </c>
      <c r="F165" s="364">
        <v>0.29999999999999999</v>
      </c>
      <c r="G165" s="44">
        <f t="shared" si="44"/>
        <v>446</v>
      </c>
      <c r="H165" s="45">
        <f t="shared" si="45"/>
        <v>65.075860000000006</v>
      </c>
      <c r="I165" s="45">
        <f t="shared" si="46"/>
        <v>5401.2963800000007</v>
      </c>
      <c r="J165" s="45">
        <f t="shared" si="47"/>
        <v>8.4598618000000005</v>
      </c>
      <c r="K165" s="46">
        <f t="shared" si="48"/>
        <v>4699.1278506000008</v>
      </c>
      <c r="L165" s="47">
        <v>0.20000000000000001</v>
      </c>
      <c r="M165" s="48">
        <f t="shared" si="49"/>
        <v>939.82557012000018</v>
      </c>
      <c r="N165" s="49">
        <v>0.050000000000000003</v>
      </c>
      <c r="O165" s="50">
        <f t="shared" si="50"/>
        <v>234.95639253000004</v>
      </c>
      <c r="P165" s="49">
        <v>0.050000000000000003</v>
      </c>
      <c r="Q165" s="50">
        <f t="shared" si="51"/>
        <v>234.95639253000004</v>
      </c>
      <c r="R165" s="51">
        <f t="shared" si="52"/>
        <v>39.630000000000003</v>
      </c>
      <c r="S165" s="52">
        <f t="shared" si="53"/>
        <v>3289.2900000000004</v>
      </c>
      <c r="T165" s="53">
        <f t="shared" si="54"/>
        <v>0.60898157934447583</v>
      </c>
    </row>
    <row r="166" ht="15.95" customHeight="1">
      <c r="A166" s="342" t="s">
        <v>485</v>
      </c>
      <c r="B166" s="365" t="s">
        <v>218</v>
      </c>
      <c r="C166" s="59" t="str">
        <f>VLOOKUP(B166,'New template'!A:L,2,FALSE)</f>
        <v>E03060</v>
      </c>
      <c r="D166" s="363">
        <v>34</v>
      </c>
      <c r="E166" s="363">
        <v>298</v>
      </c>
      <c r="F166" s="364">
        <v>0.83999999999999997</v>
      </c>
      <c r="G166" s="44">
        <f t="shared" si="44"/>
        <v>47</v>
      </c>
      <c r="H166" s="45">
        <f t="shared" si="45"/>
        <v>6.8577700000000004</v>
      </c>
      <c r="I166" s="45">
        <f t="shared" si="46"/>
        <v>233.16418000000002</v>
      </c>
      <c r="J166" s="45">
        <f t="shared" si="47"/>
        <v>0.89151010000000008</v>
      </c>
      <c r="K166" s="46">
        <f t="shared" si="48"/>
        <v>202.85283660000002</v>
      </c>
      <c r="L166" s="47">
        <v>0.20000000000000001</v>
      </c>
      <c r="M166" s="48">
        <f t="shared" si="49"/>
        <v>40.570567320000009</v>
      </c>
      <c r="N166" s="49">
        <v>0.050000000000000003</v>
      </c>
      <c r="O166" s="50">
        <f t="shared" si="50"/>
        <v>10.142641830000002</v>
      </c>
      <c r="P166" s="49">
        <v>0.050000000000000003</v>
      </c>
      <c r="Q166" s="50">
        <f t="shared" si="51"/>
        <v>10.142641830000002</v>
      </c>
      <c r="R166" s="51">
        <f t="shared" si="52"/>
        <v>4.1799999999999997</v>
      </c>
      <c r="S166" s="52">
        <f t="shared" si="53"/>
        <v>142.12</v>
      </c>
      <c r="T166" s="53">
        <f t="shared" si="54"/>
        <v>0.60952758695610965</v>
      </c>
    </row>
    <row r="167" ht="15.95" customHeight="1">
      <c r="A167" s="342" t="s">
        <v>485</v>
      </c>
      <c r="B167" s="365" t="s">
        <v>222</v>
      </c>
      <c r="C167" s="59" t="str">
        <f>VLOOKUP(B167,'New template'!A:L,2,FALSE)</f>
        <v>E06120</v>
      </c>
      <c r="D167" s="363">
        <v>420</v>
      </c>
      <c r="E167" s="363">
        <v>298</v>
      </c>
      <c r="F167" s="364">
        <v>0.75</v>
      </c>
      <c r="G167" s="44">
        <f t="shared" si="44"/>
        <v>74</v>
      </c>
      <c r="H167" s="45">
        <f t="shared" si="45"/>
        <v>10.79734</v>
      </c>
      <c r="I167" s="45">
        <f t="shared" si="46"/>
        <v>4534.8828000000003</v>
      </c>
      <c r="J167" s="45">
        <f t="shared" si="47"/>
        <v>1.4036542000000001</v>
      </c>
      <c r="K167" s="46">
        <f t="shared" si="48"/>
        <v>3945.3480359999999</v>
      </c>
      <c r="L167" s="47">
        <v>0.20000000000000001</v>
      </c>
      <c r="M167" s="48">
        <f t="shared" si="49"/>
        <v>789.06960720000006</v>
      </c>
      <c r="N167" s="49">
        <v>0.050000000000000003</v>
      </c>
      <c r="O167" s="50">
        <f t="shared" si="50"/>
        <v>197.26740180000002</v>
      </c>
      <c r="P167" s="49">
        <v>0.050000000000000003</v>
      </c>
      <c r="Q167" s="50">
        <f t="shared" si="51"/>
        <v>197.26740180000002</v>
      </c>
      <c r="R167" s="51">
        <f t="shared" si="52"/>
        <v>6.5800000000000001</v>
      </c>
      <c r="S167" s="52">
        <f t="shared" si="53"/>
        <v>2763.5999999999999</v>
      </c>
      <c r="T167" s="53">
        <f t="shared" si="54"/>
        <v>0.60940935452620737</v>
      </c>
    </row>
    <row r="168" ht="15.95" customHeight="1">
      <c r="A168" s="342" t="s">
        <v>485</v>
      </c>
      <c r="B168" s="365" t="s">
        <v>224</v>
      </c>
      <c r="C168" s="59" t="str">
        <f>VLOOKUP(B168,'New template'!A:L,2,FALSE)</f>
        <v>E06531</v>
      </c>
      <c r="D168" s="363">
        <v>18</v>
      </c>
      <c r="E168" s="363">
        <v>428</v>
      </c>
      <c r="F168" s="364">
        <v>0.59999999999999998</v>
      </c>
      <c r="G168" s="44">
        <f t="shared" ref="G168:G238" si="55">ROUNDDOWN(E168*(1-F168),0)</f>
        <v>171</v>
      </c>
      <c r="H168" s="45">
        <f t="shared" ref="H168:H238" si="56">G168*$C$6</f>
        <v>24.950610000000001</v>
      </c>
      <c r="I168" s="45">
        <f t="shared" ref="I168:I238" si="57">H168*D168</f>
        <v>449.11098000000004</v>
      </c>
      <c r="J168" s="45">
        <f t="shared" ref="J168:J238" si="58">H168*0.13</f>
        <v>3.2435793000000004</v>
      </c>
      <c r="K168" s="46">
        <f t="shared" ref="K168:K238" si="59">(H168-J168)*D168</f>
        <v>390.72655259999999</v>
      </c>
      <c r="L168" s="47">
        <v>0.20000000000000001</v>
      </c>
      <c r="M168" s="48">
        <f t="shared" ref="M168:M238" si="60">K168*L168</f>
        <v>78.14531052000001</v>
      </c>
      <c r="N168" s="49">
        <v>0.050000000000000003</v>
      </c>
      <c r="O168" s="50">
        <f t="shared" ref="O168:O238" si="61">K168*N168</f>
        <v>19.536327630000002</v>
      </c>
      <c r="P168" s="49">
        <v>0.050000000000000003</v>
      </c>
      <c r="Q168" s="50">
        <f t="shared" ref="Q168:Q238" si="62">K168*P168</f>
        <v>19.536327630000002</v>
      </c>
      <c r="R168" s="51">
        <f t="shared" ref="R168:R238" si="63">IFERROR(ROUND((K168-M168-O168-Q168)/D168,2),0)</f>
        <v>15.19</v>
      </c>
      <c r="S168" s="52">
        <f t="shared" ref="S168:S238" si="64">+D168*R168</f>
        <v>273.42000000000002</v>
      </c>
      <c r="T168" s="53">
        <f t="shared" ref="T168:T238" si="65">S168/I168</f>
        <v>0.60880275071431122</v>
      </c>
    </row>
    <row r="169" ht="15.95" customHeight="1">
      <c r="A169" s="342" t="s">
        <v>485</v>
      </c>
      <c r="B169" s="365" t="s">
        <v>226</v>
      </c>
      <c r="C169" s="59" t="str">
        <f>VLOOKUP(B169,'New template'!A:L,2,FALSE)</f>
        <v>E06532</v>
      </c>
      <c r="D169" s="363">
        <v>296</v>
      </c>
      <c r="E169" s="363">
        <v>498</v>
      </c>
      <c r="F169" s="364">
        <v>0.69999999999999996</v>
      </c>
      <c r="G169" s="44">
        <f t="shared" si="55"/>
        <v>149</v>
      </c>
      <c r="H169" s="45">
        <f t="shared" si="56"/>
        <v>21.740590000000001</v>
      </c>
      <c r="I169" s="45">
        <f t="shared" si="57"/>
        <v>6435.2146400000001</v>
      </c>
      <c r="J169" s="45">
        <f t="shared" si="58"/>
        <v>2.8262767000000002</v>
      </c>
      <c r="K169" s="46">
        <f t="shared" si="59"/>
        <v>5598.6367368000001</v>
      </c>
      <c r="L169" s="47">
        <v>0.20000000000000001</v>
      </c>
      <c r="M169" s="48">
        <f t="shared" si="60"/>
        <v>1119.7273473600001</v>
      </c>
      <c r="N169" s="49">
        <v>0.050000000000000003</v>
      </c>
      <c r="O169" s="50">
        <f t="shared" si="61"/>
        <v>279.93183684000002</v>
      </c>
      <c r="P169" s="49">
        <v>0.050000000000000003</v>
      </c>
      <c r="Q169" s="50">
        <f t="shared" si="62"/>
        <v>279.93183684000002</v>
      </c>
      <c r="R169" s="51">
        <f t="shared" si="63"/>
        <v>13.24</v>
      </c>
      <c r="S169" s="52">
        <f t="shared" si="64"/>
        <v>3919.04</v>
      </c>
      <c r="T169" s="53">
        <f t="shared" si="65"/>
        <v>0.60899911179963373</v>
      </c>
    </row>
    <row r="170" ht="15.95" customHeight="1">
      <c r="A170" s="342" t="s">
        <v>485</v>
      </c>
      <c r="B170" s="366" t="s">
        <v>228</v>
      </c>
      <c r="C170" s="59" t="str">
        <f>VLOOKUP(B170,'New template'!A:L,2,FALSE)</f>
        <v>E05687</v>
      </c>
      <c r="D170" s="367">
        <v>19</v>
      </c>
      <c r="E170" s="367">
        <v>298</v>
      </c>
      <c r="F170" s="368">
        <v>0.75</v>
      </c>
      <c r="G170" s="44">
        <f t="shared" si="55"/>
        <v>74</v>
      </c>
      <c r="H170" s="45">
        <f t="shared" si="56"/>
        <v>10.79734</v>
      </c>
      <c r="I170" s="45">
        <f t="shared" si="57"/>
        <v>205.14946</v>
      </c>
      <c r="J170" s="45">
        <f t="shared" si="58"/>
        <v>1.4036542000000001</v>
      </c>
      <c r="K170" s="46">
        <f t="shared" si="59"/>
        <v>178.48003019999999</v>
      </c>
      <c r="L170" s="47">
        <v>0.20000000000000001</v>
      </c>
      <c r="M170" s="48">
        <f t="shared" si="60"/>
        <v>35.69600604</v>
      </c>
      <c r="N170" s="49">
        <v>0.050000000000000003</v>
      </c>
      <c r="O170" s="50">
        <f t="shared" si="61"/>
        <v>8.9240015100000001</v>
      </c>
      <c r="P170" s="49">
        <v>0.050000000000000003</v>
      </c>
      <c r="Q170" s="50">
        <f t="shared" si="62"/>
        <v>8.9240015100000001</v>
      </c>
      <c r="R170" s="51">
        <f t="shared" si="63"/>
        <v>6.5800000000000001</v>
      </c>
      <c r="S170" s="52">
        <f t="shared" si="64"/>
        <v>125.02</v>
      </c>
      <c r="T170" s="53">
        <f t="shared" si="65"/>
        <v>0.60940935452620737</v>
      </c>
    </row>
    <row r="171" ht="15.95" customHeight="1">
      <c r="A171" s="342" t="s">
        <v>485</v>
      </c>
      <c r="B171" s="365" t="s">
        <v>230</v>
      </c>
      <c r="C171" s="59" t="str">
        <f>VLOOKUP(B171,'New template'!A:L,2,FALSE)</f>
        <v>E06096</v>
      </c>
      <c r="D171" s="363">
        <v>21</v>
      </c>
      <c r="E171" s="363">
        <v>428</v>
      </c>
      <c r="F171" s="364">
        <v>0.75</v>
      </c>
      <c r="G171" s="44">
        <f t="shared" si="55"/>
        <v>107</v>
      </c>
      <c r="H171" s="45">
        <f t="shared" si="56"/>
        <v>15.612370000000002</v>
      </c>
      <c r="I171" s="45">
        <f t="shared" si="57"/>
        <v>327.85977000000003</v>
      </c>
      <c r="J171" s="45">
        <f t="shared" si="58"/>
        <v>2.0296081000000004</v>
      </c>
      <c r="K171" s="46">
        <f t="shared" si="59"/>
        <v>285.23799990000003</v>
      </c>
      <c r="L171" s="47">
        <v>0.20000000000000001</v>
      </c>
      <c r="M171" s="48">
        <f t="shared" si="60"/>
        <v>57.047599980000008</v>
      </c>
      <c r="N171" s="49">
        <v>0.050000000000000003</v>
      </c>
      <c r="O171" s="50">
        <f t="shared" si="61"/>
        <v>14.261899995000002</v>
      </c>
      <c r="P171" s="49">
        <v>0.050000000000000003</v>
      </c>
      <c r="Q171" s="50">
        <f t="shared" si="62"/>
        <v>14.261899995000002</v>
      </c>
      <c r="R171" s="51">
        <f t="shared" si="63"/>
        <v>9.5099999999999998</v>
      </c>
      <c r="S171" s="52">
        <f t="shared" si="64"/>
        <v>199.71000000000001</v>
      </c>
      <c r="T171" s="53">
        <f t="shared" si="65"/>
        <v>0.60913237388045505</v>
      </c>
    </row>
    <row r="172" ht="15.95" customHeight="1">
      <c r="A172" s="342" t="s">
        <v>485</v>
      </c>
      <c r="B172" s="365" t="s">
        <v>240</v>
      </c>
      <c r="C172" s="59" t="str">
        <f>VLOOKUP(B172,'New template'!A:L,2,FALSE)</f>
        <v>E05693</v>
      </c>
      <c r="D172" s="363">
        <v>58</v>
      </c>
      <c r="E172" s="363">
        <v>198</v>
      </c>
      <c r="F172" s="364">
        <v>0.75</v>
      </c>
      <c r="G172" s="44">
        <f t="shared" si="55"/>
        <v>49</v>
      </c>
      <c r="H172" s="45">
        <f t="shared" si="56"/>
        <v>7.1495900000000008</v>
      </c>
      <c r="I172" s="45">
        <f t="shared" si="57"/>
        <v>414.67622000000006</v>
      </c>
      <c r="J172" s="45">
        <f t="shared" si="58"/>
        <v>0.92944670000000018</v>
      </c>
      <c r="K172" s="46">
        <f t="shared" si="59"/>
        <v>360.76831140000002</v>
      </c>
      <c r="L172" s="47">
        <v>0.20000000000000001</v>
      </c>
      <c r="M172" s="48">
        <f t="shared" si="60"/>
        <v>72.153662280000006</v>
      </c>
      <c r="N172" s="49">
        <v>0.050000000000000003</v>
      </c>
      <c r="O172" s="50">
        <f t="shared" si="61"/>
        <v>18.038415570000002</v>
      </c>
      <c r="P172" s="49">
        <v>0.050000000000000003</v>
      </c>
      <c r="Q172" s="50">
        <f t="shared" si="62"/>
        <v>18.038415570000002</v>
      </c>
      <c r="R172" s="51">
        <f t="shared" si="63"/>
        <v>4.3499999999999996</v>
      </c>
      <c r="S172" s="52">
        <f t="shared" si="64"/>
        <v>252.29999999999998</v>
      </c>
      <c r="T172" s="53">
        <f t="shared" si="65"/>
        <v>0.60842649718375452</v>
      </c>
    </row>
    <row r="173" ht="15.95" customHeight="1">
      <c r="A173" s="342" t="s">
        <v>485</v>
      </c>
      <c r="B173" s="365" t="s">
        <v>242</v>
      </c>
      <c r="C173" s="59" t="str">
        <f>VLOOKUP(B173,'New template'!A:L,2,FALSE)</f>
        <v>E06636</v>
      </c>
      <c r="D173" s="363">
        <v>7</v>
      </c>
      <c r="E173" s="363">
        <v>348</v>
      </c>
      <c r="F173" s="364">
        <v>0.72999999999999998</v>
      </c>
      <c r="G173" s="44">
        <f t="shared" si="55"/>
        <v>93</v>
      </c>
      <c r="H173" s="45">
        <f t="shared" si="56"/>
        <v>13.569630000000002</v>
      </c>
      <c r="I173" s="45">
        <f t="shared" si="57"/>
        <v>94.987410000000011</v>
      </c>
      <c r="J173" s="45">
        <f t="shared" si="58"/>
        <v>1.7640519000000003</v>
      </c>
      <c r="K173" s="46">
        <f t="shared" si="59"/>
        <v>82.639046700000009</v>
      </c>
      <c r="L173" s="47">
        <v>0.20000000000000001</v>
      </c>
      <c r="M173" s="48">
        <f t="shared" si="60"/>
        <v>16.527809340000001</v>
      </c>
      <c r="N173" s="49">
        <v>0.050000000000000003</v>
      </c>
      <c r="O173" s="50">
        <f t="shared" si="61"/>
        <v>4.1319523350000003</v>
      </c>
      <c r="P173" s="49">
        <v>0.050000000000000003</v>
      </c>
      <c r="Q173" s="50">
        <f t="shared" si="62"/>
        <v>4.1319523350000003</v>
      </c>
      <c r="R173" s="51">
        <f t="shared" si="63"/>
        <v>8.2599999999999998</v>
      </c>
      <c r="S173" s="52">
        <f t="shared" si="64"/>
        <v>57.82</v>
      </c>
      <c r="T173" s="53">
        <f t="shared" si="65"/>
        <v>0.60871224933914925</v>
      </c>
    </row>
    <row r="174" ht="15.95" customHeight="1">
      <c r="A174" s="342" t="s">
        <v>485</v>
      </c>
      <c r="B174" s="365" t="s">
        <v>244</v>
      </c>
      <c r="C174" s="59" t="str">
        <f>VLOOKUP(B174,'New template'!A:L,2,FALSE)</f>
        <v>E06637</v>
      </c>
      <c r="D174" s="363">
        <v>11</v>
      </c>
      <c r="E174" s="363">
        <v>498</v>
      </c>
      <c r="F174" s="364">
        <v>0.69999999999999996</v>
      </c>
      <c r="G174" s="44">
        <f t="shared" si="55"/>
        <v>149</v>
      </c>
      <c r="H174" s="45">
        <f t="shared" si="56"/>
        <v>21.740590000000001</v>
      </c>
      <c r="I174" s="45">
        <f t="shared" si="57"/>
        <v>239.14649</v>
      </c>
      <c r="J174" s="45">
        <f t="shared" si="58"/>
        <v>2.8262767000000002</v>
      </c>
      <c r="K174" s="46">
        <f t="shared" si="59"/>
        <v>208.05744630000001</v>
      </c>
      <c r="L174" s="47">
        <v>0.20000000000000001</v>
      </c>
      <c r="M174" s="48">
        <f t="shared" si="60"/>
        <v>41.611489260000006</v>
      </c>
      <c r="N174" s="49">
        <v>0.050000000000000003</v>
      </c>
      <c r="O174" s="50">
        <f t="shared" si="61"/>
        <v>10.402872315000002</v>
      </c>
      <c r="P174" s="49">
        <v>0.050000000000000003</v>
      </c>
      <c r="Q174" s="50">
        <f t="shared" si="62"/>
        <v>10.402872315000002</v>
      </c>
      <c r="R174" s="51">
        <f t="shared" si="63"/>
        <v>13.24</v>
      </c>
      <c r="S174" s="52">
        <f t="shared" si="64"/>
        <v>145.64000000000001</v>
      </c>
      <c r="T174" s="53">
        <f t="shared" si="65"/>
        <v>0.60899911179963384</v>
      </c>
    </row>
    <row r="175" ht="15.95" customHeight="1">
      <c r="A175" s="342" t="s">
        <v>485</v>
      </c>
      <c r="B175" s="365" t="s">
        <v>210</v>
      </c>
      <c r="C175" s="59" t="str">
        <f>VLOOKUP(B175,'New template'!A:L,2,FALSE)</f>
        <v>E04508</v>
      </c>
      <c r="D175" s="363">
        <v>132</v>
      </c>
      <c r="E175" s="363">
        <v>368</v>
      </c>
      <c r="F175" s="364">
        <v>0.75</v>
      </c>
      <c r="G175" s="44">
        <f t="shared" si="55"/>
        <v>92</v>
      </c>
      <c r="H175" s="45">
        <f t="shared" si="56"/>
        <v>13.423720000000001</v>
      </c>
      <c r="I175" s="45">
        <f t="shared" si="57"/>
        <v>1771.9310400000002</v>
      </c>
      <c r="J175" s="45">
        <f t="shared" si="58"/>
        <v>1.7450836000000003</v>
      </c>
      <c r="K175" s="46">
        <f t="shared" si="59"/>
        <v>1541.5800048000001</v>
      </c>
      <c r="L175" s="47">
        <v>0.20000000000000001</v>
      </c>
      <c r="M175" s="48">
        <f t="shared" si="60"/>
        <v>308.31600096000005</v>
      </c>
      <c r="N175" s="49">
        <v>0.050000000000000003</v>
      </c>
      <c r="O175" s="50">
        <f t="shared" si="61"/>
        <v>77.079000240000013</v>
      </c>
      <c r="P175" s="49">
        <v>0.050000000000000003</v>
      </c>
      <c r="Q175" s="50">
        <f t="shared" si="62"/>
        <v>77.079000240000013</v>
      </c>
      <c r="R175" s="51">
        <f t="shared" si="63"/>
        <v>8.1799999999999997</v>
      </c>
      <c r="S175" s="52">
        <f t="shared" si="64"/>
        <v>1079.76</v>
      </c>
      <c r="T175" s="53">
        <f t="shared" si="65"/>
        <v>0.60936908695950143</v>
      </c>
    </row>
    <row r="176" ht="15.95" customHeight="1">
      <c r="A176" s="342" t="s">
        <v>485</v>
      </c>
      <c r="B176" s="365" t="s">
        <v>212</v>
      </c>
      <c r="C176" s="59" t="str">
        <f>VLOOKUP(B176,'New template'!A:L,2,FALSE)</f>
        <v>E05097</v>
      </c>
      <c r="D176" s="363">
        <v>1</v>
      </c>
      <c r="E176" s="363">
        <v>528</v>
      </c>
      <c r="F176" s="364">
        <v>0.67000000000000004</v>
      </c>
      <c r="G176" s="44">
        <f t="shared" si="55"/>
        <v>174</v>
      </c>
      <c r="H176" s="45">
        <f t="shared" si="56"/>
        <v>25.388340000000003</v>
      </c>
      <c r="I176" s="45">
        <f t="shared" si="57"/>
        <v>25.388340000000003</v>
      </c>
      <c r="J176" s="45">
        <f t="shared" si="58"/>
        <v>3.3004842000000005</v>
      </c>
      <c r="K176" s="46">
        <f t="shared" si="59"/>
        <v>22.087855800000003</v>
      </c>
      <c r="L176" s="47">
        <v>0.20000000000000001</v>
      </c>
      <c r="M176" s="48">
        <f t="shared" si="60"/>
        <v>4.4175711600000005</v>
      </c>
      <c r="N176" s="49">
        <v>0.050000000000000003</v>
      </c>
      <c r="O176" s="50">
        <f t="shared" si="61"/>
        <v>1.1043927900000001</v>
      </c>
      <c r="P176" s="49">
        <v>0.050000000000000003</v>
      </c>
      <c r="Q176" s="50">
        <f t="shared" si="62"/>
        <v>1.1043927900000001</v>
      </c>
      <c r="R176" s="51">
        <f t="shared" si="63"/>
        <v>15.460000000000001</v>
      </c>
      <c r="S176" s="52">
        <f t="shared" si="64"/>
        <v>15.460000000000001</v>
      </c>
      <c r="T176" s="53">
        <f t="shared" si="65"/>
        <v>0.60894095478475552</v>
      </c>
    </row>
    <row r="177" ht="15.95" customHeight="1">
      <c r="A177" s="342" t="s">
        <v>485</v>
      </c>
      <c r="B177" s="365" t="s">
        <v>212</v>
      </c>
      <c r="C177" s="59" t="str">
        <f>VLOOKUP(B177,'New template'!A:L,2,FALSE)</f>
        <v>E05097</v>
      </c>
      <c r="D177" s="363">
        <v>113</v>
      </c>
      <c r="E177" s="363">
        <v>528</v>
      </c>
      <c r="F177" s="364">
        <v>0.69999999999999996</v>
      </c>
      <c r="G177" s="44">
        <f t="shared" si="55"/>
        <v>158</v>
      </c>
      <c r="H177" s="45">
        <f t="shared" si="56"/>
        <v>23.053780000000003</v>
      </c>
      <c r="I177" s="45">
        <f t="shared" si="57"/>
        <v>2605.0771400000003</v>
      </c>
      <c r="J177" s="45">
        <f t="shared" si="58"/>
        <v>2.9969914000000006</v>
      </c>
      <c r="K177" s="46">
        <f t="shared" si="59"/>
        <v>2266.4171118000004</v>
      </c>
      <c r="L177" s="47">
        <v>0.20000000000000001</v>
      </c>
      <c r="M177" s="48">
        <f t="shared" si="60"/>
        <v>453.28342236000009</v>
      </c>
      <c r="N177" s="49">
        <v>0.050000000000000003</v>
      </c>
      <c r="O177" s="50">
        <f t="shared" si="61"/>
        <v>113.32085559000002</v>
      </c>
      <c r="P177" s="49">
        <v>0.050000000000000003</v>
      </c>
      <c r="Q177" s="50">
        <f t="shared" si="62"/>
        <v>113.32085559000002</v>
      </c>
      <c r="R177" s="51">
        <f t="shared" si="63"/>
        <v>14.039999999999999</v>
      </c>
      <c r="S177" s="52">
        <f t="shared" si="64"/>
        <v>1586.52</v>
      </c>
      <c r="T177" s="53">
        <f t="shared" si="65"/>
        <v>0.60901075658742287</v>
      </c>
    </row>
    <row r="178" ht="15.95" customHeight="1">
      <c r="A178" s="342" t="s">
        <v>485</v>
      </c>
      <c r="B178" s="365" t="s">
        <v>214</v>
      </c>
      <c r="C178" s="59" t="str">
        <f>VLOOKUP(B178,'New template'!A:L,2,FALSE)</f>
        <v>E05098</v>
      </c>
      <c r="D178" s="363">
        <v>26</v>
      </c>
      <c r="E178" s="363">
        <v>678</v>
      </c>
      <c r="F178" s="364">
        <v>0.59999999999999998</v>
      </c>
      <c r="G178" s="44">
        <f t="shared" si="55"/>
        <v>271</v>
      </c>
      <c r="H178" s="45">
        <f t="shared" si="56"/>
        <v>39.541610000000006</v>
      </c>
      <c r="I178" s="45">
        <f t="shared" si="57"/>
        <v>1028.0818600000002</v>
      </c>
      <c r="J178" s="45">
        <f t="shared" si="58"/>
        <v>5.1404093000000008</v>
      </c>
      <c r="K178" s="46">
        <f t="shared" si="59"/>
        <v>894.4312182000001</v>
      </c>
      <c r="L178" s="47">
        <v>0.20000000000000001</v>
      </c>
      <c r="M178" s="48">
        <f t="shared" si="60"/>
        <v>178.88624364000003</v>
      </c>
      <c r="N178" s="49">
        <v>0.050000000000000003</v>
      </c>
      <c r="O178" s="50">
        <f t="shared" si="61"/>
        <v>44.721560910000008</v>
      </c>
      <c r="P178" s="49">
        <v>0.050000000000000003</v>
      </c>
      <c r="Q178" s="50">
        <f t="shared" si="62"/>
        <v>44.721560910000008</v>
      </c>
      <c r="R178" s="51">
        <f t="shared" si="63"/>
        <v>24.079999999999998</v>
      </c>
      <c r="S178" s="52">
        <f t="shared" si="64"/>
        <v>626.07999999999993</v>
      </c>
      <c r="T178" s="53">
        <f t="shared" si="65"/>
        <v>0.60897874416342657</v>
      </c>
    </row>
    <row r="179" ht="15.95" customHeight="1">
      <c r="A179" s="342" t="s">
        <v>485</v>
      </c>
      <c r="B179" s="365" t="s">
        <v>232</v>
      </c>
      <c r="C179" s="59" t="str">
        <f>VLOOKUP(B179,'New template'!A:L,2,FALSE)</f>
        <v>E02540</v>
      </c>
      <c r="D179" s="363">
        <v>228</v>
      </c>
      <c r="E179" s="363">
        <v>158</v>
      </c>
      <c r="F179" s="364">
        <v>0.88</v>
      </c>
      <c r="G179" s="44">
        <f t="shared" si="55"/>
        <v>18</v>
      </c>
      <c r="H179" s="45">
        <f t="shared" si="56"/>
        <v>2.6263800000000002</v>
      </c>
      <c r="I179" s="45">
        <f t="shared" si="57"/>
        <v>598.81464000000005</v>
      </c>
      <c r="J179" s="45">
        <f t="shared" si="58"/>
        <v>0.34142940000000005</v>
      </c>
      <c r="K179" s="46">
        <f t="shared" si="59"/>
        <v>520.96873679999999</v>
      </c>
      <c r="L179" s="47">
        <v>0.20000000000000001</v>
      </c>
      <c r="M179" s="48">
        <f t="shared" si="60"/>
        <v>104.19374736</v>
      </c>
      <c r="N179" s="49">
        <v>0.050000000000000003</v>
      </c>
      <c r="O179" s="50">
        <f t="shared" si="61"/>
        <v>26.048436840000001</v>
      </c>
      <c r="P179" s="49">
        <v>0.050000000000000003</v>
      </c>
      <c r="Q179" s="50">
        <f t="shared" si="62"/>
        <v>26.048436840000001</v>
      </c>
      <c r="R179" s="51">
        <f t="shared" si="63"/>
        <v>1.6000000000000001</v>
      </c>
      <c r="S179" s="52">
        <f t="shared" si="64"/>
        <v>364.80000000000001</v>
      </c>
      <c r="T179" s="53">
        <f t="shared" si="65"/>
        <v>0.60920354251859976</v>
      </c>
    </row>
    <row r="180" ht="15.95" customHeight="1">
      <c r="A180" s="342" t="s">
        <v>485</v>
      </c>
      <c r="B180" s="365" t="s">
        <v>234</v>
      </c>
      <c r="C180" s="59" t="str">
        <f>VLOOKUP(B180,'New template'!A:L,2,FALSE)</f>
        <v>E03322</v>
      </c>
      <c r="D180" s="363">
        <v>76</v>
      </c>
      <c r="E180" s="363">
        <v>301.5</v>
      </c>
      <c r="F180" s="364">
        <v>0.83999999999999997</v>
      </c>
      <c r="G180" s="44">
        <f t="shared" si="55"/>
        <v>48</v>
      </c>
      <c r="H180" s="45">
        <f t="shared" si="56"/>
        <v>7.003680000000001</v>
      </c>
      <c r="I180" s="45">
        <f t="shared" si="57"/>
        <v>532.2796800000001</v>
      </c>
      <c r="J180" s="45">
        <f t="shared" si="58"/>
        <v>0.91047840000000013</v>
      </c>
      <c r="K180" s="46">
        <f t="shared" si="59"/>
        <v>463.08332160000003</v>
      </c>
      <c r="L180" s="47">
        <v>0.20000000000000001</v>
      </c>
      <c r="M180" s="48">
        <f t="shared" si="60"/>
        <v>92.616664320000012</v>
      </c>
      <c r="N180" s="49">
        <v>0.050000000000000003</v>
      </c>
      <c r="O180" s="50">
        <f t="shared" si="61"/>
        <v>23.154166080000003</v>
      </c>
      <c r="P180" s="49">
        <v>0.050000000000000003</v>
      </c>
      <c r="Q180" s="50">
        <f t="shared" si="62"/>
        <v>23.154166080000003</v>
      </c>
      <c r="R180" s="51">
        <f t="shared" si="63"/>
        <v>4.2699999999999996</v>
      </c>
      <c r="S180" s="52">
        <f t="shared" si="64"/>
        <v>324.51999999999998</v>
      </c>
      <c r="T180" s="53">
        <f t="shared" si="65"/>
        <v>0.60967948278619222</v>
      </c>
    </row>
    <row r="181" ht="15.95" customHeight="1">
      <c r="A181" s="342" t="s">
        <v>485</v>
      </c>
      <c r="B181" s="365" t="s">
        <v>236</v>
      </c>
      <c r="C181" s="59" t="str">
        <f>VLOOKUP(B181,'New template'!A:L,2,FALSE)</f>
        <v>E02310</v>
      </c>
      <c r="D181" s="363">
        <v>336</v>
      </c>
      <c r="E181" s="363">
        <v>278</v>
      </c>
      <c r="F181" s="364">
        <v>0.84999999999999998</v>
      </c>
      <c r="G181" s="44">
        <f t="shared" si="55"/>
        <v>41</v>
      </c>
      <c r="H181" s="45">
        <f t="shared" si="56"/>
        <v>5.9823100000000009</v>
      </c>
      <c r="I181" s="45">
        <f t="shared" si="57"/>
        <v>2010.0561600000003</v>
      </c>
      <c r="J181" s="45">
        <f t="shared" si="58"/>
        <v>0.77770030000000012</v>
      </c>
      <c r="K181" s="46">
        <f t="shared" si="59"/>
        <v>1748.7488592000002</v>
      </c>
      <c r="L181" s="47">
        <v>0.20000000000000001</v>
      </c>
      <c r="M181" s="48">
        <f t="shared" si="60"/>
        <v>349.74977184000005</v>
      </c>
      <c r="N181" s="49">
        <v>0.050000000000000003</v>
      </c>
      <c r="O181" s="50">
        <f t="shared" si="61"/>
        <v>87.437442960000013</v>
      </c>
      <c r="P181" s="49">
        <v>0.050000000000000003</v>
      </c>
      <c r="Q181" s="50">
        <f t="shared" si="62"/>
        <v>87.437442960000013</v>
      </c>
      <c r="R181" s="51">
        <f t="shared" si="63"/>
        <v>3.6400000000000001</v>
      </c>
      <c r="S181" s="52">
        <f t="shared" si="64"/>
        <v>1223.04</v>
      </c>
      <c r="T181" s="53">
        <f t="shared" si="65"/>
        <v>0.60846061136918672</v>
      </c>
    </row>
    <row r="182" ht="15.95" customHeight="1">
      <c r="A182" s="342" t="s">
        <v>485</v>
      </c>
      <c r="B182" s="365" t="s">
        <v>238</v>
      </c>
      <c r="C182" s="59" t="str">
        <f>VLOOKUP(B182,'New template'!A:L,2,FALSE)</f>
        <v>E05372</v>
      </c>
      <c r="D182" s="363">
        <v>68</v>
      </c>
      <c r="E182" s="363">
        <v>88</v>
      </c>
      <c r="F182" s="364">
        <v>0.75</v>
      </c>
      <c r="G182" s="44">
        <f t="shared" si="55"/>
        <v>22</v>
      </c>
      <c r="H182" s="45">
        <f t="shared" si="56"/>
        <v>3.2100200000000001</v>
      </c>
      <c r="I182" s="45">
        <f t="shared" si="57"/>
        <v>218.28136000000001</v>
      </c>
      <c r="J182" s="45">
        <f t="shared" si="58"/>
        <v>0.41730260000000002</v>
      </c>
      <c r="K182" s="46">
        <f t="shared" si="59"/>
        <v>189.9047832</v>
      </c>
      <c r="L182" s="47">
        <v>0.20000000000000001</v>
      </c>
      <c r="M182" s="48">
        <f t="shared" si="60"/>
        <v>37.980956640000002</v>
      </c>
      <c r="N182" s="49">
        <v>0.050000000000000003</v>
      </c>
      <c r="O182" s="50">
        <f t="shared" si="61"/>
        <v>9.4952391600000006</v>
      </c>
      <c r="P182" s="49">
        <v>0.050000000000000003</v>
      </c>
      <c r="Q182" s="50">
        <f t="shared" si="62"/>
        <v>9.4952391600000006</v>
      </c>
      <c r="R182" s="51">
        <f t="shared" si="63"/>
        <v>1.95</v>
      </c>
      <c r="S182" s="52">
        <f t="shared" si="64"/>
        <v>132.59999999999999</v>
      </c>
      <c r="T182" s="53">
        <f t="shared" si="65"/>
        <v>0.60747285063644463</v>
      </c>
    </row>
    <row r="183" ht="15.95" customHeight="1">
      <c r="A183" s="342" t="s">
        <v>485</v>
      </c>
      <c r="B183" s="365" t="s">
        <v>266</v>
      </c>
      <c r="C183" s="59" t="str">
        <f>VLOOKUP(B183,'New template'!A:L,2,FALSE)</f>
        <v>E02278</v>
      </c>
      <c r="D183" s="363">
        <v>18</v>
      </c>
      <c r="E183" s="363">
        <v>198</v>
      </c>
      <c r="F183" s="364">
        <v>0.75</v>
      </c>
      <c r="G183" s="44">
        <f t="shared" si="55"/>
        <v>49</v>
      </c>
      <c r="H183" s="45">
        <f t="shared" si="56"/>
        <v>7.1495900000000008</v>
      </c>
      <c r="I183" s="45">
        <f t="shared" si="57"/>
        <v>128.69262000000001</v>
      </c>
      <c r="J183" s="45">
        <f t="shared" si="58"/>
        <v>0.92944670000000018</v>
      </c>
      <c r="K183" s="46">
        <f t="shared" si="59"/>
        <v>111.96257940000001</v>
      </c>
      <c r="L183" s="47">
        <v>0.20000000000000001</v>
      </c>
      <c r="M183" s="48">
        <f t="shared" si="60"/>
        <v>22.392515880000005</v>
      </c>
      <c r="N183" s="49">
        <v>0.050000000000000003</v>
      </c>
      <c r="O183" s="50">
        <f t="shared" si="61"/>
        <v>5.5981289700000012</v>
      </c>
      <c r="P183" s="49">
        <v>0.050000000000000003</v>
      </c>
      <c r="Q183" s="50">
        <f t="shared" si="62"/>
        <v>5.5981289700000012</v>
      </c>
      <c r="R183" s="51">
        <f t="shared" si="63"/>
        <v>4.3499999999999996</v>
      </c>
      <c r="S183" s="52">
        <f t="shared" si="64"/>
        <v>78.299999999999997</v>
      </c>
      <c r="T183" s="53">
        <f t="shared" si="65"/>
        <v>0.60842649718375452</v>
      </c>
    </row>
    <row r="184" ht="15.95" customHeight="1">
      <c r="A184" s="342" t="s">
        <v>485</v>
      </c>
      <c r="B184" s="365" t="s">
        <v>268</v>
      </c>
      <c r="C184" s="59" t="str">
        <f>VLOOKUP(B184,'New template'!A:L,2,FALSE)</f>
        <v>E05647</v>
      </c>
      <c r="D184" s="363">
        <v>89</v>
      </c>
      <c r="E184" s="363">
        <v>398</v>
      </c>
      <c r="F184" s="364">
        <v>0.84999999999999998</v>
      </c>
      <c r="G184" s="44">
        <f t="shared" si="55"/>
        <v>59</v>
      </c>
      <c r="H184" s="45">
        <f t="shared" si="56"/>
        <v>8.6086900000000011</v>
      </c>
      <c r="I184" s="45">
        <f t="shared" si="57"/>
        <v>766.1734100000001</v>
      </c>
      <c r="J184" s="45">
        <f t="shared" si="58"/>
        <v>1.1191297000000002</v>
      </c>
      <c r="K184" s="46">
        <f t="shared" si="59"/>
        <v>666.57086670000012</v>
      </c>
      <c r="L184" s="47">
        <v>0.20000000000000001</v>
      </c>
      <c r="M184" s="48">
        <f t="shared" si="60"/>
        <v>133.31417334000002</v>
      </c>
      <c r="N184" s="49">
        <v>0.050000000000000003</v>
      </c>
      <c r="O184" s="50">
        <f t="shared" si="61"/>
        <v>33.328543335000006</v>
      </c>
      <c r="P184" s="49">
        <v>0.050000000000000003</v>
      </c>
      <c r="Q184" s="50">
        <f t="shared" si="62"/>
        <v>33.328543335000006</v>
      </c>
      <c r="R184" s="51">
        <f t="shared" si="63"/>
        <v>5.2400000000000002</v>
      </c>
      <c r="S184" s="52">
        <f t="shared" si="64"/>
        <v>466.36000000000001</v>
      </c>
      <c r="T184" s="53">
        <f t="shared" si="65"/>
        <v>0.60868726833002462</v>
      </c>
    </row>
    <row r="185" ht="15.95" customHeight="1">
      <c r="A185" s="342" t="s">
        <v>485</v>
      </c>
      <c r="B185" s="365" t="s">
        <v>270</v>
      </c>
      <c r="C185" s="59" t="str">
        <f>VLOOKUP(B185,'New template'!A:L,2,FALSE)</f>
        <v>E05700</v>
      </c>
      <c r="D185" s="369">
        <v>1</v>
      </c>
      <c r="E185" s="369">
        <v>248</v>
      </c>
      <c r="F185" s="370">
        <v>0</v>
      </c>
      <c r="G185" s="44">
        <f t="shared" si="55"/>
        <v>248</v>
      </c>
      <c r="H185" s="45">
        <f t="shared" si="56"/>
        <v>36.185680000000005</v>
      </c>
      <c r="I185" s="45">
        <f t="shared" si="57"/>
        <v>36.185680000000005</v>
      </c>
      <c r="J185" s="45">
        <f t="shared" si="58"/>
        <v>4.7041384000000006</v>
      </c>
      <c r="K185" s="46">
        <f t="shared" si="59"/>
        <v>31.481541600000003</v>
      </c>
      <c r="L185" s="47">
        <v>0.20000000000000001</v>
      </c>
      <c r="M185" s="48">
        <f t="shared" si="60"/>
        <v>6.2963083200000014</v>
      </c>
      <c r="N185" s="49">
        <v>0.050000000000000003</v>
      </c>
      <c r="O185" s="50">
        <f t="shared" si="61"/>
        <v>1.5740770800000004</v>
      </c>
      <c r="P185" s="49">
        <v>0.050000000000000003</v>
      </c>
      <c r="Q185" s="50">
        <f t="shared" si="62"/>
        <v>1.5740770800000004</v>
      </c>
      <c r="R185" s="51">
        <f t="shared" si="63"/>
        <v>22.039999999999999</v>
      </c>
      <c r="S185" s="52">
        <f t="shared" si="64"/>
        <v>22.039999999999999</v>
      </c>
      <c r="T185" s="53">
        <f t="shared" si="65"/>
        <v>0.60908071922373697</v>
      </c>
    </row>
    <row r="186" ht="15.95" customHeight="1">
      <c r="A186" s="342" t="s">
        <v>485</v>
      </c>
      <c r="B186" s="365" t="s">
        <v>270</v>
      </c>
      <c r="C186" s="59" t="str">
        <f>VLOOKUP(B186,'New template'!A:L,2,FALSE)</f>
        <v>E05700</v>
      </c>
      <c r="D186" s="363">
        <v>47</v>
      </c>
      <c r="E186" s="363">
        <v>248</v>
      </c>
      <c r="F186" s="364">
        <v>0.60080645161290303</v>
      </c>
      <c r="G186" s="44">
        <f t="shared" si="55"/>
        <v>99</v>
      </c>
      <c r="H186" s="45">
        <f t="shared" si="56"/>
        <v>14.44509</v>
      </c>
      <c r="I186" s="45">
        <f t="shared" si="57"/>
        <v>678.91922999999997</v>
      </c>
      <c r="J186" s="45">
        <f t="shared" si="58"/>
        <v>1.8778617000000002</v>
      </c>
      <c r="K186" s="46">
        <f t="shared" si="59"/>
        <v>590.65973010000005</v>
      </c>
      <c r="L186" s="47">
        <v>0.20000000000000001</v>
      </c>
      <c r="M186" s="48">
        <f t="shared" si="60"/>
        <v>118.13194602000002</v>
      </c>
      <c r="N186" s="49">
        <v>0.050000000000000003</v>
      </c>
      <c r="O186" s="50">
        <f t="shared" si="61"/>
        <v>29.532986505000004</v>
      </c>
      <c r="P186" s="49">
        <v>0.050000000000000003</v>
      </c>
      <c r="Q186" s="50">
        <f t="shared" si="62"/>
        <v>29.532986505000004</v>
      </c>
      <c r="R186" s="51">
        <f t="shared" si="63"/>
        <v>8.8000000000000007</v>
      </c>
      <c r="S186" s="52">
        <f t="shared" si="64"/>
        <v>413.60000000000002</v>
      </c>
      <c r="T186" s="53">
        <f t="shared" si="65"/>
        <v>0.60920354251859976</v>
      </c>
    </row>
    <row r="187" ht="15.95" customHeight="1">
      <c r="A187" s="342" t="s">
        <v>485</v>
      </c>
      <c r="B187" s="365" t="s">
        <v>270</v>
      </c>
      <c r="C187" s="59" t="str">
        <f>VLOOKUP(B187,'New template'!A:L,2,FALSE)</f>
        <v>E05700</v>
      </c>
      <c r="D187" s="363">
        <v>215</v>
      </c>
      <c r="E187" s="363">
        <v>248</v>
      </c>
      <c r="F187" s="364">
        <v>0.59999999999999998</v>
      </c>
      <c r="G187" s="44">
        <f t="shared" si="55"/>
        <v>99</v>
      </c>
      <c r="H187" s="45">
        <f t="shared" si="56"/>
        <v>14.44509</v>
      </c>
      <c r="I187" s="45">
        <f t="shared" si="57"/>
        <v>3105.6943500000002</v>
      </c>
      <c r="J187" s="45">
        <f t="shared" si="58"/>
        <v>1.8778617000000002</v>
      </c>
      <c r="K187" s="46">
        <f t="shared" si="59"/>
        <v>2701.9540845000001</v>
      </c>
      <c r="L187" s="47">
        <v>0.20000000000000001</v>
      </c>
      <c r="M187" s="48">
        <f t="shared" si="60"/>
        <v>540.3908169</v>
      </c>
      <c r="N187" s="49">
        <v>0.050000000000000003</v>
      </c>
      <c r="O187" s="50">
        <f t="shared" si="61"/>
        <v>135.097704225</v>
      </c>
      <c r="P187" s="49">
        <v>0.050000000000000003</v>
      </c>
      <c r="Q187" s="50">
        <f t="shared" si="62"/>
        <v>135.097704225</v>
      </c>
      <c r="R187" s="51">
        <f t="shared" si="63"/>
        <v>8.8000000000000007</v>
      </c>
      <c r="S187" s="52">
        <f t="shared" si="64"/>
        <v>1892.0000000000002</v>
      </c>
      <c r="T187" s="53">
        <f t="shared" si="65"/>
        <v>0.60920354251859976</v>
      </c>
    </row>
    <row r="188" ht="15.95" customHeight="1">
      <c r="A188" s="342" t="s">
        <v>485</v>
      </c>
      <c r="B188" s="365" t="s">
        <v>518</v>
      </c>
      <c r="C188" s="40" t="s">
        <v>557</v>
      </c>
      <c r="D188" s="363">
        <v>71</v>
      </c>
      <c r="E188" s="363">
        <v>298</v>
      </c>
      <c r="F188" s="364">
        <v>0.59999999999999998</v>
      </c>
      <c r="G188" s="44">
        <f t="shared" si="55"/>
        <v>119</v>
      </c>
      <c r="H188" s="45">
        <f t="shared" si="56"/>
        <v>17.363290000000003</v>
      </c>
      <c r="I188" s="45">
        <f t="shared" si="57"/>
        <v>1232.7935900000002</v>
      </c>
      <c r="J188" s="45">
        <f t="shared" si="58"/>
        <v>2.2572277000000005</v>
      </c>
      <c r="K188" s="46">
        <f t="shared" si="59"/>
        <v>1072.5304233000002</v>
      </c>
      <c r="L188" s="47">
        <v>0.20000000000000001</v>
      </c>
      <c r="M188" s="48">
        <f t="shared" si="60"/>
        <v>214.50608466000006</v>
      </c>
      <c r="N188" s="49">
        <v>0.050000000000000003</v>
      </c>
      <c r="O188" s="50">
        <f t="shared" si="61"/>
        <v>53.626521165000014</v>
      </c>
      <c r="P188" s="49">
        <v>0.050000000000000003</v>
      </c>
      <c r="Q188" s="50">
        <f t="shared" si="62"/>
        <v>53.626521165000014</v>
      </c>
      <c r="R188" s="51">
        <f t="shared" si="63"/>
        <v>10.57</v>
      </c>
      <c r="S188" s="52">
        <f t="shared" si="64"/>
        <v>750.47000000000003</v>
      </c>
      <c r="T188" s="53">
        <f t="shared" si="65"/>
        <v>0.60875559873733598</v>
      </c>
    </row>
    <row r="189" ht="15.95" customHeight="1">
      <c r="A189" s="342" t="s">
        <v>485</v>
      </c>
      <c r="B189" s="365" t="s">
        <v>498</v>
      </c>
      <c r="C189" s="40" t="s">
        <v>558</v>
      </c>
      <c r="D189" s="363">
        <v>12</v>
      </c>
      <c r="E189" s="363">
        <v>398</v>
      </c>
      <c r="F189" s="364">
        <v>0.40000000000000002</v>
      </c>
      <c r="G189" s="44">
        <f t="shared" si="55"/>
        <v>238</v>
      </c>
      <c r="H189" s="45">
        <f t="shared" si="56"/>
        <v>34.726580000000006</v>
      </c>
      <c r="I189" s="45">
        <f t="shared" si="57"/>
        <v>416.71896000000004</v>
      </c>
      <c r="J189" s="45">
        <f t="shared" si="58"/>
        <v>4.514455400000001</v>
      </c>
      <c r="K189" s="46">
        <f t="shared" si="59"/>
        <v>362.5454952</v>
      </c>
      <c r="L189" s="47">
        <v>0.20000000000000001</v>
      </c>
      <c r="M189" s="48">
        <f t="shared" si="60"/>
        <v>72.509099040000009</v>
      </c>
      <c r="N189" s="49">
        <v>0.050000000000000003</v>
      </c>
      <c r="O189" s="50">
        <f t="shared" si="61"/>
        <v>18.127274760000002</v>
      </c>
      <c r="P189" s="49">
        <v>0.050000000000000003</v>
      </c>
      <c r="Q189" s="50">
        <f t="shared" si="62"/>
        <v>18.127274760000002</v>
      </c>
      <c r="R189" s="51">
        <f t="shared" si="63"/>
        <v>21.149999999999999</v>
      </c>
      <c r="S189" s="52">
        <f t="shared" si="64"/>
        <v>253.79999999999998</v>
      </c>
      <c r="T189" s="53">
        <f t="shared" si="65"/>
        <v>0.60904356259671977</v>
      </c>
    </row>
    <row r="190" ht="15.95" customHeight="1">
      <c r="A190" s="342" t="s">
        <v>485</v>
      </c>
      <c r="B190" s="365" t="s">
        <v>499</v>
      </c>
      <c r="C190" s="40" t="s">
        <v>559</v>
      </c>
      <c r="D190" s="363">
        <v>1</v>
      </c>
      <c r="E190" s="363">
        <v>448</v>
      </c>
      <c r="F190" s="364">
        <v>0</v>
      </c>
      <c r="G190" s="44">
        <f t="shared" si="55"/>
        <v>448</v>
      </c>
      <c r="H190" s="45">
        <f t="shared" si="56"/>
        <v>65.367680000000007</v>
      </c>
      <c r="I190" s="45">
        <f t="shared" si="57"/>
        <v>65.367680000000007</v>
      </c>
      <c r="J190" s="45">
        <f t="shared" si="58"/>
        <v>8.4977984000000006</v>
      </c>
      <c r="K190" s="46">
        <f t="shared" si="59"/>
        <v>56.869881600000006</v>
      </c>
      <c r="L190" s="47">
        <v>0.20000000000000001</v>
      </c>
      <c r="M190" s="48">
        <f t="shared" si="60"/>
        <v>11.373976320000002</v>
      </c>
      <c r="N190" s="49">
        <v>0.050000000000000003</v>
      </c>
      <c r="O190" s="50">
        <f t="shared" si="61"/>
        <v>2.8434940800000006</v>
      </c>
      <c r="P190" s="49">
        <v>0.050000000000000003</v>
      </c>
      <c r="Q190" s="50">
        <f t="shared" si="62"/>
        <v>2.8434940800000006</v>
      </c>
      <c r="R190" s="51">
        <f t="shared" si="63"/>
        <v>39.810000000000002</v>
      </c>
      <c r="S190" s="52">
        <f t="shared" si="64"/>
        <v>39.810000000000002</v>
      </c>
      <c r="T190" s="53">
        <f t="shared" si="65"/>
        <v>0.60901656598490261</v>
      </c>
    </row>
    <row r="191" ht="15.95" customHeight="1">
      <c r="A191" s="342" t="s">
        <v>485</v>
      </c>
      <c r="B191" s="365" t="s">
        <v>499</v>
      </c>
      <c r="C191" s="40" t="s">
        <v>559</v>
      </c>
      <c r="D191" s="363">
        <v>118</v>
      </c>
      <c r="E191" s="363">
        <v>448</v>
      </c>
      <c r="F191" s="364">
        <v>0.40000000000000002</v>
      </c>
      <c r="G191" s="44">
        <f t="shared" si="55"/>
        <v>268</v>
      </c>
      <c r="H191" s="45">
        <f t="shared" si="56"/>
        <v>39.103880000000004</v>
      </c>
      <c r="I191" s="45">
        <f t="shared" si="57"/>
        <v>4614.2578400000002</v>
      </c>
      <c r="J191" s="45">
        <f t="shared" si="58"/>
        <v>5.0835044000000007</v>
      </c>
      <c r="K191" s="46">
        <f t="shared" si="59"/>
        <v>4014.4043208000003</v>
      </c>
      <c r="L191" s="47">
        <v>0.20000000000000001</v>
      </c>
      <c r="M191" s="48">
        <f t="shared" si="60"/>
        <v>802.8808641600001</v>
      </c>
      <c r="N191" s="49">
        <v>0.050000000000000003</v>
      </c>
      <c r="O191" s="50">
        <f t="shared" si="61"/>
        <v>200.72021604000003</v>
      </c>
      <c r="P191" s="49">
        <v>0.050000000000000003</v>
      </c>
      <c r="Q191" s="50">
        <f t="shared" si="62"/>
        <v>200.72021604000003</v>
      </c>
      <c r="R191" s="51">
        <f t="shared" si="63"/>
        <v>23.809999999999999</v>
      </c>
      <c r="S191" s="52">
        <f t="shared" si="64"/>
        <v>2809.5799999999999</v>
      </c>
      <c r="T191" s="53">
        <f t="shared" si="65"/>
        <v>0.60889098473092695</v>
      </c>
    </row>
    <row r="192" ht="15.95" customHeight="1">
      <c r="A192" s="342" t="s">
        <v>485</v>
      </c>
      <c r="B192" s="365" t="s">
        <v>280</v>
      </c>
      <c r="C192" s="59" t="str">
        <f>VLOOKUP(B192,'New template'!A:L,2,FALSE)</f>
        <v>E03045</v>
      </c>
      <c r="D192" s="363">
        <v>113</v>
      </c>
      <c r="E192" s="363">
        <v>348</v>
      </c>
      <c r="F192" s="364">
        <v>0.59999999999999998</v>
      </c>
      <c r="G192" s="44">
        <f t="shared" si="55"/>
        <v>139</v>
      </c>
      <c r="H192" s="45">
        <f t="shared" si="56"/>
        <v>20.281490000000002</v>
      </c>
      <c r="I192" s="45">
        <f t="shared" si="57"/>
        <v>2291.8083700000002</v>
      </c>
      <c r="J192" s="45">
        <f t="shared" si="58"/>
        <v>2.6365937000000002</v>
      </c>
      <c r="K192" s="46">
        <f t="shared" si="59"/>
        <v>1993.8732819000004</v>
      </c>
      <c r="L192" s="47">
        <v>0.20000000000000001</v>
      </c>
      <c r="M192" s="48">
        <f t="shared" si="60"/>
        <v>398.77465638000012</v>
      </c>
      <c r="N192" s="49">
        <v>0.050000000000000003</v>
      </c>
      <c r="O192" s="50">
        <f t="shared" si="61"/>
        <v>99.693664095000031</v>
      </c>
      <c r="P192" s="49">
        <v>0.050000000000000003</v>
      </c>
      <c r="Q192" s="50">
        <f t="shared" si="62"/>
        <v>99.693664095000031</v>
      </c>
      <c r="R192" s="51">
        <f t="shared" si="63"/>
        <v>12.35</v>
      </c>
      <c r="S192" s="52">
        <f t="shared" si="64"/>
        <v>1395.55</v>
      </c>
      <c r="T192" s="53">
        <f t="shared" si="65"/>
        <v>0.60892962006243123</v>
      </c>
    </row>
    <row r="193" ht="15.95" customHeight="1">
      <c r="A193" s="342" t="s">
        <v>485</v>
      </c>
      <c r="B193" s="365" t="s">
        <v>282</v>
      </c>
      <c r="C193" s="59" t="str">
        <f>VLOOKUP(B193,'New template'!A:L,2,FALSE)</f>
        <v>E05096</v>
      </c>
      <c r="D193" s="363">
        <v>98</v>
      </c>
      <c r="E193" s="363">
        <v>498</v>
      </c>
      <c r="F193" s="364">
        <v>0.59999999999999998</v>
      </c>
      <c r="G193" s="44">
        <f t="shared" si="55"/>
        <v>199</v>
      </c>
      <c r="H193" s="45">
        <f t="shared" si="56"/>
        <v>29.036090000000002</v>
      </c>
      <c r="I193" s="45">
        <f t="shared" si="57"/>
        <v>2845.5368200000003</v>
      </c>
      <c r="J193" s="45">
        <f t="shared" si="58"/>
        <v>3.7746917000000004</v>
      </c>
      <c r="K193" s="46">
        <f t="shared" si="59"/>
        <v>2475.6170333999999</v>
      </c>
      <c r="L193" s="47">
        <v>0.20000000000000001</v>
      </c>
      <c r="M193" s="48">
        <f t="shared" si="60"/>
        <v>495.12340668000002</v>
      </c>
      <c r="N193" s="49">
        <v>0.050000000000000003</v>
      </c>
      <c r="O193" s="50">
        <f t="shared" si="61"/>
        <v>123.78085167</v>
      </c>
      <c r="P193" s="49">
        <v>0.050000000000000003</v>
      </c>
      <c r="Q193" s="50">
        <f t="shared" si="62"/>
        <v>123.78085167</v>
      </c>
      <c r="R193" s="51">
        <f t="shared" si="63"/>
        <v>17.68</v>
      </c>
      <c r="S193" s="52">
        <f t="shared" si="64"/>
        <v>1732.6399999999999</v>
      </c>
      <c r="T193" s="53">
        <f t="shared" si="65"/>
        <v>0.60889741008517317</v>
      </c>
    </row>
    <row r="194" ht="15.95" customHeight="1">
      <c r="A194" s="342" t="s">
        <v>485</v>
      </c>
      <c r="B194" s="365" t="s">
        <v>246</v>
      </c>
      <c r="C194" s="59" t="str">
        <f>VLOOKUP(B194,'New template'!A:L,2,FALSE)</f>
        <v>E06129</v>
      </c>
      <c r="D194" s="363">
        <v>3</v>
      </c>
      <c r="E194" s="363">
        <v>248</v>
      </c>
      <c r="F194" s="364">
        <v>0</v>
      </c>
      <c r="G194" s="44">
        <f t="shared" si="55"/>
        <v>248</v>
      </c>
      <c r="H194" s="45">
        <f t="shared" si="56"/>
        <v>36.185680000000005</v>
      </c>
      <c r="I194" s="45">
        <f t="shared" si="57"/>
        <v>108.55704000000001</v>
      </c>
      <c r="J194" s="45">
        <f t="shared" si="58"/>
        <v>4.7041384000000006</v>
      </c>
      <c r="K194" s="46">
        <f t="shared" si="59"/>
        <v>94.444624800000014</v>
      </c>
      <c r="L194" s="47">
        <v>0.20000000000000001</v>
      </c>
      <c r="M194" s="48">
        <f t="shared" si="60"/>
        <v>18.888924960000004</v>
      </c>
      <c r="N194" s="49">
        <v>0.050000000000000003</v>
      </c>
      <c r="O194" s="50">
        <f t="shared" si="61"/>
        <v>4.7222312400000011</v>
      </c>
      <c r="P194" s="49">
        <v>0.050000000000000003</v>
      </c>
      <c r="Q194" s="50">
        <f t="shared" si="62"/>
        <v>4.7222312400000011</v>
      </c>
      <c r="R194" s="51">
        <f t="shared" si="63"/>
        <v>22.039999999999999</v>
      </c>
      <c r="S194" s="52">
        <f t="shared" si="64"/>
        <v>66.120000000000005</v>
      </c>
      <c r="T194" s="53">
        <f t="shared" si="65"/>
        <v>0.60908071922373708</v>
      </c>
    </row>
    <row r="195" ht="15.95" customHeight="1">
      <c r="A195" s="342" t="s">
        <v>485</v>
      </c>
      <c r="B195" s="365" t="s">
        <v>246</v>
      </c>
      <c r="C195" s="59" t="str">
        <f>VLOOKUP(B195,'New template'!A:L,2,FALSE)</f>
        <v>E06129</v>
      </c>
      <c r="D195" s="363">
        <v>170</v>
      </c>
      <c r="E195" s="363">
        <v>248</v>
      </c>
      <c r="F195" s="364">
        <v>0.40000000000000002</v>
      </c>
      <c r="G195" s="44">
        <f t="shared" si="55"/>
        <v>148</v>
      </c>
      <c r="H195" s="45">
        <f t="shared" si="56"/>
        <v>21.59468</v>
      </c>
      <c r="I195" s="45">
        <f t="shared" si="57"/>
        <v>3671.0956000000001</v>
      </c>
      <c r="J195" s="45">
        <f t="shared" si="58"/>
        <v>2.8073084000000001</v>
      </c>
      <c r="K195" s="46">
        <f t="shared" si="59"/>
        <v>3193.8531720000001</v>
      </c>
      <c r="L195" s="47">
        <v>0.20000000000000001</v>
      </c>
      <c r="M195" s="48">
        <f t="shared" si="60"/>
        <v>638.77063440000006</v>
      </c>
      <c r="N195" s="49">
        <v>0.050000000000000003</v>
      </c>
      <c r="O195" s="50">
        <f t="shared" si="61"/>
        <v>159.69265860000002</v>
      </c>
      <c r="P195" s="49">
        <v>0.050000000000000003</v>
      </c>
      <c r="Q195" s="50">
        <f t="shared" si="62"/>
        <v>159.69265860000002</v>
      </c>
      <c r="R195" s="51">
        <f t="shared" si="63"/>
        <v>13.15</v>
      </c>
      <c r="S195" s="52">
        <f t="shared" si="64"/>
        <v>2235.5</v>
      </c>
      <c r="T195" s="53">
        <f t="shared" si="65"/>
        <v>0.60894627750909014</v>
      </c>
    </row>
    <row r="196" ht="15.95" customHeight="1">
      <c r="A196" s="342" t="s">
        <v>485</v>
      </c>
      <c r="B196" s="365" t="s">
        <v>248</v>
      </c>
      <c r="C196" s="59" t="str">
        <f>VLOOKUP(B196,'New template'!A:L,2,FALSE)</f>
        <v>E06635</v>
      </c>
      <c r="D196" s="363">
        <v>85</v>
      </c>
      <c r="E196" s="363">
        <v>348</v>
      </c>
      <c r="F196" s="364">
        <v>0.40000000000000002</v>
      </c>
      <c r="G196" s="44">
        <f t="shared" si="55"/>
        <v>208</v>
      </c>
      <c r="H196" s="45">
        <f t="shared" si="56"/>
        <v>30.349280000000004</v>
      </c>
      <c r="I196" s="45">
        <f t="shared" si="57"/>
        <v>2579.6888000000004</v>
      </c>
      <c r="J196" s="45">
        <f t="shared" si="58"/>
        <v>3.9454064000000004</v>
      </c>
      <c r="K196" s="46">
        <f t="shared" si="59"/>
        <v>2244.3292560000004</v>
      </c>
      <c r="L196" s="47">
        <v>0.20000000000000001</v>
      </c>
      <c r="M196" s="48">
        <f t="shared" si="60"/>
        <v>448.86585120000012</v>
      </c>
      <c r="N196" s="49">
        <v>0.050000000000000003</v>
      </c>
      <c r="O196" s="50">
        <f t="shared" si="61"/>
        <v>112.21646280000003</v>
      </c>
      <c r="P196" s="49">
        <v>0.050000000000000003</v>
      </c>
      <c r="Q196" s="50">
        <f t="shared" si="62"/>
        <v>112.21646280000003</v>
      </c>
      <c r="R196" s="51">
        <f t="shared" si="63"/>
        <v>18.48</v>
      </c>
      <c r="S196" s="52">
        <f t="shared" si="64"/>
        <v>1570.8</v>
      </c>
      <c r="T196" s="53">
        <f t="shared" si="65"/>
        <v>0.60891065620008111</v>
      </c>
    </row>
    <row r="197" ht="15.95" customHeight="1">
      <c r="A197" s="342" t="s">
        <v>485</v>
      </c>
      <c r="B197" s="365" t="s">
        <v>250</v>
      </c>
      <c r="C197" s="59" t="str">
        <f>VLOOKUP(B197,'New template'!A:L,2,FALSE)</f>
        <v>E03024</v>
      </c>
      <c r="D197" s="363">
        <v>1</v>
      </c>
      <c r="E197" s="363">
        <v>198</v>
      </c>
      <c r="F197" s="364">
        <v>0</v>
      </c>
      <c r="G197" s="44">
        <f t="shared" si="55"/>
        <v>198</v>
      </c>
      <c r="H197" s="45">
        <f t="shared" si="56"/>
        <v>28.890180000000001</v>
      </c>
      <c r="I197" s="45">
        <f t="shared" si="57"/>
        <v>28.890180000000001</v>
      </c>
      <c r="J197" s="45">
        <f t="shared" si="58"/>
        <v>3.7557234000000004</v>
      </c>
      <c r="K197" s="46">
        <f t="shared" si="59"/>
        <v>25.1344566</v>
      </c>
      <c r="L197" s="47">
        <v>0.20000000000000001</v>
      </c>
      <c r="M197" s="48">
        <f t="shared" si="60"/>
        <v>5.0268913200000007</v>
      </c>
      <c r="N197" s="49">
        <v>0.050000000000000003</v>
      </c>
      <c r="O197" s="50">
        <f t="shared" si="61"/>
        <v>1.2567228300000002</v>
      </c>
      <c r="P197" s="49">
        <v>0.050000000000000003</v>
      </c>
      <c r="Q197" s="50">
        <f t="shared" si="62"/>
        <v>1.2567228300000002</v>
      </c>
      <c r="R197" s="51">
        <f t="shared" si="63"/>
        <v>17.59</v>
      </c>
      <c r="S197" s="52">
        <f t="shared" si="64"/>
        <v>17.59</v>
      </c>
      <c r="T197" s="53">
        <f t="shared" si="65"/>
        <v>0.60885740414216871</v>
      </c>
    </row>
    <row r="198" ht="15.95" customHeight="1">
      <c r="A198" s="342" t="s">
        <v>485</v>
      </c>
      <c r="B198" s="365" t="s">
        <v>250</v>
      </c>
      <c r="C198" s="59" t="str">
        <f>VLOOKUP(B198,'New template'!A:L,2,FALSE)</f>
        <v>E03024</v>
      </c>
      <c r="D198" s="363">
        <v>123</v>
      </c>
      <c r="E198" s="363">
        <v>198</v>
      </c>
      <c r="F198" s="364">
        <v>0.75</v>
      </c>
      <c r="G198" s="44">
        <f t="shared" si="55"/>
        <v>49</v>
      </c>
      <c r="H198" s="45">
        <f t="shared" si="56"/>
        <v>7.1495900000000008</v>
      </c>
      <c r="I198" s="45">
        <f t="shared" si="57"/>
        <v>879.39957000000004</v>
      </c>
      <c r="J198" s="45">
        <f t="shared" si="58"/>
        <v>0.92944670000000018</v>
      </c>
      <c r="K198" s="46">
        <f t="shared" si="59"/>
        <v>765.07762590000004</v>
      </c>
      <c r="L198" s="47">
        <v>0.20000000000000001</v>
      </c>
      <c r="M198" s="48">
        <f t="shared" si="60"/>
        <v>153.01552518000003</v>
      </c>
      <c r="N198" s="49">
        <v>0.050000000000000003</v>
      </c>
      <c r="O198" s="50">
        <f t="shared" si="61"/>
        <v>38.253881295000006</v>
      </c>
      <c r="P198" s="49">
        <v>0.050000000000000003</v>
      </c>
      <c r="Q198" s="50">
        <f t="shared" si="62"/>
        <v>38.253881295000006</v>
      </c>
      <c r="R198" s="51">
        <f t="shared" si="63"/>
        <v>4.3499999999999996</v>
      </c>
      <c r="S198" s="52">
        <f t="shared" si="64"/>
        <v>535.04999999999995</v>
      </c>
      <c r="T198" s="53">
        <f t="shared" si="65"/>
        <v>0.60842649718375452</v>
      </c>
    </row>
    <row r="199" ht="15.95" customHeight="1">
      <c r="A199" s="342" t="s">
        <v>485</v>
      </c>
      <c r="B199" s="365" t="s">
        <v>252</v>
      </c>
      <c r="C199" s="59" t="str">
        <f>VLOOKUP(B199,'New template'!A:L,2,FALSE)</f>
        <v>E06161</v>
      </c>
      <c r="D199" s="363">
        <v>72</v>
      </c>
      <c r="E199" s="363">
        <v>398</v>
      </c>
      <c r="F199" s="364">
        <v>0.75</v>
      </c>
      <c r="G199" s="44">
        <f t="shared" si="55"/>
        <v>99</v>
      </c>
      <c r="H199" s="45">
        <f t="shared" si="56"/>
        <v>14.44509</v>
      </c>
      <c r="I199" s="45">
        <f t="shared" si="57"/>
        <v>1040.04648</v>
      </c>
      <c r="J199" s="45">
        <f t="shared" si="58"/>
        <v>1.8778617000000002</v>
      </c>
      <c r="K199" s="46">
        <f t="shared" si="59"/>
        <v>904.84043759999997</v>
      </c>
      <c r="L199" s="47">
        <v>0.20000000000000001</v>
      </c>
      <c r="M199" s="48">
        <f t="shared" si="60"/>
        <v>180.96808752000001</v>
      </c>
      <c r="N199" s="49">
        <v>0.050000000000000003</v>
      </c>
      <c r="O199" s="50">
        <f t="shared" si="61"/>
        <v>45.242021880000003</v>
      </c>
      <c r="P199" s="49">
        <v>0.050000000000000003</v>
      </c>
      <c r="Q199" s="50">
        <f t="shared" si="62"/>
        <v>45.242021880000003</v>
      </c>
      <c r="R199" s="51">
        <f t="shared" si="63"/>
        <v>8.8000000000000007</v>
      </c>
      <c r="S199" s="52">
        <f t="shared" si="64"/>
        <v>633.60000000000002</v>
      </c>
      <c r="T199" s="53">
        <f t="shared" si="65"/>
        <v>0.60920354251859976</v>
      </c>
    </row>
    <row r="200" ht="15.95" customHeight="1">
      <c r="A200" s="342" t="s">
        <v>485</v>
      </c>
      <c r="B200" s="365" t="s">
        <v>254</v>
      </c>
      <c r="C200" s="59" t="str">
        <f>VLOOKUP(B200,'New template'!A:L,2,FALSE)</f>
        <v>E06160</v>
      </c>
      <c r="D200" s="363">
        <v>1</v>
      </c>
      <c r="E200" s="363">
        <v>168</v>
      </c>
      <c r="F200" s="364">
        <v>0</v>
      </c>
      <c r="G200" s="44">
        <f t="shared" si="55"/>
        <v>168</v>
      </c>
      <c r="H200" s="45">
        <f t="shared" si="56"/>
        <v>24.512880000000003</v>
      </c>
      <c r="I200" s="45">
        <f t="shared" si="57"/>
        <v>24.512880000000003</v>
      </c>
      <c r="J200" s="45">
        <f t="shared" si="58"/>
        <v>3.1866744000000002</v>
      </c>
      <c r="K200" s="46">
        <f t="shared" si="59"/>
        <v>21.326205600000002</v>
      </c>
      <c r="L200" s="47">
        <v>0.20000000000000001</v>
      </c>
      <c r="M200" s="48">
        <f t="shared" si="60"/>
        <v>4.2652411200000007</v>
      </c>
      <c r="N200" s="49">
        <v>0.050000000000000003</v>
      </c>
      <c r="O200" s="50">
        <f t="shared" si="61"/>
        <v>1.0663102800000002</v>
      </c>
      <c r="P200" s="49">
        <v>0.050000000000000003</v>
      </c>
      <c r="Q200" s="50">
        <f t="shared" si="62"/>
        <v>1.0663102800000002</v>
      </c>
      <c r="R200" s="51">
        <f t="shared" si="63"/>
        <v>14.93</v>
      </c>
      <c r="S200" s="52">
        <f t="shared" si="64"/>
        <v>14.93</v>
      </c>
      <c r="T200" s="53">
        <f t="shared" si="65"/>
        <v>0.60906755958500181</v>
      </c>
    </row>
    <row r="201" ht="15.95" customHeight="1">
      <c r="A201" s="342" t="s">
        <v>485</v>
      </c>
      <c r="B201" s="365" t="s">
        <v>254</v>
      </c>
      <c r="C201" s="59" t="str">
        <f>VLOOKUP(B201,'New template'!A:L,2,FALSE)</f>
        <v>E06160</v>
      </c>
      <c r="D201" s="363">
        <v>1773</v>
      </c>
      <c r="E201" s="363">
        <v>168</v>
      </c>
      <c r="F201" s="364">
        <v>0.75</v>
      </c>
      <c r="G201" s="44">
        <f t="shared" si="55"/>
        <v>42</v>
      </c>
      <c r="H201" s="45">
        <f t="shared" si="56"/>
        <v>6.1282200000000007</v>
      </c>
      <c r="I201" s="45">
        <f t="shared" si="57"/>
        <v>10865.334060000001</v>
      </c>
      <c r="J201" s="45">
        <f t="shared" si="58"/>
        <v>0.79666860000000006</v>
      </c>
      <c r="K201" s="46">
        <f t="shared" si="59"/>
        <v>9452.840632200001</v>
      </c>
      <c r="L201" s="47">
        <v>0.20000000000000001</v>
      </c>
      <c r="M201" s="48">
        <f t="shared" si="60"/>
        <v>1890.5681264400002</v>
      </c>
      <c r="N201" s="49">
        <v>0.050000000000000003</v>
      </c>
      <c r="O201" s="50">
        <f t="shared" si="61"/>
        <v>472.64203161000006</v>
      </c>
      <c r="P201" s="49">
        <v>0.050000000000000003</v>
      </c>
      <c r="Q201" s="50">
        <f t="shared" si="62"/>
        <v>472.64203161000006</v>
      </c>
      <c r="R201" s="51">
        <f t="shared" si="63"/>
        <v>3.73</v>
      </c>
      <c r="S201" s="52">
        <f t="shared" si="64"/>
        <v>6613.29</v>
      </c>
      <c r="T201" s="53">
        <f t="shared" si="65"/>
        <v>0.60865961078420805</v>
      </c>
    </row>
    <row r="202" ht="15.95" customHeight="1">
      <c r="A202" s="342" t="s">
        <v>485</v>
      </c>
      <c r="B202" s="365" t="s">
        <v>256</v>
      </c>
      <c r="C202" s="59" t="str">
        <f>VLOOKUP(B202,'New template'!A:L,2,FALSE)</f>
        <v>E06168</v>
      </c>
      <c r="D202" s="363">
        <v>53</v>
      </c>
      <c r="E202" s="363">
        <v>178</v>
      </c>
      <c r="F202" s="364">
        <v>0.67000000000000004</v>
      </c>
      <c r="G202" s="44">
        <f t="shared" si="55"/>
        <v>58</v>
      </c>
      <c r="H202" s="45">
        <f t="shared" si="56"/>
        <v>8.4627800000000004</v>
      </c>
      <c r="I202" s="45">
        <f t="shared" si="57"/>
        <v>448.52734000000004</v>
      </c>
      <c r="J202" s="45">
        <f t="shared" si="58"/>
        <v>1.1001614000000002</v>
      </c>
      <c r="K202" s="46">
        <f t="shared" si="59"/>
        <v>390.21878580000003</v>
      </c>
      <c r="L202" s="47">
        <v>0.20000000000000001</v>
      </c>
      <c r="M202" s="48">
        <f t="shared" si="60"/>
        <v>78.043757160000013</v>
      </c>
      <c r="N202" s="49">
        <v>0.050000000000000003</v>
      </c>
      <c r="O202" s="50">
        <f t="shared" si="61"/>
        <v>19.510939290000003</v>
      </c>
      <c r="P202" s="49">
        <v>0.050000000000000003</v>
      </c>
      <c r="Q202" s="50">
        <f t="shared" si="62"/>
        <v>19.510939290000003</v>
      </c>
      <c r="R202" s="51">
        <f t="shared" si="63"/>
        <v>5.1500000000000004</v>
      </c>
      <c r="S202" s="52">
        <f t="shared" si="64"/>
        <v>272.95000000000005</v>
      </c>
      <c r="T202" s="53">
        <f t="shared" si="65"/>
        <v>0.60854707318398926</v>
      </c>
    </row>
    <row r="203" ht="15.95" customHeight="1">
      <c r="A203" s="342" t="s">
        <v>485</v>
      </c>
      <c r="B203" s="365" t="s">
        <v>258</v>
      </c>
      <c r="C203" s="59" t="str">
        <f>VLOOKUP(B203,'New template'!A:L,2,FALSE)</f>
        <v>E06162</v>
      </c>
      <c r="D203" s="363">
        <v>52</v>
      </c>
      <c r="E203" s="363">
        <v>498</v>
      </c>
      <c r="F203" s="364">
        <v>0.59999999999999998</v>
      </c>
      <c r="G203" s="44">
        <f t="shared" si="55"/>
        <v>199</v>
      </c>
      <c r="H203" s="45">
        <f t="shared" si="56"/>
        <v>29.036090000000002</v>
      </c>
      <c r="I203" s="45">
        <f t="shared" si="57"/>
        <v>1509.8766800000001</v>
      </c>
      <c r="J203" s="45">
        <f t="shared" si="58"/>
        <v>3.7746917000000004</v>
      </c>
      <c r="K203" s="46">
        <f t="shared" si="59"/>
        <v>1313.5927116</v>
      </c>
      <c r="L203" s="47">
        <v>0.20000000000000001</v>
      </c>
      <c r="M203" s="48">
        <f t="shared" si="60"/>
        <v>262.71854232000004</v>
      </c>
      <c r="N203" s="49">
        <v>0.050000000000000003</v>
      </c>
      <c r="O203" s="50">
        <f t="shared" si="61"/>
        <v>65.67963558000001</v>
      </c>
      <c r="P203" s="49">
        <v>0.050000000000000003</v>
      </c>
      <c r="Q203" s="50">
        <f t="shared" si="62"/>
        <v>65.67963558000001</v>
      </c>
      <c r="R203" s="51">
        <f t="shared" si="63"/>
        <v>17.68</v>
      </c>
      <c r="S203" s="52">
        <f t="shared" si="64"/>
        <v>919.36000000000001</v>
      </c>
      <c r="T203" s="53">
        <f t="shared" si="65"/>
        <v>0.60889741008517329</v>
      </c>
    </row>
    <row r="204" ht="15.95" customHeight="1">
      <c r="A204" s="342" t="s">
        <v>485</v>
      </c>
      <c r="B204" s="365" t="s">
        <v>595</v>
      </c>
      <c r="C204" s="371" t="s">
        <v>596</v>
      </c>
      <c r="D204" s="363">
        <v>6</v>
      </c>
      <c r="E204" s="363">
        <v>198</v>
      </c>
      <c r="F204" s="364">
        <v>0</v>
      </c>
      <c r="G204" s="44">
        <f t="shared" si="55"/>
        <v>198</v>
      </c>
      <c r="H204" s="45">
        <f t="shared" si="56"/>
        <v>28.890180000000001</v>
      </c>
      <c r="I204" s="45">
        <f t="shared" si="57"/>
        <v>173.34108000000001</v>
      </c>
      <c r="J204" s="45">
        <f t="shared" si="58"/>
        <v>3.7557234000000004</v>
      </c>
      <c r="K204" s="46">
        <f t="shared" si="59"/>
        <v>150.80673960000001</v>
      </c>
      <c r="L204" s="47">
        <v>0.20000000000000001</v>
      </c>
      <c r="M204" s="48">
        <f t="shared" si="60"/>
        <v>30.161347920000004</v>
      </c>
      <c r="N204" s="49">
        <v>0.050000000000000003</v>
      </c>
      <c r="O204" s="50">
        <f t="shared" si="61"/>
        <v>7.5403369800000011</v>
      </c>
      <c r="P204" s="49">
        <v>0.050000000000000003</v>
      </c>
      <c r="Q204" s="50">
        <f t="shared" si="62"/>
        <v>7.5403369800000011</v>
      </c>
      <c r="R204" s="51">
        <f t="shared" si="63"/>
        <v>17.59</v>
      </c>
      <c r="S204" s="52">
        <f t="shared" si="64"/>
        <v>105.53999999999999</v>
      </c>
      <c r="T204" s="53">
        <f t="shared" si="65"/>
        <v>0.60885740414216871</v>
      </c>
    </row>
    <row r="205" ht="15.95" customHeight="1">
      <c r="A205" s="342" t="s">
        <v>485</v>
      </c>
      <c r="B205" s="365" t="s">
        <v>595</v>
      </c>
      <c r="C205" s="371" t="s">
        <v>596</v>
      </c>
      <c r="D205" s="363">
        <v>7</v>
      </c>
      <c r="E205" s="363">
        <v>198</v>
      </c>
      <c r="F205" s="364">
        <v>0</v>
      </c>
      <c r="G205" s="44">
        <f t="shared" si="55"/>
        <v>198</v>
      </c>
      <c r="H205" s="45">
        <f t="shared" si="56"/>
        <v>28.890180000000001</v>
      </c>
      <c r="I205" s="45">
        <f t="shared" si="57"/>
        <v>202.23126000000002</v>
      </c>
      <c r="J205" s="45">
        <f t="shared" si="58"/>
        <v>3.7557234000000004</v>
      </c>
      <c r="K205" s="46">
        <f t="shared" si="59"/>
        <v>175.94119620000001</v>
      </c>
      <c r="L205" s="47">
        <v>0.20000000000000001</v>
      </c>
      <c r="M205" s="48">
        <f t="shared" si="60"/>
        <v>35.188239240000001</v>
      </c>
      <c r="N205" s="49">
        <v>0.050000000000000003</v>
      </c>
      <c r="O205" s="50">
        <f t="shared" si="61"/>
        <v>8.7970598100000004</v>
      </c>
      <c r="P205" s="49">
        <v>0.050000000000000003</v>
      </c>
      <c r="Q205" s="50">
        <f t="shared" si="62"/>
        <v>8.7970598100000004</v>
      </c>
      <c r="R205" s="51">
        <f t="shared" si="63"/>
        <v>17.59</v>
      </c>
      <c r="S205" s="52">
        <f t="shared" si="64"/>
        <v>123.13</v>
      </c>
      <c r="T205" s="53">
        <f t="shared" si="65"/>
        <v>0.6088574041421686</v>
      </c>
    </row>
    <row r="206" ht="15.95" customHeight="1">
      <c r="A206" s="342" t="s">
        <v>485</v>
      </c>
      <c r="B206" s="365" t="s">
        <v>597</v>
      </c>
      <c r="C206" s="371" t="s">
        <v>598</v>
      </c>
      <c r="D206" s="363">
        <v>3</v>
      </c>
      <c r="E206" s="363">
        <v>298</v>
      </c>
      <c r="F206" s="364">
        <v>0</v>
      </c>
      <c r="G206" s="44">
        <f t="shared" si="55"/>
        <v>298</v>
      </c>
      <c r="H206" s="45">
        <f t="shared" si="56"/>
        <v>43.481180000000002</v>
      </c>
      <c r="I206" s="45">
        <f t="shared" si="57"/>
        <v>130.44354000000001</v>
      </c>
      <c r="J206" s="45">
        <f t="shared" si="58"/>
        <v>5.6525534000000004</v>
      </c>
      <c r="K206" s="46">
        <f t="shared" si="59"/>
        <v>113.48587979999999</v>
      </c>
      <c r="L206" s="47">
        <v>0.20000000000000001</v>
      </c>
      <c r="M206" s="48">
        <f t="shared" si="60"/>
        <v>22.697175959999999</v>
      </c>
      <c r="N206" s="49">
        <v>0.050000000000000003</v>
      </c>
      <c r="O206" s="50">
        <f t="shared" si="61"/>
        <v>5.6742939899999998</v>
      </c>
      <c r="P206" s="49">
        <v>0.050000000000000003</v>
      </c>
      <c r="Q206" s="50">
        <f t="shared" si="62"/>
        <v>5.6742939899999998</v>
      </c>
      <c r="R206" s="51">
        <f t="shared" si="63"/>
        <v>26.48</v>
      </c>
      <c r="S206" s="52">
        <f t="shared" si="64"/>
        <v>79.439999999999998</v>
      </c>
      <c r="T206" s="53">
        <f t="shared" si="65"/>
        <v>0.60899911179963373</v>
      </c>
    </row>
    <row r="207" ht="15.95" customHeight="1">
      <c r="A207" s="342" t="s">
        <v>485</v>
      </c>
      <c r="B207" s="365" t="s">
        <v>597</v>
      </c>
      <c r="C207" s="371" t="s">
        <v>598</v>
      </c>
      <c r="D207" s="363">
        <v>5</v>
      </c>
      <c r="E207" s="363">
        <v>298</v>
      </c>
      <c r="F207" s="364">
        <v>0</v>
      </c>
      <c r="G207" s="44">
        <f t="shared" si="55"/>
        <v>298</v>
      </c>
      <c r="H207" s="45">
        <f t="shared" si="56"/>
        <v>43.481180000000002</v>
      </c>
      <c r="I207" s="45">
        <f t="shared" si="57"/>
        <v>217.4059</v>
      </c>
      <c r="J207" s="45">
        <f t="shared" si="58"/>
        <v>5.6525534000000004</v>
      </c>
      <c r="K207" s="46">
        <f t="shared" si="59"/>
        <v>189.14313300000001</v>
      </c>
      <c r="L207" s="47">
        <v>0.20000000000000001</v>
      </c>
      <c r="M207" s="48">
        <f t="shared" si="60"/>
        <v>37.8286266</v>
      </c>
      <c r="N207" s="49">
        <v>0.050000000000000003</v>
      </c>
      <c r="O207" s="50">
        <f t="shared" si="61"/>
        <v>9.4571566499999999</v>
      </c>
      <c r="P207" s="49">
        <v>0.050000000000000003</v>
      </c>
      <c r="Q207" s="50">
        <f t="shared" si="62"/>
        <v>9.4571566499999999</v>
      </c>
      <c r="R207" s="51">
        <f t="shared" si="63"/>
        <v>26.48</v>
      </c>
      <c r="S207" s="52">
        <f t="shared" si="64"/>
        <v>132.40000000000001</v>
      </c>
      <c r="T207" s="53">
        <f t="shared" si="65"/>
        <v>0.60899911179963384</v>
      </c>
    </row>
    <row r="208" ht="15.95" customHeight="1">
      <c r="A208" s="342" t="s">
        <v>485</v>
      </c>
      <c r="B208" s="365" t="s">
        <v>288</v>
      </c>
      <c r="C208" s="59" t="str">
        <f>VLOOKUP(B208,'New template'!A:L,2,FALSE)</f>
        <v>E06381</v>
      </c>
      <c r="D208" s="363">
        <v>4</v>
      </c>
      <c r="E208" s="363">
        <v>198</v>
      </c>
      <c r="F208" s="364">
        <v>0.34999999999999998</v>
      </c>
      <c r="G208" s="44">
        <f t="shared" si="55"/>
        <v>128</v>
      </c>
      <c r="H208" s="45">
        <f t="shared" si="56"/>
        <v>18.676480000000002</v>
      </c>
      <c r="I208" s="45">
        <f t="shared" si="57"/>
        <v>74.705920000000006</v>
      </c>
      <c r="J208" s="45">
        <f t="shared" si="58"/>
        <v>2.4279424000000005</v>
      </c>
      <c r="K208" s="46">
        <f t="shared" si="59"/>
        <v>64.994150400000009</v>
      </c>
      <c r="L208" s="47">
        <v>0.20000000000000001</v>
      </c>
      <c r="M208" s="48">
        <f t="shared" si="60"/>
        <v>12.998830080000003</v>
      </c>
      <c r="N208" s="49">
        <v>0.050000000000000003</v>
      </c>
      <c r="O208" s="50">
        <f t="shared" si="61"/>
        <v>3.2497075200000007</v>
      </c>
      <c r="P208" s="49">
        <v>0.050000000000000003</v>
      </c>
      <c r="Q208" s="50">
        <f t="shared" si="62"/>
        <v>3.2497075200000007</v>
      </c>
      <c r="R208" s="51">
        <f t="shared" si="63"/>
        <v>11.369999999999999</v>
      </c>
      <c r="S208" s="52">
        <f t="shared" si="64"/>
        <v>45.479999999999997</v>
      </c>
      <c r="T208" s="53">
        <f t="shared" si="65"/>
        <v>0.60878709478445603</v>
      </c>
    </row>
    <row r="209" ht="15.95" customHeight="1">
      <c r="A209" s="342" t="s">
        <v>485</v>
      </c>
      <c r="B209" s="365" t="s">
        <v>288</v>
      </c>
      <c r="C209" s="59" t="str">
        <f>VLOOKUP(B209,'New template'!A:L,2,FALSE)</f>
        <v>E06381</v>
      </c>
      <c r="D209" s="363">
        <v>396</v>
      </c>
      <c r="E209" s="363">
        <v>198</v>
      </c>
      <c r="F209" s="364">
        <v>0.59999999999999998</v>
      </c>
      <c r="G209" s="44">
        <f t="shared" si="55"/>
        <v>79</v>
      </c>
      <c r="H209" s="45">
        <f t="shared" si="56"/>
        <v>11.526890000000002</v>
      </c>
      <c r="I209" s="45">
        <f t="shared" si="57"/>
        <v>4564.6484400000008</v>
      </c>
      <c r="J209" s="45">
        <f t="shared" si="58"/>
        <v>1.4984957000000003</v>
      </c>
      <c r="K209" s="46">
        <f t="shared" si="59"/>
        <v>3971.2441428000011</v>
      </c>
      <c r="L209" s="47">
        <v>0.20000000000000001</v>
      </c>
      <c r="M209" s="48">
        <f t="shared" si="60"/>
        <v>794.24882856000022</v>
      </c>
      <c r="N209" s="49">
        <v>0.050000000000000003</v>
      </c>
      <c r="O209" s="50">
        <f t="shared" si="61"/>
        <v>198.56220714000006</v>
      </c>
      <c r="P209" s="49">
        <v>0.050000000000000003</v>
      </c>
      <c r="Q209" s="50">
        <f t="shared" si="62"/>
        <v>198.56220714000006</v>
      </c>
      <c r="R209" s="51">
        <f t="shared" si="63"/>
        <v>7.0199999999999996</v>
      </c>
      <c r="S209" s="52">
        <f t="shared" si="64"/>
        <v>2779.9199999999996</v>
      </c>
      <c r="T209" s="53">
        <f t="shared" si="65"/>
        <v>0.60901075658742276</v>
      </c>
    </row>
    <row r="210" ht="15.95" customHeight="1">
      <c r="A210" s="342" t="s">
        <v>485</v>
      </c>
      <c r="B210" s="365" t="s">
        <v>290</v>
      </c>
      <c r="C210" s="59" t="str">
        <f>VLOOKUP(B210,'New template'!A:L,2,FALSE)</f>
        <v>E06689</v>
      </c>
      <c r="D210" s="363">
        <v>45</v>
      </c>
      <c r="E210" s="363">
        <v>298</v>
      </c>
      <c r="F210" s="364">
        <v>0.59999999999999998</v>
      </c>
      <c r="G210" s="44">
        <f t="shared" si="55"/>
        <v>119</v>
      </c>
      <c r="H210" s="45">
        <f t="shared" si="56"/>
        <v>17.363290000000003</v>
      </c>
      <c r="I210" s="45">
        <f t="shared" si="57"/>
        <v>781.34805000000017</v>
      </c>
      <c r="J210" s="45">
        <f t="shared" si="58"/>
        <v>2.2572277000000005</v>
      </c>
      <c r="K210" s="46">
        <f t="shared" si="59"/>
        <v>679.77280350000001</v>
      </c>
      <c r="L210" s="47">
        <v>0.20000000000000001</v>
      </c>
      <c r="M210" s="48">
        <f t="shared" si="60"/>
        <v>135.9545607</v>
      </c>
      <c r="N210" s="49">
        <v>0.050000000000000003</v>
      </c>
      <c r="O210" s="50">
        <f t="shared" si="61"/>
        <v>33.988640175</v>
      </c>
      <c r="P210" s="49">
        <v>0.050000000000000003</v>
      </c>
      <c r="Q210" s="50">
        <f t="shared" si="62"/>
        <v>33.988640175</v>
      </c>
      <c r="R210" s="51">
        <f t="shared" si="63"/>
        <v>10.57</v>
      </c>
      <c r="S210" s="52">
        <f t="shared" si="64"/>
        <v>475.65000000000003</v>
      </c>
      <c r="T210" s="53">
        <f t="shared" si="65"/>
        <v>0.60875559873733598</v>
      </c>
    </row>
    <row r="211" ht="15.95" customHeight="1">
      <c r="A211" s="342" t="s">
        <v>485</v>
      </c>
      <c r="B211" s="365" t="s">
        <v>262</v>
      </c>
      <c r="C211" s="59" t="str">
        <f>VLOOKUP(B211,'New template'!A:L,2,FALSE)</f>
        <v>E03191</v>
      </c>
      <c r="D211" s="363">
        <v>110</v>
      </c>
      <c r="E211" s="363">
        <v>258</v>
      </c>
      <c r="F211" s="364">
        <v>0.80000000000000004</v>
      </c>
      <c r="G211" s="44">
        <f t="shared" si="55"/>
        <v>51</v>
      </c>
      <c r="H211" s="45">
        <f t="shared" si="56"/>
        <v>7.4414100000000003</v>
      </c>
      <c r="I211" s="45">
        <f t="shared" si="57"/>
        <v>818.55510000000004</v>
      </c>
      <c r="J211" s="45">
        <f t="shared" si="58"/>
        <v>0.96738330000000006</v>
      </c>
      <c r="K211" s="46">
        <f t="shared" si="59"/>
        <v>712.14293700000007</v>
      </c>
      <c r="L211" s="47">
        <v>0.20000000000000001</v>
      </c>
      <c r="M211" s="48">
        <f t="shared" si="60"/>
        <v>142.42858740000003</v>
      </c>
      <c r="N211" s="49">
        <v>0.050000000000000003</v>
      </c>
      <c r="O211" s="50">
        <f t="shared" si="61"/>
        <v>35.607146850000007</v>
      </c>
      <c r="P211" s="49">
        <v>0.050000000000000003</v>
      </c>
      <c r="Q211" s="50">
        <f t="shared" si="62"/>
        <v>35.607146850000007</v>
      </c>
      <c r="R211" s="51">
        <f t="shared" si="63"/>
        <v>4.5300000000000002</v>
      </c>
      <c r="S211" s="52">
        <f t="shared" si="64"/>
        <v>498.30000000000001</v>
      </c>
      <c r="T211" s="53">
        <f t="shared" si="65"/>
        <v>0.60875559873733609</v>
      </c>
    </row>
    <row r="212" ht="15.95" customHeight="1">
      <c r="A212" s="342" t="s">
        <v>485</v>
      </c>
      <c r="B212" s="365" t="s">
        <v>528</v>
      </c>
      <c r="C212" s="40" t="s">
        <v>555</v>
      </c>
      <c r="D212" s="363">
        <v>1</v>
      </c>
      <c r="E212" s="363">
        <v>198</v>
      </c>
      <c r="F212" s="364">
        <v>0</v>
      </c>
      <c r="G212" s="44">
        <f t="shared" si="55"/>
        <v>198</v>
      </c>
      <c r="H212" s="45">
        <f t="shared" si="56"/>
        <v>28.890180000000001</v>
      </c>
      <c r="I212" s="45">
        <f t="shared" si="57"/>
        <v>28.890180000000001</v>
      </c>
      <c r="J212" s="45">
        <f t="shared" si="58"/>
        <v>3.7557234000000004</v>
      </c>
      <c r="K212" s="46">
        <f t="shared" si="59"/>
        <v>25.1344566</v>
      </c>
      <c r="L212" s="47">
        <v>0.20000000000000001</v>
      </c>
      <c r="M212" s="48">
        <f t="shared" si="60"/>
        <v>5.0268913200000007</v>
      </c>
      <c r="N212" s="49">
        <v>0.050000000000000003</v>
      </c>
      <c r="O212" s="50">
        <f t="shared" si="61"/>
        <v>1.2567228300000002</v>
      </c>
      <c r="P212" s="49">
        <v>0.050000000000000003</v>
      </c>
      <c r="Q212" s="50">
        <f t="shared" si="62"/>
        <v>1.2567228300000002</v>
      </c>
      <c r="R212" s="51">
        <f t="shared" si="63"/>
        <v>17.59</v>
      </c>
      <c r="S212" s="52">
        <f t="shared" si="64"/>
        <v>17.59</v>
      </c>
      <c r="T212" s="53">
        <f t="shared" si="65"/>
        <v>0.60885740414216871</v>
      </c>
    </row>
    <row r="213" ht="15.95" customHeight="1">
      <c r="A213" s="342" t="s">
        <v>485</v>
      </c>
      <c r="B213" s="365" t="s">
        <v>528</v>
      </c>
      <c r="C213" s="40" t="s">
        <v>555</v>
      </c>
      <c r="D213" s="363">
        <v>4</v>
      </c>
      <c r="E213" s="363">
        <v>198</v>
      </c>
      <c r="F213" s="364">
        <v>0.25</v>
      </c>
      <c r="G213" s="44">
        <f t="shared" si="55"/>
        <v>148</v>
      </c>
      <c r="H213" s="45">
        <f t="shared" si="56"/>
        <v>21.59468</v>
      </c>
      <c r="I213" s="45">
        <f t="shared" si="57"/>
        <v>86.378720000000001</v>
      </c>
      <c r="J213" s="45">
        <f t="shared" si="58"/>
        <v>2.8073084000000001</v>
      </c>
      <c r="K213" s="46">
        <f t="shared" si="59"/>
        <v>75.149486400000001</v>
      </c>
      <c r="L213" s="47">
        <v>0.20000000000000001</v>
      </c>
      <c r="M213" s="48">
        <f t="shared" si="60"/>
        <v>15.02989728</v>
      </c>
      <c r="N213" s="49">
        <v>0.050000000000000003</v>
      </c>
      <c r="O213" s="50">
        <f t="shared" si="61"/>
        <v>3.75747432</v>
      </c>
      <c r="P213" s="49">
        <v>0.050000000000000003</v>
      </c>
      <c r="Q213" s="50">
        <f t="shared" si="62"/>
        <v>3.75747432</v>
      </c>
      <c r="R213" s="51">
        <f t="shared" si="63"/>
        <v>13.15</v>
      </c>
      <c r="S213" s="52">
        <f t="shared" si="64"/>
        <v>52.600000000000001</v>
      </c>
      <c r="T213" s="53">
        <f t="shared" si="65"/>
        <v>0.60894627750909025</v>
      </c>
    </row>
    <row r="214" ht="15.95" customHeight="1">
      <c r="A214" s="342" t="s">
        <v>485</v>
      </c>
      <c r="B214" s="365" t="s">
        <v>528</v>
      </c>
      <c r="C214" s="40" t="s">
        <v>555</v>
      </c>
      <c r="D214" s="363">
        <v>33</v>
      </c>
      <c r="E214" s="363">
        <v>198</v>
      </c>
      <c r="F214" s="364">
        <v>0.29999999999999999</v>
      </c>
      <c r="G214" s="44">
        <f t="shared" si="55"/>
        <v>138</v>
      </c>
      <c r="H214" s="45">
        <f t="shared" si="56"/>
        <v>20.135580000000001</v>
      </c>
      <c r="I214" s="45">
        <f t="shared" si="57"/>
        <v>664.47414000000003</v>
      </c>
      <c r="J214" s="45">
        <f t="shared" si="58"/>
        <v>2.6176254000000001</v>
      </c>
      <c r="K214" s="46">
        <f t="shared" si="59"/>
        <v>578.09250180000004</v>
      </c>
      <c r="L214" s="47">
        <v>0.20000000000000001</v>
      </c>
      <c r="M214" s="48">
        <f t="shared" si="60"/>
        <v>115.61850036000001</v>
      </c>
      <c r="N214" s="49">
        <v>0.050000000000000003</v>
      </c>
      <c r="O214" s="50">
        <f t="shared" si="61"/>
        <v>28.904625090000003</v>
      </c>
      <c r="P214" s="49">
        <v>0.050000000000000003</v>
      </c>
      <c r="Q214" s="50">
        <f t="shared" si="62"/>
        <v>28.904625090000003</v>
      </c>
      <c r="R214" s="51">
        <f t="shared" si="63"/>
        <v>12.26</v>
      </c>
      <c r="S214" s="52">
        <f t="shared" si="64"/>
        <v>404.57999999999998</v>
      </c>
      <c r="T214" s="53">
        <f t="shared" si="65"/>
        <v>0.6088724536367961</v>
      </c>
    </row>
    <row r="215" ht="15.95" customHeight="1">
      <c r="A215" s="342" t="s">
        <v>485</v>
      </c>
      <c r="B215" s="365" t="s">
        <v>529</v>
      </c>
      <c r="C215" s="40" t="s">
        <v>556</v>
      </c>
      <c r="D215" s="363">
        <v>5</v>
      </c>
      <c r="E215" s="363">
        <v>298</v>
      </c>
      <c r="F215" s="364">
        <v>0.29999999999999999</v>
      </c>
      <c r="G215" s="44">
        <f t="shared" si="55"/>
        <v>208</v>
      </c>
      <c r="H215" s="45">
        <f t="shared" si="56"/>
        <v>30.349280000000004</v>
      </c>
      <c r="I215" s="45">
        <f t="shared" si="57"/>
        <v>151.74640000000002</v>
      </c>
      <c r="J215" s="45">
        <f t="shared" si="58"/>
        <v>3.9454064000000004</v>
      </c>
      <c r="K215" s="46">
        <f t="shared" si="59"/>
        <v>132.01936800000001</v>
      </c>
      <c r="L215" s="47">
        <v>0.20000000000000001</v>
      </c>
      <c r="M215" s="48">
        <f t="shared" si="60"/>
        <v>26.403873600000004</v>
      </c>
      <c r="N215" s="49">
        <v>0.050000000000000003</v>
      </c>
      <c r="O215" s="50">
        <f t="shared" si="61"/>
        <v>6.6009684000000011</v>
      </c>
      <c r="P215" s="49">
        <v>0.050000000000000003</v>
      </c>
      <c r="Q215" s="50">
        <f t="shared" si="62"/>
        <v>6.6009684000000011</v>
      </c>
      <c r="R215" s="51">
        <f t="shared" si="63"/>
        <v>18.48</v>
      </c>
      <c r="S215" s="52">
        <f t="shared" si="64"/>
        <v>92.400000000000006</v>
      </c>
      <c r="T215" s="53">
        <f t="shared" si="65"/>
        <v>0.60891065620008111</v>
      </c>
    </row>
    <row r="216" ht="15.95" customHeight="1">
      <c r="A216" s="342" t="s">
        <v>485</v>
      </c>
      <c r="B216" s="365" t="s">
        <v>529</v>
      </c>
      <c r="C216" s="40" t="s">
        <v>556</v>
      </c>
      <c r="D216" s="363">
        <v>1</v>
      </c>
      <c r="E216" s="363">
        <v>298</v>
      </c>
      <c r="F216" s="364">
        <v>0.25</v>
      </c>
      <c r="G216" s="44">
        <f t="shared" si="55"/>
        <v>223</v>
      </c>
      <c r="H216" s="45">
        <f t="shared" si="56"/>
        <v>32.537930000000003</v>
      </c>
      <c r="I216" s="45">
        <f t="shared" si="57"/>
        <v>32.537930000000003</v>
      </c>
      <c r="J216" s="45">
        <f t="shared" si="58"/>
        <v>4.2299309000000003</v>
      </c>
      <c r="K216" s="46">
        <f t="shared" si="59"/>
        <v>28.307999100000004</v>
      </c>
      <c r="L216" s="47">
        <v>0.20000000000000001</v>
      </c>
      <c r="M216" s="48">
        <f t="shared" si="60"/>
        <v>5.6615998200000011</v>
      </c>
      <c r="N216" s="49">
        <v>0.050000000000000003</v>
      </c>
      <c r="O216" s="50">
        <f t="shared" si="61"/>
        <v>1.4153999550000003</v>
      </c>
      <c r="P216" s="49">
        <v>0.050000000000000003</v>
      </c>
      <c r="Q216" s="50">
        <f t="shared" si="62"/>
        <v>1.4153999550000003</v>
      </c>
      <c r="R216" s="51">
        <f t="shared" si="63"/>
        <v>19.82</v>
      </c>
      <c r="S216" s="52">
        <f t="shared" si="64"/>
        <v>19.82</v>
      </c>
      <c r="T216" s="53">
        <f t="shared" si="65"/>
        <v>0.60913524615733083</v>
      </c>
    </row>
    <row r="217" ht="15.95" customHeight="1">
      <c r="A217" s="342" t="s">
        <v>485</v>
      </c>
      <c r="B217" s="365" t="s">
        <v>264</v>
      </c>
      <c r="C217" s="59" t="str">
        <f>VLOOKUP(B217,'New template'!A:L,2,FALSE)</f>
        <v>E01607</v>
      </c>
      <c r="D217" s="363">
        <v>144</v>
      </c>
      <c r="E217" s="363">
        <v>314</v>
      </c>
      <c r="F217" s="364">
        <v>0.90000000000000002</v>
      </c>
      <c r="G217" s="44">
        <f t="shared" si="55"/>
        <v>31</v>
      </c>
      <c r="H217" s="45">
        <f t="shared" si="56"/>
        <v>4.5232100000000006</v>
      </c>
      <c r="I217" s="45">
        <f t="shared" si="57"/>
        <v>651.34224000000006</v>
      </c>
      <c r="J217" s="45">
        <f t="shared" si="58"/>
        <v>0.58801730000000008</v>
      </c>
      <c r="K217" s="46">
        <f t="shared" si="59"/>
        <v>566.66774880000003</v>
      </c>
      <c r="L217" s="47">
        <v>0.20000000000000001</v>
      </c>
      <c r="M217" s="48">
        <f t="shared" si="60"/>
        <v>113.33354976000001</v>
      </c>
      <c r="N217" s="49">
        <v>0.050000000000000003</v>
      </c>
      <c r="O217" s="50">
        <f t="shared" si="61"/>
        <v>28.333387440000003</v>
      </c>
      <c r="P217" s="49">
        <v>0.050000000000000003</v>
      </c>
      <c r="Q217" s="50">
        <f t="shared" si="62"/>
        <v>28.333387440000003</v>
      </c>
      <c r="R217" s="51">
        <f t="shared" si="63"/>
        <v>2.75</v>
      </c>
      <c r="S217" s="52">
        <f t="shared" si="64"/>
        <v>396</v>
      </c>
      <c r="T217" s="53">
        <f t="shared" si="65"/>
        <v>0.60797530956997348</v>
      </c>
    </row>
    <row r="218" ht="15.95" customHeight="1">
      <c r="A218" s="342" t="s">
        <v>485</v>
      </c>
      <c r="B218" s="365" t="s">
        <v>276</v>
      </c>
      <c r="C218" s="59" t="str">
        <f>VLOOKUP(B218,'New template'!A:L,2,FALSE)</f>
        <v>E03566</v>
      </c>
      <c r="D218" s="363">
        <v>2</v>
      </c>
      <c r="E218" s="363">
        <v>248</v>
      </c>
      <c r="F218" s="364">
        <v>0.69999999999999996</v>
      </c>
      <c r="G218" s="44">
        <f t="shared" si="55"/>
        <v>74</v>
      </c>
      <c r="H218" s="45">
        <f t="shared" si="56"/>
        <v>10.79734</v>
      </c>
      <c r="I218" s="45">
        <f t="shared" si="57"/>
        <v>21.59468</v>
      </c>
      <c r="J218" s="45">
        <f t="shared" si="58"/>
        <v>1.4036542000000001</v>
      </c>
      <c r="K218" s="46">
        <f t="shared" si="59"/>
        <v>18.7873716</v>
      </c>
      <c r="L218" s="47">
        <v>0.20000000000000001</v>
      </c>
      <c r="M218" s="48">
        <f t="shared" si="60"/>
        <v>3.75747432</v>
      </c>
      <c r="N218" s="49">
        <v>0.050000000000000003</v>
      </c>
      <c r="O218" s="50">
        <f t="shared" si="61"/>
        <v>0.93936858000000001</v>
      </c>
      <c r="P218" s="49">
        <v>0.050000000000000003</v>
      </c>
      <c r="Q218" s="50">
        <f t="shared" si="62"/>
        <v>0.93936858000000001</v>
      </c>
      <c r="R218" s="51">
        <f t="shared" si="63"/>
        <v>6.5800000000000001</v>
      </c>
      <c r="S218" s="52">
        <f t="shared" si="64"/>
        <v>13.16</v>
      </c>
      <c r="T218" s="53">
        <f t="shared" si="65"/>
        <v>0.60940935452620737</v>
      </c>
    </row>
    <row r="219" ht="15.95" customHeight="1">
      <c r="A219" s="342" t="s">
        <v>485</v>
      </c>
      <c r="B219" s="365" t="s">
        <v>278</v>
      </c>
      <c r="C219" s="59" t="str">
        <f>VLOOKUP(B219,'New template'!A:L,2,FALSE)</f>
        <v>E06534</v>
      </c>
      <c r="D219" s="363">
        <v>13</v>
      </c>
      <c r="E219" s="363">
        <v>348</v>
      </c>
      <c r="F219" s="364">
        <v>0.69999999999999996</v>
      </c>
      <c r="G219" s="44">
        <f t="shared" si="55"/>
        <v>104</v>
      </c>
      <c r="H219" s="45">
        <f t="shared" si="56"/>
        <v>15.174640000000002</v>
      </c>
      <c r="I219" s="45">
        <f t="shared" si="57"/>
        <v>197.27032000000003</v>
      </c>
      <c r="J219" s="45">
        <f t="shared" si="58"/>
        <v>1.9727032000000002</v>
      </c>
      <c r="K219" s="46">
        <f t="shared" si="59"/>
        <v>171.62517840000004</v>
      </c>
      <c r="L219" s="47">
        <v>0.20000000000000001</v>
      </c>
      <c r="M219" s="48">
        <f t="shared" si="60"/>
        <v>34.325035680000006</v>
      </c>
      <c r="N219" s="49">
        <v>0.050000000000000003</v>
      </c>
      <c r="O219" s="50">
        <f t="shared" si="61"/>
        <v>8.5812589200000016</v>
      </c>
      <c r="P219" s="49">
        <v>0.050000000000000003</v>
      </c>
      <c r="Q219" s="50">
        <f t="shared" si="62"/>
        <v>8.5812589200000016</v>
      </c>
      <c r="R219" s="51">
        <f t="shared" si="63"/>
        <v>9.2400000000000002</v>
      </c>
      <c r="S219" s="52">
        <f t="shared" si="64"/>
        <v>120.12</v>
      </c>
      <c r="T219" s="53">
        <f t="shared" si="65"/>
        <v>0.60891065620008111</v>
      </c>
    </row>
    <row r="220" ht="15.95" customHeight="1">
      <c r="A220" s="342" t="s">
        <v>485</v>
      </c>
      <c r="B220" s="365" t="s">
        <v>314</v>
      </c>
      <c r="C220" s="40" t="s">
        <v>561</v>
      </c>
      <c r="D220" s="363">
        <v>17</v>
      </c>
      <c r="E220" s="363">
        <v>148</v>
      </c>
      <c r="F220" s="364">
        <v>0.34000000000000002</v>
      </c>
      <c r="G220" s="44">
        <f t="shared" si="55"/>
        <v>97</v>
      </c>
      <c r="H220" s="45">
        <f t="shared" si="56"/>
        <v>14.153270000000001</v>
      </c>
      <c r="I220" s="45">
        <f t="shared" si="57"/>
        <v>240.60559000000001</v>
      </c>
      <c r="J220" s="45">
        <f t="shared" si="58"/>
        <v>1.8399251000000001</v>
      </c>
      <c r="K220" s="46">
        <f t="shared" si="59"/>
        <v>209.32686330000001</v>
      </c>
      <c r="L220" s="47">
        <v>0.20000000000000001</v>
      </c>
      <c r="M220" s="48">
        <f t="shared" si="60"/>
        <v>41.865372660000006</v>
      </c>
      <c r="N220" s="49">
        <v>0.050000000000000003</v>
      </c>
      <c r="O220" s="50">
        <f t="shared" si="61"/>
        <v>10.466343165000001</v>
      </c>
      <c r="P220" s="49">
        <v>0.050000000000000003</v>
      </c>
      <c r="Q220" s="50">
        <f t="shared" si="62"/>
        <v>10.466343165000001</v>
      </c>
      <c r="R220" s="51">
        <f t="shared" si="63"/>
        <v>8.6199999999999992</v>
      </c>
      <c r="S220" s="52">
        <f t="shared" si="64"/>
        <v>146.53999999999999</v>
      </c>
      <c r="T220" s="53">
        <f t="shared" si="65"/>
        <v>0.60904653129630104</v>
      </c>
    </row>
    <row r="221" ht="15.95" customHeight="1">
      <c r="A221" s="342" t="s">
        <v>485</v>
      </c>
      <c r="B221" s="365" t="s">
        <v>315</v>
      </c>
      <c r="C221" s="40" t="s">
        <v>562</v>
      </c>
      <c r="D221" s="363">
        <v>4</v>
      </c>
      <c r="E221" s="363">
        <v>198</v>
      </c>
      <c r="F221" s="364">
        <v>0.25</v>
      </c>
      <c r="G221" s="44">
        <f t="shared" si="55"/>
        <v>148</v>
      </c>
      <c r="H221" s="45">
        <f t="shared" si="56"/>
        <v>21.59468</v>
      </c>
      <c r="I221" s="45">
        <f t="shared" si="57"/>
        <v>86.378720000000001</v>
      </c>
      <c r="J221" s="45">
        <f t="shared" si="58"/>
        <v>2.8073084000000001</v>
      </c>
      <c r="K221" s="46">
        <f t="shared" si="59"/>
        <v>75.149486400000001</v>
      </c>
      <c r="L221" s="47">
        <v>0.20000000000000001</v>
      </c>
      <c r="M221" s="48">
        <f t="shared" si="60"/>
        <v>15.02989728</v>
      </c>
      <c r="N221" s="49">
        <v>0.050000000000000003</v>
      </c>
      <c r="O221" s="50">
        <f t="shared" si="61"/>
        <v>3.75747432</v>
      </c>
      <c r="P221" s="49">
        <v>0.050000000000000003</v>
      </c>
      <c r="Q221" s="50">
        <f t="shared" si="62"/>
        <v>3.75747432</v>
      </c>
      <c r="R221" s="51">
        <f t="shared" si="63"/>
        <v>13.15</v>
      </c>
      <c r="S221" s="52">
        <f t="shared" si="64"/>
        <v>52.600000000000001</v>
      </c>
      <c r="T221" s="53">
        <f t="shared" si="65"/>
        <v>0.60894627750909025</v>
      </c>
    </row>
    <row r="222" ht="15.95" customHeight="1">
      <c r="A222" s="342" t="s">
        <v>485</v>
      </c>
      <c r="B222" s="365" t="s">
        <v>284</v>
      </c>
      <c r="C222" s="59" t="str">
        <f>VLOOKUP(B222,'New template'!A:L,2,FALSE)</f>
        <v>E05071</v>
      </c>
      <c r="D222" s="363">
        <v>11</v>
      </c>
      <c r="E222" s="363">
        <v>148</v>
      </c>
      <c r="F222" s="364">
        <v>0.75</v>
      </c>
      <c r="G222" s="44">
        <f t="shared" si="55"/>
        <v>37</v>
      </c>
      <c r="H222" s="45">
        <f t="shared" si="56"/>
        <v>5.3986700000000001</v>
      </c>
      <c r="I222" s="45">
        <f t="shared" si="57"/>
        <v>59.385370000000002</v>
      </c>
      <c r="J222" s="45">
        <f t="shared" si="58"/>
        <v>0.70182710000000004</v>
      </c>
      <c r="K222" s="46">
        <f t="shared" si="59"/>
        <v>51.6652719</v>
      </c>
      <c r="L222" s="47">
        <v>0.20000000000000001</v>
      </c>
      <c r="M222" s="48">
        <f t="shared" si="60"/>
        <v>10.33305438</v>
      </c>
      <c r="N222" s="49">
        <v>0.050000000000000003</v>
      </c>
      <c r="O222" s="50">
        <f t="shared" si="61"/>
        <v>2.583263595</v>
      </c>
      <c r="P222" s="49">
        <v>0.050000000000000003</v>
      </c>
      <c r="Q222" s="50">
        <f t="shared" si="62"/>
        <v>2.583263595</v>
      </c>
      <c r="R222" s="51">
        <f t="shared" si="63"/>
        <v>3.29</v>
      </c>
      <c r="S222" s="52">
        <f t="shared" si="64"/>
        <v>36.189999999999998</v>
      </c>
      <c r="T222" s="53">
        <f t="shared" si="65"/>
        <v>0.60940935452620737</v>
      </c>
    </row>
    <row r="223" ht="15.95" customHeight="1">
      <c r="A223" s="342" t="s">
        <v>485</v>
      </c>
      <c r="B223" s="365" t="s">
        <v>286</v>
      </c>
      <c r="C223" s="59" t="str">
        <f>VLOOKUP(B223,'New template'!A:L,2,FALSE)</f>
        <v>E06305</v>
      </c>
      <c r="D223" s="363">
        <v>2</v>
      </c>
      <c r="E223" s="363">
        <v>198</v>
      </c>
      <c r="F223" s="364">
        <v>0.75</v>
      </c>
      <c r="G223" s="44">
        <f t="shared" si="55"/>
        <v>49</v>
      </c>
      <c r="H223" s="45">
        <f t="shared" si="56"/>
        <v>7.1495900000000008</v>
      </c>
      <c r="I223" s="45">
        <f t="shared" si="57"/>
        <v>14.299180000000002</v>
      </c>
      <c r="J223" s="45">
        <f t="shared" si="58"/>
        <v>0.92944670000000018</v>
      </c>
      <c r="K223" s="46">
        <f t="shared" si="59"/>
        <v>12.4402866</v>
      </c>
      <c r="L223" s="47">
        <v>0.20000000000000001</v>
      </c>
      <c r="M223" s="48">
        <f t="shared" si="60"/>
        <v>2.4880573200000002</v>
      </c>
      <c r="N223" s="49">
        <v>0.050000000000000003</v>
      </c>
      <c r="O223" s="50">
        <f t="shared" si="61"/>
        <v>0.62201433000000006</v>
      </c>
      <c r="P223" s="49">
        <v>0.050000000000000003</v>
      </c>
      <c r="Q223" s="50">
        <f t="shared" si="62"/>
        <v>0.62201433000000006</v>
      </c>
      <c r="R223" s="51">
        <f t="shared" si="63"/>
        <v>4.3499999999999996</v>
      </c>
      <c r="S223" s="52">
        <f t="shared" si="64"/>
        <v>8.6999999999999993</v>
      </c>
      <c r="T223" s="53">
        <f t="shared" si="65"/>
        <v>0.60842649718375452</v>
      </c>
    </row>
    <row r="224" ht="15.95" customHeight="1">
      <c r="A224" s="342" t="s">
        <v>485</v>
      </c>
      <c r="B224" s="365" t="s">
        <v>34</v>
      </c>
      <c r="C224" s="59" t="str">
        <f>VLOOKUP(B224,'New template'!A:L,2,FALSE)</f>
        <v>E05838</v>
      </c>
      <c r="D224" s="363">
        <v>679</v>
      </c>
      <c r="E224" s="363">
        <v>348</v>
      </c>
      <c r="F224" s="364">
        <v>0.5</v>
      </c>
      <c r="G224" s="44">
        <f t="shared" si="55"/>
        <v>174</v>
      </c>
      <c r="H224" s="45">
        <f t="shared" si="56"/>
        <v>25.388340000000003</v>
      </c>
      <c r="I224" s="45">
        <f t="shared" si="57"/>
        <v>17238.682860000001</v>
      </c>
      <c r="J224" s="45">
        <f t="shared" si="58"/>
        <v>3.3004842000000005</v>
      </c>
      <c r="K224" s="46">
        <f t="shared" si="59"/>
        <v>14997.654088200003</v>
      </c>
      <c r="L224" s="47">
        <v>0.20000000000000001</v>
      </c>
      <c r="M224" s="48">
        <f t="shared" si="60"/>
        <v>2999.5308176400008</v>
      </c>
      <c r="N224" s="49">
        <v>0.050000000000000003</v>
      </c>
      <c r="O224" s="50">
        <f t="shared" si="61"/>
        <v>749.8827044100002</v>
      </c>
      <c r="P224" s="49">
        <v>0.050000000000000003</v>
      </c>
      <c r="Q224" s="50">
        <f t="shared" si="62"/>
        <v>749.8827044100002</v>
      </c>
      <c r="R224" s="51">
        <f t="shared" si="63"/>
        <v>15.460000000000001</v>
      </c>
      <c r="S224" s="52">
        <f t="shared" si="64"/>
        <v>10497.34</v>
      </c>
      <c r="T224" s="53">
        <f t="shared" si="65"/>
        <v>0.60894095478475552</v>
      </c>
    </row>
    <row r="225" ht="15.95" customHeight="1">
      <c r="A225" s="342" t="s">
        <v>485</v>
      </c>
      <c r="B225" s="365" t="s">
        <v>34</v>
      </c>
      <c r="C225" s="59" t="str">
        <f>VLOOKUP(B225,'New template'!A:L,2,FALSE)</f>
        <v>E05838</v>
      </c>
      <c r="D225" s="363">
        <v>16</v>
      </c>
      <c r="E225" s="363">
        <v>348</v>
      </c>
      <c r="F225" s="364">
        <v>0.34999999999999998</v>
      </c>
      <c r="G225" s="44">
        <f t="shared" si="55"/>
        <v>226</v>
      </c>
      <c r="H225" s="45">
        <f t="shared" si="56"/>
        <v>32.975660000000005</v>
      </c>
      <c r="I225" s="45">
        <f t="shared" si="57"/>
        <v>527.61056000000008</v>
      </c>
      <c r="J225" s="45">
        <f t="shared" si="58"/>
        <v>4.2868358000000004</v>
      </c>
      <c r="K225" s="46">
        <f t="shared" si="59"/>
        <v>459.0211872000001</v>
      </c>
      <c r="L225" s="47">
        <v>0.20000000000000001</v>
      </c>
      <c r="M225" s="48">
        <f t="shared" si="60"/>
        <v>91.804237440000023</v>
      </c>
      <c r="N225" s="49">
        <v>0.050000000000000003</v>
      </c>
      <c r="O225" s="50">
        <f t="shared" si="61"/>
        <v>22.951059360000006</v>
      </c>
      <c r="P225" s="49">
        <v>0.050000000000000003</v>
      </c>
      <c r="Q225" s="50">
        <f t="shared" si="62"/>
        <v>22.951059360000006</v>
      </c>
      <c r="R225" s="51">
        <f t="shared" si="63"/>
        <v>20.079999999999998</v>
      </c>
      <c r="S225" s="52">
        <f t="shared" si="64"/>
        <v>321.27999999999997</v>
      </c>
      <c r="T225" s="53">
        <f t="shared" si="65"/>
        <v>0.60893398342898963</v>
      </c>
    </row>
    <row r="226" ht="15.95" customHeight="1">
      <c r="A226" s="342" t="s">
        <v>485</v>
      </c>
      <c r="B226" s="365" t="s">
        <v>32</v>
      </c>
      <c r="C226" s="59" t="str">
        <f>VLOOKUP(B226,'New template'!A:L,2,FALSE)</f>
        <v>E05837</v>
      </c>
      <c r="D226" s="363">
        <v>5228</v>
      </c>
      <c r="E226" s="363">
        <v>298</v>
      </c>
      <c r="F226" s="364">
        <v>0.5</v>
      </c>
      <c r="G226" s="44">
        <f t="shared" si="55"/>
        <v>149</v>
      </c>
      <c r="H226" s="45">
        <f t="shared" si="56"/>
        <v>21.740590000000001</v>
      </c>
      <c r="I226" s="45">
        <f t="shared" si="57"/>
        <v>113659.80452000001</v>
      </c>
      <c r="J226" s="45">
        <f t="shared" si="58"/>
        <v>2.8262767000000002</v>
      </c>
      <c r="K226" s="46">
        <f t="shared" si="59"/>
        <v>98884.029932399993</v>
      </c>
      <c r="L226" s="47">
        <v>0.20000000000000001</v>
      </c>
      <c r="M226" s="48">
        <f t="shared" si="60"/>
        <v>19776.805986480002</v>
      </c>
      <c r="N226" s="49">
        <v>0.050000000000000003</v>
      </c>
      <c r="O226" s="50">
        <f t="shared" si="61"/>
        <v>4944.2014966200004</v>
      </c>
      <c r="P226" s="49">
        <v>0.050000000000000003</v>
      </c>
      <c r="Q226" s="50">
        <f t="shared" si="62"/>
        <v>4944.2014966200004</v>
      </c>
      <c r="R226" s="51">
        <f t="shared" si="63"/>
        <v>13.24</v>
      </c>
      <c r="S226" s="52">
        <f t="shared" si="64"/>
        <v>69218.720000000001</v>
      </c>
      <c r="T226" s="53">
        <f t="shared" si="65"/>
        <v>0.60899911179963373</v>
      </c>
    </row>
    <row r="227" ht="15.95" customHeight="1">
      <c r="A227" s="342" t="s">
        <v>485</v>
      </c>
      <c r="B227" s="365" t="s">
        <v>32</v>
      </c>
      <c r="C227" s="59" t="str">
        <f>VLOOKUP(B227,'New template'!A:L,2,FALSE)</f>
        <v>E05837</v>
      </c>
      <c r="D227" s="363">
        <v>5</v>
      </c>
      <c r="E227" s="363">
        <v>298</v>
      </c>
      <c r="F227" s="364">
        <v>0</v>
      </c>
      <c r="G227" s="44">
        <f t="shared" si="55"/>
        <v>298</v>
      </c>
      <c r="H227" s="45">
        <f t="shared" si="56"/>
        <v>43.481180000000002</v>
      </c>
      <c r="I227" s="45">
        <f t="shared" si="57"/>
        <v>217.4059</v>
      </c>
      <c r="J227" s="45">
        <f t="shared" si="58"/>
        <v>5.6525534000000004</v>
      </c>
      <c r="K227" s="46">
        <f t="shared" si="59"/>
        <v>189.14313300000001</v>
      </c>
      <c r="L227" s="47">
        <v>0.20000000000000001</v>
      </c>
      <c r="M227" s="48">
        <f t="shared" si="60"/>
        <v>37.8286266</v>
      </c>
      <c r="N227" s="49">
        <v>0.050000000000000003</v>
      </c>
      <c r="O227" s="50">
        <f t="shared" si="61"/>
        <v>9.4571566499999999</v>
      </c>
      <c r="P227" s="49">
        <v>0.050000000000000003</v>
      </c>
      <c r="Q227" s="50">
        <f t="shared" si="62"/>
        <v>9.4571566499999999</v>
      </c>
      <c r="R227" s="51">
        <f t="shared" si="63"/>
        <v>26.48</v>
      </c>
      <c r="S227" s="52">
        <f t="shared" si="64"/>
        <v>132.40000000000001</v>
      </c>
      <c r="T227" s="53">
        <f t="shared" si="65"/>
        <v>0.60899911179963384</v>
      </c>
    </row>
    <row r="228" ht="15.95" customHeight="1">
      <c r="A228" s="342" t="s">
        <v>485</v>
      </c>
      <c r="B228" s="365" t="s">
        <v>32</v>
      </c>
      <c r="C228" s="59" t="str">
        <f>VLOOKUP(B228,'New template'!A:L,2,FALSE)</f>
        <v>E05837</v>
      </c>
      <c r="D228" s="363">
        <v>154</v>
      </c>
      <c r="E228" s="363">
        <v>298</v>
      </c>
      <c r="F228" s="364">
        <v>0.34999999999999998</v>
      </c>
      <c r="G228" s="44">
        <f t="shared" si="55"/>
        <v>193</v>
      </c>
      <c r="H228" s="45">
        <f t="shared" si="56"/>
        <v>28.160630000000001</v>
      </c>
      <c r="I228" s="45">
        <f t="shared" si="57"/>
        <v>4336.7370200000005</v>
      </c>
      <c r="J228" s="45">
        <f t="shared" si="58"/>
        <v>3.6608819000000001</v>
      </c>
      <c r="K228" s="46">
        <f t="shared" si="59"/>
        <v>3772.9612074000001</v>
      </c>
      <c r="L228" s="47">
        <v>0.20000000000000001</v>
      </c>
      <c r="M228" s="48">
        <f t="shared" si="60"/>
        <v>754.5922414800001</v>
      </c>
      <c r="N228" s="49">
        <v>0.050000000000000003</v>
      </c>
      <c r="O228" s="50">
        <f t="shared" si="61"/>
        <v>188.64806037000002</v>
      </c>
      <c r="P228" s="49">
        <v>0.050000000000000003</v>
      </c>
      <c r="Q228" s="50">
        <f t="shared" si="62"/>
        <v>188.64806037000002</v>
      </c>
      <c r="R228" s="51">
        <f t="shared" si="63"/>
        <v>17.149999999999999</v>
      </c>
      <c r="S228" s="52">
        <f t="shared" si="64"/>
        <v>2641.0999999999999</v>
      </c>
      <c r="T228" s="53">
        <f t="shared" si="65"/>
        <v>0.60900626157866489</v>
      </c>
    </row>
    <row r="229" ht="15.95" customHeight="1">
      <c r="A229" s="342" t="s">
        <v>485</v>
      </c>
      <c r="B229" s="365" t="s">
        <v>56</v>
      </c>
      <c r="C229" s="59" t="str">
        <f>VLOOKUP(B229,'New template'!A:L,2,FALSE)</f>
        <v>E01572</v>
      </c>
      <c r="D229" s="363">
        <v>15</v>
      </c>
      <c r="E229" s="363">
        <v>268</v>
      </c>
      <c r="F229" s="364">
        <v>0</v>
      </c>
      <c r="G229" s="44">
        <f t="shared" si="55"/>
        <v>268</v>
      </c>
      <c r="H229" s="45">
        <f t="shared" si="56"/>
        <v>39.103880000000004</v>
      </c>
      <c r="I229" s="45">
        <f t="shared" si="57"/>
        <v>586.55820000000006</v>
      </c>
      <c r="J229" s="45">
        <f t="shared" si="58"/>
        <v>5.0835044000000007</v>
      </c>
      <c r="K229" s="46">
        <f t="shared" si="59"/>
        <v>510.305634</v>
      </c>
      <c r="L229" s="47">
        <v>0.20000000000000001</v>
      </c>
      <c r="M229" s="48">
        <f t="shared" si="60"/>
        <v>102.06112680000001</v>
      </c>
      <c r="N229" s="49">
        <v>0.050000000000000003</v>
      </c>
      <c r="O229" s="50">
        <f t="shared" si="61"/>
        <v>25.515281700000003</v>
      </c>
      <c r="P229" s="49">
        <v>0.050000000000000003</v>
      </c>
      <c r="Q229" s="50">
        <f t="shared" si="62"/>
        <v>25.515281700000003</v>
      </c>
      <c r="R229" s="51">
        <f t="shared" si="63"/>
        <v>23.809999999999999</v>
      </c>
      <c r="S229" s="52">
        <f t="shared" si="64"/>
        <v>357.14999999999998</v>
      </c>
      <c r="T229" s="53">
        <f t="shared" si="65"/>
        <v>0.60889098473092684</v>
      </c>
    </row>
    <row r="230" ht="15.95" customHeight="1">
      <c r="A230" s="342" t="s">
        <v>485</v>
      </c>
      <c r="B230" s="365" t="s">
        <v>56</v>
      </c>
      <c r="C230" s="59" t="str">
        <f>VLOOKUP(B230,'New template'!A:L,2,FALSE)</f>
        <v>E01572</v>
      </c>
      <c r="D230" s="363">
        <v>5103</v>
      </c>
      <c r="E230" s="363">
        <v>268</v>
      </c>
      <c r="F230" s="364">
        <v>0.5</v>
      </c>
      <c r="G230" s="44">
        <f t="shared" si="55"/>
        <v>134</v>
      </c>
      <c r="H230" s="45">
        <f t="shared" si="56"/>
        <v>19.551940000000002</v>
      </c>
      <c r="I230" s="45">
        <f t="shared" si="57"/>
        <v>99773.549820000015</v>
      </c>
      <c r="J230" s="45">
        <f t="shared" si="58"/>
        <v>2.5417522000000004</v>
      </c>
      <c r="K230" s="46">
        <f t="shared" si="59"/>
        <v>86802.988343400008</v>
      </c>
      <c r="L230" s="47">
        <v>0.20000000000000001</v>
      </c>
      <c r="M230" s="48">
        <f t="shared" si="60"/>
        <v>17360.597668680002</v>
      </c>
      <c r="N230" s="49">
        <v>0.050000000000000003</v>
      </c>
      <c r="O230" s="50">
        <f t="shared" si="61"/>
        <v>4340.1494171700006</v>
      </c>
      <c r="P230" s="49">
        <v>0.050000000000000003</v>
      </c>
      <c r="Q230" s="50">
        <f t="shared" si="62"/>
        <v>4340.1494171700006</v>
      </c>
      <c r="R230" s="51">
        <f t="shared" si="63"/>
        <v>11.91</v>
      </c>
      <c r="S230" s="52">
        <f t="shared" si="64"/>
        <v>60776.730000000003</v>
      </c>
      <c r="T230" s="53">
        <f t="shared" si="65"/>
        <v>0.60914671382993191</v>
      </c>
    </row>
    <row r="231" ht="15.95" customHeight="1">
      <c r="A231" s="342" t="s">
        <v>485</v>
      </c>
      <c r="B231" s="365" t="s">
        <v>58</v>
      </c>
      <c r="C231" s="59" t="str">
        <f>VLOOKUP(B231,'New template'!A:L,2,FALSE)</f>
        <v>E01893</v>
      </c>
      <c r="D231" s="363">
        <v>721</v>
      </c>
      <c r="E231" s="363">
        <v>138</v>
      </c>
      <c r="F231" s="364">
        <v>0.5</v>
      </c>
      <c r="G231" s="44">
        <f t="shared" si="55"/>
        <v>69</v>
      </c>
      <c r="H231" s="45">
        <f t="shared" si="56"/>
        <v>10.06779</v>
      </c>
      <c r="I231" s="45">
        <f t="shared" si="57"/>
        <v>7258.8765900000008</v>
      </c>
      <c r="J231" s="45">
        <f t="shared" si="58"/>
        <v>1.3088127000000001</v>
      </c>
      <c r="K231" s="46">
        <f t="shared" si="59"/>
        <v>6315.2226332999999</v>
      </c>
      <c r="L231" s="47">
        <v>0.20000000000000001</v>
      </c>
      <c r="M231" s="48">
        <f t="shared" si="60"/>
        <v>1263.04452666</v>
      </c>
      <c r="N231" s="49">
        <v>0.050000000000000003</v>
      </c>
      <c r="O231" s="50">
        <f t="shared" si="61"/>
        <v>315.76113166499999</v>
      </c>
      <c r="P231" s="49">
        <v>0.050000000000000003</v>
      </c>
      <c r="Q231" s="50">
        <f t="shared" si="62"/>
        <v>315.76113166499999</v>
      </c>
      <c r="R231" s="51">
        <f t="shared" si="63"/>
        <v>6.1299999999999999</v>
      </c>
      <c r="S231" s="52">
        <f t="shared" si="64"/>
        <v>4419.7299999999996</v>
      </c>
      <c r="T231" s="53">
        <f t="shared" si="65"/>
        <v>0.60887245363679598</v>
      </c>
    </row>
    <row r="232" ht="15.95" customHeight="1">
      <c r="A232" s="342" t="s">
        <v>485</v>
      </c>
      <c r="B232" s="365" t="s">
        <v>58</v>
      </c>
      <c r="C232" s="59" t="str">
        <f>VLOOKUP(B232,'New template'!A:L,2,FALSE)</f>
        <v>E01893</v>
      </c>
      <c r="D232" s="363">
        <v>27</v>
      </c>
      <c r="E232" s="363">
        <v>138</v>
      </c>
      <c r="F232" s="364">
        <v>0</v>
      </c>
      <c r="G232" s="44">
        <f t="shared" si="55"/>
        <v>138</v>
      </c>
      <c r="H232" s="45">
        <f t="shared" si="56"/>
        <v>20.135580000000001</v>
      </c>
      <c r="I232" s="45">
        <f t="shared" si="57"/>
        <v>543.66066000000001</v>
      </c>
      <c r="J232" s="45">
        <f t="shared" si="58"/>
        <v>2.6176254000000001</v>
      </c>
      <c r="K232" s="46">
        <f t="shared" si="59"/>
        <v>472.9847742</v>
      </c>
      <c r="L232" s="47">
        <v>0.20000000000000001</v>
      </c>
      <c r="M232" s="48">
        <f t="shared" si="60"/>
        <v>94.596954840000009</v>
      </c>
      <c r="N232" s="49">
        <v>0.050000000000000003</v>
      </c>
      <c r="O232" s="50">
        <f t="shared" si="61"/>
        <v>23.649238710000002</v>
      </c>
      <c r="P232" s="49">
        <v>0.050000000000000003</v>
      </c>
      <c r="Q232" s="50">
        <f t="shared" si="62"/>
        <v>23.649238710000002</v>
      </c>
      <c r="R232" s="51">
        <f t="shared" si="63"/>
        <v>12.26</v>
      </c>
      <c r="S232" s="52">
        <f t="shared" si="64"/>
        <v>331.01999999999998</v>
      </c>
      <c r="T232" s="53">
        <f t="shared" si="65"/>
        <v>0.6088724536367961</v>
      </c>
    </row>
    <row r="233" ht="15.95" customHeight="1">
      <c r="A233" s="342" t="s">
        <v>485</v>
      </c>
      <c r="B233" s="365" t="s">
        <v>60</v>
      </c>
      <c r="C233" s="59" t="str">
        <f>VLOOKUP(B233,'New template'!A:L,2,FALSE)</f>
        <v>E02323</v>
      </c>
      <c r="D233" s="363">
        <v>6574</v>
      </c>
      <c r="E233" s="363">
        <v>398</v>
      </c>
      <c r="F233" s="364">
        <v>0.5</v>
      </c>
      <c r="G233" s="44">
        <f t="shared" si="55"/>
        <v>199</v>
      </c>
      <c r="H233" s="45">
        <f t="shared" si="56"/>
        <v>29.036090000000002</v>
      </c>
      <c r="I233" s="45">
        <f t="shared" si="57"/>
        <v>190883.25566000002</v>
      </c>
      <c r="J233" s="45">
        <f t="shared" si="58"/>
        <v>3.7746917000000004</v>
      </c>
      <c r="K233" s="46">
        <f t="shared" si="59"/>
        <v>166068.4324242</v>
      </c>
      <c r="L233" s="47">
        <v>0.20000000000000001</v>
      </c>
      <c r="M233" s="48">
        <f t="shared" si="60"/>
        <v>33213.68648484</v>
      </c>
      <c r="N233" s="49">
        <v>0.050000000000000003</v>
      </c>
      <c r="O233" s="50">
        <f t="shared" si="61"/>
        <v>8303.42162121</v>
      </c>
      <c r="P233" s="49">
        <v>0.050000000000000003</v>
      </c>
      <c r="Q233" s="50">
        <f t="shared" si="62"/>
        <v>8303.42162121</v>
      </c>
      <c r="R233" s="51">
        <f t="shared" si="63"/>
        <v>17.68</v>
      </c>
      <c r="S233" s="52">
        <f t="shared" si="64"/>
        <v>116228.31999999999</v>
      </c>
      <c r="T233" s="53">
        <f t="shared" si="65"/>
        <v>0.60889741008517317</v>
      </c>
    </row>
    <row r="234" ht="15.95" customHeight="1">
      <c r="A234" s="342" t="s">
        <v>485</v>
      </c>
      <c r="B234" s="365" t="s">
        <v>60</v>
      </c>
      <c r="C234" s="59" t="str">
        <f>VLOOKUP(B234,'New template'!A:L,2,FALSE)</f>
        <v>E02323</v>
      </c>
      <c r="D234" s="363">
        <v>13</v>
      </c>
      <c r="E234" s="363">
        <v>398</v>
      </c>
      <c r="F234" s="364">
        <v>0</v>
      </c>
      <c r="G234" s="44">
        <f t="shared" si="55"/>
        <v>398</v>
      </c>
      <c r="H234" s="45">
        <f t="shared" si="56"/>
        <v>58.072180000000003</v>
      </c>
      <c r="I234" s="45">
        <f t="shared" si="57"/>
        <v>754.93834000000004</v>
      </c>
      <c r="J234" s="45">
        <f t="shared" si="58"/>
        <v>7.5493834000000009</v>
      </c>
      <c r="K234" s="46">
        <f t="shared" si="59"/>
        <v>656.79635580000001</v>
      </c>
      <c r="L234" s="47">
        <v>0.20000000000000001</v>
      </c>
      <c r="M234" s="48">
        <f t="shared" si="60"/>
        <v>131.35927116000002</v>
      </c>
      <c r="N234" s="49">
        <v>0.050000000000000003</v>
      </c>
      <c r="O234" s="50">
        <f t="shared" si="61"/>
        <v>32.839817790000005</v>
      </c>
      <c r="P234" s="49">
        <v>0.050000000000000003</v>
      </c>
      <c r="Q234" s="50">
        <f t="shared" si="62"/>
        <v>32.839817790000005</v>
      </c>
      <c r="R234" s="51">
        <f t="shared" si="63"/>
        <v>35.369999999999997</v>
      </c>
      <c r="S234" s="52">
        <f t="shared" si="64"/>
        <v>459.80999999999995</v>
      </c>
      <c r="T234" s="53">
        <f t="shared" si="65"/>
        <v>0.6090696095789756</v>
      </c>
    </row>
    <row r="235" ht="15.95" customHeight="1">
      <c r="A235" s="342" t="s">
        <v>485</v>
      </c>
      <c r="B235" s="365" t="s">
        <v>52</v>
      </c>
      <c r="C235" s="59" t="str">
        <f>VLOOKUP(B235,'New template'!A:L,2,FALSE)</f>
        <v>E02716</v>
      </c>
      <c r="D235" s="363">
        <v>8480</v>
      </c>
      <c r="E235" s="363">
        <v>198</v>
      </c>
      <c r="F235" s="364">
        <v>0.5</v>
      </c>
      <c r="G235" s="44">
        <f t="shared" si="55"/>
        <v>99</v>
      </c>
      <c r="H235" s="45">
        <f t="shared" si="56"/>
        <v>14.44509</v>
      </c>
      <c r="I235" s="45">
        <f t="shared" si="57"/>
        <v>122494.36320000001</v>
      </c>
      <c r="J235" s="45">
        <f t="shared" si="58"/>
        <v>1.8778617000000002</v>
      </c>
      <c r="K235" s="46">
        <f t="shared" si="59"/>
        <v>106570.095984</v>
      </c>
      <c r="L235" s="47">
        <v>0.20000000000000001</v>
      </c>
      <c r="M235" s="48">
        <f t="shared" si="60"/>
        <v>21314.0191968</v>
      </c>
      <c r="N235" s="49">
        <v>0.050000000000000003</v>
      </c>
      <c r="O235" s="50">
        <f t="shared" si="61"/>
        <v>5328.5047992</v>
      </c>
      <c r="P235" s="49">
        <v>0.050000000000000003</v>
      </c>
      <c r="Q235" s="50">
        <f t="shared" si="62"/>
        <v>5328.5047992</v>
      </c>
      <c r="R235" s="51">
        <f t="shared" si="63"/>
        <v>8.8000000000000007</v>
      </c>
      <c r="S235" s="52">
        <f t="shared" si="64"/>
        <v>74624</v>
      </c>
      <c r="T235" s="53">
        <f t="shared" si="65"/>
        <v>0.60920354251859976</v>
      </c>
    </row>
    <row r="236" ht="15.95" customHeight="1">
      <c r="A236" s="342" t="s">
        <v>485</v>
      </c>
      <c r="B236" s="365" t="s">
        <v>52</v>
      </c>
      <c r="C236" s="59" t="str">
        <f>VLOOKUP(B236,'New template'!A:L,2,FALSE)</f>
        <v>E02716</v>
      </c>
      <c r="D236" s="363">
        <v>31</v>
      </c>
      <c r="E236" s="363">
        <v>198</v>
      </c>
      <c r="F236" s="364">
        <v>0</v>
      </c>
      <c r="G236" s="44">
        <f t="shared" si="55"/>
        <v>198</v>
      </c>
      <c r="H236" s="45">
        <f t="shared" si="56"/>
        <v>28.890180000000001</v>
      </c>
      <c r="I236" s="45">
        <f t="shared" si="57"/>
        <v>895.59558000000004</v>
      </c>
      <c r="J236" s="45">
        <f t="shared" si="58"/>
        <v>3.7557234000000004</v>
      </c>
      <c r="K236" s="46">
        <f t="shared" si="59"/>
        <v>779.16815459999998</v>
      </c>
      <c r="L236" s="47">
        <v>0.20000000000000001</v>
      </c>
      <c r="M236" s="48">
        <f t="shared" si="60"/>
        <v>155.83363092000002</v>
      </c>
      <c r="N236" s="49">
        <v>0.050000000000000003</v>
      </c>
      <c r="O236" s="50">
        <f t="shared" si="61"/>
        <v>38.958407730000005</v>
      </c>
      <c r="P236" s="49">
        <v>0.050000000000000003</v>
      </c>
      <c r="Q236" s="50">
        <f t="shared" si="62"/>
        <v>38.958407730000005</v>
      </c>
      <c r="R236" s="51">
        <f t="shared" si="63"/>
        <v>17.59</v>
      </c>
      <c r="S236" s="52">
        <f t="shared" si="64"/>
        <v>545.28999999999996</v>
      </c>
      <c r="T236" s="53">
        <f t="shared" si="65"/>
        <v>0.6088574041421686</v>
      </c>
    </row>
    <row r="237" ht="15.95" customHeight="1">
      <c r="A237" s="342" t="s">
        <v>485</v>
      </c>
      <c r="B237" s="365" t="s">
        <v>54</v>
      </c>
      <c r="C237" s="59" t="str">
        <f>VLOOKUP(B237,'New template'!A:L,2,FALSE)</f>
        <v>E01927</v>
      </c>
      <c r="D237" s="363">
        <v>1310</v>
      </c>
      <c r="E237" s="363">
        <v>198</v>
      </c>
      <c r="F237" s="364">
        <v>0.5</v>
      </c>
      <c r="G237" s="44">
        <f t="shared" si="55"/>
        <v>99</v>
      </c>
      <c r="H237" s="45">
        <f t="shared" si="56"/>
        <v>14.44509</v>
      </c>
      <c r="I237" s="45">
        <f t="shared" si="57"/>
        <v>18923.067900000002</v>
      </c>
      <c r="J237" s="45">
        <f t="shared" si="58"/>
        <v>1.8778617000000002</v>
      </c>
      <c r="K237" s="46">
        <f t="shared" si="59"/>
        <v>16463.069072999999</v>
      </c>
      <c r="L237" s="47">
        <v>0.20000000000000001</v>
      </c>
      <c r="M237" s="48">
        <f t="shared" si="60"/>
        <v>3292.6138145999998</v>
      </c>
      <c r="N237" s="49">
        <v>0.050000000000000003</v>
      </c>
      <c r="O237" s="50">
        <f t="shared" si="61"/>
        <v>823.15345364999996</v>
      </c>
      <c r="P237" s="49">
        <v>0.050000000000000003</v>
      </c>
      <c r="Q237" s="50">
        <f t="shared" si="62"/>
        <v>823.15345364999996</v>
      </c>
      <c r="R237" s="51">
        <f t="shared" si="63"/>
        <v>8.8000000000000007</v>
      </c>
      <c r="S237" s="52">
        <f t="shared" si="64"/>
        <v>11528.000000000002</v>
      </c>
      <c r="T237" s="53">
        <f t="shared" si="65"/>
        <v>0.60920354251859976</v>
      </c>
    </row>
    <row r="238" ht="15.95" customHeight="1">
      <c r="A238" s="342" t="s">
        <v>485</v>
      </c>
      <c r="B238" s="365" t="s">
        <v>54</v>
      </c>
      <c r="C238" s="59" t="str">
        <f>VLOOKUP(B238,'New template'!A:L,2,FALSE)</f>
        <v>E01927</v>
      </c>
      <c r="D238" s="363">
        <v>15</v>
      </c>
      <c r="E238" s="363">
        <v>198</v>
      </c>
      <c r="F238" s="364">
        <v>0</v>
      </c>
      <c r="G238" s="44">
        <f t="shared" si="55"/>
        <v>198</v>
      </c>
      <c r="H238" s="45">
        <f t="shared" si="56"/>
        <v>28.890180000000001</v>
      </c>
      <c r="I238" s="45">
        <f t="shared" si="57"/>
        <v>433.35270000000003</v>
      </c>
      <c r="J238" s="45">
        <f t="shared" si="58"/>
        <v>3.7557234000000004</v>
      </c>
      <c r="K238" s="46">
        <f t="shared" si="59"/>
        <v>377.01684899999998</v>
      </c>
      <c r="L238" s="47">
        <v>0.20000000000000001</v>
      </c>
      <c r="M238" s="48">
        <f t="shared" si="60"/>
        <v>75.403369799999993</v>
      </c>
      <c r="N238" s="49">
        <v>0.050000000000000003</v>
      </c>
      <c r="O238" s="50">
        <f t="shared" si="61"/>
        <v>18.850842449999998</v>
      </c>
      <c r="P238" s="49">
        <v>0.050000000000000003</v>
      </c>
      <c r="Q238" s="50">
        <f t="shared" si="62"/>
        <v>18.850842449999998</v>
      </c>
      <c r="R238" s="51">
        <f t="shared" si="63"/>
        <v>17.59</v>
      </c>
      <c r="S238" s="52">
        <f t="shared" si="64"/>
        <v>263.85000000000002</v>
      </c>
      <c r="T238" s="53">
        <f t="shared" si="65"/>
        <v>0.60885740414216871</v>
      </c>
    </row>
    <row r="239" ht="15.95" customHeight="1">
      <c r="A239" s="349" t="s">
        <v>500</v>
      </c>
      <c r="B239" s="74"/>
      <c r="C239" s="350"/>
      <c r="D239" s="76">
        <f>SUM(D8:D238)</f>
        <v>91610</v>
      </c>
      <c r="E239" s="77"/>
      <c r="F239" s="78"/>
      <c r="G239" s="79"/>
      <c r="H239" s="80"/>
      <c r="I239" s="80">
        <f>SUM(I8:I238)</f>
        <v>1148280.3293500002</v>
      </c>
      <c r="J239" s="81">
        <v>0.13</v>
      </c>
      <c r="K239" s="80">
        <f>SUM(K8:K238)</f>
        <v>999003.88653449994</v>
      </c>
      <c r="L239" s="81">
        <v>0.20000000000000001</v>
      </c>
      <c r="M239" s="82">
        <f>SUM(M8:M238)</f>
        <v>199800.7773069001</v>
      </c>
      <c r="N239" s="81">
        <f>O239/K239</f>
        <v>0.050000000000000031</v>
      </c>
      <c r="O239" s="80">
        <f>SUM(O8:O238)</f>
        <v>49950.194326725024</v>
      </c>
      <c r="P239" s="81">
        <f>Q239/K239</f>
        <v>0.050000000000000031</v>
      </c>
      <c r="Q239" s="82">
        <f>SUM(Q8:Q238)</f>
        <v>49950.194326725024</v>
      </c>
      <c r="R239" s="82"/>
      <c r="S239" s="80">
        <f>SUM(S8:S238)</f>
        <v>699326.83999999973</v>
      </c>
      <c r="T239" s="81">
        <v>0.60999999999999999</v>
      </c>
    </row>
    <row r="240" ht="15.95" customHeight="1">
      <c r="A240" s="351" t="s">
        <v>501</v>
      </c>
      <c r="B240" s="372" t="s">
        <v>22</v>
      </c>
      <c r="C240" s="59" t="str">
        <f>VLOOKUP(B240,'New template'!A:L,2,FALSE)</f>
        <v>E05367</v>
      </c>
      <c r="D240" s="373">
        <v>2</v>
      </c>
      <c r="E240" s="374">
        <v>278</v>
      </c>
      <c r="F240" s="375">
        <v>0.80000000000000004</v>
      </c>
      <c r="G240" s="88">
        <f t="shared" ref="G240:G325" si="66">ROUNDDOWN(E240*(1-F240),0)</f>
        <v>55</v>
      </c>
      <c r="H240" s="89">
        <f t="shared" ref="H240" si="67">G240*$C$6</f>
        <v>8.0250500000000002</v>
      </c>
      <c r="I240" s="89">
        <f t="shared" ref="I240:I325" si="68">H240*D240</f>
        <v>16.0501</v>
      </c>
      <c r="J240" s="89">
        <f t="shared" ref="J240:J325" si="69">H240*0.13</f>
        <v>1.0432565</v>
      </c>
      <c r="K240" s="90">
        <f t="shared" ref="K240:K325" si="70">(H240-J240)*D240</f>
        <v>13.963587</v>
      </c>
      <c r="L240" s="91">
        <v>0.20000000000000001</v>
      </c>
      <c r="M240" s="92">
        <f t="shared" ref="M240:M325" si="71">K240*L240</f>
        <v>2.7927174000000003</v>
      </c>
      <c r="N240" s="93">
        <v>0.050000000000000003</v>
      </c>
      <c r="O240" s="94">
        <f t="shared" ref="O240:O325" si="72">K240*N240</f>
        <v>0.69817935000000009</v>
      </c>
      <c r="P240" s="93">
        <v>0.050000000000000003</v>
      </c>
      <c r="Q240" s="94">
        <f t="shared" ref="Q240:Q325" si="73">K240*P240</f>
        <v>0.69817935000000009</v>
      </c>
      <c r="R240" s="95">
        <f t="shared" ref="R240:R325" si="74">IFERROR(ROUND((K240-M240-O240-Q240)/D240,2),0)</f>
        <v>4.8899999999999997</v>
      </c>
      <c r="S240" s="96">
        <f t="shared" ref="S240:S325" si="75">+D240*R240</f>
        <v>9.7799999999999994</v>
      </c>
      <c r="T240" s="97">
        <f t="shared" ref="T240:T325" si="76">S240/I240</f>
        <v>0.60934199786917209</v>
      </c>
    </row>
    <row r="241" ht="15.95" customHeight="1">
      <c r="A241" s="351" t="s">
        <v>501</v>
      </c>
      <c r="B241" s="372" t="s">
        <v>26</v>
      </c>
      <c r="C241" s="59" t="str">
        <f>VLOOKUP(B241,'New template'!A:L,2,FALSE)</f>
        <v>E03174</v>
      </c>
      <c r="D241" s="373">
        <v>115</v>
      </c>
      <c r="E241" s="374">
        <v>268</v>
      </c>
      <c r="F241" s="375">
        <v>0.92000000000000004</v>
      </c>
      <c r="G241" s="88">
        <f t="shared" si="66"/>
        <v>21</v>
      </c>
      <c r="H241" s="89">
        <f t="shared" ref="H241:H272" si="77">G241*$C$6</f>
        <v>3.0641100000000003</v>
      </c>
      <c r="I241" s="89">
        <f t="shared" si="68"/>
        <v>352.37265000000002</v>
      </c>
      <c r="J241" s="89">
        <f t="shared" si="69"/>
        <v>0.39833430000000003</v>
      </c>
      <c r="K241" s="90">
        <f t="shared" si="70"/>
        <v>306.56420550000001</v>
      </c>
      <c r="L241" s="91">
        <v>0.20000000000000001</v>
      </c>
      <c r="M241" s="92">
        <f t="shared" si="71"/>
        <v>61.312841100000007</v>
      </c>
      <c r="N241" s="93">
        <v>0.050000000000000003</v>
      </c>
      <c r="O241" s="94">
        <f t="shared" si="72"/>
        <v>15.328210275000002</v>
      </c>
      <c r="P241" s="93">
        <v>0.050000000000000003</v>
      </c>
      <c r="Q241" s="94">
        <f t="shared" si="73"/>
        <v>15.328210275000002</v>
      </c>
      <c r="R241" s="95">
        <f t="shared" si="74"/>
        <v>1.8700000000000001</v>
      </c>
      <c r="S241" s="96">
        <f t="shared" si="75"/>
        <v>215.05000000000001</v>
      </c>
      <c r="T241" s="97">
        <f t="shared" si="76"/>
        <v>0.61029140598738296</v>
      </c>
    </row>
    <row r="242" ht="15.95" customHeight="1">
      <c r="A242" s="351" t="s">
        <v>501</v>
      </c>
      <c r="B242" s="372" t="s">
        <v>328</v>
      </c>
      <c r="C242" s="40" t="s">
        <v>29</v>
      </c>
      <c r="D242" s="373">
        <v>2</v>
      </c>
      <c r="E242" s="374">
        <v>368</v>
      </c>
      <c r="F242" s="375">
        <v>0.80000000000000004</v>
      </c>
      <c r="G242" s="88">
        <f t="shared" si="66"/>
        <v>73</v>
      </c>
      <c r="H242" s="89">
        <f t="shared" si="77"/>
        <v>10.651430000000001</v>
      </c>
      <c r="I242" s="89">
        <f t="shared" si="68"/>
        <v>21.302860000000003</v>
      </c>
      <c r="J242" s="89">
        <f t="shared" si="69"/>
        <v>1.3846859000000002</v>
      </c>
      <c r="K242" s="90">
        <f t="shared" si="70"/>
        <v>18.533488200000001</v>
      </c>
      <c r="L242" s="91">
        <v>0.20000000000000001</v>
      </c>
      <c r="M242" s="92">
        <f t="shared" si="71"/>
        <v>3.7066976400000002</v>
      </c>
      <c r="N242" s="93">
        <v>0.050000000000000003</v>
      </c>
      <c r="O242" s="94">
        <f t="shared" si="72"/>
        <v>0.92667441000000006</v>
      </c>
      <c r="P242" s="93">
        <v>0.050000000000000003</v>
      </c>
      <c r="Q242" s="94">
        <f t="shared" si="73"/>
        <v>0.92667441000000006</v>
      </c>
      <c r="R242" s="95">
        <f t="shared" si="74"/>
        <v>6.4900000000000002</v>
      </c>
      <c r="S242" s="96">
        <f t="shared" si="75"/>
        <v>12.98</v>
      </c>
      <c r="T242" s="97">
        <f t="shared" si="76"/>
        <v>0.60930785819368849</v>
      </c>
    </row>
    <row r="243" ht="15.95" customHeight="1">
      <c r="A243" s="351" t="s">
        <v>501</v>
      </c>
      <c r="B243" s="372" t="s">
        <v>329</v>
      </c>
      <c r="C243" s="40" t="s">
        <v>486</v>
      </c>
      <c r="D243" s="373">
        <v>5</v>
      </c>
      <c r="E243" s="374">
        <v>498</v>
      </c>
      <c r="F243" s="375">
        <v>0.80000000000000004</v>
      </c>
      <c r="G243" s="88">
        <f t="shared" si="66"/>
        <v>99</v>
      </c>
      <c r="H243" s="89">
        <f t="shared" si="77"/>
        <v>14.44509</v>
      </c>
      <c r="I243" s="89">
        <f t="shared" si="68"/>
        <v>72.225449999999995</v>
      </c>
      <c r="J243" s="89">
        <f t="shared" si="69"/>
        <v>1.8778617000000002</v>
      </c>
      <c r="K243" s="90">
        <f t="shared" si="70"/>
        <v>62.836141499999997</v>
      </c>
      <c r="L243" s="91">
        <v>0.20000000000000001</v>
      </c>
      <c r="M243" s="92">
        <f t="shared" si="71"/>
        <v>12.5672283</v>
      </c>
      <c r="N243" s="93">
        <v>0.050000000000000003</v>
      </c>
      <c r="O243" s="94">
        <f t="shared" si="72"/>
        <v>3.141807075</v>
      </c>
      <c r="P243" s="93">
        <v>0.050000000000000003</v>
      </c>
      <c r="Q243" s="94">
        <f t="shared" si="73"/>
        <v>3.141807075</v>
      </c>
      <c r="R243" s="95">
        <f t="shared" si="74"/>
        <v>8.8000000000000007</v>
      </c>
      <c r="S243" s="96">
        <f t="shared" si="75"/>
        <v>44</v>
      </c>
      <c r="T243" s="97">
        <f t="shared" si="76"/>
        <v>0.60920354251859976</v>
      </c>
    </row>
    <row r="244" ht="15.95" customHeight="1">
      <c r="A244" s="351" t="s">
        <v>501</v>
      </c>
      <c r="B244" s="372" t="s">
        <v>34</v>
      </c>
      <c r="C244" s="59" t="str">
        <f>VLOOKUP(B244,'New template'!A:L,2,FALSE)</f>
        <v>E05838</v>
      </c>
      <c r="D244" s="373">
        <v>13</v>
      </c>
      <c r="E244" s="374">
        <v>348</v>
      </c>
      <c r="F244" s="375">
        <v>0.5</v>
      </c>
      <c r="G244" s="88">
        <f t="shared" si="66"/>
        <v>174</v>
      </c>
      <c r="H244" s="89">
        <f t="shared" si="77"/>
        <v>25.388340000000003</v>
      </c>
      <c r="I244" s="89">
        <f t="shared" si="68"/>
        <v>330.04842000000002</v>
      </c>
      <c r="J244" s="89">
        <f t="shared" si="69"/>
        <v>3.3004842000000005</v>
      </c>
      <c r="K244" s="90">
        <f t="shared" si="70"/>
        <v>287.14212540000005</v>
      </c>
      <c r="L244" s="91">
        <v>0.20000000000000001</v>
      </c>
      <c r="M244" s="92">
        <f t="shared" si="71"/>
        <v>57.428425080000011</v>
      </c>
      <c r="N244" s="93">
        <v>0.050000000000000003</v>
      </c>
      <c r="O244" s="94">
        <f t="shared" si="72"/>
        <v>14.357106270000003</v>
      </c>
      <c r="P244" s="93">
        <v>0.050000000000000003</v>
      </c>
      <c r="Q244" s="94">
        <f t="shared" si="73"/>
        <v>14.357106270000003</v>
      </c>
      <c r="R244" s="95">
        <f t="shared" si="74"/>
        <v>15.460000000000001</v>
      </c>
      <c r="S244" s="96">
        <f t="shared" si="75"/>
        <v>200.98000000000002</v>
      </c>
      <c r="T244" s="97">
        <f t="shared" si="76"/>
        <v>0.60894095478475552</v>
      </c>
    </row>
    <row r="245" ht="15.95" customHeight="1">
      <c r="A245" s="351" t="s">
        <v>501</v>
      </c>
      <c r="B245" s="372" t="s">
        <v>32</v>
      </c>
      <c r="C245" s="59" t="str">
        <f>VLOOKUP(B245,'New template'!A:L,2,FALSE)</f>
        <v>E05837</v>
      </c>
      <c r="D245" s="373">
        <v>63</v>
      </c>
      <c r="E245" s="374">
        <v>298</v>
      </c>
      <c r="F245" s="375">
        <v>0.5</v>
      </c>
      <c r="G245" s="88">
        <f t="shared" si="66"/>
        <v>149</v>
      </c>
      <c r="H245" s="89">
        <f t="shared" si="77"/>
        <v>21.740590000000001</v>
      </c>
      <c r="I245" s="89">
        <f t="shared" si="68"/>
        <v>1369.65717</v>
      </c>
      <c r="J245" s="89">
        <f t="shared" si="69"/>
        <v>2.8262767000000002</v>
      </c>
      <c r="K245" s="90">
        <f t="shared" si="70"/>
        <v>1191.6017379</v>
      </c>
      <c r="L245" s="91">
        <v>0.20000000000000001</v>
      </c>
      <c r="M245" s="92">
        <f t="shared" si="71"/>
        <v>238.32034758</v>
      </c>
      <c r="N245" s="93">
        <v>0.050000000000000003</v>
      </c>
      <c r="O245" s="94">
        <f t="shared" si="72"/>
        <v>59.580086895000001</v>
      </c>
      <c r="P245" s="93">
        <v>0.050000000000000003</v>
      </c>
      <c r="Q245" s="94">
        <f t="shared" si="73"/>
        <v>59.580086895000001</v>
      </c>
      <c r="R245" s="95">
        <f t="shared" si="74"/>
        <v>13.24</v>
      </c>
      <c r="S245" s="96">
        <f t="shared" si="75"/>
        <v>834.12</v>
      </c>
      <c r="T245" s="97">
        <f t="shared" si="76"/>
        <v>0.60899911179963384</v>
      </c>
    </row>
    <row r="246" ht="15.95" customHeight="1">
      <c r="A246" s="351" t="s">
        <v>501</v>
      </c>
      <c r="B246" s="372" t="s">
        <v>292</v>
      </c>
      <c r="C246" s="59" t="str">
        <f>VLOOKUP(B246,'New template'!A:L,2,FALSE)</f>
        <v>E06132</v>
      </c>
      <c r="D246" s="373">
        <v>3</v>
      </c>
      <c r="E246" s="374">
        <v>298</v>
      </c>
      <c r="F246" s="375">
        <v>0.5</v>
      </c>
      <c r="G246" s="88">
        <f t="shared" si="66"/>
        <v>149</v>
      </c>
      <c r="H246" s="89">
        <f t="shared" si="77"/>
        <v>21.740590000000001</v>
      </c>
      <c r="I246" s="89">
        <f t="shared" si="68"/>
        <v>65.221770000000006</v>
      </c>
      <c r="J246" s="89">
        <f t="shared" si="69"/>
        <v>2.8262767000000002</v>
      </c>
      <c r="K246" s="90">
        <f t="shared" si="70"/>
        <v>56.742939899999996</v>
      </c>
      <c r="L246" s="91">
        <v>0.20000000000000001</v>
      </c>
      <c r="M246" s="92">
        <f t="shared" si="71"/>
        <v>11.34858798</v>
      </c>
      <c r="N246" s="93">
        <v>0.050000000000000003</v>
      </c>
      <c r="O246" s="94">
        <f t="shared" si="72"/>
        <v>2.8371469949999999</v>
      </c>
      <c r="P246" s="93">
        <v>0.050000000000000003</v>
      </c>
      <c r="Q246" s="94">
        <f t="shared" si="73"/>
        <v>2.8371469949999999</v>
      </c>
      <c r="R246" s="95">
        <f t="shared" si="74"/>
        <v>13.24</v>
      </c>
      <c r="S246" s="96">
        <f t="shared" si="75"/>
        <v>39.719999999999999</v>
      </c>
      <c r="T246" s="97">
        <f t="shared" si="76"/>
        <v>0.60899911179963373</v>
      </c>
    </row>
    <row r="247" ht="15.95" customHeight="1">
      <c r="A247" s="351" t="s">
        <v>501</v>
      </c>
      <c r="B247" s="372" t="s">
        <v>294</v>
      </c>
      <c r="C247" s="59" t="str">
        <f>VLOOKUP(B247,'New template'!A:L,2,FALSE)</f>
        <v>E06690</v>
      </c>
      <c r="D247" s="373">
        <v>1</v>
      </c>
      <c r="E247" s="374">
        <v>398</v>
      </c>
      <c r="F247" s="375">
        <v>0.5</v>
      </c>
      <c r="G247" s="88">
        <f t="shared" si="66"/>
        <v>199</v>
      </c>
      <c r="H247" s="89">
        <f t="shared" si="77"/>
        <v>29.036090000000002</v>
      </c>
      <c r="I247" s="89">
        <f t="shared" si="68"/>
        <v>29.036090000000002</v>
      </c>
      <c r="J247" s="89">
        <f t="shared" si="69"/>
        <v>3.7746917000000004</v>
      </c>
      <c r="K247" s="90">
        <f t="shared" si="70"/>
        <v>25.2613983</v>
      </c>
      <c r="L247" s="91">
        <v>0.20000000000000001</v>
      </c>
      <c r="M247" s="92">
        <f t="shared" si="71"/>
        <v>5.05227966</v>
      </c>
      <c r="N247" s="93">
        <v>0.050000000000000003</v>
      </c>
      <c r="O247" s="94">
        <f t="shared" si="72"/>
        <v>1.263069915</v>
      </c>
      <c r="P247" s="93">
        <v>0.050000000000000003</v>
      </c>
      <c r="Q247" s="94">
        <f t="shared" si="73"/>
        <v>1.263069915</v>
      </c>
      <c r="R247" s="95">
        <f t="shared" si="74"/>
        <v>17.68</v>
      </c>
      <c r="S247" s="96">
        <f t="shared" si="75"/>
        <v>17.68</v>
      </c>
      <c r="T247" s="97">
        <f t="shared" si="76"/>
        <v>0.60889741008517329</v>
      </c>
    </row>
    <row r="248" ht="15.95" customHeight="1">
      <c r="A248" s="351" t="s">
        <v>501</v>
      </c>
      <c r="B248" s="372" t="s">
        <v>296</v>
      </c>
      <c r="C248" s="59" t="str">
        <f>VLOOKUP(B248,'New template'!A:L,2,FALSE)</f>
        <v>E06691</v>
      </c>
      <c r="D248" s="373">
        <v>5</v>
      </c>
      <c r="E248" s="374">
        <v>498</v>
      </c>
      <c r="F248" s="375">
        <v>0.5</v>
      </c>
      <c r="G248" s="88">
        <f t="shared" si="66"/>
        <v>249</v>
      </c>
      <c r="H248" s="89">
        <f t="shared" si="77"/>
        <v>36.331590000000006</v>
      </c>
      <c r="I248" s="89">
        <f t="shared" si="68"/>
        <v>181.65795000000003</v>
      </c>
      <c r="J248" s="89">
        <f t="shared" si="69"/>
        <v>4.7231067000000007</v>
      </c>
      <c r="K248" s="90">
        <f t="shared" si="70"/>
        <v>158.0424165</v>
      </c>
      <c r="L248" s="91">
        <v>0.20000000000000001</v>
      </c>
      <c r="M248" s="92">
        <f t="shared" si="71"/>
        <v>31.608483300000003</v>
      </c>
      <c r="N248" s="93">
        <v>0.050000000000000003</v>
      </c>
      <c r="O248" s="94">
        <f t="shared" si="72"/>
        <v>7.9021208250000008</v>
      </c>
      <c r="P248" s="93">
        <v>0.050000000000000003</v>
      </c>
      <c r="Q248" s="94">
        <f t="shared" si="73"/>
        <v>7.9021208250000008</v>
      </c>
      <c r="R248" s="95">
        <f t="shared" si="74"/>
        <v>22.129999999999999</v>
      </c>
      <c r="S248" s="96">
        <f t="shared" si="75"/>
        <v>110.64999999999999</v>
      </c>
      <c r="T248" s="97">
        <f t="shared" si="76"/>
        <v>0.60911179499713597</v>
      </c>
    </row>
    <row r="249" ht="15.95" customHeight="1">
      <c r="A249" s="351" t="s">
        <v>501</v>
      </c>
      <c r="B249" s="372" t="s">
        <v>36</v>
      </c>
      <c r="C249" s="59" t="str">
        <f>VLOOKUP(B249,'New template'!A:L,2,FALSE)</f>
        <v>E06117</v>
      </c>
      <c r="D249" s="373">
        <v>15</v>
      </c>
      <c r="E249" s="374">
        <v>248</v>
      </c>
      <c r="F249" s="375">
        <v>0.69999999999999996</v>
      </c>
      <c r="G249" s="88">
        <f t="shared" si="66"/>
        <v>74</v>
      </c>
      <c r="H249" s="89">
        <f t="shared" si="77"/>
        <v>10.79734</v>
      </c>
      <c r="I249" s="89">
        <f t="shared" si="68"/>
        <v>161.96010000000001</v>
      </c>
      <c r="J249" s="89">
        <f t="shared" si="69"/>
        <v>1.4036542000000001</v>
      </c>
      <c r="K249" s="90">
        <f t="shared" si="70"/>
        <v>140.90528699999999</v>
      </c>
      <c r="L249" s="91">
        <v>0.20000000000000001</v>
      </c>
      <c r="M249" s="92">
        <f t="shared" si="71"/>
        <v>28.1810574</v>
      </c>
      <c r="N249" s="93">
        <v>0.050000000000000003</v>
      </c>
      <c r="O249" s="94">
        <f t="shared" si="72"/>
        <v>7.0452643500000001</v>
      </c>
      <c r="P249" s="93">
        <v>0.050000000000000003</v>
      </c>
      <c r="Q249" s="94">
        <f t="shared" si="73"/>
        <v>7.0452643500000001</v>
      </c>
      <c r="R249" s="95">
        <f t="shared" si="74"/>
        <v>6.5800000000000001</v>
      </c>
      <c r="S249" s="96">
        <f t="shared" si="75"/>
        <v>98.700000000000003</v>
      </c>
      <c r="T249" s="97">
        <f t="shared" si="76"/>
        <v>0.60940935452620737</v>
      </c>
    </row>
    <row r="250" ht="15.95" customHeight="1">
      <c r="A250" s="351" t="s">
        <v>501</v>
      </c>
      <c r="B250" s="372" t="s">
        <v>48</v>
      </c>
      <c r="C250" s="59" t="str">
        <f>VLOOKUP(B250,'New template'!A:L,2,FALSE)</f>
        <v>E03009</v>
      </c>
      <c r="D250" s="373">
        <v>7</v>
      </c>
      <c r="E250" s="374">
        <v>268</v>
      </c>
      <c r="F250" s="375">
        <v>0.84999999999999998</v>
      </c>
      <c r="G250" s="88">
        <f t="shared" si="66"/>
        <v>40</v>
      </c>
      <c r="H250" s="89">
        <f t="shared" si="77"/>
        <v>5.8364000000000003</v>
      </c>
      <c r="I250" s="89">
        <f t="shared" si="68"/>
        <v>40.854800000000004</v>
      </c>
      <c r="J250" s="89">
        <f t="shared" si="69"/>
        <v>0.75873200000000007</v>
      </c>
      <c r="K250" s="90">
        <f t="shared" si="70"/>
        <v>35.543675999999998</v>
      </c>
      <c r="L250" s="91">
        <v>0.20000000000000001</v>
      </c>
      <c r="M250" s="92">
        <f t="shared" si="71"/>
        <v>7.1087351999999999</v>
      </c>
      <c r="N250" s="93">
        <v>0.050000000000000003</v>
      </c>
      <c r="O250" s="94">
        <f t="shared" si="72"/>
        <v>1.7771838</v>
      </c>
      <c r="P250" s="93">
        <v>0.050000000000000003</v>
      </c>
      <c r="Q250" s="94">
        <f t="shared" si="73"/>
        <v>1.7771838</v>
      </c>
      <c r="R250" s="95">
        <f t="shared" si="74"/>
        <v>3.5499999999999998</v>
      </c>
      <c r="S250" s="96">
        <f t="shared" si="75"/>
        <v>24.849999999999998</v>
      </c>
      <c r="T250" s="97">
        <f t="shared" si="76"/>
        <v>0.60825166198341429</v>
      </c>
    </row>
    <row r="251" ht="15.95" customHeight="1">
      <c r="A251" s="351" t="s">
        <v>501</v>
      </c>
      <c r="B251" s="372" t="s">
        <v>50</v>
      </c>
      <c r="C251" s="59" t="str">
        <f>VLOOKUP(B251,'New template'!A:L,2,FALSE)</f>
        <v xml:space="preserve">E03483 </v>
      </c>
      <c r="D251" s="373">
        <v>17</v>
      </c>
      <c r="E251" s="374">
        <v>368</v>
      </c>
      <c r="F251" s="375">
        <v>0.84999999999999998</v>
      </c>
      <c r="G251" s="88">
        <f t="shared" si="66"/>
        <v>55</v>
      </c>
      <c r="H251" s="89">
        <f t="shared" si="77"/>
        <v>8.0250500000000002</v>
      </c>
      <c r="I251" s="89">
        <f t="shared" si="68"/>
        <v>136.42585</v>
      </c>
      <c r="J251" s="89">
        <f t="shared" si="69"/>
        <v>1.0432565</v>
      </c>
      <c r="K251" s="90">
        <f t="shared" si="70"/>
        <v>118.6904895</v>
      </c>
      <c r="L251" s="91">
        <v>0.20000000000000001</v>
      </c>
      <c r="M251" s="92">
        <f t="shared" si="71"/>
        <v>23.7380979</v>
      </c>
      <c r="N251" s="93">
        <v>0.050000000000000003</v>
      </c>
      <c r="O251" s="94">
        <f t="shared" si="72"/>
        <v>5.9345244749999999</v>
      </c>
      <c r="P251" s="93">
        <v>0.050000000000000003</v>
      </c>
      <c r="Q251" s="94">
        <f t="shared" si="73"/>
        <v>5.9345244749999999</v>
      </c>
      <c r="R251" s="95">
        <f t="shared" si="74"/>
        <v>4.8899999999999997</v>
      </c>
      <c r="S251" s="96">
        <f t="shared" si="75"/>
        <v>83.129999999999995</v>
      </c>
      <c r="T251" s="97">
        <f t="shared" si="76"/>
        <v>0.60934199786917209</v>
      </c>
    </row>
    <row r="252" ht="15.95" customHeight="1">
      <c r="A252" s="351" t="s">
        <v>501</v>
      </c>
      <c r="B252" s="372" t="s">
        <v>566</v>
      </c>
      <c r="C252" s="356" t="s">
        <v>567</v>
      </c>
      <c r="D252" s="373">
        <v>4</v>
      </c>
      <c r="E252" s="374">
        <v>268</v>
      </c>
      <c r="F252" s="375">
        <v>0</v>
      </c>
      <c r="G252" s="88">
        <f t="shared" si="66"/>
        <v>268</v>
      </c>
      <c r="H252" s="89">
        <f t="shared" si="77"/>
        <v>39.103880000000004</v>
      </c>
      <c r="I252" s="89">
        <f t="shared" si="68"/>
        <v>156.41552000000001</v>
      </c>
      <c r="J252" s="89">
        <f t="shared" si="69"/>
        <v>5.0835044000000007</v>
      </c>
      <c r="K252" s="90">
        <f t="shared" si="70"/>
        <v>136.08150240000001</v>
      </c>
      <c r="L252" s="91">
        <v>0.20000000000000001</v>
      </c>
      <c r="M252" s="92">
        <f t="shared" si="71"/>
        <v>27.216300480000001</v>
      </c>
      <c r="N252" s="93">
        <v>0.050000000000000003</v>
      </c>
      <c r="O252" s="94">
        <f t="shared" si="72"/>
        <v>6.8040751200000003</v>
      </c>
      <c r="P252" s="93">
        <v>0.050000000000000003</v>
      </c>
      <c r="Q252" s="94">
        <f t="shared" si="73"/>
        <v>6.8040751200000003</v>
      </c>
      <c r="R252" s="95">
        <f t="shared" si="74"/>
        <v>23.809999999999999</v>
      </c>
      <c r="S252" s="96">
        <f t="shared" si="75"/>
        <v>95.239999999999995</v>
      </c>
      <c r="T252" s="97">
        <f t="shared" si="76"/>
        <v>0.60889098473092684</v>
      </c>
    </row>
    <row r="253" ht="15.95" customHeight="1">
      <c r="A253" s="351" t="s">
        <v>501</v>
      </c>
      <c r="B253" s="372" t="s">
        <v>566</v>
      </c>
      <c r="C253" s="356" t="s">
        <v>567</v>
      </c>
      <c r="D253" s="373">
        <v>449</v>
      </c>
      <c r="E253" s="374">
        <v>268</v>
      </c>
      <c r="F253" s="375">
        <v>0.29999999999999999</v>
      </c>
      <c r="G253" s="88">
        <f t="shared" si="66"/>
        <v>187</v>
      </c>
      <c r="H253" s="89">
        <f t="shared" si="77"/>
        <v>27.285170000000001</v>
      </c>
      <c r="I253" s="89">
        <f t="shared" si="68"/>
        <v>12251.04133</v>
      </c>
      <c r="J253" s="89">
        <f t="shared" si="69"/>
        <v>3.5470721000000003</v>
      </c>
      <c r="K253" s="90">
        <f t="shared" si="70"/>
        <v>10658.4059571</v>
      </c>
      <c r="L253" s="91">
        <v>0.20000000000000001</v>
      </c>
      <c r="M253" s="92">
        <f t="shared" si="71"/>
        <v>2131.6811914200002</v>
      </c>
      <c r="N253" s="93">
        <v>0.050000000000000003</v>
      </c>
      <c r="O253" s="94">
        <f t="shared" si="72"/>
        <v>532.92029785500006</v>
      </c>
      <c r="P253" s="93">
        <v>0.050000000000000003</v>
      </c>
      <c r="Q253" s="94">
        <f t="shared" si="73"/>
        <v>532.92029785500006</v>
      </c>
      <c r="R253" s="95">
        <f t="shared" si="74"/>
        <v>16.620000000000001</v>
      </c>
      <c r="S253" s="96">
        <f t="shared" si="75"/>
        <v>7462.3800000000001</v>
      </c>
      <c r="T253" s="97">
        <f t="shared" si="76"/>
        <v>0.60912209819473362</v>
      </c>
    </row>
    <row r="254" ht="15.95" customHeight="1">
      <c r="A254" s="351" t="s">
        <v>501</v>
      </c>
      <c r="B254" s="372" t="s">
        <v>568</v>
      </c>
      <c r="C254" s="356" t="s">
        <v>569</v>
      </c>
      <c r="D254" s="373">
        <v>62</v>
      </c>
      <c r="E254" s="374">
        <v>398</v>
      </c>
      <c r="F254" s="375">
        <v>0.29999999999999999</v>
      </c>
      <c r="G254" s="88">
        <f t="shared" si="66"/>
        <v>278</v>
      </c>
      <c r="H254" s="89">
        <f t="shared" si="77"/>
        <v>40.562980000000003</v>
      </c>
      <c r="I254" s="89">
        <f t="shared" si="68"/>
        <v>2514.9047600000004</v>
      </c>
      <c r="J254" s="89">
        <f t="shared" si="69"/>
        <v>5.2731874000000003</v>
      </c>
      <c r="K254" s="90">
        <f t="shared" si="70"/>
        <v>2187.9671412000002</v>
      </c>
      <c r="L254" s="91">
        <v>0.20000000000000001</v>
      </c>
      <c r="M254" s="92">
        <f t="shared" si="71"/>
        <v>437.59342824000009</v>
      </c>
      <c r="N254" s="93">
        <v>0.050000000000000003</v>
      </c>
      <c r="O254" s="94">
        <f t="shared" si="72"/>
        <v>109.39835706000002</v>
      </c>
      <c r="P254" s="93">
        <v>0.050000000000000003</v>
      </c>
      <c r="Q254" s="94">
        <f t="shared" si="73"/>
        <v>109.39835706000002</v>
      </c>
      <c r="R254" s="95">
        <f t="shared" si="74"/>
        <v>24.699999999999999</v>
      </c>
      <c r="S254" s="96">
        <f t="shared" si="75"/>
        <v>1531.3999999999999</v>
      </c>
      <c r="T254" s="97">
        <f t="shared" si="76"/>
        <v>0.60892962006243112</v>
      </c>
    </row>
    <row r="255" ht="15.95" customHeight="1">
      <c r="A255" s="351" t="s">
        <v>501</v>
      </c>
      <c r="B255" s="372" t="s">
        <v>570</v>
      </c>
      <c r="C255" s="356" t="s">
        <v>588</v>
      </c>
      <c r="D255" s="373">
        <v>82</v>
      </c>
      <c r="E255" s="374">
        <v>468</v>
      </c>
      <c r="F255" s="375">
        <v>0.29999999999999999</v>
      </c>
      <c r="G255" s="88">
        <f t="shared" si="66"/>
        <v>327</v>
      </c>
      <c r="H255" s="89">
        <f t="shared" si="77"/>
        <v>47.712570000000007</v>
      </c>
      <c r="I255" s="89">
        <f t="shared" si="68"/>
        <v>3912.4307400000007</v>
      </c>
      <c r="J255" s="89">
        <f t="shared" si="69"/>
        <v>6.2026341000000009</v>
      </c>
      <c r="K255" s="90">
        <f t="shared" si="70"/>
        <v>3403.8147438000001</v>
      </c>
      <c r="L255" s="91">
        <v>0.20000000000000001</v>
      </c>
      <c r="M255" s="92">
        <f t="shared" si="71"/>
        <v>680.76294876000009</v>
      </c>
      <c r="N255" s="93">
        <v>0.050000000000000003</v>
      </c>
      <c r="O255" s="94">
        <f t="shared" si="72"/>
        <v>170.19073719000002</v>
      </c>
      <c r="P255" s="93">
        <v>0.050000000000000003</v>
      </c>
      <c r="Q255" s="94">
        <f t="shared" si="73"/>
        <v>170.19073719000002</v>
      </c>
      <c r="R255" s="95">
        <f t="shared" si="74"/>
        <v>29.059999999999999</v>
      </c>
      <c r="S255" s="96">
        <f t="shared" si="75"/>
        <v>2382.9200000000001</v>
      </c>
      <c r="T255" s="97">
        <f t="shared" si="76"/>
        <v>0.6090638169354532</v>
      </c>
    </row>
    <row r="256" ht="15.95" customHeight="1">
      <c r="A256" s="351" t="s">
        <v>501</v>
      </c>
      <c r="B256" s="372" t="s">
        <v>570</v>
      </c>
      <c r="C256" s="356" t="s">
        <v>588</v>
      </c>
      <c r="D256" s="373">
        <v>3</v>
      </c>
      <c r="E256" s="374">
        <v>468</v>
      </c>
      <c r="F256" s="375">
        <v>0</v>
      </c>
      <c r="G256" s="88">
        <f t="shared" si="66"/>
        <v>468</v>
      </c>
      <c r="H256" s="89">
        <f t="shared" si="77"/>
        <v>68.285880000000006</v>
      </c>
      <c r="I256" s="89">
        <f t="shared" si="68"/>
        <v>204.85764</v>
      </c>
      <c r="J256" s="89">
        <f t="shared" si="69"/>
        <v>8.8771644000000016</v>
      </c>
      <c r="K256" s="90">
        <f t="shared" si="70"/>
        <v>178.22614680000004</v>
      </c>
      <c r="L256" s="91">
        <v>0.20000000000000001</v>
      </c>
      <c r="M256" s="92">
        <f t="shared" si="71"/>
        <v>35.645229360000009</v>
      </c>
      <c r="N256" s="93">
        <v>0.050000000000000003</v>
      </c>
      <c r="O256" s="94">
        <f t="shared" si="72"/>
        <v>8.9113073400000022</v>
      </c>
      <c r="P256" s="93">
        <v>0.050000000000000003</v>
      </c>
      <c r="Q256" s="94">
        <f t="shared" si="73"/>
        <v>8.9113073400000022</v>
      </c>
      <c r="R256" s="95">
        <f t="shared" si="74"/>
        <v>41.590000000000003</v>
      </c>
      <c r="S256" s="96">
        <f t="shared" si="75"/>
        <v>124.77000000000001</v>
      </c>
      <c r="T256" s="97">
        <f t="shared" si="76"/>
        <v>0.60905709935934049</v>
      </c>
    </row>
    <row r="257" ht="15.95" customHeight="1">
      <c r="A257" s="351" t="s">
        <v>501</v>
      </c>
      <c r="B257" s="372" t="s">
        <v>42</v>
      </c>
      <c r="C257" s="59" t="str">
        <f>VLOOKUP(B257,'New template'!A:L,2,FALSE)</f>
        <v>E03350</v>
      </c>
      <c r="D257" s="373">
        <v>5</v>
      </c>
      <c r="E257" s="374">
        <v>198</v>
      </c>
      <c r="F257" s="375">
        <v>0.88</v>
      </c>
      <c r="G257" s="88">
        <f t="shared" si="66"/>
        <v>23</v>
      </c>
      <c r="H257" s="89">
        <f t="shared" si="77"/>
        <v>3.3559300000000003</v>
      </c>
      <c r="I257" s="89">
        <f t="shared" si="68"/>
        <v>16.77965</v>
      </c>
      <c r="J257" s="89">
        <f t="shared" si="69"/>
        <v>0.43627090000000007</v>
      </c>
      <c r="K257" s="90">
        <f t="shared" si="70"/>
        <v>14.598295500000001</v>
      </c>
      <c r="L257" s="91">
        <v>0.20000000000000001</v>
      </c>
      <c r="M257" s="92">
        <f t="shared" si="71"/>
        <v>2.9196591000000005</v>
      </c>
      <c r="N257" s="93">
        <v>0.050000000000000003</v>
      </c>
      <c r="O257" s="94">
        <f t="shared" si="72"/>
        <v>0.72991477500000013</v>
      </c>
      <c r="P257" s="93">
        <v>0.050000000000000003</v>
      </c>
      <c r="Q257" s="94">
        <f t="shared" si="73"/>
        <v>0.72991477500000013</v>
      </c>
      <c r="R257" s="95">
        <f t="shared" si="74"/>
        <v>2.04</v>
      </c>
      <c r="S257" s="96">
        <f t="shared" si="75"/>
        <v>10.199999999999999</v>
      </c>
      <c r="T257" s="97">
        <f t="shared" si="76"/>
        <v>0.60787918699138532</v>
      </c>
    </row>
    <row r="258" ht="15.95" customHeight="1">
      <c r="A258" s="351" t="s">
        <v>501</v>
      </c>
      <c r="B258" s="372" t="s">
        <v>44</v>
      </c>
      <c r="C258" s="59" t="str">
        <f>VLOOKUP(B258,'New template'!A:L,2,FALSE)</f>
        <v>E04120</v>
      </c>
      <c r="D258" s="373">
        <v>1</v>
      </c>
      <c r="E258" s="374">
        <v>298</v>
      </c>
      <c r="F258" s="375">
        <v>0.83999999999999997</v>
      </c>
      <c r="G258" s="88">
        <f t="shared" si="66"/>
        <v>47</v>
      </c>
      <c r="H258" s="89">
        <f t="shared" si="77"/>
        <v>6.8577700000000004</v>
      </c>
      <c r="I258" s="89">
        <f t="shared" si="68"/>
        <v>6.8577700000000004</v>
      </c>
      <c r="J258" s="89">
        <f t="shared" si="69"/>
        <v>0.89151010000000008</v>
      </c>
      <c r="K258" s="90">
        <f t="shared" si="70"/>
        <v>5.9662599000000007</v>
      </c>
      <c r="L258" s="91">
        <v>0.20000000000000001</v>
      </c>
      <c r="M258" s="92">
        <f t="shared" si="71"/>
        <v>1.1932519800000001</v>
      </c>
      <c r="N258" s="93">
        <v>0.050000000000000003</v>
      </c>
      <c r="O258" s="94">
        <f t="shared" si="72"/>
        <v>0.29831299500000003</v>
      </c>
      <c r="P258" s="93">
        <v>0.050000000000000003</v>
      </c>
      <c r="Q258" s="94">
        <f t="shared" si="73"/>
        <v>0.29831299500000003</v>
      </c>
      <c r="R258" s="95">
        <f t="shared" si="74"/>
        <v>4.1799999999999997</v>
      </c>
      <c r="S258" s="96">
        <f t="shared" si="75"/>
        <v>4.1799999999999997</v>
      </c>
      <c r="T258" s="97">
        <f t="shared" si="76"/>
        <v>0.60952758695610953</v>
      </c>
    </row>
    <row r="259" ht="15.95" customHeight="1">
      <c r="A259" s="351" t="s">
        <v>501</v>
      </c>
      <c r="B259" s="372" t="s">
        <v>46</v>
      </c>
      <c r="C259" s="59" t="str">
        <f>VLOOKUP(B259,'New template'!A:L,2,FALSE)</f>
        <v>E06275</v>
      </c>
      <c r="D259" s="373">
        <v>4</v>
      </c>
      <c r="E259" s="374">
        <v>398</v>
      </c>
      <c r="F259" s="375">
        <v>0.81999999999999995</v>
      </c>
      <c r="G259" s="88">
        <f t="shared" si="66"/>
        <v>71</v>
      </c>
      <c r="H259" s="89">
        <f t="shared" si="77"/>
        <v>10.35961</v>
      </c>
      <c r="I259" s="89">
        <f t="shared" si="68"/>
        <v>41.43844</v>
      </c>
      <c r="J259" s="89">
        <f t="shared" si="69"/>
        <v>1.3467493000000001</v>
      </c>
      <c r="K259" s="90">
        <f t="shared" si="70"/>
        <v>36.051442799999997</v>
      </c>
      <c r="L259" s="91">
        <v>0.20000000000000001</v>
      </c>
      <c r="M259" s="92">
        <f t="shared" si="71"/>
        <v>7.2102885599999995</v>
      </c>
      <c r="N259" s="93">
        <v>0.050000000000000003</v>
      </c>
      <c r="O259" s="94">
        <f t="shared" si="72"/>
        <v>1.8025721399999999</v>
      </c>
      <c r="P259" s="93">
        <v>0.050000000000000003</v>
      </c>
      <c r="Q259" s="94">
        <f t="shared" si="73"/>
        <v>1.8025721399999999</v>
      </c>
      <c r="R259" s="95">
        <f t="shared" si="74"/>
        <v>6.3099999999999996</v>
      </c>
      <c r="S259" s="96">
        <f t="shared" si="75"/>
        <v>25.239999999999998</v>
      </c>
      <c r="T259" s="97">
        <f t="shared" si="76"/>
        <v>0.60909628837379015</v>
      </c>
    </row>
    <row r="260" ht="15.95" customHeight="1">
      <c r="A260" s="351" t="s">
        <v>501</v>
      </c>
      <c r="B260" s="372" t="s">
        <v>60</v>
      </c>
      <c r="C260" s="59" t="str">
        <f>VLOOKUP(B260,'New template'!A:L,2,FALSE)</f>
        <v>E02323</v>
      </c>
      <c r="D260" s="373">
        <v>194</v>
      </c>
      <c r="E260" s="374">
        <v>398</v>
      </c>
      <c r="F260" s="375">
        <v>0.5</v>
      </c>
      <c r="G260" s="88">
        <f t="shared" si="66"/>
        <v>199</v>
      </c>
      <c r="H260" s="89">
        <f t="shared" si="77"/>
        <v>29.036090000000002</v>
      </c>
      <c r="I260" s="89">
        <f t="shared" si="68"/>
        <v>5633.0014600000004</v>
      </c>
      <c r="J260" s="89">
        <f t="shared" si="69"/>
        <v>3.7746917000000004</v>
      </c>
      <c r="K260" s="90">
        <f t="shared" si="70"/>
        <v>4900.7112702000004</v>
      </c>
      <c r="L260" s="91">
        <v>0.20000000000000001</v>
      </c>
      <c r="M260" s="92">
        <f t="shared" si="71"/>
        <v>980.14225404000013</v>
      </c>
      <c r="N260" s="93">
        <v>0.050000000000000003</v>
      </c>
      <c r="O260" s="94">
        <f t="shared" si="72"/>
        <v>245.03556351000003</v>
      </c>
      <c r="P260" s="93">
        <v>0.050000000000000003</v>
      </c>
      <c r="Q260" s="94">
        <f t="shared" si="73"/>
        <v>245.03556351000003</v>
      </c>
      <c r="R260" s="95">
        <f t="shared" si="74"/>
        <v>17.68</v>
      </c>
      <c r="S260" s="96">
        <f t="shared" si="75"/>
        <v>3429.9200000000001</v>
      </c>
      <c r="T260" s="97">
        <f t="shared" si="76"/>
        <v>0.60889741008517329</v>
      </c>
    </row>
    <row r="261" ht="15.95" customHeight="1">
      <c r="A261" s="351" t="s">
        <v>501</v>
      </c>
      <c r="B261" s="372" t="s">
        <v>54</v>
      </c>
      <c r="C261" s="59" t="str">
        <f>VLOOKUP(B261,'New template'!A:L,2,FALSE)</f>
        <v>E01927</v>
      </c>
      <c r="D261" s="373">
        <v>1</v>
      </c>
      <c r="E261" s="374">
        <v>198</v>
      </c>
      <c r="F261" s="375">
        <v>0</v>
      </c>
      <c r="G261" s="88">
        <f t="shared" si="66"/>
        <v>198</v>
      </c>
      <c r="H261" s="89">
        <f t="shared" si="77"/>
        <v>28.890180000000001</v>
      </c>
      <c r="I261" s="89">
        <f t="shared" si="68"/>
        <v>28.890180000000001</v>
      </c>
      <c r="J261" s="89">
        <f t="shared" si="69"/>
        <v>3.7557234000000004</v>
      </c>
      <c r="K261" s="90">
        <f t="shared" si="70"/>
        <v>25.1344566</v>
      </c>
      <c r="L261" s="91">
        <v>0.20000000000000001</v>
      </c>
      <c r="M261" s="92">
        <f t="shared" si="71"/>
        <v>5.0268913200000007</v>
      </c>
      <c r="N261" s="93">
        <v>0.050000000000000003</v>
      </c>
      <c r="O261" s="94">
        <f t="shared" si="72"/>
        <v>1.2567228300000002</v>
      </c>
      <c r="P261" s="93">
        <v>0.050000000000000003</v>
      </c>
      <c r="Q261" s="94">
        <f t="shared" si="73"/>
        <v>1.2567228300000002</v>
      </c>
      <c r="R261" s="95">
        <f t="shared" si="74"/>
        <v>17.59</v>
      </c>
      <c r="S261" s="96">
        <f t="shared" si="75"/>
        <v>17.59</v>
      </c>
      <c r="T261" s="97">
        <f t="shared" si="76"/>
        <v>0.60885740414216871</v>
      </c>
    </row>
    <row r="262" ht="15.95" customHeight="1">
      <c r="A262" s="351" t="s">
        <v>501</v>
      </c>
      <c r="B262" s="372" t="s">
        <v>54</v>
      </c>
      <c r="C262" s="59" t="str">
        <f>VLOOKUP(B262,'New template'!A:L,2,FALSE)</f>
        <v>E01927</v>
      </c>
      <c r="D262" s="373">
        <v>3063</v>
      </c>
      <c r="E262" s="374">
        <v>158</v>
      </c>
      <c r="F262" s="375">
        <v>0.5</v>
      </c>
      <c r="G262" s="88">
        <f t="shared" si="66"/>
        <v>79</v>
      </c>
      <c r="H262" s="89">
        <f t="shared" si="77"/>
        <v>11.526890000000002</v>
      </c>
      <c r="I262" s="89">
        <f t="shared" si="68"/>
        <v>35306.864070000003</v>
      </c>
      <c r="J262" s="89">
        <f t="shared" si="69"/>
        <v>1.4984957000000003</v>
      </c>
      <c r="K262" s="90">
        <f t="shared" si="70"/>
        <v>30716.971740900008</v>
      </c>
      <c r="L262" s="91">
        <v>0.20000000000000001</v>
      </c>
      <c r="M262" s="92">
        <f t="shared" si="71"/>
        <v>6143.3943481800015</v>
      </c>
      <c r="N262" s="93">
        <v>0.050000000000000003</v>
      </c>
      <c r="O262" s="94">
        <f t="shared" si="72"/>
        <v>1535.8485870450004</v>
      </c>
      <c r="P262" s="93">
        <v>0.050000000000000003</v>
      </c>
      <c r="Q262" s="94">
        <f t="shared" si="73"/>
        <v>1535.8485870450004</v>
      </c>
      <c r="R262" s="95">
        <f t="shared" si="74"/>
        <v>7.0199999999999996</v>
      </c>
      <c r="S262" s="96">
        <f t="shared" si="75"/>
        <v>21502.259999999998</v>
      </c>
      <c r="T262" s="97">
        <f t="shared" si="76"/>
        <v>0.60901075658742287</v>
      </c>
    </row>
    <row r="263" ht="15.95" customHeight="1">
      <c r="A263" s="351" t="s">
        <v>501</v>
      </c>
      <c r="B263" s="372" t="s">
        <v>334</v>
      </c>
      <c r="C263" s="59" t="s">
        <v>57</v>
      </c>
      <c r="D263" s="373">
        <v>1</v>
      </c>
      <c r="E263" s="374">
        <v>268</v>
      </c>
      <c r="F263" s="375">
        <v>0</v>
      </c>
      <c r="G263" s="88">
        <f t="shared" si="66"/>
        <v>268</v>
      </c>
      <c r="H263" s="89">
        <f t="shared" si="77"/>
        <v>39.103880000000004</v>
      </c>
      <c r="I263" s="89">
        <f t="shared" si="68"/>
        <v>39.103880000000004</v>
      </c>
      <c r="J263" s="89">
        <f t="shared" si="69"/>
        <v>5.0835044000000007</v>
      </c>
      <c r="K263" s="90">
        <f t="shared" si="70"/>
        <v>34.020375600000001</v>
      </c>
      <c r="L263" s="91">
        <v>0.20000000000000001</v>
      </c>
      <c r="M263" s="92">
        <f t="shared" si="71"/>
        <v>6.8040751200000003</v>
      </c>
      <c r="N263" s="93">
        <v>0.050000000000000003</v>
      </c>
      <c r="O263" s="94">
        <f t="shared" si="72"/>
        <v>1.7010187800000001</v>
      </c>
      <c r="P263" s="93">
        <v>0.050000000000000003</v>
      </c>
      <c r="Q263" s="94">
        <f t="shared" si="73"/>
        <v>1.7010187800000001</v>
      </c>
      <c r="R263" s="95">
        <f t="shared" si="74"/>
        <v>23.809999999999999</v>
      </c>
      <c r="S263" s="96">
        <f t="shared" si="75"/>
        <v>23.809999999999999</v>
      </c>
      <c r="T263" s="97">
        <f t="shared" si="76"/>
        <v>0.60889098473092684</v>
      </c>
    </row>
    <row r="264" ht="15.95" customHeight="1">
      <c r="A264" s="351" t="s">
        <v>501</v>
      </c>
      <c r="B264" s="372" t="s">
        <v>334</v>
      </c>
      <c r="C264" s="59" t="s">
        <v>57</v>
      </c>
      <c r="D264" s="373">
        <v>61</v>
      </c>
      <c r="E264" s="374">
        <v>268</v>
      </c>
      <c r="F264" s="375">
        <v>0.5</v>
      </c>
      <c r="G264" s="88">
        <f t="shared" si="66"/>
        <v>134</v>
      </c>
      <c r="H264" s="89">
        <f t="shared" si="77"/>
        <v>19.551940000000002</v>
      </c>
      <c r="I264" s="89">
        <f t="shared" si="68"/>
        <v>1192.6683400000002</v>
      </c>
      <c r="J264" s="89">
        <f t="shared" si="69"/>
        <v>2.5417522000000004</v>
      </c>
      <c r="K264" s="90">
        <f t="shared" si="70"/>
        <v>1037.6214558000001</v>
      </c>
      <c r="L264" s="91">
        <v>0.20000000000000001</v>
      </c>
      <c r="M264" s="92">
        <f t="shared" si="71"/>
        <v>207.52429116000005</v>
      </c>
      <c r="N264" s="93">
        <v>0.050000000000000003</v>
      </c>
      <c r="O264" s="94">
        <f t="shared" si="72"/>
        <v>51.881072790000012</v>
      </c>
      <c r="P264" s="93">
        <v>0.050000000000000003</v>
      </c>
      <c r="Q264" s="94">
        <f t="shared" si="73"/>
        <v>51.881072790000012</v>
      </c>
      <c r="R264" s="95">
        <f t="shared" si="74"/>
        <v>11.91</v>
      </c>
      <c r="S264" s="96">
        <f t="shared" si="75"/>
        <v>726.50999999999999</v>
      </c>
      <c r="T264" s="97">
        <f t="shared" si="76"/>
        <v>0.60914671382993191</v>
      </c>
    </row>
    <row r="265" ht="15.95" customHeight="1">
      <c r="A265" s="351" t="s">
        <v>501</v>
      </c>
      <c r="B265" s="372" t="s">
        <v>521</v>
      </c>
      <c r="C265" s="40" t="s">
        <v>53</v>
      </c>
      <c r="D265" s="373">
        <v>170</v>
      </c>
      <c r="E265" s="374">
        <v>198</v>
      </c>
      <c r="F265" s="375">
        <v>0.5</v>
      </c>
      <c r="G265" s="88">
        <f t="shared" si="66"/>
        <v>99</v>
      </c>
      <c r="H265" s="89">
        <f t="shared" si="77"/>
        <v>14.44509</v>
      </c>
      <c r="I265" s="89">
        <f t="shared" si="68"/>
        <v>2455.6653000000001</v>
      </c>
      <c r="J265" s="89">
        <f t="shared" si="69"/>
        <v>1.8778617000000002</v>
      </c>
      <c r="K265" s="90">
        <f t="shared" si="70"/>
        <v>2136.4288110000002</v>
      </c>
      <c r="L265" s="91">
        <v>0.20000000000000001</v>
      </c>
      <c r="M265" s="92">
        <f t="shared" si="71"/>
        <v>427.28576220000008</v>
      </c>
      <c r="N265" s="93">
        <v>0.050000000000000003</v>
      </c>
      <c r="O265" s="94">
        <f t="shared" si="72"/>
        <v>106.82144055000002</v>
      </c>
      <c r="P265" s="93">
        <v>0.050000000000000003</v>
      </c>
      <c r="Q265" s="94">
        <f t="shared" si="73"/>
        <v>106.82144055000002</v>
      </c>
      <c r="R265" s="95">
        <f t="shared" si="74"/>
        <v>8.8000000000000007</v>
      </c>
      <c r="S265" s="96">
        <f t="shared" si="75"/>
        <v>1496.0000000000002</v>
      </c>
      <c r="T265" s="97">
        <f t="shared" si="76"/>
        <v>0.60920354251859976</v>
      </c>
    </row>
    <row r="266" ht="15.95" customHeight="1">
      <c r="A266" s="351" t="s">
        <v>501</v>
      </c>
      <c r="B266" s="372" t="s">
        <v>62</v>
      </c>
      <c r="C266" s="59" t="str">
        <f>VLOOKUP(B266,'New template'!A:L,2,FALSE)</f>
        <v>E06643</v>
      </c>
      <c r="D266" s="373">
        <v>1</v>
      </c>
      <c r="E266" s="374">
        <v>48</v>
      </c>
      <c r="F266" s="375">
        <v>0.5</v>
      </c>
      <c r="G266" s="88">
        <f t="shared" si="66"/>
        <v>24</v>
      </c>
      <c r="H266" s="89">
        <f t="shared" si="77"/>
        <v>3.5018400000000005</v>
      </c>
      <c r="I266" s="89">
        <f t="shared" si="68"/>
        <v>3.5018400000000005</v>
      </c>
      <c r="J266" s="89">
        <f t="shared" si="69"/>
        <v>0.45523920000000007</v>
      </c>
      <c r="K266" s="90">
        <f t="shared" si="70"/>
        <v>3.0466008000000002</v>
      </c>
      <c r="L266" s="91">
        <v>0.20000000000000001</v>
      </c>
      <c r="M266" s="92">
        <f t="shared" si="71"/>
        <v>0.60932016000000011</v>
      </c>
      <c r="N266" s="93">
        <v>0.050000000000000003</v>
      </c>
      <c r="O266" s="94">
        <f t="shared" si="72"/>
        <v>0.15233004000000003</v>
      </c>
      <c r="P266" s="93">
        <v>0.050000000000000003</v>
      </c>
      <c r="Q266" s="94">
        <f t="shared" si="73"/>
        <v>0.15233004000000003</v>
      </c>
      <c r="R266" s="95">
        <f t="shared" si="74"/>
        <v>2.1299999999999999</v>
      </c>
      <c r="S266" s="96">
        <f t="shared" si="75"/>
        <v>2.1299999999999999</v>
      </c>
      <c r="T266" s="97">
        <f t="shared" si="76"/>
        <v>0.60825166198341429</v>
      </c>
    </row>
    <row r="267" ht="15.95" customHeight="1">
      <c r="A267" s="351" t="s">
        <v>501</v>
      </c>
      <c r="B267" s="372" t="s">
        <v>64</v>
      </c>
      <c r="C267" s="59" t="str">
        <f>VLOOKUP(B267,'New template'!A:L,2,FALSE)</f>
        <v>E06646</v>
      </c>
      <c r="D267" s="373">
        <v>1</v>
      </c>
      <c r="E267" s="374">
        <v>98</v>
      </c>
      <c r="F267" s="375">
        <v>0.5</v>
      </c>
      <c r="G267" s="88">
        <f t="shared" si="66"/>
        <v>49</v>
      </c>
      <c r="H267" s="89">
        <f t="shared" si="77"/>
        <v>7.1495900000000008</v>
      </c>
      <c r="I267" s="89">
        <f t="shared" si="68"/>
        <v>7.1495900000000008</v>
      </c>
      <c r="J267" s="89">
        <f t="shared" si="69"/>
        <v>0.92944670000000018</v>
      </c>
      <c r="K267" s="90">
        <f t="shared" si="70"/>
        <v>6.2201433000000002</v>
      </c>
      <c r="L267" s="91">
        <v>0.20000000000000001</v>
      </c>
      <c r="M267" s="92">
        <f t="shared" si="71"/>
        <v>1.2440286600000001</v>
      </c>
      <c r="N267" s="93">
        <v>0.050000000000000003</v>
      </c>
      <c r="O267" s="94">
        <f t="shared" si="72"/>
        <v>0.31100716500000003</v>
      </c>
      <c r="P267" s="93">
        <v>0.050000000000000003</v>
      </c>
      <c r="Q267" s="94">
        <f t="shared" si="73"/>
        <v>0.31100716500000003</v>
      </c>
      <c r="R267" s="95">
        <f t="shared" si="74"/>
        <v>4.3499999999999996</v>
      </c>
      <c r="S267" s="96">
        <f t="shared" si="75"/>
        <v>4.3499999999999996</v>
      </c>
      <c r="T267" s="97">
        <f t="shared" si="76"/>
        <v>0.60842649718375452</v>
      </c>
    </row>
    <row r="268" ht="15.95" customHeight="1">
      <c r="A268" s="351" t="s">
        <v>501</v>
      </c>
      <c r="B268" s="372" t="s">
        <v>74</v>
      </c>
      <c r="C268" s="59" t="str">
        <f>VLOOKUP(B268,'New template'!A:L,2,FALSE)</f>
        <v>E05019</v>
      </c>
      <c r="D268" s="373">
        <v>3</v>
      </c>
      <c r="E268" s="374">
        <v>248</v>
      </c>
      <c r="F268" s="375">
        <v>0.5</v>
      </c>
      <c r="G268" s="88">
        <f t="shared" si="66"/>
        <v>124</v>
      </c>
      <c r="H268" s="89">
        <f t="shared" si="77"/>
        <v>18.092840000000002</v>
      </c>
      <c r="I268" s="89">
        <f t="shared" si="68"/>
        <v>54.278520000000007</v>
      </c>
      <c r="J268" s="89">
        <f t="shared" si="69"/>
        <v>2.3520692000000003</v>
      </c>
      <c r="K268" s="90">
        <f t="shared" si="70"/>
        <v>47.222312400000007</v>
      </c>
      <c r="L268" s="91">
        <v>0.20000000000000001</v>
      </c>
      <c r="M268" s="92">
        <f t="shared" si="71"/>
        <v>9.4444624800000021</v>
      </c>
      <c r="N268" s="93">
        <v>0.050000000000000003</v>
      </c>
      <c r="O268" s="94">
        <f t="shared" si="72"/>
        <v>2.3611156200000005</v>
      </c>
      <c r="P268" s="93">
        <v>0.050000000000000003</v>
      </c>
      <c r="Q268" s="94">
        <f t="shared" si="73"/>
        <v>2.3611156200000005</v>
      </c>
      <c r="R268" s="95">
        <f t="shared" si="74"/>
        <v>11.02</v>
      </c>
      <c r="S268" s="96">
        <f t="shared" si="75"/>
        <v>33.060000000000002</v>
      </c>
      <c r="T268" s="97">
        <f t="shared" si="76"/>
        <v>0.60908071922373708</v>
      </c>
    </row>
    <row r="269" ht="15.95" customHeight="1">
      <c r="A269" s="351" t="s">
        <v>501</v>
      </c>
      <c r="B269" s="372" t="s">
        <v>78</v>
      </c>
      <c r="C269" s="59" t="str">
        <f>VLOOKUP(B269,'New template'!A:L,2,FALSE)</f>
        <v>E02533</v>
      </c>
      <c r="D269" s="373">
        <v>7</v>
      </c>
      <c r="E269" s="374">
        <v>198</v>
      </c>
      <c r="F269" s="375">
        <v>0.83999999999999997</v>
      </c>
      <c r="G269" s="88">
        <f t="shared" si="66"/>
        <v>31</v>
      </c>
      <c r="H269" s="89">
        <f t="shared" si="77"/>
        <v>4.5232100000000006</v>
      </c>
      <c r="I269" s="89">
        <f t="shared" si="68"/>
        <v>31.662470000000006</v>
      </c>
      <c r="J269" s="89">
        <f t="shared" si="69"/>
        <v>0.58801730000000008</v>
      </c>
      <c r="K269" s="90">
        <f t="shared" si="70"/>
        <v>27.546348900000002</v>
      </c>
      <c r="L269" s="91">
        <v>0.20000000000000001</v>
      </c>
      <c r="M269" s="92">
        <f t="shared" si="71"/>
        <v>5.5092697800000003</v>
      </c>
      <c r="N269" s="93">
        <v>0.050000000000000003</v>
      </c>
      <c r="O269" s="94">
        <f t="shared" si="72"/>
        <v>1.3773174450000001</v>
      </c>
      <c r="P269" s="93">
        <v>0.050000000000000003</v>
      </c>
      <c r="Q269" s="94">
        <f t="shared" si="73"/>
        <v>1.3773174450000001</v>
      </c>
      <c r="R269" s="95">
        <f t="shared" si="74"/>
        <v>2.75</v>
      </c>
      <c r="S269" s="96">
        <f t="shared" si="75"/>
        <v>19.25</v>
      </c>
      <c r="T269" s="97">
        <f t="shared" si="76"/>
        <v>0.60797530956997337</v>
      </c>
    </row>
    <row r="270" ht="15.95" customHeight="1">
      <c r="A270" s="351" t="s">
        <v>501</v>
      </c>
      <c r="B270" s="372" t="s">
        <v>80</v>
      </c>
      <c r="C270" s="59" t="str">
        <f>VLOOKUP(B270,'New template'!A:L,2,FALSE)</f>
        <v>E02595</v>
      </c>
      <c r="D270" s="373">
        <v>10000</v>
      </c>
      <c r="E270" s="374">
        <v>298</v>
      </c>
      <c r="F270" s="375">
        <v>0.88</v>
      </c>
      <c r="G270" s="88">
        <f t="shared" si="66"/>
        <v>35</v>
      </c>
      <c r="H270" s="89">
        <f t="shared" si="77"/>
        <v>5.1068500000000006</v>
      </c>
      <c r="I270" s="89">
        <f t="shared" si="68"/>
        <v>51068.500000000007</v>
      </c>
      <c r="J270" s="89">
        <f t="shared" si="69"/>
        <v>0.66389050000000005</v>
      </c>
      <c r="K270" s="90">
        <f t="shared" si="70"/>
        <v>44429.595000000008</v>
      </c>
      <c r="L270" s="91">
        <v>0.20000000000000001</v>
      </c>
      <c r="M270" s="92">
        <f t="shared" si="71"/>
        <v>8885.9190000000017</v>
      </c>
      <c r="N270" s="93">
        <v>0.050000000000000003</v>
      </c>
      <c r="O270" s="94">
        <f t="shared" si="72"/>
        <v>2221.4797500000004</v>
      </c>
      <c r="P270" s="93">
        <v>0.050000000000000003</v>
      </c>
      <c r="Q270" s="94">
        <f t="shared" si="73"/>
        <v>2221.4797500000004</v>
      </c>
      <c r="R270" s="95">
        <f t="shared" si="74"/>
        <v>3.1099999999999999</v>
      </c>
      <c r="S270" s="96">
        <f t="shared" si="75"/>
        <v>31100</v>
      </c>
      <c r="T270" s="97">
        <f t="shared" si="76"/>
        <v>0.60898596982484299</v>
      </c>
    </row>
    <row r="271" ht="15.95" customHeight="1">
      <c r="A271" s="351" t="s">
        <v>501</v>
      </c>
      <c r="B271" s="372" t="s">
        <v>80</v>
      </c>
      <c r="C271" s="59" t="str">
        <f>VLOOKUP(B271,'New template'!A:L,2,FALSE)</f>
        <v>E02595</v>
      </c>
      <c r="D271" s="373">
        <v>3</v>
      </c>
      <c r="E271" s="374">
        <v>298</v>
      </c>
      <c r="F271" s="375">
        <v>0.83999999999999997</v>
      </c>
      <c r="G271" s="88">
        <f t="shared" si="66"/>
        <v>47</v>
      </c>
      <c r="H271" s="89">
        <f t="shared" si="77"/>
        <v>6.8577700000000004</v>
      </c>
      <c r="I271" s="89">
        <f t="shared" si="68"/>
        <v>20.573309999999999</v>
      </c>
      <c r="J271" s="89">
        <f t="shared" si="69"/>
        <v>0.89151010000000008</v>
      </c>
      <c r="K271" s="90">
        <f t="shared" si="70"/>
        <v>17.898779700000002</v>
      </c>
      <c r="L271" s="91">
        <v>0.20000000000000001</v>
      </c>
      <c r="M271" s="92">
        <f t="shared" si="71"/>
        <v>3.5797559400000005</v>
      </c>
      <c r="N271" s="93">
        <v>0.050000000000000003</v>
      </c>
      <c r="O271" s="94">
        <f t="shared" si="72"/>
        <v>0.89493898500000013</v>
      </c>
      <c r="P271" s="93">
        <v>0.050000000000000003</v>
      </c>
      <c r="Q271" s="94">
        <f t="shared" si="73"/>
        <v>0.89493898500000013</v>
      </c>
      <c r="R271" s="95">
        <f t="shared" si="74"/>
        <v>4.1799999999999997</v>
      </c>
      <c r="S271" s="96">
        <f t="shared" si="75"/>
        <v>12.539999999999999</v>
      </c>
      <c r="T271" s="97">
        <f t="shared" si="76"/>
        <v>0.60952758695610965</v>
      </c>
    </row>
    <row r="272" ht="15.95" customHeight="1">
      <c r="A272" s="351" t="s">
        <v>501</v>
      </c>
      <c r="B272" s="372" t="s">
        <v>82</v>
      </c>
      <c r="C272" s="59" t="str">
        <f>VLOOKUP(B272,'New template'!A:L,2,FALSE)</f>
        <v>E02596</v>
      </c>
      <c r="D272" s="373">
        <v>10</v>
      </c>
      <c r="E272" s="374">
        <v>398</v>
      </c>
      <c r="F272" s="375">
        <v>0.75</v>
      </c>
      <c r="G272" s="88">
        <f t="shared" si="66"/>
        <v>99</v>
      </c>
      <c r="H272" s="89">
        <f t="shared" si="77"/>
        <v>14.44509</v>
      </c>
      <c r="I272" s="89">
        <f t="shared" si="68"/>
        <v>144.45089999999999</v>
      </c>
      <c r="J272" s="89">
        <f t="shared" si="69"/>
        <v>1.8778617000000002</v>
      </c>
      <c r="K272" s="90">
        <f t="shared" si="70"/>
        <v>125.67228299999999</v>
      </c>
      <c r="L272" s="91">
        <v>0.20000000000000001</v>
      </c>
      <c r="M272" s="92">
        <f t="shared" si="71"/>
        <v>25.1344566</v>
      </c>
      <c r="N272" s="93">
        <v>0.050000000000000003</v>
      </c>
      <c r="O272" s="94">
        <f t="shared" si="72"/>
        <v>6.28361415</v>
      </c>
      <c r="P272" s="93">
        <v>0.050000000000000003</v>
      </c>
      <c r="Q272" s="94">
        <f t="shared" si="73"/>
        <v>6.28361415</v>
      </c>
      <c r="R272" s="95">
        <f t="shared" si="74"/>
        <v>8.8000000000000007</v>
      </c>
      <c r="S272" s="96">
        <f t="shared" si="75"/>
        <v>88</v>
      </c>
      <c r="T272" s="97">
        <f t="shared" si="76"/>
        <v>0.60920354251859976</v>
      </c>
    </row>
    <row r="273" ht="15.95" customHeight="1">
      <c r="A273" s="351" t="s">
        <v>501</v>
      </c>
      <c r="B273" s="372" t="s">
        <v>84</v>
      </c>
      <c r="C273" s="59" t="str">
        <f>VLOOKUP(B273,'New template'!A:L,2,FALSE)</f>
        <v>E02035</v>
      </c>
      <c r="D273" s="373">
        <v>5</v>
      </c>
      <c r="E273" s="374">
        <v>98</v>
      </c>
      <c r="F273" s="375">
        <v>0.69999999999999996</v>
      </c>
      <c r="G273" s="88">
        <f t="shared" si="66"/>
        <v>29</v>
      </c>
      <c r="H273" s="89">
        <f t="shared" ref="H273:H304" si="78">G273*$C$6</f>
        <v>4.2313900000000002</v>
      </c>
      <c r="I273" s="89">
        <f t="shared" si="68"/>
        <v>21.156950000000002</v>
      </c>
      <c r="J273" s="89">
        <f t="shared" si="69"/>
        <v>0.55008070000000009</v>
      </c>
      <c r="K273" s="90">
        <f t="shared" si="70"/>
        <v>18.406546500000001</v>
      </c>
      <c r="L273" s="91">
        <v>0.20000000000000001</v>
      </c>
      <c r="M273" s="92">
        <f t="shared" si="71"/>
        <v>3.6813093000000006</v>
      </c>
      <c r="N273" s="93">
        <v>0.050000000000000003</v>
      </c>
      <c r="O273" s="94">
        <f t="shared" si="72"/>
        <v>0.92032732500000014</v>
      </c>
      <c r="P273" s="93">
        <v>0.050000000000000003</v>
      </c>
      <c r="Q273" s="94">
        <f t="shared" si="73"/>
        <v>0.92032732500000014</v>
      </c>
      <c r="R273" s="95">
        <f t="shared" si="74"/>
        <v>2.5800000000000001</v>
      </c>
      <c r="S273" s="96">
        <f t="shared" si="75"/>
        <v>12.9</v>
      </c>
      <c r="T273" s="97">
        <f t="shared" si="76"/>
        <v>0.60972871798628814</v>
      </c>
    </row>
    <row r="274" ht="15.95" customHeight="1">
      <c r="A274" s="351" t="s">
        <v>501</v>
      </c>
      <c r="B274" s="372" t="s">
        <v>86</v>
      </c>
      <c r="C274" s="59" t="str">
        <f>VLOOKUP(B274,'New template'!A:L,2,FALSE)</f>
        <v>E02036</v>
      </c>
      <c r="D274" s="373">
        <v>26</v>
      </c>
      <c r="E274" s="374">
        <v>198</v>
      </c>
      <c r="F274" s="375">
        <v>0.75</v>
      </c>
      <c r="G274" s="88">
        <f t="shared" si="66"/>
        <v>49</v>
      </c>
      <c r="H274" s="89">
        <f t="shared" si="78"/>
        <v>7.1495900000000008</v>
      </c>
      <c r="I274" s="89">
        <f t="shared" si="68"/>
        <v>185.88934000000003</v>
      </c>
      <c r="J274" s="89">
        <f t="shared" si="69"/>
        <v>0.92944670000000018</v>
      </c>
      <c r="K274" s="90">
        <f t="shared" si="70"/>
        <v>161.72372580000001</v>
      </c>
      <c r="L274" s="91">
        <v>0.20000000000000001</v>
      </c>
      <c r="M274" s="92">
        <f t="shared" si="71"/>
        <v>32.344745160000002</v>
      </c>
      <c r="N274" s="93">
        <v>0.050000000000000003</v>
      </c>
      <c r="O274" s="94">
        <f t="shared" si="72"/>
        <v>8.0861862900000006</v>
      </c>
      <c r="P274" s="93">
        <v>0.050000000000000003</v>
      </c>
      <c r="Q274" s="94">
        <f t="shared" si="73"/>
        <v>8.0861862900000006</v>
      </c>
      <c r="R274" s="95">
        <f t="shared" si="74"/>
        <v>4.3499999999999996</v>
      </c>
      <c r="S274" s="96">
        <f t="shared" si="75"/>
        <v>113.09999999999999</v>
      </c>
      <c r="T274" s="97">
        <f t="shared" si="76"/>
        <v>0.60842649718375441</v>
      </c>
    </row>
    <row r="275" ht="15.95" customHeight="1">
      <c r="A275" s="351" t="s">
        <v>501</v>
      </c>
      <c r="B275" s="372" t="s">
        <v>88</v>
      </c>
      <c r="C275" s="59" t="str">
        <f>VLOOKUP(B275,'New template'!A:L,2,FALSE)</f>
        <v>E06308</v>
      </c>
      <c r="D275" s="373">
        <v>5</v>
      </c>
      <c r="E275" s="374">
        <v>248</v>
      </c>
      <c r="F275" s="375">
        <v>0.59999999999999998</v>
      </c>
      <c r="G275" s="88">
        <f t="shared" si="66"/>
        <v>99</v>
      </c>
      <c r="H275" s="89">
        <f t="shared" si="78"/>
        <v>14.44509</v>
      </c>
      <c r="I275" s="89">
        <f t="shared" si="68"/>
        <v>72.225449999999995</v>
      </c>
      <c r="J275" s="89">
        <f t="shared" si="69"/>
        <v>1.8778617000000002</v>
      </c>
      <c r="K275" s="90">
        <f t="shared" si="70"/>
        <v>62.836141499999997</v>
      </c>
      <c r="L275" s="91">
        <v>0.20000000000000001</v>
      </c>
      <c r="M275" s="92">
        <f t="shared" si="71"/>
        <v>12.5672283</v>
      </c>
      <c r="N275" s="93">
        <v>0.050000000000000003</v>
      </c>
      <c r="O275" s="94">
        <f t="shared" si="72"/>
        <v>3.141807075</v>
      </c>
      <c r="P275" s="93">
        <v>0.050000000000000003</v>
      </c>
      <c r="Q275" s="94">
        <f t="shared" si="73"/>
        <v>3.141807075</v>
      </c>
      <c r="R275" s="95">
        <f t="shared" si="74"/>
        <v>8.8000000000000007</v>
      </c>
      <c r="S275" s="96">
        <f t="shared" si="75"/>
        <v>44</v>
      </c>
      <c r="T275" s="97">
        <f t="shared" si="76"/>
        <v>0.60920354251859976</v>
      </c>
    </row>
    <row r="276" ht="15.95" customHeight="1">
      <c r="A276" s="351" t="s">
        <v>501</v>
      </c>
      <c r="B276" s="372" t="s">
        <v>90</v>
      </c>
      <c r="C276" s="59" t="str">
        <f>VLOOKUP(B276,'New template'!A:L,2,FALSE)</f>
        <v>E03005</v>
      </c>
      <c r="D276" s="373">
        <v>9</v>
      </c>
      <c r="E276" s="374">
        <v>88</v>
      </c>
      <c r="F276" s="375">
        <v>0.25</v>
      </c>
      <c r="G276" s="88">
        <f t="shared" si="66"/>
        <v>66</v>
      </c>
      <c r="H276" s="89">
        <f t="shared" si="78"/>
        <v>9.6300600000000003</v>
      </c>
      <c r="I276" s="89">
        <f t="shared" si="68"/>
        <v>86.670540000000003</v>
      </c>
      <c r="J276" s="89">
        <f t="shared" si="69"/>
        <v>1.2519078000000001</v>
      </c>
      <c r="K276" s="90">
        <f t="shared" si="70"/>
        <v>75.403369800000007</v>
      </c>
      <c r="L276" s="91">
        <v>0.20000000000000001</v>
      </c>
      <c r="M276" s="92">
        <f t="shared" si="71"/>
        <v>15.080673960000002</v>
      </c>
      <c r="N276" s="93">
        <v>0.050000000000000003</v>
      </c>
      <c r="O276" s="94">
        <f t="shared" si="72"/>
        <v>3.7701684900000005</v>
      </c>
      <c r="P276" s="93">
        <v>0.050000000000000003</v>
      </c>
      <c r="Q276" s="94">
        <f t="shared" si="73"/>
        <v>3.7701684900000005</v>
      </c>
      <c r="R276" s="95">
        <f t="shared" si="74"/>
        <v>5.8600000000000003</v>
      </c>
      <c r="S276" s="96">
        <f t="shared" si="75"/>
        <v>52.740000000000002</v>
      </c>
      <c r="T276" s="97">
        <f t="shared" si="76"/>
        <v>0.60851126576573766</v>
      </c>
    </row>
    <row r="277" ht="15.95" customHeight="1">
      <c r="A277" s="351" t="s">
        <v>501</v>
      </c>
      <c r="B277" s="372" t="s">
        <v>522</v>
      </c>
      <c r="C277" s="40" t="s">
        <v>543</v>
      </c>
      <c r="D277" s="373">
        <v>1</v>
      </c>
      <c r="E277" s="374">
        <v>198</v>
      </c>
      <c r="F277" s="375">
        <v>0.40000000000000002</v>
      </c>
      <c r="G277" s="88">
        <f t="shared" si="66"/>
        <v>118</v>
      </c>
      <c r="H277" s="89">
        <f t="shared" si="78"/>
        <v>17.217380000000002</v>
      </c>
      <c r="I277" s="89">
        <f t="shared" si="68"/>
        <v>17.217380000000002</v>
      </c>
      <c r="J277" s="89">
        <f t="shared" si="69"/>
        <v>2.2382594000000005</v>
      </c>
      <c r="K277" s="90">
        <f t="shared" si="70"/>
        <v>14.979120600000002</v>
      </c>
      <c r="L277" s="91">
        <v>0.20000000000000001</v>
      </c>
      <c r="M277" s="92">
        <f t="shared" si="71"/>
        <v>2.9958241200000004</v>
      </c>
      <c r="N277" s="93">
        <v>0.050000000000000003</v>
      </c>
      <c r="O277" s="94">
        <f t="shared" si="72"/>
        <v>0.74895603000000011</v>
      </c>
      <c r="P277" s="93">
        <v>0.050000000000000003</v>
      </c>
      <c r="Q277" s="94">
        <f t="shared" si="73"/>
        <v>0.74895603000000011</v>
      </c>
      <c r="R277" s="95">
        <f t="shared" si="74"/>
        <v>10.49</v>
      </c>
      <c r="S277" s="96">
        <f t="shared" si="75"/>
        <v>10.49</v>
      </c>
      <c r="T277" s="97">
        <f t="shared" si="76"/>
        <v>0.60926807679217154</v>
      </c>
    </row>
    <row r="278" ht="15.95" customHeight="1">
      <c r="A278" s="351" t="s">
        <v>501</v>
      </c>
      <c r="B278" s="372" t="s">
        <v>522</v>
      </c>
      <c r="C278" s="40" t="s">
        <v>543</v>
      </c>
      <c r="D278" s="373">
        <v>1</v>
      </c>
      <c r="E278" s="374">
        <v>198</v>
      </c>
      <c r="F278" s="375">
        <v>0</v>
      </c>
      <c r="G278" s="88">
        <f t="shared" si="66"/>
        <v>198</v>
      </c>
      <c r="H278" s="89">
        <f t="shared" si="78"/>
        <v>28.890180000000001</v>
      </c>
      <c r="I278" s="89">
        <f t="shared" si="68"/>
        <v>28.890180000000001</v>
      </c>
      <c r="J278" s="89">
        <f t="shared" si="69"/>
        <v>3.7557234000000004</v>
      </c>
      <c r="K278" s="90">
        <f t="shared" si="70"/>
        <v>25.1344566</v>
      </c>
      <c r="L278" s="91">
        <v>0.20000000000000001</v>
      </c>
      <c r="M278" s="92">
        <f t="shared" si="71"/>
        <v>5.0268913200000007</v>
      </c>
      <c r="N278" s="93">
        <v>0.050000000000000003</v>
      </c>
      <c r="O278" s="94">
        <f t="shared" si="72"/>
        <v>1.2567228300000002</v>
      </c>
      <c r="P278" s="93">
        <v>0.050000000000000003</v>
      </c>
      <c r="Q278" s="94">
        <f t="shared" si="73"/>
        <v>1.2567228300000002</v>
      </c>
      <c r="R278" s="95">
        <f t="shared" si="74"/>
        <v>17.59</v>
      </c>
      <c r="S278" s="96">
        <f t="shared" si="75"/>
        <v>17.59</v>
      </c>
      <c r="T278" s="97">
        <f t="shared" si="76"/>
        <v>0.60885740414216871</v>
      </c>
    </row>
    <row r="279" ht="15.95" customHeight="1">
      <c r="A279" s="351" t="s">
        <v>501</v>
      </c>
      <c r="B279" s="372" t="s">
        <v>533</v>
      </c>
      <c r="C279" s="40" t="s">
        <v>545</v>
      </c>
      <c r="D279" s="373">
        <v>7</v>
      </c>
      <c r="E279" s="374">
        <v>398</v>
      </c>
      <c r="F279" s="375">
        <v>0.40000000000000002</v>
      </c>
      <c r="G279" s="88">
        <f t="shared" si="66"/>
        <v>238</v>
      </c>
      <c r="H279" s="89">
        <f t="shared" si="78"/>
        <v>34.726580000000006</v>
      </c>
      <c r="I279" s="89">
        <f t="shared" si="68"/>
        <v>243.08606000000003</v>
      </c>
      <c r="J279" s="89">
        <f t="shared" si="69"/>
        <v>4.514455400000001</v>
      </c>
      <c r="K279" s="90">
        <f t="shared" si="70"/>
        <v>211.48487220000001</v>
      </c>
      <c r="L279" s="91">
        <v>0.20000000000000001</v>
      </c>
      <c r="M279" s="92">
        <f t="shared" si="71"/>
        <v>42.296974440000007</v>
      </c>
      <c r="N279" s="93">
        <v>0.050000000000000003</v>
      </c>
      <c r="O279" s="94">
        <f t="shared" si="72"/>
        <v>10.574243610000002</v>
      </c>
      <c r="P279" s="93">
        <v>0.050000000000000003</v>
      </c>
      <c r="Q279" s="94">
        <f t="shared" si="73"/>
        <v>10.574243610000002</v>
      </c>
      <c r="R279" s="95">
        <f t="shared" si="74"/>
        <v>21.149999999999999</v>
      </c>
      <c r="S279" s="96">
        <f t="shared" si="75"/>
        <v>148.04999999999998</v>
      </c>
      <c r="T279" s="97">
        <f t="shared" si="76"/>
        <v>0.60904356259671966</v>
      </c>
    </row>
    <row r="280" ht="15.95" customHeight="1">
      <c r="A280" s="351" t="s">
        <v>501</v>
      </c>
      <c r="B280" s="372" t="s">
        <v>102</v>
      </c>
      <c r="C280" s="59" t="str">
        <f>VLOOKUP(B280,'New template'!A:L,2,FALSE)</f>
        <v>E05011</v>
      </c>
      <c r="D280" s="373">
        <v>1</v>
      </c>
      <c r="E280" s="374">
        <v>98</v>
      </c>
      <c r="F280" s="375">
        <v>0.75</v>
      </c>
      <c r="G280" s="88">
        <f t="shared" si="66"/>
        <v>24</v>
      </c>
      <c r="H280" s="89">
        <f t="shared" si="78"/>
        <v>3.5018400000000005</v>
      </c>
      <c r="I280" s="89">
        <f t="shared" si="68"/>
        <v>3.5018400000000005</v>
      </c>
      <c r="J280" s="89">
        <f t="shared" si="69"/>
        <v>0.45523920000000007</v>
      </c>
      <c r="K280" s="90">
        <f t="shared" si="70"/>
        <v>3.0466008000000002</v>
      </c>
      <c r="L280" s="91">
        <v>0.20000000000000001</v>
      </c>
      <c r="M280" s="92">
        <f t="shared" si="71"/>
        <v>0.60932016000000011</v>
      </c>
      <c r="N280" s="93">
        <v>0.050000000000000003</v>
      </c>
      <c r="O280" s="94">
        <f t="shared" si="72"/>
        <v>0.15233004000000003</v>
      </c>
      <c r="P280" s="93">
        <v>0.050000000000000003</v>
      </c>
      <c r="Q280" s="94">
        <f t="shared" si="73"/>
        <v>0.15233004000000003</v>
      </c>
      <c r="R280" s="95">
        <f t="shared" si="74"/>
        <v>2.1299999999999999</v>
      </c>
      <c r="S280" s="96">
        <f t="shared" si="75"/>
        <v>2.1299999999999999</v>
      </c>
      <c r="T280" s="97">
        <f t="shared" si="76"/>
        <v>0.60825166198341429</v>
      </c>
    </row>
    <row r="281" ht="15.95" customHeight="1">
      <c r="A281" s="351" t="s">
        <v>501</v>
      </c>
      <c r="B281" s="372" t="s">
        <v>104</v>
      </c>
      <c r="C281" s="59" t="str">
        <f>VLOOKUP(B281,'New template'!A:L,2,FALSE)</f>
        <v>E05644</v>
      </c>
      <c r="D281" s="373">
        <v>2</v>
      </c>
      <c r="E281" s="374">
        <v>148</v>
      </c>
      <c r="F281" s="375">
        <v>0.84999999999999998</v>
      </c>
      <c r="G281" s="88">
        <f t="shared" si="66"/>
        <v>22</v>
      </c>
      <c r="H281" s="89">
        <f t="shared" si="78"/>
        <v>3.2100200000000001</v>
      </c>
      <c r="I281" s="89">
        <f t="shared" si="68"/>
        <v>6.4200400000000002</v>
      </c>
      <c r="J281" s="89">
        <f t="shared" si="69"/>
        <v>0.41730260000000002</v>
      </c>
      <c r="K281" s="90">
        <f t="shared" si="70"/>
        <v>5.5854347999999998</v>
      </c>
      <c r="L281" s="91">
        <v>0.20000000000000001</v>
      </c>
      <c r="M281" s="92">
        <f t="shared" si="71"/>
        <v>1.11708696</v>
      </c>
      <c r="N281" s="93">
        <v>0.050000000000000003</v>
      </c>
      <c r="O281" s="94">
        <f t="shared" si="72"/>
        <v>0.27927173999999999</v>
      </c>
      <c r="P281" s="93">
        <v>0.050000000000000003</v>
      </c>
      <c r="Q281" s="94">
        <f t="shared" si="73"/>
        <v>0.27927173999999999</v>
      </c>
      <c r="R281" s="95">
        <f t="shared" si="74"/>
        <v>1.95</v>
      </c>
      <c r="S281" s="96">
        <f t="shared" si="75"/>
        <v>3.8999999999999999</v>
      </c>
      <c r="T281" s="97">
        <f t="shared" si="76"/>
        <v>0.60747285063644463</v>
      </c>
    </row>
    <row r="282" ht="15.95" customHeight="1">
      <c r="A282" s="351" t="s">
        <v>501</v>
      </c>
      <c r="B282" s="372" t="s">
        <v>66</v>
      </c>
      <c r="C282" s="59" t="str">
        <f>VLOOKUP(B282,'New template'!A:L,2,FALSE)</f>
        <v>E05368</v>
      </c>
      <c r="D282" s="373">
        <v>24</v>
      </c>
      <c r="E282" s="374">
        <v>228</v>
      </c>
      <c r="F282" s="375">
        <v>0.90000000000000002</v>
      </c>
      <c r="G282" s="88">
        <f t="shared" si="66"/>
        <v>22</v>
      </c>
      <c r="H282" s="89">
        <f t="shared" si="78"/>
        <v>3.2100200000000001</v>
      </c>
      <c r="I282" s="89">
        <f t="shared" si="68"/>
        <v>77.040480000000002</v>
      </c>
      <c r="J282" s="89">
        <f t="shared" si="69"/>
        <v>0.41730260000000002</v>
      </c>
      <c r="K282" s="90">
        <f t="shared" si="70"/>
        <v>67.025217599999991</v>
      </c>
      <c r="L282" s="91">
        <v>0.20000000000000001</v>
      </c>
      <c r="M282" s="92">
        <f t="shared" si="71"/>
        <v>13.40504352</v>
      </c>
      <c r="N282" s="93">
        <v>0.050000000000000003</v>
      </c>
      <c r="O282" s="94">
        <f t="shared" si="72"/>
        <v>3.3512608799999999</v>
      </c>
      <c r="P282" s="93">
        <v>0.050000000000000003</v>
      </c>
      <c r="Q282" s="94">
        <f t="shared" si="73"/>
        <v>3.3512608799999999</v>
      </c>
      <c r="R282" s="95">
        <f t="shared" si="74"/>
        <v>1.95</v>
      </c>
      <c r="S282" s="96">
        <f t="shared" si="75"/>
        <v>46.799999999999997</v>
      </c>
      <c r="T282" s="97">
        <f t="shared" si="76"/>
        <v>0.60747285063644463</v>
      </c>
    </row>
    <row r="283" ht="15.95" customHeight="1">
      <c r="A283" s="351" t="s">
        <v>501</v>
      </c>
      <c r="B283" s="372" t="s">
        <v>510</v>
      </c>
      <c r="C283" s="59" t="str">
        <f>VLOOKUP(B283,'New template'!A:L,2,FALSE)</f>
        <v>E03053</v>
      </c>
      <c r="D283" s="373">
        <v>54</v>
      </c>
      <c r="E283" s="374">
        <v>298</v>
      </c>
      <c r="F283" s="375">
        <v>0.29999999999999999</v>
      </c>
      <c r="G283" s="88">
        <f t="shared" si="66"/>
        <v>208</v>
      </c>
      <c r="H283" s="89">
        <f t="shared" si="78"/>
        <v>30.349280000000004</v>
      </c>
      <c r="I283" s="89">
        <f t="shared" si="68"/>
        <v>1638.8611200000003</v>
      </c>
      <c r="J283" s="89">
        <f t="shared" si="69"/>
        <v>3.9454064000000004</v>
      </c>
      <c r="K283" s="90">
        <f t="shared" si="70"/>
        <v>1425.8091744000003</v>
      </c>
      <c r="L283" s="91">
        <v>0.20000000000000001</v>
      </c>
      <c r="M283" s="92">
        <f t="shared" si="71"/>
        <v>285.16183488000007</v>
      </c>
      <c r="N283" s="93">
        <v>0.050000000000000003</v>
      </c>
      <c r="O283" s="94">
        <f t="shared" si="72"/>
        <v>71.290458720000018</v>
      </c>
      <c r="P283" s="93">
        <v>0.050000000000000003</v>
      </c>
      <c r="Q283" s="94">
        <f t="shared" si="73"/>
        <v>71.290458720000018</v>
      </c>
      <c r="R283" s="95">
        <f t="shared" si="74"/>
        <v>18.48</v>
      </c>
      <c r="S283" s="96">
        <f t="shared" si="75"/>
        <v>997.92000000000007</v>
      </c>
      <c r="T283" s="97">
        <f t="shared" si="76"/>
        <v>0.60891065620008111</v>
      </c>
    </row>
    <row r="284" ht="15.95" customHeight="1">
      <c r="A284" s="351" t="s">
        <v>501</v>
      </c>
      <c r="B284" s="372" t="s">
        <v>511</v>
      </c>
      <c r="C284" s="40" t="s">
        <v>540</v>
      </c>
      <c r="D284" s="373">
        <v>5</v>
      </c>
      <c r="E284" s="374">
        <v>448</v>
      </c>
      <c r="F284" s="375">
        <v>0.20000000000000001</v>
      </c>
      <c r="G284" s="88">
        <f t="shared" si="66"/>
        <v>358</v>
      </c>
      <c r="H284" s="89">
        <f t="shared" si="78"/>
        <v>52.235780000000005</v>
      </c>
      <c r="I284" s="89">
        <f t="shared" si="68"/>
        <v>261.1789</v>
      </c>
      <c r="J284" s="89">
        <f t="shared" si="69"/>
        <v>6.7906514000000007</v>
      </c>
      <c r="K284" s="90">
        <f t="shared" si="70"/>
        <v>227.22564300000002</v>
      </c>
      <c r="L284" s="91">
        <v>0.20000000000000001</v>
      </c>
      <c r="M284" s="92">
        <f t="shared" si="71"/>
        <v>45.445128600000004</v>
      </c>
      <c r="N284" s="93">
        <v>0.050000000000000003</v>
      </c>
      <c r="O284" s="94">
        <f t="shared" si="72"/>
        <v>11.361282150000001</v>
      </c>
      <c r="P284" s="93">
        <v>0.050000000000000003</v>
      </c>
      <c r="Q284" s="94">
        <f t="shared" si="73"/>
        <v>11.361282150000001</v>
      </c>
      <c r="R284" s="95">
        <f t="shared" si="74"/>
        <v>31.809999999999999</v>
      </c>
      <c r="S284" s="96">
        <f t="shared" si="75"/>
        <v>159.04999999999998</v>
      </c>
      <c r="T284" s="97">
        <f t="shared" si="76"/>
        <v>0.60896956071106811</v>
      </c>
    </row>
    <row r="285" ht="15.95" customHeight="1">
      <c r="A285" s="351" t="s">
        <v>501</v>
      </c>
      <c r="B285" s="372" t="s">
        <v>512</v>
      </c>
      <c r="C285" s="40" t="s">
        <v>542</v>
      </c>
      <c r="D285" s="373">
        <v>40</v>
      </c>
      <c r="E285" s="374">
        <v>548</v>
      </c>
      <c r="F285" s="375">
        <v>0.25</v>
      </c>
      <c r="G285" s="88">
        <f t="shared" si="66"/>
        <v>411</v>
      </c>
      <c r="H285" s="89">
        <f t="shared" si="78"/>
        <v>59.969010000000004</v>
      </c>
      <c r="I285" s="89">
        <f t="shared" si="68"/>
        <v>2398.7604000000001</v>
      </c>
      <c r="J285" s="89">
        <f t="shared" si="69"/>
        <v>7.7959713000000006</v>
      </c>
      <c r="K285" s="90">
        <f t="shared" si="70"/>
        <v>2086.9215480000003</v>
      </c>
      <c r="L285" s="91">
        <v>0.20000000000000001</v>
      </c>
      <c r="M285" s="92">
        <f t="shared" si="71"/>
        <v>417.38430960000005</v>
      </c>
      <c r="N285" s="93">
        <v>0.050000000000000003</v>
      </c>
      <c r="O285" s="94">
        <f t="shared" si="72"/>
        <v>104.34607740000001</v>
      </c>
      <c r="P285" s="93">
        <v>0.050000000000000003</v>
      </c>
      <c r="Q285" s="94">
        <f t="shared" si="73"/>
        <v>104.34607740000001</v>
      </c>
      <c r="R285" s="95">
        <f t="shared" si="74"/>
        <v>36.520000000000003</v>
      </c>
      <c r="S285" s="96">
        <f t="shared" si="75"/>
        <v>1460.8000000000002</v>
      </c>
      <c r="T285" s="97">
        <f t="shared" si="76"/>
        <v>0.60898120545928647</v>
      </c>
    </row>
    <row r="286" ht="15.95" customHeight="1">
      <c r="A286" s="351" t="s">
        <v>501</v>
      </c>
      <c r="B286" s="372" t="s">
        <v>68</v>
      </c>
      <c r="C286" s="59" t="str">
        <f>VLOOKUP(B286,'New template'!A:L,2,FALSE)</f>
        <v>E05471</v>
      </c>
      <c r="D286" s="373">
        <v>1</v>
      </c>
      <c r="E286" s="374">
        <v>298</v>
      </c>
      <c r="F286" s="375">
        <v>0.83999999999999997</v>
      </c>
      <c r="G286" s="88">
        <f t="shared" si="66"/>
        <v>47</v>
      </c>
      <c r="H286" s="89">
        <f t="shared" si="78"/>
        <v>6.8577700000000004</v>
      </c>
      <c r="I286" s="89">
        <f t="shared" si="68"/>
        <v>6.8577700000000004</v>
      </c>
      <c r="J286" s="89">
        <f t="shared" si="69"/>
        <v>0.89151010000000008</v>
      </c>
      <c r="K286" s="90">
        <f t="shared" si="70"/>
        <v>5.9662599000000007</v>
      </c>
      <c r="L286" s="91">
        <v>0.20000000000000001</v>
      </c>
      <c r="M286" s="92">
        <f t="shared" si="71"/>
        <v>1.1932519800000001</v>
      </c>
      <c r="N286" s="93">
        <v>0.050000000000000003</v>
      </c>
      <c r="O286" s="94">
        <f t="shared" si="72"/>
        <v>0.29831299500000003</v>
      </c>
      <c r="P286" s="93">
        <v>0.050000000000000003</v>
      </c>
      <c r="Q286" s="94">
        <f t="shared" si="73"/>
        <v>0.29831299500000003</v>
      </c>
      <c r="R286" s="95">
        <f t="shared" si="74"/>
        <v>4.1799999999999997</v>
      </c>
      <c r="S286" s="96">
        <f t="shared" si="75"/>
        <v>4.1799999999999997</v>
      </c>
      <c r="T286" s="97">
        <f t="shared" si="76"/>
        <v>0.60952758695610953</v>
      </c>
    </row>
    <row r="287" ht="15.95" customHeight="1">
      <c r="A287" s="351" t="s">
        <v>501</v>
      </c>
      <c r="B287" s="372" t="s">
        <v>70</v>
      </c>
      <c r="C287" s="59" t="str">
        <f>VLOOKUP(B287,'New template'!A:L,2,FALSE)</f>
        <v>E04521</v>
      </c>
      <c r="D287" s="373">
        <v>3</v>
      </c>
      <c r="E287" s="374">
        <v>248</v>
      </c>
      <c r="F287" s="375">
        <v>0.83999999999999997</v>
      </c>
      <c r="G287" s="88">
        <f t="shared" si="66"/>
        <v>39</v>
      </c>
      <c r="H287" s="89">
        <f t="shared" si="78"/>
        <v>5.6904900000000005</v>
      </c>
      <c r="I287" s="89">
        <f t="shared" si="68"/>
        <v>17.071470000000001</v>
      </c>
      <c r="J287" s="89">
        <f t="shared" si="69"/>
        <v>0.73976370000000014</v>
      </c>
      <c r="K287" s="90">
        <f t="shared" si="70"/>
        <v>14.852178900000002</v>
      </c>
      <c r="L287" s="91">
        <v>0.20000000000000001</v>
      </c>
      <c r="M287" s="92">
        <f t="shared" si="71"/>
        <v>2.9704357800000007</v>
      </c>
      <c r="N287" s="93">
        <v>0.050000000000000003</v>
      </c>
      <c r="O287" s="94">
        <f t="shared" si="72"/>
        <v>0.74260894500000019</v>
      </c>
      <c r="P287" s="93">
        <v>0.050000000000000003</v>
      </c>
      <c r="Q287" s="94">
        <f t="shared" si="73"/>
        <v>0.74260894500000019</v>
      </c>
      <c r="R287" s="95">
        <f t="shared" si="74"/>
        <v>3.4700000000000002</v>
      </c>
      <c r="S287" s="96">
        <f t="shared" si="75"/>
        <v>10.41</v>
      </c>
      <c r="T287" s="97">
        <f t="shared" si="76"/>
        <v>0.60978931515563684</v>
      </c>
    </row>
    <row r="288" ht="15.95" customHeight="1">
      <c r="A288" s="351" t="s">
        <v>501</v>
      </c>
      <c r="B288" s="372" t="s">
        <v>72</v>
      </c>
      <c r="C288" s="59" t="str">
        <f>VLOOKUP(B288,'New template'!A:L,2,FALSE)</f>
        <v>E03496</v>
      </c>
      <c r="D288" s="373">
        <v>1</v>
      </c>
      <c r="E288" s="374">
        <v>228</v>
      </c>
      <c r="F288" s="375">
        <v>0.59999999999999998</v>
      </c>
      <c r="G288" s="88">
        <f t="shared" si="66"/>
        <v>91</v>
      </c>
      <c r="H288" s="89">
        <f t="shared" si="78"/>
        <v>13.277810000000001</v>
      </c>
      <c r="I288" s="89">
        <f t="shared" si="68"/>
        <v>13.277810000000001</v>
      </c>
      <c r="J288" s="89">
        <f t="shared" si="69"/>
        <v>1.7261153000000002</v>
      </c>
      <c r="K288" s="90">
        <f t="shared" si="70"/>
        <v>11.551694700000001</v>
      </c>
      <c r="L288" s="91">
        <v>0.20000000000000001</v>
      </c>
      <c r="M288" s="92">
        <f t="shared" si="71"/>
        <v>2.3103389400000003</v>
      </c>
      <c r="N288" s="93">
        <v>0.050000000000000003</v>
      </c>
      <c r="O288" s="94">
        <f t="shared" si="72"/>
        <v>0.57758473500000007</v>
      </c>
      <c r="P288" s="93">
        <v>0.050000000000000003</v>
      </c>
      <c r="Q288" s="94">
        <f t="shared" si="73"/>
        <v>0.57758473500000007</v>
      </c>
      <c r="R288" s="95">
        <f t="shared" si="74"/>
        <v>8.0899999999999999</v>
      </c>
      <c r="S288" s="96">
        <f t="shared" si="75"/>
        <v>8.0899999999999999</v>
      </c>
      <c r="T288" s="97">
        <f t="shared" si="76"/>
        <v>0.60928722432389071</v>
      </c>
    </row>
    <row r="289" ht="15.95" customHeight="1">
      <c r="A289" s="351" t="s">
        <v>501</v>
      </c>
      <c r="B289" s="372" t="s">
        <v>108</v>
      </c>
      <c r="C289" s="59" t="str">
        <f>VLOOKUP(B289,'New template'!A:L,2,FALSE)</f>
        <v>E05369</v>
      </c>
      <c r="D289" s="373">
        <v>7</v>
      </c>
      <c r="E289" s="374">
        <v>268</v>
      </c>
      <c r="F289" s="375">
        <v>0.90000000000000002</v>
      </c>
      <c r="G289" s="88">
        <f t="shared" si="66"/>
        <v>26</v>
      </c>
      <c r="H289" s="89">
        <f t="shared" si="78"/>
        <v>3.7936600000000005</v>
      </c>
      <c r="I289" s="89">
        <f t="shared" si="68"/>
        <v>26.555620000000005</v>
      </c>
      <c r="J289" s="89">
        <f t="shared" si="69"/>
        <v>0.49317580000000005</v>
      </c>
      <c r="K289" s="90">
        <f t="shared" si="70"/>
        <v>23.103389400000005</v>
      </c>
      <c r="L289" s="91">
        <v>0.20000000000000001</v>
      </c>
      <c r="M289" s="92">
        <f t="shared" si="71"/>
        <v>4.6206778800000015</v>
      </c>
      <c r="N289" s="93">
        <v>0.050000000000000003</v>
      </c>
      <c r="O289" s="94">
        <f t="shared" si="72"/>
        <v>1.1551694700000004</v>
      </c>
      <c r="P289" s="93">
        <v>0.050000000000000003</v>
      </c>
      <c r="Q289" s="94">
        <f t="shared" si="73"/>
        <v>1.1551694700000004</v>
      </c>
      <c r="R289" s="95">
        <f t="shared" si="74"/>
        <v>2.3100000000000001</v>
      </c>
      <c r="S289" s="96">
        <f t="shared" si="75"/>
        <v>16.170000000000002</v>
      </c>
      <c r="T289" s="97">
        <f t="shared" si="76"/>
        <v>0.60891065620008111</v>
      </c>
    </row>
    <row r="290" ht="15.95" customHeight="1">
      <c r="A290" s="351" t="s">
        <v>501</v>
      </c>
      <c r="B290" s="372" t="s">
        <v>110</v>
      </c>
      <c r="C290" s="59" t="str">
        <f>VLOOKUP(B290,'New template'!A:L,2,FALSE)</f>
        <v>E03177</v>
      </c>
      <c r="D290" s="373">
        <v>13</v>
      </c>
      <c r="E290" s="374">
        <v>268</v>
      </c>
      <c r="F290" s="375">
        <v>0.90000000000000002</v>
      </c>
      <c r="G290" s="88">
        <f t="shared" si="66"/>
        <v>26</v>
      </c>
      <c r="H290" s="89">
        <f t="shared" si="78"/>
        <v>3.7936600000000005</v>
      </c>
      <c r="I290" s="89">
        <f t="shared" si="68"/>
        <v>49.317580000000007</v>
      </c>
      <c r="J290" s="89">
        <f t="shared" si="69"/>
        <v>0.49317580000000005</v>
      </c>
      <c r="K290" s="90">
        <f t="shared" si="70"/>
        <v>42.90629460000001</v>
      </c>
      <c r="L290" s="91">
        <v>0.20000000000000001</v>
      </c>
      <c r="M290" s="92">
        <f t="shared" si="71"/>
        <v>8.5812589200000016</v>
      </c>
      <c r="N290" s="93">
        <v>0.050000000000000003</v>
      </c>
      <c r="O290" s="94">
        <f t="shared" si="72"/>
        <v>2.1453147300000004</v>
      </c>
      <c r="P290" s="93">
        <v>0.050000000000000003</v>
      </c>
      <c r="Q290" s="94">
        <f t="shared" si="73"/>
        <v>2.1453147300000004</v>
      </c>
      <c r="R290" s="95">
        <f t="shared" si="74"/>
        <v>2.3100000000000001</v>
      </c>
      <c r="S290" s="96">
        <f t="shared" si="75"/>
        <v>30.030000000000001</v>
      </c>
      <c r="T290" s="97">
        <f t="shared" si="76"/>
        <v>0.60891065620008111</v>
      </c>
    </row>
    <row r="291" ht="15.95" customHeight="1">
      <c r="A291" s="351" t="s">
        <v>501</v>
      </c>
      <c r="B291" s="372" t="s">
        <v>116</v>
      </c>
      <c r="C291" s="59" t="str">
        <f>VLOOKUP(B291,'New template'!A:L,2,FALSE)</f>
        <v>E06530</v>
      </c>
      <c r="D291" s="373">
        <v>2</v>
      </c>
      <c r="E291" s="374">
        <v>498</v>
      </c>
      <c r="F291" s="375">
        <v>0.5</v>
      </c>
      <c r="G291" s="88">
        <f t="shared" si="66"/>
        <v>249</v>
      </c>
      <c r="H291" s="89">
        <f t="shared" si="78"/>
        <v>36.331590000000006</v>
      </c>
      <c r="I291" s="89">
        <f t="shared" si="68"/>
        <v>72.663180000000011</v>
      </c>
      <c r="J291" s="89">
        <f t="shared" si="69"/>
        <v>4.7231067000000007</v>
      </c>
      <c r="K291" s="90">
        <f t="shared" si="70"/>
        <v>63.216966600000006</v>
      </c>
      <c r="L291" s="91">
        <v>0.20000000000000001</v>
      </c>
      <c r="M291" s="92">
        <f t="shared" si="71"/>
        <v>12.643393320000001</v>
      </c>
      <c r="N291" s="93">
        <v>0.050000000000000003</v>
      </c>
      <c r="O291" s="94">
        <f t="shared" si="72"/>
        <v>3.1608483300000003</v>
      </c>
      <c r="P291" s="93">
        <v>0.050000000000000003</v>
      </c>
      <c r="Q291" s="94">
        <f t="shared" si="73"/>
        <v>3.1608483300000003</v>
      </c>
      <c r="R291" s="95">
        <f t="shared" si="74"/>
        <v>22.129999999999999</v>
      </c>
      <c r="S291" s="96">
        <f t="shared" si="75"/>
        <v>44.259999999999998</v>
      </c>
      <c r="T291" s="97">
        <f t="shared" si="76"/>
        <v>0.60911179499713597</v>
      </c>
    </row>
    <row r="292" ht="15.95" customHeight="1">
      <c r="A292" s="351" t="s">
        <v>501</v>
      </c>
      <c r="B292" s="372" t="s">
        <v>118</v>
      </c>
      <c r="C292" s="59" t="str">
        <f>VLOOKUP(B292,'New template'!A:L,2,FALSE)</f>
        <v>E03528</v>
      </c>
      <c r="D292" s="373">
        <v>7</v>
      </c>
      <c r="E292" s="374">
        <v>248</v>
      </c>
      <c r="F292" s="375">
        <v>0.80000000000000004</v>
      </c>
      <c r="G292" s="88">
        <f t="shared" si="66"/>
        <v>49</v>
      </c>
      <c r="H292" s="89">
        <f t="shared" si="78"/>
        <v>7.1495900000000008</v>
      </c>
      <c r="I292" s="89">
        <f t="shared" si="68"/>
        <v>50.047130000000003</v>
      </c>
      <c r="J292" s="89">
        <f t="shared" si="69"/>
        <v>0.92944670000000018</v>
      </c>
      <c r="K292" s="90">
        <f t="shared" si="70"/>
        <v>43.541003099999998</v>
      </c>
      <c r="L292" s="91">
        <v>0.20000000000000001</v>
      </c>
      <c r="M292" s="92">
        <f t="shared" si="71"/>
        <v>8.7082006199999995</v>
      </c>
      <c r="N292" s="93">
        <v>0.050000000000000003</v>
      </c>
      <c r="O292" s="94">
        <f t="shared" si="72"/>
        <v>2.1770501549999999</v>
      </c>
      <c r="P292" s="93">
        <v>0.050000000000000003</v>
      </c>
      <c r="Q292" s="94">
        <f t="shared" si="73"/>
        <v>2.1770501549999999</v>
      </c>
      <c r="R292" s="95">
        <f t="shared" si="74"/>
        <v>4.3499999999999996</v>
      </c>
      <c r="S292" s="96">
        <f t="shared" si="75"/>
        <v>30.449999999999996</v>
      </c>
      <c r="T292" s="97">
        <f t="shared" si="76"/>
        <v>0.60842649718375452</v>
      </c>
    </row>
    <row r="293" ht="15.95" customHeight="1">
      <c r="A293" s="351" t="s">
        <v>501</v>
      </c>
      <c r="B293" s="372" t="s">
        <v>122</v>
      </c>
      <c r="C293" s="59" t="str">
        <f>VLOOKUP(B293,'New template'!A:L,2,FALSE)</f>
        <v>E06307</v>
      </c>
      <c r="D293" s="373">
        <v>8</v>
      </c>
      <c r="E293" s="374">
        <v>428</v>
      </c>
      <c r="F293" s="375">
        <v>0.77000000000000002</v>
      </c>
      <c r="G293" s="88">
        <f t="shared" si="66"/>
        <v>98</v>
      </c>
      <c r="H293" s="89">
        <f t="shared" si="78"/>
        <v>14.299180000000002</v>
      </c>
      <c r="I293" s="89">
        <f t="shared" si="68"/>
        <v>114.39344000000001</v>
      </c>
      <c r="J293" s="89">
        <f t="shared" si="69"/>
        <v>1.8588934000000004</v>
      </c>
      <c r="K293" s="90">
        <f t="shared" si="70"/>
        <v>99.522292800000002</v>
      </c>
      <c r="L293" s="91">
        <v>0.20000000000000001</v>
      </c>
      <c r="M293" s="92">
        <f t="shared" si="71"/>
        <v>19.904458560000002</v>
      </c>
      <c r="N293" s="93">
        <v>0.050000000000000003</v>
      </c>
      <c r="O293" s="94">
        <f t="shared" si="72"/>
        <v>4.9761146400000005</v>
      </c>
      <c r="P293" s="93">
        <v>0.050000000000000003</v>
      </c>
      <c r="Q293" s="94">
        <f t="shared" si="73"/>
        <v>4.9761146400000005</v>
      </c>
      <c r="R293" s="95">
        <f t="shared" si="74"/>
        <v>8.7100000000000009</v>
      </c>
      <c r="S293" s="96">
        <f t="shared" si="75"/>
        <v>69.680000000000007</v>
      </c>
      <c r="T293" s="97">
        <f t="shared" si="76"/>
        <v>0.60912583798511521</v>
      </c>
    </row>
    <row r="294" ht="15.95" customHeight="1">
      <c r="A294" s="351" t="s">
        <v>501</v>
      </c>
      <c r="B294" s="372" t="s">
        <v>124</v>
      </c>
      <c r="C294" s="59" t="str">
        <f>VLOOKUP(B294,'New template'!A:L,2,FALSE)</f>
        <v>E05703</v>
      </c>
      <c r="D294" s="373">
        <v>1</v>
      </c>
      <c r="E294" s="374">
        <v>298</v>
      </c>
      <c r="F294" s="375">
        <v>0.67000000000000004</v>
      </c>
      <c r="G294" s="88">
        <f t="shared" si="66"/>
        <v>98</v>
      </c>
      <c r="H294" s="89">
        <f t="shared" si="78"/>
        <v>14.299180000000002</v>
      </c>
      <c r="I294" s="89">
        <f t="shared" si="68"/>
        <v>14.299180000000002</v>
      </c>
      <c r="J294" s="89">
        <f t="shared" si="69"/>
        <v>1.8588934000000004</v>
      </c>
      <c r="K294" s="90">
        <f t="shared" si="70"/>
        <v>12.4402866</v>
      </c>
      <c r="L294" s="91">
        <v>0.20000000000000001</v>
      </c>
      <c r="M294" s="92">
        <f t="shared" si="71"/>
        <v>2.4880573200000002</v>
      </c>
      <c r="N294" s="93">
        <v>0.050000000000000003</v>
      </c>
      <c r="O294" s="94">
        <f t="shared" si="72"/>
        <v>0.62201433000000006</v>
      </c>
      <c r="P294" s="93">
        <v>0.050000000000000003</v>
      </c>
      <c r="Q294" s="94">
        <f t="shared" si="73"/>
        <v>0.62201433000000006</v>
      </c>
      <c r="R294" s="95">
        <f t="shared" si="74"/>
        <v>8.7100000000000009</v>
      </c>
      <c r="S294" s="96">
        <f t="shared" si="75"/>
        <v>8.7100000000000009</v>
      </c>
      <c r="T294" s="97">
        <f t="shared" si="76"/>
        <v>0.60912583798511521</v>
      </c>
    </row>
    <row r="295" ht="15.95" customHeight="1">
      <c r="A295" s="351" t="s">
        <v>501</v>
      </c>
      <c r="B295" s="372" t="s">
        <v>126</v>
      </c>
      <c r="C295" s="59" t="str">
        <f>VLOOKUP(B295,'New template'!A:L,2,FALSE)</f>
        <v>E06213</v>
      </c>
      <c r="D295" s="373">
        <v>1</v>
      </c>
      <c r="E295" s="374">
        <v>398</v>
      </c>
      <c r="F295" s="375">
        <v>0.68999999999999995</v>
      </c>
      <c r="G295" s="88">
        <f t="shared" si="66"/>
        <v>123</v>
      </c>
      <c r="H295" s="89">
        <f t="shared" si="78"/>
        <v>17.946930000000002</v>
      </c>
      <c r="I295" s="89">
        <f t="shared" si="68"/>
        <v>17.946930000000002</v>
      </c>
      <c r="J295" s="89">
        <f t="shared" si="69"/>
        <v>2.3331009000000003</v>
      </c>
      <c r="K295" s="90">
        <f t="shared" si="70"/>
        <v>15.613829100000002</v>
      </c>
      <c r="L295" s="91">
        <v>0.20000000000000001</v>
      </c>
      <c r="M295" s="92">
        <f t="shared" si="71"/>
        <v>3.1227658200000006</v>
      </c>
      <c r="N295" s="93">
        <v>0.050000000000000003</v>
      </c>
      <c r="O295" s="94">
        <f t="shared" si="72"/>
        <v>0.78069145500000015</v>
      </c>
      <c r="P295" s="93">
        <v>0.050000000000000003</v>
      </c>
      <c r="Q295" s="94">
        <f t="shared" si="73"/>
        <v>0.78069145500000015</v>
      </c>
      <c r="R295" s="95">
        <f t="shared" si="74"/>
        <v>10.93</v>
      </c>
      <c r="S295" s="96">
        <f t="shared" si="75"/>
        <v>10.93</v>
      </c>
      <c r="T295" s="97">
        <f t="shared" si="76"/>
        <v>0.60901780973124642</v>
      </c>
    </row>
    <row r="296" ht="15.95" customHeight="1">
      <c r="A296" s="351" t="s">
        <v>501</v>
      </c>
      <c r="B296" s="372" t="s">
        <v>128</v>
      </c>
      <c r="C296" s="59" t="str">
        <f>VLOOKUP(B296,'New template'!A:L,2,FALSE)</f>
        <v>E06212</v>
      </c>
      <c r="D296" s="373">
        <v>3</v>
      </c>
      <c r="E296" s="374">
        <v>498</v>
      </c>
      <c r="F296" s="375">
        <v>0.69999999999999996</v>
      </c>
      <c r="G296" s="88">
        <f t="shared" si="66"/>
        <v>149</v>
      </c>
      <c r="H296" s="89">
        <f t="shared" si="78"/>
        <v>21.740590000000001</v>
      </c>
      <c r="I296" s="89">
        <f t="shared" si="68"/>
        <v>65.221770000000006</v>
      </c>
      <c r="J296" s="89">
        <f t="shared" si="69"/>
        <v>2.8262767000000002</v>
      </c>
      <c r="K296" s="90">
        <f t="shared" si="70"/>
        <v>56.742939899999996</v>
      </c>
      <c r="L296" s="91">
        <v>0.20000000000000001</v>
      </c>
      <c r="M296" s="92">
        <f t="shared" si="71"/>
        <v>11.34858798</v>
      </c>
      <c r="N296" s="93">
        <v>0.050000000000000003</v>
      </c>
      <c r="O296" s="94">
        <f t="shared" si="72"/>
        <v>2.8371469949999999</v>
      </c>
      <c r="P296" s="93">
        <v>0.050000000000000003</v>
      </c>
      <c r="Q296" s="94">
        <f t="shared" si="73"/>
        <v>2.8371469949999999</v>
      </c>
      <c r="R296" s="95">
        <f t="shared" si="74"/>
        <v>13.24</v>
      </c>
      <c r="S296" s="96">
        <f t="shared" si="75"/>
        <v>39.719999999999999</v>
      </c>
      <c r="T296" s="97">
        <f t="shared" si="76"/>
        <v>0.60899911179963373</v>
      </c>
    </row>
    <row r="297" ht="15.95" customHeight="1">
      <c r="A297" s="351" t="s">
        <v>501</v>
      </c>
      <c r="B297" s="372" t="s">
        <v>320</v>
      </c>
      <c r="C297" s="40" t="s">
        <v>546</v>
      </c>
      <c r="D297" s="373">
        <v>4</v>
      </c>
      <c r="E297" s="374">
        <v>178</v>
      </c>
      <c r="F297" s="375">
        <v>0.29999999999999999</v>
      </c>
      <c r="G297" s="88">
        <f t="shared" si="66"/>
        <v>124</v>
      </c>
      <c r="H297" s="89">
        <f t="shared" si="78"/>
        <v>18.092840000000002</v>
      </c>
      <c r="I297" s="89">
        <f t="shared" si="68"/>
        <v>72.37136000000001</v>
      </c>
      <c r="J297" s="89">
        <f t="shared" si="69"/>
        <v>2.3520692000000003</v>
      </c>
      <c r="K297" s="90">
        <f t="shared" si="70"/>
        <v>62.963083200000007</v>
      </c>
      <c r="L297" s="91">
        <v>0.20000000000000001</v>
      </c>
      <c r="M297" s="92">
        <f t="shared" si="71"/>
        <v>12.592616640000003</v>
      </c>
      <c r="N297" s="93">
        <v>0.050000000000000003</v>
      </c>
      <c r="O297" s="94">
        <f t="shared" si="72"/>
        <v>3.1481541600000007</v>
      </c>
      <c r="P297" s="93">
        <v>0.050000000000000003</v>
      </c>
      <c r="Q297" s="94">
        <f t="shared" si="73"/>
        <v>3.1481541600000007</v>
      </c>
      <c r="R297" s="95">
        <f t="shared" si="74"/>
        <v>11.02</v>
      </c>
      <c r="S297" s="96">
        <f t="shared" si="75"/>
        <v>44.079999999999998</v>
      </c>
      <c r="T297" s="97">
        <f t="shared" si="76"/>
        <v>0.60908071922373697</v>
      </c>
    </row>
    <row r="298" ht="15.95" customHeight="1">
      <c r="A298" s="351" t="s">
        <v>501</v>
      </c>
      <c r="B298" s="372" t="s">
        <v>320</v>
      </c>
      <c r="C298" s="40" t="s">
        <v>546</v>
      </c>
      <c r="D298" s="373">
        <v>1</v>
      </c>
      <c r="E298" s="374">
        <v>178</v>
      </c>
      <c r="F298" s="375">
        <v>0</v>
      </c>
      <c r="G298" s="88">
        <f t="shared" si="66"/>
        <v>178</v>
      </c>
      <c r="H298" s="89">
        <f t="shared" si="78"/>
        <v>25.971980000000002</v>
      </c>
      <c r="I298" s="89">
        <f t="shared" si="68"/>
        <v>25.971980000000002</v>
      </c>
      <c r="J298" s="89">
        <f t="shared" si="69"/>
        <v>3.3763574000000003</v>
      </c>
      <c r="K298" s="90">
        <f t="shared" si="70"/>
        <v>22.595622600000002</v>
      </c>
      <c r="L298" s="91">
        <v>0.20000000000000001</v>
      </c>
      <c r="M298" s="92">
        <f t="shared" si="71"/>
        <v>4.519124520000001</v>
      </c>
      <c r="N298" s="93">
        <v>0.050000000000000003</v>
      </c>
      <c r="O298" s="94">
        <f t="shared" si="72"/>
        <v>1.1297811300000002</v>
      </c>
      <c r="P298" s="93">
        <v>0.050000000000000003</v>
      </c>
      <c r="Q298" s="94">
        <f t="shared" si="73"/>
        <v>1.1297811300000002</v>
      </c>
      <c r="R298" s="95">
        <f t="shared" si="74"/>
        <v>15.82</v>
      </c>
      <c r="S298" s="96">
        <f t="shared" si="75"/>
        <v>15.82</v>
      </c>
      <c r="T298" s="97">
        <f t="shared" si="76"/>
        <v>0.6091179802233021</v>
      </c>
    </row>
    <row r="299" ht="15.95" customHeight="1">
      <c r="A299" s="351" t="s">
        <v>501</v>
      </c>
      <c r="B299" s="372" t="s">
        <v>530</v>
      </c>
      <c r="C299" s="40" t="s">
        <v>548</v>
      </c>
      <c r="D299" s="373">
        <v>1</v>
      </c>
      <c r="E299" s="374">
        <v>268</v>
      </c>
      <c r="F299" s="375">
        <v>0.34000000000000002</v>
      </c>
      <c r="G299" s="88">
        <f t="shared" si="66"/>
        <v>176</v>
      </c>
      <c r="H299" s="89">
        <f t="shared" si="78"/>
        <v>25.680160000000001</v>
      </c>
      <c r="I299" s="89">
        <f t="shared" si="68"/>
        <v>25.680160000000001</v>
      </c>
      <c r="J299" s="89">
        <f t="shared" si="69"/>
        <v>3.3384208000000002</v>
      </c>
      <c r="K299" s="90">
        <f t="shared" si="70"/>
        <v>22.341739199999999</v>
      </c>
      <c r="L299" s="91">
        <v>0.20000000000000001</v>
      </c>
      <c r="M299" s="92">
        <f t="shared" si="71"/>
        <v>4.4683478399999998</v>
      </c>
      <c r="N299" s="93">
        <v>0.050000000000000003</v>
      </c>
      <c r="O299" s="94">
        <f t="shared" si="72"/>
        <v>1.11708696</v>
      </c>
      <c r="P299" s="93">
        <v>0.050000000000000003</v>
      </c>
      <c r="Q299" s="94">
        <f t="shared" si="73"/>
        <v>1.11708696</v>
      </c>
      <c r="R299" s="95">
        <f t="shared" si="74"/>
        <v>15.640000000000001</v>
      </c>
      <c r="S299" s="96">
        <f t="shared" si="75"/>
        <v>15.640000000000001</v>
      </c>
      <c r="T299" s="97">
        <f t="shared" si="76"/>
        <v>0.60903047333038429</v>
      </c>
    </row>
    <row r="300" ht="15.95" customHeight="1">
      <c r="A300" s="351" t="s">
        <v>501</v>
      </c>
      <c r="B300" s="372" t="s">
        <v>373</v>
      </c>
      <c r="C300" s="59" t="str">
        <f>VLOOKUP(B300,'New template'!A:L,2,FALSE)</f>
        <v>E01592</v>
      </c>
      <c r="D300" s="373">
        <v>7</v>
      </c>
      <c r="E300" s="374">
        <v>98</v>
      </c>
      <c r="F300" s="375">
        <v>0.25</v>
      </c>
      <c r="G300" s="88">
        <f t="shared" si="66"/>
        <v>73</v>
      </c>
      <c r="H300" s="89">
        <f t="shared" si="78"/>
        <v>10.651430000000001</v>
      </c>
      <c r="I300" s="89">
        <f t="shared" si="68"/>
        <v>74.560010000000005</v>
      </c>
      <c r="J300" s="89">
        <f t="shared" si="69"/>
        <v>1.3846859000000002</v>
      </c>
      <c r="K300" s="90">
        <f t="shared" si="70"/>
        <v>64.867208700000006</v>
      </c>
      <c r="L300" s="91">
        <v>0.20000000000000001</v>
      </c>
      <c r="M300" s="92">
        <f t="shared" si="71"/>
        <v>12.973441740000002</v>
      </c>
      <c r="N300" s="93">
        <v>0.050000000000000003</v>
      </c>
      <c r="O300" s="94">
        <f t="shared" si="72"/>
        <v>3.2433604350000005</v>
      </c>
      <c r="P300" s="93">
        <v>0.050000000000000003</v>
      </c>
      <c r="Q300" s="94">
        <f t="shared" si="73"/>
        <v>3.2433604350000005</v>
      </c>
      <c r="R300" s="95">
        <f t="shared" si="74"/>
        <v>6.4900000000000002</v>
      </c>
      <c r="S300" s="96">
        <f t="shared" si="75"/>
        <v>45.43</v>
      </c>
      <c r="T300" s="97">
        <f t="shared" si="76"/>
        <v>0.60930785819368849</v>
      </c>
    </row>
    <row r="301" ht="15.95" customHeight="1">
      <c r="A301" s="351" t="s">
        <v>501</v>
      </c>
      <c r="B301" s="372" t="s">
        <v>373</v>
      </c>
      <c r="C301" s="59" t="str">
        <f>VLOOKUP(B301,'New template'!A:L,2,FALSE)</f>
        <v>E01592</v>
      </c>
      <c r="D301" s="373">
        <v>1</v>
      </c>
      <c r="E301" s="374">
        <v>98</v>
      </c>
      <c r="F301" s="375">
        <v>0</v>
      </c>
      <c r="G301" s="88">
        <f t="shared" si="66"/>
        <v>98</v>
      </c>
      <c r="H301" s="89">
        <f t="shared" si="78"/>
        <v>14.299180000000002</v>
      </c>
      <c r="I301" s="89">
        <f t="shared" si="68"/>
        <v>14.299180000000002</v>
      </c>
      <c r="J301" s="89">
        <f t="shared" si="69"/>
        <v>1.8588934000000004</v>
      </c>
      <c r="K301" s="90">
        <f t="shared" si="70"/>
        <v>12.4402866</v>
      </c>
      <c r="L301" s="91">
        <v>0.20000000000000001</v>
      </c>
      <c r="M301" s="92">
        <f t="shared" si="71"/>
        <v>2.4880573200000002</v>
      </c>
      <c r="N301" s="93">
        <v>0.050000000000000003</v>
      </c>
      <c r="O301" s="94">
        <f t="shared" si="72"/>
        <v>0.62201433000000006</v>
      </c>
      <c r="P301" s="93">
        <v>0.050000000000000003</v>
      </c>
      <c r="Q301" s="94">
        <f t="shared" si="73"/>
        <v>0.62201433000000006</v>
      </c>
      <c r="R301" s="95">
        <f t="shared" si="74"/>
        <v>8.7100000000000009</v>
      </c>
      <c r="S301" s="96">
        <f t="shared" si="75"/>
        <v>8.7100000000000009</v>
      </c>
      <c r="T301" s="97">
        <f t="shared" si="76"/>
        <v>0.60912583798511521</v>
      </c>
    </row>
    <row r="302" ht="15.95" customHeight="1">
      <c r="A302" s="351" t="s">
        <v>501</v>
      </c>
      <c r="B302" s="372" t="s">
        <v>136</v>
      </c>
      <c r="C302" s="59" t="str">
        <f>VLOOKUP(B302,'New template'!A:L,2,FALSE)</f>
        <v>E04555</v>
      </c>
      <c r="D302" s="373">
        <v>1</v>
      </c>
      <c r="E302" s="374">
        <v>266</v>
      </c>
      <c r="F302" s="375">
        <v>0.42999999999999999</v>
      </c>
      <c r="G302" s="88">
        <f t="shared" si="66"/>
        <v>151</v>
      </c>
      <c r="H302" s="89">
        <f t="shared" si="78"/>
        <v>22.032410000000002</v>
      </c>
      <c r="I302" s="89">
        <f t="shared" si="68"/>
        <v>22.032410000000002</v>
      </c>
      <c r="J302" s="89">
        <f t="shared" si="69"/>
        <v>2.8642133000000003</v>
      </c>
      <c r="K302" s="90">
        <f t="shared" si="70"/>
        <v>19.168196700000003</v>
      </c>
      <c r="L302" s="91">
        <v>0.20000000000000001</v>
      </c>
      <c r="M302" s="92">
        <f t="shared" si="71"/>
        <v>3.8336393400000008</v>
      </c>
      <c r="N302" s="93">
        <v>0.050000000000000003</v>
      </c>
      <c r="O302" s="94">
        <f t="shared" si="72"/>
        <v>0.95840983500000021</v>
      </c>
      <c r="P302" s="93">
        <v>0.050000000000000003</v>
      </c>
      <c r="Q302" s="94">
        <f t="shared" si="73"/>
        <v>0.95840983500000021</v>
      </c>
      <c r="R302" s="95">
        <f t="shared" si="74"/>
        <v>13.42</v>
      </c>
      <c r="S302" s="96">
        <f t="shared" si="75"/>
        <v>13.42</v>
      </c>
      <c r="T302" s="97">
        <f t="shared" si="76"/>
        <v>0.6091026810049377</v>
      </c>
    </row>
    <row r="303" ht="15.95" customHeight="1">
      <c r="A303" s="351" t="s">
        <v>501</v>
      </c>
      <c r="B303" s="372" t="s">
        <v>138</v>
      </c>
      <c r="C303" s="59" t="str">
        <f>VLOOKUP(B303,'New template'!A:L,2,FALSE)</f>
        <v>E05371</v>
      </c>
      <c r="D303" s="373">
        <v>3</v>
      </c>
      <c r="E303" s="374">
        <v>376</v>
      </c>
      <c r="F303" s="375">
        <v>0.54000000000000004</v>
      </c>
      <c r="G303" s="88">
        <f t="shared" si="66"/>
        <v>172</v>
      </c>
      <c r="H303" s="89">
        <f t="shared" si="78"/>
        <v>25.096520000000002</v>
      </c>
      <c r="I303" s="89">
        <f t="shared" si="68"/>
        <v>75.289560000000009</v>
      </c>
      <c r="J303" s="89">
        <f t="shared" si="69"/>
        <v>3.2625476000000004</v>
      </c>
      <c r="K303" s="90">
        <f t="shared" si="70"/>
        <v>65.501917200000008</v>
      </c>
      <c r="L303" s="91">
        <v>0.20000000000000001</v>
      </c>
      <c r="M303" s="92">
        <f t="shared" si="71"/>
        <v>13.100383440000002</v>
      </c>
      <c r="N303" s="93">
        <v>0.050000000000000003</v>
      </c>
      <c r="O303" s="94">
        <f t="shared" si="72"/>
        <v>3.2750958600000004</v>
      </c>
      <c r="P303" s="93">
        <v>0.050000000000000003</v>
      </c>
      <c r="Q303" s="94">
        <f t="shared" si="73"/>
        <v>3.2750958600000004</v>
      </c>
      <c r="R303" s="95">
        <f t="shared" si="74"/>
        <v>15.279999999999999</v>
      </c>
      <c r="S303" s="96">
        <f t="shared" si="75"/>
        <v>45.839999999999996</v>
      </c>
      <c r="T303" s="97">
        <f t="shared" si="76"/>
        <v>0.60884935441248411</v>
      </c>
    </row>
    <row r="304" ht="15.95" customHeight="1">
      <c r="A304" s="351" t="s">
        <v>501</v>
      </c>
      <c r="B304" s="372" t="s">
        <v>140</v>
      </c>
      <c r="C304" s="59" t="str">
        <f>VLOOKUP(B304,'New template'!A:L,2,FALSE)</f>
        <v>E05387</v>
      </c>
      <c r="D304" s="373">
        <v>2</v>
      </c>
      <c r="E304" s="374">
        <v>217</v>
      </c>
      <c r="F304" s="375">
        <v>0.65000000000000002</v>
      </c>
      <c r="G304" s="88">
        <f t="shared" si="66"/>
        <v>75</v>
      </c>
      <c r="H304" s="89">
        <f t="shared" si="78"/>
        <v>10.943250000000001</v>
      </c>
      <c r="I304" s="89">
        <f t="shared" si="68"/>
        <v>21.886500000000002</v>
      </c>
      <c r="J304" s="89">
        <f t="shared" si="69"/>
        <v>1.4226225000000001</v>
      </c>
      <c r="K304" s="90">
        <f t="shared" si="70"/>
        <v>19.041255</v>
      </c>
      <c r="L304" s="91">
        <v>0.20000000000000001</v>
      </c>
      <c r="M304" s="92">
        <f t="shared" si="71"/>
        <v>3.8082510000000003</v>
      </c>
      <c r="N304" s="93">
        <v>0.050000000000000003</v>
      </c>
      <c r="O304" s="94">
        <f t="shared" si="72"/>
        <v>0.95206275000000007</v>
      </c>
      <c r="P304" s="93">
        <v>0.050000000000000003</v>
      </c>
      <c r="Q304" s="94">
        <f t="shared" si="73"/>
        <v>0.95206275000000007</v>
      </c>
      <c r="R304" s="95">
        <f t="shared" si="74"/>
        <v>6.6600000000000001</v>
      </c>
      <c r="S304" s="96">
        <f t="shared" si="75"/>
        <v>13.32</v>
      </c>
      <c r="T304" s="97">
        <f t="shared" si="76"/>
        <v>0.60859433897608106</v>
      </c>
    </row>
    <row r="305" ht="15.95" customHeight="1">
      <c r="A305" s="351" t="s">
        <v>501</v>
      </c>
      <c r="B305" s="372" t="s">
        <v>146</v>
      </c>
      <c r="C305" s="59" t="str">
        <f>VLOOKUP(B305,'New template'!A:L,2,FALSE)</f>
        <v>E06292</v>
      </c>
      <c r="D305" s="373">
        <v>3</v>
      </c>
      <c r="E305" s="374">
        <v>398</v>
      </c>
      <c r="F305" s="375">
        <v>0.75</v>
      </c>
      <c r="G305" s="88">
        <f t="shared" si="66"/>
        <v>99</v>
      </c>
      <c r="H305" s="89">
        <f t="shared" ref="H305:H325" si="79">G305*$C$6</f>
        <v>14.44509</v>
      </c>
      <c r="I305" s="89">
        <f t="shared" si="68"/>
        <v>43.335270000000001</v>
      </c>
      <c r="J305" s="89">
        <f t="shared" si="69"/>
        <v>1.8778617000000002</v>
      </c>
      <c r="K305" s="90">
        <f t="shared" si="70"/>
        <v>37.701684900000004</v>
      </c>
      <c r="L305" s="91">
        <v>0.20000000000000001</v>
      </c>
      <c r="M305" s="92">
        <f t="shared" si="71"/>
        <v>7.5403369800000011</v>
      </c>
      <c r="N305" s="93">
        <v>0.050000000000000003</v>
      </c>
      <c r="O305" s="94">
        <f t="shared" si="72"/>
        <v>1.8850842450000003</v>
      </c>
      <c r="P305" s="93">
        <v>0.050000000000000003</v>
      </c>
      <c r="Q305" s="94">
        <f t="shared" si="73"/>
        <v>1.8850842450000003</v>
      </c>
      <c r="R305" s="95">
        <f t="shared" si="74"/>
        <v>8.8000000000000007</v>
      </c>
      <c r="S305" s="96">
        <f t="shared" si="75"/>
        <v>26.400000000000002</v>
      </c>
      <c r="T305" s="97">
        <f t="shared" si="76"/>
        <v>0.60920354251859976</v>
      </c>
    </row>
    <row r="306" ht="15.95" customHeight="1">
      <c r="A306" s="351" t="s">
        <v>501</v>
      </c>
      <c r="B306" s="372" t="s">
        <v>148</v>
      </c>
      <c r="C306" s="59" t="str">
        <f>VLOOKUP(B306,'New template'!A:L,2,FALSE)</f>
        <v>E03049</v>
      </c>
      <c r="D306" s="373">
        <v>4</v>
      </c>
      <c r="E306" s="374">
        <v>298</v>
      </c>
      <c r="F306" s="375">
        <v>0.59999999999999998</v>
      </c>
      <c r="G306" s="88">
        <f t="shared" si="66"/>
        <v>119</v>
      </c>
      <c r="H306" s="89">
        <f t="shared" si="79"/>
        <v>17.363290000000003</v>
      </c>
      <c r="I306" s="89">
        <f t="shared" si="68"/>
        <v>69.453160000000011</v>
      </c>
      <c r="J306" s="89">
        <f t="shared" si="69"/>
        <v>2.2572277000000005</v>
      </c>
      <c r="K306" s="90">
        <f t="shared" si="70"/>
        <v>60.424249200000006</v>
      </c>
      <c r="L306" s="91">
        <v>0.20000000000000001</v>
      </c>
      <c r="M306" s="92">
        <f t="shared" si="71"/>
        <v>12.084849840000002</v>
      </c>
      <c r="N306" s="93">
        <v>0.050000000000000003</v>
      </c>
      <c r="O306" s="94">
        <f t="shared" si="72"/>
        <v>3.0212124600000005</v>
      </c>
      <c r="P306" s="93">
        <v>0.050000000000000003</v>
      </c>
      <c r="Q306" s="94">
        <f t="shared" si="73"/>
        <v>3.0212124600000005</v>
      </c>
      <c r="R306" s="95">
        <f t="shared" si="74"/>
        <v>10.57</v>
      </c>
      <c r="S306" s="96">
        <f t="shared" si="75"/>
        <v>42.280000000000001</v>
      </c>
      <c r="T306" s="97">
        <f t="shared" si="76"/>
        <v>0.60875559873733598</v>
      </c>
    </row>
    <row r="307" ht="15.95" customHeight="1">
      <c r="A307" s="351" t="s">
        <v>501</v>
      </c>
      <c r="B307" s="372" t="s">
        <v>150</v>
      </c>
      <c r="C307" s="59" t="str">
        <f>VLOOKUP(B307,'New template'!A:L,2,FALSE)</f>
        <v>E06164</v>
      </c>
      <c r="D307" s="373">
        <v>1</v>
      </c>
      <c r="E307" s="374">
        <v>428</v>
      </c>
      <c r="F307" s="375">
        <v>0.59999999999999998</v>
      </c>
      <c r="G307" s="88">
        <f t="shared" si="66"/>
        <v>171</v>
      </c>
      <c r="H307" s="89">
        <f t="shared" si="79"/>
        <v>24.950610000000001</v>
      </c>
      <c r="I307" s="89">
        <f t="shared" si="68"/>
        <v>24.950610000000001</v>
      </c>
      <c r="J307" s="89">
        <f t="shared" si="69"/>
        <v>3.2435793000000004</v>
      </c>
      <c r="K307" s="90">
        <f t="shared" si="70"/>
        <v>21.707030700000001</v>
      </c>
      <c r="L307" s="91">
        <v>0.20000000000000001</v>
      </c>
      <c r="M307" s="92">
        <f t="shared" si="71"/>
        <v>4.3414061400000001</v>
      </c>
      <c r="N307" s="93">
        <v>0.050000000000000003</v>
      </c>
      <c r="O307" s="94">
        <f t="shared" si="72"/>
        <v>1.085351535</v>
      </c>
      <c r="P307" s="93">
        <v>0.050000000000000003</v>
      </c>
      <c r="Q307" s="94">
        <f t="shared" si="73"/>
        <v>1.085351535</v>
      </c>
      <c r="R307" s="95">
        <f t="shared" si="74"/>
        <v>15.19</v>
      </c>
      <c r="S307" s="96">
        <f t="shared" si="75"/>
        <v>15.19</v>
      </c>
      <c r="T307" s="97">
        <f t="shared" si="76"/>
        <v>0.60880275071431111</v>
      </c>
    </row>
    <row r="308" ht="15.95" customHeight="1">
      <c r="A308" s="351" t="s">
        <v>501</v>
      </c>
      <c r="B308" s="372" t="s">
        <v>152</v>
      </c>
      <c r="C308" s="59" t="str">
        <f>VLOOKUP(B308,'New template'!A:L,2,FALSE)</f>
        <v>E06165</v>
      </c>
      <c r="D308" s="373">
        <v>4</v>
      </c>
      <c r="E308" s="374">
        <v>468</v>
      </c>
      <c r="F308" s="375">
        <v>0.59999999999999998</v>
      </c>
      <c r="G308" s="88">
        <f t="shared" si="66"/>
        <v>187</v>
      </c>
      <c r="H308" s="89">
        <f t="shared" si="79"/>
        <v>27.285170000000001</v>
      </c>
      <c r="I308" s="89">
        <f t="shared" si="68"/>
        <v>109.14068</v>
      </c>
      <c r="J308" s="89">
        <f t="shared" si="69"/>
        <v>3.5470721000000003</v>
      </c>
      <c r="K308" s="90">
        <f t="shared" si="70"/>
        <v>94.952391599999999</v>
      </c>
      <c r="L308" s="91">
        <v>0.20000000000000001</v>
      </c>
      <c r="M308" s="92">
        <f t="shared" si="71"/>
        <v>18.990478320000001</v>
      </c>
      <c r="N308" s="93">
        <v>0.050000000000000003</v>
      </c>
      <c r="O308" s="94">
        <f t="shared" si="72"/>
        <v>4.7476195800000003</v>
      </c>
      <c r="P308" s="93">
        <v>0.050000000000000003</v>
      </c>
      <c r="Q308" s="94">
        <f t="shared" si="73"/>
        <v>4.7476195800000003</v>
      </c>
      <c r="R308" s="95">
        <f t="shared" si="74"/>
        <v>16.620000000000001</v>
      </c>
      <c r="S308" s="96">
        <f t="shared" si="75"/>
        <v>66.480000000000004</v>
      </c>
      <c r="T308" s="97">
        <f t="shared" si="76"/>
        <v>0.60912209819473362</v>
      </c>
    </row>
    <row r="309" ht="15.95" customHeight="1">
      <c r="A309" s="351" t="s">
        <v>501</v>
      </c>
      <c r="B309" s="372" t="s">
        <v>164</v>
      </c>
      <c r="C309" s="59" t="str">
        <f>VLOOKUP(B309,'New template'!A:L,2,FALSE)</f>
        <v>E05788</v>
      </c>
      <c r="D309" s="373">
        <v>2</v>
      </c>
      <c r="E309" s="374">
        <v>248</v>
      </c>
      <c r="F309" s="375">
        <v>0.59999999999999998</v>
      </c>
      <c r="G309" s="88">
        <f t="shared" si="66"/>
        <v>99</v>
      </c>
      <c r="H309" s="89">
        <f t="shared" si="79"/>
        <v>14.44509</v>
      </c>
      <c r="I309" s="89">
        <f t="shared" si="68"/>
        <v>28.890180000000001</v>
      </c>
      <c r="J309" s="89">
        <f t="shared" si="69"/>
        <v>1.8778617000000002</v>
      </c>
      <c r="K309" s="90">
        <f t="shared" si="70"/>
        <v>25.1344566</v>
      </c>
      <c r="L309" s="91">
        <v>0.20000000000000001</v>
      </c>
      <c r="M309" s="92">
        <f t="shared" si="71"/>
        <v>5.0268913200000007</v>
      </c>
      <c r="N309" s="93">
        <v>0.050000000000000003</v>
      </c>
      <c r="O309" s="94">
        <f t="shared" si="72"/>
        <v>1.2567228300000002</v>
      </c>
      <c r="P309" s="93">
        <v>0.050000000000000003</v>
      </c>
      <c r="Q309" s="94">
        <f t="shared" si="73"/>
        <v>1.2567228300000002</v>
      </c>
      <c r="R309" s="95">
        <f t="shared" si="74"/>
        <v>8.8000000000000007</v>
      </c>
      <c r="S309" s="96">
        <f t="shared" si="75"/>
        <v>17.600000000000001</v>
      </c>
      <c r="T309" s="97">
        <f t="shared" si="76"/>
        <v>0.60920354251859976</v>
      </c>
    </row>
    <row r="310" ht="15.95" customHeight="1">
      <c r="A310" s="351" t="s">
        <v>501</v>
      </c>
      <c r="B310" s="372" t="s">
        <v>176</v>
      </c>
      <c r="C310" s="59" t="str">
        <f>VLOOKUP(B310,'New template'!A:L,2,FALSE)</f>
        <v>E02997</v>
      </c>
      <c r="D310" s="373">
        <v>1</v>
      </c>
      <c r="E310" s="374">
        <v>268</v>
      </c>
      <c r="F310" s="375">
        <v>0.90000000000000002</v>
      </c>
      <c r="G310" s="88">
        <f t="shared" si="66"/>
        <v>26</v>
      </c>
      <c r="H310" s="89">
        <f t="shared" si="79"/>
        <v>3.7936600000000005</v>
      </c>
      <c r="I310" s="89">
        <f t="shared" si="68"/>
        <v>3.7936600000000005</v>
      </c>
      <c r="J310" s="89">
        <f t="shared" si="69"/>
        <v>0.49317580000000005</v>
      </c>
      <c r="K310" s="90">
        <f t="shared" si="70"/>
        <v>3.3004842000000005</v>
      </c>
      <c r="L310" s="91">
        <v>0.20000000000000001</v>
      </c>
      <c r="M310" s="92">
        <f t="shared" si="71"/>
        <v>0.66009684000000013</v>
      </c>
      <c r="N310" s="93">
        <v>0.050000000000000003</v>
      </c>
      <c r="O310" s="94">
        <f t="shared" si="72"/>
        <v>0.16502421000000003</v>
      </c>
      <c r="P310" s="93">
        <v>0.050000000000000003</v>
      </c>
      <c r="Q310" s="94">
        <f t="shared" si="73"/>
        <v>0.16502421000000003</v>
      </c>
      <c r="R310" s="95">
        <f t="shared" si="74"/>
        <v>2.3100000000000001</v>
      </c>
      <c r="S310" s="96">
        <f t="shared" si="75"/>
        <v>2.3100000000000001</v>
      </c>
      <c r="T310" s="97">
        <f t="shared" si="76"/>
        <v>0.60891065620008111</v>
      </c>
    </row>
    <row r="311" ht="15.95" customHeight="1">
      <c r="A311" s="351" t="s">
        <v>501</v>
      </c>
      <c r="B311" s="372" t="s">
        <v>160</v>
      </c>
      <c r="C311" s="59" t="str">
        <f>VLOOKUP(B311,'New template'!A:L,2,FALSE)</f>
        <v>E05642</v>
      </c>
      <c r="D311" s="373">
        <v>1</v>
      </c>
      <c r="E311" s="374">
        <v>402</v>
      </c>
      <c r="F311" s="375">
        <v>0.87</v>
      </c>
      <c r="G311" s="88">
        <f t="shared" si="66"/>
        <v>52</v>
      </c>
      <c r="H311" s="89">
        <f t="shared" si="79"/>
        <v>7.587320000000001</v>
      </c>
      <c r="I311" s="89">
        <f t="shared" si="68"/>
        <v>7.587320000000001</v>
      </c>
      <c r="J311" s="89">
        <f t="shared" si="69"/>
        <v>0.98635160000000011</v>
      </c>
      <c r="K311" s="90">
        <f t="shared" si="70"/>
        <v>6.6009684000000011</v>
      </c>
      <c r="L311" s="91">
        <v>0.20000000000000001</v>
      </c>
      <c r="M311" s="92">
        <f t="shared" si="71"/>
        <v>1.3201936800000003</v>
      </c>
      <c r="N311" s="93">
        <v>0.050000000000000003</v>
      </c>
      <c r="O311" s="94">
        <f t="shared" si="72"/>
        <v>0.33004842000000006</v>
      </c>
      <c r="P311" s="93">
        <v>0.050000000000000003</v>
      </c>
      <c r="Q311" s="94">
        <f t="shared" si="73"/>
        <v>0.33004842000000006</v>
      </c>
      <c r="R311" s="95">
        <f t="shared" si="74"/>
        <v>4.6200000000000001</v>
      </c>
      <c r="S311" s="96">
        <f t="shared" si="75"/>
        <v>4.6200000000000001</v>
      </c>
      <c r="T311" s="97">
        <f t="shared" si="76"/>
        <v>0.60891065620008111</v>
      </c>
    </row>
    <row r="312" ht="15.95" customHeight="1">
      <c r="A312" s="351" t="s">
        <v>501</v>
      </c>
      <c r="B312" s="372" t="s">
        <v>168</v>
      </c>
      <c r="C312" s="59" t="str">
        <f>VLOOKUP(B312,'New template'!A:L,2,FALSE)</f>
        <v>E03367</v>
      </c>
      <c r="D312" s="373">
        <v>1</v>
      </c>
      <c r="E312" s="374">
        <v>328</v>
      </c>
      <c r="F312" s="375">
        <v>0.90000000000000002</v>
      </c>
      <c r="G312" s="88">
        <f t="shared" si="66"/>
        <v>32</v>
      </c>
      <c r="H312" s="89">
        <f t="shared" si="79"/>
        <v>4.6691200000000004</v>
      </c>
      <c r="I312" s="89">
        <f t="shared" si="68"/>
        <v>4.6691200000000004</v>
      </c>
      <c r="J312" s="89">
        <f t="shared" si="69"/>
        <v>0.60698560000000013</v>
      </c>
      <c r="K312" s="90">
        <f t="shared" si="70"/>
        <v>4.0621344000000006</v>
      </c>
      <c r="L312" s="91">
        <v>0.20000000000000001</v>
      </c>
      <c r="M312" s="92">
        <f t="shared" si="71"/>
        <v>0.81242688000000018</v>
      </c>
      <c r="N312" s="93">
        <v>0.050000000000000003</v>
      </c>
      <c r="O312" s="94">
        <f t="shared" si="72"/>
        <v>0.20310672000000005</v>
      </c>
      <c r="P312" s="93">
        <v>0.050000000000000003</v>
      </c>
      <c r="Q312" s="94">
        <f t="shared" si="73"/>
        <v>0.20310672000000005</v>
      </c>
      <c r="R312" s="95">
        <f t="shared" si="74"/>
        <v>2.8399999999999999</v>
      </c>
      <c r="S312" s="96">
        <f t="shared" si="75"/>
        <v>2.8399999999999999</v>
      </c>
      <c r="T312" s="97">
        <f t="shared" si="76"/>
        <v>0.6082516619834144</v>
      </c>
    </row>
    <row r="313" ht="15.95" customHeight="1">
      <c r="A313" s="351" t="s">
        <v>501</v>
      </c>
      <c r="B313" s="372" t="s">
        <v>184</v>
      </c>
      <c r="C313" s="59" t="str">
        <f>VLOOKUP(B313,'New template'!A:L,2,FALSE)</f>
        <v>E06114</v>
      </c>
      <c r="D313" s="373">
        <v>6</v>
      </c>
      <c r="E313" s="374">
        <v>298</v>
      </c>
      <c r="F313" s="375">
        <v>0.5</v>
      </c>
      <c r="G313" s="88">
        <f t="shared" si="66"/>
        <v>149</v>
      </c>
      <c r="H313" s="89">
        <f t="shared" si="79"/>
        <v>21.740590000000001</v>
      </c>
      <c r="I313" s="89">
        <f t="shared" si="68"/>
        <v>130.44354000000001</v>
      </c>
      <c r="J313" s="89">
        <f t="shared" si="69"/>
        <v>2.8262767000000002</v>
      </c>
      <c r="K313" s="90">
        <f t="shared" si="70"/>
        <v>113.48587979999999</v>
      </c>
      <c r="L313" s="91">
        <v>0.20000000000000001</v>
      </c>
      <c r="M313" s="92">
        <f t="shared" si="71"/>
        <v>22.697175959999999</v>
      </c>
      <c r="N313" s="93">
        <v>0.050000000000000003</v>
      </c>
      <c r="O313" s="94">
        <f t="shared" si="72"/>
        <v>5.6742939899999998</v>
      </c>
      <c r="P313" s="93">
        <v>0.050000000000000003</v>
      </c>
      <c r="Q313" s="94">
        <f t="shared" si="73"/>
        <v>5.6742939899999998</v>
      </c>
      <c r="R313" s="95">
        <f t="shared" si="74"/>
        <v>13.24</v>
      </c>
      <c r="S313" s="96">
        <f t="shared" si="75"/>
        <v>79.439999999999998</v>
      </c>
      <c r="T313" s="97">
        <f t="shared" si="76"/>
        <v>0.60899911179963373</v>
      </c>
    </row>
    <row r="314" ht="15.95" customHeight="1">
      <c r="A314" s="351" t="s">
        <v>501</v>
      </c>
      <c r="B314" s="372" t="s">
        <v>186</v>
      </c>
      <c r="C314" s="59" t="str">
        <f>VLOOKUP(B314,'New template'!A:L,2,FALSE)</f>
        <v>E06272</v>
      </c>
      <c r="D314" s="373">
        <v>3</v>
      </c>
      <c r="E314" s="374">
        <v>348</v>
      </c>
      <c r="F314" s="375">
        <v>0.42999999999999999</v>
      </c>
      <c r="G314" s="88">
        <f t="shared" si="66"/>
        <v>198</v>
      </c>
      <c r="H314" s="89">
        <f t="shared" si="79"/>
        <v>28.890180000000001</v>
      </c>
      <c r="I314" s="89">
        <f t="shared" si="68"/>
        <v>86.670540000000003</v>
      </c>
      <c r="J314" s="89">
        <f t="shared" si="69"/>
        <v>3.7557234000000004</v>
      </c>
      <c r="K314" s="90">
        <f t="shared" si="70"/>
        <v>75.403369800000007</v>
      </c>
      <c r="L314" s="91">
        <v>0.20000000000000001</v>
      </c>
      <c r="M314" s="92">
        <f t="shared" si="71"/>
        <v>15.080673960000002</v>
      </c>
      <c r="N314" s="93">
        <v>0.050000000000000003</v>
      </c>
      <c r="O314" s="94">
        <f t="shared" si="72"/>
        <v>3.7701684900000005</v>
      </c>
      <c r="P314" s="93">
        <v>0.050000000000000003</v>
      </c>
      <c r="Q314" s="94">
        <f t="shared" si="73"/>
        <v>3.7701684900000005</v>
      </c>
      <c r="R314" s="95">
        <f t="shared" si="74"/>
        <v>17.59</v>
      </c>
      <c r="S314" s="96">
        <f t="shared" si="75"/>
        <v>52.769999999999996</v>
      </c>
      <c r="T314" s="97">
        <f t="shared" si="76"/>
        <v>0.60885740414216871</v>
      </c>
    </row>
    <row r="315" ht="15.95" customHeight="1">
      <c r="A315" s="351" t="s">
        <v>501</v>
      </c>
      <c r="B315" s="372" t="s">
        <v>188</v>
      </c>
      <c r="C315" s="59" t="str">
        <f>VLOOKUP(B315,'New template'!A:L,2,FALSE)</f>
        <v>E03557</v>
      </c>
      <c r="D315" s="373">
        <v>6</v>
      </c>
      <c r="E315" s="374">
        <v>328</v>
      </c>
      <c r="F315" s="375">
        <v>0.84999999999999998</v>
      </c>
      <c r="G315" s="88">
        <f t="shared" si="66"/>
        <v>49</v>
      </c>
      <c r="H315" s="89">
        <f t="shared" si="79"/>
        <v>7.1495900000000008</v>
      </c>
      <c r="I315" s="89">
        <f t="shared" si="68"/>
        <v>42.897540000000006</v>
      </c>
      <c r="J315" s="89">
        <f t="shared" si="69"/>
        <v>0.92944670000000018</v>
      </c>
      <c r="K315" s="90">
        <f t="shared" si="70"/>
        <v>37.320859800000001</v>
      </c>
      <c r="L315" s="91">
        <v>0.20000000000000001</v>
      </c>
      <c r="M315" s="92">
        <f t="shared" si="71"/>
        <v>7.4641719600000007</v>
      </c>
      <c r="N315" s="93">
        <v>0.050000000000000003</v>
      </c>
      <c r="O315" s="94">
        <f t="shared" si="72"/>
        <v>1.8660429900000002</v>
      </c>
      <c r="P315" s="93">
        <v>0.050000000000000003</v>
      </c>
      <c r="Q315" s="94">
        <f t="shared" si="73"/>
        <v>1.8660429900000002</v>
      </c>
      <c r="R315" s="95">
        <f t="shared" si="74"/>
        <v>4.3499999999999996</v>
      </c>
      <c r="S315" s="96">
        <f t="shared" si="75"/>
        <v>26.099999999999998</v>
      </c>
      <c r="T315" s="97">
        <f t="shared" si="76"/>
        <v>0.60842649718375441</v>
      </c>
    </row>
    <row r="316" ht="15.95" customHeight="1">
      <c r="A316" s="351" t="s">
        <v>501</v>
      </c>
      <c r="B316" s="372" t="s">
        <v>190</v>
      </c>
      <c r="C316" s="59" t="str">
        <f>VLOOKUP(B316,'New template'!A:L,2,FALSE)</f>
        <v>E04727</v>
      </c>
      <c r="D316" s="373">
        <v>4</v>
      </c>
      <c r="E316" s="374">
        <v>398</v>
      </c>
      <c r="F316" s="375">
        <v>0.84999999999999998</v>
      </c>
      <c r="G316" s="88">
        <f t="shared" si="66"/>
        <v>59</v>
      </c>
      <c r="H316" s="89">
        <f t="shared" si="79"/>
        <v>8.6086900000000011</v>
      </c>
      <c r="I316" s="89">
        <f t="shared" si="68"/>
        <v>34.434760000000004</v>
      </c>
      <c r="J316" s="89">
        <f t="shared" si="69"/>
        <v>1.1191297000000002</v>
      </c>
      <c r="K316" s="90">
        <f t="shared" si="70"/>
        <v>29.958241200000003</v>
      </c>
      <c r="L316" s="91">
        <v>0.20000000000000001</v>
      </c>
      <c r="M316" s="92">
        <f t="shared" si="71"/>
        <v>5.9916482400000008</v>
      </c>
      <c r="N316" s="93">
        <v>0.050000000000000003</v>
      </c>
      <c r="O316" s="94">
        <f t="shared" si="72"/>
        <v>1.4979120600000002</v>
      </c>
      <c r="P316" s="93">
        <v>0.050000000000000003</v>
      </c>
      <c r="Q316" s="94">
        <f t="shared" si="73"/>
        <v>1.4979120600000002</v>
      </c>
      <c r="R316" s="95">
        <f t="shared" si="74"/>
        <v>5.2400000000000002</v>
      </c>
      <c r="S316" s="96">
        <f t="shared" si="75"/>
        <v>20.960000000000001</v>
      </c>
      <c r="T316" s="97">
        <f t="shared" si="76"/>
        <v>0.60868726833002462</v>
      </c>
    </row>
    <row r="317" ht="15.95" customHeight="1">
      <c r="A317" s="351" t="s">
        <v>501</v>
      </c>
      <c r="B317" s="372" t="s">
        <v>192</v>
      </c>
      <c r="C317" s="59" t="str">
        <f>VLOOKUP(B317,'New template'!A:L,2,FALSE)</f>
        <v>E05643</v>
      </c>
      <c r="D317" s="373">
        <v>23</v>
      </c>
      <c r="E317" s="374">
        <v>518</v>
      </c>
      <c r="F317" s="375">
        <v>0.84999999999999998</v>
      </c>
      <c r="G317" s="88">
        <f t="shared" si="66"/>
        <v>77</v>
      </c>
      <c r="H317" s="89">
        <f t="shared" si="79"/>
        <v>11.23507</v>
      </c>
      <c r="I317" s="89">
        <f t="shared" si="68"/>
        <v>258.40661</v>
      </c>
      <c r="J317" s="89">
        <f t="shared" si="69"/>
        <v>1.4605591</v>
      </c>
      <c r="K317" s="90">
        <f t="shared" si="70"/>
        <v>224.81375070000001</v>
      </c>
      <c r="L317" s="91">
        <v>0.20000000000000001</v>
      </c>
      <c r="M317" s="92">
        <f t="shared" si="71"/>
        <v>44.962750140000004</v>
      </c>
      <c r="N317" s="93">
        <v>0.050000000000000003</v>
      </c>
      <c r="O317" s="94">
        <f t="shared" si="72"/>
        <v>11.240687535000001</v>
      </c>
      <c r="P317" s="93">
        <v>0.050000000000000003</v>
      </c>
      <c r="Q317" s="94">
        <f t="shared" si="73"/>
        <v>11.240687535000001</v>
      </c>
      <c r="R317" s="95">
        <f t="shared" si="74"/>
        <v>6.8399999999999999</v>
      </c>
      <c r="S317" s="96">
        <f t="shared" si="75"/>
        <v>157.31999999999999</v>
      </c>
      <c r="T317" s="97">
        <f t="shared" si="76"/>
        <v>0.60880795580267855</v>
      </c>
    </row>
    <row r="318" ht="15.95" customHeight="1">
      <c r="A318" s="351" t="s">
        <v>501</v>
      </c>
      <c r="B318" s="372" t="s">
        <v>194</v>
      </c>
      <c r="C318" s="59" t="str">
        <f>VLOOKUP(B318,'New template'!A:L,2,FALSE)</f>
        <v>E03559</v>
      </c>
      <c r="D318" s="373">
        <v>1</v>
      </c>
      <c r="E318" s="374">
        <v>348</v>
      </c>
      <c r="F318" s="375">
        <v>0.75</v>
      </c>
      <c r="G318" s="88">
        <f t="shared" si="66"/>
        <v>87</v>
      </c>
      <c r="H318" s="89">
        <f t="shared" si="79"/>
        <v>12.694170000000002</v>
      </c>
      <c r="I318" s="89">
        <f t="shared" si="68"/>
        <v>12.694170000000002</v>
      </c>
      <c r="J318" s="89">
        <f t="shared" si="69"/>
        <v>1.6502421000000003</v>
      </c>
      <c r="K318" s="90">
        <f t="shared" si="70"/>
        <v>11.043927900000002</v>
      </c>
      <c r="L318" s="91">
        <v>0.20000000000000001</v>
      </c>
      <c r="M318" s="92">
        <f t="shared" si="71"/>
        <v>2.2087855800000002</v>
      </c>
      <c r="N318" s="93">
        <v>0.050000000000000003</v>
      </c>
      <c r="O318" s="94">
        <f t="shared" si="72"/>
        <v>0.55219639500000006</v>
      </c>
      <c r="P318" s="93">
        <v>0.050000000000000003</v>
      </c>
      <c r="Q318" s="94">
        <f t="shared" si="73"/>
        <v>0.55219639500000006</v>
      </c>
      <c r="R318" s="95">
        <f t="shared" si="74"/>
        <v>7.7300000000000004</v>
      </c>
      <c r="S318" s="96">
        <f t="shared" si="75"/>
        <v>7.7300000000000004</v>
      </c>
      <c r="T318" s="97">
        <f t="shared" si="76"/>
        <v>0.60894095478475552</v>
      </c>
    </row>
    <row r="319" ht="15.95" customHeight="1">
      <c r="A319" s="351" t="s">
        <v>501</v>
      </c>
      <c r="B319" s="372" t="s">
        <v>196</v>
      </c>
      <c r="C319" s="59" t="str">
        <f>VLOOKUP(B319,'New template'!A:L,2,FALSE)</f>
        <v>E05472</v>
      </c>
      <c r="D319" s="373">
        <v>7</v>
      </c>
      <c r="E319" s="374">
        <v>498</v>
      </c>
      <c r="F319" s="375">
        <v>0.75</v>
      </c>
      <c r="G319" s="88">
        <f t="shared" si="66"/>
        <v>124</v>
      </c>
      <c r="H319" s="89">
        <f t="shared" si="79"/>
        <v>18.092840000000002</v>
      </c>
      <c r="I319" s="89">
        <f t="shared" si="68"/>
        <v>126.64988000000002</v>
      </c>
      <c r="J319" s="89">
        <f t="shared" si="69"/>
        <v>2.3520692000000003</v>
      </c>
      <c r="K319" s="90">
        <f t="shared" si="70"/>
        <v>110.18539560000001</v>
      </c>
      <c r="L319" s="91">
        <v>0.20000000000000001</v>
      </c>
      <c r="M319" s="92">
        <f t="shared" si="71"/>
        <v>22.037079120000001</v>
      </c>
      <c r="N319" s="93">
        <v>0.050000000000000003</v>
      </c>
      <c r="O319" s="94">
        <f t="shared" si="72"/>
        <v>5.5092697800000003</v>
      </c>
      <c r="P319" s="93">
        <v>0.050000000000000003</v>
      </c>
      <c r="Q319" s="94">
        <f t="shared" si="73"/>
        <v>5.5092697800000003</v>
      </c>
      <c r="R319" s="95">
        <f t="shared" si="74"/>
        <v>11.02</v>
      </c>
      <c r="S319" s="96">
        <f t="shared" si="75"/>
        <v>77.140000000000001</v>
      </c>
      <c r="T319" s="97">
        <f t="shared" si="76"/>
        <v>0.60908071922373697</v>
      </c>
    </row>
    <row r="320" ht="15.95" customHeight="1">
      <c r="A320" s="351" t="s">
        <v>501</v>
      </c>
      <c r="B320" s="372" t="s">
        <v>200</v>
      </c>
      <c r="C320" s="59" t="str">
        <f>VLOOKUP(B320,'New template'!A:L,2,FALSE)</f>
        <v>E06306</v>
      </c>
      <c r="D320" s="373">
        <v>4</v>
      </c>
      <c r="E320" s="374">
        <v>298</v>
      </c>
      <c r="F320" s="375">
        <v>0.5</v>
      </c>
      <c r="G320" s="88">
        <f t="shared" si="66"/>
        <v>149</v>
      </c>
      <c r="H320" s="89">
        <f t="shared" si="79"/>
        <v>21.740590000000001</v>
      </c>
      <c r="I320" s="89">
        <f t="shared" si="68"/>
        <v>86.962360000000004</v>
      </c>
      <c r="J320" s="89">
        <f t="shared" si="69"/>
        <v>2.8262767000000002</v>
      </c>
      <c r="K320" s="90">
        <f t="shared" si="70"/>
        <v>75.6572532</v>
      </c>
      <c r="L320" s="91">
        <v>0.20000000000000001</v>
      </c>
      <c r="M320" s="92">
        <f t="shared" si="71"/>
        <v>15.131450640000001</v>
      </c>
      <c r="N320" s="93">
        <v>0.050000000000000003</v>
      </c>
      <c r="O320" s="94">
        <f t="shared" si="72"/>
        <v>3.7828626600000002</v>
      </c>
      <c r="P320" s="93">
        <v>0.050000000000000003</v>
      </c>
      <c r="Q320" s="94">
        <f t="shared" si="73"/>
        <v>3.7828626600000002</v>
      </c>
      <c r="R320" s="95">
        <f t="shared" si="74"/>
        <v>13.24</v>
      </c>
      <c r="S320" s="96">
        <f t="shared" si="75"/>
        <v>52.960000000000001</v>
      </c>
      <c r="T320" s="97">
        <f t="shared" si="76"/>
        <v>0.60899911179963373</v>
      </c>
    </row>
    <row r="321" ht="15.95" customHeight="1">
      <c r="A321" s="351" t="s">
        <v>501</v>
      </c>
      <c r="B321" s="372" t="s">
        <v>202</v>
      </c>
      <c r="C321" s="59" t="str">
        <f>VLOOKUP(B321,'New template'!A:L,2,FALSE)</f>
        <v>E02875</v>
      </c>
      <c r="D321" s="373">
        <v>8</v>
      </c>
      <c r="E321" s="374">
        <v>298</v>
      </c>
      <c r="F321" s="375">
        <v>0.90000000000000002</v>
      </c>
      <c r="G321" s="88">
        <f t="shared" si="66"/>
        <v>29</v>
      </c>
      <c r="H321" s="89">
        <f t="shared" si="79"/>
        <v>4.2313900000000002</v>
      </c>
      <c r="I321" s="89">
        <f t="shared" si="68"/>
        <v>33.851120000000002</v>
      </c>
      <c r="J321" s="89">
        <f t="shared" si="69"/>
        <v>0.55008070000000009</v>
      </c>
      <c r="K321" s="90">
        <f t="shared" si="70"/>
        <v>29.450474400000001</v>
      </c>
      <c r="L321" s="91">
        <v>0.20000000000000001</v>
      </c>
      <c r="M321" s="92">
        <f t="shared" si="71"/>
        <v>5.8900948800000004</v>
      </c>
      <c r="N321" s="93">
        <v>0.050000000000000003</v>
      </c>
      <c r="O321" s="94">
        <f t="shared" si="72"/>
        <v>1.4725237200000001</v>
      </c>
      <c r="P321" s="93">
        <v>0.050000000000000003</v>
      </c>
      <c r="Q321" s="94">
        <f t="shared" si="73"/>
        <v>1.4725237200000001</v>
      </c>
      <c r="R321" s="95">
        <f t="shared" si="74"/>
        <v>2.5800000000000001</v>
      </c>
      <c r="S321" s="96">
        <f t="shared" si="75"/>
        <v>20.640000000000001</v>
      </c>
      <c r="T321" s="97">
        <f t="shared" si="76"/>
        <v>0.60972871798628814</v>
      </c>
    </row>
    <row r="322" ht="15.95" customHeight="1">
      <c r="A322" s="351" t="s">
        <v>501</v>
      </c>
      <c r="B322" s="372" t="s">
        <v>204</v>
      </c>
      <c r="C322" s="59" t="str">
        <f>VLOOKUP(B322,'New template'!A:L,2,FALSE)</f>
        <v>E03123</v>
      </c>
      <c r="D322" s="373">
        <v>4</v>
      </c>
      <c r="E322" s="374">
        <v>448</v>
      </c>
      <c r="F322" s="375">
        <v>0.83999999999999997</v>
      </c>
      <c r="G322" s="88">
        <f t="shared" si="66"/>
        <v>71</v>
      </c>
      <c r="H322" s="89">
        <f t="shared" si="79"/>
        <v>10.35961</v>
      </c>
      <c r="I322" s="89">
        <f t="shared" si="68"/>
        <v>41.43844</v>
      </c>
      <c r="J322" s="89">
        <f t="shared" si="69"/>
        <v>1.3467493000000001</v>
      </c>
      <c r="K322" s="90">
        <f t="shared" si="70"/>
        <v>36.051442799999997</v>
      </c>
      <c r="L322" s="91">
        <v>0.20000000000000001</v>
      </c>
      <c r="M322" s="92">
        <f t="shared" si="71"/>
        <v>7.2102885599999995</v>
      </c>
      <c r="N322" s="93">
        <v>0.050000000000000003</v>
      </c>
      <c r="O322" s="94">
        <f t="shared" si="72"/>
        <v>1.8025721399999999</v>
      </c>
      <c r="P322" s="93">
        <v>0.050000000000000003</v>
      </c>
      <c r="Q322" s="94">
        <f t="shared" si="73"/>
        <v>1.8025721399999999</v>
      </c>
      <c r="R322" s="95">
        <f t="shared" si="74"/>
        <v>6.3099999999999996</v>
      </c>
      <c r="S322" s="96">
        <f t="shared" si="75"/>
        <v>25.239999999999998</v>
      </c>
      <c r="T322" s="97">
        <f t="shared" si="76"/>
        <v>0.60909628837379015</v>
      </c>
    </row>
    <row r="323" ht="15.95" customHeight="1">
      <c r="A323" s="351" t="s">
        <v>501</v>
      </c>
      <c r="B323" s="372" t="s">
        <v>216</v>
      </c>
      <c r="C323" s="59" t="str">
        <f>VLOOKUP(B323,'New template'!A:L,2,FALSE)</f>
        <v>E03632</v>
      </c>
      <c r="D323" s="373">
        <v>14</v>
      </c>
      <c r="E323" s="374">
        <v>248</v>
      </c>
      <c r="F323" s="375">
        <v>0.75</v>
      </c>
      <c r="G323" s="88">
        <f t="shared" si="66"/>
        <v>62</v>
      </c>
      <c r="H323" s="89">
        <f t="shared" si="79"/>
        <v>9.0464200000000012</v>
      </c>
      <c r="I323" s="89">
        <f t="shared" si="68"/>
        <v>126.64988000000002</v>
      </c>
      <c r="J323" s="89">
        <f t="shared" si="69"/>
        <v>1.1760346000000002</v>
      </c>
      <c r="K323" s="90">
        <f t="shared" si="70"/>
        <v>110.18539560000001</v>
      </c>
      <c r="L323" s="91">
        <v>0.20000000000000001</v>
      </c>
      <c r="M323" s="92">
        <f t="shared" si="71"/>
        <v>22.037079120000001</v>
      </c>
      <c r="N323" s="93">
        <v>0.050000000000000003</v>
      </c>
      <c r="O323" s="94">
        <f t="shared" si="72"/>
        <v>5.5092697800000003</v>
      </c>
      <c r="P323" s="93">
        <v>0.050000000000000003</v>
      </c>
      <c r="Q323" s="94">
        <f t="shared" si="73"/>
        <v>5.5092697800000003</v>
      </c>
      <c r="R323" s="95">
        <f t="shared" si="74"/>
        <v>5.5099999999999998</v>
      </c>
      <c r="S323" s="96">
        <f t="shared" si="75"/>
        <v>77.140000000000001</v>
      </c>
      <c r="T323" s="97">
        <f t="shared" si="76"/>
        <v>0.60908071922373697</v>
      </c>
    </row>
    <row r="324" ht="15.95" customHeight="1">
      <c r="A324" s="351" t="s">
        <v>501</v>
      </c>
      <c r="B324" s="372" t="s">
        <v>306</v>
      </c>
      <c r="C324" s="59" t="str">
        <f>VLOOKUP(B324,'New template'!A:L,2,FALSE)</f>
        <v>L00033</v>
      </c>
      <c r="D324" s="373">
        <v>14</v>
      </c>
      <c r="E324" s="374">
        <v>298</v>
      </c>
      <c r="F324" s="375">
        <v>0.33000000000000002</v>
      </c>
      <c r="G324" s="88">
        <f t="shared" si="66"/>
        <v>199</v>
      </c>
      <c r="H324" s="89">
        <f t="shared" si="79"/>
        <v>29.036090000000002</v>
      </c>
      <c r="I324" s="89">
        <f t="shared" si="68"/>
        <v>406.50526000000002</v>
      </c>
      <c r="J324" s="89">
        <f t="shared" si="69"/>
        <v>3.7746917000000004</v>
      </c>
      <c r="K324" s="90">
        <f t="shared" si="70"/>
        <v>353.6595762</v>
      </c>
      <c r="L324" s="91">
        <v>0.20000000000000001</v>
      </c>
      <c r="M324" s="92">
        <f t="shared" si="71"/>
        <v>70.731915240000006</v>
      </c>
      <c r="N324" s="93">
        <v>0.050000000000000003</v>
      </c>
      <c r="O324" s="94">
        <f t="shared" si="72"/>
        <v>17.682978810000002</v>
      </c>
      <c r="P324" s="93">
        <v>0.050000000000000003</v>
      </c>
      <c r="Q324" s="94">
        <f t="shared" si="73"/>
        <v>17.682978810000002</v>
      </c>
      <c r="R324" s="95">
        <f t="shared" si="74"/>
        <v>17.68</v>
      </c>
      <c r="S324" s="96">
        <f t="shared" si="75"/>
        <v>247.51999999999998</v>
      </c>
      <c r="T324" s="97">
        <f t="shared" si="76"/>
        <v>0.60889741008517329</v>
      </c>
    </row>
    <row r="325" ht="15.95" customHeight="1">
      <c r="A325" s="351" t="s">
        <v>501</v>
      </c>
      <c r="B325" s="372" t="s">
        <v>308</v>
      </c>
      <c r="C325" s="59" t="str">
        <f>VLOOKUP(B325,'New template'!A:L,2,FALSE)</f>
        <v>L00034</v>
      </c>
      <c r="D325" s="373">
        <v>8</v>
      </c>
      <c r="E325" s="374">
        <v>498</v>
      </c>
      <c r="F325" s="375">
        <v>0.29999999999999999</v>
      </c>
      <c r="G325" s="88">
        <f t="shared" si="66"/>
        <v>348</v>
      </c>
      <c r="H325" s="89">
        <f t="shared" si="79"/>
        <v>50.776680000000006</v>
      </c>
      <c r="I325" s="89">
        <f t="shared" si="68"/>
        <v>406.21344000000005</v>
      </c>
      <c r="J325" s="89">
        <f t="shared" si="69"/>
        <v>6.6009684000000011</v>
      </c>
      <c r="K325" s="90">
        <f t="shared" si="70"/>
        <v>353.40569280000005</v>
      </c>
      <c r="L325" s="91">
        <v>0.20000000000000001</v>
      </c>
      <c r="M325" s="92">
        <f t="shared" si="71"/>
        <v>70.681138560000008</v>
      </c>
      <c r="N325" s="93">
        <v>0.050000000000000003</v>
      </c>
      <c r="O325" s="94">
        <f t="shared" si="72"/>
        <v>17.670284640000002</v>
      </c>
      <c r="P325" s="93">
        <v>0.050000000000000003</v>
      </c>
      <c r="Q325" s="94">
        <f t="shared" si="73"/>
        <v>17.670284640000002</v>
      </c>
      <c r="R325" s="95">
        <f t="shared" si="74"/>
        <v>30.920000000000002</v>
      </c>
      <c r="S325" s="96">
        <f t="shared" si="75"/>
        <v>247.36000000000001</v>
      </c>
      <c r="T325" s="97">
        <f t="shared" si="76"/>
        <v>0.60894095478475552</v>
      </c>
    </row>
    <row r="326" ht="15.95" customHeight="1">
      <c r="A326" s="351" t="s">
        <v>501</v>
      </c>
      <c r="B326" s="372" t="s">
        <v>310</v>
      </c>
      <c r="C326" s="59" t="str">
        <f>VLOOKUP(B326,'New template'!A:L,2,FALSE)</f>
        <v>L00035</v>
      </c>
      <c r="D326" s="373">
        <v>1</v>
      </c>
      <c r="E326" s="374">
        <v>638</v>
      </c>
      <c r="F326" s="375">
        <v>0</v>
      </c>
      <c r="G326" s="88">
        <f t="shared" ref="G326:G357" si="80">ROUNDDOWN(E326*(1-F326),0)</f>
        <v>638</v>
      </c>
      <c r="H326" s="89">
        <f t="shared" ref="H326:H357" si="81">G326*$C$6</f>
        <v>93.090580000000003</v>
      </c>
      <c r="I326" s="89">
        <f t="shared" ref="I326:I357" si="82">H326*D326</f>
        <v>93.090580000000003</v>
      </c>
      <c r="J326" s="89">
        <f t="shared" ref="J326:J357" si="83">H326*0.13</f>
        <v>12.101775400000001</v>
      </c>
      <c r="K326" s="90">
        <f t="shared" ref="K326:K357" si="84">(H326-J326)*D326</f>
        <v>80.988804600000009</v>
      </c>
      <c r="L326" s="91">
        <v>0.20000000000000001</v>
      </c>
      <c r="M326" s="92">
        <f t="shared" ref="M326:M357" si="85">K326*L326</f>
        <v>16.197760920000004</v>
      </c>
      <c r="N326" s="93">
        <v>0.050000000000000003</v>
      </c>
      <c r="O326" s="94">
        <f t="shared" ref="O326:O357" si="86">K326*N326</f>
        <v>4.049440230000001</v>
      </c>
      <c r="P326" s="93">
        <v>0.050000000000000003</v>
      </c>
      <c r="Q326" s="94">
        <f t="shared" ref="Q326:Q357" si="87">K326*P326</f>
        <v>4.049440230000001</v>
      </c>
      <c r="R326" s="95">
        <f t="shared" ref="R326:R357" si="88">IFERROR(ROUND((K326-M326-O326-Q326)/D326,2),0)</f>
        <v>56.689999999999998</v>
      </c>
      <c r="S326" s="96">
        <f t="shared" ref="S326:S357" si="89">+D326*R326</f>
        <v>56.689999999999998</v>
      </c>
      <c r="T326" s="97">
        <f t="shared" ref="T326:T357" si="90">S326/I326</f>
        <v>0.608976762203007</v>
      </c>
    </row>
    <row r="327" ht="15.95" customHeight="1">
      <c r="A327" s="351" t="s">
        <v>501</v>
      </c>
      <c r="B327" s="372" t="s">
        <v>310</v>
      </c>
      <c r="C327" s="59" t="str">
        <f>VLOOKUP(B327,'New template'!A:L,2,FALSE)</f>
        <v>L00035</v>
      </c>
      <c r="D327" s="373">
        <v>10</v>
      </c>
      <c r="E327" s="374">
        <v>638</v>
      </c>
      <c r="F327" s="375">
        <v>0.29999999999999999</v>
      </c>
      <c r="G327" s="88">
        <f t="shared" si="80"/>
        <v>446</v>
      </c>
      <c r="H327" s="89">
        <f t="shared" si="81"/>
        <v>65.075860000000006</v>
      </c>
      <c r="I327" s="89">
        <f t="shared" si="82"/>
        <v>650.75860000000011</v>
      </c>
      <c r="J327" s="89">
        <f t="shared" si="83"/>
        <v>8.4598618000000005</v>
      </c>
      <c r="K327" s="90">
        <f t="shared" si="84"/>
        <v>566.15998200000013</v>
      </c>
      <c r="L327" s="91">
        <v>0.20000000000000001</v>
      </c>
      <c r="M327" s="92">
        <f t="shared" si="85"/>
        <v>113.23199640000003</v>
      </c>
      <c r="N327" s="93">
        <v>0.050000000000000003</v>
      </c>
      <c r="O327" s="94">
        <f t="shared" si="86"/>
        <v>28.307999100000007</v>
      </c>
      <c r="P327" s="93">
        <v>0.050000000000000003</v>
      </c>
      <c r="Q327" s="94">
        <f t="shared" si="87"/>
        <v>28.307999100000007</v>
      </c>
      <c r="R327" s="95">
        <f t="shared" si="88"/>
        <v>39.630000000000003</v>
      </c>
      <c r="S327" s="96">
        <f t="shared" si="89"/>
        <v>396.30000000000001</v>
      </c>
      <c r="T327" s="97">
        <f t="shared" si="90"/>
        <v>0.60898157934447572</v>
      </c>
    </row>
    <row r="328" ht="15.95" customHeight="1">
      <c r="A328" s="351" t="s">
        <v>501</v>
      </c>
      <c r="B328" s="372" t="s">
        <v>356</v>
      </c>
      <c r="C328" s="40" t="s">
        <v>221</v>
      </c>
      <c r="D328" s="373">
        <v>3</v>
      </c>
      <c r="E328" s="374">
        <v>498</v>
      </c>
      <c r="F328" s="375">
        <v>0.81000000000000005</v>
      </c>
      <c r="G328" s="88">
        <f t="shared" si="80"/>
        <v>94</v>
      </c>
      <c r="H328" s="89">
        <f t="shared" si="81"/>
        <v>13.715540000000001</v>
      </c>
      <c r="I328" s="89">
        <f t="shared" si="82"/>
        <v>41.146619999999999</v>
      </c>
      <c r="J328" s="89">
        <f t="shared" si="83"/>
        <v>1.7830202000000002</v>
      </c>
      <c r="K328" s="90">
        <f t="shared" si="84"/>
        <v>35.797559400000004</v>
      </c>
      <c r="L328" s="91">
        <v>0.20000000000000001</v>
      </c>
      <c r="M328" s="92">
        <f t="shared" si="85"/>
        <v>7.159511880000001</v>
      </c>
      <c r="N328" s="93">
        <v>0.050000000000000003</v>
      </c>
      <c r="O328" s="94">
        <f t="shared" si="86"/>
        <v>1.7898779700000003</v>
      </c>
      <c r="P328" s="93">
        <v>0.050000000000000003</v>
      </c>
      <c r="Q328" s="94">
        <f t="shared" si="87"/>
        <v>1.7898779700000003</v>
      </c>
      <c r="R328" s="95">
        <f t="shared" si="88"/>
        <v>8.3499999999999996</v>
      </c>
      <c r="S328" s="96">
        <f t="shared" si="89"/>
        <v>25.049999999999997</v>
      </c>
      <c r="T328" s="97">
        <f t="shared" si="90"/>
        <v>0.60879848697171235</v>
      </c>
    </row>
    <row r="329" ht="15.95" customHeight="1">
      <c r="A329" s="351" t="s">
        <v>501</v>
      </c>
      <c r="B329" s="372" t="s">
        <v>222</v>
      </c>
      <c r="C329" s="59" t="str">
        <f>VLOOKUP(B329,'New template'!A:L,2,FALSE)</f>
        <v>E06120</v>
      </c>
      <c r="D329" s="373">
        <v>38</v>
      </c>
      <c r="E329" s="374">
        <v>298</v>
      </c>
      <c r="F329" s="375">
        <v>0.75</v>
      </c>
      <c r="G329" s="88">
        <f t="shared" si="80"/>
        <v>74</v>
      </c>
      <c r="H329" s="89">
        <f t="shared" si="81"/>
        <v>10.79734</v>
      </c>
      <c r="I329" s="89">
        <f t="shared" si="82"/>
        <v>410.29892000000001</v>
      </c>
      <c r="J329" s="89">
        <f t="shared" si="83"/>
        <v>1.4036542000000001</v>
      </c>
      <c r="K329" s="90">
        <f t="shared" si="84"/>
        <v>356.96006039999997</v>
      </c>
      <c r="L329" s="91">
        <v>0.20000000000000001</v>
      </c>
      <c r="M329" s="92">
        <f t="shared" si="85"/>
        <v>71.392012080000001</v>
      </c>
      <c r="N329" s="93">
        <v>0.050000000000000003</v>
      </c>
      <c r="O329" s="94">
        <f t="shared" si="86"/>
        <v>17.84800302</v>
      </c>
      <c r="P329" s="93">
        <v>0.050000000000000003</v>
      </c>
      <c r="Q329" s="94">
        <f t="shared" si="87"/>
        <v>17.84800302</v>
      </c>
      <c r="R329" s="95">
        <f t="shared" si="88"/>
        <v>6.5800000000000001</v>
      </c>
      <c r="S329" s="96">
        <f t="shared" si="89"/>
        <v>250.03999999999999</v>
      </c>
      <c r="T329" s="97">
        <f t="shared" si="90"/>
        <v>0.60940935452620737</v>
      </c>
    </row>
    <row r="330" ht="15.95" customHeight="1">
      <c r="A330" s="351" t="s">
        <v>501</v>
      </c>
      <c r="B330" s="372" t="s">
        <v>224</v>
      </c>
      <c r="C330" s="59" t="str">
        <f>VLOOKUP(B330,'New template'!A:L,2,FALSE)</f>
        <v>E06531</v>
      </c>
      <c r="D330" s="373">
        <v>3</v>
      </c>
      <c r="E330" s="374">
        <v>428</v>
      </c>
      <c r="F330" s="375">
        <v>0.69999999999999996</v>
      </c>
      <c r="G330" s="88">
        <f t="shared" si="80"/>
        <v>128</v>
      </c>
      <c r="H330" s="89">
        <f t="shared" si="81"/>
        <v>18.676480000000002</v>
      </c>
      <c r="I330" s="89">
        <f t="shared" si="82"/>
        <v>56.029440000000008</v>
      </c>
      <c r="J330" s="89">
        <f t="shared" si="83"/>
        <v>2.4279424000000005</v>
      </c>
      <c r="K330" s="90">
        <f t="shared" si="84"/>
        <v>48.745612800000004</v>
      </c>
      <c r="L330" s="91">
        <v>0.20000000000000001</v>
      </c>
      <c r="M330" s="92">
        <f t="shared" si="85"/>
        <v>9.7491225600000018</v>
      </c>
      <c r="N330" s="93">
        <v>0.050000000000000003</v>
      </c>
      <c r="O330" s="94">
        <f t="shared" si="86"/>
        <v>2.4372806400000004</v>
      </c>
      <c r="P330" s="93">
        <v>0.050000000000000003</v>
      </c>
      <c r="Q330" s="94">
        <f t="shared" si="87"/>
        <v>2.4372806400000004</v>
      </c>
      <c r="R330" s="95">
        <f t="shared" si="88"/>
        <v>11.369999999999999</v>
      </c>
      <c r="S330" s="96">
        <f t="shared" si="89"/>
        <v>34.109999999999999</v>
      </c>
      <c r="T330" s="97">
        <f t="shared" si="90"/>
        <v>0.60878709478445603</v>
      </c>
    </row>
    <row r="331" ht="15.95" customHeight="1">
      <c r="A331" s="351" t="s">
        <v>501</v>
      </c>
      <c r="B331" s="372" t="s">
        <v>226</v>
      </c>
      <c r="C331" s="59" t="str">
        <f>VLOOKUP(B331,'New template'!A:L,2,FALSE)</f>
        <v>E06532</v>
      </c>
      <c r="D331" s="373">
        <v>2</v>
      </c>
      <c r="E331" s="374">
        <v>498</v>
      </c>
      <c r="F331" s="375">
        <v>0.59999999999999998</v>
      </c>
      <c r="G331" s="88">
        <f t="shared" si="80"/>
        <v>199</v>
      </c>
      <c r="H331" s="89">
        <f t="shared" si="81"/>
        <v>29.036090000000002</v>
      </c>
      <c r="I331" s="89">
        <f t="shared" si="82"/>
        <v>58.072180000000003</v>
      </c>
      <c r="J331" s="89">
        <f t="shared" si="83"/>
        <v>3.7746917000000004</v>
      </c>
      <c r="K331" s="90">
        <f t="shared" si="84"/>
        <v>50.5227966</v>
      </c>
      <c r="L331" s="91">
        <v>0.20000000000000001</v>
      </c>
      <c r="M331" s="92">
        <f t="shared" si="85"/>
        <v>10.10455932</v>
      </c>
      <c r="N331" s="93">
        <v>0.050000000000000003</v>
      </c>
      <c r="O331" s="94">
        <f t="shared" si="86"/>
        <v>2.52613983</v>
      </c>
      <c r="P331" s="93">
        <v>0.050000000000000003</v>
      </c>
      <c r="Q331" s="94">
        <f t="shared" si="87"/>
        <v>2.52613983</v>
      </c>
      <c r="R331" s="95">
        <f t="shared" si="88"/>
        <v>17.68</v>
      </c>
      <c r="S331" s="96">
        <f t="shared" si="89"/>
        <v>35.359999999999999</v>
      </c>
      <c r="T331" s="97">
        <f t="shared" si="90"/>
        <v>0.60889741008517329</v>
      </c>
    </row>
    <row r="332" ht="15.95" customHeight="1">
      <c r="A332" s="351" t="s">
        <v>501</v>
      </c>
      <c r="B332" s="372" t="s">
        <v>230</v>
      </c>
      <c r="C332" s="59" t="str">
        <f>VLOOKUP(B332,'New template'!A:L,2,FALSE)</f>
        <v>E06096</v>
      </c>
      <c r="D332" s="373">
        <v>4</v>
      </c>
      <c r="E332" s="374">
        <v>428</v>
      </c>
      <c r="F332" s="375">
        <v>0.75</v>
      </c>
      <c r="G332" s="88">
        <f t="shared" si="80"/>
        <v>107</v>
      </c>
      <c r="H332" s="89">
        <f t="shared" si="81"/>
        <v>15.612370000000002</v>
      </c>
      <c r="I332" s="89">
        <f t="shared" si="82"/>
        <v>62.449480000000008</v>
      </c>
      <c r="J332" s="89">
        <f t="shared" si="83"/>
        <v>2.0296081000000004</v>
      </c>
      <c r="K332" s="90">
        <f t="shared" si="84"/>
        <v>54.331047600000005</v>
      </c>
      <c r="L332" s="91">
        <v>0.20000000000000001</v>
      </c>
      <c r="M332" s="92">
        <f t="shared" si="85"/>
        <v>10.866209520000002</v>
      </c>
      <c r="N332" s="93">
        <v>0.050000000000000003</v>
      </c>
      <c r="O332" s="94">
        <f t="shared" si="86"/>
        <v>2.7165523800000004</v>
      </c>
      <c r="P332" s="93">
        <v>0.050000000000000003</v>
      </c>
      <c r="Q332" s="94">
        <f t="shared" si="87"/>
        <v>2.7165523800000004</v>
      </c>
      <c r="R332" s="95">
        <f t="shared" si="88"/>
        <v>9.5099999999999998</v>
      </c>
      <c r="S332" s="96">
        <f t="shared" si="89"/>
        <v>38.039999999999999</v>
      </c>
      <c r="T332" s="97">
        <f t="shared" si="90"/>
        <v>0.60913237388045494</v>
      </c>
    </row>
    <row r="333" ht="15.95" customHeight="1">
      <c r="A333" s="351" t="s">
        <v>501</v>
      </c>
      <c r="B333" s="372" t="s">
        <v>240</v>
      </c>
      <c r="C333" s="59" t="str">
        <f>VLOOKUP(B333,'New template'!A:L,2,FALSE)</f>
        <v>E05693</v>
      </c>
      <c r="D333" s="373">
        <v>3</v>
      </c>
      <c r="E333" s="374">
        <v>198</v>
      </c>
      <c r="F333" s="375">
        <v>0.75</v>
      </c>
      <c r="G333" s="88">
        <f t="shared" si="80"/>
        <v>49</v>
      </c>
      <c r="H333" s="89">
        <f t="shared" si="81"/>
        <v>7.1495900000000008</v>
      </c>
      <c r="I333" s="89">
        <f t="shared" si="82"/>
        <v>21.448770000000003</v>
      </c>
      <c r="J333" s="89">
        <f t="shared" si="83"/>
        <v>0.92944670000000018</v>
      </c>
      <c r="K333" s="90">
        <f t="shared" si="84"/>
        <v>18.6604299</v>
      </c>
      <c r="L333" s="91">
        <v>0.20000000000000001</v>
      </c>
      <c r="M333" s="92">
        <f t="shared" si="85"/>
        <v>3.7320859800000004</v>
      </c>
      <c r="N333" s="93">
        <v>0.050000000000000003</v>
      </c>
      <c r="O333" s="94">
        <f t="shared" si="86"/>
        <v>0.93302149500000009</v>
      </c>
      <c r="P333" s="93">
        <v>0.050000000000000003</v>
      </c>
      <c r="Q333" s="94">
        <f t="shared" si="87"/>
        <v>0.93302149500000009</v>
      </c>
      <c r="R333" s="95">
        <f t="shared" si="88"/>
        <v>4.3499999999999996</v>
      </c>
      <c r="S333" s="96">
        <f t="shared" si="89"/>
        <v>13.049999999999999</v>
      </c>
      <c r="T333" s="97">
        <f t="shared" si="90"/>
        <v>0.60842649718375441</v>
      </c>
    </row>
    <row r="334" ht="15.95" customHeight="1">
      <c r="A334" s="351" t="s">
        <v>501</v>
      </c>
      <c r="B334" s="372" t="s">
        <v>242</v>
      </c>
      <c r="C334" s="59" t="str">
        <f>VLOOKUP(B334,'New template'!A:L,2,FALSE)</f>
        <v>E06636</v>
      </c>
      <c r="D334" s="373">
        <v>1</v>
      </c>
      <c r="E334" s="374">
        <v>348</v>
      </c>
      <c r="F334" s="375">
        <v>0.72999999999999998</v>
      </c>
      <c r="G334" s="88">
        <f t="shared" si="80"/>
        <v>93</v>
      </c>
      <c r="H334" s="89">
        <f t="shared" si="81"/>
        <v>13.569630000000002</v>
      </c>
      <c r="I334" s="89">
        <f t="shared" si="82"/>
        <v>13.569630000000002</v>
      </c>
      <c r="J334" s="89">
        <f t="shared" si="83"/>
        <v>1.7640519000000003</v>
      </c>
      <c r="K334" s="90">
        <f t="shared" si="84"/>
        <v>11.805578100000002</v>
      </c>
      <c r="L334" s="91">
        <v>0.20000000000000001</v>
      </c>
      <c r="M334" s="92">
        <f t="shared" si="85"/>
        <v>2.3611156200000005</v>
      </c>
      <c r="N334" s="93">
        <v>0.050000000000000003</v>
      </c>
      <c r="O334" s="94">
        <f t="shared" si="86"/>
        <v>0.59027890500000013</v>
      </c>
      <c r="P334" s="93">
        <v>0.050000000000000003</v>
      </c>
      <c r="Q334" s="94">
        <f t="shared" si="87"/>
        <v>0.59027890500000013</v>
      </c>
      <c r="R334" s="95">
        <f t="shared" si="88"/>
        <v>8.2599999999999998</v>
      </c>
      <c r="S334" s="96">
        <f t="shared" si="89"/>
        <v>8.2599999999999998</v>
      </c>
      <c r="T334" s="97">
        <f t="shared" si="90"/>
        <v>0.60871224933914914</v>
      </c>
    </row>
    <row r="335" ht="15.95" customHeight="1">
      <c r="A335" s="351" t="s">
        <v>501</v>
      </c>
      <c r="B335" s="372" t="s">
        <v>210</v>
      </c>
      <c r="C335" s="59" t="str">
        <f>VLOOKUP(B335,'New template'!A:L,2,FALSE)</f>
        <v>E04508</v>
      </c>
      <c r="D335" s="373">
        <v>4</v>
      </c>
      <c r="E335" s="374">
        <v>368</v>
      </c>
      <c r="F335" s="375">
        <v>0.75</v>
      </c>
      <c r="G335" s="88">
        <f t="shared" si="80"/>
        <v>92</v>
      </c>
      <c r="H335" s="89">
        <f t="shared" si="81"/>
        <v>13.423720000000001</v>
      </c>
      <c r="I335" s="89">
        <f t="shared" si="82"/>
        <v>53.694880000000005</v>
      </c>
      <c r="J335" s="89">
        <f t="shared" si="83"/>
        <v>1.7450836000000003</v>
      </c>
      <c r="K335" s="90">
        <f t="shared" si="84"/>
        <v>46.714545600000001</v>
      </c>
      <c r="L335" s="91">
        <v>0.20000000000000001</v>
      </c>
      <c r="M335" s="92">
        <f t="shared" si="85"/>
        <v>9.3429091199999998</v>
      </c>
      <c r="N335" s="93">
        <v>0.050000000000000003</v>
      </c>
      <c r="O335" s="94">
        <f t="shared" si="86"/>
        <v>2.33572728</v>
      </c>
      <c r="P335" s="93">
        <v>0.050000000000000003</v>
      </c>
      <c r="Q335" s="94">
        <f t="shared" si="87"/>
        <v>2.33572728</v>
      </c>
      <c r="R335" s="95">
        <f t="shared" si="88"/>
        <v>8.1799999999999997</v>
      </c>
      <c r="S335" s="96">
        <f t="shared" si="89"/>
        <v>32.719999999999999</v>
      </c>
      <c r="T335" s="97">
        <f t="shared" si="90"/>
        <v>0.60936908695950143</v>
      </c>
    </row>
    <row r="336" ht="15.95" customHeight="1">
      <c r="A336" s="351" t="s">
        <v>501</v>
      </c>
      <c r="B336" s="372" t="s">
        <v>535</v>
      </c>
      <c r="C336" s="40" t="s">
        <v>427</v>
      </c>
      <c r="D336" s="373">
        <v>14</v>
      </c>
      <c r="E336" s="374">
        <v>528</v>
      </c>
      <c r="F336" s="375">
        <v>0.69999999999999996</v>
      </c>
      <c r="G336" s="88">
        <f t="shared" si="80"/>
        <v>158</v>
      </c>
      <c r="H336" s="89">
        <f t="shared" si="81"/>
        <v>23.053780000000003</v>
      </c>
      <c r="I336" s="89">
        <f t="shared" si="82"/>
        <v>322.75292000000002</v>
      </c>
      <c r="J336" s="89">
        <f t="shared" si="83"/>
        <v>2.9969914000000006</v>
      </c>
      <c r="K336" s="90">
        <f t="shared" si="84"/>
        <v>280.79504040000006</v>
      </c>
      <c r="L336" s="91">
        <v>0.20000000000000001</v>
      </c>
      <c r="M336" s="92">
        <f t="shared" si="85"/>
        <v>56.159008080000014</v>
      </c>
      <c r="N336" s="93">
        <v>0.050000000000000003</v>
      </c>
      <c r="O336" s="94">
        <f t="shared" si="86"/>
        <v>14.039752020000003</v>
      </c>
      <c r="P336" s="93">
        <v>0.050000000000000003</v>
      </c>
      <c r="Q336" s="94">
        <f t="shared" si="87"/>
        <v>14.039752020000003</v>
      </c>
      <c r="R336" s="95">
        <f t="shared" si="88"/>
        <v>14.039999999999999</v>
      </c>
      <c r="S336" s="96">
        <f t="shared" si="89"/>
        <v>196.56</v>
      </c>
      <c r="T336" s="97">
        <f t="shared" si="90"/>
        <v>0.60901075658742299</v>
      </c>
    </row>
    <row r="337" ht="15.95" customHeight="1">
      <c r="A337" s="351" t="s">
        <v>501</v>
      </c>
      <c r="B337" s="372" t="s">
        <v>214</v>
      </c>
      <c r="C337" s="59" t="str">
        <f>VLOOKUP(B337,'New template'!A:L,2,FALSE)</f>
        <v>E05098</v>
      </c>
      <c r="D337" s="373">
        <v>2</v>
      </c>
      <c r="E337" s="374">
        <v>678</v>
      </c>
      <c r="F337" s="375">
        <v>0.59999999999999998</v>
      </c>
      <c r="G337" s="88">
        <f t="shared" si="80"/>
        <v>271</v>
      </c>
      <c r="H337" s="89">
        <f t="shared" si="81"/>
        <v>39.541610000000006</v>
      </c>
      <c r="I337" s="89">
        <f t="shared" si="82"/>
        <v>79.083220000000011</v>
      </c>
      <c r="J337" s="89">
        <f t="shared" si="83"/>
        <v>5.1404093000000008</v>
      </c>
      <c r="K337" s="90">
        <f t="shared" si="84"/>
        <v>68.802401400000008</v>
      </c>
      <c r="L337" s="91">
        <v>0.20000000000000001</v>
      </c>
      <c r="M337" s="92">
        <f t="shared" si="85"/>
        <v>13.760480280000003</v>
      </c>
      <c r="N337" s="93">
        <v>0.050000000000000003</v>
      </c>
      <c r="O337" s="94">
        <f t="shared" si="86"/>
        <v>3.4401200700000008</v>
      </c>
      <c r="P337" s="93">
        <v>0.050000000000000003</v>
      </c>
      <c r="Q337" s="94">
        <f t="shared" si="87"/>
        <v>3.4401200700000008</v>
      </c>
      <c r="R337" s="95">
        <f t="shared" si="88"/>
        <v>24.079999999999998</v>
      </c>
      <c r="S337" s="96">
        <f t="shared" si="89"/>
        <v>48.159999999999997</v>
      </c>
      <c r="T337" s="97">
        <f t="shared" si="90"/>
        <v>0.60897874416342668</v>
      </c>
    </row>
    <row r="338" ht="15.95" customHeight="1">
      <c r="A338" s="351" t="s">
        <v>501</v>
      </c>
      <c r="B338" s="372" t="s">
        <v>347</v>
      </c>
      <c r="C338" s="59" t="s">
        <v>235</v>
      </c>
      <c r="D338" s="373">
        <v>33</v>
      </c>
      <c r="E338" s="374">
        <v>302</v>
      </c>
      <c r="F338" s="375">
        <v>0.83999999999999997</v>
      </c>
      <c r="G338" s="88">
        <f t="shared" si="80"/>
        <v>48</v>
      </c>
      <c r="H338" s="89">
        <f t="shared" si="81"/>
        <v>7.003680000000001</v>
      </c>
      <c r="I338" s="89">
        <f t="shared" si="82"/>
        <v>231.12144000000004</v>
      </c>
      <c r="J338" s="89">
        <f t="shared" si="83"/>
        <v>0.91047840000000013</v>
      </c>
      <c r="K338" s="90">
        <f t="shared" si="84"/>
        <v>201.0756528</v>
      </c>
      <c r="L338" s="91">
        <v>0.20000000000000001</v>
      </c>
      <c r="M338" s="92">
        <f t="shared" si="85"/>
        <v>40.215130560000006</v>
      </c>
      <c r="N338" s="93">
        <v>0.050000000000000003</v>
      </c>
      <c r="O338" s="94">
        <f t="shared" si="86"/>
        <v>10.053782640000001</v>
      </c>
      <c r="P338" s="93">
        <v>0.050000000000000003</v>
      </c>
      <c r="Q338" s="94">
        <f t="shared" si="87"/>
        <v>10.053782640000001</v>
      </c>
      <c r="R338" s="95">
        <f t="shared" si="88"/>
        <v>4.2699999999999996</v>
      </c>
      <c r="S338" s="96">
        <f t="shared" si="89"/>
        <v>140.91</v>
      </c>
      <c r="T338" s="97">
        <f t="shared" si="90"/>
        <v>0.60967948278619233</v>
      </c>
    </row>
    <row r="339" ht="15.95" customHeight="1">
      <c r="A339" s="351" t="s">
        <v>501</v>
      </c>
      <c r="B339" s="372" t="s">
        <v>236</v>
      </c>
      <c r="C339" s="59" t="str">
        <f>VLOOKUP(B339,'New template'!A:L,2,FALSE)</f>
        <v>E02310</v>
      </c>
      <c r="D339" s="373">
        <v>6</v>
      </c>
      <c r="E339" s="374">
        <v>278</v>
      </c>
      <c r="F339" s="375">
        <v>0.84999999999999998</v>
      </c>
      <c r="G339" s="88">
        <f t="shared" si="80"/>
        <v>41</v>
      </c>
      <c r="H339" s="89">
        <f t="shared" si="81"/>
        <v>5.9823100000000009</v>
      </c>
      <c r="I339" s="89">
        <f t="shared" si="82"/>
        <v>35.893860000000004</v>
      </c>
      <c r="J339" s="89">
        <f t="shared" si="83"/>
        <v>0.77770030000000012</v>
      </c>
      <c r="K339" s="90">
        <f t="shared" si="84"/>
        <v>31.227658200000004</v>
      </c>
      <c r="L339" s="91">
        <v>0.20000000000000001</v>
      </c>
      <c r="M339" s="92">
        <f t="shared" si="85"/>
        <v>6.2455316400000012</v>
      </c>
      <c r="N339" s="93">
        <v>0.050000000000000003</v>
      </c>
      <c r="O339" s="94">
        <f t="shared" si="86"/>
        <v>1.5613829100000003</v>
      </c>
      <c r="P339" s="93">
        <v>0.050000000000000003</v>
      </c>
      <c r="Q339" s="94">
        <f t="shared" si="87"/>
        <v>1.5613829100000003</v>
      </c>
      <c r="R339" s="95">
        <f t="shared" si="88"/>
        <v>3.6400000000000001</v>
      </c>
      <c r="S339" s="96">
        <f t="shared" si="89"/>
        <v>21.84</v>
      </c>
      <c r="T339" s="97">
        <f t="shared" si="90"/>
        <v>0.60846061136918672</v>
      </c>
    </row>
    <row r="340" ht="15.95" customHeight="1">
      <c r="A340" s="351" t="s">
        <v>501</v>
      </c>
      <c r="B340" s="372" t="s">
        <v>266</v>
      </c>
      <c r="C340" s="59" t="str">
        <f>VLOOKUP(B340,'New template'!A:L,2,FALSE)</f>
        <v>E02278</v>
      </c>
      <c r="D340" s="373">
        <v>1</v>
      </c>
      <c r="E340" s="374">
        <v>198</v>
      </c>
      <c r="F340" s="375">
        <v>0.75</v>
      </c>
      <c r="G340" s="88">
        <f t="shared" si="80"/>
        <v>49</v>
      </c>
      <c r="H340" s="89">
        <f t="shared" si="81"/>
        <v>7.1495900000000008</v>
      </c>
      <c r="I340" s="89">
        <f t="shared" si="82"/>
        <v>7.1495900000000008</v>
      </c>
      <c r="J340" s="89">
        <f t="shared" si="83"/>
        <v>0.92944670000000018</v>
      </c>
      <c r="K340" s="90">
        <f t="shared" si="84"/>
        <v>6.2201433000000002</v>
      </c>
      <c r="L340" s="91">
        <v>0.20000000000000001</v>
      </c>
      <c r="M340" s="92">
        <f t="shared" si="85"/>
        <v>1.2440286600000001</v>
      </c>
      <c r="N340" s="93">
        <v>0.050000000000000003</v>
      </c>
      <c r="O340" s="94">
        <f t="shared" si="86"/>
        <v>0.31100716500000003</v>
      </c>
      <c r="P340" s="93">
        <v>0.050000000000000003</v>
      </c>
      <c r="Q340" s="94">
        <f t="shared" si="87"/>
        <v>0.31100716500000003</v>
      </c>
      <c r="R340" s="95">
        <f t="shared" si="88"/>
        <v>4.3499999999999996</v>
      </c>
      <c r="S340" s="96">
        <f t="shared" si="89"/>
        <v>4.3499999999999996</v>
      </c>
      <c r="T340" s="97">
        <f t="shared" si="90"/>
        <v>0.60842649718375452</v>
      </c>
    </row>
    <row r="341" ht="15.95" customHeight="1">
      <c r="A341" s="351" t="s">
        <v>501</v>
      </c>
      <c r="B341" s="372" t="s">
        <v>268</v>
      </c>
      <c r="C341" s="59" t="str">
        <f>VLOOKUP(B341,'New template'!A:L,2,FALSE)</f>
        <v>E05647</v>
      </c>
      <c r="D341" s="373">
        <v>5</v>
      </c>
      <c r="E341" s="374">
        <v>398</v>
      </c>
      <c r="F341" s="375">
        <v>0.84999999999999998</v>
      </c>
      <c r="G341" s="88">
        <f t="shared" si="80"/>
        <v>59</v>
      </c>
      <c r="H341" s="89">
        <f t="shared" si="81"/>
        <v>8.6086900000000011</v>
      </c>
      <c r="I341" s="89">
        <f t="shared" si="82"/>
        <v>43.043450000000007</v>
      </c>
      <c r="J341" s="89">
        <f t="shared" si="83"/>
        <v>1.1191297000000002</v>
      </c>
      <c r="K341" s="90">
        <f t="shared" si="84"/>
        <v>37.447801500000004</v>
      </c>
      <c r="L341" s="91">
        <v>0.20000000000000001</v>
      </c>
      <c r="M341" s="92">
        <f t="shared" si="85"/>
        <v>7.4895603000000008</v>
      </c>
      <c r="N341" s="93">
        <v>0.050000000000000003</v>
      </c>
      <c r="O341" s="94">
        <f t="shared" si="86"/>
        <v>1.8723900750000002</v>
      </c>
      <c r="P341" s="93">
        <v>0.050000000000000003</v>
      </c>
      <c r="Q341" s="94">
        <f t="shared" si="87"/>
        <v>1.8723900750000002</v>
      </c>
      <c r="R341" s="95">
        <f t="shared" si="88"/>
        <v>5.2400000000000002</v>
      </c>
      <c r="S341" s="96">
        <f t="shared" si="89"/>
        <v>26.200000000000003</v>
      </c>
      <c r="T341" s="97">
        <f t="shared" si="90"/>
        <v>0.60868726833002462</v>
      </c>
    </row>
    <row r="342" ht="15.95" customHeight="1">
      <c r="A342" s="351" t="s">
        <v>501</v>
      </c>
      <c r="B342" s="372" t="s">
        <v>498</v>
      </c>
      <c r="C342" s="40" t="s">
        <v>558</v>
      </c>
      <c r="D342" s="373">
        <v>1</v>
      </c>
      <c r="E342" s="374">
        <v>398</v>
      </c>
      <c r="F342" s="375">
        <v>0.40000000000000002</v>
      </c>
      <c r="G342" s="88">
        <f t="shared" si="80"/>
        <v>238</v>
      </c>
      <c r="H342" s="89">
        <f t="shared" si="81"/>
        <v>34.726580000000006</v>
      </c>
      <c r="I342" s="89">
        <f t="shared" si="82"/>
        <v>34.726580000000006</v>
      </c>
      <c r="J342" s="89">
        <f t="shared" si="83"/>
        <v>4.514455400000001</v>
      </c>
      <c r="K342" s="90">
        <f t="shared" si="84"/>
        <v>30.212124600000003</v>
      </c>
      <c r="L342" s="91">
        <v>0.20000000000000001</v>
      </c>
      <c r="M342" s="92">
        <f t="shared" si="85"/>
        <v>6.0424249200000011</v>
      </c>
      <c r="N342" s="93">
        <v>0.050000000000000003</v>
      </c>
      <c r="O342" s="94">
        <f t="shared" si="86"/>
        <v>1.5106062300000003</v>
      </c>
      <c r="P342" s="93">
        <v>0.050000000000000003</v>
      </c>
      <c r="Q342" s="94">
        <f t="shared" si="87"/>
        <v>1.5106062300000003</v>
      </c>
      <c r="R342" s="95">
        <f t="shared" si="88"/>
        <v>21.149999999999999</v>
      </c>
      <c r="S342" s="96">
        <f t="shared" si="89"/>
        <v>21.149999999999999</v>
      </c>
      <c r="T342" s="97">
        <f t="shared" si="90"/>
        <v>0.60904356259671977</v>
      </c>
    </row>
    <row r="343" ht="15.95" customHeight="1">
      <c r="A343" s="351" t="s">
        <v>501</v>
      </c>
      <c r="B343" s="372" t="s">
        <v>499</v>
      </c>
      <c r="C343" s="40" t="s">
        <v>559</v>
      </c>
      <c r="D343" s="373">
        <v>6</v>
      </c>
      <c r="E343" s="374">
        <v>448</v>
      </c>
      <c r="F343" s="375">
        <v>0.40000000000000002</v>
      </c>
      <c r="G343" s="88">
        <f t="shared" si="80"/>
        <v>268</v>
      </c>
      <c r="H343" s="89">
        <f t="shared" si="81"/>
        <v>39.103880000000004</v>
      </c>
      <c r="I343" s="89">
        <f t="shared" si="82"/>
        <v>234.62328000000002</v>
      </c>
      <c r="J343" s="89">
        <f t="shared" si="83"/>
        <v>5.0835044000000007</v>
      </c>
      <c r="K343" s="90">
        <f t="shared" si="84"/>
        <v>204.12225360000002</v>
      </c>
      <c r="L343" s="91">
        <v>0.20000000000000001</v>
      </c>
      <c r="M343" s="92">
        <f t="shared" si="85"/>
        <v>40.824450720000009</v>
      </c>
      <c r="N343" s="93">
        <v>0.050000000000000003</v>
      </c>
      <c r="O343" s="94">
        <f t="shared" si="86"/>
        <v>10.206112680000002</v>
      </c>
      <c r="P343" s="93">
        <v>0.050000000000000003</v>
      </c>
      <c r="Q343" s="94">
        <f t="shared" si="87"/>
        <v>10.206112680000002</v>
      </c>
      <c r="R343" s="95">
        <f t="shared" si="88"/>
        <v>23.809999999999999</v>
      </c>
      <c r="S343" s="96">
        <f t="shared" si="89"/>
        <v>142.85999999999999</v>
      </c>
      <c r="T343" s="97">
        <f t="shared" si="90"/>
        <v>0.60889098473092684</v>
      </c>
    </row>
    <row r="344" ht="15.95" customHeight="1">
      <c r="A344" s="351" t="s">
        <v>501</v>
      </c>
      <c r="B344" s="372" t="s">
        <v>282</v>
      </c>
      <c r="C344" s="59" t="str">
        <f>VLOOKUP(B344,'New template'!A:L,2,FALSE)</f>
        <v>E05096</v>
      </c>
      <c r="D344" s="373">
        <v>2</v>
      </c>
      <c r="E344" s="374">
        <v>498</v>
      </c>
      <c r="F344" s="375">
        <v>0.59999999999999998</v>
      </c>
      <c r="G344" s="88">
        <f t="shared" si="80"/>
        <v>199</v>
      </c>
      <c r="H344" s="89">
        <f t="shared" si="81"/>
        <v>29.036090000000002</v>
      </c>
      <c r="I344" s="89">
        <f t="shared" si="82"/>
        <v>58.072180000000003</v>
      </c>
      <c r="J344" s="89">
        <f t="shared" si="83"/>
        <v>3.7746917000000004</v>
      </c>
      <c r="K344" s="90">
        <f t="shared" si="84"/>
        <v>50.5227966</v>
      </c>
      <c r="L344" s="91">
        <v>0.20000000000000001</v>
      </c>
      <c r="M344" s="92">
        <f t="shared" si="85"/>
        <v>10.10455932</v>
      </c>
      <c r="N344" s="93">
        <v>0.050000000000000003</v>
      </c>
      <c r="O344" s="94">
        <f t="shared" si="86"/>
        <v>2.52613983</v>
      </c>
      <c r="P344" s="93">
        <v>0.050000000000000003</v>
      </c>
      <c r="Q344" s="94">
        <f t="shared" si="87"/>
        <v>2.52613983</v>
      </c>
      <c r="R344" s="95">
        <f t="shared" si="88"/>
        <v>17.68</v>
      </c>
      <c r="S344" s="96">
        <f t="shared" si="89"/>
        <v>35.359999999999999</v>
      </c>
      <c r="T344" s="97">
        <f t="shared" si="90"/>
        <v>0.60889741008517329</v>
      </c>
    </row>
    <row r="345" ht="15.95" customHeight="1">
      <c r="A345" s="351" t="s">
        <v>501</v>
      </c>
      <c r="B345" s="372" t="s">
        <v>246</v>
      </c>
      <c r="C345" s="59" t="str">
        <f>VLOOKUP(B345,'New template'!A:L,2,FALSE)</f>
        <v>E06129</v>
      </c>
      <c r="D345" s="373">
        <v>2</v>
      </c>
      <c r="E345" s="374">
        <v>248</v>
      </c>
      <c r="F345" s="375">
        <v>0.40000000000000002</v>
      </c>
      <c r="G345" s="88">
        <f t="shared" si="80"/>
        <v>148</v>
      </c>
      <c r="H345" s="89">
        <f t="shared" si="81"/>
        <v>21.59468</v>
      </c>
      <c r="I345" s="89">
        <f t="shared" si="82"/>
        <v>43.189360000000001</v>
      </c>
      <c r="J345" s="89">
        <f t="shared" si="83"/>
        <v>2.8073084000000001</v>
      </c>
      <c r="K345" s="90">
        <f t="shared" si="84"/>
        <v>37.5747432</v>
      </c>
      <c r="L345" s="91">
        <v>0.20000000000000001</v>
      </c>
      <c r="M345" s="92">
        <f t="shared" si="85"/>
        <v>7.5149486400000001</v>
      </c>
      <c r="N345" s="93">
        <v>0.050000000000000003</v>
      </c>
      <c r="O345" s="94">
        <f t="shared" si="86"/>
        <v>1.87873716</v>
      </c>
      <c r="P345" s="93">
        <v>0.050000000000000003</v>
      </c>
      <c r="Q345" s="94">
        <f t="shared" si="87"/>
        <v>1.87873716</v>
      </c>
      <c r="R345" s="95">
        <f t="shared" si="88"/>
        <v>13.15</v>
      </c>
      <c r="S345" s="96">
        <f t="shared" si="89"/>
        <v>26.300000000000001</v>
      </c>
      <c r="T345" s="97">
        <f t="shared" si="90"/>
        <v>0.60894627750909025</v>
      </c>
    </row>
    <row r="346" ht="15.95" customHeight="1">
      <c r="A346" s="351" t="s">
        <v>501</v>
      </c>
      <c r="B346" s="372" t="s">
        <v>248</v>
      </c>
      <c r="C346" s="59" t="str">
        <f>VLOOKUP(B346,'New template'!A:L,2,FALSE)</f>
        <v>E06635</v>
      </c>
      <c r="D346" s="373">
        <v>5</v>
      </c>
      <c r="E346" s="374">
        <v>348</v>
      </c>
      <c r="F346" s="375">
        <v>0.40000000000000002</v>
      </c>
      <c r="G346" s="88">
        <f t="shared" si="80"/>
        <v>208</v>
      </c>
      <c r="H346" s="89">
        <f t="shared" si="81"/>
        <v>30.349280000000004</v>
      </c>
      <c r="I346" s="89">
        <f t="shared" si="82"/>
        <v>151.74640000000002</v>
      </c>
      <c r="J346" s="89">
        <f t="shared" si="83"/>
        <v>3.9454064000000004</v>
      </c>
      <c r="K346" s="90">
        <f t="shared" si="84"/>
        <v>132.01936800000001</v>
      </c>
      <c r="L346" s="91">
        <v>0.20000000000000001</v>
      </c>
      <c r="M346" s="92">
        <f t="shared" si="85"/>
        <v>26.403873600000004</v>
      </c>
      <c r="N346" s="93">
        <v>0.050000000000000003</v>
      </c>
      <c r="O346" s="94">
        <f t="shared" si="86"/>
        <v>6.6009684000000011</v>
      </c>
      <c r="P346" s="93">
        <v>0.050000000000000003</v>
      </c>
      <c r="Q346" s="94">
        <f t="shared" si="87"/>
        <v>6.6009684000000011</v>
      </c>
      <c r="R346" s="95">
        <f t="shared" si="88"/>
        <v>18.48</v>
      </c>
      <c r="S346" s="96">
        <f t="shared" si="89"/>
        <v>92.400000000000006</v>
      </c>
      <c r="T346" s="97">
        <f t="shared" si="90"/>
        <v>0.60891065620008111</v>
      </c>
    </row>
    <row r="347" ht="15.95" customHeight="1">
      <c r="A347" s="351" t="s">
        <v>501</v>
      </c>
      <c r="B347" s="372" t="s">
        <v>250</v>
      </c>
      <c r="C347" s="59" t="str">
        <f>VLOOKUP(B347,'New template'!A:L,2,FALSE)</f>
        <v>E03024</v>
      </c>
      <c r="D347" s="373">
        <v>10000</v>
      </c>
      <c r="E347" s="374">
        <v>168</v>
      </c>
      <c r="F347" s="375">
        <v>0.80000000000000004</v>
      </c>
      <c r="G347" s="88">
        <f t="shared" si="80"/>
        <v>33</v>
      </c>
      <c r="H347" s="89">
        <f t="shared" si="81"/>
        <v>4.8150300000000001</v>
      </c>
      <c r="I347" s="89">
        <f t="shared" si="82"/>
        <v>48150.300000000003</v>
      </c>
      <c r="J347" s="89">
        <f t="shared" si="83"/>
        <v>0.62595390000000006</v>
      </c>
      <c r="K347" s="90">
        <f t="shared" si="84"/>
        <v>41890.761000000006</v>
      </c>
      <c r="L347" s="91">
        <v>0.20000000000000001</v>
      </c>
      <c r="M347" s="92">
        <f t="shared" si="85"/>
        <v>8378.1522000000023</v>
      </c>
      <c r="N347" s="93">
        <v>0.050000000000000003</v>
      </c>
      <c r="O347" s="94">
        <f t="shared" si="86"/>
        <v>2094.5380500000006</v>
      </c>
      <c r="P347" s="93">
        <v>0.050000000000000003</v>
      </c>
      <c r="Q347" s="94">
        <f t="shared" si="87"/>
        <v>2094.5380500000006</v>
      </c>
      <c r="R347" s="95">
        <f t="shared" si="88"/>
        <v>2.9300000000000002</v>
      </c>
      <c r="S347" s="96">
        <f t="shared" si="89"/>
        <v>29300</v>
      </c>
      <c r="T347" s="97">
        <f t="shared" si="90"/>
        <v>0.60851126576573766</v>
      </c>
    </row>
    <row r="348" ht="15.95" customHeight="1">
      <c r="A348" s="351" t="s">
        <v>501</v>
      </c>
      <c r="B348" s="372" t="s">
        <v>254</v>
      </c>
      <c r="C348" s="59" t="str">
        <f>VLOOKUP(B348,'New template'!A:L,2,FALSE)</f>
        <v>E06160</v>
      </c>
      <c r="D348" s="373">
        <v>899</v>
      </c>
      <c r="E348" s="374">
        <v>168</v>
      </c>
      <c r="F348" s="375">
        <v>0.75</v>
      </c>
      <c r="G348" s="88">
        <f t="shared" si="80"/>
        <v>42</v>
      </c>
      <c r="H348" s="89">
        <f t="shared" si="81"/>
        <v>6.1282200000000007</v>
      </c>
      <c r="I348" s="89">
        <f t="shared" si="82"/>
        <v>5509.2697800000005</v>
      </c>
      <c r="J348" s="89">
        <f t="shared" si="83"/>
        <v>0.79666860000000006</v>
      </c>
      <c r="K348" s="90">
        <f t="shared" si="84"/>
        <v>4793.0647085999999</v>
      </c>
      <c r="L348" s="91">
        <v>0.20000000000000001</v>
      </c>
      <c r="M348" s="92">
        <f t="shared" si="85"/>
        <v>958.61294171999998</v>
      </c>
      <c r="N348" s="93">
        <v>0.050000000000000003</v>
      </c>
      <c r="O348" s="94">
        <f t="shared" si="86"/>
        <v>239.65323543</v>
      </c>
      <c r="P348" s="93">
        <v>0.050000000000000003</v>
      </c>
      <c r="Q348" s="94">
        <f t="shared" si="87"/>
        <v>239.65323543</v>
      </c>
      <c r="R348" s="95">
        <f t="shared" si="88"/>
        <v>3.73</v>
      </c>
      <c r="S348" s="96">
        <f t="shared" si="89"/>
        <v>3353.27</v>
      </c>
      <c r="T348" s="97">
        <f t="shared" si="90"/>
        <v>0.60865961078420805</v>
      </c>
    </row>
    <row r="349" ht="15.95" customHeight="1">
      <c r="A349" s="351" t="s">
        <v>501</v>
      </c>
      <c r="B349" s="372" t="s">
        <v>256</v>
      </c>
      <c r="C349" s="59" t="str">
        <f>VLOOKUP(B349,'New template'!A:L,2,FALSE)</f>
        <v>E06168</v>
      </c>
      <c r="D349" s="373">
        <v>34</v>
      </c>
      <c r="E349" s="374">
        <v>178</v>
      </c>
      <c r="F349" s="375">
        <v>0.67000000000000004</v>
      </c>
      <c r="G349" s="88">
        <f t="shared" si="80"/>
        <v>58</v>
      </c>
      <c r="H349" s="89">
        <f t="shared" si="81"/>
        <v>8.4627800000000004</v>
      </c>
      <c r="I349" s="89">
        <f t="shared" si="82"/>
        <v>287.73452000000003</v>
      </c>
      <c r="J349" s="89">
        <f t="shared" si="83"/>
        <v>1.1001614000000002</v>
      </c>
      <c r="K349" s="90">
        <f t="shared" si="84"/>
        <v>250.32903240000002</v>
      </c>
      <c r="L349" s="91">
        <v>0.20000000000000001</v>
      </c>
      <c r="M349" s="92">
        <f t="shared" si="85"/>
        <v>50.065806480000006</v>
      </c>
      <c r="N349" s="93">
        <v>0.050000000000000003</v>
      </c>
      <c r="O349" s="94">
        <f t="shared" si="86"/>
        <v>12.516451620000002</v>
      </c>
      <c r="P349" s="93">
        <v>0.050000000000000003</v>
      </c>
      <c r="Q349" s="94">
        <f t="shared" si="87"/>
        <v>12.516451620000002</v>
      </c>
      <c r="R349" s="95">
        <f t="shared" si="88"/>
        <v>5.1500000000000004</v>
      </c>
      <c r="S349" s="96">
        <f t="shared" si="89"/>
        <v>175.10000000000002</v>
      </c>
      <c r="T349" s="97">
        <f t="shared" si="90"/>
        <v>0.60854707318398915</v>
      </c>
    </row>
    <row r="350" ht="15.95" customHeight="1">
      <c r="A350" s="351" t="s">
        <v>501</v>
      </c>
      <c r="B350" s="372" t="s">
        <v>258</v>
      </c>
      <c r="C350" s="59" t="str">
        <f>VLOOKUP(B350,'New template'!A:L,2,FALSE)</f>
        <v>E06162</v>
      </c>
      <c r="D350" s="373">
        <v>10</v>
      </c>
      <c r="E350" s="374">
        <v>498</v>
      </c>
      <c r="F350" s="375">
        <v>0.59999999999999998</v>
      </c>
      <c r="G350" s="88">
        <f t="shared" si="80"/>
        <v>199</v>
      </c>
      <c r="H350" s="89">
        <f t="shared" si="81"/>
        <v>29.036090000000002</v>
      </c>
      <c r="I350" s="89">
        <f t="shared" si="82"/>
        <v>290.36090000000002</v>
      </c>
      <c r="J350" s="89">
        <f t="shared" si="83"/>
        <v>3.7746917000000004</v>
      </c>
      <c r="K350" s="90">
        <f t="shared" si="84"/>
        <v>252.61398299999999</v>
      </c>
      <c r="L350" s="91">
        <v>0.20000000000000001</v>
      </c>
      <c r="M350" s="92">
        <f t="shared" si="85"/>
        <v>50.5227966</v>
      </c>
      <c r="N350" s="93">
        <v>0.050000000000000003</v>
      </c>
      <c r="O350" s="94">
        <f t="shared" si="86"/>
        <v>12.63069915</v>
      </c>
      <c r="P350" s="93">
        <v>0.050000000000000003</v>
      </c>
      <c r="Q350" s="94">
        <f t="shared" si="87"/>
        <v>12.63069915</v>
      </c>
      <c r="R350" s="95">
        <f t="shared" si="88"/>
        <v>17.68</v>
      </c>
      <c r="S350" s="96">
        <f t="shared" si="89"/>
        <v>176.80000000000001</v>
      </c>
      <c r="T350" s="97">
        <f t="shared" si="90"/>
        <v>0.60889741008517329</v>
      </c>
    </row>
    <row r="351" ht="15.95" customHeight="1">
      <c r="A351" s="351" t="s">
        <v>501</v>
      </c>
      <c r="B351" s="372" t="s">
        <v>288</v>
      </c>
      <c r="C351" s="59" t="str">
        <f>VLOOKUP(B351,'New template'!A:L,2,FALSE)</f>
        <v>E06381</v>
      </c>
      <c r="D351" s="373">
        <v>13</v>
      </c>
      <c r="E351" s="374">
        <v>198</v>
      </c>
      <c r="F351" s="375">
        <v>0.59999999999999998</v>
      </c>
      <c r="G351" s="88">
        <f t="shared" si="80"/>
        <v>79</v>
      </c>
      <c r="H351" s="89">
        <f t="shared" si="81"/>
        <v>11.526890000000002</v>
      </c>
      <c r="I351" s="89">
        <f t="shared" si="82"/>
        <v>149.84957000000003</v>
      </c>
      <c r="J351" s="89">
        <f t="shared" si="83"/>
        <v>1.4984957000000003</v>
      </c>
      <c r="K351" s="90">
        <f t="shared" si="84"/>
        <v>130.36912590000003</v>
      </c>
      <c r="L351" s="91">
        <v>0.20000000000000001</v>
      </c>
      <c r="M351" s="92">
        <f t="shared" si="85"/>
        <v>26.073825180000007</v>
      </c>
      <c r="N351" s="93">
        <v>0.050000000000000003</v>
      </c>
      <c r="O351" s="94">
        <f t="shared" si="86"/>
        <v>6.5184562950000018</v>
      </c>
      <c r="P351" s="93">
        <v>0.050000000000000003</v>
      </c>
      <c r="Q351" s="94">
        <f t="shared" si="87"/>
        <v>6.5184562950000018</v>
      </c>
      <c r="R351" s="95">
        <f t="shared" si="88"/>
        <v>7.0199999999999996</v>
      </c>
      <c r="S351" s="96">
        <f t="shared" si="89"/>
        <v>91.259999999999991</v>
      </c>
      <c r="T351" s="97">
        <f t="shared" si="90"/>
        <v>0.60901075658742276</v>
      </c>
    </row>
    <row r="352" ht="15.95" customHeight="1">
      <c r="A352" s="351" t="s">
        <v>501</v>
      </c>
      <c r="B352" s="372" t="s">
        <v>290</v>
      </c>
      <c r="C352" s="59" t="str">
        <f>VLOOKUP(B352,'New template'!A:L,2,FALSE)</f>
        <v>E06689</v>
      </c>
      <c r="D352" s="373">
        <v>6</v>
      </c>
      <c r="E352" s="374">
        <v>298</v>
      </c>
      <c r="F352" s="375">
        <v>0.59999999999999998</v>
      </c>
      <c r="G352" s="88">
        <f t="shared" si="80"/>
        <v>119</v>
      </c>
      <c r="H352" s="89">
        <f t="shared" si="81"/>
        <v>17.363290000000003</v>
      </c>
      <c r="I352" s="89">
        <f t="shared" si="82"/>
        <v>104.17974000000001</v>
      </c>
      <c r="J352" s="89">
        <f t="shared" si="83"/>
        <v>2.2572277000000005</v>
      </c>
      <c r="K352" s="90">
        <f t="shared" si="84"/>
        <v>90.636373800000001</v>
      </c>
      <c r="L352" s="91">
        <v>0.20000000000000001</v>
      </c>
      <c r="M352" s="92">
        <f t="shared" si="85"/>
        <v>18.127274760000002</v>
      </c>
      <c r="N352" s="93">
        <v>0.050000000000000003</v>
      </c>
      <c r="O352" s="94">
        <f t="shared" si="86"/>
        <v>4.5318186900000006</v>
      </c>
      <c r="P352" s="93">
        <v>0.050000000000000003</v>
      </c>
      <c r="Q352" s="94">
        <f t="shared" si="87"/>
        <v>4.5318186900000006</v>
      </c>
      <c r="R352" s="95">
        <f t="shared" si="88"/>
        <v>10.57</v>
      </c>
      <c r="S352" s="96">
        <f t="shared" si="89"/>
        <v>63.420000000000002</v>
      </c>
      <c r="T352" s="97">
        <f t="shared" si="90"/>
        <v>0.60875559873733598</v>
      </c>
    </row>
    <row r="353" ht="15.95" customHeight="1">
      <c r="A353" s="351" t="s">
        <v>501</v>
      </c>
      <c r="B353" s="372" t="s">
        <v>348</v>
      </c>
      <c r="C353" s="40" t="s">
        <v>263</v>
      </c>
      <c r="D353" s="373">
        <v>5</v>
      </c>
      <c r="E353" s="374">
        <v>258</v>
      </c>
      <c r="F353" s="375">
        <v>0.80000000000000004</v>
      </c>
      <c r="G353" s="88">
        <f t="shared" si="80"/>
        <v>51</v>
      </c>
      <c r="H353" s="89">
        <f t="shared" si="81"/>
        <v>7.4414100000000003</v>
      </c>
      <c r="I353" s="89">
        <f t="shared" si="82"/>
        <v>37.207050000000002</v>
      </c>
      <c r="J353" s="89">
        <f t="shared" si="83"/>
        <v>0.96738330000000006</v>
      </c>
      <c r="K353" s="90">
        <f t="shared" si="84"/>
        <v>32.370133500000001</v>
      </c>
      <c r="L353" s="91">
        <v>0.20000000000000001</v>
      </c>
      <c r="M353" s="92">
        <f t="shared" si="85"/>
        <v>6.4740267000000005</v>
      </c>
      <c r="N353" s="93">
        <v>0.050000000000000003</v>
      </c>
      <c r="O353" s="94">
        <f t="shared" si="86"/>
        <v>1.6185066750000001</v>
      </c>
      <c r="P353" s="93">
        <v>0.050000000000000003</v>
      </c>
      <c r="Q353" s="94">
        <f t="shared" si="87"/>
        <v>1.6185066750000001</v>
      </c>
      <c r="R353" s="95">
        <f t="shared" si="88"/>
        <v>4.5300000000000002</v>
      </c>
      <c r="S353" s="96">
        <f t="shared" si="89"/>
        <v>22.650000000000002</v>
      </c>
      <c r="T353" s="97">
        <f t="shared" si="90"/>
        <v>0.60875559873733609</v>
      </c>
    </row>
    <row r="354" ht="15.95" customHeight="1">
      <c r="A354" s="351" t="s">
        <v>501</v>
      </c>
      <c r="B354" s="372" t="s">
        <v>528</v>
      </c>
      <c r="C354" s="40" t="s">
        <v>555</v>
      </c>
      <c r="D354" s="373">
        <v>5</v>
      </c>
      <c r="E354" s="374">
        <v>198</v>
      </c>
      <c r="F354" s="375">
        <v>0.29999999999999999</v>
      </c>
      <c r="G354" s="88">
        <f t="shared" si="80"/>
        <v>138</v>
      </c>
      <c r="H354" s="89">
        <f t="shared" si="81"/>
        <v>20.135580000000001</v>
      </c>
      <c r="I354" s="89">
        <f t="shared" si="82"/>
        <v>100.67790000000001</v>
      </c>
      <c r="J354" s="89">
        <f t="shared" si="83"/>
        <v>2.6176254000000001</v>
      </c>
      <c r="K354" s="90">
        <f t="shared" si="84"/>
        <v>87.589772999999994</v>
      </c>
      <c r="L354" s="91">
        <v>0.20000000000000001</v>
      </c>
      <c r="M354" s="92">
        <f t="shared" si="85"/>
        <v>17.517954599999999</v>
      </c>
      <c r="N354" s="93">
        <v>0.050000000000000003</v>
      </c>
      <c r="O354" s="94">
        <f t="shared" si="86"/>
        <v>4.3794886499999999</v>
      </c>
      <c r="P354" s="93">
        <v>0.050000000000000003</v>
      </c>
      <c r="Q354" s="94">
        <f t="shared" si="87"/>
        <v>4.3794886499999999</v>
      </c>
      <c r="R354" s="95">
        <f t="shared" si="88"/>
        <v>12.26</v>
      </c>
      <c r="S354" s="96">
        <f t="shared" si="89"/>
        <v>61.299999999999997</v>
      </c>
      <c r="T354" s="97">
        <f t="shared" si="90"/>
        <v>0.6088724536367961</v>
      </c>
    </row>
    <row r="355" ht="15.95" customHeight="1">
      <c r="A355" s="351" t="s">
        <v>501</v>
      </c>
      <c r="B355" s="372" t="s">
        <v>264</v>
      </c>
      <c r="C355" s="59" t="str">
        <f>VLOOKUP(B355,'New template'!A:L,2,FALSE)</f>
        <v>E01607</v>
      </c>
      <c r="D355" s="373">
        <v>3</v>
      </c>
      <c r="E355" s="374">
        <v>314</v>
      </c>
      <c r="F355" s="375">
        <v>0.90000000000000002</v>
      </c>
      <c r="G355" s="88">
        <f t="shared" si="80"/>
        <v>31</v>
      </c>
      <c r="H355" s="89">
        <f t="shared" si="81"/>
        <v>4.5232100000000006</v>
      </c>
      <c r="I355" s="89">
        <f t="shared" si="82"/>
        <v>13.569630000000002</v>
      </c>
      <c r="J355" s="89">
        <f t="shared" si="83"/>
        <v>0.58801730000000008</v>
      </c>
      <c r="K355" s="90">
        <f t="shared" si="84"/>
        <v>11.805578100000002</v>
      </c>
      <c r="L355" s="91">
        <v>0.20000000000000001</v>
      </c>
      <c r="M355" s="92">
        <f t="shared" si="85"/>
        <v>2.3611156200000005</v>
      </c>
      <c r="N355" s="93">
        <v>0.050000000000000003</v>
      </c>
      <c r="O355" s="94">
        <f t="shared" si="86"/>
        <v>0.59027890500000013</v>
      </c>
      <c r="P355" s="93">
        <v>0.050000000000000003</v>
      </c>
      <c r="Q355" s="94">
        <f t="shared" si="87"/>
        <v>0.59027890500000013</v>
      </c>
      <c r="R355" s="95">
        <f t="shared" si="88"/>
        <v>2.75</v>
      </c>
      <c r="S355" s="96">
        <f t="shared" si="89"/>
        <v>8.25</v>
      </c>
      <c r="T355" s="97">
        <f t="shared" si="90"/>
        <v>0.60797530956997348</v>
      </c>
    </row>
    <row r="356" ht="15.95" customHeight="1">
      <c r="A356" s="351" t="s">
        <v>501</v>
      </c>
      <c r="B356" s="372" t="s">
        <v>350</v>
      </c>
      <c r="C356" s="40" t="s">
        <v>279</v>
      </c>
      <c r="D356" s="373">
        <v>2</v>
      </c>
      <c r="E356" s="374">
        <v>348</v>
      </c>
      <c r="F356" s="375">
        <v>0.69999999999999996</v>
      </c>
      <c r="G356" s="88">
        <f t="shared" si="80"/>
        <v>104</v>
      </c>
      <c r="H356" s="89">
        <f t="shared" si="81"/>
        <v>15.174640000000002</v>
      </c>
      <c r="I356" s="89">
        <f t="shared" si="82"/>
        <v>30.349280000000004</v>
      </c>
      <c r="J356" s="89">
        <f t="shared" si="83"/>
        <v>1.9727032000000002</v>
      </c>
      <c r="K356" s="90">
        <f t="shared" si="84"/>
        <v>26.403873600000004</v>
      </c>
      <c r="L356" s="91">
        <v>0.20000000000000001</v>
      </c>
      <c r="M356" s="92">
        <f t="shared" si="85"/>
        <v>5.280774720000001</v>
      </c>
      <c r="N356" s="93">
        <v>0.050000000000000003</v>
      </c>
      <c r="O356" s="94">
        <f t="shared" si="86"/>
        <v>1.3201936800000003</v>
      </c>
      <c r="P356" s="93">
        <v>0.050000000000000003</v>
      </c>
      <c r="Q356" s="94">
        <f t="shared" si="87"/>
        <v>1.3201936800000003</v>
      </c>
      <c r="R356" s="95">
        <f t="shared" si="88"/>
        <v>9.2400000000000002</v>
      </c>
      <c r="S356" s="96">
        <f t="shared" si="89"/>
        <v>18.48</v>
      </c>
      <c r="T356" s="97">
        <f t="shared" si="90"/>
        <v>0.60891065620008111</v>
      </c>
    </row>
    <row r="357" ht="15.95" customHeight="1">
      <c r="A357" s="351" t="s">
        <v>501</v>
      </c>
      <c r="B357" s="372" t="s">
        <v>314</v>
      </c>
      <c r="C357" s="40" t="s">
        <v>561</v>
      </c>
      <c r="D357" s="373">
        <v>1</v>
      </c>
      <c r="E357" s="374">
        <v>148</v>
      </c>
      <c r="F357" s="375">
        <v>0.34000000000000002</v>
      </c>
      <c r="G357" s="88">
        <f t="shared" si="80"/>
        <v>97</v>
      </c>
      <c r="H357" s="89">
        <f t="shared" si="81"/>
        <v>14.153270000000001</v>
      </c>
      <c r="I357" s="89">
        <f t="shared" si="82"/>
        <v>14.153270000000001</v>
      </c>
      <c r="J357" s="89">
        <f t="shared" si="83"/>
        <v>1.8399251000000001</v>
      </c>
      <c r="K357" s="90">
        <f t="shared" si="84"/>
        <v>12.313344900000001</v>
      </c>
      <c r="L357" s="91">
        <v>0.20000000000000001</v>
      </c>
      <c r="M357" s="92">
        <f t="shared" si="85"/>
        <v>2.4626689800000001</v>
      </c>
      <c r="N357" s="93">
        <v>0.050000000000000003</v>
      </c>
      <c r="O357" s="94">
        <f t="shared" si="86"/>
        <v>0.61566724500000003</v>
      </c>
      <c r="P357" s="93">
        <v>0.050000000000000003</v>
      </c>
      <c r="Q357" s="94">
        <f t="shared" si="87"/>
        <v>0.61566724500000003</v>
      </c>
      <c r="R357" s="95">
        <f t="shared" si="88"/>
        <v>8.6199999999999992</v>
      </c>
      <c r="S357" s="96">
        <f t="shared" si="89"/>
        <v>8.6199999999999992</v>
      </c>
      <c r="T357" s="97">
        <f t="shared" si="90"/>
        <v>0.60904653129630104</v>
      </c>
    </row>
    <row r="358" ht="15.95" customHeight="1">
      <c r="A358" s="351" t="s">
        <v>501</v>
      </c>
      <c r="B358" s="372" t="s">
        <v>284</v>
      </c>
      <c r="C358" s="59" t="str">
        <f>VLOOKUP(B358,'New template'!A:L,2,FALSE)</f>
        <v>E05071</v>
      </c>
      <c r="D358" s="373">
        <v>1</v>
      </c>
      <c r="E358" s="374">
        <v>148</v>
      </c>
      <c r="F358" s="375">
        <v>0.75</v>
      </c>
      <c r="G358" s="88">
        <f t="shared" ref="G358:G359" si="91">ROUNDDOWN(E358*(1-F358),0)</f>
        <v>37</v>
      </c>
      <c r="H358" s="89">
        <f t="shared" ref="H358:H359" si="92">G358*$C$6</f>
        <v>5.3986700000000001</v>
      </c>
      <c r="I358" s="89">
        <f t="shared" ref="I358:I359" si="93">H358*D358</f>
        <v>5.3986700000000001</v>
      </c>
      <c r="J358" s="89">
        <f t="shared" ref="J358:J359" si="94">H358*0.13</f>
        <v>0.70182710000000004</v>
      </c>
      <c r="K358" s="90">
        <f t="shared" ref="K358:K359" si="95">(H358-J358)*D358</f>
        <v>4.6968429</v>
      </c>
      <c r="L358" s="91">
        <v>0.20000000000000001</v>
      </c>
      <c r="M358" s="92">
        <f t="shared" ref="M358:M359" si="96">K358*L358</f>
        <v>0.93936858000000001</v>
      </c>
      <c r="N358" s="93">
        <v>0.050000000000000003</v>
      </c>
      <c r="O358" s="94">
        <f t="shared" ref="O358:O359" si="97">K358*N358</f>
        <v>0.234842145</v>
      </c>
      <c r="P358" s="93">
        <v>0.050000000000000003</v>
      </c>
      <c r="Q358" s="94">
        <f t="shared" ref="Q358:Q359" si="98">K358*P358</f>
        <v>0.234842145</v>
      </c>
      <c r="R358" s="95">
        <f t="shared" ref="R358:R359" si="99">IFERROR(ROUND((K358-M358-O358-Q358)/D358,2),0)</f>
        <v>3.29</v>
      </c>
      <c r="S358" s="96">
        <f t="shared" ref="S358:S359" si="100">+D358*R358</f>
        <v>3.29</v>
      </c>
      <c r="T358" s="97">
        <f t="shared" ref="T358:T359" si="101">S358/I358</f>
        <v>0.60940935452620737</v>
      </c>
    </row>
    <row r="359" ht="15.95" customHeight="1">
      <c r="A359" s="351" t="s">
        <v>501</v>
      </c>
      <c r="B359" s="372" t="s">
        <v>286</v>
      </c>
      <c r="C359" s="59" t="str">
        <f>VLOOKUP(B359,'New template'!A:L,2,FALSE)</f>
        <v>E06305</v>
      </c>
      <c r="D359" s="373">
        <v>1</v>
      </c>
      <c r="E359" s="374">
        <v>198</v>
      </c>
      <c r="F359" s="375">
        <v>0.75</v>
      </c>
      <c r="G359" s="88">
        <f t="shared" si="91"/>
        <v>49</v>
      </c>
      <c r="H359" s="89">
        <f t="shared" si="92"/>
        <v>7.1495900000000008</v>
      </c>
      <c r="I359" s="89">
        <f t="shared" si="93"/>
        <v>7.1495900000000008</v>
      </c>
      <c r="J359" s="89">
        <f t="shared" si="94"/>
        <v>0.92944670000000018</v>
      </c>
      <c r="K359" s="90">
        <f t="shared" si="95"/>
        <v>6.2201433000000002</v>
      </c>
      <c r="L359" s="91">
        <v>0.20000000000000001</v>
      </c>
      <c r="M359" s="92">
        <f t="shared" si="96"/>
        <v>1.2440286600000001</v>
      </c>
      <c r="N359" s="93">
        <v>0.050000000000000003</v>
      </c>
      <c r="O359" s="94">
        <f t="shared" si="97"/>
        <v>0.31100716500000003</v>
      </c>
      <c r="P359" s="93">
        <v>0.050000000000000003</v>
      </c>
      <c r="Q359" s="94">
        <f t="shared" si="98"/>
        <v>0.31100716500000003</v>
      </c>
      <c r="R359" s="95">
        <f t="shared" si="99"/>
        <v>4.3499999999999996</v>
      </c>
      <c r="S359" s="96">
        <f t="shared" si="100"/>
        <v>4.3499999999999996</v>
      </c>
      <c r="T359" s="97">
        <f t="shared" si="101"/>
        <v>0.60842649718375452</v>
      </c>
    </row>
    <row r="360" ht="15.95" customHeight="1">
      <c r="A360" s="349" t="s">
        <v>500</v>
      </c>
      <c r="B360" s="74"/>
      <c r="C360" s="75"/>
      <c r="D360" s="76">
        <f>SUM(D240:D359)</f>
        <v>25865</v>
      </c>
      <c r="E360" s="77"/>
      <c r="F360" s="78"/>
      <c r="G360" s="79"/>
      <c r="H360" s="80"/>
      <c r="I360" s="80">
        <f>SUM(I240:I359)</f>
        <v>183176.28946000009</v>
      </c>
      <c r="J360" s="81">
        <v>0.13</v>
      </c>
      <c r="K360" s="80">
        <f>SUM(K240:K359)</f>
        <v>159363.37183020008</v>
      </c>
      <c r="L360" s="81">
        <v>0.20000000000000001</v>
      </c>
      <c r="M360" s="80">
        <f>SUM(M240:M359)</f>
        <v>31872.674366039999</v>
      </c>
      <c r="N360" s="81">
        <f>O360/K360</f>
        <v>0.049999999999999975</v>
      </c>
      <c r="O360" s="80">
        <f>SUM(O240:O359)</f>
        <v>7968.1685915099997</v>
      </c>
      <c r="P360" s="81">
        <f>Q360/K360</f>
        <v>0.049999999999999975</v>
      </c>
      <c r="Q360" s="80">
        <f>SUM(Q240:Q359)</f>
        <v>7968.1685915099997</v>
      </c>
      <c r="R360" s="82"/>
      <c r="S360" s="80">
        <f>SUM(S240:S359)</f>
        <v>111530.28999999999</v>
      </c>
      <c r="T360" s="81">
        <v>0.60999999999999999</v>
      </c>
    </row>
    <row r="361" ht="15.95" customHeight="1">
      <c r="A361" s="352" t="s">
        <v>502</v>
      </c>
      <c r="B361" s="39" t="s">
        <v>22</v>
      </c>
      <c r="C361" s="40" t="s">
        <v>23</v>
      </c>
      <c r="D361" s="41">
        <v>0</v>
      </c>
      <c r="E361" s="42">
        <v>278</v>
      </c>
      <c r="F361" s="43">
        <v>0</v>
      </c>
      <c r="G361" s="44">
        <f t="shared" ref="G361:G392" si="102">ROUNDDOWN(E361*(1-F361),0)</f>
        <v>278</v>
      </c>
      <c r="H361" s="45">
        <f t="shared" ref="H361:H392" si="103">G361*$C$6</f>
        <v>40.562980000000003</v>
      </c>
      <c r="I361" s="45">
        <f t="shared" ref="I361:I392" si="104">H361*D361</f>
        <v>0</v>
      </c>
      <c r="J361" s="45">
        <f t="shared" ref="J361:J392" si="105">H361*0.13</f>
        <v>5.2731874000000003</v>
      </c>
      <c r="K361" s="46">
        <f t="shared" ref="K361:K392" si="106">(H361-J361)*D361</f>
        <v>0</v>
      </c>
      <c r="L361" s="47">
        <v>0.20000000000000001</v>
      </c>
      <c r="M361" s="48">
        <f t="shared" ref="M361:M392" si="107">K361*L361</f>
        <v>0</v>
      </c>
      <c r="N361" s="49">
        <v>0.050000000000000003</v>
      </c>
      <c r="O361" s="50">
        <f t="shared" ref="O361:O392" si="108">K361*N361</f>
        <v>0</v>
      </c>
      <c r="P361" s="49">
        <v>0.050000000000000003</v>
      </c>
      <c r="Q361" s="50">
        <f t="shared" ref="Q361:Q392" si="109">K361*P361</f>
        <v>0</v>
      </c>
      <c r="R361" s="51">
        <f t="shared" ref="R361:R392" si="110">IFERROR(ROUND((K361-M361-O361-Q361)/D361,2),0)</f>
        <v>0</v>
      </c>
      <c r="S361" s="52">
        <f t="shared" ref="S361:S392" si="111">+D361*R361</f>
        <v>0</v>
      </c>
      <c r="T361" s="53" t="e">
        <f t="shared" ref="T361:T392" si="112">S361/I361</f>
        <v>#DIV/0!</v>
      </c>
    </row>
    <row r="362" ht="15.95" customHeight="1">
      <c r="A362" s="352" t="s">
        <v>502</v>
      </c>
      <c r="B362" s="39" t="s">
        <v>24</v>
      </c>
      <c r="C362" s="40" t="s">
        <v>25</v>
      </c>
      <c r="D362" s="41">
        <f>VLOOKUP(B362,[1]銷售庫存統計總表!B:N,13,FALSE)</f>
        <v>0</v>
      </c>
      <c r="E362" s="42">
        <v>278</v>
      </c>
      <c r="F362" s="43">
        <v>0</v>
      </c>
      <c r="G362" s="44">
        <f t="shared" si="102"/>
        <v>278</v>
      </c>
      <c r="H362" s="45">
        <f t="shared" si="103"/>
        <v>40.562980000000003</v>
      </c>
      <c r="I362" s="45">
        <f t="shared" si="104"/>
        <v>0</v>
      </c>
      <c r="J362" s="45">
        <f t="shared" si="105"/>
        <v>5.2731874000000003</v>
      </c>
      <c r="K362" s="46">
        <f t="shared" si="106"/>
        <v>0</v>
      </c>
      <c r="L362" s="47">
        <v>0.20000000000000001</v>
      </c>
      <c r="M362" s="48">
        <f t="shared" si="107"/>
        <v>0</v>
      </c>
      <c r="N362" s="49">
        <v>0.050000000000000003</v>
      </c>
      <c r="O362" s="50">
        <f t="shared" si="108"/>
        <v>0</v>
      </c>
      <c r="P362" s="49">
        <v>0.050000000000000003</v>
      </c>
      <c r="Q362" s="50">
        <f t="shared" si="109"/>
        <v>0</v>
      </c>
      <c r="R362" s="51">
        <f t="shared" si="110"/>
        <v>0</v>
      </c>
      <c r="S362" s="52">
        <f t="shared" si="111"/>
        <v>0</v>
      </c>
      <c r="T362" s="53" t="e">
        <f t="shared" si="112"/>
        <v>#DIV/0!</v>
      </c>
    </row>
    <row r="363" ht="15.95" customHeight="1">
      <c r="A363" s="352" t="s">
        <v>502</v>
      </c>
      <c r="B363" s="39" t="s">
        <v>26</v>
      </c>
      <c r="C363" s="40" t="s">
        <v>27</v>
      </c>
      <c r="D363" s="41">
        <v>0</v>
      </c>
      <c r="E363" s="42">
        <v>268</v>
      </c>
      <c r="F363" s="43">
        <v>0</v>
      </c>
      <c r="G363" s="44">
        <f t="shared" si="102"/>
        <v>268</v>
      </c>
      <c r="H363" s="45">
        <f t="shared" si="103"/>
        <v>39.103880000000004</v>
      </c>
      <c r="I363" s="45">
        <f t="shared" si="104"/>
        <v>0</v>
      </c>
      <c r="J363" s="45">
        <f t="shared" si="105"/>
        <v>5.0835044000000007</v>
      </c>
      <c r="K363" s="46">
        <f t="shared" si="106"/>
        <v>0</v>
      </c>
      <c r="L363" s="47">
        <v>0.20000000000000001</v>
      </c>
      <c r="M363" s="48">
        <f t="shared" si="107"/>
        <v>0</v>
      </c>
      <c r="N363" s="49">
        <v>0.050000000000000003</v>
      </c>
      <c r="O363" s="50">
        <f t="shared" si="108"/>
        <v>0</v>
      </c>
      <c r="P363" s="49">
        <v>0.050000000000000003</v>
      </c>
      <c r="Q363" s="50">
        <f t="shared" si="109"/>
        <v>0</v>
      </c>
      <c r="R363" s="51">
        <f t="shared" si="110"/>
        <v>0</v>
      </c>
      <c r="S363" s="52">
        <f t="shared" si="111"/>
        <v>0</v>
      </c>
      <c r="T363" s="53" t="e">
        <f t="shared" si="112"/>
        <v>#DIV/0!</v>
      </c>
    </row>
    <row r="364" ht="15.95" customHeight="1">
      <c r="A364" s="352" t="s">
        <v>502</v>
      </c>
      <c r="B364" s="39" t="s">
        <v>28</v>
      </c>
      <c r="C364" s="40" t="s">
        <v>29</v>
      </c>
      <c r="D364" s="41">
        <v>0</v>
      </c>
      <c r="E364" s="42">
        <v>368</v>
      </c>
      <c r="F364" s="43">
        <v>0</v>
      </c>
      <c r="G364" s="44">
        <f t="shared" si="102"/>
        <v>368</v>
      </c>
      <c r="H364" s="45">
        <f t="shared" si="103"/>
        <v>53.694880000000005</v>
      </c>
      <c r="I364" s="45">
        <f t="shared" si="104"/>
        <v>0</v>
      </c>
      <c r="J364" s="45">
        <f t="shared" si="105"/>
        <v>6.9803344000000012</v>
      </c>
      <c r="K364" s="46">
        <f t="shared" si="106"/>
        <v>0</v>
      </c>
      <c r="L364" s="47">
        <v>0.20000000000000001</v>
      </c>
      <c r="M364" s="48">
        <f t="shared" si="107"/>
        <v>0</v>
      </c>
      <c r="N364" s="49">
        <v>0.050000000000000003</v>
      </c>
      <c r="O364" s="50">
        <f t="shared" si="108"/>
        <v>0</v>
      </c>
      <c r="P364" s="49">
        <v>0.050000000000000003</v>
      </c>
      <c r="Q364" s="50">
        <f t="shared" si="109"/>
        <v>0</v>
      </c>
      <c r="R364" s="51">
        <f t="shared" si="110"/>
        <v>0</v>
      </c>
      <c r="S364" s="52">
        <f t="shared" si="111"/>
        <v>0</v>
      </c>
      <c r="T364" s="53" t="e">
        <f t="shared" si="112"/>
        <v>#DIV/0!</v>
      </c>
    </row>
    <row r="365" ht="15.95" customHeight="1">
      <c r="A365" s="352" t="s">
        <v>502</v>
      </c>
      <c r="B365" s="39" t="s">
        <v>30</v>
      </c>
      <c r="C365" s="40" t="s">
        <v>31</v>
      </c>
      <c r="D365" s="41">
        <v>0</v>
      </c>
      <c r="E365" s="42">
        <v>498</v>
      </c>
      <c r="F365" s="43">
        <v>0</v>
      </c>
      <c r="G365" s="44">
        <f t="shared" si="102"/>
        <v>498</v>
      </c>
      <c r="H365" s="45">
        <f t="shared" si="103"/>
        <v>72.663180000000011</v>
      </c>
      <c r="I365" s="45">
        <f t="shared" si="104"/>
        <v>0</v>
      </c>
      <c r="J365" s="45">
        <f t="shared" si="105"/>
        <v>9.4462134000000013</v>
      </c>
      <c r="K365" s="46">
        <f t="shared" si="106"/>
        <v>0</v>
      </c>
      <c r="L365" s="47">
        <v>0.20000000000000001</v>
      </c>
      <c r="M365" s="48">
        <f t="shared" si="107"/>
        <v>0</v>
      </c>
      <c r="N365" s="49">
        <v>0.050000000000000003</v>
      </c>
      <c r="O365" s="50">
        <f t="shared" si="108"/>
        <v>0</v>
      </c>
      <c r="P365" s="49">
        <v>0.050000000000000003</v>
      </c>
      <c r="Q365" s="50">
        <f t="shared" si="109"/>
        <v>0</v>
      </c>
      <c r="R365" s="51">
        <f t="shared" si="110"/>
        <v>0</v>
      </c>
      <c r="S365" s="52">
        <f t="shared" si="111"/>
        <v>0</v>
      </c>
      <c r="T365" s="53" t="e">
        <f t="shared" si="112"/>
        <v>#DIV/0!</v>
      </c>
    </row>
    <row r="366" ht="15.95" customHeight="1">
      <c r="A366" s="352" t="s">
        <v>502</v>
      </c>
      <c r="B366" s="39" t="s">
        <v>32</v>
      </c>
      <c r="C366" s="40" t="s">
        <v>33</v>
      </c>
      <c r="D366" s="41">
        <v>0</v>
      </c>
      <c r="E366" s="42">
        <v>298</v>
      </c>
      <c r="F366" s="43">
        <v>0</v>
      </c>
      <c r="G366" s="44">
        <f t="shared" si="102"/>
        <v>298</v>
      </c>
      <c r="H366" s="45">
        <f t="shared" si="103"/>
        <v>43.481180000000002</v>
      </c>
      <c r="I366" s="45">
        <f t="shared" si="104"/>
        <v>0</v>
      </c>
      <c r="J366" s="45">
        <f t="shared" si="105"/>
        <v>5.6525534000000004</v>
      </c>
      <c r="K366" s="46">
        <f t="shared" si="106"/>
        <v>0</v>
      </c>
      <c r="L366" s="47">
        <v>0.20000000000000001</v>
      </c>
      <c r="M366" s="48">
        <f t="shared" si="107"/>
        <v>0</v>
      </c>
      <c r="N366" s="49">
        <v>0.050000000000000003</v>
      </c>
      <c r="O366" s="50">
        <f t="shared" si="108"/>
        <v>0</v>
      </c>
      <c r="P366" s="49">
        <v>0.050000000000000003</v>
      </c>
      <c r="Q366" s="50">
        <f t="shared" si="109"/>
        <v>0</v>
      </c>
      <c r="R366" s="51">
        <f t="shared" si="110"/>
        <v>0</v>
      </c>
      <c r="S366" s="52">
        <f t="shared" si="111"/>
        <v>0</v>
      </c>
      <c r="T366" s="53" t="e">
        <f t="shared" si="112"/>
        <v>#DIV/0!</v>
      </c>
    </row>
    <row r="367" ht="15.95" customHeight="1">
      <c r="A367" s="352" t="s">
        <v>502</v>
      </c>
      <c r="B367" s="39" t="s">
        <v>34</v>
      </c>
      <c r="C367" s="40" t="s">
        <v>35</v>
      </c>
      <c r="D367" s="41">
        <v>0</v>
      </c>
      <c r="E367" s="42">
        <v>348</v>
      </c>
      <c r="F367" s="43">
        <v>0</v>
      </c>
      <c r="G367" s="44">
        <f t="shared" si="102"/>
        <v>348</v>
      </c>
      <c r="H367" s="45">
        <f t="shared" si="103"/>
        <v>50.776680000000006</v>
      </c>
      <c r="I367" s="45">
        <f t="shared" si="104"/>
        <v>0</v>
      </c>
      <c r="J367" s="45">
        <f t="shared" si="105"/>
        <v>6.6009684000000011</v>
      </c>
      <c r="K367" s="46">
        <f t="shared" si="106"/>
        <v>0</v>
      </c>
      <c r="L367" s="47">
        <v>0.20000000000000001</v>
      </c>
      <c r="M367" s="48">
        <f t="shared" si="107"/>
        <v>0</v>
      </c>
      <c r="N367" s="49">
        <v>0.050000000000000003</v>
      </c>
      <c r="O367" s="50">
        <f t="shared" si="108"/>
        <v>0</v>
      </c>
      <c r="P367" s="49">
        <v>0.050000000000000003</v>
      </c>
      <c r="Q367" s="50">
        <f t="shared" si="109"/>
        <v>0</v>
      </c>
      <c r="R367" s="51">
        <f t="shared" si="110"/>
        <v>0</v>
      </c>
      <c r="S367" s="52">
        <f t="shared" si="111"/>
        <v>0</v>
      </c>
      <c r="T367" s="53" t="e">
        <f t="shared" si="112"/>
        <v>#DIV/0!</v>
      </c>
    </row>
    <row r="368" ht="15.95" customHeight="1">
      <c r="A368" s="352" t="s">
        <v>502</v>
      </c>
      <c r="B368" s="54" t="s">
        <v>36</v>
      </c>
      <c r="C368" s="55" t="s">
        <v>37</v>
      </c>
      <c r="D368" s="41">
        <v>0</v>
      </c>
      <c r="E368" s="42">
        <v>248</v>
      </c>
      <c r="F368" s="43">
        <v>0</v>
      </c>
      <c r="G368" s="44">
        <f t="shared" si="102"/>
        <v>248</v>
      </c>
      <c r="H368" s="45">
        <f t="shared" si="103"/>
        <v>36.185680000000005</v>
      </c>
      <c r="I368" s="45">
        <f t="shared" si="104"/>
        <v>0</v>
      </c>
      <c r="J368" s="45">
        <f t="shared" si="105"/>
        <v>4.7041384000000006</v>
      </c>
      <c r="K368" s="46">
        <f t="shared" si="106"/>
        <v>0</v>
      </c>
      <c r="L368" s="47">
        <v>0.20000000000000001</v>
      </c>
      <c r="M368" s="48">
        <f t="shared" si="107"/>
        <v>0</v>
      </c>
      <c r="N368" s="49">
        <v>0.050000000000000003</v>
      </c>
      <c r="O368" s="50">
        <f t="shared" si="108"/>
        <v>0</v>
      </c>
      <c r="P368" s="49">
        <v>0.050000000000000003</v>
      </c>
      <c r="Q368" s="50">
        <f t="shared" si="109"/>
        <v>0</v>
      </c>
      <c r="R368" s="51">
        <f t="shared" si="110"/>
        <v>0</v>
      </c>
      <c r="S368" s="52">
        <f t="shared" si="111"/>
        <v>0</v>
      </c>
      <c r="T368" s="53" t="e">
        <f t="shared" si="112"/>
        <v>#DIV/0!</v>
      </c>
    </row>
    <row r="369" ht="15.95" customHeight="1">
      <c r="A369" s="352" t="s">
        <v>502</v>
      </c>
      <c r="B369" s="56" t="s">
        <v>38</v>
      </c>
      <c r="C369" s="40" t="s">
        <v>39</v>
      </c>
      <c r="D369" s="41">
        <f>VLOOKUP(B369,[1]銷售庫存統計總表!B:N,13,FALSE)</f>
        <v>0</v>
      </c>
      <c r="E369" s="42">
        <v>268</v>
      </c>
      <c r="F369" s="43">
        <v>0</v>
      </c>
      <c r="G369" s="44">
        <f t="shared" si="102"/>
        <v>268</v>
      </c>
      <c r="H369" s="45">
        <f t="shared" si="103"/>
        <v>39.103880000000004</v>
      </c>
      <c r="I369" s="45">
        <f t="shared" si="104"/>
        <v>0</v>
      </c>
      <c r="J369" s="45">
        <f t="shared" si="105"/>
        <v>5.0835044000000007</v>
      </c>
      <c r="K369" s="46">
        <f t="shared" si="106"/>
        <v>0</v>
      </c>
      <c r="L369" s="47">
        <v>0.20000000000000001</v>
      </c>
      <c r="M369" s="48">
        <f t="shared" si="107"/>
        <v>0</v>
      </c>
      <c r="N369" s="49">
        <v>0.050000000000000003</v>
      </c>
      <c r="O369" s="50">
        <f t="shared" si="108"/>
        <v>0</v>
      </c>
      <c r="P369" s="49">
        <v>0.050000000000000003</v>
      </c>
      <c r="Q369" s="50">
        <f t="shared" si="109"/>
        <v>0</v>
      </c>
      <c r="R369" s="51">
        <f t="shared" si="110"/>
        <v>0</v>
      </c>
      <c r="S369" s="52">
        <f t="shared" si="111"/>
        <v>0</v>
      </c>
      <c r="T369" s="53" t="e">
        <f t="shared" si="112"/>
        <v>#DIV/0!</v>
      </c>
    </row>
    <row r="370" ht="15.95" customHeight="1">
      <c r="A370" s="352" t="s">
        <v>502</v>
      </c>
      <c r="B370" s="56" t="s">
        <v>40</v>
      </c>
      <c r="C370" s="40" t="s">
        <v>41</v>
      </c>
      <c r="D370" s="41">
        <f>VLOOKUP(B370,[1]銷售庫存統計總表!B:N,13,FALSE)</f>
        <v>0</v>
      </c>
      <c r="E370" s="42">
        <v>288</v>
      </c>
      <c r="F370" s="43">
        <v>0</v>
      </c>
      <c r="G370" s="44">
        <f t="shared" si="102"/>
        <v>288</v>
      </c>
      <c r="H370" s="45">
        <f t="shared" si="103"/>
        <v>42.022080000000003</v>
      </c>
      <c r="I370" s="45">
        <f t="shared" si="104"/>
        <v>0</v>
      </c>
      <c r="J370" s="45">
        <f t="shared" si="105"/>
        <v>5.4628704000000008</v>
      </c>
      <c r="K370" s="46">
        <f t="shared" si="106"/>
        <v>0</v>
      </c>
      <c r="L370" s="47">
        <v>0.20000000000000001</v>
      </c>
      <c r="M370" s="48">
        <f t="shared" si="107"/>
        <v>0</v>
      </c>
      <c r="N370" s="49">
        <v>0.050000000000000003</v>
      </c>
      <c r="O370" s="50">
        <f t="shared" si="108"/>
        <v>0</v>
      </c>
      <c r="P370" s="49">
        <v>0.050000000000000003</v>
      </c>
      <c r="Q370" s="50">
        <f t="shared" si="109"/>
        <v>0</v>
      </c>
      <c r="R370" s="51">
        <f t="shared" si="110"/>
        <v>0</v>
      </c>
      <c r="S370" s="52">
        <f t="shared" si="111"/>
        <v>0</v>
      </c>
      <c r="T370" s="53" t="e">
        <f t="shared" si="112"/>
        <v>#DIV/0!</v>
      </c>
    </row>
    <row r="371" ht="15.95" customHeight="1">
      <c r="A371" s="352" t="s">
        <v>502</v>
      </c>
      <c r="B371" s="56" t="s">
        <v>42</v>
      </c>
      <c r="C371" s="55" t="s">
        <v>43</v>
      </c>
      <c r="D371" s="41">
        <v>0</v>
      </c>
      <c r="E371" s="42">
        <v>198</v>
      </c>
      <c r="F371" s="43">
        <v>0</v>
      </c>
      <c r="G371" s="44">
        <f t="shared" si="102"/>
        <v>198</v>
      </c>
      <c r="H371" s="45">
        <f t="shared" si="103"/>
        <v>28.890180000000001</v>
      </c>
      <c r="I371" s="45">
        <f t="shared" si="104"/>
        <v>0</v>
      </c>
      <c r="J371" s="45">
        <f t="shared" si="105"/>
        <v>3.7557234000000004</v>
      </c>
      <c r="K371" s="46">
        <f t="shared" si="106"/>
        <v>0</v>
      </c>
      <c r="L371" s="47">
        <v>0.20000000000000001</v>
      </c>
      <c r="M371" s="48">
        <f t="shared" si="107"/>
        <v>0</v>
      </c>
      <c r="N371" s="49">
        <v>0.050000000000000003</v>
      </c>
      <c r="O371" s="50">
        <f t="shared" si="108"/>
        <v>0</v>
      </c>
      <c r="P371" s="49">
        <v>0.050000000000000003</v>
      </c>
      <c r="Q371" s="50">
        <f t="shared" si="109"/>
        <v>0</v>
      </c>
      <c r="R371" s="51">
        <f t="shared" si="110"/>
        <v>0</v>
      </c>
      <c r="S371" s="52">
        <f t="shared" si="111"/>
        <v>0</v>
      </c>
      <c r="T371" s="53" t="e">
        <f t="shared" si="112"/>
        <v>#DIV/0!</v>
      </c>
    </row>
    <row r="372" ht="15.95" customHeight="1">
      <c r="A372" s="352" t="s">
        <v>502</v>
      </c>
      <c r="B372" s="56" t="s">
        <v>44</v>
      </c>
      <c r="C372" s="40" t="s">
        <v>45</v>
      </c>
      <c r="D372" s="41">
        <f>VLOOKUP(B372,[1]銷售庫存統計總表!B:N,13,FALSE)</f>
        <v>0</v>
      </c>
      <c r="E372" s="42">
        <v>298</v>
      </c>
      <c r="F372" s="43">
        <v>0</v>
      </c>
      <c r="G372" s="44">
        <f t="shared" si="102"/>
        <v>298</v>
      </c>
      <c r="H372" s="45">
        <f t="shared" si="103"/>
        <v>43.481180000000002</v>
      </c>
      <c r="I372" s="45">
        <f t="shared" si="104"/>
        <v>0</v>
      </c>
      <c r="J372" s="45">
        <f t="shared" si="105"/>
        <v>5.6525534000000004</v>
      </c>
      <c r="K372" s="46">
        <f t="shared" si="106"/>
        <v>0</v>
      </c>
      <c r="L372" s="47">
        <v>0.20000000000000001</v>
      </c>
      <c r="M372" s="48">
        <f t="shared" si="107"/>
        <v>0</v>
      </c>
      <c r="N372" s="49">
        <v>0.050000000000000003</v>
      </c>
      <c r="O372" s="50">
        <f t="shared" si="108"/>
        <v>0</v>
      </c>
      <c r="P372" s="49">
        <v>0.050000000000000003</v>
      </c>
      <c r="Q372" s="50">
        <f t="shared" si="109"/>
        <v>0</v>
      </c>
      <c r="R372" s="51">
        <f t="shared" si="110"/>
        <v>0</v>
      </c>
      <c r="S372" s="52">
        <f t="shared" si="111"/>
        <v>0</v>
      </c>
      <c r="T372" s="53" t="e">
        <f t="shared" si="112"/>
        <v>#DIV/0!</v>
      </c>
    </row>
    <row r="373" ht="15.95" customHeight="1">
      <c r="A373" s="352" t="s">
        <v>502</v>
      </c>
      <c r="B373" s="56" t="s">
        <v>46</v>
      </c>
      <c r="C373" s="40" t="s">
        <v>47</v>
      </c>
      <c r="D373" s="41">
        <v>0</v>
      </c>
      <c r="E373" s="42">
        <v>398</v>
      </c>
      <c r="F373" s="43">
        <v>0</v>
      </c>
      <c r="G373" s="44">
        <f t="shared" si="102"/>
        <v>398</v>
      </c>
      <c r="H373" s="45">
        <f t="shared" si="103"/>
        <v>58.072180000000003</v>
      </c>
      <c r="I373" s="45">
        <f t="shared" si="104"/>
        <v>0</v>
      </c>
      <c r="J373" s="45">
        <f t="shared" si="105"/>
        <v>7.5493834000000009</v>
      </c>
      <c r="K373" s="46">
        <f t="shared" si="106"/>
        <v>0</v>
      </c>
      <c r="L373" s="47">
        <v>0.20000000000000001</v>
      </c>
      <c r="M373" s="48">
        <f t="shared" si="107"/>
        <v>0</v>
      </c>
      <c r="N373" s="49">
        <v>0.050000000000000003</v>
      </c>
      <c r="O373" s="50">
        <f t="shared" si="108"/>
        <v>0</v>
      </c>
      <c r="P373" s="49">
        <v>0.050000000000000003</v>
      </c>
      <c r="Q373" s="50">
        <f t="shared" si="109"/>
        <v>0</v>
      </c>
      <c r="R373" s="51">
        <f t="shared" si="110"/>
        <v>0</v>
      </c>
      <c r="S373" s="52">
        <f t="shared" si="111"/>
        <v>0</v>
      </c>
      <c r="T373" s="53" t="e">
        <f t="shared" si="112"/>
        <v>#DIV/0!</v>
      </c>
    </row>
    <row r="374" ht="15.95" customHeight="1">
      <c r="A374" s="352" t="s">
        <v>502</v>
      </c>
      <c r="B374" s="39" t="s">
        <v>48</v>
      </c>
      <c r="C374" s="40" t="s">
        <v>49</v>
      </c>
      <c r="D374" s="41">
        <v>0</v>
      </c>
      <c r="E374" s="42">
        <v>268</v>
      </c>
      <c r="F374" s="43">
        <v>0</v>
      </c>
      <c r="G374" s="44">
        <f t="shared" si="102"/>
        <v>268</v>
      </c>
      <c r="H374" s="45">
        <f t="shared" si="103"/>
        <v>39.103880000000004</v>
      </c>
      <c r="I374" s="45">
        <f t="shared" si="104"/>
        <v>0</v>
      </c>
      <c r="J374" s="45">
        <f t="shared" si="105"/>
        <v>5.0835044000000007</v>
      </c>
      <c r="K374" s="46">
        <f t="shared" si="106"/>
        <v>0</v>
      </c>
      <c r="L374" s="47">
        <v>0.20000000000000001</v>
      </c>
      <c r="M374" s="48">
        <f t="shared" si="107"/>
        <v>0</v>
      </c>
      <c r="N374" s="49">
        <v>0.050000000000000003</v>
      </c>
      <c r="O374" s="50">
        <f t="shared" si="108"/>
        <v>0</v>
      </c>
      <c r="P374" s="49">
        <v>0.050000000000000003</v>
      </c>
      <c r="Q374" s="50">
        <f t="shared" si="109"/>
        <v>0</v>
      </c>
      <c r="R374" s="51">
        <f t="shared" si="110"/>
        <v>0</v>
      </c>
      <c r="S374" s="52">
        <f t="shared" si="111"/>
        <v>0</v>
      </c>
      <c r="T374" s="53" t="e">
        <f t="shared" si="112"/>
        <v>#DIV/0!</v>
      </c>
    </row>
    <row r="375" ht="15.95" customHeight="1">
      <c r="A375" s="352" t="s">
        <v>502</v>
      </c>
      <c r="B375" s="39" t="s">
        <v>50</v>
      </c>
      <c r="C375" s="40" t="s">
        <v>51</v>
      </c>
      <c r="D375" s="41">
        <v>0</v>
      </c>
      <c r="E375" s="42">
        <v>368</v>
      </c>
      <c r="F375" s="43">
        <v>0</v>
      </c>
      <c r="G375" s="44">
        <f t="shared" si="102"/>
        <v>368</v>
      </c>
      <c r="H375" s="45">
        <f t="shared" si="103"/>
        <v>53.694880000000005</v>
      </c>
      <c r="I375" s="45">
        <f t="shared" si="104"/>
        <v>0</v>
      </c>
      <c r="J375" s="45">
        <f t="shared" si="105"/>
        <v>6.9803344000000012</v>
      </c>
      <c r="K375" s="46">
        <f t="shared" si="106"/>
        <v>0</v>
      </c>
      <c r="L375" s="47">
        <v>0.20000000000000001</v>
      </c>
      <c r="M375" s="48">
        <f t="shared" si="107"/>
        <v>0</v>
      </c>
      <c r="N375" s="49">
        <v>0.050000000000000003</v>
      </c>
      <c r="O375" s="50">
        <f t="shared" si="108"/>
        <v>0</v>
      </c>
      <c r="P375" s="49">
        <v>0.050000000000000003</v>
      </c>
      <c r="Q375" s="50">
        <f t="shared" si="109"/>
        <v>0</v>
      </c>
      <c r="R375" s="51">
        <f t="shared" si="110"/>
        <v>0</v>
      </c>
      <c r="S375" s="52">
        <f t="shared" si="111"/>
        <v>0</v>
      </c>
      <c r="T375" s="53" t="e">
        <f t="shared" si="112"/>
        <v>#DIV/0!</v>
      </c>
    </row>
    <row r="376" ht="15.95" customHeight="1">
      <c r="A376" s="352" t="s">
        <v>502</v>
      </c>
      <c r="B376" s="39" t="s">
        <v>52</v>
      </c>
      <c r="C376" s="40" t="s">
        <v>53</v>
      </c>
      <c r="D376" s="41">
        <v>0</v>
      </c>
      <c r="E376" s="42">
        <v>198</v>
      </c>
      <c r="F376" s="43">
        <v>0</v>
      </c>
      <c r="G376" s="44">
        <f t="shared" si="102"/>
        <v>198</v>
      </c>
      <c r="H376" s="45">
        <f t="shared" si="103"/>
        <v>28.890180000000001</v>
      </c>
      <c r="I376" s="45">
        <f t="shared" si="104"/>
        <v>0</v>
      </c>
      <c r="J376" s="45">
        <f t="shared" si="105"/>
        <v>3.7557234000000004</v>
      </c>
      <c r="K376" s="46">
        <f t="shared" si="106"/>
        <v>0</v>
      </c>
      <c r="L376" s="47">
        <v>0.20000000000000001</v>
      </c>
      <c r="M376" s="48">
        <f t="shared" si="107"/>
        <v>0</v>
      </c>
      <c r="N376" s="49">
        <v>0.050000000000000003</v>
      </c>
      <c r="O376" s="50">
        <f t="shared" si="108"/>
        <v>0</v>
      </c>
      <c r="P376" s="49">
        <v>0.050000000000000003</v>
      </c>
      <c r="Q376" s="50">
        <f t="shared" si="109"/>
        <v>0</v>
      </c>
      <c r="R376" s="51">
        <f t="shared" si="110"/>
        <v>0</v>
      </c>
      <c r="S376" s="52">
        <f t="shared" si="111"/>
        <v>0</v>
      </c>
      <c r="T376" s="53" t="e">
        <f t="shared" si="112"/>
        <v>#DIV/0!</v>
      </c>
    </row>
    <row r="377" ht="15.95" customHeight="1">
      <c r="A377" s="352" t="s">
        <v>502</v>
      </c>
      <c r="B377" s="39" t="s">
        <v>54</v>
      </c>
      <c r="C377" s="40" t="s">
        <v>55</v>
      </c>
      <c r="D377" s="41">
        <v>0</v>
      </c>
      <c r="E377" s="42">
        <v>198</v>
      </c>
      <c r="F377" s="43">
        <v>0</v>
      </c>
      <c r="G377" s="44">
        <f t="shared" si="102"/>
        <v>198</v>
      </c>
      <c r="H377" s="45">
        <f t="shared" si="103"/>
        <v>28.890180000000001</v>
      </c>
      <c r="I377" s="45">
        <f t="shared" si="104"/>
        <v>0</v>
      </c>
      <c r="J377" s="45">
        <f t="shared" si="105"/>
        <v>3.7557234000000004</v>
      </c>
      <c r="K377" s="46">
        <f t="shared" si="106"/>
        <v>0</v>
      </c>
      <c r="L377" s="47">
        <v>0.20000000000000001</v>
      </c>
      <c r="M377" s="48">
        <f t="shared" si="107"/>
        <v>0</v>
      </c>
      <c r="N377" s="49">
        <v>0.050000000000000003</v>
      </c>
      <c r="O377" s="50">
        <f t="shared" si="108"/>
        <v>0</v>
      </c>
      <c r="P377" s="49">
        <v>0.050000000000000003</v>
      </c>
      <c r="Q377" s="50">
        <f t="shared" si="109"/>
        <v>0</v>
      </c>
      <c r="R377" s="51">
        <f t="shared" si="110"/>
        <v>0</v>
      </c>
      <c r="S377" s="52">
        <f t="shared" si="111"/>
        <v>0</v>
      </c>
      <c r="T377" s="53" t="e">
        <f t="shared" si="112"/>
        <v>#DIV/0!</v>
      </c>
    </row>
    <row r="378" ht="15.95" customHeight="1">
      <c r="A378" s="352" t="s">
        <v>502</v>
      </c>
      <c r="B378" s="39" t="s">
        <v>56</v>
      </c>
      <c r="C378" s="40" t="s">
        <v>57</v>
      </c>
      <c r="D378" s="41">
        <v>0</v>
      </c>
      <c r="E378" s="42">
        <v>268</v>
      </c>
      <c r="F378" s="43">
        <v>0</v>
      </c>
      <c r="G378" s="44">
        <f t="shared" si="102"/>
        <v>268</v>
      </c>
      <c r="H378" s="45">
        <f t="shared" si="103"/>
        <v>39.103880000000004</v>
      </c>
      <c r="I378" s="45">
        <f t="shared" si="104"/>
        <v>0</v>
      </c>
      <c r="J378" s="45">
        <f t="shared" si="105"/>
        <v>5.0835044000000007</v>
      </c>
      <c r="K378" s="46">
        <f t="shared" si="106"/>
        <v>0</v>
      </c>
      <c r="L378" s="47">
        <v>0.20000000000000001</v>
      </c>
      <c r="M378" s="48">
        <f t="shared" si="107"/>
        <v>0</v>
      </c>
      <c r="N378" s="49">
        <v>0.050000000000000003</v>
      </c>
      <c r="O378" s="50">
        <f t="shared" si="108"/>
        <v>0</v>
      </c>
      <c r="P378" s="49">
        <v>0.050000000000000003</v>
      </c>
      <c r="Q378" s="50">
        <f t="shared" si="109"/>
        <v>0</v>
      </c>
      <c r="R378" s="51">
        <f t="shared" si="110"/>
        <v>0</v>
      </c>
      <c r="S378" s="52">
        <f t="shared" si="111"/>
        <v>0</v>
      </c>
      <c r="T378" s="53" t="e">
        <f t="shared" si="112"/>
        <v>#DIV/0!</v>
      </c>
    </row>
    <row r="379" ht="15.95" customHeight="1">
      <c r="A379" s="352" t="s">
        <v>502</v>
      </c>
      <c r="B379" s="39" t="s">
        <v>58</v>
      </c>
      <c r="C379" s="40" t="s">
        <v>59</v>
      </c>
      <c r="D379" s="41">
        <v>0</v>
      </c>
      <c r="E379" s="42">
        <v>138</v>
      </c>
      <c r="F379" s="43">
        <v>0</v>
      </c>
      <c r="G379" s="44">
        <f t="shared" si="102"/>
        <v>138</v>
      </c>
      <c r="H379" s="45">
        <f t="shared" si="103"/>
        <v>20.135580000000001</v>
      </c>
      <c r="I379" s="45">
        <f t="shared" si="104"/>
        <v>0</v>
      </c>
      <c r="J379" s="45">
        <f t="shared" si="105"/>
        <v>2.6176254000000001</v>
      </c>
      <c r="K379" s="46">
        <f t="shared" si="106"/>
        <v>0</v>
      </c>
      <c r="L379" s="47">
        <v>0.20000000000000001</v>
      </c>
      <c r="M379" s="48">
        <f t="shared" si="107"/>
        <v>0</v>
      </c>
      <c r="N379" s="49">
        <v>0.050000000000000003</v>
      </c>
      <c r="O379" s="50">
        <f t="shared" si="108"/>
        <v>0</v>
      </c>
      <c r="P379" s="49">
        <v>0.050000000000000003</v>
      </c>
      <c r="Q379" s="50">
        <f t="shared" si="109"/>
        <v>0</v>
      </c>
      <c r="R379" s="51">
        <f t="shared" si="110"/>
        <v>0</v>
      </c>
      <c r="S379" s="52">
        <f t="shared" si="111"/>
        <v>0</v>
      </c>
      <c r="T379" s="53" t="e">
        <f t="shared" si="112"/>
        <v>#DIV/0!</v>
      </c>
    </row>
    <row r="380" ht="15.95" customHeight="1">
      <c r="A380" s="352" t="s">
        <v>502</v>
      </c>
      <c r="B380" s="39" t="s">
        <v>60</v>
      </c>
      <c r="C380" s="40" t="s">
        <v>61</v>
      </c>
      <c r="D380" s="41">
        <v>0</v>
      </c>
      <c r="E380" s="42">
        <v>398</v>
      </c>
      <c r="F380" s="43">
        <v>0</v>
      </c>
      <c r="G380" s="44">
        <f t="shared" si="102"/>
        <v>398</v>
      </c>
      <c r="H380" s="45">
        <f t="shared" si="103"/>
        <v>58.072180000000003</v>
      </c>
      <c r="I380" s="45">
        <f t="shared" si="104"/>
        <v>0</v>
      </c>
      <c r="J380" s="45">
        <f t="shared" si="105"/>
        <v>7.5493834000000009</v>
      </c>
      <c r="K380" s="46">
        <f t="shared" si="106"/>
        <v>0</v>
      </c>
      <c r="L380" s="47">
        <v>0.20000000000000001</v>
      </c>
      <c r="M380" s="48">
        <f t="shared" si="107"/>
        <v>0</v>
      </c>
      <c r="N380" s="49">
        <v>0.050000000000000003</v>
      </c>
      <c r="O380" s="50">
        <f t="shared" si="108"/>
        <v>0</v>
      </c>
      <c r="P380" s="49">
        <v>0.050000000000000003</v>
      </c>
      <c r="Q380" s="50">
        <f t="shared" si="109"/>
        <v>0</v>
      </c>
      <c r="R380" s="51">
        <f t="shared" si="110"/>
        <v>0</v>
      </c>
      <c r="S380" s="52">
        <f t="shared" si="111"/>
        <v>0</v>
      </c>
      <c r="T380" s="53" t="e">
        <f t="shared" si="112"/>
        <v>#DIV/0!</v>
      </c>
    </row>
    <row r="381" ht="15.95" customHeight="1">
      <c r="A381" s="352" t="s">
        <v>502</v>
      </c>
      <c r="B381" s="54" t="s">
        <v>62</v>
      </c>
      <c r="C381" s="55" t="s">
        <v>63</v>
      </c>
      <c r="D381" s="41">
        <v>0</v>
      </c>
      <c r="E381" s="42">
        <v>48</v>
      </c>
      <c r="F381" s="43">
        <v>0</v>
      </c>
      <c r="G381" s="44">
        <f t="shared" si="102"/>
        <v>48</v>
      </c>
      <c r="H381" s="45">
        <f t="shared" si="103"/>
        <v>7.003680000000001</v>
      </c>
      <c r="I381" s="45">
        <f t="shared" si="104"/>
        <v>0</v>
      </c>
      <c r="J381" s="45">
        <f t="shared" si="105"/>
        <v>0.91047840000000013</v>
      </c>
      <c r="K381" s="46">
        <f t="shared" si="106"/>
        <v>0</v>
      </c>
      <c r="L381" s="47">
        <v>0.20000000000000001</v>
      </c>
      <c r="M381" s="48">
        <f t="shared" si="107"/>
        <v>0</v>
      </c>
      <c r="N381" s="49">
        <v>0.050000000000000003</v>
      </c>
      <c r="O381" s="50">
        <f t="shared" si="108"/>
        <v>0</v>
      </c>
      <c r="P381" s="49">
        <v>0.050000000000000003</v>
      </c>
      <c r="Q381" s="50">
        <f t="shared" si="109"/>
        <v>0</v>
      </c>
      <c r="R381" s="51">
        <f t="shared" si="110"/>
        <v>0</v>
      </c>
      <c r="S381" s="52">
        <f t="shared" si="111"/>
        <v>0</v>
      </c>
      <c r="T381" s="53" t="e">
        <f t="shared" si="112"/>
        <v>#DIV/0!</v>
      </c>
    </row>
    <row r="382" ht="15.95" customHeight="1">
      <c r="A382" s="352" t="s">
        <v>502</v>
      </c>
      <c r="B382" s="54" t="s">
        <v>64</v>
      </c>
      <c r="C382" s="55" t="s">
        <v>65</v>
      </c>
      <c r="D382" s="41">
        <v>0</v>
      </c>
      <c r="E382" s="42">
        <v>98</v>
      </c>
      <c r="F382" s="43">
        <v>0</v>
      </c>
      <c r="G382" s="44">
        <f t="shared" si="102"/>
        <v>98</v>
      </c>
      <c r="H382" s="45">
        <f t="shared" si="103"/>
        <v>14.299180000000002</v>
      </c>
      <c r="I382" s="45">
        <f t="shared" si="104"/>
        <v>0</v>
      </c>
      <c r="J382" s="45">
        <f t="shared" si="105"/>
        <v>1.8588934000000004</v>
      </c>
      <c r="K382" s="46">
        <f t="shared" si="106"/>
        <v>0</v>
      </c>
      <c r="L382" s="47">
        <v>0.20000000000000001</v>
      </c>
      <c r="M382" s="48">
        <f t="shared" si="107"/>
        <v>0</v>
      </c>
      <c r="N382" s="49">
        <v>0.050000000000000003</v>
      </c>
      <c r="O382" s="50">
        <f t="shared" si="108"/>
        <v>0</v>
      </c>
      <c r="P382" s="49">
        <v>0.050000000000000003</v>
      </c>
      <c r="Q382" s="50">
        <f t="shared" si="109"/>
        <v>0</v>
      </c>
      <c r="R382" s="51">
        <f t="shared" si="110"/>
        <v>0</v>
      </c>
      <c r="S382" s="52">
        <f t="shared" si="111"/>
        <v>0</v>
      </c>
      <c r="T382" s="53" t="e">
        <f t="shared" si="112"/>
        <v>#DIV/0!</v>
      </c>
    </row>
    <row r="383" ht="15.95" customHeight="1">
      <c r="A383" s="352" t="s">
        <v>502</v>
      </c>
      <c r="B383" s="39" t="s">
        <v>66</v>
      </c>
      <c r="C383" s="40" t="s">
        <v>67</v>
      </c>
      <c r="D383" s="41">
        <v>0</v>
      </c>
      <c r="E383" s="42">
        <v>228</v>
      </c>
      <c r="F383" s="43">
        <v>0</v>
      </c>
      <c r="G383" s="44">
        <f t="shared" si="102"/>
        <v>228</v>
      </c>
      <c r="H383" s="45">
        <f t="shared" si="103"/>
        <v>33.267480000000006</v>
      </c>
      <c r="I383" s="45">
        <f t="shared" si="104"/>
        <v>0</v>
      </c>
      <c r="J383" s="45">
        <f t="shared" si="105"/>
        <v>4.3247724000000005</v>
      </c>
      <c r="K383" s="46">
        <f t="shared" si="106"/>
        <v>0</v>
      </c>
      <c r="L383" s="47">
        <v>0.20000000000000001</v>
      </c>
      <c r="M383" s="48">
        <f t="shared" si="107"/>
        <v>0</v>
      </c>
      <c r="N383" s="49">
        <v>0.050000000000000003</v>
      </c>
      <c r="O383" s="50">
        <f t="shared" si="108"/>
        <v>0</v>
      </c>
      <c r="P383" s="49">
        <v>0.050000000000000003</v>
      </c>
      <c r="Q383" s="50">
        <f t="shared" si="109"/>
        <v>0</v>
      </c>
      <c r="R383" s="51">
        <f t="shared" si="110"/>
        <v>0</v>
      </c>
      <c r="S383" s="52">
        <f t="shared" si="111"/>
        <v>0</v>
      </c>
      <c r="T383" s="53" t="e">
        <f t="shared" si="112"/>
        <v>#DIV/0!</v>
      </c>
    </row>
    <row r="384" ht="15.95" customHeight="1">
      <c r="A384" s="352" t="s">
        <v>502</v>
      </c>
      <c r="B384" s="39" t="s">
        <v>68</v>
      </c>
      <c r="C384" s="40" t="s">
        <v>69</v>
      </c>
      <c r="D384" s="41">
        <v>0</v>
      </c>
      <c r="E384" s="42">
        <v>298</v>
      </c>
      <c r="F384" s="43">
        <v>0</v>
      </c>
      <c r="G384" s="44">
        <f t="shared" si="102"/>
        <v>298</v>
      </c>
      <c r="H384" s="45">
        <f t="shared" si="103"/>
        <v>43.481180000000002</v>
      </c>
      <c r="I384" s="45">
        <f t="shared" si="104"/>
        <v>0</v>
      </c>
      <c r="J384" s="45">
        <f t="shared" si="105"/>
        <v>5.6525534000000004</v>
      </c>
      <c r="K384" s="46">
        <f t="shared" si="106"/>
        <v>0</v>
      </c>
      <c r="L384" s="47">
        <v>0.20000000000000001</v>
      </c>
      <c r="M384" s="48">
        <f t="shared" si="107"/>
        <v>0</v>
      </c>
      <c r="N384" s="49">
        <v>0.050000000000000003</v>
      </c>
      <c r="O384" s="50">
        <f t="shared" si="108"/>
        <v>0</v>
      </c>
      <c r="P384" s="49">
        <v>0.050000000000000003</v>
      </c>
      <c r="Q384" s="50">
        <f t="shared" si="109"/>
        <v>0</v>
      </c>
      <c r="R384" s="51">
        <f t="shared" si="110"/>
        <v>0</v>
      </c>
      <c r="S384" s="52">
        <f t="shared" si="111"/>
        <v>0</v>
      </c>
      <c r="T384" s="53" t="e">
        <f t="shared" si="112"/>
        <v>#DIV/0!</v>
      </c>
    </row>
    <row r="385" ht="15.95" customHeight="1">
      <c r="A385" s="352" t="s">
        <v>502</v>
      </c>
      <c r="B385" s="56" t="s">
        <v>70</v>
      </c>
      <c r="C385" s="40" t="s">
        <v>71</v>
      </c>
      <c r="D385" s="41">
        <v>0</v>
      </c>
      <c r="E385" s="42">
        <v>248</v>
      </c>
      <c r="F385" s="43">
        <v>0</v>
      </c>
      <c r="G385" s="44">
        <f t="shared" si="102"/>
        <v>248</v>
      </c>
      <c r="H385" s="45">
        <f t="shared" si="103"/>
        <v>36.185680000000005</v>
      </c>
      <c r="I385" s="45">
        <f t="shared" si="104"/>
        <v>0</v>
      </c>
      <c r="J385" s="45">
        <f t="shared" si="105"/>
        <v>4.7041384000000006</v>
      </c>
      <c r="K385" s="46">
        <f t="shared" si="106"/>
        <v>0</v>
      </c>
      <c r="L385" s="47">
        <v>0.20000000000000001</v>
      </c>
      <c r="M385" s="48">
        <f t="shared" si="107"/>
        <v>0</v>
      </c>
      <c r="N385" s="49">
        <v>0.050000000000000003</v>
      </c>
      <c r="O385" s="50">
        <f t="shared" si="108"/>
        <v>0</v>
      </c>
      <c r="P385" s="49">
        <v>0.050000000000000003</v>
      </c>
      <c r="Q385" s="50">
        <f t="shared" si="109"/>
        <v>0</v>
      </c>
      <c r="R385" s="51">
        <f t="shared" si="110"/>
        <v>0</v>
      </c>
      <c r="S385" s="52">
        <f t="shared" si="111"/>
        <v>0</v>
      </c>
      <c r="T385" s="53" t="e">
        <f t="shared" si="112"/>
        <v>#DIV/0!</v>
      </c>
    </row>
    <row r="386" ht="15.95" customHeight="1">
      <c r="A386" s="352" t="s">
        <v>502</v>
      </c>
      <c r="B386" s="39" t="s">
        <v>72</v>
      </c>
      <c r="C386" s="40" t="s">
        <v>73</v>
      </c>
      <c r="D386" s="41">
        <v>0</v>
      </c>
      <c r="E386" s="42">
        <v>228</v>
      </c>
      <c r="F386" s="43">
        <v>0</v>
      </c>
      <c r="G386" s="44">
        <f t="shared" si="102"/>
        <v>228</v>
      </c>
      <c r="H386" s="45">
        <f t="shared" si="103"/>
        <v>33.267480000000006</v>
      </c>
      <c r="I386" s="45">
        <f t="shared" si="104"/>
        <v>0</v>
      </c>
      <c r="J386" s="45">
        <f t="shared" si="105"/>
        <v>4.3247724000000005</v>
      </c>
      <c r="K386" s="46">
        <f t="shared" si="106"/>
        <v>0</v>
      </c>
      <c r="L386" s="47">
        <v>0.20000000000000001</v>
      </c>
      <c r="M386" s="48">
        <f t="shared" si="107"/>
        <v>0</v>
      </c>
      <c r="N386" s="49">
        <v>0.050000000000000003</v>
      </c>
      <c r="O386" s="50">
        <f t="shared" si="108"/>
        <v>0</v>
      </c>
      <c r="P386" s="49">
        <v>0.050000000000000003</v>
      </c>
      <c r="Q386" s="50">
        <f t="shared" si="109"/>
        <v>0</v>
      </c>
      <c r="R386" s="51">
        <f t="shared" si="110"/>
        <v>0</v>
      </c>
      <c r="S386" s="52">
        <f t="shared" si="111"/>
        <v>0</v>
      </c>
      <c r="T386" s="53" t="e">
        <f t="shared" si="112"/>
        <v>#DIV/0!</v>
      </c>
    </row>
    <row r="387" ht="15.95" customHeight="1">
      <c r="A387" s="352" t="s">
        <v>502</v>
      </c>
      <c r="B387" s="39" t="s">
        <v>74</v>
      </c>
      <c r="C387" s="40" t="s">
        <v>75</v>
      </c>
      <c r="D387" s="41">
        <v>0</v>
      </c>
      <c r="E387" s="42">
        <v>248</v>
      </c>
      <c r="F387" s="43">
        <v>0</v>
      </c>
      <c r="G387" s="44">
        <f t="shared" si="102"/>
        <v>248</v>
      </c>
      <c r="H387" s="45">
        <f t="shared" si="103"/>
        <v>36.185680000000005</v>
      </c>
      <c r="I387" s="45">
        <f t="shared" si="104"/>
        <v>0</v>
      </c>
      <c r="J387" s="45">
        <f t="shared" si="105"/>
        <v>4.7041384000000006</v>
      </c>
      <c r="K387" s="46">
        <f t="shared" si="106"/>
        <v>0</v>
      </c>
      <c r="L387" s="47">
        <v>0.20000000000000001</v>
      </c>
      <c r="M387" s="48">
        <f t="shared" si="107"/>
        <v>0</v>
      </c>
      <c r="N387" s="49">
        <v>0.050000000000000003</v>
      </c>
      <c r="O387" s="50">
        <f t="shared" si="108"/>
        <v>0</v>
      </c>
      <c r="P387" s="49">
        <v>0.050000000000000003</v>
      </c>
      <c r="Q387" s="50">
        <f t="shared" si="109"/>
        <v>0</v>
      </c>
      <c r="R387" s="51">
        <f t="shared" si="110"/>
        <v>0</v>
      </c>
      <c r="S387" s="52">
        <f t="shared" si="111"/>
        <v>0</v>
      </c>
      <c r="T387" s="53" t="e">
        <f t="shared" si="112"/>
        <v>#DIV/0!</v>
      </c>
    </row>
    <row r="388" ht="15.95" customHeight="1">
      <c r="A388" s="352" t="s">
        <v>502</v>
      </c>
      <c r="B388" s="39" t="s">
        <v>76</v>
      </c>
      <c r="C388" s="40" t="s">
        <v>77</v>
      </c>
      <c r="D388" s="41">
        <v>0</v>
      </c>
      <c r="E388" s="42">
        <v>348</v>
      </c>
      <c r="F388" s="43">
        <v>0</v>
      </c>
      <c r="G388" s="44">
        <f t="shared" si="102"/>
        <v>348</v>
      </c>
      <c r="H388" s="45">
        <f t="shared" si="103"/>
        <v>50.776680000000006</v>
      </c>
      <c r="I388" s="45">
        <f t="shared" si="104"/>
        <v>0</v>
      </c>
      <c r="J388" s="45">
        <f t="shared" si="105"/>
        <v>6.6009684000000011</v>
      </c>
      <c r="K388" s="46">
        <f t="shared" si="106"/>
        <v>0</v>
      </c>
      <c r="L388" s="47">
        <v>0.20000000000000001</v>
      </c>
      <c r="M388" s="48">
        <f t="shared" si="107"/>
        <v>0</v>
      </c>
      <c r="N388" s="49">
        <v>0.050000000000000003</v>
      </c>
      <c r="O388" s="50">
        <f t="shared" si="108"/>
        <v>0</v>
      </c>
      <c r="P388" s="49">
        <v>0.050000000000000003</v>
      </c>
      <c r="Q388" s="50">
        <f t="shared" si="109"/>
        <v>0</v>
      </c>
      <c r="R388" s="51">
        <f t="shared" si="110"/>
        <v>0</v>
      </c>
      <c r="S388" s="52">
        <f t="shared" si="111"/>
        <v>0</v>
      </c>
      <c r="T388" s="53" t="e">
        <f t="shared" si="112"/>
        <v>#DIV/0!</v>
      </c>
    </row>
    <row r="389" ht="15.95" customHeight="1">
      <c r="A389" s="352" t="s">
        <v>502</v>
      </c>
      <c r="B389" s="39" t="s">
        <v>78</v>
      </c>
      <c r="C389" s="40" t="s">
        <v>79</v>
      </c>
      <c r="D389" s="41">
        <v>0</v>
      </c>
      <c r="E389" s="42">
        <v>198</v>
      </c>
      <c r="F389" s="43">
        <v>0</v>
      </c>
      <c r="G389" s="44">
        <f t="shared" si="102"/>
        <v>198</v>
      </c>
      <c r="H389" s="45">
        <f t="shared" si="103"/>
        <v>28.890180000000001</v>
      </c>
      <c r="I389" s="45">
        <f t="shared" si="104"/>
        <v>0</v>
      </c>
      <c r="J389" s="45">
        <f t="shared" si="105"/>
        <v>3.7557234000000004</v>
      </c>
      <c r="K389" s="46">
        <f t="shared" si="106"/>
        <v>0</v>
      </c>
      <c r="L389" s="47">
        <v>0.20000000000000001</v>
      </c>
      <c r="M389" s="48">
        <f t="shared" si="107"/>
        <v>0</v>
      </c>
      <c r="N389" s="49">
        <v>0.050000000000000003</v>
      </c>
      <c r="O389" s="50">
        <f t="shared" si="108"/>
        <v>0</v>
      </c>
      <c r="P389" s="49">
        <v>0.050000000000000003</v>
      </c>
      <c r="Q389" s="50">
        <f t="shared" si="109"/>
        <v>0</v>
      </c>
      <c r="R389" s="51">
        <f t="shared" si="110"/>
        <v>0</v>
      </c>
      <c r="S389" s="52">
        <f t="shared" si="111"/>
        <v>0</v>
      </c>
      <c r="T389" s="53" t="e">
        <f t="shared" si="112"/>
        <v>#DIV/0!</v>
      </c>
    </row>
    <row r="390" ht="15.95" customHeight="1">
      <c r="A390" s="352" t="s">
        <v>502</v>
      </c>
      <c r="B390" s="39" t="s">
        <v>80</v>
      </c>
      <c r="C390" s="40" t="s">
        <v>81</v>
      </c>
      <c r="D390" s="41">
        <v>0</v>
      </c>
      <c r="E390" s="42">
        <v>298</v>
      </c>
      <c r="F390" s="43">
        <v>0</v>
      </c>
      <c r="G390" s="44">
        <f t="shared" si="102"/>
        <v>298</v>
      </c>
      <c r="H390" s="45">
        <f t="shared" si="103"/>
        <v>43.481180000000002</v>
      </c>
      <c r="I390" s="45">
        <f t="shared" si="104"/>
        <v>0</v>
      </c>
      <c r="J390" s="45">
        <f t="shared" si="105"/>
        <v>5.6525534000000004</v>
      </c>
      <c r="K390" s="46">
        <f t="shared" si="106"/>
        <v>0</v>
      </c>
      <c r="L390" s="47">
        <v>0.20000000000000001</v>
      </c>
      <c r="M390" s="48">
        <f t="shared" si="107"/>
        <v>0</v>
      </c>
      <c r="N390" s="49">
        <v>0.050000000000000003</v>
      </c>
      <c r="O390" s="50">
        <f t="shared" si="108"/>
        <v>0</v>
      </c>
      <c r="P390" s="49">
        <v>0.050000000000000003</v>
      </c>
      <c r="Q390" s="50">
        <f t="shared" si="109"/>
        <v>0</v>
      </c>
      <c r="R390" s="51">
        <f t="shared" si="110"/>
        <v>0</v>
      </c>
      <c r="S390" s="52">
        <f t="shared" si="111"/>
        <v>0</v>
      </c>
      <c r="T390" s="53" t="e">
        <f t="shared" si="112"/>
        <v>#DIV/0!</v>
      </c>
    </row>
    <row r="391" ht="15.95" customHeight="1">
      <c r="A391" s="352" t="s">
        <v>502</v>
      </c>
      <c r="B391" s="39" t="s">
        <v>82</v>
      </c>
      <c r="C391" s="40" t="s">
        <v>83</v>
      </c>
      <c r="D391" s="41">
        <v>0</v>
      </c>
      <c r="E391" s="42">
        <v>398</v>
      </c>
      <c r="F391" s="43">
        <v>0</v>
      </c>
      <c r="G391" s="44">
        <f t="shared" si="102"/>
        <v>398</v>
      </c>
      <c r="H391" s="45">
        <f t="shared" si="103"/>
        <v>58.072180000000003</v>
      </c>
      <c r="I391" s="45">
        <f t="shared" si="104"/>
        <v>0</v>
      </c>
      <c r="J391" s="45">
        <f t="shared" si="105"/>
        <v>7.5493834000000009</v>
      </c>
      <c r="K391" s="46">
        <f t="shared" si="106"/>
        <v>0</v>
      </c>
      <c r="L391" s="47">
        <v>0.20000000000000001</v>
      </c>
      <c r="M391" s="48">
        <f t="shared" si="107"/>
        <v>0</v>
      </c>
      <c r="N391" s="49">
        <v>0.050000000000000003</v>
      </c>
      <c r="O391" s="50">
        <f t="shared" si="108"/>
        <v>0</v>
      </c>
      <c r="P391" s="49">
        <v>0.050000000000000003</v>
      </c>
      <c r="Q391" s="50">
        <f t="shared" si="109"/>
        <v>0</v>
      </c>
      <c r="R391" s="51">
        <f t="shared" si="110"/>
        <v>0</v>
      </c>
      <c r="S391" s="52">
        <f t="shared" si="111"/>
        <v>0</v>
      </c>
      <c r="T391" s="53" t="e">
        <f t="shared" si="112"/>
        <v>#DIV/0!</v>
      </c>
    </row>
    <row r="392" ht="15.95" customHeight="1">
      <c r="A392" s="352" t="s">
        <v>502</v>
      </c>
      <c r="B392" s="56" t="s">
        <v>84</v>
      </c>
      <c r="C392" s="40" t="s">
        <v>85</v>
      </c>
      <c r="D392" s="41">
        <v>0</v>
      </c>
      <c r="E392" s="42">
        <v>98</v>
      </c>
      <c r="F392" s="43">
        <v>0</v>
      </c>
      <c r="G392" s="44">
        <f t="shared" si="102"/>
        <v>98</v>
      </c>
      <c r="H392" s="45">
        <f t="shared" si="103"/>
        <v>14.299180000000002</v>
      </c>
      <c r="I392" s="45">
        <f t="shared" si="104"/>
        <v>0</v>
      </c>
      <c r="J392" s="45">
        <f t="shared" si="105"/>
        <v>1.8588934000000004</v>
      </c>
      <c r="K392" s="46">
        <f t="shared" si="106"/>
        <v>0</v>
      </c>
      <c r="L392" s="47">
        <v>0.20000000000000001</v>
      </c>
      <c r="M392" s="48">
        <f t="shared" si="107"/>
        <v>0</v>
      </c>
      <c r="N392" s="49">
        <v>0.050000000000000003</v>
      </c>
      <c r="O392" s="50">
        <f t="shared" si="108"/>
        <v>0</v>
      </c>
      <c r="P392" s="49">
        <v>0.050000000000000003</v>
      </c>
      <c r="Q392" s="50">
        <f t="shared" si="109"/>
        <v>0</v>
      </c>
      <c r="R392" s="51">
        <f t="shared" si="110"/>
        <v>0</v>
      </c>
      <c r="S392" s="52">
        <f t="shared" si="111"/>
        <v>0</v>
      </c>
      <c r="T392" s="53" t="e">
        <f t="shared" si="112"/>
        <v>#DIV/0!</v>
      </c>
    </row>
    <row r="393" ht="15.95" customHeight="1">
      <c r="A393" s="352" t="s">
        <v>502</v>
      </c>
      <c r="B393" s="57" t="s">
        <v>86</v>
      </c>
      <c r="C393" s="40" t="s">
        <v>87</v>
      </c>
      <c r="D393" s="41">
        <v>0</v>
      </c>
      <c r="E393" s="42">
        <v>198</v>
      </c>
      <c r="F393" s="43">
        <v>0</v>
      </c>
      <c r="G393" s="44">
        <f t="shared" ref="G393:G424" si="113">ROUNDDOWN(E393*(1-F393),0)</f>
        <v>198</v>
      </c>
      <c r="H393" s="45">
        <f t="shared" ref="H393:H424" si="114">G393*$C$6</f>
        <v>28.890180000000001</v>
      </c>
      <c r="I393" s="45">
        <f t="shared" ref="I393:I424" si="115">H393*D393</f>
        <v>0</v>
      </c>
      <c r="J393" s="45">
        <f t="shared" ref="J393:J424" si="116">H393*0.13</f>
        <v>3.7557234000000004</v>
      </c>
      <c r="K393" s="46">
        <f t="shared" ref="K393:K424" si="117">(H393-J393)*D393</f>
        <v>0</v>
      </c>
      <c r="L393" s="47">
        <v>0.20000000000000001</v>
      </c>
      <c r="M393" s="48">
        <f t="shared" ref="M393:M424" si="118">K393*L393</f>
        <v>0</v>
      </c>
      <c r="N393" s="49">
        <v>0.050000000000000003</v>
      </c>
      <c r="O393" s="50">
        <f t="shared" ref="O393:O424" si="119">K393*N393</f>
        <v>0</v>
      </c>
      <c r="P393" s="49">
        <v>0.050000000000000003</v>
      </c>
      <c r="Q393" s="50">
        <f t="shared" ref="Q393:Q424" si="120">K393*P393</f>
        <v>0</v>
      </c>
      <c r="R393" s="51">
        <f t="shared" ref="R393:R424" si="121">IFERROR(ROUND((K393-M393-O393-Q393)/D393,2),0)</f>
        <v>0</v>
      </c>
      <c r="S393" s="52">
        <f t="shared" ref="S393:S424" si="122">+D393*R393</f>
        <v>0</v>
      </c>
      <c r="T393" s="53" t="e">
        <f t="shared" ref="T393:T424" si="123">S393/I393</f>
        <v>#DIV/0!</v>
      </c>
    </row>
    <row r="394" ht="15.95" customHeight="1">
      <c r="A394" s="352" t="s">
        <v>502</v>
      </c>
      <c r="B394" s="56" t="s">
        <v>88</v>
      </c>
      <c r="C394" s="40" t="s">
        <v>89</v>
      </c>
      <c r="D394" s="41">
        <v>0</v>
      </c>
      <c r="E394" s="42">
        <v>248</v>
      </c>
      <c r="F394" s="43">
        <v>0</v>
      </c>
      <c r="G394" s="44">
        <f t="shared" si="113"/>
        <v>248</v>
      </c>
      <c r="H394" s="45">
        <f t="shared" si="114"/>
        <v>36.185680000000005</v>
      </c>
      <c r="I394" s="45">
        <f t="shared" si="115"/>
        <v>0</v>
      </c>
      <c r="J394" s="45">
        <f t="shared" si="116"/>
        <v>4.7041384000000006</v>
      </c>
      <c r="K394" s="46">
        <f t="shared" si="117"/>
        <v>0</v>
      </c>
      <c r="L394" s="47">
        <v>0.20000000000000001</v>
      </c>
      <c r="M394" s="48">
        <f t="shared" si="118"/>
        <v>0</v>
      </c>
      <c r="N394" s="49">
        <v>0.050000000000000003</v>
      </c>
      <c r="O394" s="50">
        <f t="shared" si="119"/>
        <v>0</v>
      </c>
      <c r="P394" s="49">
        <v>0.050000000000000003</v>
      </c>
      <c r="Q394" s="50">
        <f t="shared" si="120"/>
        <v>0</v>
      </c>
      <c r="R394" s="51">
        <f t="shared" si="121"/>
        <v>0</v>
      </c>
      <c r="S394" s="52">
        <f t="shared" si="122"/>
        <v>0</v>
      </c>
      <c r="T394" s="53" t="e">
        <f t="shared" si="123"/>
        <v>#DIV/0!</v>
      </c>
    </row>
    <row r="395" ht="15.95" customHeight="1">
      <c r="A395" s="352" t="s">
        <v>502</v>
      </c>
      <c r="B395" s="39" t="s">
        <v>90</v>
      </c>
      <c r="C395" s="40" t="s">
        <v>91</v>
      </c>
      <c r="D395" s="41">
        <v>0</v>
      </c>
      <c r="E395" s="42">
        <v>298</v>
      </c>
      <c r="F395" s="43">
        <v>0</v>
      </c>
      <c r="G395" s="44">
        <f t="shared" si="113"/>
        <v>298</v>
      </c>
      <c r="H395" s="45">
        <f t="shared" si="114"/>
        <v>43.481180000000002</v>
      </c>
      <c r="I395" s="45">
        <f t="shared" si="115"/>
        <v>0</v>
      </c>
      <c r="J395" s="45">
        <f t="shared" si="116"/>
        <v>5.6525534000000004</v>
      </c>
      <c r="K395" s="46">
        <f t="shared" si="117"/>
        <v>0</v>
      </c>
      <c r="L395" s="47">
        <v>0.20000000000000001</v>
      </c>
      <c r="M395" s="48">
        <f t="shared" si="118"/>
        <v>0</v>
      </c>
      <c r="N395" s="49">
        <v>0.050000000000000003</v>
      </c>
      <c r="O395" s="50">
        <f t="shared" si="119"/>
        <v>0</v>
      </c>
      <c r="P395" s="49">
        <v>0.050000000000000003</v>
      </c>
      <c r="Q395" s="50">
        <f t="shared" si="120"/>
        <v>0</v>
      </c>
      <c r="R395" s="51">
        <f t="shared" si="121"/>
        <v>0</v>
      </c>
      <c r="S395" s="52">
        <f t="shared" si="122"/>
        <v>0</v>
      </c>
      <c r="T395" s="53" t="e">
        <f t="shared" si="123"/>
        <v>#DIV/0!</v>
      </c>
    </row>
    <row r="396" ht="15.95" customHeight="1">
      <c r="A396" s="352" t="s">
        <v>502</v>
      </c>
      <c r="B396" s="39" t="s">
        <v>92</v>
      </c>
      <c r="C396" s="40" t="s">
        <v>93</v>
      </c>
      <c r="D396" s="41">
        <v>0</v>
      </c>
      <c r="E396" s="42">
        <v>398</v>
      </c>
      <c r="F396" s="43">
        <v>0</v>
      </c>
      <c r="G396" s="44">
        <f t="shared" si="113"/>
        <v>398</v>
      </c>
      <c r="H396" s="45">
        <f t="shared" si="114"/>
        <v>58.072180000000003</v>
      </c>
      <c r="I396" s="45">
        <f t="shared" si="115"/>
        <v>0</v>
      </c>
      <c r="J396" s="45">
        <f t="shared" si="116"/>
        <v>7.5493834000000009</v>
      </c>
      <c r="K396" s="46">
        <f t="shared" si="117"/>
        <v>0</v>
      </c>
      <c r="L396" s="47">
        <v>0.20000000000000001</v>
      </c>
      <c r="M396" s="48">
        <f t="shared" si="118"/>
        <v>0</v>
      </c>
      <c r="N396" s="49">
        <v>0.050000000000000003</v>
      </c>
      <c r="O396" s="50">
        <f t="shared" si="119"/>
        <v>0</v>
      </c>
      <c r="P396" s="49">
        <v>0.050000000000000003</v>
      </c>
      <c r="Q396" s="50">
        <f t="shared" si="120"/>
        <v>0</v>
      </c>
      <c r="R396" s="51">
        <f t="shared" si="121"/>
        <v>0</v>
      </c>
      <c r="S396" s="52">
        <f t="shared" si="122"/>
        <v>0</v>
      </c>
      <c r="T396" s="53" t="e">
        <f t="shared" si="123"/>
        <v>#DIV/0!</v>
      </c>
    </row>
    <row r="397" ht="15.95" customHeight="1">
      <c r="A397" s="352" t="s">
        <v>502</v>
      </c>
      <c r="B397" s="56" t="s">
        <v>94</v>
      </c>
      <c r="C397" s="40" t="s">
        <v>95</v>
      </c>
      <c r="D397" s="41">
        <v>0</v>
      </c>
      <c r="E397" s="42">
        <v>498</v>
      </c>
      <c r="F397" s="43">
        <v>0</v>
      </c>
      <c r="G397" s="44">
        <f t="shared" si="113"/>
        <v>498</v>
      </c>
      <c r="H397" s="45">
        <f t="shared" si="114"/>
        <v>72.663180000000011</v>
      </c>
      <c r="I397" s="45">
        <f t="shared" si="115"/>
        <v>0</v>
      </c>
      <c r="J397" s="45">
        <f t="shared" si="116"/>
        <v>9.4462134000000013</v>
      </c>
      <c r="K397" s="46">
        <f t="shared" si="117"/>
        <v>0</v>
      </c>
      <c r="L397" s="47">
        <v>0.20000000000000001</v>
      </c>
      <c r="M397" s="48">
        <f t="shared" si="118"/>
        <v>0</v>
      </c>
      <c r="N397" s="49">
        <v>0.050000000000000003</v>
      </c>
      <c r="O397" s="50">
        <f t="shared" si="119"/>
        <v>0</v>
      </c>
      <c r="P397" s="49">
        <v>0.050000000000000003</v>
      </c>
      <c r="Q397" s="50">
        <f t="shared" si="120"/>
        <v>0</v>
      </c>
      <c r="R397" s="51">
        <f t="shared" si="121"/>
        <v>0</v>
      </c>
      <c r="S397" s="52">
        <f t="shared" si="122"/>
        <v>0</v>
      </c>
      <c r="T397" s="53" t="e">
        <f t="shared" si="123"/>
        <v>#DIV/0!</v>
      </c>
    </row>
    <row r="398" ht="15.95" customHeight="1">
      <c r="A398" s="352" t="s">
        <v>502</v>
      </c>
      <c r="B398" s="56" t="s">
        <v>96</v>
      </c>
      <c r="C398" s="58" t="s">
        <v>97</v>
      </c>
      <c r="D398" s="41">
        <v>0</v>
      </c>
      <c r="E398" s="42">
        <v>298</v>
      </c>
      <c r="F398" s="43">
        <v>0</v>
      </c>
      <c r="G398" s="44">
        <f t="shared" si="113"/>
        <v>298</v>
      </c>
      <c r="H398" s="45">
        <f t="shared" si="114"/>
        <v>43.481180000000002</v>
      </c>
      <c r="I398" s="45">
        <f t="shared" si="115"/>
        <v>0</v>
      </c>
      <c r="J398" s="45">
        <f t="shared" si="116"/>
        <v>5.6525534000000004</v>
      </c>
      <c r="K398" s="46">
        <f t="shared" si="117"/>
        <v>0</v>
      </c>
      <c r="L398" s="47">
        <v>0.20000000000000001</v>
      </c>
      <c r="M398" s="48">
        <f t="shared" si="118"/>
        <v>0</v>
      </c>
      <c r="N398" s="49">
        <v>0.050000000000000003</v>
      </c>
      <c r="O398" s="50">
        <f t="shared" si="119"/>
        <v>0</v>
      </c>
      <c r="P398" s="49">
        <v>0.050000000000000003</v>
      </c>
      <c r="Q398" s="50">
        <f t="shared" si="120"/>
        <v>0</v>
      </c>
      <c r="R398" s="51">
        <f t="shared" si="121"/>
        <v>0</v>
      </c>
      <c r="S398" s="52">
        <f t="shared" si="122"/>
        <v>0</v>
      </c>
      <c r="T398" s="53" t="e">
        <f t="shared" si="123"/>
        <v>#DIV/0!</v>
      </c>
    </row>
    <row r="399" ht="15.95" customHeight="1">
      <c r="A399" s="352" t="s">
        <v>502</v>
      </c>
      <c r="B399" s="56" t="s">
        <v>98</v>
      </c>
      <c r="C399" s="58" t="s">
        <v>99</v>
      </c>
      <c r="D399" s="41">
        <v>0</v>
      </c>
      <c r="E399" s="42">
        <v>478</v>
      </c>
      <c r="F399" s="43">
        <v>0</v>
      </c>
      <c r="G399" s="44">
        <f t="shared" si="113"/>
        <v>478</v>
      </c>
      <c r="H399" s="45">
        <f t="shared" si="114"/>
        <v>69.744980000000012</v>
      </c>
      <c r="I399" s="45">
        <f t="shared" si="115"/>
        <v>0</v>
      </c>
      <c r="J399" s="45">
        <f t="shared" si="116"/>
        <v>9.0668474000000021</v>
      </c>
      <c r="K399" s="46">
        <f t="shared" si="117"/>
        <v>0</v>
      </c>
      <c r="L399" s="47">
        <v>0.20000000000000001</v>
      </c>
      <c r="M399" s="48">
        <f t="shared" si="118"/>
        <v>0</v>
      </c>
      <c r="N399" s="49">
        <v>0.050000000000000003</v>
      </c>
      <c r="O399" s="50">
        <f t="shared" si="119"/>
        <v>0</v>
      </c>
      <c r="P399" s="49">
        <v>0.050000000000000003</v>
      </c>
      <c r="Q399" s="50">
        <f t="shared" si="120"/>
        <v>0</v>
      </c>
      <c r="R399" s="51">
        <f t="shared" si="121"/>
        <v>0</v>
      </c>
      <c r="S399" s="52">
        <f t="shared" si="122"/>
        <v>0</v>
      </c>
      <c r="T399" s="53" t="e">
        <f t="shared" si="123"/>
        <v>#DIV/0!</v>
      </c>
    </row>
    <row r="400" ht="15.95" customHeight="1">
      <c r="A400" s="352" t="s">
        <v>502</v>
      </c>
      <c r="B400" s="56" t="s">
        <v>100</v>
      </c>
      <c r="C400" s="40" t="s">
        <v>101</v>
      </c>
      <c r="D400" s="41">
        <v>0</v>
      </c>
      <c r="E400" s="42">
        <v>538</v>
      </c>
      <c r="F400" s="43">
        <v>0</v>
      </c>
      <c r="G400" s="44">
        <f t="shared" si="113"/>
        <v>538</v>
      </c>
      <c r="H400" s="45">
        <f t="shared" si="114"/>
        <v>78.499580000000009</v>
      </c>
      <c r="I400" s="45">
        <f t="shared" si="115"/>
        <v>0</v>
      </c>
      <c r="J400" s="45">
        <f t="shared" si="116"/>
        <v>10.204945400000001</v>
      </c>
      <c r="K400" s="46">
        <f t="shared" si="117"/>
        <v>0</v>
      </c>
      <c r="L400" s="47">
        <v>0.20000000000000001</v>
      </c>
      <c r="M400" s="48">
        <f t="shared" si="118"/>
        <v>0</v>
      </c>
      <c r="N400" s="49">
        <v>0.050000000000000003</v>
      </c>
      <c r="O400" s="50">
        <f t="shared" si="119"/>
        <v>0</v>
      </c>
      <c r="P400" s="49">
        <v>0.050000000000000003</v>
      </c>
      <c r="Q400" s="50">
        <f t="shared" si="120"/>
        <v>0</v>
      </c>
      <c r="R400" s="51">
        <f t="shared" si="121"/>
        <v>0</v>
      </c>
      <c r="S400" s="52">
        <f t="shared" si="122"/>
        <v>0</v>
      </c>
      <c r="T400" s="53" t="e">
        <f t="shared" si="123"/>
        <v>#DIV/0!</v>
      </c>
    </row>
    <row r="401" ht="15.95" customHeight="1">
      <c r="A401" s="352" t="s">
        <v>502</v>
      </c>
      <c r="B401" s="39" t="s">
        <v>102</v>
      </c>
      <c r="C401" s="40" t="s">
        <v>103</v>
      </c>
      <c r="D401" s="41">
        <v>0</v>
      </c>
      <c r="E401" s="42">
        <v>98</v>
      </c>
      <c r="F401" s="43">
        <v>0</v>
      </c>
      <c r="G401" s="44">
        <f t="shared" si="113"/>
        <v>98</v>
      </c>
      <c r="H401" s="45">
        <f t="shared" si="114"/>
        <v>14.299180000000002</v>
      </c>
      <c r="I401" s="45">
        <f t="shared" si="115"/>
        <v>0</v>
      </c>
      <c r="J401" s="45">
        <f t="shared" si="116"/>
        <v>1.8588934000000004</v>
      </c>
      <c r="K401" s="46">
        <f t="shared" si="117"/>
        <v>0</v>
      </c>
      <c r="L401" s="47">
        <v>0.20000000000000001</v>
      </c>
      <c r="M401" s="48">
        <f t="shared" si="118"/>
        <v>0</v>
      </c>
      <c r="N401" s="49">
        <v>0.050000000000000003</v>
      </c>
      <c r="O401" s="50">
        <f t="shared" si="119"/>
        <v>0</v>
      </c>
      <c r="P401" s="49">
        <v>0.050000000000000003</v>
      </c>
      <c r="Q401" s="50">
        <f t="shared" si="120"/>
        <v>0</v>
      </c>
      <c r="R401" s="51">
        <f t="shared" si="121"/>
        <v>0</v>
      </c>
      <c r="S401" s="52">
        <f t="shared" si="122"/>
        <v>0</v>
      </c>
      <c r="T401" s="53" t="e">
        <f t="shared" si="123"/>
        <v>#DIV/0!</v>
      </c>
    </row>
    <row r="402" ht="15.95" customHeight="1">
      <c r="A402" s="352" t="s">
        <v>502</v>
      </c>
      <c r="B402" s="39" t="s">
        <v>104</v>
      </c>
      <c r="C402" s="40" t="s">
        <v>105</v>
      </c>
      <c r="D402" s="41">
        <v>0</v>
      </c>
      <c r="E402" s="42">
        <v>148</v>
      </c>
      <c r="F402" s="43">
        <v>0</v>
      </c>
      <c r="G402" s="44">
        <f t="shared" si="113"/>
        <v>148</v>
      </c>
      <c r="H402" s="45">
        <f t="shared" si="114"/>
        <v>21.59468</v>
      </c>
      <c r="I402" s="45">
        <f t="shared" si="115"/>
        <v>0</v>
      </c>
      <c r="J402" s="45">
        <f t="shared" si="116"/>
        <v>2.8073084000000001</v>
      </c>
      <c r="K402" s="46">
        <f t="shared" si="117"/>
        <v>0</v>
      </c>
      <c r="L402" s="47">
        <v>0.20000000000000001</v>
      </c>
      <c r="M402" s="48">
        <f t="shared" si="118"/>
        <v>0</v>
      </c>
      <c r="N402" s="49">
        <v>0.050000000000000003</v>
      </c>
      <c r="O402" s="50">
        <f t="shared" si="119"/>
        <v>0</v>
      </c>
      <c r="P402" s="49">
        <v>0.050000000000000003</v>
      </c>
      <c r="Q402" s="50">
        <f t="shared" si="120"/>
        <v>0</v>
      </c>
      <c r="R402" s="51">
        <f t="shared" si="121"/>
        <v>0</v>
      </c>
      <c r="S402" s="52">
        <f t="shared" si="122"/>
        <v>0</v>
      </c>
      <c r="T402" s="53" t="e">
        <f t="shared" si="123"/>
        <v>#DIV/0!</v>
      </c>
    </row>
    <row r="403" ht="15.95" customHeight="1">
      <c r="A403" s="352" t="s">
        <v>502</v>
      </c>
      <c r="B403" s="54" t="s">
        <v>106</v>
      </c>
      <c r="C403" s="55" t="s">
        <v>107</v>
      </c>
      <c r="D403" s="41">
        <v>0</v>
      </c>
      <c r="E403" s="42">
        <v>198</v>
      </c>
      <c r="F403" s="43">
        <v>0</v>
      </c>
      <c r="G403" s="44">
        <f t="shared" si="113"/>
        <v>198</v>
      </c>
      <c r="H403" s="45">
        <f t="shared" si="114"/>
        <v>28.890180000000001</v>
      </c>
      <c r="I403" s="45">
        <f t="shared" si="115"/>
        <v>0</v>
      </c>
      <c r="J403" s="45">
        <f t="shared" si="116"/>
        <v>3.7557234000000004</v>
      </c>
      <c r="K403" s="46">
        <f t="shared" si="117"/>
        <v>0</v>
      </c>
      <c r="L403" s="47">
        <v>0.20000000000000001</v>
      </c>
      <c r="M403" s="48">
        <f t="shared" si="118"/>
        <v>0</v>
      </c>
      <c r="N403" s="49">
        <v>0.050000000000000003</v>
      </c>
      <c r="O403" s="50">
        <f t="shared" si="119"/>
        <v>0</v>
      </c>
      <c r="P403" s="49">
        <v>0.050000000000000003</v>
      </c>
      <c r="Q403" s="50">
        <f t="shared" si="120"/>
        <v>0</v>
      </c>
      <c r="R403" s="51">
        <f t="shared" si="121"/>
        <v>0</v>
      </c>
      <c r="S403" s="52">
        <f t="shared" si="122"/>
        <v>0</v>
      </c>
      <c r="T403" s="53" t="e">
        <f t="shared" si="123"/>
        <v>#DIV/0!</v>
      </c>
    </row>
    <row r="404" ht="15.95" customHeight="1">
      <c r="A404" s="352" t="s">
        <v>502</v>
      </c>
      <c r="B404" s="39" t="s">
        <v>108</v>
      </c>
      <c r="C404" s="40" t="s">
        <v>109</v>
      </c>
      <c r="D404" s="41">
        <v>0</v>
      </c>
      <c r="E404" s="42">
        <v>268</v>
      </c>
      <c r="F404" s="43">
        <v>0</v>
      </c>
      <c r="G404" s="44">
        <f t="shared" si="113"/>
        <v>268</v>
      </c>
      <c r="H404" s="45">
        <f t="shared" si="114"/>
        <v>39.103880000000004</v>
      </c>
      <c r="I404" s="45">
        <f t="shared" si="115"/>
        <v>0</v>
      </c>
      <c r="J404" s="45">
        <f t="shared" si="116"/>
        <v>5.0835044000000007</v>
      </c>
      <c r="K404" s="46">
        <f t="shared" si="117"/>
        <v>0</v>
      </c>
      <c r="L404" s="47">
        <v>0.20000000000000001</v>
      </c>
      <c r="M404" s="48">
        <f t="shared" si="118"/>
        <v>0</v>
      </c>
      <c r="N404" s="49">
        <v>0.050000000000000003</v>
      </c>
      <c r="O404" s="50">
        <f t="shared" si="119"/>
        <v>0</v>
      </c>
      <c r="P404" s="49">
        <v>0.050000000000000003</v>
      </c>
      <c r="Q404" s="50">
        <f t="shared" si="120"/>
        <v>0</v>
      </c>
      <c r="R404" s="51">
        <f t="shared" si="121"/>
        <v>0</v>
      </c>
      <c r="S404" s="52">
        <f t="shared" si="122"/>
        <v>0</v>
      </c>
      <c r="T404" s="53" t="e">
        <f t="shared" si="123"/>
        <v>#DIV/0!</v>
      </c>
    </row>
    <row r="405" ht="15.95" customHeight="1">
      <c r="A405" s="352" t="s">
        <v>502</v>
      </c>
      <c r="B405" s="56" t="s">
        <v>110</v>
      </c>
      <c r="C405" s="40" t="s">
        <v>111</v>
      </c>
      <c r="D405" s="41">
        <v>0</v>
      </c>
      <c r="E405" s="42">
        <v>268</v>
      </c>
      <c r="F405" s="43">
        <v>0</v>
      </c>
      <c r="G405" s="44">
        <f t="shared" si="113"/>
        <v>268</v>
      </c>
      <c r="H405" s="45">
        <f t="shared" si="114"/>
        <v>39.103880000000004</v>
      </c>
      <c r="I405" s="45">
        <f t="shared" si="115"/>
        <v>0</v>
      </c>
      <c r="J405" s="45">
        <f t="shared" si="116"/>
        <v>5.0835044000000007</v>
      </c>
      <c r="K405" s="46">
        <f t="shared" si="117"/>
        <v>0</v>
      </c>
      <c r="L405" s="47">
        <v>0.20000000000000001</v>
      </c>
      <c r="M405" s="48">
        <f t="shared" si="118"/>
        <v>0</v>
      </c>
      <c r="N405" s="49">
        <v>0.050000000000000003</v>
      </c>
      <c r="O405" s="50">
        <f t="shared" si="119"/>
        <v>0</v>
      </c>
      <c r="P405" s="49">
        <v>0.050000000000000003</v>
      </c>
      <c r="Q405" s="50">
        <f t="shared" si="120"/>
        <v>0</v>
      </c>
      <c r="R405" s="51">
        <f t="shared" si="121"/>
        <v>0</v>
      </c>
      <c r="S405" s="52">
        <f t="shared" si="122"/>
        <v>0</v>
      </c>
      <c r="T405" s="53" t="e">
        <f t="shared" si="123"/>
        <v>#DIV/0!</v>
      </c>
    </row>
    <row r="406" ht="15.95" customHeight="1">
      <c r="A406" s="352" t="s">
        <v>502</v>
      </c>
      <c r="B406" s="39" t="s">
        <v>112</v>
      </c>
      <c r="C406" s="59" t="s">
        <v>113</v>
      </c>
      <c r="D406" s="41">
        <v>0</v>
      </c>
      <c r="E406" s="42">
        <v>298</v>
      </c>
      <c r="F406" s="43">
        <v>0</v>
      </c>
      <c r="G406" s="44">
        <f t="shared" si="113"/>
        <v>298</v>
      </c>
      <c r="H406" s="45">
        <f t="shared" si="114"/>
        <v>43.481180000000002</v>
      </c>
      <c r="I406" s="45">
        <f t="shared" si="115"/>
        <v>0</v>
      </c>
      <c r="J406" s="45">
        <f t="shared" si="116"/>
        <v>5.6525534000000004</v>
      </c>
      <c r="K406" s="46">
        <f t="shared" si="117"/>
        <v>0</v>
      </c>
      <c r="L406" s="47">
        <v>0.20000000000000001</v>
      </c>
      <c r="M406" s="48">
        <f t="shared" si="118"/>
        <v>0</v>
      </c>
      <c r="N406" s="49">
        <v>0.050000000000000003</v>
      </c>
      <c r="O406" s="50">
        <f t="shared" si="119"/>
        <v>0</v>
      </c>
      <c r="P406" s="49">
        <v>0.050000000000000003</v>
      </c>
      <c r="Q406" s="50">
        <f t="shared" si="120"/>
        <v>0</v>
      </c>
      <c r="R406" s="51">
        <f t="shared" si="121"/>
        <v>0</v>
      </c>
      <c r="S406" s="52">
        <f t="shared" si="122"/>
        <v>0</v>
      </c>
      <c r="T406" s="53" t="e">
        <f t="shared" si="123"/>
        <v>#DIV/0!</v>
      </c>
    </row>
    <row r="407" ht="15.95" customHeight="1">
      <c r="A407" s="352" t="s">
        <v>502</v>
      </c>
      <c r="B407" s="39" t="s">
        <v>114</v>
      </c>
      <c r="C407" s="59" t="s">
        <v>115</v>
      </c>
      <c r="D407" s="41">
        <v>0</v>
      </c>
      <c r="E407" s="42">
        <v>448</v>
      </c>
      <c r="F407" s="43">
        <v>0</v>
      </c>
      <c r="G407" s="44">
        <f t="shared" si="113"/>
        <v>448</v>
      </c>
      <c r="H407" s="45">
        <f t="shared" si="114"/>
        <v>65.367680000000007</v>
      </c>
      <c r="I407" s="45">
        <f t="shared" si="115"/>
        <v>0</v>
      </c>
      <c r="J407" s="45">
        <f t="shared" si="116"/>
        <v>8.4977984000000006</v>
      </c>
      <c r="K407" s="46">
        <f t="shared" si="117"/>
        <v>0</v>
      </c>
      <c r="L407" s="47">
        <v>0.20000000000000001</v>
      </c>
      <c r="M407" s="48">
        <f t="shared" si="118"/>
        <v>0</v>
      </c>
      <c r="N407" s="49">
        <v>0.050000000000000003</v>
      </c>
      <c r="O407" s="50">
        <f t="shared" si="119"/>
        <v>0</v>
      </c>
      <c r="P407" s="49">
        <v>0.050000000000000003</v>
      </c>
      <c r="Q407" s="50">
        <f t="shared" si="120"/>
        <v>0</v>
      </c>
      <c r="R407" s="51">
        <f t="shared" si="121"/>
        <v>0</v>
      </c>
      <c r="S407" s="52">
        <f t="shared" si="122"/>
        <v>0</v>
      </c>
      <c r="T407" s="53" t="e">
        <f t="shared" si="123"/>
        <v>#DIV/0!</v>
      </c>
    </row>
    <row r="408" ht="15.95" customHeight="1">
      <c r="A408" s="352" t="s">
        <v>502</v>
      </c>
      <c r="B408" s="39" t="s">
        <v>116</v>
      </c>
      <c r="C408" s="59" t="s">
        <v>117</v>
      </c>
      <c r="D408" s="41">
        <v>0</v>
      </c>
      <c r="E408" s="42">
        <v>498</v>
      </c>
      <c r="F408" s="43">
        <v>0</v>
      </c>
      <c r="G408" s="44">
        <f t="shared" si="113"/>
        <v>498</v>
      </c>
      <c r="H408" s="45">
        <f t="shared" si="114"/>
        <v>72.663180000000011</v>
      </c>
      <c r="I408" s="45">
        <f t="shared" si="115"/>
        <v>0</v>
      </c>
      <c r="J408" s="45">
        <f t="shared" si="116"/>
        <v>9.4462134000000013</v>
      </c>
      <c r="K408" s="46">
        <f t="shared" si="117"/>
        <v>0</v>
      </c>
      <c r="L408" s="47">
        <v>0.20000000000000001</v>
      </c>
      <c r="M408" s="48">
        <f t="shared" si="118"/>
        <v>0</v>
      </c>
      <c r="N408" s="49">
        <v>0.050000000000000003</v>
      </c>
      <c r="O408" s="50">
        <f t="shared" si="119"/>
        <v>0</v>
      </c>
      <c r="P408" s="49">
        <v>0.050000000000000003</v>
      </c>
      <c r="Q408" s="50">
        <f t="shared" si="120"/>
        <v>0</v>
      </c>
      <c r="R408" s="51">
        <f t="shared" si="121"/>
        <v>0</v>
      </c>
      <c r="S408" s="52">
        <f t="shared" si="122"/>
        <v>0</v>
      </c>
      <c r="T408" s="53" t="e">
        <f t="shared" si="123"/>
        <v>#DIV/0!</v>
      </c>
    </row>
    <row r="409" ht="15.95" customHeight="1">
      <c r="A409" s="352" t="s">
        <v>502</v>
      </c>
      <c r="B409" s="39" t="s">
        <v>322</v>
      </c>
      <c r="C409" s="40" t="s">
        <v>119</v>
      </c>
      <c r="D409" s="41">
        <v>0</v>
      </c>
      <c r="E409" s="42">
        <v>248</v>
      </c>
      <c r="F409" s="43">
        <v>0</v>
      </c>
      <c r="G409" s="44">
        <f t="shared" si="113"/>
        <v>248</v>
      </c>
      <c r="H409" s="45">
        <f t="shared" si="114"/>
        <v>36.185680000000005</v>
      </c>
      <c r="I409" s="45">
        <f t="shared" si="115"/>
        <v>0</v>
      </c>
      <c r="J409" s="45">
        <f t="shared" si="116"/>
        <v>4.7041384000000006</v>
      </c>
      <c r="K409" s="46">
        <f t="shared" si="117"/>
        <v>0</v>
      </c>
      <c r="L409" s="47">
        <v>0.20000000000000001</v>
      </c>
      <c r="M409" s="48">
        <f t="shared" si="118"/>
        <v>0</v>
      </c>
      <c r="N409" s="49">
        <v>0.050000000000000003</v>
      </c>
      <c r="O409" s="50">
        <f t="shared" si="119"/>
        <v>0</v>
      </c>
      <c r="P409" s="49">
        <v>0.050000000000000003</v>
      </c>
      <c r="Q409" s="50">
        <f t="shared" si="120"/>
        <v>0</v>
      </c>
      <c r="R409" s="51">
        <f t="shared" si="121"/>
        <v>0</v>
      </c>
      <c r="S409" s="52">
        <f t="shared" si="122"/>
        <v>0</v>
      </c>
      <c r="T409" s="53" t="e">
        <f t="shared" si="123"/>
        <v>#DIV/0!</v>
      </c>
    </row>
    <row r="410" ht="15.95" customHeight="1">
      <c r="A410" s="352" t="s">
        <v>502</v>
      </c>
      <c r="B410" s="39" t="s">
        <v>120</v>
      </c>
      <c r="C410" s="40" t="s">
        <v>121</v>
      </c>
      <c r="D410" s="41">
        <v>0</v>
      </c>
      <c r="E410" s="42">
        <v>348</v>
      </c>
      <c r="F410" s="43">
        <v>0</v>
      </c>
      <c r="G410" s="44">
        <f t="shared" si="113"/>
        <v>348</v>
      </c>
      <c r="H410" s="45">
        <f t="shared" si="114"/>
        <v>50.776680000000006</v>
      </c>
      <c r="I410" s="45">
        <f t="shared" si="115"/>
        <v>0</v>
      </c>
      <c r="J410" s="45">
        <f t="shared" si="116"/>
        <v>6.6009684000000011</v>
      </c>
      <c r="K410" s="46">
        <f t="shared" si="117"/>
        <v>0</v>
      </c>
      <c r="L410" s="47">
        <v>0.20000000000000001</v>
      </c>
      <c r="M410" s="48">
        <f t="shared" si="118"/>
        <v>0</v>
      </c>
      <c r="N410" s="49">
        <v>0.050000000000000003</v>
      </c>
      <c r="O410" s="50">
        <f t="shared" si="119"/>
        <v>0</v>
      </c>
      <c r="P410" s="49">
        <v>0.050000000000000003</v>
      </c>
      <c r="Q410" s="50">
        <f t="shared" si="120"/>
        <v>0</v>
      </c>
      <c r="R410" s="51">
        <f t="shared" si="121"/>
        <v>0</v>
      </c>
      <c r="S410" s="52">
        <f t="shared" si="122"/>
        <v>0</v>
      </c>
      <c r="T410" s="53" t="e">
        <f t="shared" si="123"/>
        <v>#DIV/0!</v>
      </c>
    </row>
    <row r="411" ht="15.95" customHeight="1">
      <c r="A411" s="352" t="s">
        <v>502</v>
      </c>
      <c r="B411" s="56" t="s">
        <v>122</v>
      </c>
      <c r="C411" s="40" t="s">
        <v>123</v>
      </c>
      <c r="D411" s="41">
        <v>0</v>
      </c>
      <c r="E411" s="42">
        <v>428</v>
      </c>
      <c r="F411" s="43">
        <v>0</v>
      </c>
      <c r="G411" s="44">
        <f t="shared" si="113"/>
        <v>428</v>
      </c>
      <c r="H411" s="45">
        <f t="shared" si="114"/>
        <v>62.449480000000008</v>
      </c>
      <c r="I411" s="45">
        <f t="shared" si="115"/>
        <v>0</v>
      </c>
      <c r="J411" s="45">
        <f t="shared" si="116"/>
        <v>8.1184324000000014</v>
      </c>
      <c r="K411" s="46">
        <f t="shared" si="117"/>
        <v>0</v>
      </c>
      <c r="L411" s="47">
        <v>0.20000000000000001</v>
      </c>
      <c r="M411" s="48">
        <f t="shared" si="118"/>
        <v>0</v>
      </c>
      <c r="N411" s="49">
        <v>0.050000000000000003</v>
      </c>
      <c r="O411" s="50">
        <f t="shared" si="119"/>
        <v>0</v>
      </c>
      <c r="P411" s="49">
        <v>0.050000000000000003</v>
      </c>
      <c r="Q411" s="50">
        <f t="shared" si="120"/>
        <v>0</v>
      </c>
      <c r="R411" s="51">
        <f t="shared" si="121"/>
        <v>0</v>
      </c>
      <c r="S411" s="52">
        <f t="shared" si="122"/>
        <v>0</v>
      </c>
      <c r="T411" s="53" t="e">
        <f t="shared" si="123"/>
        <v>#DIV/0!</v>
      </c>
    </row>
    <row r="412" ht="15.95" customHeight="1">
      <c r="A412" s="352" t="s">
        <v>502</v>
      </c>
      <c r="B412" s="56" t="s">
        <v>124</v>
      </c>
      <c r="C412" s="60" t="s">
        <v>125</v>
      </c>
      <c r="D412" s="41">
        <v>0</v>
      </c>
      <c r="E412" s="42">
        <v>298</v>
      </c>
      <c r="F412" s="43">
        <v>0</v>
      </c>
      <c r="G412" s="44">
        <f t="shared" si="113"/>
        <v>298</v>
      </c>
      <c r="H412" s="45">
        <f t="shared" si="114"/>
        <v>43.481180000000002</v>
      </c>
      <c r="I412" s="45">
        <f t="shared" si="115"/>
        <v>0</v>
      </c>
      <c r="J412" s="45">
        <f t="shared" si="116"/>
        <v>5.6525534000000004</v>
      </c>
      <c r="K412" s="46">
        <f t="shared" si="117"/>
        <v>0</v>
      </c>
      <c r="L412" s="47">
        <v>0.20000000000000001</v>
      </c>
      <c r="M412" s="48">
        <f t="shared" si="118"/>
        <v>0</v>
      </c>
      <c r="N412" s="49">
        <v>0.050000000000000003</v>
      </c>
      <c r="O412" s="50">
        <f t="shared" si="119"/>
        <v>0</v>
      </c>
      <c r="P412" s="49">
        <v>0.050000000000000003</v>
      </c>
      <c r="Q412" s="50">
        <f t="shared" si="120"/>
        <v>0</v>
      </c>
      <c r="R412" s="51">
        <f t="shared" si="121"/>
        <v>0</v>
      </c>
      <c r="S412" s="52">
        <f t="shared" si="122"/>
        <v>0</v>
      </c>
      <c r="T412" s="53" t="e">
        <f t="shared" si="123"/>
        <v>#DIV/0!</v>
      </c>
    </row>
    <row r="413" ht="15.95" customHeight="1">
      <c r="A413" s="352" t="s">
        <v>502</v>
      </c>
      <c r="B413" s="56" t="s">
        <v>126</v>
      </c>
      <c r="C413" s="60" t="s">
        <v>127</v>
      </c>
      <c r="D413" s="41">
        <v>0</v>
      </c>
      <c r="E413" s="42">
        <v>398</v>
      </c>
      <c r="F413" s="43">
        <v>0</v>
      </c>
      <c r="G413" s="44">
        <f t="shared" si="113"/>
        <v>398</v>
      </c>
      <c r="H413" s="45">
        <f t="shared" si="114"/>
        <v>58.072180000000003</v>
      </c>
      <c r="I413" s="45">
        <f t="shared" si="115"/>
        <v>0</v>
      </c>
      <c r="J413" s="45">
        <f t="shared" si="116"/>
        <v>7.5493834000000009</v>
      </c>
      <c r="K413" s="46">
        <f t="shared" si="117"/>
        <v>0</v>
      </c>
      <c r="L413" s="47">
        <v>0.20000000000000001</v>
      </c>
      <c r="M413" s="48">
        <f t="shared" si="118"/>
        <v>0</v>
      </c>
      <c r="N413" s="49">
        <v>0.050000000000000003</v>
      </c>
      <c r="O413" s="50">
        <f t="shared" si="119"/>
        <v>0</v>
      </c>
      <c r="P413" s="49">
        <v>0.050000000000000003</v>
      </c>
      <c r="Q413" s="50">
        <f t="shared" si="120"/>
        <v>0</v>
      </c>
      <c r="R413" s="51">
        <f t="shared" si="121"/>
        <v>0</v>
      </c>
      <c r="S413" s="52">
        <f t="shared" si="122"/>
        <v>0</v>
      </c>
      <c r="T413" s="53" t="e">
        <f t="shared" si="123"/>
        <v>#DIV/0!</v>
      </c>
    </row>
    <row r="414" ht="15.95" customHeight="1">
      <c r="A414" s="352" t="s">
        <v>502</v>
      </c>
      <c r="B414" s="56" t="s">
        <v>128</v>
      </c>
      <c r="C414" s="60" t="s">
        <v>129</v>
      </c>
      <c r="D414" s="41">
        <v>0</v>
      </c>
      <c r="E414" s="42">
        <v>498</v>
      </c>
      <c r="F414" s="43">
        <v>0</v>
      </c>
      <c r="G414" s="44">
        <f t="shared" si="113"/>
        <v>498</v>
      </c>
      <c r="H414" s="45">
        <f t="shared" si="114"/>
        <v>72.663180000000011</v>
      </c>
      <c r="I414" s="45">
        <f t="shared" si="115"/>
        <v>0</v>
      </c>
      <c r="J414" s="45">
        <f t="shared" si="116"/>
        <v>9.4462134000000013</v>
      </c>
      <c r="K414" s="46">
        <f t="shared" si="117"/>
        <v>0</v>
      </c>
      <c r="L414" s="47">
        <v>0.20000000000000001</v>
      </c>
      <c r="M414" s="48">
        <f t="shared" si="118"/>
        <v>0</v>
      </c>
      <c r="N414" s="49">
        <v>0.050000000000000003</v>
      </c>
      <c r="O414" s="50">
        <f t="shared" si="119"/>
        <v>0</v>
      </c>
      <c r="P414" s="49">
        <v>0.050000000000000003</v>
      </c>
      <c r="Q414" s="50">
        <f t="shared" si="120"/>
        <v>0</v>
      </c>
      <c r="R414" s="51">
        <f t="shared" si="121"/>
        <v>0</v>
      </c>
      <c r="S414" s="52">
        <f t="shared" si="122"/>
        <v>0</v>
      </c>
      <c r="T414" s="53" t="e">
        <f t="shared" si="123"/>
        <v>#DIV/0!</v>
      </c>
    </row>
    <row r="415" ht="15.95" customHeight="1">
      <c r="A415" s="352" t="s">
        <v>502</v>
      </c>
      <c r="B415" s="56" t="s">
        <v>130</v>
      </c>
      <c r="C415" s="40" t="s">
        <v>131</v>
      </c>
      <c r="D415" s="41">
        <v>0</v>
      </c>
      <c r="E415" s="42">
        <v>198</v>
      </c>
      <c r="F415" s="43">
        <v>0</v>
      </c>
      <c r="G415" s="44">
        <f t="shared" si="113"/>
        <v>198</v>
      </c>
      <c r="H415" s="45">
        <f t="shared" si="114"/>
        <v>28.890180000000001</v>
      </c>
      <c r="I415" s="45">
        <f t="shared" si="115"/>
        <v>0</v>
      </c>
      <c r="J415" s="45">
        <f t="shared" si="116"/>
        <v>3.7557234000000004</v>
      </c>
      <c r="K415" s="46">
        <f t="shared" si="117"/>
        <v>0</v>
      </c>
      <c r="L415" s="47">
        <v>0.20000000000000001</v>
      </c>
      <c r="M415" s="48">
        <f t="shared" si="118"/>
        <v>0</v>
      </c>
      <c r="N415" s="49">
        <v>0.050000000000000003</v>
      </c>
      <c r="O415" s="50">
        <f t="shared" si="119"/>
        <v>0</v>
      </c>
      <c r="P415" s="49">
        <v>0.050000000000000003</v>
      </c>
      <c r="Q415" s="50">
        <f t="shared" si="120"/>
        <v>0</v>
      </c>
      <c r="R415" s="51">
        <f t="shared" si="121"/>
        <v>0</v>
      </c>
      <c r="S415" s="52">
        <f t="shared" si="122"/>
        <v>0</v>
      </c>
      <c r="T415" s="53" t="e">
        <f t="shared" si="123"/>
        <v>#DIV/0!</v>
      </c>
    </row>
    <row r="416" ht="15.95" customHeight="1">
      <c r="A416" s="352" t="s">
        <v>502</v>
      </c>
      <c r="B416" s="39" t="s">
        <v>132</v>
      </c>
      <c r="C416" s="40" t="s">
        <v>133</v>
      </c>
      <c r="D416" s="41">
        <v>0</v>
      </c>
      <c r="E416" s="42">
        <v>108</v>
      </c>
      <c r="F416" s="43">
        <v>0</v>
      </c>
      <c r="G416" s="44">
        <f t="shared" si="113"/>
        <v>108</v>
      </c>
      <c r="H416" s="45">
        <f t="shared" si="114"/>
        <v>15.758280000000001</v>
      </c>
      <c r="I416" s="45">
        <f t="shared" si="115"/>
        <v>0</v>
      </c>
      <c r="J416" s="45">
        <f t="shared" si="116"/>
        <v>2.0485764000000004</v>
      </c>
      <c r="K416" s="46">
        <f t="shared" si="117"/>
        <v>0</v>
      </c>
      <c r="L416" s="47">
        <v>0.20000000000000001</v>
      </c>
      <c r="M416" s="48">
        <f t="shared" si="118"/>
        <v>0</v>
      </c>
      <c r="N416" s="49">
        <v>0.050000000000000003</v>
      </c>
      <c r="O416" s="50">
        <f t="shared" si="119"/>
        <v>0</v>
      </c>
      <c r="P416" s="49">
        <v>0.050000000000000003</v>
      </c>
      <c r="Q416" s="50">
        <f t="shared" si="120"/>
        <v>0</v>
      </c>
      <c r="R416" s="51">
        <f t="shared" si="121"/>
        <v>0</v>
      </c>
      <c r="S416" s="52">
        <f t="shared" si="122"/>
        <v>0</v>
      </c>
      <c r="T416" s="53" t="e">
        <f t="shared" si="123"/>
        <v>#DIV/0!</v>
      </c>
    </row>
    <row r="417" ht="15.95" customHeight="1">
      <c r="A417" s="352" t="s">
        <v>502</v>
      </c>
      <c r="B417" s="39" t="s">
        <v>134</v>
      </c>
      <c r="C417" s="40" t="s">
        <v>135</v>
      </c>
      <c r="D417" s="41">
        <v>0</v>
      </c>
      <c r="E417" s="42">
        <v>98</v>
      </c>
      <c r="F417" s="43">
        <v>0</v>
      </c>
      <c r="G417" s="44">
        <f t="shared" si="113"/>
        <v>98</v>
      </c>
      <c r="H417" s="45">
        <f t="shared" si="114"/>
        <v>14.299180000000002</v>
      </c>
      <c r="I417" s="45">
        <f t="shared" si="115"/>
        <v>0</v>
      </c>
      <c r="J417" s="45">
        <f t="shared" si="116"/>
        <v>1.8588934000000004</v>
      </c>
      <c r="K417" s="46">
        <f t="shared" si="117"/>
        <v>0</v>
      </c>
      <c r="L417" s="47">
        <v>0.20000000000000001</v>
      </c>
      <c r="M417" s="48">
        <f t="shared" si="118"/>
        <v>0</v>
      </c>
      <c r="N417" s="49">
        <v>0.050000000000000003</v>
      </c>
      <c r="O417" s="50">
        <f t="shared" si="119"/>
        <v>0</v>
      </c>
      <c r="P417" s="49">
        <v>0.050000000000000003</v>
      </c>
      <c r="Q417" s="50">
        <f t="shared" si="120"/>
        <v>0</v>
      </c>
      <c r="R417" s="51">
        <f t="shared" si="121"/>
        <v>0</v>
      </c>
      <c r="S417" s="52">
        <f t="shared" si="122"/>
        <v>0</v>
      </c>
      <c r="T417" s="53" t="e">
        <f t="shared" si="123"/>
        <v>#DIV/0!</v>
      </c>
    </row>
    <row r="418" ht="15.95" customHeight="1">
      <c r="A418" s="352" t="s">
        <v>502</v>
      </c>
      <c r="B418" s="39" t="s">
        <v>136</v>
      </c>
      <c r="C418" s="40" t="s">
        <v>137</v>
      </c>
      <c r="D418" s="41">
        <v>0</v>
      </c>
      <c r="E418" s="42">
        <v>266.39999999999998</v>
      </c>
      <c r="F418" s="43">
        <v>0</v>
      </c>
      <c r="G418" s="44">
        <f t="shared" si="113"/>
        <v>266</v>
      </c>
      <c r="H418" s="45">
        <f t="shared" si="114"/>
        <v>38.812060000000002</v>
      </c>
      <c r="I418" s="45">
        <f t="shared" si="115"/>
        <v>0</v>
      </c>
      <c r="J418" s="45">
        <f t="shared" si="116"/>
        <v>5.0455678000000006</v>
      </c>
      <c r="K418" s="46">
        <f t="shared" si="117"/>
        <v>0</v>
      </c>
      <c r="L418" s="47">
        <v>0.20000000000000001</v>
      </c>
      <c r="M418" s="48">
        <f t="shared" si="118"/>
        <v>0</v>
      </c>
      <c r="N418" s="49">
        <v>0.050000000000000003</v>
      </c>
      <c r="O418" s="50">
        <f t="shared" si="119"/>
        <v>0</v>
      </c>
      <c r="P418" s="49">
        <v>0.050000000000000003</v>
      </c>
      <c r="Q418" s="50">
        <f t="shared" si="120"/>
        <v>0</v>
      </c>
      <c r="R418" s="51">
        <f t="shared" si="121"/>
        <v>0</v>
      </c>
      <c r="S418" s="52">
        <f t="shared" si="122"/>
        <v>0</v>
      </c>
      <c r="T418" s="53" t="e">
        <f t="shared" si="123"/>
        <v>#DIV/0!</v>
      </c>
    </row>
    <row r="419" ht="15.95" customHeight="1">
      <c r="A419" s="352" t="s">
        <v>502</v>
      </c>
      <c r="B419" s="39" t="s">
        <v>138</v>
      </c>
      <c r="C419" s="40" t="s">
        <v>139</v>
      </c>
      <c r="D419" s="41">
        <v>0</v>
      </c>
      <c r="E419" s="42">
        <v>376.19999999999999</v>
      </c>
      <c r="F419" s="43">
        <v>0</v>
      </c>
      <c r="G419" s="44">
        <f t="shared" si="113"/>
        <v>376</v>
      </c>
      <c r="H419" s="45">
        <f t="shared" si="114"/>
        <v>54.862160000000003</v>
      </c>
      <c r="I419" s="45">
        <f t="shared" si="115"/>
        <v>0</v>
      </c>
      <c r="J419" s="45">
        <f t="shared" si="116"/>
        <v>7.1320808000000007</v>
      </c>
      <c r="K419" s="46">
        <f t="shared" si="117"/>
        <v>0</v>
      </c>
      <c r="L419" s="47">
        <v>0.20000000000000001</v>
      </c>
      <c r="M419" s="48">
        <f t="shared" si="118"/>
        <v>0</v>
      </c>
      <c r="N419" s="49">
        <v>0.050000000000000003</v>
      </c>
      <c r="O419" s="50">
        <f t="shared" si="119"/>
        <v>0</v>
      </c>
      <c r="P419" s="49">
        <v>0.050000000000000003</v>
      </c>
      <c r="Q419" s="50">
        <f t="shared" si="120"/>
        <v>0</v>
      </c>
      <c r="R419" s="51">
        <f t="shared" si="121"/>
        <v>0</v>
      </c>
      <c r="S419" s="52">
        <f t="shared" si="122"/>
        <v>0</v>
      </c>
      <c r="T419" s="53" t="e">
        <f t="shared" si="123"/>
        <v>#DIV/0!</v>
      </c>
    </row>
    <row r="420" ht="15.95" customHeight="1">
      <c r="A420" s="352" t="s">
        <v>502</v>
      </c>
      <c r="B420" s="39" t="s">
        <v>140</v>
      </c>
      <c r="C420" s="40" t="s">
        <v>141</v>
      </c>
      <c r="D420" s="41">
        <v>0</v>
      </c>
      <c r="E420" s="42">
        <v>217.08000000000001</v>
      </c>
      <c r="F420" s="43">
        <v>0</v>
      </c>
      <c r="G420" s="44">
        <f t="shared" si="113"/>
        <v>217</v>
      </c>
      <c r="H420" s="45">
        <f t="shared" si="114"/>
        <v>31.662470000000003</v>
      </c>
      <c r="I420" s="45">
        <f t="shared" si="115"/>
        <v>0</v>
      </c>
      <c r="J420" s="45">
        <f t="shared" si="116"/>
        <v>4.1161211000000009</v>
      </c>
      <c r="K420" s="46">
        <f t="shared" si="117"/>
        <v>0</v>
      </c>
      <c r="L420" s="47">
        <v>0.20000000000000001</v>
      </c>
      <c r="M420" s="48">
        <f t="shared" si="118"/>
        <v>0</v>
      </c>
      <c r="N420" s="49">
        <v>0.050000000000000003</v>
      </c>
      <c r="O420" s="50">
        <f t="shared" si="119"/>
        <v>0</v>
      </c>
      <c r="P420" s="49">
        <v>0.050000000000000003</v>
      </c>
      <c r="Q420" s="50">
        <f t="shared" si="120"/>
        <v>0</v>
      </c>
      <c r="R420" s="51">
        <f t="shared" si="121"/>
        <v>0</v>
      </c>
      <c r="S420" s="52">
        <f t="shared" si="122"/>
        <v>0</v>
      </c>
      <c r="T420" s="53" t="e">
        <f t="shared" si="123"/>
        <v>#DIV/0!</v>
      </c>
    </row>
    <row r="421" ht="15.95" customHeight="1">
      <c r="A421" s="352" t="s">
        <v>502</v>
      </c>
      <c r="B421" s="39" t="s">
        <v>142</v>
      </c>
      <c r="C421" s="40" t="s">
        <v>143</v>
      </c>
      <c r="D421" s="41">
        <v>0</v>
      </c>
      <c r="E421" s="42">
        <v>98</v>
      </c>
      <c r="F421" s="43">
        <v>0</v>
      </c>
      <c r="G421" s="44">
        <f t="shared" si="113"/>
        <v>98</v>
      </c>
      <c r="H421" s="45">
        <f t="shared" si="114"/>
        <v>14.299180000000002</v>
      </c>
      <c r="I421" s="45">
        <f t="shared" si="115"/>
        <v>0</v>
      </c>
      <c r="J421" s="45">
        <f t="shared" si="116"/>
        <v>1.8588934000000004</v>
      </c>
      <c r="K421" s="46">
        <f t="shared" si="117"/>
        <v>0</v>
      </c>
      <c r="L421" s="47">
        <v>0.20000000000000001</v>
      </c>
      <c r="M421" s="48">
        <f t="shared" si="118"/>
        <v>0</v>
      </c>
      <c r="N421" s="49">
        <v>0.050000000000000003</v>
      </c>
      <c r="O421" s="50">
        <f t="shared" si="119"/>
        <v>0</v>
      </c>
      <c r="P421" s="49">
        <v>0.050000000000000003</v>
      </c>
      <c r="Q421" s="50">
        <f t="shared" si="120"/>
        <v>0</v>
      </c>
      <c r="R421" s="51">
        <f t="shared" si="121"/>
        <v>0</v>
      </c>
      <c r="S421" s="52">
        <f t="shared" si="122"/>
        <v>0</v>
      </c>
      <c r="T421" s="53" t="e">
        <f t="shared" si="123"/>
        <v>#DIV/0!</v>
      </c>
    </row>
    <row r="422" ht="15.95" customHeight="1">
      <c r="A422" s="352" t="s">
        <v>502</v>
      </c>
      <c r="B422" s="39" t="s">
        <v>144</v>
      </c>
      <c r="C422" s="40" t="s">
        <v>145</v>
      </c>
      <c r="D422" s="41">
        <v>0</v>
      </c>
      <c r="E422" s="42">
        <v>198</v>
      </c>
      <c r="F422" s="43">
        <v>0</v>
      </c>
      <c r="G422" s="44">
        <f t="shared" si="113"/>
        <v>198</v>
      </c>
      <c r="H422" s="45">
        <f t="shared" si="114"/>
        <v>28.890180000000001</v>
      </c>
      <c r="I422" s="45">
        <f t="shared" si="115"/>
        <v>0</v>
      </c>
      <c r="J422" s="45">
        <f t="shared" si="116"/>
        <v>3.7557234000000004</v>
      </c>
      <c r="K422" s="46">
        <f t="shared" si="117"/>
        <v>0</v>
      </c>
      <c r="L422" s="47">
        <v>0.20000000000000001</v>
      </c>
      <c r="M422" s="48">
        <f t="shared" si="118"/>
        <v>0</v>
      </c>
      <c r="N422" s="49">
        <v>0.050000000000000003</v>
      </c>
      <c r="O422" s="50">
        <f t="shared" si="119"/>
        <v>0</v>
      </c>
      <c r="P422" s="49">
        <v>0.050000000000000003</v>
      </c>
      <c r="Q422" s="50">
        <f t="shared" si="120"/>
        <v>0</v>
      </c>
      <c r="R422" s="51">
        <f t="shared" si="121"/>
        <v>0</v>
      </c>
      <c r="S422" s="52">
        <f t="shared" si="122"/>
        <v>0</v>
      </c>
      <c r="T422" s="53" t="e">
        <f t="shared" si="123"/>
        <v>#DIV/0!</v>
      </c>
    </row>
    <row r="423" ht="15.95" customHeight="1">
      <c r="A423" s="352" t="s">
        <v>502</v>
      </c>
      <c r="B423" s="39" t="s">
        <v>146</v>
      </c>
      <c r="C423" s="40" t="s">
        <v>147</v>
      </c>
      <c r="D423" s="41">
        <v>0</v>
      </c>
      <c r="E423" s="42">
        <v>398</v>
      </c>
      <c r="F423" s="43">
        <v>0</v>
      </c>
      <c r="G423" s="44">
        <f t="shared" si="113"/>
        <v>398</v>
      </c>
      <c r="H423" s="45">
        <f t="shared" si="114"/>
        <v>58.072180000000003</v>
      </c>
      <c r="I423" s="45">
        <f t="shared" si="115"/>
        <v>0</v>
      </c>
      <c r="J423" s="45">
        <f t="shared" si="116"/>
        <v>7.5493834000000009</v>
      </c>
      <c r="K423" s="46">
        <f t="shared" si="117"/>
        <v>0</v>
      </c>
      <c r="L423" s="47">
        <v>0.20000000000000001</v>
      </c>
      <c r="M423" s="48">
        <f t="shared" si="118"/>
        <v>0</v>
      </c>
      <c r="N423" s="49">
        <v>0.050000000000000003</v>
      </c>
      <c r="O423" s="50">
        <f t="shared" si="119"/>
        <v>0</v>
      </c>
      <c r="P423" s="49">
        <v>0.050000000000000003</v>
      </c>
      <c r="Q423" s="50">
        <f t="shared" si="120"/>
        <v>0</v>
      </c>
      <c r="R423" s="51">
        <f t="shared" si="121"/>
        <v>0</v>
      </c>
      <c r="S423" s="52">
        <f t="shared" si="122"/>
        <v>0</v>
      </c>
      <c r="T423" s="53" t="e">
        <f t="shared" si="123"/>
        <v>#DIV/0!</v>
      </c>
    </row>
    <row r="424" ht="15.95" customHeight="1">
      <c r="A424" s="352" t="s">
        <v>502</v>
      </c>
      <c r="B424" s="39" t="s">
        <v>148</v>
      </c>
      <c r="C424" s="40" t="s">
        <v>149</v>
      </c>
      <c r="D424" s="41">
        <v>0</v>
      </c>
      <c r="E424" s="42">
        <v>298</v>
      </c>
      <c r="F424" s="43">
        <v>0</v>
      </c>
      <c r="G424" s="44">
        <f t="shared" si="113"/>
        <v>298</v>
      </c>
      <c r="H424" s="45">
        <f t="shared" si="114"/>
        <v>43.481180000000002</v>
      </c>
      <c r="I424" s="45">
        <f t="shared" si="115"/>
        <v>0</v>
      </c>
      <c r="J424" s="45">
        <f t="shared" si="116"/>
        <v>5.6525534000000004</v>
      </c>
      <c r="K424" s="46">
        <f t="shared" si="117"/>
        <v>0</v>
      </c>
      <c r="L424" s="47">
        <v>0.20000000000000001</v>
      </c>
      <c r="M424" s="48">
        <f t="shared" si="118"/>
        <v>0</v>
      </c>
      <c r="N424" s="49">
        <v>0.050000000000000003</v>
      </c>
      <c r="O424" s="50">
        <f t="shared" si="119"/>
        <v>0</v>
      </c>
      <c r="P424" s="49">
        <v>0.050000000000000003</v>
      </c>
      <c r="Q424" s="50">
        <f t="shared" si="120"/>
        <v>0</v>
      </c>
      <c r="R424" s="51">
        <f t="shared" si="121"/>
        <v>0</v>
      </c>
      <c r="S424" s="52">
        <f t="shared" si="122"/>
        <v>0</v>
      </c>
      <c r="T424" s="53" t="e">
        <f t="shared" si="123"/>
        <v>#DIV/0!</v>
      </c>
    </row>
    <row r="425" ht="15.95" customHeight="1">
      <c r="A425" s="352" t="s">
        <v>502</v>
      </c>
      <c r="B425" s="39" t="s">
        <v>150</v>
      </c>
      <c r="C425" s="40" t="s">
        <v>151</v>
      </c>
      <c r="D425" s="41">
        <v>0</v>
      </c>
      <c r="E425" s="42">
        <v>428</v>
      </c>
      <c r="F425" s="43">
        <v>0</v>
      </c>
      <c r="G425" s="44">
        <f t="shared" ref="G425:G456" si="124">ROUNDDOWN(E425*(1-F425),0)</f>
        <v>428</v>
      </c>
      <c r="H425" s="45">
        <f t="shared" ref="H425:H456" si="125">G425*$C$6</f>
        <v>62.449480000000008</v>
      </c>
      <c r="I425" s="45">
        <f t="shared" ref="I425:I456" si="126">H425*D425</f>
        <v>0</v>
      </c>
      <c r="J425" s="45">
        <f t="shared" ref="J425:J456" si="127">H425*0.13</f>
        <v>8.1184324000000014</v>
      </c>
      <c r="K425" s="46">
        <f t="shared" ref="K425:K456" si="128">(H425-J425)*D425</f>
        <v>0</v>
      </c>
      <c r="L425" s="47">
        <v>0.20000000000000001</v>
      </c>
      <c r="M425" s="48">
        <f t="shared" ref="M425:M456" si="129">K425*L425</f>
        <v>0</v>
      </c>
      <c r="N425" s="49">
        <v>0.050000000000000003</v>
      </c>
      <c r="O425" s="50">
        <f t="shared" ref="O425:O456" si="130">K425*N425</f>
        <v>0</v>
      </c>
      <c r="P425" s="49">
        <v>0.050000000000000003</v>
      </c>
      <c r="Q425" s="50">
        <f t="shared" ref="Q425:Q456" si="131">K425*P425</f>
        <v>0</v>
      </c>
      <c r="R425" s="51">
        <f t="shared" ref="R425:R456" si="132">IFERROR(ROUND((K425-M425-O425-Q425)/D425,2),0)</f>
        <v>0</v>
      </c>
      <c r="S425" s="52">
        <f t="shared" ref="S425:S456" si="133">+D425*R425</f>
        <v>0</v>
      </c>
      <c r="T425" s="53" t="e">
        <f t="shared" ref="T425:T456" si="134">S425/I425</f>
        <v>#DIV/0!</v>
      </c>
    </row>
    <row r="426" ht="15.95" customHeight="1">
      <c r="A426" s="352" t="s">
        <v>502</v>
      </c>
      <c r="B426" s="39" t="s">
        <v>152</v>
      </c>
      <c r="C426" s="40" t="s">
        <v>153</v>
      </c>
      <c r="D426" s="41">
        <v>0</v>
      </c>
      <c r="E426" s="42">
        <v>468</v>
      </c>
      <c r="F426" s="43">
        <v>0</v>
      </c>
      <c r="G426" s="44">
        <f t="shared" si="124"/>
        <v>468</v>
      </c>
      <c r="H426" s="45">
        <f t="shared" si="125"/>
        <v>68.285880000000006</v>
      </c>
      <c r="I426" s="45">
        <f t="shared" si="126"/>
        <v>0</v>
      </c>
      <c r="J426" s="45">
        <f t="shared" si="127"/>
        <v>8.8771644000000016</v>
      </c>
      <c r="K426" s="46">
        <f t="shared" si="128"/>
        <v>0</v>
      </c>
      <c r="L426" s="47">
        <v>0.20000000000000001</v>
      </c>
      <c r="M426" s="48">
        <f t="shared" si="129"/>
        <v>0</v>
      </c>
      <c r="N426" s="49">
        <v>0.050000000000000003</v>
      </c>
      <c r="O426" s="50">
        <f t="shared" si="130"/>
        <v>0</v>
      </c>
      <c r="P426" s="49">
        <v>0.050000000000000003</v>
      </c>
      <c r="Q426" s="50">
        <f t="shared" si="131"/>
        <v>0</v>
      </c>
      <c r="R426" s="51">
        <f t="shared" si="132"/>
        <v>0</v>
      </c>
      <c r="S426" s="52">
        <f t="shared" si="133"/>
        <v>0</v>
      </c>
      <c r="T426" s="53" t="e">
        <f t="shared" si="134"/>
        <v>#DIV/0!</v>
      </c>
    </row>
    <row r="427" ht="15.95" customHeight="1">
      <c r="A427" s="352" t="s">
        <v>502</v>
      </c>
      <c r="B427" s="39" t="s">
        <v>154</v>
      </c>
      <c r="C427" s="40" t="s">
        <v>155</v>
      </c>
      <c r="D427" s="41">
        <v>0</v>
      </c>
      <c r="E427" s="42">
        <v>108</v>
      </c>
      <c r="F427" s="43">
        <v>0</v>
      </c>
      <c r="G427" s="44">
        <f t="shared" si="124"/>
        <v>108</v>
      </c>
      <c r="H427" s="45">
        <f t="shared" si="125"/>
        <v>15.758280000000001</v>
      </c>
      <c r="I427" s="45">
        <f t="shared" si="126"/>
        <v>0</v>
      </c>
      <c r="J427" s="45">
        <f t="shared" si="127"/>
        <v>2.0485764000000004</v>
      </c>
      <c r="K427" s="46">
        <f t="shared" si="128"/>
        <v>0</v>
      </c>
      <c r="L427" s="47">
        <v>0.20000000000000001</v>
      </c>
      <c r="M427" s="48">
        <f t="shared" si="129"/>
        <v>0</v>
      </c>
      <c r="N427" s="49">
        <v>0.050000000000000003</v>
      </c>
      <c r="O427" s="50">
        <f t="shared" si="130"/>
        <v>0</v>
      </c>
      <c r="P427" s="49">
        <v>0.050000000000000003</v>
      </c>
      <c r="Q427" s="50">
        <f t="shared" si="131"/>
        <v>0</v>
      </c>
      <c r="R427" s="51">
        <f t="shared" si="132"/>
        <v>0</v>
      </c>
      <c r="S427" s="52">
        <f t="shared" si="133"/>
        <v>0</v>
      </c>
      <c r="T427" s="53" t="e">
        <f t="shared" si="134"/>
        <v>#DIV/0!</v>
      </c>
    </row>
    <row r="428" ht="15.95" customHeight="1">
      <c r="A428" s="352" t="s">
        <v>502</v>
      </c>
      <c r="B428" s="39" t="s">
        <v>156</v>
      </c>
      <c r="C428" s="40" t="s">
        <v>157</v>
      </c>
      <c r="D428" s="41">
        <v>0</v>
      </c>
      <c r="E428" s="42">
        <v>268</v>
      </c>
      <c r="F428" s="43">
        <v>0</v>
      </c>
      <c r="G428" s="44">
        <f t="shared" si="124"/>
        <v>268</v>
      </c>
      <c r="H428" s="45">
        <f t="shared" si="125"/>
        <v>39.103880000000004</v>
      </c>
      <c r="I428" s="45">
        <f t="shared" si="126"/>
        <v>0</v>
      </c>
      <c r="J428" s="45">
        <f t="shared" si="127"/>
        <v>5.0835044000000007</v>
      </c>
      <c r="K428" s="46">
        <f t="shared" si="128"/>
        <v>0</v>
      </c>
      <c r="L428" s="47">
        <v>0.20000000000000001</v>
      </c>
      <c r="M428" s="48">
        <f t="shared" si="129"/>
        <v>0</v>
      </c>
      <c r="N428" s="49">
        <v>0.050000000000000003</v>
      </c>
      <c r="O428" s="50">
        <f t="shared" si="130"/>
        <v>0</v>
      </c>
      <c r="P428" s="49">
        <v>0.050000000000000003</v>
      </c>
      <c r="Q428" s="50">
        <f t="shared" si="131"/>
        <v>0</v>
      </c>
      <c r="R428" s="51">
        <f t="shared" si="132"/>
        <v>0</v>
      </c>
      <c r="S428" s="52">
        <f t="shared" si="133"/>
        <v>0</v>
      </c>
      <c r="T428" s="53" t="e">
        <f t="shared" si="134"/>
        <v>#DIV/0!</v>
      </c>
    </row>
    <row r="429" ht="15.95" customHeight="1">
      <c r="A429" s="352" t="s">
        <v>502</v>
      </c>
      <c r="B429" s="39" t="s">
        <v>158</v>
      </c>
      <c r="C429" s="40" t="s">
        <v>159</v>
      </c>
      <c r="D429" s="41">
        <v>0</v>
      </c>
      <c r="E429" s="42">
        <v>268</v>
      </c>
      <c r="F429" s="43">
        <v>0</v>
      </c>
      <c r="G429" s="44">
        <f t="shared" si="124"/>
        <v>268</v>
      </c>
      <c r="H429" s="45">
        <f t="shared" si="125"/>
        <v>39.103880000000004</v>
      </c>
      <c r="I429" s="45">
        <f t="shared" si="126"/>
        <v>0</v>
      </c>
      <c r="J429" s="45">
        <f t="shared" si="127"/>
        <v>5.0835044000000007</v>
      </c>
      <c r="K429" s="46">
        <f t="shared" si="128"/>
        <v>0</v>
      </c>
      <c r="L429" s="47">
        <v>0.20000000000000001</v>
      </c>
      <c r="M429" s="48">
        <f t="shared" si="129"/>
        <v>0</v>
      </c>
      <c r="N429" s="49">
        <v>0.050000000000000003</v>
      </c>
      <c r="O429" s="50">
        <f t="shared" si="130"/>
        <v>0</v>
      </c>
      <c r="P429" s="49">
        <v>0.050000000000000003</v>
      </c>
      <c r="Q429" s="50">
        <f t="shared" si="131"/>
        <v>0</v>
      </c>
      <c r="R429" s="51">
        <f t="shared" si="132"/>
        <v>0</v>
      </c>
      <c r="S429" s="52">
        <f t="shared" si="133"/>
        <v>0</v>
      </c>
      <c r="T429" s="53" t="e">
        <f t="shared" si="134"/>
        <v>#DIV/0!</v>
      </c>
    </row>
    <row r="430" ht="15.95" customHeight="1">
      <c r="A430" s="352" t="s">
        <v>502</v>
      </c>
      <c r="B430" s="39" t="s">
        <v>160</v>
      </c>
      <c r="C430" s="40" t="s">
        <v>161</v>
      </c>
      <c r="D430" s="41">
        <v>0</v>
      </c>
      <c r="E430" s="42">
        <v>402</v>
      </c>
      <c r="F430" s="43">
        <v>0</v>
      </c>
      <c r="G430" s="44">
        <f t="shared" si="124"/>
        <v>402</v>
      </c>
      <c r="H430" s="45">
        <f t="shared" si="125"/>
        <v>58.655820000000006</v>
      </c>
      <c r="I430" s="45">
        <f t="shared" si="126"/>
        <v>0</v>
      </c>
      <c r="J430" s="45">
        <f t="shared" si="127"/>
        <v>7.6252566000000011</v>
      </c>
      <c r="K430" s="46">
        <f t="shared" si="128"/>
        <v>0</v>
      </c>
      <c r="L430" s="47">
        <v>0.20000000000000001</v>
      </c>
      <c r="M430" s="48">
        <f t="shared" si="129"/>
        <v>0</v>
      </c>
      <c r="N430" s="49">
        <v>0.050000000000000003</v>
      </c>
      <c r="O430" s="50">
        <f t="shared" si="130"/>
        <v>0</v>
      </c>
      <c r="P430" s="49">
        <v>0.050000000000000003</v>
      </c>
      <c r="Q430" s="50">
        <f t="shared" si="131"/>
        <v>0</v>
      </c>
      <c r="R430" s="51">
        <f t="shared" si="132"/>
        <v>0</v>
      </c>
      <c r="S430" s="52">
        <f t="shared" si="133"/>
        <v>0</v>
      </c>
      <c r="T430" s="53" t="e">
        <f t="shared" si="134"/>
        <v>#DIV/0!</v>
      </c>
    </row>
    <row r="431" ht="15.95" customHeight="1">
      <c r="A431" s="352" t="s">
        <v>502</v>
      </c>
      <c r="B431" s="39" t="s">
        <v>162</v>
      </c>
      <c r="C431" s="40" t="s">
        <v>163</v>
      </c>
      <c r="D431" s="41">
        <v>0</v>
      </c>
      <c r="E431" s="42">
        <v>298</v>
      </c>
      <c r="F431" s="43">
        <v>0</v>
      </c>
      <c r="G431" s="44">
        <f t="shared" si="124"/>
        <v>298</v>
      </c>
      <c r="H431" s="45">
        <f t="shared" si="125"/>
        <v>43.481180000000002</v>
      </c>
      <c r="I431" s="45">
        <f t="shared" si="126"/>
        <v>0</v>
      </c>
      <c r="J431" s="45">
        <f t="shared" si="127"/>
        <v>5.6525534000000004</v>
      </c>
      <c r="K431" s="46">
        <f t="shared" si="128"/>
        <v>0</v>
      </c>
      <c r="L431" s="47">
        <v>0.20000000000000001</v>
      </c>
      <c r="M431" s="48">
        <f t="shared" si="129"/>
        <v>0</v>
      </c>
      <c r="N431" s="49">
        <v>0.050000000000000003</v>
      </c>
      <c r="O431" s="50">
        <f t="shared" si="130"/>
        <v>0</v>
      </c>
      <c r="P431" s="49">
        <v>0.050000000000000003</v>
      </c>
      <c r="Q431" s="50">
        <f t="shared" si="131"/>
        <v>0</v>
      </c>
      <c r="R431" s="51">
        <f t="shared" si="132"/>
        <v>0</v>
      </c>
      <c r="S431" s="52">
        <f t="shared" si="133"/>
        <v>0</v>
      </c>
      <c r="T431" s="53" t="e">
        <f t="shared" si="134"/>
        <v>#DIV/0!</v>
      </c>
    </row>
    <row r="432" ht="15.95" customHeight="1">
      <c r="A432" s="352" t="s">
        <v>502</v>
      </c>
      <c r="B432" s="39" t="s">
        <v>164</v>
      </c>
      <c r="C432" s="40" t="s">
        <v>165</v>
      </c>
      <c r="D432" s="41">
        <v>0</v>
      </c>
      <c r="E432" s="42">
        <v>428</v>
      </c>
      <c r="F432" s="43">
        <v>0</v>
      </c>
      <c r="G432" s="44">
        <f t="shared" si="124"/>
        <v>428</v>
      </c>
      <c r="H432" s="45">
        <f t="shared" si="125"/>
        <v>62.449480000000008</v>
      </c>
      <c r="I432" s="45">
        <f t="shared" si="126"/>
        <v>0</v>
      </c>
      <c r="J432" s="45">
        <f t="shared" si="127"/>
        <v>8.1184324000000014</v>
      </c>
      <c r="K432" s="46">
        <f t="shared" si="128"/>
        <v>0</v>
      </c>
      <c r="L432" s="47">
        <v>0.20000000000000001</v>
      </c>
      <c r="M432" s="48">
        <f t="shared" si="129"/>
        <v>0</v>
      </c>
      <c r="N432" s="49">
        <v>0.050000000000000003</v>
      </c>
      <c r="O432" s="50">
        <f t="shared" si="130"/>
        <v>0</v>
      </c>
      <c r="P432" s="49">
        <v>0.050000000000000003</v>
      </c>
      <c r="Q432" s="50">
        <f t="shared" si="131"/>
        <v>0</v>
      </c>
      <c r="R432" s="51">
        <f t="shared" si="132"/>
        <v>0</v>
      </c>
      <c r="S432" s="52">
        <f t="shared" si="133"/>
        <v>0</v>
      </c>
      <c r="T432" s="53" t="e">
        <f t="shared" si="134"/>
        <v>#DIV/0!</v>
      </c>
    </row>
    <row r="433" ht="15.95" customHeight="1">
      <c r="A433" s="352" t="s">
        <v>502</v>
      </c>
      <c r="B433" s="39" t="s">
        <v>166</v>
      </c>
      <c r="C433" s="40" t="s">
        <v>167</v>
      </c>
      <c r="D433" s="41">
        <v>0</v>
      </c>
      <c r="E433" s="42">
        <v>268</v>
      </c>
      <c r="F433" s="43">
        <v>0</v>
      </c>
      <c r="G433" s="44">
        <f t="shared" si="124"/>
        <v>268</v>
      </c>
      <c r="H433" s="45">
        <f t="shared" si="125"/>
        <v>39.103880000000004</v>
      </c>
      <c r="I433" s="45">
        <f t="shared" si="126"/>
        <v>0</v>
      </c>
      <c r="J433" s="45">
        <f t="shared" si="127"/>
        <v>5.0835044000000007</v>
      </c>
      <c r="K433" s="46">
        <f t="shared" si="128"/>
        <v>0</v>
      </c>
      <c r="L433" s="47">
        <v>0.20000000000000001</v>
      </c>
      <c r="M433" s="48">
        <f t="shared" si="129"/>
        <v>0</v>
      </c>
      <c r="N433" s="49">
        <v>0.050000000000000003</v>
      </c>
      <c r="O433" s="50">
        <f t="shared" si="130"/>
        <v>0</v>
      </c>
      <c r="P433" s="49">
        <v>0.050000000000000003</v>
      </c>
      <c r="Q433" s="50">
        <f t="shared" si="131"/>
        <v>0</v>
      </c>
      <c r="R433" s="51">
        <f t="shared" si="132"/>
        <v>0</v>
      </c>
      <c r="S433" s="52">
        <f t="shared" si="133"/>
        <v>0</v>
      </c>
      <c r="T433" s="53" t="e">
        <f t="shared" si="134"/>
        <v>#DIV/0!</v>
      </c>
    </row>
    <row r="434" ht="15.95" customHeight="1">
      <c r="A434" s="352" t="s">
        <v>502</v>
      </c>
      <c r="B434" s="39" t="s">
        <v>168</v>
      </c>
      <c r="C434" s="40" t="s">
        <v>169</v>
      </c>
      <c r="D434" s="41">
        <v>0</v>
      </c>
      <c r="E434" s="42">
        <v>328</v>
      </c>
      <c r="F434" s="43">
        <v>0</v>
      </c>
      <c r="G434" s="44">
        <f t="shared" si="124"/>
        <v>328</v>
      </c>
      <c r="H434" s="45">
        <f t="shared" si="125"/>
        <v>47.858480000000007</v>
      </c>
      <c r="I434" s="45">
        <f t="shared" si="126"/>
        <v>0</v>
      </c>
      <c r="J434" s="45">
        <f t="shared" si="127"/>
        <v>6.221602400000001</v>
      </c>
      <c r="K434" s="46">
        <f t="shared" si="128"/>
        <v>0</v>
      </c>
      <c r="L434" s="47">
        <v>0.20000000000000001</v>
      </c>
      <c r="M434" s="48">
        <f t="shared" si="129"/>
        <v>0</v>
      </c>
      <c r="N434" s="49">
        <v>0.050000000000000003</v>
      </c>
      <c r="O434" s="50">
        <f t="shared" si="130"/>
        <v>0</v>
      </c>
      <c r="P434" s="49">
        <v>0.050000000000000003</v>
      </c>
      <c r="Q434" s="50">
        <f t="shared" si="131"/>
        <v>0</v>
      </c>
      <c r="R434" s="51">
        <f t="shared" si="132"/>
        <v>0</v>
      </c>
      <c r="S434" s="52">
        <f t="shared" si="133"/>
        <v>0</v>
      </c>
      <c r="T434" s="53" t="e">
        <f t="shared" si="134"/>
        <v>#DIV/0!</v>
      </c>
    </row>
    <row r="435" ht="15.95" customHeight="1">
      <c r="A435" s="352" t="s">
        <v>502</v>
      </c>
      <c r="B435" s="39" t="s">
        <v>170</v>
      </c>
      <c r="C435" s="40" t="s">
        <v>171</v>
      </c>
      <c r="D435" s="41">
        <v>0</v>
      </c>
      <c r="E435" s="42">
        <v>198</v>
      </c>
      <c r="F435" s="43">
        <v>0</v>
      </c>
      <c r="G435" s="44">
        <f t="shared" si="124"/>
        <v>198</v>
      </c>
      <c r="H435" s="45">
        <f t="shared" si="125"/>
        <v>28.890180000000001</v>
      </c>
      <c r="I435" s="45">
        <f t="shared" si="126"/>
        <v>0</v>
      </c>
      <c r="J435" s="45">
        <f t="shared" si="127"/>
        <v>3.7557234000000004</v>
      </c>
      <c r="K435" s="46">
        <f t="shared" si="128"/>
        <v>0</v>
      </c>
      <c r="L435" s="47">
        <v>0.20000000000000001</v>
      </c>
      <c r="M435" s="48">
        <f t="shared" si="129"/>
        <v>0</v>
      </c>
      <c r="N435" s="49">
        <v>0.050000000000000003</v>
      </c>
      <c r="O435" s="50">
        <f t="shared" si="130"/>
        <v>0</v>
      </c>
      <c r="P435" s="49">
        <v>0.050000000000000003</v>
      </c>
      <c r="Q435" s="50">
        <f t="shared" si="131"/>
        <v>0</v>
      </c>
      <c r="R435" s="51">
        <f t="shared" si="132"/>
        <v>0</v>
      </c>
      <c r="S435" s="52">
        <f t="shared" si="133"/>
        <v>0</v>
      </c>
      <c r="T435" s="53" t="e">
        <f t="shared" si="134"/>
        <v>#DIV/0!</v>
      </c>
    </row>
    <row r="436" ht="15.95" customHeight="1">
      <c r="A436" s="352" t="s">
        <v>502</v>
      </c>
      <c r="B436" s="39" t="s">
        <v>172</v>
      </c>
      <c r="C436" s="40" t="s">
        <v>173</v>
      </c>
      <c r="D436" s="41">
        <v>0</v>
      </c>
      <c r="E436" s="42">
        <v>348</v>
      </c>
      <c r="F436" s="43">
        <v>0</v>
      </c>
      <c r="G436" s="44">
        <f t="shared" si="124"/>
        <v>348</v>
      </c>
      <c r="H436" s="45">
        <f t="shared" si="125"/>
        <v>50.776680000000006</v>
      </c>
      <c r="I436" s="45">
        <f t="shared" si="126"/>
        <v>0</v>
      </c>
      <c r="J436" s="45">
        <f t="shared" si="127"/>
        <v>6.6009684000000011</v>
      </c>
      <c r="K436" s="46">
        <f t="shared" si="128"/>
        <v>0</v>
      </c>
      <c r="L436" s="47">
        <v>0.20000000000000001</v>
      </c>
      <c r="M436" s="48">
        <f t="shared" si="129"/>
        <v>0</v>
      </c>
      <c r="N436" s="49">
        <v>0.050000000000000003</v>
      </c>
      <c r="O436" s="50">
        <f t="shared" si="130"/>
        <v>0</v>
      </c>
      <c r="P436" s="49">
        <v>0.050000000000000003</v>
      </c>
      <c r="Q436" s="50">
        <f t="shared" si="131"/>
        <v>0</v>
      </c>
      <c r="R436" s="51">
        <f t="shared" si="132"/>
        <v>0</v>
      </c>
      <c r="S436" s="52">
        <f t="shared" si="133"/>
        <v>0</v>
      </c>
      <c r="T436" s="53" t="e">
        <f t="shared" si="134"/>
        <v>#DIV/0!</v>
      </c>
    </row>
    <row r="437" ht="15.95" customHeight="1">
      <c r="A437" s="352" t="s">
        <v>502</v>
      </c>
      <c r="B437" s="56" t="s">
        <v>174</v>
      </c>
      <c r="C437" s="40" t="s">
        <v>175</v>
      </c>
      <c r="D437" s="41">
        <v>0</v>
      </c>
      <c r="E437" s="42">
        <v>448</v>
      </c>
      <c r="F437" s="43">
        <v>0</v>
      </c>
      <c r="G437" s="44">
        <f t="shared" si="124"/>
        <v>448</v>
      </c>
      <c r="H437" s="45">
        <f t="shared" si="125"/>
        <v>65.367680000000007</v>
      </c>
      <c r="I437" s="45">
        <f t="shared" si="126"/>
        <v>0</v>
      </c>
      <c r="J437" s="45">
        <f t="shared" si="127"/>
        <v>8.4977984000000006</v>
      </c>
      <c r="K437" s="46">
        <f t="shared" si="128"/>
        <v>0</v>
      </c>
      <c r="L437" s="47">
        <v>0.20000000000000001</v>
      </c>
      <c r="M437" s="48">
        <f t="shared" si="129"/>
        <v>0</v>
      </c>
      <c r="N437" s="49">
        <v>0.050000000000000003</v>
      </c>
      <c r="O437" s="50">
        <f t="shared" si="130"/>
        <v>0</v>
      </c>
      <c r="P437" s="49">
        <v>0.050000000000000003</v>
      </c>
      <c r="Q437" s="50">
        <f t="shared" si="131"/>
        <v>0</v>
      </c>
      <c r="R437" s="51">
        <f t="shared" si="132"/>
        <v>0</v>
      </c>
      <c r="S437" s="52">
        <f t="shared" si="133"/>
        <v>0</v>
      </c>
      <c r="T437" s="53" t="e">
        <f t="shared" si="134"/>
        <v>#DIV/0!</v>
      </c>
    </row>
    <row r="438" ht="15.95" customHeight="1">
      <c r="A438" s="352" t="s">
        <v>502</v>
      </c>
      <c r="B438" s="39" t="s">
        <v>176</v>
      </c>
      <c r="C438" s="40" t="s">
        <v>177</v>
      </c>
      <c r="D438" s="41">
        <v>0</v>
      </c>
      <c r="E438" s="42">
        <v>268</v>
      </c>
      <c r="F438" s="43">
        <v>0</v>
      </c>
      <c r="G438" s="44">
        <f t="shared" si="124"/>
        <v>268</v>
      </c>
      <c r="H438" s="45">
        <f t="shared" si="125"/>
        <v>39.103880000000004</v>
      </c>
      <c r="I438" s="45">
        <f t="shared" si="126"/>
        <v>0</v>
      </c>
      <c r="J438" s="45">
        <f t="shared" si="127"/>
        <v>5.0835044000000007</v>
      </c>
      <c r="K438" s="46">
        <f t="shared" si="128"/>
        <v>0</v>
      </c>
      <c r="L438" s="47">
        <v>0.20000000000000001</v>
      </c>
      <c r="M438" s="48">
        <f t="shared" si="129"/>
        <v>0</v>
      </c>
      <c r="N438" s="49">
        <v>0.050000000000000003</v>
      </c>
      <c r="O438" s="50">
        <f t="shared" si="130"/>
        <v>0</v>
      </c>
      <c r="P438" s="49">
        <v>0.050000000000000003</v>
      </c>
      <c r="Q438" s="50">
        <f t="shared" si="131"/>
        <v>0</v>
      </c>
      <c r="R438" s="51">
        <f t="shared" si="132"/>
        <v>0</v>
      </c>
      <c r="S438" s="52">
        <f t="shared" si="133"/>
        <v>0</v>
      </c>
      <c r="T438" s="53" t="e">
        <f t="shared" si="134"/>
        <v>#DIV/0!</v>
      </c>
    </row>
    <row r="439" ht="15.95" customHeight="1">
      <c r="A439" s="352" t="s">
        <v>502</v>
      </c>
      <c r="B439" s="54" t="s">
        <v>178</v>
      </c>
      <c r="C439" s="55" t="s">
        <v>179</v>
      </c>
      <c r="D439" s="41">
        <v>0</v>
      </c>
      <c r="E439" s="42">
        <v>98</v>
      </c>
      <c r="F439" s="43">
        <v>0</v>
      </c>
      <c r="G439" s="44">
        <f t="shared" si="124"/>
        <v>98</v>
      </c>
      <c r="H439" s="45">
        <f t="shared" si="125"/>
        <v>14.299180000000002</v>
      </c>
      <c r="I439" s="45">
        <f t="shared" si="126"/>
        <v>0</v>
      </c>
      <c r="J439" s="45">
        <f t="shared" si="127"/>
        <v>1.8588934000000004</v>
      </c>
      <c r="K439" s="46">
        <f t="shared" si="128"/>
        <v>0</v>
      </c>
      <c r="L439" s="47">
        <v>0.20000000000000001</v>
      </c>
      <c r="M439" s="48">
        <f t="shared" si="129"/>
        <v>0</v>
      </c>
      <c r="N439" s="49">
        <v>0.050000000000000003</v>
      </c>
      <c r="O439" s="50">
        <f t="shared" si="130"/>
        <v>0</v>
      </c>
      <c r="P439" s="49">
        <v>0.050000000000000003</v>
      </c>
      <c r="Q439" s="50">
        <f t="shared" si="131"/>
        <v>0</v>
      </c>
      <c r="R439" s="51">
        <f t="shared" si="132"/>
        <v>0</v>
      </c>
      <c r="S439" s="52">
        <f t="shared" si="133"/>
        <v>0</v>
      </c>
      <c r="T439" s="53" t="e">
        <f t="shared" si="134"/>
        <v>#DIV/0!</v>
      </c>
    </row>
    <row r="440" ht="15.95" customHeight="1">
      <c r="A440" s="352" t="s">
        <v>502</v>
      </c>
      <c r="B440" s="54" t="s">
        <v>180</v>
      </c>
      <c r="C440" s="55" t="s">
        <v>181</v>
      </c>
      <c r="D440" s="41">
        <v>0</v>
      </c>
      <c r="E440" s="42">
        <v>148</v>
      </c>
      <c r="F440" s="43">
        <v>0</v>
      </c>
      <c r="G440" s="44">
        <f t="shared" si="124"/>
        <v>148</v>
      </c>
      <c r="H440" s="45">
        <f t="shared" si="125"/>
        <v>21.59468</v>
      </c>
      <c r="I440" s="45">
        <f t="shared" si="126"/>
        <v>0</v>
      </c>
      <c r="J440" s="45">
        <f t="shared" si="127"/>
        <v>2.8073084000000001</v>
      </c>
      <c r="K440" s="46">
        <f t="shared" si="128"/>
        <v>0</v>
      </c>
      <c r="L440" s="47">
        <v>0.20000000000000001</v>
      </c>
      <c r="M440" s="48">
        <f t="shared" si="129"/>
        <v>0</v>
      </c>
      <c r="N440" s="49">
        <v>0.050000000000000003</v>
      </c>
      <c r="O440" s="50">
        <f t="shared" si="130"/>
        <v>0</v>
      </c>
      <c r="P440" s="49">
        <v>0.050000000000000003</v>
      </c>
      <c r="Q440" s="50">
        <f t="shared" si="131"/>
        <v>0</v>
      </c>
      <c r="R440" s="51">
        <f t="shared" si="132"/>
        <v>0</v>
      </c>
      <c r="S440" s="52">
        <f t="shared" si="133"/>
        <v>0</v>
      </c>
      <c r="T440" s="53" t="e">
        <f t="shared" si="134"/>
        <v>#DIV/0!</v>
      </c>
    </row>
    <row r="441" ht="15.95" customHeight="1">
      <c r="A441" s="352" t="s">
        <v>502</v>
      </c>
      <c r="B441" s="39" t="s">
        <v>182</v>
      </c>
      <c r="C441" s="40" t="s">
        <v>183</v>
      </c>
      <c r="D441" s="41">
        <v>0</v>
      </c>
      <c r="E441" s="42">
        <v>128</v>
      </c>
      <c r="F441" s="43">
        <v>0</v>
      </c>
      <c r="G441" s="44">
        <f t="shared" si="124"/>
        <v>128</v>
      </c>
      <c r="H441" s="45">
        <f t="shared" si="125"/>
        <v>18.676480000000002</v>
      </c>
      <c r="I441" s="45">
        <f t="shared" si="126"/>
        <v>0</v>
      </c>
      <c r="J441" s="45">
        <f t="shared" si="127"/>
        <v>2.4279424000000005</v>
      </c>
      <c r="K441" s="46">
        <f t="shared" si="128"/>
        <v>0</v>
      </c>
      <c r="L441" s="47">
        <v>0.20000000000000001</v>
      </c>
      <c r="M441" s="48">
        <f t="shared" si="129"/>
        <v>0</v>
      </c>
      <c r="N441" s="49">
        <v>0.050000000000000003</v>
      </c>
      <c r="O441" s="50">
        <f t="shared" si="130"/>
        <v>0</v>
      </c>
      <c r="P441" s="49">
        <v>0.050000000000000003</v>
      </c>
      <c r="Q441" s="50">
        <f t="shared" si="131"/>
        <v>0</v>
      </c>
      <c r="R441" s="51">
        <f t="shared" si="132"/>
        <v>0</v>
      </c>
      <c r="S441" s="52">
        <f t="shared" si="133"/>
        <v>0</v>
      </c>
      <c r="T441" s="53" t="e">
        <f t="shared" si="134"/>
        <v>#DIV/0!</v>
      </c>
    </row>
    <row r="442" ht="15.95" customHeight="1">
      <c r="A442" s="352" t="s">
        <v>502</v>
      </c>
      <c r="B442" s="39" t="s">
        <v>184</v>
      </c>
      <c r="C442" s="40" t="s">
        <v>185</v>
      </c>
      <c r="D442" s="41">
        <v>0</v>
      </c>
      <c r="E442" s="42">
        <v>298</v>
      </c>
      <c r="F442" s="43">
        <v>0</v>
      </c>
      <c r="G442" s="44">
        <f t="shared" si="124"/>
        <v>298</v>
      </c>
      <c r="H442" s="45">
        <f t="shared" si="125"/>
        <v>43.481180000000002</v>
      </c>
      <c r="I442" s="45">
        <f t="shared" si="126"/>
        <v>0</v>
      </c>
      <c r="J442" s="45">
        <f t="shared" si="127"/>
        <v>5.6525534000000004</v>
      </c>
      <c r="K442" s="46">
        <f t="shared" si="128"/>
        <v>0</v>
      </c>
      <c r="L442" s="47">
        <v>0.20000000000000001</v>
      </c>
      <c r="M442" s="48">
        <f t="shared" si="129"/>
        <v>0</v>
      </c>
      <c r="N442" s="49">
        <v>0.050000000000000003</v>
      </c>
      <c r="O442" s="50">
        <f t="shared" si="130"/>
        <v>0</v>
      </c>
      <c r="P442" s="49">
        <v>0.050000000000000003</v>
      </c>
      <c r="Q442" s="50">
        <f t="shared" si="131"/>
        <v>0</v>
      </c>
      <c r="R442" s="51">
        <f t="shared" si="132"/>
        <v>0</v>
      </c>
      <c r="S442" s="52">
        <f t="shared" si="133"/>
        <v>0</v>
      </c>
      <c r="T442" s="53" t="e">
        <f t="shared" si="134"/>
        <v>#DIV/0!</v>
      </c>
    </row>
    <row r="443" ht="15.95" customHeight="1">
      <c r="A443" s="352" t="s">
        <v>502</v>
      </c>
      <c r="B443" s="39" t="s">
        <v>186</v>
      </c>
      <c r="C443" s="40" t="s">
        <v>187</v>
      </c>
      <c r="D443" s="41">
        <v>0</v>
      </c>
      <c r="E443" s="42">
        <v>348</v>
      </c>
      <c r="F443" s="43">
        <v>0</v>
      </c>
      <c r="G443" s="44">
        <f t="shared" si="124"/>
        <v>348</v>
      </c>
      <c r="H443" s="45">
        <f t="shared" si="125"/>
        <v>50.776680000000006</v>
      </c>
      <c r="I443" s="45">
        <f t="shared" si="126"/>
        <v>0</v>
      </c>
      <c r="J443" s="45">
        <f t="shared" si="127"/>
        <v>6.6009684000000011</v>
      </c>
      <c r="K443" s="46">
        <f t="shared" si="128"/>
        <v>0</v>
      </c>
      <c r="L443" s="47">
        <v>0.20000000000000001</v>
      </c>
      <c r="M443" s="48">
        <f t="shared" si="129"/>
        <v>0</v>
      </c>
      <c r="N443" s="49">
        <v>0.050000000000000003</v>
      </c>
      <c r="O443" s="50">
        <f t="shared" si="130"/>
        <v>0</v>
      </c>
      <c r="P443" s="49">
        <v>0.050000000000000003</v>
      </c>
      <c r="Q443" s="50">
        <f t="shared" si="131"/>
        <v>0</v>
      </c>
      <c r="R443" s="51">
        <f t="shared" si="132"/>
        <v>0</v>
      </c>
      <c r="S443" s="52">
        <f t="shared" si="133"/>
        <v>0</v>
      </c>
      <c r="T443" s="53" t="e">
        <f t="shared" si="134"/>
        <v>#DIV/0!</v>
      </c>
    </row>
    <row r="444" ht="15.95" customHeight="1">
      <c r="A444" s="352" t="s">
        <v>502</v>
      </c>
      <c r="B444" s="39" t="s">
        <v>188</v>
      </c>
      <c r="C444" s="40" t="s">
        <v>189</v>
      </c>
      <c r="D444" s="41">
        <v>0</v>
      </c>
      <c r="E444" s="42">
        <v>328</v>
      </c>
      <c r="F444" s="43">
        <v>0</v>
      </c>
      <c r="G444" s="44">
        <f t="shared" si="124"/>
        <v>328</v>
      </c>
      <c r="H444" s="45">
        <f t="shared" si="125"/>
        <v>47.858480000000007</v>
      </c>
      <c r="I444" s="45">
        <f t="shared" si="126"/>
        <v>0</v>
      </c>
      <c r="J444" s="45">
        <f t="shared" si="127"/>
        <v>6.221602400000001</v>
      </c>
      <c r="K444" s="46">
        <f t="shared" si="128"/>
        <v>0</v>
      </c>
      <c r="L444" s="47">
        <v>0.20000000000000001</v>
      </c>
      <c r="M444" s="48">
        <f t="shared" si="129"/>
        <v>0</v>
      </c>
      <c r="N444" s="49">
        <v>0.050000000000000003</v>
      </c>
      <c r="O444" s="50">
        <f t="shared" si="130"/>
        <v>0</v>
      </c>
      <c r="P444" s="49">
        <v>0.050000000000000003</v>
      </c>
      <c r="Q444" s="50">
        <f t="shared" si="131"/>
        <v>0</v>
      </c>
      <c r="R444" s="51">
        <f t="shared" si="132"/>
        <v>0</v>
      </c>
      <c r="S444" s="52">
        <f t="shared" si="133"/>
        <v>0</v>
      </c>
      <c r="T444" s="53" t="e">
        <f t="shared" si="134"/>
        <v>#DIV/0!</v>
      </c>
    </row>
    <row r="445" ht="15.95" customHeight="1">
      <c r="A445" s="352" t="s">
        <v>502</v>
      </c>
      <c r="B445" s="39" t="s">
        <v>190</v>
      </c>
      <c r="C445" s="40" t="s">
        <v>191</v>
      </c>
      <c r="D445" s="41">
        <v>0</v>
      </c>
      <c r="E445" s="42">
        <v>398</v>
      </c>
      <c r="F445" s="43">
        <v>0</v>
      </c>
      <c r="G445" s="44">
        <f t="shared" si="124"/>
        <v>398</v>
      </c>
      <c r="H445" s="45">
        <f t="shared" si="125"/>
        <v>58.072180000000003</v>
      </c>
      <c r="I445" s="45">
        <f t="shared" si="126"/>
        <v>0</v>
      </c>
      <c r="J445" s="45">
        <f t="shared" si="127"/>
        <v>7.5493834000000009</v>
      </c>
      <c r="K445" s="46">
        <f t="shared" si="128"/>
        <v>0</v>
      </c>
      <c r="L445" s="47">
        <v>0.20000000000000001</v>
      </c>
      <c r="M445" s="48">
        <f t="shared" si="129"/>
        <v>0</v>
      </c>
      <c r="N445" s="49">
        <v>0.050000000000000003</v>
      </c>
      <c r="O445" s="50">
        <f t="shared" si="130"/>
        <v>0</v>
      </c>
      <c r="P445" s="49">
        <v>0.050000000000000003</v>
      </c>
      <c r="Q445" s="50">
        <f t="shared" si="131"/>
        <v>0</v>
      </c>
      <c r="R445" s="51">
        <f t="shared" si="132"/>
        <v>0</v>
      </c>
      <c r="S445" s="52">
        <f t="shared" si="133"/>
        <v>0</v>
      </c>
      <c r="T445" s="53" t="e">
        <f t="shared" si="134"/>
        <v>#DIV/0!</v>
      </c>
    </row>
    <row r="446" ht="15.95" customHeight="1">
      <c r="A446" s="352" t="s">
        <v>502</v>
      </c>
      <c r="B446" s="39" t="s">
        <v>192</v>
      </c>
      <c r="C446" s="40" t="s">
        <v>193</v>
      </c>
      <c r="D446" s="41">
        <v>0</v>
      </c>
      <c r="E446" s="42">
        <v>518</v>
      </c>
      <c r="F446" s="43">
        <v>0</v>
      </c>
      <c r="G446" s="44">
        <f t="shared" si="124"/>
        <v>518</v>
      </c>
      <c r="H446" s="45">
        <f t="shared" si="125"/>
        <v>75.58138000000001</v>
      </c>
      <c r="I446" s="45">
        <f t="shared" si="126"/>
        <v>0</v>
      </c>
      <c r="J446" s="45">
        <f t="shared" si="127"/>
        <v>9.8255794000000023</v>
      </c>
      <c r="K446" s="46">
        <f t="shared" si="128"/>
        <v>0</v>
      </c>
      <c r="L446" s="47">
        <v>0.20000000000000001</v>
      </c>
      <c r="M446" s="48">
        <f t="shared" si="129"/>
        <v>0</v>
      </c>
      <c r="N446" s="49">
        <v>0.050000000000000003</v>
      </c>
      <c r="O446" s="50">
        <f t="shared" si="130"/>
        <v>0</v>
      </c>
      <c r="P446" s="49">
        <v>0.050000000000000003</v>
      </c>
      <c r="Q446" s="50">
        <f t="shared" si="131"/>
        <v>0</v>
      </c>
      <c r="R446" s="51">
        <f t="shared" si="132"/>
        <v>0</v>
      </c>
      <c r="S446" s="52">
        <f t="shared" si="133"/>
        <v>0</v>
      </c>
      <c r="T446" s="53" t="e">
        <f t="shared" si="134"/>
        <v>#DIV/0!</v>
      </c>
    </row>
    <row r="447" ht="15.95" customHeight="1">
      <c r="A447" s="352" t="s">
        <v>502</v>
      </c>
      <c r="B447" s="39" t="s">
        <v>194</v>
      </c>
      <c r="C447" s="40" t="s">
        <v>195</v>
      </c>
      <c r="D447" s="41">
        <v>0</v>
      </c>
      <c r="E447" s="42">
        <v>348</v>
      </c>
      <c r="F447" s="43">
        <v>0</v>
      </c>
      <c r="G447" s="44">
        <f t="shared" si="124"/>
        <v>348</v>
      </c>
      <c r="H447" s="45">
        <f t="shared" si="125"/>
        <v>50.776680000000006</v>
      </c>
      <c r="I447" s="45">
        <f t="shared" si="126"/>
        <v>0</v>
      </c>
      <c r="J447" s="45">
        <f t="shared" si="127"/>
        <v>6.6009684000000011</v>
      </c>
      <c r="K447" s="46">
        <f t="shared" si="128"/>
        <v>0</v>
      </c>
      <c r="L447" s="47">
        <v>0.20000000000000001</v>
      </c>
      <c r="M447" s="48">
        <f t="shared" si="129"/>
        <v>0</v>
      </c>
      <c r="N447" s="49">
        <v>0.050000000000000003</v>
      </c>
      <c r="O447" s="50">
        <f t="shared" si="130"/>
        <v>0</v>
      </c>
      <c r="P447" s="49">
        <v>0.050000000000000003</v>
      </c>
      <c r="Q447" s="50">
        <f t="shared" si="131"/>
        <v>0</v>
      </c>
      <c r="R447" s="51">
        <f t="shared" si="132"/>
        <v>0</v>
      </c>
      <c r="S447" s="52">
        <f t="shared" si="133"/>
        <v>0</v>
      </c>
      <c r="T447" s="53" t="e">
        <f t="shared" si="134"/>
        <v>#DIV/0!</v>
      </c>
    </row>
    <row r="448" ht="15.95" customHeight="1">
      <c r="A448" s="352" t="s">
        <v>502</v>
      </c>
      <c r="B448" s="39" t="s">
        <v>196</v>
      </c>
      <c r="C448" s="40" t="s">
        <v>197</v>
      </c>
      <c r="D448" s="41">
        <v>0</v>
      </c>
      <c r="E448" s="42">
        <v>498</v>
      </c>
      <c r="F448" s="43">
        <v>0</v>
      </c>
      <c r="G448" s="44">
        <f t="shared" si="124"/>
        <v>498</v>
      </c>
      <c r="H448" s="45">
        <f t="shared" si="125"/>
        <v>72.663180000000011</v>
      </c>
      <c r="I448" s="45">
        <f t="shared" si="126"/>
        <v>0</v>
      </c>
      <c r="J448" s="45">
        <f t="shared" si="127"/>
        <v>9.4462134000000013</v>
      </c>
      <c r="K448" s="46">
        <f t="shared" si="128"/>
        <v>0</v>
      </c>
      <c r="L448" s="47">
        <v>0.20000000000000001</v>
      </c>
      <c r="M448" s="48">
        <f t="shared" si="129"/>
        <v>0</v>
      </c>
      <c r="N448" s="49">
        <v>0.050000000000000003</v>
      </c>
      <c r="O448" s="50">
        <f t="shared" si="130"/>
        <v>0</v>
      </c>
      <c r="P448" s="49">
        <v>0.050000000000000003</v>
      </c>
      <c r="Q448" s="50">
        <f t="shared" si="131"/>
        <v>0</v>
      </c>
      <c r="R448" s="51">
        <f t="shared" si="132"/>
        <v>0</v>
      </c>
      <c r="S448" s="52">
        <f t="shared" si="133"/>
        <v>0</v>
      </c>
      <c r="T448" s="53" t="e">
        <f t="shared" si="134"/>
        <v>#DIV/0!</v>
      </c>
    </row>
    <row r="449" ht="15.95" customHeight="1">
      <c r="A449" s="352" t="s">
        <v>502</v>
      </c>
      <c r="B449" s="39" t="s">
        <v>198</v>
      </c>
      <c r="C449" s="40" t="s">
        <v>199</v>
      </c>
      <c r="D449" s="41">
        <v>0</v>
      </c>
      <c r="E449" s="42">
        <v>198</v>
      </c>
      <c r="F449" s="43">
        <v>0</v>
      </c>
      <c r="G449" s="44">
        <f t="shared" si="124"/>
        <v>198</v>
      </c>
      <c r="H449" s="45">
        <f t="shared" si="125"/>
        <v>28.890180000000001</v>
      </c>
      <c r="I449" s="45">
        <f t="shared" si="126"/>
        <v>0</v>
      </c>
      <c r="J449" s="45">
        <f t="shared" si="127"/>
        <v>3.7557234000000004</v>
      </c>
      <c r="K449" s="46">
        <f t="shared" si="128"/>
        <v>0</v>
      </c>
      <c r="L449" s="47">
        <v>0.20000000000000001</v>
      </c>
      <c r="M449" s="48">
        <f t="shared" si="129"/>
        <v>0</v>
      </c>
      <c r="N449" s="49">
        <v>0.050000000000000003</v>
      </c>
      <c r="O449" s="50">
        <f t="shared" si="130"/>
        <v>0</v>
      </c>
      <c r="P449" s="49">
        <v>0.050000000000000003</v>
      </c>
      <c r="Q449" s="50">
        <f t="shared" si="131"/>
        <v>0</v>
      </c>
      <c r="R449" s="51">
        <f t="shared" si="132"/>
        <v>0</v>
      </c>
      <c r="S449" s="52">
        <f t="shared" si="133"/>
        <v>0</v>
      </c>
      <c r="T449" s="53" t="e">
        <f t="shared" si="134"/>
        <v>#DIV/0!</v>
      </c>
    </row>
    <row r="450" ht="15.95" customHeight="1">
      <c r="A450" s="352" t="s">
        <v>502</v>
      </c>
      <c r="B450" s="56" t="s">
        <v>200</v>
      </c>
      <c r="C450" s="40" t="s">
        <v>201</v>
      </c>
      <c r="D450" s="41">
        <v>0</v>
      </c>
      <c r="E450" s="42">
        <v>298</v>
      </c>
      <c r="F450" s="43">
        <v>0</v>
      </c>
      <c r="G450" s="44">
        <f t="shared" si="124"/>
        <v>298</v>
      </c>
      <c r="H450" s="45">
        <f t="shared" si="125"/>
        <v>43.481180000000002</v>
      </c>
      <c r="I450" s="45">
        <f t="shared" si="126"/>
        <v>0</v>
      </c>
      <c r="J450" s="45">
        <f t="shared" si="127"/>
        <v>5.6525534000000004</v>
      </c>
      <c r="K450" s="46">
        <f t="shared" si="128"/>
        <v>0</v>
      </c>
      <c r="L450" s="47">
        <v>0.20000000000000001</v>
      </c>
      <c r="M450" s="48">
        <f t="shared" si="129"/>
        <v>0</v>
      </c>
      <c r="N450" s="49">
        <v>0.050000000000000003</v>
      </c>
      <c r="O450" s="50">
        <f t="shared" si="130"/>
        <v>0</v>
      </c>
      <c r="P450" s="49">
        <v>0.050000000000000003</v>
      </c>
      <c r="Q450" s="50">
        <f t="shared" si="131"/>
        <v>0</v>
      </c>
      <c r="R450" s="51">
        <f t="shared" si="132"/>
        <v>0</v>
      </c>
      <c r="S450" s="52">
        <f t="shared" si="133"/>
        <v>0</v>
      </c>
      <c r="T450" s="53" t="e">
        <f t="shared" si="134"/>
        <v>#DIV/0!</v>
      </c>
    </row>
    <row r="451" ht="15.95" customHeight="1">
      <c r="A451" s="352" t="s">
        <v>502</v>
      </c>
      <c r="B451" s="39" t="s">
        <v>202</v>
      </c>
      <c r="C451" s="40" t="s">
        <v>203</v>
      </c>
      <c r="D451" s="41">
        <v>0</v>
      </c>
      <c r="E451" s="42">
        <v>298</v>
      </c>
      <c r="F451" s="43">
        <v>0</v>
      </c>
      <c r="G451" s="44">
        <f t="shared" si="124"/>
        <v>298</v>
      </c>
      <c r="H451" s="45">
        <f t="shared" si="125"/>
        <v>43.481180000000002</v>
      </c>
      <c r="I451" s="45">
        <f t="shared" si="126"/>
        <v>0</v>
      </c>
      <c r="J451" s="45">
        <f t="shared" si="127"/>
        <v>5.6525534000000004</v>
      </c>
      <c r="K451" s="46">
        <f t="shared" si="128"/>
        <v>0</v>
      </c>
      <c r="L451" s="47">
        <v>0.20000000000000001</v>
      </c>
      <c r="M451" s="48">
        <f t="shared" si="129"/>
        <v>0</v>
      </c>
      <c r="N451" s="49">
        <v>0.050000000000000003</v>
      </c>
      <c r="O451" s="50">
        <f t="shared" si="130"/>
        <v>0</v>
      </c>
      <c r="P451" s="49">
        <v>0.050000000000000003</v>
      </c>
      <c r="Q451" s="50">
        <f t="shared" si="131"/>
        <v>0</v>
      </c>
      <c r="R451" s="51">
        <f t="shared" si="132"/>
        <v>0</v>
      </c>
      <c r="S451" s="52">
        <f t="shared" si="133"/>
        <v>0</v>
      </c>
      <c r="T451" s="53" t="e">
        <f t="shared" si="134"/>
        <v>#DIV/0!</v>
      </c>
    </row>
    <row r="452" ht="15.95" customHeight="1">
      <c r="A452" s="352" t="s">
        <v>502</v>
      </c>
      <c r="B452" s="39" t="s">
        <v>204</v>
      </c>
      <c r="C452" s="40" t="s">
        <v>205</v>
      </c>
      <c r="D452" s="41">
        <v>0</v>
      </c>
      <c r="E452" s="42">
        <v>448</v>
      </c>
      <c r="F452" s="43">
        <v>0</v>
      </c>
      <c r="G452" s="44">
        <f t="shared" si="124"/>
        <v>448</v>
      </c>
      <c r="H452" s="45">
        <f t="shared" si="125"/>
        <v>65.367680000000007</v>
      </c>
      <c r="I452" s="45">
        <f t="shared" si="126"/>
        <v>0</v>
      </c>
      <c r="J452" s="45">
        <f t="shared" si="127"/>
        <v>8.4977984000000006</v>
      </c>
      <c r="K452" s="46">
        <f t="shared" si="128"/>
        <v>0</v>
      </c>
      <c r="L452" s="47">
        <v>0.20000000000000001</v>
      </c>
      <c r="M452" s="48">
        <f t="shared" si="129"/>
        <v>0</v>
      </c>
      <c r="N452" s="49">
        <v>0.050000000000000003</v>
      </c>
      <c r="O452" s="50">
        <f t="shared" si="130"/>
        <v>0</v>
      </c>
      <c r="P452" s="49">
        <v>0.050000000000000003</v>
      </c>
      <c r="Q452" s="50">
        <f t="shared" si="131"/>
        <v>0</v>
      </c>
      <c r="R452" s="51">
        <f t="shared" si="132"/>
        <v>0</v>
      </c>
      <c r="S452" s="52">
        <f t="shared" si="133"/>
        <v>0</v>
      </c>
      <c r="T452" s="53" t="e">
        <f t="shared" si="134"/>
        <v>#DIV/0!</v>
      </c>
    </row>
    <row r="453" ht="15.95" customHeight="1">
      <c r="A453" s="352" t="s">
        <v>502</v>
      </c>
      <c r="B453" s="39" t="s">
        <v>206</v>
      </c>
      <c r="C453" s="61" t="s">
        <v>207</v>
      </c>
      <c r="D453" s="41">
        <v>0</v>
      </c>
      <c r="E453" s="42">
        <v>248</v>
      </c>
      <c r="F453" s="43">
        <v>0</v>
      </c>
      <c r="G453" s="44">
        <f t="shared" si="124"/>
        <v>248</v>
      </c>
      <c r="H453" s="45">
        <f t="shared" si="125"/>
        <v>36.185680000000005</v>
      </c>
      <c r="I453" s="45">
        <f t="shared" si="126"/>
        <v>0</v>
      </c>
      <c r="J453" s="45">
        <f t="shared" si="127"/>
        <v>4.7041384000000006</v>
      </c>
      <c r="K453" s="46">
        <f t="shared" si="128"/>
        <v>0</v>
      </c>
      <c r="L453" s="47">
        <v>0.20000000000000001</v>
      </c>
      <c r="M453" s="48">
        <f t="shared" si="129"/>
        <v>0</v>
      </c>
      <c r="N453" s="49">
        <v>0.050000000000000003</v>
      </c>
      <c r="O453" s="50">
        <f t="shared" si="130"/>
        <v>0</v>
      </c>
      <c r="P453" s="49">
        <v>0.050000000000000003</v>
      </c>
      <c r="Q453" s="50">
        <f t="shared" si="131"/>
        <v>0</v>
      </c>
      <c r="R453" s="51">
        <f t="shared" si="132"/>
        <v>0</v>
      </c>
      <c r="S453" s="52">
        <f t="shared" si="133"/>
        <v>0</v>
      </c>
      <c r="T453" s="53" t="e">
        <f t="shared" si="134"/>
        <v>#DIV/0!</v>
      </c>
    </row>
    <row r="454" ht="15.95" customHeight="1">
      <c r="A454" s="352" t="s">
        <v>502</v>
      </c>
      <c r="B454" s="39" t="s">
        <v>208</v>
      </c>
      <c r="C454" s="61" t="s">
        <v>209</v>
      </c>
      <c r="D454" s="41">
        <v>0</v>
      </c>
      <c r="E454" s="42">
        <v>348</v>
      </c>
      <c r="F454" s="43">
        <v>0</v>
      </c>
      <c r="G454" s="44">
        <f t="shared" si="124"/>
        <v>348</v>
      </c>
      <c r="H454" s="45">
        <f t="shared" si="125"/>
        <v>50.776680000000006</v>
      </c>
      <c r="I454" s="45">
        <f t="shared" si="126"/>
        <v>0</v>
      </c>
      <c r="J454" s="45">
        <f t="shared" si="127"/>
        <v>6.6009684000000011</v>
      </c>
      <c r="K454" s="46">
        <f t="shared" si="128"/>
        <v>0</v>
      </c>
      <c r="L454" s="47">
        <v>0.20000000000000001</v>
      </c>
      <c r="M454" s="48">
        <f t="shared" si="129"/>
        <v>0</v>
      </c>
      <c r="N454" s="49">
        <v>0.050000000000000003</v>
      </c>
      <c r="O454" s="50">
        <f t="shared" si="130"/>
        <v>0</v>
      </c>
      <c r="P454" s="49">
        <v>0.050000000000000003</v>
      </c>
      <c r="Q454" s="50">
        <f t="shared" si="131"/>
        <v>0</v>
      </c>
      <c r="R454" s="51">
        <f t="shared" si="132"/>
        <v>0</v>
      </c>
      <c r="S454" s="52">
        <f t="shared" si="133"/>
        <v>0</v>
      </c>
      <c r="T454" s="53" t="e">
        <f t="shared" si="134"/>
        <v>#DIV/0!</v>
      </c>
    </row>
    <row r="455" ht="15.95" customHeight="1">
      <c r="A455" s="352" t="s">
        <v>502</v>
      </c>
      <c r="B455" s="56" t="s">
        <v>210</v>
      </c>
      <c r="C455" s="40" t="s">
        <v>211</v>
      </c>
      <c r="D455" s="41">
        <v>0</v>
      </c>
      <c r="E455" s="42">
        <v>368</v>
      </c>
      <c r="F455" s="43">
        <v>0</v>
      </c>
      <c r="G455" s="44">
        <f t="shared" si="124"/>
        <v>368</v>
      </c>
      <c r="H455" s="45">
        <f t="shared" si="125"/>
        <v>53.694880000000005</v>
      </c>
      <c r="I455" s="45">
        <f t="shared" si="126"/>
        <v>0</v>
      </c>
      <c r="J455" s="45">
        <f t="shared" si="127"/>
        <v>6.9803344000000012</v>
      </c>
      <c r="K455" s="46">
        <f t="shared" si="128"/>
        <v>0</v>
      </c>
      <c r="L455" s="47">
        <v>0.20000000000000001</v>
      </c>
      <c r="M455" s="48">
        <f t="shared" si="129"/>
        <v>0</v>
      </c>
      <c r="N455" s="49">
        <v>0.050000000000000003</v>
      </c>
      <c r="O455" s="50">
        <f t="shared" si="130"/>
        <v>0</v>
      </c>
      <c r="P455" s="49">
        <v>0.050000000000000003</v>
      </c>
      <c r="Q455" s="50">
        <f t="shared" si="131"/>
        <v>0</v>
      </c>
      <c r="R455" s="51">
        <f t="shared" si="132"/>
        <v>0</v>
      </c>
      <c r="S455" s="52">
        <f t="shared" si="133"/>
        <v>0</v>
      </c>
      <c r="T455" s="53" t="e">
        <f t="shared" si="134"/>
        <v>#DIV/0!</v>
      </c>
    </row>
    <row r="456" ht="15.95" customHeight="1">
      <c r="A456" s="352" t="s">
        <v>502</v>
      </c>
      <c r="B456" s="56" t="s">
        <v>212</v>
      </c>
      <c r="C456" s="40" t="s">
        <v>213</v>
      </c>
      <c r="D456" s="41">
        <v>0</v>
      </c>
      <c r="E456" s="42">
        <v>528</v>
      </c>
      <c r="F456" s="43">
        <v>0</v>
      </c>
      <c r="G456" s="44">
        <f t="shared" si="124"/>
        <v>528</v>
      </c>
      <c r="H456" s="45">
        <f t="shared" si="125"/>
        <v>77.040480000000002</v>
      </c>
      <c r="I456" s="45">
        <f t="shared" si="126"/>
        <v>0</v>
      </c>
      <c r="J456" s="45">
        <f t="shared" si="127"/>
        <v>10.015262400000001</v>
      </c>
      <c r="K456" s="46">
        <f t="shared" si="128"/>
        <v>0</v>
      </c>
      <c r="L456" s="47">
        <v>0.20000000000000001</v>
      </c>
      <c r="M456" s="48">
        <f t="shared" si="129"/>
        <v>0</v>
      </c>
      <c r="N456" s="49">
        <v>0.050000000000000003</v>
      </c>
      <c r="O456" s="50">
        <f t="shared" si="130"/>
        <v>0</v>
      </c>
      <c r="P456" s="49">
        <v>0.050000000000000003</v>
      </c>
      <c r="Q456" s="50">
        <f t="shared" si="131"/>
        <v>0</v>
      </c>
      <c r="R456" s="51">
        <f t="shared" si="132"/>
        <v>0</v>
      </c>
      <c r="S456" s="52">
        <f t="shared" si="133"/>
        <v>0</v>
      </c>
      <c r="T456" s="53" t="e">
        <f t="shared" si="134"/>
        <v>#DIV/0!</v>
      </c>
    </row>
    <row r="457" ht="15.95" customHeight="1">
      <c r="A457" s="352" t="s">
        <v>502</v>
      </c>
      <c r="B457" s="56" t="s">
        <v>214</v>
      </c>
      <c r="C457" s="40" t="s">
        <v>215</v>
      </c>
      <c r="D457" s="41">
        <v>0</v>
      </c>
      <c r="E457" s="42">
        <v>678</v>
      </c>
      <c r="F457" s="43">
        <v>0</v>
      </c>
      <c r="G457" s="44">
        <f t="shared" ref="G457:G488" si="135">ROUNDDOWN(E457*(1-F457),0)</f>
        <v>678</v>
      </c>
      <c r="H457" s="45">
        <f t="shared" ref="H457:H488" si="136">G457*$C$6</f>
        <v>98.926980000000015</v>
      </c>
      <c r="I457" s="45">
        <f t="shared" ref="I457:I488" si="137">H457*D457</f>
        <v>0</v>
      </c>
      <c r="J457" s="45">
        <f t="shared" ref="J457:J488" si="138">H457*0.13</f>
        <v>12.860507400000003</v>
      </c>
      <c r="K457" s="46">
        <f t="shared" ref="K457:K488" si="139">(H457-J457)*D457</f>
        <v>0</v>
      </c>
      <c r="L457" s="47">
        <v>0.20000000000000001</v>
      </c>
      <c r="M457" s="48">
        <f t="shared" ref="M457:M488" si="140">K457*L457</f>
        <v>0</v>
      </c>
      <c r="N457" s="49">
        <v>0.050000000000000003</v>
      </c>
      <c r="O457" s="50">
        <f t="shared" ref="O457:O488" si="141">K457*N457</f>
        <v>0</v>
      </c>
      <c r="P457" s="49">
        <v>0.050000000000000003</v>
      </c>
      <c r="Q457" s="50">
        <f t="shared" ref="Q457:Q488" si="142">K457*P457</f>
        <v>0</v>
      </c>
      <c r="R457" s="51">
        <f t="shared" ref="R457:R488" si="143">IFERROR(ROUND((K457-M457-O457-Q457)/D457,2),0)</f>
        <v>0</v>
      </c>
      <c r="S457" s="52">
        <f t="shared" ref="S457:S488" si="144">+D457*R457</f>
        <v>0</v>
      </c>
      <c r="T457" s="53" t="e">
        <f t="shared" ref="T457:T488" si="145">S457/I457</f>
        <v>#DIV/0!</v>
      </c>
    </row>
    <row r="458" ht="15.95" customHeight="1">
      <c r="A458" s="352" t="s">
        <v>502</v>
      </c>
      <c r="B458" s="56" t="s">
        <v>216</v>
      </c>
      <c r="C458" s="40" t="s">
        <v>217</v>
      </c>
      <c r="D458" s="41">
        <v>0</v>
      </c>
      <c r="E458" s="42">
        <v>248</v>
      </c>
      <c r="F458" s="43">
        <v>0</v>
      </c>
      <c r="G458" s="44">
        <f t="shared" si="135"/>
        <v>248</v>
      </c>
      <c r="H458" s="45">
        <f t="shared" si="136"/>
        <v>36.185680000000005</v>
      </c>
      <c r="I458" s="45">
        <f t="shared" si="137"/>
        <v>0</v>
      </c>
      <c r="J458" s="45">
        <f t="shared" si="138"/>
        <v>4.7041384000000006</v>
      </c>
      <c r="K458" s="46">
        <f t="shared" si="139"/>
        <v>0</v>
      </c>
      <c r="L458" s="47">
        <v>0.20000000000000001</v>
      </c>
      <c r="M458" s="48">
        <f t="shared" si="140"/>
        <v>0</v>
      </c>
      <c r="N458" s="49">
        <v>0.050000000000000003</v>
      </c>
      <c r="O458" s="50">
        <f t="shared" si="141"/>
        <v>0</v>
      </c>
      <c r="P458" s="49">
        <v>0.050000000000000003</v>
      </c>
      <c r="Q458" s="50">
        <f t="shared" si="142"/>
        <v>0</v>
      </c>
      <c r="R458" s="51">
        <f t="shared" si="143"/>
        <v>0</v>
      </c>
      <c r="S458" s="52">
        <f t="shared" si="144"/>
        <v>0</v>
      </c>
      <c r="T458" s="53" t="e">
        <f t="shared" si="145"/>
        <v>#DIV/0!</v>
      </c>
    </row>
    <row r="459" ht="15.95" customHeight="1">
      <c r="A459" s="352" t="s">
        <v>502</v>
      </c>
      <c r="B459" s="56" t="s">
        <v>218</v>
      </c>
      <c r="C459" s="40" t="s">
        <v>219</v>
      </c>
      <c r="D459" s="41">
        <v>0</v>
      </c>
      <c r="E459" s="42">
        <v>298</v>
      </c>
      <c r="F459" s="43">
        <v>0</v>
      </c>
      <c r="G459" s="44">
        <f t="shared" si="135"/>
        <v>298</v>
      </c>
      <c r="H459" s="45">
        <f t="shared" si="136"/>
        <v>43.481180000000002</v>
      </c>
      <c r="I459" s="45">
        <f t="shared" si="137"/>
        <v>0</v>
      </c>
      <c r="J459" s="45">
        <f t="shared" si="138"/>
        <v>5.6525534000000004</v>
      </c>
      <c r="K459" s="46">
        <f t="shared" si="139"/>
        <v>0</v>
      </c>
      <c r="L459" s="47">
        <v>0.20000000000000001</v>
      </c>
      <c r="M459" s="48">
        <f t="shared" si="140"/>
        <v>0</v>
      </c>
      <c r="N459" s="49">
        <v>0.050000000000000003</v>
      </c>
      <c r="O459" s="50">
        <f t="shared" si="141"/>
        <v>0</v>
      </c>
      <c r="P459" s="49">
        <v>0.050000000000000003</v>
      </c>
      <c r="Q459" s="50">
        <f t="shared" si="142"/>
        <v>0</v>
      </c>
      <c r="R459" s="51">
        <f t="shared" si="143"/>
        <v>0</v>
      </c>
      <c r="S459" s="52">
        <f t="shared" si="144"/>
        <v>0</v>
      </c>
      <c r="T459" s="53" t="e">
        <f t="shared" si="145"/>
        <v>#DIV/0!</v>
      </c>
    </row>
    <row r="460" ht="15.95" customHeight="1">
      <c r="A460" s="352" t="s">
        <v>502</v>
      </c>
      <c r="B460" s="56" t="s">
        <v>220</v>
      </c>
      <c r="C460" s="40" t="s">
        <v>221</v>
      </c>
      <c r="D460" s="41">
        <v>0</v>
      </c>
      <c r="E460" s="42">
        <v>498</v>
      </c>
      <c r="F460" s="43">
        <v>0</v>
      </c>
      <c r="G460" s="44">
        <f t="shared" si="135"/>
        <v>498</v>
      </c>
      <c r="H460" s="45">
        <f t="shared" si="136"/>
        <v>72.663180000000011</v>
      </c>
      <c r="I460" s="45">
        <f t="shared" si="137"/>
        <v>0</v>
      </c>
      <c r="J460" s="45">
        <f t="shared" si="138"/>
        <v>9.4462134000000013</v>
      </c>
      <c r="K460" s="46">
        <f t="shared" si="139"/>
        <v>0</v>
      </c>
      <c r="L460" s="47">
        <v>0.20000000000000001</v>
      </c>
      <c r="M460" s="48">
        <f t="shared" si="140"/>
        <v>0</v>
      </c>
      <c r="N460" s="49">
        <v>0.050000000000000003</v>
      </c>
      <c r="O460" s="50">
        <f t="shared" si="141"/>
        <v>0</v>
      </c>
      <c r="P460" s="49">
        <v>0.050000000000000003</v>
      </c>
      <c r="Q460" s="50">
        <f t="shared" si="142"/>
        <v>0</v>
      </c>
      <c r="R460" s="51">
        <f t="shared" si="143"/>
        <v>0</v>
      </c>
      <c r="S460" s="52">
        <f t="shared" si="144"/>
        <v>0</v>
      </c>
      <c r="T460" s="53" t="e">
        <f t="shared" si="145"/>
        <v>#DIV/0!</v>
      </c>
    </row>
    <row r="461" ht="15.95" customHeight="1">
      <c r="A461" s="352" t="s">
        <v>502</v>
      </c>
      <c r="B461" s="39" t="s">
        <v>222</v>
      </c>
      <c r="C461" s="61" t="s">
        <v>223</v>
      </c>
      <c r="D461" s="41">
        <v>0</v>
      </c>
      <c r="E461" s="42">
        <v>298</v>
      </c>
      <c r="F461" s="43">
        <v>0</v>
      </c>
      <c r="G461" s="44">
        <f t="shared" si="135"/>
        <v>298</v>
      </c>
      <c r="H461" s="45">
        <f t="shared" si="136"/>
        <v>43.481180000000002</v>
      </c>
      <c r="I461" s="45">
        <f t="shared" si="137"/>
        <v>0</v>
      </c>
      <c r="J461" s="45">
        <f t="shared" si="138"/>
        <v>5.6525534000000004</v>
      </c>
      <c r="K461" s="46">
        <f t="shared" si="139"/>
        <v>0</v>
      </c>
      <c r="L461" s="47">
        <v>0.20000000000000001</v>
      </c>
      <c r="M461" s="48">
        <f t="shared" si="140"/>
        <v>0</v>
      </c>
      <c r="N461" s="49">
        <v>0.050000000000000003</v>
      </c>
      <c r="O461" s="50">
        <f t="shared" si="141"/>
        <v>0</v>
      </c>
      <c r="P461" s="49">
        <v>0.050000000000000003</v>
      </c>
      <c r="Q461" s="50">
        <f t="shared" si="142"/>
        <v>0</v>
      </c>
      <c r="R461" s="51">
        <f t="shared" si="143"/>
        <v>0</v>
      </c>
      <c r="S461" s="52">
        <f t="shared" si="144"/>
        <v>0</v>
      </c>
      <c r="T461" s="53" t="e">
        <f t="shared" si="145"/>
        <v>#DIV/0!</v>
      </c>
    </row>
    <row r="462" ht="15.95" customHeight="1">
      <c r="A462" s="352" t="s">
        <v>502</v>
      </c>
      <c r="B462" s="39" t="s">
        <v>224</v>
      </c>
      <c r="C462" s="61" t="s">
        <v>225</v>
      </c>
      <c r="D462" s="41">
        <v>0</v>
      </c>
      <c r="E462" s="42">
        <v>428</v>
      </c>
      <c r="F462" s="43">
        <v>0</v>
      </c>
      <c r="G462" s="44">
        <f t="shared" si="135"/>
        <v>428</v>
      </c>
      <c r="H462" s="45">
        <f t="shared" si="136"/>
        <v>62.449480000000008</v>
      </c>
      <c r="I462" s="45">
        <f t="shared" si="137"/>
        <v>0</v>
      </c>
      <c r="J462" s="45">
        <f t="shared" si="138"/>
        <v>8.1184324000000014</v>
      </c>
      <c r="K462" s="46">
        <f t="shared" si="139"/>
        <v>0</v>
      </c>
      <c r="L462" s="47">
        <v>0.20000000000000001</v>
      </c>
      <c r="M462" s="48">
        <f t="shared" si="140"/>
        <v>0</v>
      </c>
      <c r="N462" s="49">
        <v>0.050000000000000003</v>
      </c>
      <c r="O462" s="50">
        <f t="shared" si="141"/>
        <v>0</v>
      </c>
      <c r="P462" s="49">
        <v>0.050000000000000003</v>
      </c>
      <c r="Q462" s="50">
        <f t="shared" si="142"/>
        <v>0</v>
      </c>
      <c r="R462" s="51">
        <f t="shared" si="143"/>
        <v>0</v>
      </c>
      <c r="S462" s="52">
        <f t="shared" si="144"/>
        <v>0</v>
      </c>
      <c r="T462" s="53" t="e">
        <f t="shared" si="145"/>
        <v>#DIV/0!</v>
      </c>
    </row>
    <row r="463" ht="15.95" customHeight="1">
      <c r="A463" s="352" t="s">
        <v>502</v>
      </c>
      <c r="B463" s="39" t="s">
        <v>226</v>
      </c>
      <c r="C463" s="61" t="s">
        <v>227</v>
      </c>
      <c r="D463" s="41">
        <v>0</v>
      </c>
      <c r="E463" s="42">
        <v>498</v>
      </c>
      <c r="F463" s="43">
        <v>0</v>
      </c>
      <c r="G463" s="44">
        <f t="shared" si="135"/>
        <v>498</v>
      </c>
      <c r="H463" s="45">
        <f t="shared" si="136"/>
        <v>72.663180000000011</v>
      </c>
      <c r="I463" s="45">
        <f t="shared" si="137"/>
        <v>0</v>
      </c>
      <c r="J463" s="45">
        <f t="shared" si="138"/>
        <v>9.4462134000000013</v>
      </c>
      <c r="K463" s="46">
        <f t="shared" si="139"/>
        <v>0</v>
      </c>
      <c r="L463" s="47">
        <v>0.20000000000000001</v>
      </c>
      <c r="M463" s="48">
        <f t="shared" si="140"/>
        <v>0</v>
      </c>
      <c r="N463" s="49">
        <v>0.050000000000000003</v>
      </c>
      <c r="O463" s="50">
        <f t="shared" si="141"/>
        <v>0</v>
      </c>
      <c r="P463" s="49">
        <v>0.050000000000000003</v>
      </c>
      <c r="Q463" s="50">
        <f t="shared" si="142"/>
        <v>0</v>
      </c>
      <c r="R463" s="51">
        <f t="shared" si="143"/>
        <v>0</v>
      </c>
      <c r="S463" s="52">
        <f t="shared" si="144"/>
        <v>0</v>
      </c>
      <c r="T463" s="53" t="e">
        <f t="shared" si="145"/>
        <v>#DIV/0!</v>
      </c>
    </row>
    <row r="464" ht="15.95" customHeight="1">
      <c r="A464" s="352" t="s">
        <v>502</v>
      </c>
      <c r="B464" s="56" t="s">
        <v>228</v>
      </c>
      <c r="C464" s="40" t="s">
        <v>229</v>
      </c>
      <c r="D464" s="41">
        <v>0</v>
      </c>
      <c r="E464" s="42">
        <v>298</v>
      </c>
      <c r="F464" s="43">
        <v>0</v>
      </c>
      <c r="G464" s="44">
        <f t="shared" si="135"/>
        <v>298</v>
      </c>
      <c r="H464" s="45">
        <f t="shared" si="136"/>
        <v>43.481180000000002</v>
      </c>
      <c r="I464" s="45">
        <f t="shared" si="137"/>
        <v>0</v>
      </c>
      <c r="J464" s="45">
        <f t="shared" si="138"/>
        <v>5.6525534000000004</v>
      </c>
      <c r="K464" s="46">
        <f t="shared" si="139"/>
        <v>0</v>
      </c>
      <c r="L464" s="47">
        <v>0.20000000000000001</v>
      </c>
      <c r="M464" s="48">
        <f t="shared" si="140"/>
        <v>0</v>
      </c>
      <c r="N464" s="49">
        <v>0.050000000000000003</v>
      </c>
      <c r="O464" s="50">
        <f t="shared" si="141"/>
        <v>0</v>
      </c>
      <c r="P464" s="49">
        <v>0.050000000000000003</v>
      </c>
      <c r="Q464" s="50">
        <f t="shared" si="142"/>
        <v>0</v>
      </c>
      <c r="R464" s="51">
        <f t="shared" si="143"/>
        <v>0</v>
      </c>
      <c r="S464" s="52">
        <f t="shared" si="144"/>
        <v>0</v>
      </c>
      <c r="T464" s="53" t="e">
        <f t="shared" si="145"/>
        <v>#DIV/0!</v>
      </c>
    </row>
    <row r="465" ht="15.95" customHeight="1">
      <c r="A465" s="352" t="s">
        <v>502</v>
      </c>
      <c r="B465" s="56" t="s">
        <v>230</v>
      </c>
      <c r="C465" s="40" t="s">
        <v>231</v>
      </c>
      <c r="D465" s="41">
        <v>0</v>
      </c>
      <c r="E465" s="42">
        <v>428</v>
      </c>
      <c r="F465" s="43">
        <v>0</v>
      </c>
      <c r="G465" s="44">
        <f t="shared" si="135"/>
        <v>428</v>
      </c>
      <c r="H465" s="45">
        <f t="shared" si="136"/>
        <v>62.449480000000008</v>
      </c>
      <c r="I465" s="45">
        <f t="shared" si="137"/>
        <v>0</v>
      </c>
      <c r="J465" s="45">
        <f t="shared" si="138"/>
        <v>8.1184324000000014</v>
      </c>
      <c r="K465" s="46">
        <f t="shared" si="139"/>
        <v>0</v>
      </c>
      <c r="L465" s="47">
        <v>0.20000000000000001</v>
      </c>
      <c r="M465" s="48">
        <f t="shared" si="140"/>
        <v>0</v>
      </c>
      <c r="N465" s="49">
        <v>0.050000000000000003</v>
      </c>
      <c r="O465" s="50">
        <f t="shared" si="141"/>
        <v>0</v>
      </c>
      <c r="P465" s="49">
        <v>0.050000000000000003</v>
      </c>
      <c r="Q465" s="50">
        <f t="shared" si="142"/>
        <v>0</v>
      </c>
      <c r="R465" s="51">
        <f t="shared" si="143"/>
        <v>0</v>
      </c>
      <c r="S465" s="52">
        <f t="shared" si="144"/>
        <v>0</v>
      </c>
      <c r="T465" s="53" t="e">
        <f t="shared" si="145"/>
        <v>#DIV/0!</v>
      </c>
    </row>
    <row r="466" ht="15.95" customHeight="1">
      <c r="A466" s="352" t="s">
        <v>502</v>
      </c>
      <c r="B466" s="39" t="s">
        <v>232</v>
      </c>
      <c r="C466" s="40" t="s">
        <v>233</v>
      </c>
      <c r="D466" s="41">
        <v>0</v>
      </c>
      <c r="E466" s="42">
        <v>158</v>
      </c>
      <c r="F466" s="43">
        <v>0</v>
      </c>
      <c r="G466" s="44">
        <f t="shared" si="135"/>
        <v>158</v>
      </c>
      <c r="H466" s="45">
        <f t="shared" si="136"/>
        <v>23.053780000000003</v>
      </c>
      <c r="I466" s="45">
        <f t="shared" si="137"/>
        <v>0</v>
      </c>
      <c r="J466" s="45">
        <f t="shared" si="138"/>
        <v>2.9969914000000006</v>
      </c>
      <c r="K466" s="46">
        <f t="shared" si="139"/>
        <v>0</v>
      </c>
      <c r="L466" s="47">
        <v>0.20000000000000001</v>
      </c>
      <c r="M466" s="48">
        <f t="shared" si="140"/>
        <v>0</v>
      </c>
      <c r="N466" s="49">
        <v>0.050000000000000003</v>
      </c>
      <c r="O466" s="50">
        <f t="shared" si="141"/>
        <v>0</v>
      </c>
      <c r="P466" s="49">
        <v>0.050000000000000003</v>
      </c>
      <c r="Q466" s="50">
        <f t="shared" si="142"/>
        <v>0</v>
      </c>
      <c r="R466" s="51">
        <f t="shared" si="143"/>
        <v>0</v>
      </c>
      <c r="S466" s="52">
        <f t="shared" si="144"/>
        <v>0</v>
      </c>
      <c r="T466" s="53" t="e">
        <f t="shared" si="145"/>
        <v>#DIV/0!</v>
      </c>
    </row>
    <row r="467" ht="15.95" customHeight="1">
      <c r="A467" s="352" t="s">
        <v>502</v>
      </c>
      <c r="B467" s="39" t="s">
        <v>234</v>
      </c>
      <c r="C467" s="40" t="s">
        <v>235</v>
      </c>
      <c r="D467" s="41">
        <v>0</v>
      </c>
      <c r="E467" s="42">
        <v>301.5</v>
      </c>
      <c r="F467" s="43">
        <v>0</v>
      </c>
      <c r="G467" s="44">
        <f t="shared" si="135"/>
        <v>301</v>
      </c>
      <c r="H467" s="45">
        <f t="shared" si="136"/>
        <v>43.918910000000004</v>
      </c>
      <c r="I467" s="45">
        <f t="shared" si="137"/>
        <v>0</v>
      </c>
      <c r="J467" s="45">
        <f t="shared" si="138"/>
        <v>5.7094583000000005</v>
      </c>
      <c r="K467" s="46">
        <f t="shared" si="139"/>
        <v>0</v>
      </c>
      <c r="L467" s="47">
        <v>0.20000000000000001</v>
      </c>
      <c r="M467" s="48">
        <f t="shared" si="140"/>
        <v>0</v>
      </c>
      <c r="N467" s="49">
        <v>0.050000000000000003</v>
      </c>
      <c r="O467" s="50">
        <f t="shared" si="141"/>
        <v>0</v>
      </c>
      <c r="P467" s="49">
        <v>0.050000000000000003</v>
      </c>
      <c r="Q467" s="50">
        <f t="shared" si="142"/>
        <v>0</v>
      </c>
      <c r="R467" s="51">
        <f t="shared" si="143"/>
        <v>0</v>
      </c>
      <c r="S467" s="52">
        <f t="shared" si="144"/>
        <v>0</v>
      </c>
      <c r="T467" s="53" t="e">
        <f t="shared" si="145"/>
        <v>#DIV/0!</v>
      </c>
    </row>
    <row r="468" ht="15.95" customHeight="1">
      <c r="A468" s="352" t="s">
        <v>502</v>
      </c>
      <c r="B468" s="39" t="s">
        <v>236</v>
      </c>
      <c r="C468" s="40" t="s">
        <v>237</v>
      </c>
      <c r="D468" s="41">
        <v>0</v>
      </c>
      <c r="E468" s="42">
        <v>278</v>
      </c>
      <c r="F468" s="43">
        <v>0</v>
      </c>
      <c r="G468" s="44">
        <f t="shared" si="135"/>
        <v>278</v>
      </c>
      <c r="H468" s="45">
        <f t="shared" si="136"/>
        <v>40.562980000000003</v>
      </c>
      <c r="I468" s="45">
        <f t="shared" si="137"/>
        <v>0</v>
      </c>
      <c r="J468" s="45">
        <f t="shared" si="138"/>
        <v>5.2731874000000003</v>
      </c>
      <c r="K468" s="46">
        <f t="shared" si="139"/>
        <v>0</v>
      </c>
      <c r="L468" s="47">
        <v>0.20000000000000001</v>
      </c>
      <c r="M468" s="48">
        <f t="shared" si="140"/>
        <v>0</v>
      </c>
      <c r="N468" s="49">
        <v>0.050000000000000003</v>
      </c>
      <c r="O468" s="50">
        <f t="shared" si="141"/>
        <v>0</v>
      </c>
      <c r="P468" s="49">
        <v>0.050000000000000003</v>
      </c>
      <c r="Q468" s="50">
        <f t="shared" si="142"/>
        <v>0</v>
      </c>
      <c r="R468" s="51">
        <f t="shared" si="143"/>
        <v>0</v>
      </c>
      <c r="S468" s="52">
        <f t="shared" si="144"/>
        <v>0</v>
      </c>
      <c r="T468" s="53" t="e">
        <f t="shared" si="145"/>
        <v>#DIV/0!</v>
      </c>
    </row>
    <row r="469" ht="15.95" customHeight="1">
      <c r="A469" s="352" t="s">
        <v>502</v>
      </c>
      <c r="B469" s="39" t="s">
        <v>238</v>
      </c>
      <c r="C469" s="40" t="s">
        <v>239</v>
      </c>
      <c r="D469" s="41">
        <v>0</v>
      </c>
      <c r="E469" s="42">
        <v>88</v>
      </c>
      <c r="F469" s="43">
        <v>0</v>
      </c>
      <c r="G469" s="44">
        <f t="shared" si="135"/>
        <v>88</v>
      </c>
      <c r="H469" s="45">
        <f t="shared" si="136"/>
        <v>12.84008</v>
      </c>
      <c r="I469" s="45">
        <f t="shared" si="137"/>
        <v>0</v>
      </c>
      <c r="J469" s="45">
        <f t="shared" si="138"/>
        <v>1.6692104000000001</v>
      </c>
      <c r="K469" s="46">
        <f t="shared" si="139"/>
        <v>0</v>
      </c>
      <c r="L469" s="47">
        <v>0.20000000000000001</v>
      </c>
      <c r="M469" s="48">
        <f t="shared" si="140"/>
        <v>0</v>
      </c>
      <c r="N469" s="49">
        <v>0.050000000000000003</v>
      </c>
      <c r="O469" s="50">
        <f t="shared" si="141"/>
        <v>0</v>
      </c>
      <c r="P469" s="49">
        <v>0.050000000000000003</v>
      </c>
      <c r="Q469" s="50">
        <f t="shared" si="142"/>
        <v>0</v>
      </c>
      <c r="R469" s="51">
        <f t="shared" si="143"/>
        <v>0</v>
      </c>
      <c r="S469" s="52">
        <f t="shared" si="144"/>
        <v>0</v>
      </c>
      <c r="T469" s="53" t="e">
        <f t="shared" si="145"/>
        <v>#DIV/0!</v>
      </c>
    </row>
    <row r="470" ht="15.95" customHeight="1">
      <c r="A470" s="352" t="s">
        <v>502</v>
      </c>
      <c r="B470" s="56" t="s">
        <v>240</v>
      </c>
      <c r="C470" s="55" t="s">
        <v>241</v>
      </c>
      <c r="D470" s="41">
        <v>0</v>
      </c>
      <c r="E470" s="42">
        <v>198</v>
      </c>
      <c r="F470" s="43">
        <v>0</v>
      </c>
      <c r="G470" s="44">
        <f t="shared" si="135"/>
        <v>198</v>
      </c>
      <c r="H470" s="45">
        <f t="shared" si="136"/>
        <v>28.890180000000001</v>
      </c>
      <c r="I470" s="45">
        <f t="shared" si="137"/>
        <v>0</v>
      </c>
      <c r="J470" s="45">
        <f t="shared" si="138"/>
        <v>3.7557234000000004</v>
      </c>
      <c r="K470" s="46">
        <f t="shared" si="139"/>
        <v>0</v>
      </c>
      <c r="L470" s="47">
        <v>0.20000000000000001</v>
      </c>
      <c r="M470" s="48">
        <f t="shared" si="140"/>
        <v>0</v>
      </c>
      <c r="N470" s="49">
        <v>0.050000000000000003</v>
      </c>
      <c r="O470" s="50">
        <f t="shared" si="141"/>
        <v>0</v>
      </c>
      <c r="P470" s="49">
        <v>0.050000000000000003</v>
      </c>
      <c r="Q470" s="50">
        <f t="shared" si="142"/>
        <v>0</v>
      </c>
      <c r="R470" s="51">
        <f t="shared" si="143"/>
        <v>0</v>
      </c>
      <c r="S470" s="52">
        <f t="shared" si="144"/>
        <v>0</v>
      </c>
      <c r="T470" s="53" t="e">
        <f t="shared" si="145"/>
        <v>#DIV/0!</v>
      </c>
    </row>
    <row r="471" ht="15.95" customHeight="1">
      <c r="A471" s="352" t="s">
        <v>502</v>
      </c>
      <c r="B471" s="56" t="s">
        <v>242</v>
      </c>
      <c r="C471" s="55" t="s">
        <v>243</v>
      </c>
      <c r="D471" s="41">
        <v>0</v>
      </c>
      <c r="E471" s="42">
        <v>348</v>
      </c>
      <c r="F471" s="43">
        <v>0</v>
      </c>
      <c r="G471" s="44">
        <f t="shared" si="135"/>
        <v>348</v>
      </c>
      <c r="H471" s="45">
        <f t="shared" si="136"/>
        <v>50.776680000000006</v>
      </c>
      <c r="I471" s="45">
        <f t="shared" si="137"/>
        <v>0</v>
      </c>
      <c r="J471" s="45">
        <f t="shared" si="138"/>
        <v>6.6009684000000011</v>
      </c>
      <c r="K471" s="46">
        <f t="shared" si="139"/>
        <v>0</v>
      </c>
      <c r="L471" s="47">
        <v>0.20000000000000001</v>
      </c>
      <c r="M471" s="48">
        <f t="shared" si="140"/>
        <v>0</v>
      </c>
      <c r="N471" s="49">
        <v>0.050000000000000003</v>
      </c>
      <c r="O471" s="50">
        <f t="shared" si="141"/>
        <v>0</v>
      </c>
      <c r="P471" s="49">
        <v>0.050000000000000003</v>
      </c>
      <c r="Q471" s="50">
        <f t="shared" si="142"/>
        <v>0</v>
      </c>
      <c r="R471" s="51">
        <f t="shared" si="143"/>
        <v>0</v>
      </c>
      <c r="S471" s="52">
        <f t="shared" si="144"/>
        <v>0</v>
      </c>
      <c r="T471" s="53" t="e">
        <f t="shared" si="145"/>
        <v>#DIV/0!</v>
      </c>
    </row>
    <row r="472" ht="15.95" customHeight="1">
      <c r="A472" s="352" t="s">
        <v>502</v>
      </c>
      <c r="B472" s="56" t="s">
        <v>244</v>
      </c>
      <c r="C472" s="55" t="s">
        <v>245</v>
      </c>
      <c r="D472" s="41">
        <v>0</v>
      </c>
      <c r="E472" s="42">
        <v>498</v>
      </c>
      <c r="F472" s="43">
        <v>0</v>
      </c>
      <c r="G472" s="44">
        <f t="shared" si="135"/>
        <v>498</v>
      </c>
      <c r="H472" s="45">
        <f t="shared" si="136"/>
        <v>72.663180000000011</v>
      </c>
      <c r="I472" s="45">
        <f t="shared" si="137"/>
        <v>0</v>
      </c>
      <c r="J472" s="45">
        <f t="shared" si="138"/>
        <v>9.4462134000000013</v>
      </c>
      <c r="K472" s="46">
        <f t="shared" si="139"/>
        <v>0</v>
      </c>
      <c r="L472" s="47">
        <v>0.20000000000000001</v>
      </c>
      <c r="M472" s="48">
        <f t="shared" si="140"/>
        <v>0</v>
      </c>
      <c r="N472" s="49">
        <v>0.050000000000000003</v>
      </c>
      <c r="O472" s="50">
        <f t="shared" si="141"/>
        <v>0</v>
      </c>
      <c r="P472" s="49">
        <v>0.050000000000000003</v>
      </c>
      <c r="Q472" s="50">
        <f t="shared" si="142"/>
        <v>0</v>
      </c>
      <c r="R472" s="51">
        <f t="shared" si="143"/>
        <v>0</v>
      </c>
      <c r="S472" s="52">
        <f t="shared" si="144"/>
        <v>0</v>
      </c>
      <c r="T472" s="53" t="e">
        <f t="shared" si="145"/>
        <v>#DIV/0!</v>
      </c>
    </row>
    <row r="473" ht="15.95" customHeight="1">
      <c r="A473" s="352" t="s">
        <v>502</v>
      </c>
      <c r="B473" s="54" t="s">
        <v>246</v>
      </c>
      <c r="C473" s="55" t="s">
        <v>247</v>
      </c>
      <c r="D473" s="41">
        <v>0</v>
      </c>
      <c r="E473" s="42">
        <v>248</v>
      </c>
      <c r="F473" s="43">
        <v>0</v>
      </c>
      <c r="G473" s="44">
        <f t="shared" si="135"/>
        <v>248</v>
      </c>
      <c r="H473" s="45">
        <f t="shared" si="136"/>
        <v>36.185680000000005</v>
      </c>
      <c r="I473" s="45">
        <f t="shared" si="137"/>
        <v>0</v>
      </c>
      <c r="J473" s="45">
        <f t="shared" si="138"/>
        <v>4.7041384000000006</v>
      </c>
      <c r="K473" s="46">
        <f t="shared" si="139"/>
        <v>0</v>
      </c>
      <c r="L473" s="47">
        <v>0.20000000000000001</v>
      </c>
      <c r="M473" s="48">
        <f t="shared" si="140"/>
        <v>0</v>
      </c>
      <c r="N473" s="49">
        <v>0.050000000000000003</v>
      </c>
      <c r="O473" s="50">
        <f t="shared" si="141"/>
        <v>0</v>
      </c>
      <c r="P473" s="49">
        <v>0.050000000000000003</v>
      </c>
      <c r="Q473" s="50">
        <f t="shared" si="142"/>
        <v>0</v>
      </c>
      <c r="R473" s="51">
        <f t="shared" si="143"/>
        <v>0</v>
      </c>
      <c r="S473" s="52">
        <f t="shared" si="144"/>
        <v>0</v>
      </c>
      <c r="T473" s="53" t="e">
        <f t="shared" si="145"/>
        <v>#DIV/0!</v>
      </c>
    </row>
    <row r="474" ht="15.95" customHeight="1">
      <c r="A474" s="352" t="s">
        <v>502</v>
      </c>
      <c r="B474" s="54" t="s">
        <v>248</v>
      </c>
      <c r="C474" s="55" t="s">
        <v>249</v>
      </c>
      <c r="D474" s="41">
        <v>0</v>
      </c>
      <c r="E474" s="42">
        <v>348</v>
      </c>
      <c r="F474" s="43">
        <v>0</v>
      </c>
      <c r="G474" s="44">
        <f t="shared" si="135"/>
        <v>348</v>
      </c>
      <c r="H474" s="45">
        <f t="shared" si="136"/>
        <v>50.776680000000006</v>
      </c>
      <c r="I474" s="45">
        <f t="shared" si="137"/>
        <v>0</v>
      </c>
      <c r="J474" s="45">
        <f t="shared" si="138"/>
        <v>6.6009684000000011</v>
      </c>
      <c r="K474" s="46">
        <f t="shared" si="139"/>
        <v>0</v>
      </c>
      <c r="L474" s="47">
        <v>0.20000000000000001</v>
      </c>
      <c r="M474" s="48">
        <f t="shared" si="140"/>
        <v>0</v>
      </c>
      <c r="N474" s="49">
        <v>0.050000000000000003</v>
      </c>
      <c r="O474" s="50">
        <f t="shared" si="141"/>
        <v>0</v>
      </c>
      <c r="P474" s="49">
        <v>0.050000000000000003</v>
      </c>
      <c r="Q474" s="50">
        <f t="shared" si="142"/>
        <v>0</v>
      </c>
      <c r="R474" s="51">
        <f t="shared" si="143"/>
        <v>0</v>
      </c>
      <c r="S474" s="52">
        <f t="shared" si="144"/>
        <v>0</v>
      </c>
      <c r="T474" s="53" t="e">
        <f t="shared" si="145"/>
        <v>#DIV/0!</v>
      </c>
    </row>
    <row r="475" ht="15.95" customHeight="1">
      <c r="A475" s="352" t="s">
        <v>502</v>
      </c>
      <c r="B475" s="56" t="s">
        <v>250</v>
      </c>
      <c r="C475" s="40" t="s">
        <v>251</v>
      </c>
      <c r="D475" s="41">
        <v>0</v>
      </c>
      <c r="E475" s="42">
        <v>198</v>
      </c>
      <c r="F475" s="43">
        <v>0</v>
      </c>
      <c r="G475" s="44">
        <f t="shared" si="135"/>
        <v>198</v>
      </c>
      <c r="H475" s="45">
        <f t="shared" si="136"/>
        <v>28.890180000000001</v>
      </c>
      <c r="I475" s="45">
        <f t="shared" si="137"/>
        <v>0</v>
      </c>
      <c r="J475" s="45">
        <f t="shared" si="138"/>
        <v>3.7557234000000004</v>
      </c>
      <c r="K475" s="46">
        <f t="shared" si="139"/>
        <v>0</v>
      </c>
      <c r="L475" s="47">
        <v>0.20000000000000001</v>
      </c>
      <c r="M475" s="48">
        <f t="shared" si="140"/>
        <v>0</v>
      </c>
      <c r="N475" s="49">
        <v>0.050000000000000003</v>
      </c>
      <c r="O475" s="50">
        <f t="shared" si="141"/>
        <v>0</v>
      </c>
      <c r="P475" s="49">
        <v>0.050000000000000003</v>
      </c>
      <c r="Q475" s="50">
        <f t="shared" si="142"/>
        <v>0</v>
      </c>
      <c r="R475" s="51">
        <f t="shared" si="143"/>
        <v>0</v>
      </c>
      <c r="S475" s="52">
        <f t="shared" si="144"/>
        <v>0</v>
      </c>
      <c r="T475" s="53" t="e">
        <f t="shared" si="145"/>
        <v>#DIV/0!</v>
      </c>
    </row>
    <row r="476" ht="15.95" customHeight="1">
      <c r="A476" s="352" t="s">
        <v>502</v>
      </c>
      <c r="B476" s="56" t="s">
        <v>252</v>
      </c>
      <c r="C476" s="40" t="s">
        <v>253</v>
      </c>
      <c r="D476" s="41">
        <v>0</v>
      </c>
      <c r="E476" s="42">
        <v>398</v>
      </c>
      <c r="F476" s="43">
        <v>0</v>
      </c>
      <c r="G476" s="44">
        <f t="shared" si="135"/>
        <v>398</v>
      </c>
      <c r="H476" s="45">
        <f t="shared" si="136"/>
        <v>58.072180000000003</v>
      </c>
      <c r="I476" s="45">
        <f t="shared" si="137"/>
        <v>0</v>
      </c>
      <c r="J476" s="45">
        <f t="shared" si="138"/>
        <v>7.5493834000000009</v>
      </c>
      <c r="K476" s="46">
        <f t="shared" si="139"/>
        <v>0</v>
      </c>
      <c r="L476" s="47">
        <v>0.20000000000000001</v>
      </c>
      <c r="M476" s="48">
        <f t="shared" si="140"/>
        <v>0</v>
      </c>
      <c r="N476" s="49">
        <v>0.050000000000000003</v>
      </c>
      <c r="O476" s="50">
        <f t="shared" si="141"/>
        <v>0</v>
      </c>
      <c r="P476" s="49">
        <v>0.050000000000000003</v>
      </c>
      <c r="Q476" s="50">
        <f t="shared" si="142"/>
        <v>0</v>
      </c>
      <c r="R476" s="51">
        <f t="shared" si="143"/>
        <v>0</v>
      </c>
      <c r="S476" s="52">
        <f t="shared" si="144"/>
        <v>0</v>
      </c>
      <c r="T476" s="53" t="e">
        <f t="shared" si="145"/>
        <v>#DIV/0!</v>
      </c>
    </row>
    <row r="477" ht="15.95" customHeight="1">
      <c r="A477" s="352" t="s">
        <v>502</v>
      </c>
      <c r="B477" s="56" t="s">
        <v>254</v>
      </c>
      <c r="C477" s="40" t="s">
        <v>255</v>
      </c>
      <c r="D477" s="41">
        <v>0</v>
      </c>
      <c r="E477" s="42">
        <v>298</v>
      </c>
      <c r="F477" s="43">
        <v>0</v>
      </c>
      <c r="G477" s="44">
        <f t="shared" si="135"/>
        <v>298</v>
      </c>
      <c r="H477" s="45">
        <f t="shared" si="136"/>
        <v>43.481180000000002</v>
      </c>
      <c r="I477" s="45">
        <f t="shared" si="137"/>
        <v>0</v>
      </c>
      <c r="J477" s="45">
        <f t="shared" si="138"/>
        <v>5.6525534000000004</v>
      </c>
      <c r="K477" s="46">
        <f t="shared" si="139"/>
        <v>0</v>
      </c>
      <c r="L477" s="47">
        <v>0.20000000000000001</v>
      </c>
      <c r="M477" s="48">
        <f t="shared" si="140"/>
        <v>0</v>
      </c>
      <c r="N477" s="49">
        <v>0.050000000000000003</v>
      </c>
      <c r="O477" s="50">
        <f t="shared" si="141"/>
        <v>0</v>
      </c>
      <c r="P477" s="49">
        <v>0.050000000000000003</v>
      </c>
      <c r="Q477" s="50">
        <f t="shared" si="142"/>
        <v>0</v>
      </c>
      <c r="R477" s="51">
        <f t="shared" si="143"/>
        <v>0</v>
      </c>
      <c r="S477" s="52">
        <f t="shared" si="144"/>
        <v>0</v>
      </c>
      <c r="T477" s="53" t="e">
        <f t="shared" si="145"/>
        <v>#DIV/0!</v>
      </c>
    </row>
    <row r="478" ht="15.95" customHeight="1">
      <c r="A478" s="352" t="s">
        <v>502</v>
      </c>
      <c r="B478" s="56" t="s">
        <v>256</v>
      </c>
      <c r="C478" s="40" t="s">
        <v>257</v>
      </c>
      <c r="D478" s="41">
        <v>0</v>
      </c>
      <c r="E478" s="42">
        <v>178</v>
      </c>
      <c r="F478" s="43">
        <v>0</v>
      </c>
      <c r="G478" s="44">
        <f t="shared" si="135"/>
        <v>178</v>
      </c>
      <c r="H478" s="45">
        <f t="shared" si="136"/>
        <v>25.971980000000002</v>
      </c>
      <c r="I478" s="45">
        <f t="shared" si="137"/>
        <v>0</v>
      </c>
      <c r="J478" s="45">
        <f t="shared" si="138"/>
        <v>3.3763574000000003</v>
      </c>
      <c r="K478" s="46">
        <f t="shared" si="139"/>
        <v>0</v>
      </c>
      <c r="L478" s="47">
        <v>0.20000000000000001</v>
      </c>
      <c r="M478" s="48">
        <f t="shared" si="140"/>
        <v>0</v>
      </c>
      <c r="N478" s="49">
        <v>0.050000000000000003</v>
      </c>
      <c r="O478" s="50">
        <f t="shared" si="141"/>
        <v>0</v>
      </c>
      <c r="P478" s="49">
        <v>0.050000000000000003</v>
      </c>
      <c r="Q478" s="50">
        <f t="shared" si="142"/>
        <v>0</v>
      </c>
      <c r="R478" s="51">
        <f t="shared" si="143"/>
        <v>0</v>
      </c>
      <c r="S478" s="52">
        <f t="shared" si="144"/>
        <v>0</v>
      </c>
      <c r="T478" s="53" t="e">
        <f t="shared" si="145"/>
        <v>#DIV/0!</v>
      </c>
    </row>
    <row r="479" ht="15.95" customHeight="1">
      <c r="A479" s="352" t="s">
        <v>502</v>
      </c>
      <c r="B479" s="56" t="s">
        <v>258</v>
      </c>
      <c r="C479" s="40" t="s">
        <v>259</v>
      </c>
      <c r="D479" s="41">
        <v>0</v>
      </c>
      <c r="E479" s="42">
        <v>498</v>
      </c>
      <c r="F479" s="43">
        <v>0</v>
      </c>
      <c r="G479" s="44">
        <f t="shared" si="135"/>
        <v>498</v>
      </c>
      <c r="H479" s="45">
        <f t="shared" si="136"/>
        <v>72.663180000000011</v>
      </c>
      <c r="I479" s="45">
        <f t="shared" si="137"/>
        <v>0</v>
      </c>
      <c r="J479" s="45">
        <f t="shared" si="138"/>
        <v>9.4462134000000013</v>
      </c>
      <c r="K479" s="46">
        <f t="shared" si="139"/>
        <v>0</v>
      </c>
      <c r="L479" s="47">
        <v>0.20000000000000001</v>
      </c>
      <c r="M479" s="48">
        <f t="shared" si="140"/>
        <v>0</v>
      </c>
      <c r="N479" s="49">
        <v>0.050000000000000003</v>
      </c>
      <c r="O479" s="50">
        <f t="shared" si="141"/>
        <v>0</v>
      </c>
      <c r="P479" s="49">
        <v>0.050000000000000003</v>
      </c>
      <c r="Q479" s="50">
        <f t="shared" si="142"/>
        <v>0</v>
      </c>
      <c r="R479" s="51">
        <f t="shared" si="143"/>
        <v>0</v>
      </c>
      <c r="S479" s="52">
        <f t="shared" si="144"/>
        <v>0</v>
      </c>
      <c r="T479" s="53" t="e">
        <f t="shared" si="145"/>
        <v>#DIV/0!</v>
      </c>
    </row>
    <row r="480" ht="15.95" customHeight="1">
      <c r="A480" s="352" t="s">
        <v>502</v>
      </c>
      <c r="B480" s="39" t="s">
        <v>260</v>
      </c>
      <c r="C480" s="40" t="s">
        <v>261</v>
      </c>
      <c r="D480" s="41">
        <v>0</v>
      </c>
      <c r="E480" s="42">
        <v>268</v>
      </c>
      <c r="F480" s="43">
        <v>0</v>
      </c>
      <c r="G480" s="44">
        <f t="shared" si="135"/>
        <v>268</v>
      </c>
      <c r="H480" s="45">
        <f t="shared" si="136"/>
        <v>39.103880000000004</v>
      </c>
      <c r="I480" s="45">
        <f t="shared" si="137"/>
        <v>0</v>
      </c>
      <c r="J480" s="45">
        <f t="shared" si="138"/>
        <v>5.0835044000000007</v>
      </c>
      <c r="K480" s="46">
        <f t="shared" si="139"/>
        <v>0</v>
      </c>
      <c r="L480" s="47">
        <v>0.20000000000000001</v>
      </c>
      <c r="M480" s="48">
        <f t="shared" si="140"/>
        <v>0</v>
      </c>
      <c r="N480" s="49">
        <v>0.050000000000000003</v>
      </c>
      <c r="O480" s="50">
        <f t="shared" si="141"/>
        <v>0</v>
      </c>
      <c r="P480" s="49">
        <v>0.050000000000000003</v>
      </c>
      <c r="Q480" s="50">
        <f t="shared" si="142"/>
        <v>0</v>
      </c>
      <c r="R480" s="51">
        <f t="shared" si="143"/>
        <v>0</v>
      </c>
      <c r="S480" s="52">
        <f t="shared" si="144"/>
        <v>0</v>
      </c>
      <c r="T480" s="53" t="e">
        <f t="shared" si="145"/>
        <v>#DIV/0!</v>
      </c>
    </row>
    <row r="481" ht="15.95" customHeight="1">
      <c r="A481" s="352" t="s">
        <v>502</v>
      </c>
      <c r="B481" s="39" t="s">
        <v>262</v>
      </c>
      <c r="C481" s="40" t="s">
        <v>263</v>
      </c>
      <c r="D481" s="41">
        <v>0</v>
      </c>
      <c r="E481" s="42">
        <v>258</v>
      </c>
      <c r="F481" s="43">
        <v>0</v>
      </c>
      <c r="G481" s="44">
        <f t="shared" si="135"/>
        <v>258</v>
      </c>
      <c r="H481" s="45">
        <f t="shared" si="136"/>
        <v>37.644780000000004</v>
      </c>
      <c r="I481" s="45">
        <f t="shared" si="137"/>
        <v>0</v>
      </c>
      <c r="J481" s="45">
        <f t="shared" si="138"/>
        <v>4.8938214000000011</v>
      </c>
      <c r="K481" s="46">
        <f t="shared" si="139"/>
        <v>0</v>
      </c>
      <c r="L481" s="47">
        <v>0.20000000000000001</v>
      </c>
      <c r="M481" s="48">
        <f t="shared" si="140"/>
        <v>0</v>
      </c>
      <c r="N481" s="49">
        <v>0.050000000000000003</v>
      </c>
      <c r="O481" s="50">
        <f t="shared" si="141"/>
        <v>0</v>
      </c>
      <c r="P481" s="49">
        <v>0.050000000000000003</v>
      </c>
      <c r="Q481" s="50">
        <f t="shared" si="142"/>
        <v>0</v>
      </c>
      <c r="R481" s="51">
        <f t="shared" si="143"/>
        <v>0</v>
      </c>
      <c r="S481" s="52">
        <f t="shared" si="144"/>
        <v>0</v>
      </c>
      <c r="T481" s="53" t="e">
        <f t="shared" si="145"/>
        <v>#DIV/0!</v>
      </c>
    </row>
    <row r="482" ht="15.95" customHeight="1">
      <c r="A482" s="352" t="s">
        <v>502</v>
      </c>
      <c r="B482" s="39" t="s">
        <v>264</v>
      </c>
      <c r="C482" s="40" t="s">
        <v>265</v>
      </c>
      <c r="D482" s="41">
        <v>0</v>
      </c>
      <c r="E482" s="42">
        <v>314</v>
      </c>
      <c r="F482" s="43">
        <v>0</v>
      </c>
      <c r="G482" s="44">
        <f t="shared" si="135"/>
        <v>314</v>
      </c>
      <c r="H482" s="45">
        <f t="shared" si="136"/>
        <v>45.815740000000005</v>
      </c>
      <c r="I482" s="45">
        <f t="shared" si="137"/>
        <v>0</v>
      </c>
      <c r="J482" s="45">
        <f t="shared" si="138"/>
        <v>5.9560462000000012</v>
      </c>
      <c r="K482" s="46">
        <f t="shared" si="139"/>
        <v>0</v>
      </c>
      <c r="L482" s="47">
        <v>0.20000000000000001</v>
      </c>
      <c r="M482" s="48">
        <f t="shared" si="140"/>
        <v>0</v>
      </c>
      <c r="N482" s="49">
        <v>0.050000000000000003</v>
      </c>
      <c r="O482" s="50">
        <f t="shared" si="141"/>
        <v>0</v>
      </c>
      <c r="P482" s="49">
        <v>0.050000000000000003</v>
      </c>
      <c r="Q482" s="50">
        <f t="shared" si="142"/>
        <v>0</v>
      </c>
      <c r="R482" s="51">
        <f t="shared" si="143"/>
        <v>0</v>
      </c>
      <c r="S482" s="52">
        <f t="shared" si="144"/>
        <v>0</v>
      </c>
      <c r="T482" s="53" t="e">
        <f t="shared" si="145"/>
        <v>#DIV/0!</v>
      </c>
    </row>
    <row r="483" ht="15.95" customHeight="1">
      <c r="A483" s="352" t="s">
        <v>502</v>
      </c>
      <c r="B483" s="39" t="s">
        <v>266</v>
      </c>
      <c r="C483" s="40" t="s">
        <v>267</v>
      </c>
      <c r="D483" s="41">
        <v>0</v>
      </c>
      <c r="E483" s="42">
        <v>198</v>
      </c>
      <c r="F483" s="43">
        <v>0</v>
      </c>
      <c r="G483" s="44">
        <f t="shared" si="135"/>
        <v>198</v>
      </c>
      <c r="H483" s="45">
        <f t="shared" si="136"/>
        <v>28.890180000000001</v>
      </c>
      <c r="I483" s="45">
        <f t="shared" si="137"/>
        <v>0</v>
      </c>
      <c r="J483" s="45">
        <f t="shared" si="138"/>
        <v>3.7557234000000004</v>
      </c>
      <c r="K483" s="46">
        <f t="shared" si="139"/>
        <v>0</v>
      </c>
      <c r="L483" s="47">
        <v>0.20000000000000001</v>
      </c>
      <c r="M483" s="48">
        <f t="shared" si="140"/>
        <v>0</v>
      </c>
      <c r="N483" s="49">
        <v>0.050000000000000003</v>
      </c>
      <c r="O483" s="50">
        <f t="shared" si="141"/>
        <v>0</v>
      </c>
      <c r="P483" s="49">
        <v>0.050000000000000003</v>
      </c>
      <c r="Q483" s="50">
        <f t="shared" si="142"/>
        <v>0</v>
      </c>
      <c r="R483" s="51">
        <f t="shared" si="143"/>
        <v>0</v>
      </c>
      <c r="S483" s="52">
        <f t="shared" si="144"/>
        <v>0</v>
      </c>
      <c r="T483" s="53" t="e">
        <f t="shared" si="145"/>
        <v>#DIV/0!</v>
      </c>
    </row>
    <row r="484" ht="15.95" customHeight="1">
      <c r="A484" s="352" t="s">
        <v>502</v>
      </c>
      <c r="B484" s="39" t="s">
        <v>268</v>
      </c>
      <c r="C484" s="40" t="s">
        <v>269</v>
      </c>
      <c r="D484" s="41">
        <v>0</v>
      </c>
      <c r="E484" s="42">
        <v>398</v>
      </c>
      <c r="F484" s="43">
        <v>0</v>
      </c>
      <c r="G484" s="44">
        <f t="shared" si="135"/>
        <v>398</v>
      </c>
      <c r="H484" s="45">
        <f t="shared" si="136"/>
        <v>58.072180000000003</v>
      </c>
      <c r="I484" s="45">
        <f t="shared" si="137"/>
        <v>0</v>
      </c>
      <c r="J484" s="45">
        <f t="shared" si="138"/>
        <v>7.5493834000000009</v>
      </c>
      <c r="K484" s="46">
        <f t="shared" si="139"/>
        <v>0</v>
      </c>
      <c r="L484" s="47">
        <v>0.20000000000000001</v>
      </c>
      <c r="M484" s="48">
        <f t="shared" si="140"/>
        <v>0</v>
      </c>
      <c r="N484" s="49">
        <v>0.050000000000000003</v>
      </c>
      <c r="O484" s="50">
        <f t="shared" si="141"/>
        <v>0</v>
      </c>
      <c r="P484" s="49">
        <v>0.050000000000000003</v>
      </c>
      <c r="Q484" s="50">
        <f t="shared" si="142"/>
        <v>0</v>
      </c>
      <c r="R484" s="51">
        <f t="shared" si="143"/>
        <v>0</v>
      </c>
      <c r="S484" s="52">
        <f t="shared" si="144"/>
        <v>0</v>
      </c>
      <c r="T484" s="53" t="e">
        <f t="shared" si="145"/>
        <v>#DIV/0!</v>
      </c>
    </row>
    <row r="485" ht="15.95" customHeight="1">
      <c r="A485" s="352" t="s">
        <v>502</v>
      </c>
      <c r="B485" s="56" t="s">
        <v>270</v>
      </c>
      <c r="C485" s="62" t="s">
        <v>271</v>
      </c>
      <c r="D485" s="41">
        <v>0</v>
      </c>
      <c r="E485" s="42">
        <v>348</v>
      </c>
      <c r="F485" s="43">
        <v>0</v>
      </c>
      <c r="G485" s="44">
        <f t="shared" si="135"/>
        <v>348</v>
      </c>
      <c r="H485" s="45">
        <f t="shared" si="136"/>
        <v>50.776680000000006</v>
      </c>
      <c r="I485" s="45">
        <f t="shared" si="137"/>
        <v>0</v>
      </c>
      <c r="J485" s="45">
        <f t="shared" si="138"/>
        <v>6.6009684000000011</v>
      </c>
      <c r="K485" s="46">
        <f t="shared" si="139"/>
        <v>0</v>
      </c>
      <c r="L485" s="47">
        <v>0.20000000000000001</v>
      </c>
      <c r="M485" s="48">
        <f t="shared" si="140"/>
        <v>0</v>
      </c>
      <c r="N485" s="49">
        <v>0.050000000000000003</v>
      </c>
      <c r="O485" s="50">
        <f t="shared" si="141"/>
        <v>0</v>
      </c>
      <c r="P485" s="49">
        <v>0.050000000000000003</v>
      </c>
      <c r="Q485" s="50">
        <f t="shared" si="142"/>
        <v>0</v>
      </c>
      <c r="R485" s="51">
        <f t="shared" si="143"/>
        <v>0</v>
      </c>
      <c r="S485" s="52">
        <f t="shared" si="144"/>
        <v>0</v>
      </c>
      <c r="T485" s="53" t="e">
        <f t="shared" si="145"/>
        <v>#DIV/0!</v>
      </c>
    </row>
    <row r="486" ht="15.95" customHeight="1">
      <c r="A486" s="352" t="s">
        <v>502</v>
      </c>
      <c r="B486" s="56" t="s">
        <v>272</v>
      </c>
      <c r="C486" s="62" t="s">
        <v>273</v>
      </c>
      <c r="D486" s="41">
        <v>0</v>
      </c>
      <c r="E486" s="42">
        <v>498</v>
      </c>
      <c r="F486" s="43">
        <v>0</v>
      </c>
      <c r="G486" s="44">
        <f t="shared" si="135"/>
        <v>498</v>
      </c>
      <c r="H486" s="45">
        <f t="shared" si="136"/>
        <v>72.663180000000011</v>
      </c>
      <c r="I486" s="45">
        <f t="shared" si="137"/>
        <v>0</v>
      </c>
      <c r="J486" s="45">
        <f t="shared" si="138"/>
        <v>9.4462134000000013</v>
      </c>
      <c r="K486" s="46">
        <f t="shared" si="139"/>
        <v>0</v>
      </c>
      <c r="L486" s="47">
        <v>0.20000000000000001</v>
      </c>
      <c r="M486" s="48">
        <f t="shared" si="140"/>
        <v>0</v>
      </c>
      <c r="N486" s="49">
        <v>0.050000000000000003</v>
      </c>
      <c r="O486" s="50">
        <f t="shared" si="141"/>
        <v>0</v>
      </c>
      <c r="P486" s="49">
        <v>0.050000000000000003</v>
      </c>
      <c r="Q486" s="50">
        <f t="shared" si="142"/>
        <v>0</v>
      </c>
      <c r="R486" s="51">
        <f t="shared" si="143"/>
        <v>0</v>
      </c>
      <c r="S486" s="52">
        <f t="shared" si="144"/>
        <v>0</v>
      </c>
      <c r="T486" s="53" t="e">
        <f t="shared" si="145"/>
        <v>#DIV/0!</v>
      </c>
    </row>
    <row r="487" ht="15.95" customHeight="1">
      <c r="A487" s="352" t="s">
        <v>502</v>
      </c>
      <c r="B487" s="56" t="s">
        <v>274</v>
      </c>
      <c r="C487" s="62" t="s">
        <v>275</v>
      </c>
      <c r="D487" s="41">
        <v>0</v>
      </c>
      <c r="E487" s="42">
        <v>548</v>
      </c>
      <c r="F487" s="43">
        <v>0</v>
      </c>
      <c r="G487" s="44">
        <f t="shared" si="135"/>
        <v>548</v>
      </c>
      <c r="H487" s="45">
        <f t="shared" si="136"/>
        <v>79.958680000000001</v>
      </c>
      <c r="I487" s="45">
        <f t="shared" si="137"/>
        <v>0</v>
      </c>
      <c r="J487" s="45">
        <f t="shared" si="138"/>
        <v>10.3946284</v>
      </c>
      <c r="K487" s="46">
        <f t="shared" si="139"/>
        <v>0</v>
      </c>
      <c r="L487" s="47">
        <v>0.20000000000000001</v>
      </c>
      <c r="M487" s="48">
        <f t="shared" si="140"/>
        <v>0</v>
      </c>
      <c r="N487" s="49">
        <v>0.050000000000000003</v>
      </c>
      <c r="O487" s="50">
        <f t="shared" si="141"/>
        <v>0</v>
      </c>
      <c r="P487" s="49">
        <v>0.050000000000000003</v>
      </c>
      <c r="Q487" s="50">
        <f t="shared" si="142"/>
        <v>0</v>
      </c>
      <c r="R487" s="51">
        <f t="shared" si="143"/>
        <v>0</v>
      </c>
      <c r="S487" s="52">
        <f t="shared" si="144"/>
        <v>0</v>
      </c>
      <c r="T487" s="53" t="e">
        <f t="shared" si="145"/>
        <v>#DIV/0!</v>
      </c>
    </row>
    <row r="488" ht="15.95" customHeight="1">
      <c r="A488" s="352" t="s">
        <v>502</v>
      </c>
      <c r="B488" s="39" t="s">
        <v>276</v>
      </c>
      <c r="C488" s="59" t="s">
        <v>277</v>
      </c>
      <c r="D488" s="41">
        <v>0</v>
      </c>
      <c r="E488" s="42">
        <v>248</v>
      </c>
      <c r="F488" s="43">
        <v>0</v>
      </c>
      <c r="G488" s="44">
        <f t="shared" si="135"/>
        <v>248</v>
      </c>
      <c r="H488" s="45">
        <f t="shared" si="136"/>
        <v>36.185680000000005</v>
      </c>
      <c r="I488" s="45">
        <f t="shared" si="137"/>
        <v>0</v>
      </c>
      <c r="J488" s="45">
        <f t="shared" si="138"/>
        <v>4.7041384000000006</v>
      </c>
      <c r="K488" s="46">
        <f t="shared" si="139"/>
        <v>0</v>
      </c>
      <c r="L488" s="47">
        <v>0.20000000000000001</v>
      </c>
      <c r="M488" s="48">
        <f t="shared" si="140"/>
        <v>0</v>
      </c>
      <c r="N488" s="49">
        <v>0.050000000000000003</v>
      </c>
      <c r="O488" s="50">
        <f t="shared" si="141"/>
        <v>0</v>
      </c>
      <c r="P488" s="49">
        <v>0.050000000000000003</v>
      </c>
      <c r="Q488" s="50">
        <f t="shared" si="142"/>
        <v>0</v>
      </c>
      <c r="R488" s="51">
        <f t="shared" si="143"/>
        <v>0</v>
      </c>
      <c r="S488" s="52">
        <f t="shared" si="144"/>
        <v>0</v>
      </c>
      <c r="T488" s="53" t="e">
        <f t="shared" si="145"/>
        <v>#DIV/0!</v>
      </c>
    </row>
    <row r="489" ht="15.95" customHeight="1">
      <c r="A489" s="352" t="s">
        <v>502</v>
      </c>
      <c r="B489" s="39" t="s">
        <v>278</v>
      </c>
      <c r="C489" s="59" t="s">
        <v>279</v>
      </c>
      <c r="D489" s="41">
        <v>0</v>
      </c>
      <c r="E489" s="42">
        <v>348</v>
      </c>
      <c r="F489" s="43">
        <v>0</v>
      </c>
      <c r="G489" s="44">
        <f t="shared" ref="G489:G495" si="146">ROUNDDOWN(E489*(1-F489),0)</f>
        <v>348</v>
      </c>
      <c r="H489" s="45">
        <f t="shared" ref="H489:H513" si="147">G489*$C$6</f>
        <v>50.776680000000006</v>
      </c>
      <c r="I489" s="45">
        <f t="shared" ref="I489:I513" si="148">H489*D489</f>
        <v>0</v>
      </c>
      <c r="J489" s="45">
        <f t="shared" ref="J489:J513" si="149">H489*0.13</f>
        <v>6.6009684000000011</v>
      </c>
      <c r="K489" s="46">
        <f t="shared" ref="K489:K513" si="150">(H489-J489)*D489</f>
        <v>0</v>
      </c>
      <c r="L489" s="47">
        <v>0.20000000000000001</v>
      </c>
      <c r="M489" s="48">
        <f t="shared" ref="M489:M513" si="151">K489*L489</f>
        <v>0</v>
      </c>
      <c r="N489" s="49">
        <v>0.050000000000000003</v>
      </c>
      <c r="O489" s="50">
        <f t="shared" ref="O489:O513" si="152">K489*N489</f>
        <v>0</v>
      </c>
      <c r="P489" s="49">
        <v>0.050000000000000003</v>
      </c>
      <c r="Q489" s="50">
        <f t="shared" ref="Q489:Q513" si="153">K489*P489</f>
        <v>0</v>
      </c>
      <c r="R489" s="51">
        <f t="shared" ref="R489:R513" si="154">IFERROR(ROUND((K489-M489-O489-Q489)/D489,2),0)</f>
        <v>0</v>
      </c>
      <c r="S489" s="52">
        <f t="shared" ref="S489:S513" si="155">+D489*R489</f>
        <v>0</v>
      </c>
      <c r="T489" s="53" t="e">
        <f t="shared" ref="T489:T513" si="156">S489/I489</f>
        <v>#DIV/0!</v>
      </c>
    </row>
    <row r="490" ht="15.95" customHeight="1">
      <c r="A490" s="352" t="s">
        <v>502</v>
      </c>
      <c r="B490" s="39" t="s">
        <v>280</v>
      </c>
      <c r="C490" s="40" t="s">
        <v>281</v>
      </c>
      <c r="D490" s="41">
        <v>0</v>
      </c>
      <c r="E490" s="42">
        <v>348</v>
      </c>
      <c r="F490" s="43">
        <v>0</v>
      </c>
      <c r="G490" s="44">
        <f t="shared" si="146"/>
        <v>348</v>
      </c>
      <c r="H490" s="45">
        <f t="shared" si="147"/>
        <v>50.776680000000006</v>
      </c>
      <c r="I490" s="45">
        <f t="shared" si="148"/>
        <v>0</v>
      </c>
      <c r="J490" s="45">
        <f t="shared" si="149"/>
        <v>6.6009684000000011</v>
      </c>
      <c r="K490" s="46">
        <f t="shared" si="150"/>
        <v>0</v>
      </c>
      <c r="L490" s="47">
        <v>0.20000000000000001</v>
      </c>
      <c r="M490" s="48">
        <f t="shared" si="151"/>
        <v>0</v>
      </c>
      <c r="N490" s="49">
        <v>0.050000000000000003</v>
      </c>
      <c r="O490" s="50">
        <f t="shared" si="152"/>
        <v>0</v>
      </c>
      <c r="P490" s="49">
        <v>0.050000000000000003</v>
      </c>
      <c r="Q490" s="50">
        <f t="shared" si="153"/>
        <v>0</v>
      </c>
      <c r="R490" s="51">
        <f t="shared" si="154"/>
        <v>0</v>
      </c>
      <c r="S490" s="52">
        <f t="shared" si="155"/>
        <v>0</v>
      </c>
      <c r="T490" s="53" t="e">
        <f t="shared" si="156"/>
        <v>#DIV/0!</v>
      </c>
    </row>
    <row r="491" ht="15.95" customHeight="1">
      <c r="A491" s="352" t="s">
        <v>502</v>
      </c>
      <c r="B491" s="39" t="s">
        <v>282</v>
      </c>
      <c r="C491" s="40" t="s">
        <v>283</v>
      </c>
      <c r="D491" s="41">
        <v>0</v>
      </c>
      <c r="E491" s="42">
        <v>498</v>
      </c>
      <c r="F491" s="43">
        <v>0</v>
      </c>
      <c r="G491" s="44">
        <f t="shared" si="146"/>
        <v>498</v>
      </c>
      <c r="H491" s="45">
        <f t="shared" si="147"/>
        <v>72.663180000000011</v>
      </c>
      <c r="I491" s="45">
        <f t="shared" si="148"/>
        <v>0</v>
      </c>
      <c r="J491" s="45">
        <f t="shared" si="149"/>
        <v>9.4462134000000013</v>
      </c>
      <c r="K491" s="46">
        <f t="shared" si="150"/>
        <v>0</v>
      </c>
      <c r="L491" s="47">
        <v>0.20000000000000001</v>
      </c>
      <c r="M491" s="48">
        <f t="shared" si="151"/>
        <v>0</v>
      </c>
      <c r="N491" s="49">
        <v>0.050000000000000003</v>
      </c>
      <c r="O491" s="50">
        <f t="shared" si="152"/>
        <v>0</v>
      </c>
      <c r="P491" s="49">
        <v>0.050000000000000003</v>
      </c>
      <c r="Q491" s="50">
        <f t="shared" si="153"/>
        <v>0</v>
      </c>
      <c r="R491" s="51">
        <f t="shared" si="154"/>
        <v>0</v>
      </c>
      <c r="S491" s="52">
        <f t="shared" si="155"/>
        <v>0</v>
      </c>
      <c r="T491" s="53" t="e">
        <f t="shared" si="156"/>
        <v>#DIV/0!</v>
      </c>
    </row>
    <row r="492" ht="15.95" customHeight="1">
      <c r="A492" s="352" t="s">
        <v>502</v>
      </c>
      <c r="B492" s="39" t="s">
        <v>284</v>
      </c>
      <c r="C492" s="40" t="s">
        <v>285</v>
      </c>
      <c r="D492" s="41">
        <v>0</v>
      </c>
      <c r="E492" s="42">
        <v>148</v>
      </c>
      <c r="F492" s="43">
        <v>0</v>
      </c>
      <c r="G492" s="44">
        <f t="shared" si="146"/>
        <v>148</v>
      </c>
      <c r="H492" s="45">
        <f t="shared" si="147"/>
        <v>21.59468</v>
      </c>
      <c r="I492" s="45">
        <f t="shared" si="148"/>
        <v>0</v>
      </c>
      <c r="J492" s="45">
        <f t="shared" si="149"/>
        <v>2.8073084000000001</v>
      </c>
      <c r="K492" s="46">
        <f t="shared" si="150"/>
        <v>0</v>
      </c>
      <c r="L492" s="47">
        <v>0.20000000000000001</v>
      </c>
      <c r="M492" s="48">
        <f t="shared" si="151"/>
        <v>0</v>
      </c>
      <c r="N492" s="49">
        <v>0.050000000000000003</v>
      </c>
      <c r="O492" s="50">
        <f t="shared" si="152"/>
        <v>0</v>
      </c>
      <c r="P492" s="49">
        <v>0.050000000000000003</v>
      </c>
      <c r="Q492" s="50">
        <f t="shared" si="153"/>
        <v>0</v>
      </c>
      <c r="R492" s="51">
        <f t="shared" si="154"/>
        <v>0</v>
      </c>
      <c r="S492" s="52">
        <f t="shared" si="155"/>
        <v>0</v>
      </c>
      <c r="T492" s="53" t="e">
        <f t="shared" si="156"/>
        <v>#DIV/0!</v>
      </c>
    </row>
    <row r="493" ht="15.95" customHeight="1">
      <c r="A493" s="352" t="s">
        <v>502</v>
      </c>
      <c r="B493" s="56" t="s">
        <v>286</v>
      </c>
      <c r="C493" s="40" t="s">
        <v>287</v>
      </c>
      <c r="D493" s="41">
        <v>0</v>
      </c>
      <c r="E493" s="42">
        <v>198</v>
      </c>
      <c r="F493" s="43">
        <v>0</v>
      </c>
      <c r="G493" s="44">
        <f t="shared" si="146"/>
        <v>198</v>
      </c>
      <c r="H493" s="45">
        <f t="shared" si="147"/>
        <v>28.890180000000001</v>
      </c>
      <c r="I493" s="45">
        <f t="shared" si="148"/>
        <v>0</v>
      </c>
      <c r="J493" s="45">
        <f t="shared" si="149"/>
        <v>3.7557234000000004</v>
      </c>
      <c r="K493" s="46">
        <f t="shared" si="150"/>
        <v>0</v>
      </c>
      <c r="L493" s="47">
        <v>0.20000000000000001</v>
      </c>
      <c r="M493" s="48">
        <f t="shared" si="151"/>
        <v>0</v>
      </c>
      <c r="N493" s="49">
        <v>0.050000000000000003</v>
      </c>
      <c r="O493" s="50">
        <f t="shared" si="152"/>
        <v>0</v>
      </c>
      <c r="P493" s="49">
        <v>0.050000000000000003</v>
      </c>
      <c r="Q493" s="50">
        <f t="shared" si="153"/>
        <v>0</v>
      </c>
      <c r="R493" s="51">
        <f t="shared" si="154"/>
        <v>0</v>
      </c>
      <c r="S493" s="52">
        <f t="shared" si="155"/>
        <v>0</v>
      </c>
      <c r="T493" s="63" t="e">
        <f t="shared" si="156"/>
        <v>#DIV/0!</v>
      </c>
    </row>
    <row r="494" ht="15.95" customHeight="1">
      <c r="A494" s="352" t="s">
        <v>502</v>
      </c>
      <c r="B494" s="56" t="s">
        <v>288</v>
      </c>
      <c r="C494" s="40" t="s">
        <v>289</v>
      </c>
      <c r="D494" s="41">
        <v>0</v>
      </c>
      <c r="E494" s="42">
        <v>198</v>
      </c>
      <c r="F494" s="43">
        <v>0</v>
      </c>
      <c r="G494" s="44">
        <f t="shared" si="146"/>
        <v>198</v>
      </c>
      <c r="H494" s="45">
        <f t="shared" si="147"/>
        <v>28.890180000000001</v>
      </c>
      <c r="I494" s="45">
        <f t="shared" si="148"/>
        <v>0</v>
      </c>
      <c r="J494" s="45">
        <f t="shared" si="149"/>
        <v>3.7557234000000004</v>
      </c>
      <c r="K494" s="46">
        <f t="shared" si="150"/>
        <v>0</v>
      </c>
      <c r="L494" s="47">
        <v>0.20000000000000001</v>
      </c>
      <c r="M494" s="48">
        <f t="shared" si="151"/>
        <v>0</v>
      </c>
      <c r="N494" s="49">
        <v>0.050000000000000003</v>
      </c>
      <c r="O494" s="50">
        <f t="shared" si="152"/>
        <v>0</v>
      </c>
      <c r="P494" s="49">
        <v>0.050000000000000003</v>
      </c>
      <c r="Q494" s="50">
        <f t="shared" si="153"/>
        <v>0</v>
      </c>
      <c r="R494" s="51">
        <f t="shared" si="154"/>
        <v>0</v>
      </c>
      <c r="S494" s="52">
        <f t="shared" si="155"/>
        <v>0</v>
      </c>
      <c r="T494" s="63" t="e">
        <f t="shared" si="156"/>
        <v>#DIV/0!</v>
      </c>
    </row>
    <row r="495" ht="15.95" customHeight="1">
      <c r="A495" s="352" t="s">
        <v>502</v>
      </c>
      <c r="B495" s="56" t="s">
        <v>290</v>
      </c>
      <c r="C495" s="40" t="s">
        <v>291</v>
      </c>
      <c r="D495" s="41">
        <v>0</v>
      </c>
      <c r="E495" s="42">
        <v>298</v>
      </c>
      <c r="F495" s="43">
        <v>0</v>
      </c>
      <c r="G495" s="44">
        <f t="shared" si="146"/>
        <v>298</v>
      </c>
      <c r="H495" s="45">
        <f t="shared" si="147"/>
        <v>43.481180000000002</v>
      </c>
      <c r="I495" s="45">
        <f t="shared" si="148"/>
        <v>0</v>
      </c>
      <c r="J495" s="45">
        <f t="shared" si="149"/>
        <v>5.6525534000000004</v>
      </c>
      <c r="K495" s="46">
        <f t="shared" si="150"/>
        <v>0</v>
      </c>
      <c r="L495" s="47">
        <v>0.20000000000000001</v>
      </c>
      <c r="M495" s="48">
        <f t="shared" si="151"/>
        <v>0</v>
      </c>
      <c r="N495" s="49">
        <v>0.050000000000000003</v>
      </c>
      <c r="O495" s="50">
        <f t="shared" si="152"/>
        <v>0</v>
      </c>
      <c r="P495" s="49">
        <v>0.050000000000000003</v>
      </c>
      <c r="Q495" s="50">
        <f t="shared" si="153"/>
        <v>0</v>
      </c>
      <c r="R495" s="51">
        <f t="shared" si="154"/>
        <v>0</v>
      </c>
      <c r="S495" s="52">
        <f t="shared" si="155"/>
        <v>0</v>
      </c>
      <c r="T495" s="63" t="e">
        <f t="shared" si="156"/>
        <v>#DIV/0!</v>
      </c>
    </row>
    <row r="496" ht="15.95" customHeight="1">
      <c r="A496" s="352" t="s">
        <v>502</v>
      </c>
      <c r="B496" s="360" t="s">
        <v>292</v>
      </c>
      <c r="C496" s="55" t="s">
        <v>293</v>
      </c>
      <c r="D496" s="68">
        <v>0</v>
      </c>
      <c r="E496" s="42">
        <v>298</v>
      </c>
      <c r="F496" s="43">
        <v>0</v>
      </c>
      <c r="G496" s="44">
        <f t="shared" ref="G496:G513" si="157">E496*(1-F496)</f>
        <v>298</v>
      </c>
      <c r="H496" s="45">
        <f t="shared" si="147"/>
        <v>43.481180000000002</v>
      </c>
      <c r="I496" s="45">
        <f t="shared" si="148"/>
        <v>0</v>
      </c>
      <c r="J496" s="45">
        <f t="shared" si="149"/>
        <v>5.6525534000000004</v>
      </c>
      <c r="K496" s="46">
        <f t="shared" si="150"/>
        <v>0</v>
      </c>
      <c r="L496" s="47">
        <v>0.20000000000000001</v>
      </c>
      <c r="M496" s="48">
        <f t="shared" si="151"/>
        <v>0</v>
      </c>
      <c r="N496" s="49">
        <v>0.050000000000000003</v>
      </c>
      <c r="O496" s="50">
        <f t="shared" si="152"/>
        <v>0</v>
      </c>
      <c r="P496" s="49">
        <v>0.050000000000000003</v>
      </c>
      <c r="Q496" s="50">
        <f t="shared" si="153"/>
        <v>0</v>
      </c>
      <c r="R496" s="51">
        <f t="shared" si="154"/>
        <v>0</v>
      </c>
      <c r="S496" s="52">
        <f t="shared" si="155"/>
        <v>0</v>
      </c>
      <c r="T496" s="69" t="e">
        <f t="shared" si="156"/>
        <v>#DIV/0!</v>
      </c>
    </row>
    <row r="497" ht="15.95" customHeight="1">
      <c r="A497" s="352" t="s">
        <v>502</v>
      </c>
      <c r="B497" s="360" t="s">
        <v>294</v>
      </c>
      <c r="C497" s="55" t="s">
        <v>295</v>
      </c>
      <c r="D497" s="68">
        <v>0</v>
      </c>
      <c r="E497" s="42">
        <v>398</v>
      </c>
      <c r="F497" s="43">
        <v>0</v>
      </c>
      <c r="G497" s="44">
        <f t="shared" si="157"/>
        <v>398</v>
      </c>
      <c r="H497" s="45">
        <f t="shared" si="147"/>
        <v>58.072180000000003</v>
      </c>
      <c r="I497" s="45">
        <f t="shared" si="148"/>
        <v>0</v>
      </c>
      <c r="J497" s="45">
        <f t="shared" si="149"/>
        <v>7.5493834000000009</v>
      </c>
      <c r="K497" s="46">
        <f t="shared" si="150"/>
        <v>0</v>
      </c>
      <c r="L497" s="47">
        <v>0.20000000000000001</v>
      </c>
      <c r="M497" s="48">
        <f t="shared" si="151"/>
        <v>0</v>
      </c>
      <c r="N497" s="49">
        <v>0.050000000000000003</v>
      </c>
      <c r="O497" s="50">
        <f t="shared" si="152"/>
        <v>0</v>
      </c>
      <c r="P497" s="49">
        <v>0.050000000000000003</v>
      </c>
      <c r="Q497" s="50">
        <f t="shared" si="153"/>
        <v>0</v>
      </c>
      <c r="R497" s="51">
        <f t="shared" si="154"/>
        <v>0</v>
      </c>
      <c r="S497" s="52">
        <f t="shared" si="155"/>
        <v>0</v>
      </c>
      <c r="T497" s="69" t="e">
        <f t="shared" si="156"/>
        <v>#DIV/0!</v>
      </c>
    </row>
    <row r="498" ht="15.95" customHeight="1">
      <c r="A498" s="352" t="s">
        <v>502</v>
      </c>
      <c r="B498" s="360" t="s">
        <v>296</v>
      </c>
      <c r="C498" s="55" t="s">
        <v>297</v>
      </c>
      <c r="D498" s="68">
        <v>0</v>
      </c>
      <c r="E498" s="42">
        <v>498</v>
      </c>
      <c r="F498" s="43">
        <v>0</v>
      </c>
      <c r="G498" s="44">
        <f t="shared" si="157"/>
        <v>498</v>
      </c>
      <c r="H498" s="45">
        <f t="shared" si="147"/>
        <v>72.663180000000011</v>
      </c>
      <c r="I498" s="45">
        <f t="shared" si="148"/>
        <v>0</v>
      </c>
      <c r="J498" s="45">
        <f t="shared" si="149"/>
        <v>9.4462134000000013</v>
      </c>
      <c r="K498" s="46">
        <f t="shared" si="150"/>
        <v>0</v>
      </c>
      <c r="L498" s="47">
        <v>0.20000000000000001</v>
      </c>
      <c r="M498" s="48">
        <f t="shared" si="151"/>
        <v>0</v>
      </c>
      <c r="N498" s="49">
        <v>0.050000000000000003</v>
      </c>
      <c r="O498" s="50">
        <f t="shared" si="152"/>
        <v>0</v>
      </c>
      <c r="P498" s="49">
        <v>0.050000000000000003</v>
      </c>
      <c r="Q498" s="50">
        <f t="shared" si="153"/>
        <v>0</v>
      </c>
      <c r="R498" s="51">
        <f t="shared" si="154"/>
        <v>0</v>
      </c>
      <c r="S498" s="52">
        <f t="shared" si="155"/>
        <v>0</v>
      </c>
      <c r="T498" s="69" t="e">
        <f t="shared" si="156"/>
        <v>#DIV/0!</v>
      </c>
    </row>
    <row r="499" ht="15.95" customHeight="1">
      <c r="A499" s="352" t="s">
        <v>502</v>
      </c>
      <c r="B499" s="361" t="s">
        <v>298</v>
      </c>
      <c r="C499" s="321" t="s">
        <v>299</v>
      </c>
      <c r="D499" s="68">
        <v>0</v>
      </c>
      <c r="E499" s="42">
        <v>198</v>
      </c>
      <c r="F499" s="43">
        <v>0</v>
      </c>
      <c r="G499" s="44">
        <f t="shared" si="157"/>
        <v>198</v>
      </c>
      <c r="H499" s="45">
        <f t="shared" si="147"/>
        <v>28.890180000000001</v>
      </c>
      <c r="I499" s="45">
        <f t="shared" si="148"/>
        <v>0</v>
      </c>
      <c r="J499" s="45">
        <f t="shared" si="149"/>
        <v>3.7557234000000004</v>
      </c>
      <c r="K499" s="46">
        <f t="shared" si="150"/>
        <v>0</v>
      </c>
      <c r="L499" s="47">
        <v>0.20000000000000001</v>
      </c>
      <c r="M499" s="48">
        <f t="shared" si="151"/>
        <v>0</v>
      </c>
      <c r="N499" s="49">
        <v>0.050000000000000003</v>
      </c>
      <c r="O499" s="50">
        <f t="shared" si="152"/>
        <v>0</v>
      </c>
      <c r="P499" s="49">
        <v>0.050000000000000003</v>
      </c>
      <c r="Q499" s="50">
        <f t="shared" si="153"/>
        <v>0</v>
      </c>
      <c r="R499" s="51">
        <f t="shared" si="154"/>
        <v>0</v>
      </c>
      <c r="S499" s="52">
        <f t="shared" si="155"/>
        <v>0</v>
      </c>
      <c r="T499" s="69" t="e">
        <f t="shared" si="156"/>
        <v>#DIV/0!</v>
      </c>
    </row>
    <row r="500" ht="15.95" customHeight="1">
      <c r="A500" s="352" t="s">
        <v>502</v>
      </c>
      <c r="B500" s="360" t="s">
        <v>300</v>
      </c>
      <c r="C500" s="55" t="s">
        <v>301</v>
      </c>
      <c r="D500" s="68">
        <v>0</v>
      </c>
      <c r="E500" s="42">
        <v>138</v>
      </c>
      <c r="F500" s="43">
        <v>0</v>
      </c>
      <c r="G500" s="44">
        <f t="shared" si="157"/>
        <v>138</v>
      </c>
      <c r="H500" s="45">
        <f t="shared" si="147"/>
        <v>20.135580000000001</v>
      </c>
      <c r="I500" s="45">
        <f t="shared" si="148"/>
        <v>0</v>
      </c>
      <c r="J500" s="45">
        <f t="shared" si="149"/>
        <v>2.6176254000000001</v>
      </c>
      <c r="K500" s="46">
        <f t="shared" si="150"/>
        <v>0</v>
      </c>
      <c r="L500" s="47">
        <v>0.20000000000000001</v>
      </c>
      <c r="M500" s="48">
        <f t="shared" si="151"/>
        <v>0</v>
      </c>
      <c r="N500" s="49">
        <v>0.050000000000000003</v>
      </c>
      <c r="O500" s="50">
        <f t="shared" si="152"/>
        <v>0</v>
      </c>
      <c r="P500" s="49">
        <v>0.050000000000000003</v>
      </c>
      <c r="Q500" s="50">
        <f t="shared" si="153"/>
        <v>0</v>
      </c>
      <c r="R500" s="51">
        <f t="shared" si="154"/>
        <v>0</v>
      </c>
      <c r="S500" s="52">
        <f t="shared" si="155"/>
        <v>0</v>
      </c>
      <c r="T500" s="69" t="e">
        <f t="shared" si="156"/>
        <v>#DIV/0!</v>
      </c>
    </row>
    <row r="501" ht="15.95" customHeight="1">
      <c r="A501" s="352" t="s">
        <v>502</v>
      </c>
      <c r="B501" s="360" t="s">
        <v>323</v>
      </c>
      <c r="C501" s="55" t="s">
        <v>303</v>
      </c>
      <c r="D501" s="68">
        <v>0</v>
      </c>
      <c r="E501" s="42">
        <v>148</v>
      </c>
      <c r="F501" s="43">
        <v>0</v>
      </c>
      <c r="G501" s="44">
        <f t="shared" si="157"/>
        <v>148</v>
      </c>
      <c r="H501" s="45">
        <f t="shared" si="147"/>
        <v>21.59468</v>
      </c>
      <c r="I501" s="45">
        <f t="shared" si="148"/>
        <v>0</v>
      </c>
      <c r="J501" s="45">
        <f t="shared" si="149"/>
        <v>2.8073084000000001</v>
      </c>
      <c r="K501" s="46">
        <f t="shared" si="150"/>
        <v>0</v>
      </c>
      <c r="L501" s="47">
        <v>0.20000000000000001</v>
      </c>
      <c r="M501" s="48">
        <f t="shared" si="151"/>
        <v>0</v>
      </c>
      <c r="N501" s="49">
        <v>0.050000000000000003</v>
      </c>
      <c r="O501" s="50">
        <f t="shared" si="152"/>
        <v>0</v>
      </c>
      <c r="P501" s="49">
        <v>0.050000000000000003</v>
      </c>
      <c r="Q501" s="50">
        <f t="shared" si="153"/>
        <v>0</v>
      </c>
      <c r="R501" s="51">
        <f t="shared" si="154"/>
        <v>0</v>
      </c>
      <c r="S501" s="52">
        <f t="shared" si="155"/>
        <v>0</v>
      </c>
      <c r="T501" s="69" t="e">
        <f t="shared" si="156"/>
        <v>#DIV/0!</v>
      </c>
    </row>
    <row r="502" ht="15.95" customHeight="1">
      <c r="A502" s="352" t="s">
        <v>502</v>
      </c>
      <c r="B502" s="360" t="s">
        <v>304</v>
      </c>
      <c r="C502" s="55" t="s">
        <v>305</v>
      </c>
      <c r="D502" s="68">
        <v>0</v>
      </c>
      <c r="E502" s="42">
        <v>198</v>
      </c>
      <c r="F502" s="43">
        <v>0</v>
      </c>
      <c r="G502" s="44">
        <f t="shared" si="157"/>
        <v>198</v>
      </c>
      <c r="H502" s="45">
        <f t="shared" si="147"/>
        <v>28.890180000000001</v>
      </c>
      <c r="I502" s="45">
        <f t="shared" si="148"/>
        <v>0</v>
      </c>
      <c r="J502" s="45">
        <f t="shared" si="149"/>
        <v>3.7557234000000004</v>
      </c>
      <c r="K502" s="46">
        <f t="shared" si="150"/>
        <v>0</v>
      </c>
      <c r="L502" s="47">
        <v>0.20000000000000001</v>
      </c>
      <c r="M502" s="48">
        <f t="shared" si="151"/>
        <v>0</v>
      </c>
      <c r="N502" s="49">
        <v>0.050000000000000003</v>
      </c>
      <c r="O502" s="50">
        <f t="shared" si="152"/>
        <v>0</v>
      </c>
      <c r="P502" s="49">
        <v>0.050000000000000003</v>
      </c>
      <c r="Q502" s="50">
        <f t="shared" si="153"/>
        <v>0</v>
      </c>
      <c r="R502" s="51">
        <f t="shared" si="154"/>
        <v>0</v>
      </c>
      <c r="S502" s="52">
        <f t="shared" si="155"/>
        <v>0</v>
      </c>
      <c r="T502" s="69" t="e">
        <f t="shared" si="156"/>
        <v>#DIV/0!</v>
      </c>
    </row>
    <row r="503" ht="15.95" customHeight="1">
      <c r="A503" s="352" t="s">
        <v>502</v>
      </c>
      <c r="B503" s="360" t="s">
        <v>306</v>
      </c>
      <c r="C503" s="55" t="s">
        <v>307</v>
      </c>
      <c r="D503" s="68">
        <v>0</v>
      </c>
      <c r="E503" s="42">
        <v>298</v>
      </c>
      <c r="F503" s="43">
        <v>0</v>
      </c>
      <c r="G503" s="44">
        <f t="shared" si="157"/>
        <v>298</v>
      </c>
      <c r="H503" s="45">
        <f t="shared" si="147"/>
        <v>43.481180000000002</v>
      </c>
      <c r="I503" s="45">
        <f t="shared" si="148"/>
        <v>0</v>
      </c>
      <c r="J503" s="45">
        <f t="shared" si="149"/>
        <v>5.6525534000000004</v>
      </c>
      <c r="K503" s="46">
        <f t="shared" si="150"/>
        <v>0</v>
      </c>
      <c r="L503" s="47">
        <v>0.20000000000000001</v>
      </c>
      <c r="M503" s="48">
        <f t="shared" si="151"/>
        <v>0</v>
      </c>
      <c r="N503" s="49">
        <v>0.050000000000000003</v>
      </c>
      <c r="O503" s="50">
        <f t="shared" si="152"/>
        <v>0</v>
      </c>
      <c r="P503" s="49">
        <v>0.050000000000000003</v>
      </c>
      <c r="Q503" s="50">
        <f t="shared" si="153"/>
        <v>0</v>
      </c>
      <c r="R503" s="51">
        <f t="shared" si="154"/>
        <v>0</v>
      </c>
      <c r="S503" s="52">
        <f t="shared" si="155"/>
        <v>0</v>
      </c>
      <c r="T503" s="69" t="e">
        <f t="shared" si="156"/>
        <v>#DIV/0!</v>
      </c>
    </row>
    <row r="504" ht="15.95" customHeight="1">
      <c r="A504" s="352" t="s">
        <v>502</v>
      </c>
      <c r="B504" s="360" t="s">
        <v>308</v>
      </c>
      <c r="C504" s="55" t="s">
        <v>309</v>
      </c>
      <c r="D504" s="68">
        <v>0</v>
      </c>
      <c r="E504" s="42">
        <v>498</v>
      </c>
      <c r="F504" s="43">
        <v>0</v>
      </c>
      <c r="G504" s="44">
        <f t="shared" si="157"/>
        <v>498</v>
      </c>
      <c r="H504" s="45">
        <f t="shared" si="147"/>
        <v>72.663180000000011</v>
      </c>
      <c r="I504" s="45">
        <f t="shared" si="148"/>
        <v>0</v>
      </c>
      <c r="J504" s="45">
        <f t="shared" si="149"/>
        <v>9.4462134000000013</v>
      </c>
      <c r="K504" s="46">
        <f t="shared" si="150"/>
        <v>0</v>
      </c>
      <c r="L504" s="47">
        <v>0.20000000000000001</v>
      </c>
      <c r="M504" s="48">
        <f t="shared" si="151"/>
        <v>0</v>
      </c>
      <c r="N504" s="49">
        <v>0.050000000000000003</v>
      </c>
      <c r="O504" s="50">
        <f t="shared" si="152"/>
        <v>0</v>
      </c>
      <c r="P504" s="49">
        <v>0.050000000000000003</v>
      </c>
      <c r="Q504" s="50">
        <f t="shared" si="153"/>
        <v>0</v>
      </c>
      <c r="R504" s="51">
        <f t="shared" si="154"/>
        <v>0</v>
      </c>
      <c r="S504" s="52">
        <f t="shared" si="155"/>
        <v>0</v>
      </c>
      <c r="T504" s="69" t="e">
        <f t="shared" si="156"/>
        <v>#DIV/0!</v>
      </c>
    </row>
    <row r="505" ht="15.95" customHeight="1">
      <c r="A505" s="352" t="s">
        <v>502</v>
      </c>
      <c r="B505" s="360" t="s">
        <v>310</v>
      </c>
      <c r="C505" s="55" t="s">
        <v>311</v>
      </c>
      <c r="D505" s="68">
        <v>0</v>
      </c>
      <c r="E505" s="42">
        <v>638</v>
      </c>
      <c r="F505" s="43">
        <v>0</v>
      </c>
      <c r="G505" s="44">
        <f t="shared" si="157"/>
        <v>638</v>
      </c>
      <c r="H505" s="45">
        <f t="shared" si="147"/>
        <v>93.090580000000003</v>
      </c>
      <c r="I505" s="45">
        <f t="shared" si="148"/>
        <v>0</v>
      </c>
      <c r="J505" s="45">
        <f t="shared" si="149"/>
        <v>12.101775400000001</v>
      </c>
      <c r="K505" s="46">
        <f t="shared" si="150"/>
        <v>0</v>
      </c>
      <c r="L505" s="47">
        <v>0.20000000000000001</v>
      </c>
      <c r="M505" s="48">
        <f t="shared" si="151"/>
        <v>0</v>
      </c>
      <c r="N505" s="49">
        <v>0.050000000000000003</v>
      </c>
      <c r="O505" s="50">
        <f t="shared" si="152"/>
        <v>0</v>
      </c>
      <c r="P505" s="49">
        <v>0.050000000000000003</v>
      </c>
      <c r="Q505" s="50">
        <f t="shared" si="153"/>
        <v>0</v>
      </c>
      <c r="R505" s="51">
        <f t="shared" si="154"/>
        <v>0</v>
      </c>
      <c r="S505" s="52">
        <f t="shared" si="155"/>
        <v>0</v>
      </c>
      <c r="T505" s="69" t="e">
        <f t="shared" si="156"/>
        <v>#DIV/0!</v>
      </c>
    </row>
    <row r="506" ht="15.95" customHeight="1">
      <c r="A506" s="352" t="s">
        <v>502</v>
      </c>
      <c r="B506" s="360" t="s">
        <v>312</v>
      </c>
      <c r="C506" s="55" t="s">
        <v>324</v>
      </c>
      <c r="D506" s="68">
        <v>0</v>
      </c>
      <c r="E506" s="42">
        <v>178</v>
      </c>
      <c r="F506" s="43">
        <v>0</v>
      </c>
      <c r="G506" s="44">
        <f t="shared" si="157"/>
        <v>178</v>
      </c>
      <c r="H506" s="45">
        <f t="shared" si="147"/>
        <v>25.971980000000002</v>
      </c>
      <c r="I506" s="45">
        <f t="shared" si="148"/>
        <v>0</v>
      </c>
      <c r="J506" s="45">
        <f t="shared" si="149"/>
        <v>3.3763574000000003</v>
      </c>
      <c r="K506" s="46">
        <f t="shared" si="150"/>
        <v>0</v>
      </c>
      <c r="L506" s="47">
        <v>0.20000000000000001</v>
      </c>
      <c r="M506" s="48">
        <f t="shared" si="151"/>
        <v>0</v>
      </c>
      <c r="N506" s="49">
        <v>0.050000000000000003</v>
      </c>
      <c r="O506" s="50">
        <f t="shared" si="152"/>
        <v>0</v>
      </c>
      <c r="P506" s="49">
        <v>0.050000000000000003</v>
      </c>
      <c r="Q506" s="50">
        <f t="shared" si="153"/>
        <v>0</v>
      </c>
      <c r="R506" s="51">
        <f t="shared" si="154"/>
        <v>0</v>
      </c>
      <c r="S506" s="52">
        <f t="shared" si="155"/>
        <v>0</v>
      </c>
      <c r="T506" s="69" t="e">
        <f t="shared" si="156"/>
        <v>#DIV/0!</v>
      </c>
    </row>
    <row r="507" ht="15.95" customHeight="1">
      <c r="A507" s="352" t="s">
        <v>502</v>
      </c>
      <c r="B507" s="360" t="s">
        <v>314</v>
      </c>
      <c r="C507" s="55" t="s">
        <v>589</v>
      </c>
      <c r="D507" s="68">
        <v>0</v>
      </c>
      <c r="E507" s="42">
        <v>148</v>
      </c>
      <c r="F507" s="43">
        <v>0</v>
      </c>
      <c r="G507" s="44">
        <f t="shared" si="157"/>
        <v>148</v>
      </c>
      <c r="H507" s="45">
        <f t="shared" si="147"/>
        <v>21.59468</v>
      </c>
      <c r="I507" s="45">
        <f t="shared" si="148"/>
        <v>0</v>
      </c>
      <c r="J507" s="45">
        <f t="shared" si="149"/>
        <v>2.8073084000000001</v>
      </c>
      <c r="K507" s="46">
        <f t="shared" si="150"/>
        <v>0</v>
      </c>
      <c r="L507" s="47">
        <v>0.20000000000000001</v>
      </c>
      <c r="M507" s="48">
        <f t="shared" si="151"/>
        <v>0</v>
      </c>
      <c r="N507" s="49">
        <v>0.050000000000000003</v>
      </c>
      <c r="O507" s="50">
        <f t="shared" si="152"/>
        <v>0</v>
      </c>
      <c r="P507" s="49">
        <v>0.050000000000000003</v>
      </c>
      <c r="Q507" s="50">
        <f t="shared" si="153"/>
        <v>0</v>
      </c>
      <c r="R507" s="51">
        <f t="shared" si="154"/>
        <v>0</v>
      </c>
      <c r="S507" s="52">
        <f t="shared" si="155"/>
        <v>0</v>
      </c>
      <c r="T507" s="69" t="e">
        <f t="shared" si="156"/>
        <v>#DIV/0!</v>
      </c>
    </row>
    <row r="508" ht="15.95" customHeight="1">
      <c r="A508" s="352" t="s">
        <v>502</v>
      </c>
      <c r="B508" s="360" t="s">
        <v>315</v>
      </c>
      <c r="C508" s="55" t="s">
        <v>590</v>
      </c>
      <c r="D508" s="68">
        <v>0</v>
      </c>
      <c r="E508" s="42">
        <v>198</v>
      </c>
      <c r="F508" s="43">
        <v>0</v>
      </c>
      <c r="G508" s="44">
        <f t="shared" si="157"/>
        <v>198</v>
      </c>
      <c r="H508" s="45">
        <f t="shared" si="147"/>
        <v>28.890180000000001</v>
      </c>
      <c r="I508" s="45">
        <f t="shared" si="148"/>
        <v>0</v>
      </c>
      <c r="J508" s="45">
        <f t="shared" si="149"/>
        <v>3.7557234000000004</v>
      </c>
      <c r="K508" s="46">
        <f t="shared" si="150"/>
        <v>0</v>
      </c>
      <c r="L508" s="47">
        <v>0.20000000000000001</v>
      </c>
      <c r="M508" s="48">
        <f t="shared" si="151"/>
        <v>0</v>
      </c>
      <c r="N508" s="49">
        <v>0.050000000000000003</v>
      </c>
      <c r="O508" s="50">
        <f t="shared" si="152"/>
        <v>0</v>
      </c>
      <c r="P508" s="49">
        <v>0.050000000000000003</v>
      </c>
      <c r="Q508" s="50">
        <f t="shared" si="153"/>
        <v>0</v>
      </c>
      <c r="R508" s="51">
        <f t="shared" si="154"/>
        <v>0</v>
      </c>
      <c r="S508" s="52">
        <f t="shared" si="155"/>
        <v>0</v>
      </c>
      <c r="T508" s="69" t="e">
        <f t="shared" si="156"/>
        <v>#DIV/0!</v>
      </c>
    </row>
    <row r="509" ht="15.95" customHeight="1">
      <c r="A509" s="352" t="s">
        <v>502</v>
      </c>
      <c r="B509" s="360" t="s">
        <v>316</v>
      </c>
      <c r="C509" s="55" t="s">
        <v>317</v>
      </c>
      <c r="D509" s="68">
        <v>0</v>
      </c>
      <c r="E509" s="42">
        <v>298</v>
      </c>
      <c r="F509" s="43">
        <v>0</v>
      </c>
      <c r="G509" s="44">
        <f t="shared" si="157"/>
        <v>298</v>
      </c>
      <c r="H509" s="45">
        <f t="shared" si="147"/>
        <v>43.481180000000002</v>
      </c>
      <c r="I509" s="45">
        <f t="shared" si="148"/>
        <v>0</v>
      </c>
      <c r="J509" s="45">
        <f t="shared" si="149"/>
        <v>5.6525534000000004</v>
      </c>
      <c r="K509" s="46">
        <f t="shared" si="150"/>
        <v>0</v>
      </c>
      <c r="L509" s="47">
        <v>0.20000000000000001</v>
      </c>
      <c r="M509" s="48">
        <f t="shared" si="151"/>
        <v>0</v>
      </c>
      <c r="N509" s="49">
        <v>0.050000000000000003</v>
      </c>
      <c r="O509" s="50">
        <f t="shared" si="152"/>
        <v>0</v>
      </c>
      <c r="P509" s="49">
        <v>0.050000000000000003</v>
      </c>
      <c r="Q509" s="50">
        <f t="shared" si="153"/>
        <v>0</v>
      </c>
      <c r="R509" s="51">
        <f t="shared" si="154"/>
        <v>0</v>
      </c>
      <c r="S509" s="52">
        <f t="shared" si="155"/>
        <v>0</v>
      </c>
      <c r="T509" s="69" t="e">
        <f t="shared" si="156"/>
        <v>#DIV/0!</v>
      </c>
    </row>
    <row r="510" ht="15.95" customHeight="1">
      <c r="A510" s="352" t="s">
        <v>502</v>
      </c>
      <c r="B510" s="360" t="s">
        <v>318</v>
      </c>
      <c r="C510" s="55" t="s">
        <v>591</v>
      </c>
      <c r="D510" s="68">
        <v>0</v>
      </c>
      <c r="E510" s="42">
        <v>448</v>
      </c>
      <c r="F510" s="43">
        <v>0</v>
      </c>
      <c r="G510" s="44">
        <f t="shared" si="157"/>
        <v>448</v>
      </c>
      <c r="H510" s="45">
        <f t="shared" si="147"/>
        <v>65.367680000000007</v>
      </c>
      <c r="I510" s="45">
        <f t="shared" si="148"/>
        <v>0</v>
      </c>
      <c r="J510" s="45">
        <f t="shared" si="149"/>
        <v>8.4977984000000006</v>
      </c>
      <c r="K510" s="46">
        <f t="shared" si="150"/>
        <v>0</v>
      </c>
      <c r="L510" s="47">
        <v>0.20000000000000001</v>
      </c>
      <c r="M510" s="48">
        <f t="shared" si="151"/>
        <v>0</v>
      </c>
      <c r="N510" s="49">
        <v>0.050000000000000003</v>
      </c>
      <c r="O510" s="50">
        <f t="shared" si="152"/>
        <v>0</v>
      </c>
      <c r="P510" s="49">
        <v>0.050000000000000003</v>
      </c>
      <c r="Q510" s="50">
        <f t="shared" si="153"/>
        <v>0</v>
      </c>
      <c r="R510" s="51">
        <f t="shared" si="154"/>
        <v>0</v>
      </c>
      <c r="S510" s="52">
        <f t="shared" si="155"/>
        <v>0</v>
      </c>
      <c r="T510" s="69" t="e">
        <f t="shared" si="156"/>
        <v>#DIV/0!</v>
      </c>
    </row>
    <row r="511" ht="15.95" customHeight="1">
      <c r="A511" s="352" t="s">
        <v>502</v>
      </c>
      <c r="B511" s="360" t="s">
        <v>319</v>
      </c>
      <c r="C511" s="55" t="s">
        <v>592</v>
      </c>
      <c r="D511" s="68">
        <v>0</v>
      </c>
      <c r="E511" s="42">
        <v>548</v>
      </c>
      <c r="F511" s="43">
        <v>0</v>
      </c>
      <c r="G511" s="44">
        <f t="shared" si="157"/>
        <v>548</v>
      </c>
      <c r="H511" s="45">
        <f t="shared" si="147"/>
        <v>79.958680000000001</v>
      </c>
      <c r="I511" s="45">
        <f t="shared" si="148"/>
        <v>0</v>
      </c>
      <c r="J511" s="45">
        <f t="shared" si="149"/>
        <v>10.3946284</v>
      </c>
      <c r="K511" s="46">
        <f t="shared" si="150"/>
        <v>0</v>
      </c>
      <c r="L511" s="47">
        <v>0.20000000000000001</v>
      </c>
      <c r="M511" s="48">
        <f t="shared" si="151"/>
        <v>0</v>
      </c>
      <c r="N511" s="49">
        <v>0.050000000000000003</v>
      </c>
      <c r="O511" s="50">
        <f t="shared" si="152"/>
        <v>0</v>
      </c>
      <c r="P511" s="49">
        <v>0.050000000000000003</v>
      </c>
      <c r="Q511" s="50">
        <f t="shared" si="153"/>
        <v>0</v>
      </c>
      <c r="R511" s="51">
        <f t="shared" si="154"/>
        <v>0</v>
      </c>
      <c r="S511" s="52">
        <f t="shared" si="155"/>
        <v>0</v>
      </c>
      <c r="T511" s="69" t="e">
        <f t="shared" si="156"/>
        <v>#DIV/0!</v>
      </c>
    </row>
    <row r="512" ht="15.95" customHeight="1">
      <c r="A512" s="352" t="s">
        <v>502</v>
      </c>
      <c r="B512" s="360" t="s">
        <v>320</v>
      </c>
      <c r="C512" s="55" t="s">
        <v>593</v>
      </c>
      <c r="D512" s="68">
        <v>0</v>
      </c>
      <c r="E512" s="42">
        <v>182.28</v>
      </c>
      <c r="F512" s="43">
        <v>0</v>
      </c>
      <c r="G512" s="44">
        <f t="shared" si="157"/>
        <v>182.28</v>
      </c>
      <c r="H512" s="45">
        <f t="shared" si="147"/>
        <v>26.596474800000003</v>
      </c>
      <c r="I512" s="45">
        <f t="shared" si="148"/>
        <v>0</v>
      </c>
      <c r="J512" s="45">
        <f t="shared" si="149"/>
        <v>3.4575417240000004</v>
      </c>
      <c r="K512" s="46">
        <f t="shared" si="150"/>
        <v>0</v>
      </c>
      <c r="L512" s="47">
        <v>0.20000000000000001</v>
      </c>
      <c r="M512" s="48">
        <f t="shared" si="151"/>
        <v>0</v>
      </c>
      <c r="N512" s="49">
        <v>0.050000000000000003</v>
      </c>
      <c r="O512" s="50">
        <f t="shared" si="152"/>
        <v>0</v>
      </c>
      <c r="P512" s="49">
        <v>0.050000000000000003</v>
      </c>
      <c r="Q512" s="50">
        <f t="shared" si="153"/>
        <v>0</v>
      </c>
      <c r="R512" s="51">
        <f t="shared" si="154"/>
        <v>0</v>
      </c>
      <c r="S512" s="52">
        <f t="shared" si="155"/>
        <v>0</v>
      </c>
      <c r="T512" s="69" t="e">
        <f t="shared" si="156"/>
        <v>#DIV/0!</v>
      </c>
    </row>
    <row r="513" ht="15.95" customHeight="1">
      <c r="A513" s="352" t="s">
        <v>502</v>
      </c>
      <c r="B513" s="360" t="s">
        <v>321</v>
      </c>
      <c r="C513" s="55" t="s">
        <v>594</v>
      </c>
      <c r="D513" s="68">
        <v>0</v>
      </c>
      <c r="E513" s="42">
        <v>300.95999999999998</v>
      </c>
      <c r="F513" s="43">
        <v>0</v>
      </c>
      <c r="G513" s="44">
        <f t="shared" si="157"/>
        <v>300.95999999999998</v>
      </c>
      <c r="H513" s="45">
        <f t="shared" si="147"/>
        <v>43.913073600000004</v>
      </c>
      <c r="I513" s="45">
        <f t="shared" si="148"/>
        <v>0</v>
      </c>
      <c r="J513" s="45">
        <f t="shared" si="149"/>
        <v>5.708699568000001</v>
      </c>
      <c r="K513" s="46">
        <f t="shared" si="150"/>
        <v>0</v>
      </c>
      <c r="L513" s="47">
        <v>0.20000000000000001</v>
      </c>
      <c r="M513" s="48">
        <f t="shared" si="151"/>
        <v>0</v>
      </c>
      <c r="N513" s="49">
        <v>0.050000000000000003</v>
      </c>
      <c r="O513" s="50">
        <f t="shared" si="152"/>
        <v>0</v>
      </c>
      <c r="P513" s="49">
        <v>0.050000000000000003</v>
      </c>
      <c r="Q513" s="50">
        <f t="shared" si="153"/>
        <v>0</v>
      </c>
      <c r="R513" s="51">
        <f t="shared" si="154"/>
        <v>0</v>
      </c>
      <c r="S513" s="52">
        <f t="shared" si="155"/>
        <v>0</v>
      </c>
      <c r="T513" s="69" t="e">
        <f t="shared" si="156"/>
        <v>#DIV/0!</v>
      </c>
    </row>
    <row r="514" ht="15.95" customHeight="1">
      <c r="A514" s="349" t="s">
        <v>500</v>
      </c>
      <c r="B514" s="74"/>
      <c r="C514" s="75"/>
      <c r="D514" s="76">
        <f>SUM(D361:D513)</f>
        <v>0</v>
      </c>
      <c r="E514" s="77"/>
      <c r="F514" s="78"/>
      <c r="G514" s="79"/>
      <c r="H514" s="80"/>
      <c r="I514" s="80">
        <f>SUM(I366:I487)</f>
        <v>0</v>
      </c>
      <c r="J514" s="81">
        <v>0.13</v>
      </c>
      <c r="K514" s="80">
        <f>SUM(K366:K487)</f>
        <v>0</v>
      </c>
      <c r="L514" s="81">
        <v>0.20000000000000001</v>
      </c>
      <c r="M514" s="82">
        <f>SUM(M366:M487)</f>
        <v>0</v>
      </c>
      <c r="N514" s="81" t="e">
        <f>O514/K514</f>
        <v>#DIV/0!</v>
      </c>
      <c r="O514" s="80">
        <f>SUM(O366:O487)</f>
        <v>0</v>
      </c>
      <c r="P514" s="81" t="e">
        <f>Q514/K514</f>
        <v>#DIV/0!</v>
      </c>
      <c r="Q514" s="82">
        <f>SUM(Q366:Q487)</f>
        <v>0</v>
      </c>
      <c r="R514" s="82"/>
      <c r="S514" s="80">
        <f>SUM(S361:S493)</f>
        <v>0</v>
      </c>
      <c r="T514" s="81">
        <v>0.60999999999999999</v>
      </c>
    </row>
    <row r="515" ht="15.95" customHeight="1">
      <c r="A515" s="100" t="s">
        <v>503</v>
      </c>
      <c r="B515" s="98"/>
      <c r="C515" s="98"/>
      <c r="D515" s="99">
        <f>D239+D360+D514</f>
        <v>117475</v>
      </c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1">
        <f>S239+S360+S514</f>
        <v>810857.12999999977</v>
      </c>
      <c r="T515" s="100"/>
    </row>
    <row r="516" ht="15.95" customHeight="1"/>
    <row r="517" ht="15.9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</sheetData>
  <autoFilter ref="B7:T239">
    <sortState ref="B8:T239">
      <sortCondition ref="B7:B202"/>
    </sortState>
  </autoFilter>
  <mergeCells count="3">
    <mergeCell ref="A2:M2"/>
    <mergeCell ref="N3:S3"/>
    <mergeCell ref="N4:S5"/>
  </mergeCells>
  <conditionalFormatting sqref="B485:B486">
    <cfRule priority="4" dxfId="0" type="duplicateValues"/>
  </conditionalFormatting>
  <conditionalFormatting sqref="B456">
    <cfRule priority="8" dxfId="0" type="duplicateValues"/>
  </conditionalFormatting>
  <pageMargins left="0.7" right="0.7" top="0.75" bottom="0.75" header="0" footer="0"/>
  <pageSetup r:id="rId1"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0000FF"/>
    <pageSetUpPr fitToPage="1"/>
  </sheetPr>
  <sheetViews>
    <sheetView zoomScale="80" zoomScaleNormal="80" workbookViewId="0">
      <pane activePane="bottomLeft" state="frozen" topLeftCell="A8" ySplit="7"/>
      <selection pane="bottomLeft" activeCell="U3" sqref="U3"/>
    </sheetView>
  </sheetViews>
  <sheetFormatPr defaultColWidth="14.42578" defaultRowHeight="15" customHeight="1"/>
  <cols>
    <col min="1" max="1" width="14.42578" style="12"/>
    <col min="2" max="2" width="76.57031" style="12" customWidth="1"/>
    <col min="3" max="3" width="12.85547" style="12" customWidth="1"/>
    <col min="4" max="4" width="10.57031" style="12" customWidth="1"/>
    <col min="5" max="5" width="10.71094" style="12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46082</v>
      </c>
      <c r="F4" s="15"/>
      <c r="I4" s="15"/>
      <c r="M4" s="15"/>
      <c r="N4" s="17">
        <f>S235+S328+S482</f>
        <v>123158.17000000003</v>
      </c>
      <c r="O4" s="18"/>
      <c r="P4" s="18"/>
      <c r="Q4" s="18"/>
      <c r="R4" s="18"/>
      <c r="S4" s="19"/>
    </row>
    <row r="5" ht="27" customHeight="1">
      <c r="A5" s="341">
        <v>46112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0.14466999999999999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76" t="s">
        <v>523</v>
      </c>
      <c r="C8" s="40" t="s">
        <v>119</v>
      </c>
      <c r="D8" s="377">
        <v>95</v>
      </c>
      <c r="E8" s="377">
        <v>248</v>
      </c>
      <c r="F8" s="378">
        <v>0.80000000000000004</v>
      </c>
      <c r="G8" s="44">
        <f t="shared" ref="G8:G39" si="0">ROUNDDOWN(E8*(1-F8),0)</f>
        <v>49</v>
      </c>
      <c r="H8" s="45">
        <f t="shared" ref="H8:H39" si="1">G8*$C$6</f>
        <v>7.0888299999999997</v>
      </c>
      <c r="I8" s="45">
        <f t="shared" ref="I8:I39" si="2">H8*D8</f>
        <v>673.43885</v>
      </c>
      <c r="J8" s="45">
        <f t="shared" ref="J8:J39" si="3">H8*0.13</f>
        <v>0.92154789999999998</v>
      </c>
      <c r="K8" s="46">
        <f t="shared" ref="K8:K39" si="4">(H8-J8)*D8</f>
        <v>585.89179949999993</v>
      </c>
      <c r="L8" s="47">
        <v>0.20000000000000001</v>
      </c>
      <c r="M8" s="48">
        <f t="shared" ref="M8:M39" si="5">K8*L8</f>
        <v>117.17835989999999</v>
      </c>
      <c r="N8" s="49">
        <v>0.050000000000000003</v>
      </c>
      <c r="O8" s="50">
        <f t="shared" ref="O8:O39" si="6">K8*N8</f>
        <v>29.294589974999997</v>
      </c>
      <c r="P8" s="49">
        <v>0.050000000000000003</v>
      </c>
      <c r="Q8" s="50">
        <f t="shared" ref="Q8:Q39" si="7">K8*P8</f>
        <v>29.294589974999997</v>
      </c>
      <c r="R8" s="51">
        <f t="shared" ref="R8:R39" si="8">IFERROR(ROUND((K8-M8-O8-Q8)/D8,2),0)</f>
        <v>4.3200000000000003</v>
      </c>
      <c r="S8" s="52">
        <f t="shared" ref="S8:S39" si="9">+D8*R8</f>
        <v>410.40000000000003</v>
      </c>
      <c r="T8" s="53">
        <f t="shared" ref="T8:T39" si="10">S8/I8</f>
        <v>0.60940945120703982</v>
      </c>
    </row>
    <row r="9" ht="15.95" customHeight="1">
      <c r="A9" s="342" t="s">
        <v>485</v>
      </c>
      <c r="B9" s="376" t="s">
        <v>481</v>
      </c>
      <c r="C9" s="40" t="s">
        <v>121</v>
      </c>
      <c r="D9" s="377">
        <v>26</v>
      </c>
      <c r="E9" s="377">
        <v>348</v>
      </c>
      <c r="F9" s="379">
        <v>0.71999999999999997</v>
      </c>
      <c r="G9" s="44">
        <f t="shared" si="0"/>
        <v>97</v>
      </c>
      <c r="H9" s="45">
        <f t="shared" si="1"/>
        <v>14.03299</v>
      </c>
      <c r="I9" s="45">
        <f t="shared" si="2"/>
        <v>364.85773999999998</v>
      </c>
      <c r="J9" s="45">
        <f t="shared" si="3"/>
        <v>1.8242887000000001</v>
      </c>
      <c r="K9" s="46">
        <f t="shared" si="4"/>
        <v>317.42623379999998</v>
      </c>
      <c r="L9" s="47">
        <v>0.20000000000000001</v>
      </c>
      <c r="M9" s="48">
        <f t="shared" si="5"/>
        <v>63.485246759999995</v>
      </c>
      <c r="N9" s="49">
        <v>0.050000000000000003</v>
      </c>
      <c r="O9" s="50">
        <f t="shared" si="6"/>
        <v>15.871311689999999</v>
      </c>
      <c r="P9" s="49">
        <v>0.050000000000000003</v>
      </c>
      <c r="Q9" s="50">
        <f t="shared" si="7"/>
        <v>15.871311689999999</v>
      </c>
      <c r="R9" s="51">
        <f t="shared" si="8"/>
        <v>8.5500000000000007</v>
      </c>
      <c r="S9" s="52">
        <f t="shared" si="9"/>
        <v>222.30000000000001</v>
      </c>
      <c r="T9" s="53">
        <f t="shared" si="10"/>
        <v>0.60927856429741634</v>
      </c>
    </row>
    <row r="10" ht="15.95" customHeight="1">
      <c r="A10" s="342" t="s">
        <v>485</v>
      </c>
      <c r="B10" s="376" t="s">
        <v>22</v>
      </c>
      <c r="C10" s="59" t="str">
        <f>VLOOKUP(B10,'New template'!A:L,2,FALSE)</f>
        <v>E05367</v>
      </c>
      <c r="D10" s="377">
        <v>11</v>
      </c>
      <c r="E10" s="377">
        <v>278</v>
      </c>
      <c r="F10" s="378">
        <v>0.80000000000000004</v>
      </c>
      <c r="G10" s="44">
        <f t="shared" si="0"/>
        <v>55</v>
      </c>
      <c r="H10" s="45">
        <f t="shared" si="1"/>
        <v>7.9568499999999993</v>
      </c>
      <c r="I10" s="45">
        <f t="shared" si="2"/>
        <v>87.525349999999989</v>
      </c>
      <c r="J10" s="45">
        <f t="shared" si="3"/>
        <v>1.0343905</v>
      </c>
      <c r="K10" s="46">
        <f t="shared" si="4"/>
        <v>76.147054499999996</v>
      </c>
      <c r="L10" s="47">
        <v>0.20000000000000001</v>
      </c>
      <c r="M10" s="48">
        <f t="shared" si="5"/>
        <v>15.2294109</v>
      </c>
      <c r="N10" s="49">
        <v>0.050000000000000003</v>
      </c>
      <c r="O10" s="50">
        <f t="shared" si="6"/>
        <v>3.8073527249999999</v>
      </c>
      <c r="P10" s="49">
        <v>0.050000000000000003</v>
      </c>
      <c r="Q10" s="50">
        <f t="shared" si="7"/>
        <v>3.8073527249999999</v>
      </c>
      <c r="R10" s="51">
        <f t="shared" si="8"/>
        <v>4.8499999999999996</v>
      </c>
      <c r="S10" s="52">
        <f t="shared" si="9"/>
        <v>53.349999999999994</v>
      </c>
      <c r="T10" s="53">
        <f t="shared" si="10"/>
        <v>0.6095376939366709</v>
      </c>
    </row>
    <row r="11" ht="15.95" customHeight="1">
      <c r="A11" s="342" t="s">
        <v>485</v>
      </c>
      <c r="B11" s="376" t="s">
        <v>26</v>
      </c>
      <c r="C11" s="59" t="str">
        <f>VLOOKUP(B11,'New template'!A:L,2,FALSE)</f>
        <v>E03174</v>
      </c>
      <c r="D11" s="377">
        <v>2</v>
      </c>
      <c r="E11" s="377">
        <v>268</v>
      </c>
      <c r="F11" s="378">
        <v>0</v>
      </c>
      <c r="G11" s="44">
        <f t="shared" si="0"/>
        <v>268</v>
      </c>
      <c r="H11" s="45">
        <f t="shared" si="1"/>
        <v>38.771560000000001</v>
      </c>
      <c r="I11" s="45">
        <f t="shared" si="2"/>
        <v>77.543120000000002</v>
      </c>
      <c r="J11" s="45">
        <f t="shared" si="3"/>
        <v>5.0403028000000001</v>
      </c>
      <c r="K11" s="46">
        <f t="shared" si="4"/>
        <v>67.462514400000003</v>
      </c>
      <c r="L11" s="47">
        <v>0.20000000000000001</v>
      </c>
      <c r="M11" s="48">
        <f t="shared" si="5"/>
        <v>13.492502880000002</v>
      </c>
      <c r="N11" s="49">
        <v>0.050000000000000003</v>
      </c>
      <c r="O11" s="50">
        <f t="shared" si="6"/>
        <v>3.3731257200000004</v>
      </c>
      <c r="P11" s="49">
        <v>0.050000000000000003</v>
      </c>
      <c r="Q11" s="50">
        <f t="shared" si="7"/>
        <v>3.3731257200000004</v>
      </c>
      <c r="R11" s="51">
        <f t="shared" si="8"/>
        <v>23.609999999999999</v>
      </c>
      <c r="S11" s="52">
        <f t="shared" si="9"/>
        <v>47.219999999999999</v>
      </c>
      <c r="T11" s="53">
        <f t="shared" si="10"/>
        <v>0.60895150981802126</v>
      </c>
    </row>
    <row r="12" ht="15.95" customHeight="1">
      <c r="A12" s="342" t="s">
        <v>485</v>
      </c>
      <c r="B12" s="376" t="s">
        <v>26</v>
      </c>
      <c r="C12" s="59" t="str">
        <f>VLOOKUP(B12,'New template'!A:L,2,FALSE)</f>
        <v>E03174</v>
      </c>
      <c r="D12" s="377">
        <v>584</v>
      </c>
      <c r="E12" s="377">
        <v>268</v>
      </c>
      <c r="F12" s="379">
        <v>0.83999999999999997</v>
      </c>
      <c r="G12" s="44">
        <f t="shared" si="0"/>
        <v>42</v>
      </c>
      <c r="H12" s="45">
        <f t="shared" si="1"/>
        <v>6.0761399999999997</v>
      </c>
      <c r="I12" s="45">
        <f t="shared" si="2"/>
        <v>3548.4657599999996</v>
      </c>
      <c r="J12" s="45">
        <f t="shared" si="3"/>
        <v>0.78989819999999999</v>
      </c>
      <c r="K12" s="46">
        <f t="shared" si="4"/>
        <v>3087.1652112000002</v>
      </c>
      <c r="L12" s="47">
        <v>0.20000000000000001</v>
      </c>
      <c r="M12" s="48">
        <f t="shared" si="5"/>
        <v>617.43304224000008</v>
      </c>
      <c r="N12" s="49">
        <v>0.050000000000000003</v>
      </c>
      <c r="O12" s="50">
        <f t="shared" si="6"/>
        <v>154.35826056000002</v>
      </c>
      <c r="P12" s="49">
        <v>0.050000000000000003</v>
      </c>
      <c r="Q12" s="50">
        <f t="shared" si="7"/>
        <v>154.35826056000002</v>
      </c>
      <c r="R12" s="51">
        <f t="shared" si="8"/>
        <v>3.7000000000000002</v>
      </c>
      <c r="S12" s="52">
        <f t="shared" si="9"/>
        <v>2160.8000000000002</v>
      </c>
      <c r="T12" s="53">
        <f t="shared" si="10"/>
        <v>0.60893922786505916</v>
      </c>
    </row>
    <row r="13" ht="15.95" customHeight="1">
      <c r="A13" s="342" t="s">
        <v>485</v>
      </c>
      <c r="B13" s="376" t="s">
        <v>28</v>
      </c>
      <c r="C13" s="59" t="str">
        <f>VLOOKUP(B13,'New template'!A:L,2,FALSE)</f>
        <v>E05445</v>
      </c>
      <c r="D13" s="377">
        <v>9</v>
      </c>
      <c r="E13" s="377">
        <v>368</v>
      </c>
      <c r="F13" s="378">
        <v>0.80000000000000004</v>
      </c>
      <c r="G13" s="44">
        <f t="shared" si="0"/>
        <v>73</v>
      </c>
      <c r="H13" s="45">
        <f t="shared" si="1"/>
        <v>10.56091</v>
      </c>
      <c r="I13" s="45">
        <f t="shared" si="2"/>
        <v>95.048190000000005</v>
      </c>
      <c r="J13" s="45">
        <f t="shared" si="3"/>
        <v>1.3729183</v>
      </c>
      <c r="K13" s="46">
        <f t="shared" si="4"/>
        <v>82.691925299999994</v>
      </c>
      <c r="L13" s="47">
        <v>0.20000000000000001</v>
      </c>
      <c r="M13" s="48">
        <f t="shared" si="5"/>
        <v>16.53838506</v>
      </c>
      <c r="N13" s="49">
        <v>0.050000000000000003</v>
      </c>
      <c r="O13" s="50">
        <f t="shared" si="6"/>
        <v>4.1345962649999999</v>
      </c>
      <c r="P13" s="49">
        <v>0.050000000000000003</v>
      </c>
      <c r="Q13" s="50">
        <f t="shared" si="7"/>
        <v>4.1345962649999999</v>
      </c>
      <c r="R13" s="51">
        <f t="shared" si="8"/>
        <v>6.4299999999999997</v>
      </c>
      <c r="S13" s="52">
        <f t="shared" si="9"/>
        <v>57.869999999999997</v>
      </c>
      <c r="T13" s="53">
        <f t="shared" si="10"/>
        <v>0.608849048046049</v>
      </c>
    </row>
    <row r="14" ht="15.95" customHeight="1">
      <c r="A14" s="342" t="s">
        <v>485</v>
      </c>
      <c r="B14" s="376" t="s">
        <v>30</v>
      </c>
      <c r="C14" s="59" t="str">
        <f>VLOOKUP(B14,'New template'!A:L,2,FALSE)</f>
        <v>E05444</v>
      </c>
      <c r="D14" s="377">
        <v>2</v>
      </c>
      <c r="E14" s="377">
        <v>498</v>
      </c>
      <c r="F14" s="378">
        <v>0</v>
      </c>
      <c r="G14" s="44">
        <f t="shared" si="0"/>
        <v>498</v>
      </c>
      <c r="H14" s="45">
        <f t="shared" si="1"/>
        <v>72.045659999999998</v>
      </c>
      <c r="I14" s="45">
        <f t="shared" si="2"/>
        <v>144.09132</v>
      </c>
      <c r="J14" s="45">
        <f t="shared" si="3"/>
        <v>9.3659358000000008</v>
      </c>
      <c r="K14" s="46">
        <f t="shared" si="4"/>
        <v>125.35944839999999</v>
      </c>
      <c r="L14" s="47">
        <v>0.20000000000000001</v>
      </c>
      <c r="M14" s="48">
        <f t="shared" si="5"/>
        <v>25.071889679999998</v>
      </c>
      <c r="N14" s="49">
        <v>0.050000000000000003</v>
      </c>
      <c r="O14" s="50">
        <f t="shared" si="6"/>
        <v>6.2679724199999995</v>
      </c>
      <c r="P14" s="49">
        <v>0.050000000000000003</v>
      </c>
      <c r="Q14" s="50">
        <f t="shared" si="7"/>
        <v>6.2679724199999995</v>
      </c>
      <c r="R14" s="51">
        <f t="shared" si="8"/>
        <v>43.880000000000003</v>
      </c>
      <c r="S14" s="52">
        <f t="shared" si="9"/>
        <v>87.760000000000005</v>
      </c>
      <c r="T14" s="53">
        <f t="shared" si="10"/>
        <v>0.6090582000359217</v>
      </c>
    </row>
    <row r="15" ht="15.95" customHeight="1">
      <c r="A15" s="342" t="s">
        <v>485</v>
      </c>
      <c r="B15" s="376" t="s">
        <v>30</v>
      </c>
      <c r="C15" s="59" t="str">
        <f>VLOOKUP(B15,'New template'!A:L,2,FALSE)</f>
        <v>E05444</v>
      </c>
      <c r="D15" s="377">
        <v>248</v>
      </c>
      <c r="E15" s="377">
        <v>498</v>
      </c>
      <c r="F15" s="378">
        <v>0.80000000000000004</v>
      </c>
      <c r="G15" s="44">
        <f t="shared" si="0"/>
        <v>99</v>
      </c>
      <c r="H15" s="45">
        <f t="shared" si="1"/>
        <v>14.322329999999999</v>
      </c>
      <c r="I15" s="45">
        <f t="shared" si="2"/>
        <v>3551.9378399999996</v>
      </c>
      <c r="J15" s="45">
        <f t="shared" si="3"/>
        <v>1.8619029</v>
      </c>
      <c r="K15" s="46">
        <f t="shared" si="4"/>
        <v>3090.1859207999996</v>
      </c>
      <c r="L15" s="47">
        <v>0.20000000000000001</v>
      </c>
      <c r="M15" s="48">
        <f t="shared" si="5"/>
        <v>618.03718415999992</v>
      </c>
      <c r="N15" s="49">
        <v>0.050000000000000003</v>
      </c>
      <c r="O15" s="50">
        <f t="shared" si="6"/>
        <v>154.50929603999998</v>
      </c>
      <c r="P15" s="49">
        <v>0.050000000000000003</v>
      </c>
      <c r="Q15" s="50">
        <f t="shared" si="7"/>
        <v>154.50929603999998</v>
      </c>
      <c r="R15" s="51">
        <f t="shared" si="8"/>
        <v>8.7200000000000006</v>
      </c>
      <c r="S15" s="52">
        <f t="shared" si="9"/>
        <v>2162.5599999999999</v>
      </c>
      <c r="T15" s="53">
        <f t="shared" si="10"/>
        <v>0.60883948351979045</v>
      </c>
    </row>
    <row r="16" ht="15.95" customHeight="1">
      <c r="A16" s="342" t="s">
        <v>485</v>
      </c>
      <c r="B16" s="376" t="s">
        <v>24</v>
      </c>
      <c r="C16" s="59" t="str">
        <f>VLOOKUP(B16,'New template'!A:L,2,FALSE)</f>
        <v>E02452</v>
      </c>
      <c r="D16" s="377">
        <v>46</v>
      </c>
      <c r="E16" s="377">
        <v>138</v>
      </c>
      <c r="F16" s="378">
        <v>0.80000000000000004</v>
      </c>
      <c r="G16" s="44">
        <f t="shared" si="0"/>
        <v>27</v>
      </c>
      <c r="H16" s="45">
        <f t="shared" si="1"/>
        <v>3.9060899999999998</v>
      </c>
      <c r="I16" s="45">
        <f t="shared" si="2"/>
        <v>179.68013999999999</v>
      </c>
      <c r="J16" s="45">
        <f t="shared" si="3"/>
        <v>0.50779169999999996</v>
      </c>
      <c r="K16" s="46">
        <f t="shared" si="4"/>
        <v>156.32172180000001</v>
      </c>
      <c r="L16" s="47">
        <v>0.20000000000000001</v>
      </c>
      <c r="M16" s="48">
        <f t="shared" si="5"/>
        <v>31.264344360000003</v>
      </c>
      <c r="N16" s="49">
        <v>0.050000000000000003</v>
      </c>
      <c r="O16" s="50">
        <f t="shared" si="6"/>
        <v>7.8160860900000007</v>
      </c>
      <c r="P16" s="49">
        <v>0.050000000000000003</v>
      </c>
      <c r="Q16" s="50">
        <f t="shared" si="7"/>
        <v>7.8160860900000007</v>
      </c>
      <c r="R16" s="51">
        <f t="shared" si="8"/>
        <v>2.3799999999999999</v>
      </c>
      <c r="S16" s="52">
        <f t="shared" si="9"/>
        <v>109.47999999999999</v>
      </c>
      <c r="T16" s="53">
        <f t="shared" si="10"/>
        <v>0.60930495713104404</v>
      </c>
    </row>
    <row r="17" ht="15.95" customHeight="1">
      <c r="A17" s="342" t="s">
        <v>485</v>
      </c>
      <c r="B17" s="376" t="s">
        <v>38</v>
      </c>
      <c r="C17" s="59" t="str">
        <f>VLOOKUP(B17,'New template'!A:L,2,FALSE)</f>
        <v>E02895</v>
      </c>
      <c r="D17" s="377">
        <v>73</v>
      </c>
      <c r="E17" s="377">
        <v>268</v>
      </c>
      <c r="F17" s="378">
        <v>0.90000000000000002</v>
      </c>
      <c r="G17" s="44">
        <f t="shared" si="0"/>
        <v>26</v>
      </c>
      <c r="H17" s="45">
        <f t="shared" si="1"/>
        <v>3.7614199999999998</v>
      </c>
      <c r="I17" s="45">
        <f t="shared" si="2"/>
        <v>274.58366000000001</v>
      </c>
      <c r="J17" s="45">
        <f t="shared" si="3"/>
        <v>0.48898459999999999</v>
      </c>
      <c r="K17" s="46">
        <f t="shared" si="4"/>
        <v>238.8877842</v>
      </c>
      <c r="L17" s="47">
        <v>0.20000000000000001</v>
      </c>
      <c r="M17" s="48">
        <f t="shared" si="5"/>
        <v>47.777556840000003</v>
      </c>
      <c r="N17" s="49">
        <v>0.050000000000000003</v>
      </c>
      <c r="O17" s="50">
        <f t="shared" si="6"/>
        <v>11.944389210000001</v>
      </c>
      <c r="P17" s="49">
        <v>0.050000000000000003</v>
      </c>
      <c r="Q17" s="50">
        <f t="shared" si="7"/>
        <v>11.944389210000001</v>
      </c>
      <c r="R17" s="51">
        <f t="shared" si="8"/>
        <v>2.29</v>
      </c>
      <c r="S17" s="52">
        <f t="shared" si="9"/>
        <v>167.17000000000002</v>
      </c>
      <c r="T17" s="53">
        <f t="shared" si="10"/>
        <v>0.6088126292729874</v>
      </c>
    </row>
    <row r="18" ht="15.95" customHeight="1">
      <c r="A18" s="342" t="s">
        <v>485</v>
      </c>
      <c r="B18" s="376" t="s">
        <v>40</v>
      </c>
      <c r="C18" s="59" t="str">
        <f>VLOOKUP(B18,'New template'!A:L,2,FALSE)</f>
        <v>E02950</v>
      </c>
      <c r="D18" s="377">
        <v>22</v>
      </c>
      <c r="E18" s="377">
        <v>288</v>
      </c>
      <c r="F18" s="378">
        <v>0.84999999999999998</v>
      </c>
      <c r="G18" s="44">
        <f t="shared" si="0"/>
        <v>43</v>
      </c>
      <c r="H18" s="45">
        <f t="shared" si="1"/>
        <v>6.2208099999999993</v>
      </c>
      <c r="I18" s="45">
        <f t="shared" si="2"/>
        <v>136.85781999999998</v>
      </c>
      <c r="J18" s="45">
        <f t="shared" si="3"/>
        <v>0.80870529999999996</v>
      </c>
      <c r="K18" s="46">
        <f t="shared" si="4"/>
        <v>119.0663034</v>
      </c>
      <c r="L18" s="47">
        <v>0.20000000000000001</v>
      </c>
      <c r="M18" s="48">
        <f t="shared" si="5"/>
        <v>23.813260679999999</v>
      </c>
      <c r="N18" s="49">
        <v>0.050000000000000003</v>
      </c>
      <c r="O18" s="50">
        <f t="shared" si="6"/>
        <v>5.9533151699999998</v>
      </c>
      <c r="P18" s="49">
        <v>0.050000000000000003</v>
      </c>
      <c r="Q18" s="50">
        <f t="shared" si="7"/>
        <v>5.9533151699999998</v>
      </c>
      <c r="R18" s="51">
        <f t="shared" si="8"/>
        <v>3.79</v>
      </c>
      <c r="S18" s="52">
        <f t="shared" si="9"/>
        <v>83.379999999999995</v>
      </c>
      <c r="T18" s="53">
        <f t="shared" si="10"/>
        <v>0.60924541980867453</v>
      </c>
    </row>
    <row r="19" ht="15.95" customHeight="1">
      <c r="A19" s="342" t="s">
        <v>485</v>
      </c>
      <c r="B19" s="376" t="s">
        <v>292</v>
      </c>
      <c r="C19" s="59" t="str">
        <f>VLOOKUP(B19,'New template'!A:L,2,FALSE)</f>
        <v>E06132</v>
      </c>
      <c r="D19" s="377">
        <v>9</v>
      </c>
      <c r="E19" s="377">
        <v>298</v>
      </c>
      <c r="F19" s="379">
        <v>0.40000000000000002</v>
      </c>
      <c r="G19" s="44">
        <f t="shared" si="0"/>
        <v>178</v>
      </c>
      <c r="H19" s="45">
        <f t="shared" si="1"/>
        <v>25.751259999999998</v>
      </c>
      <c r="I19" s="45">
        <f t="shared" si="2"/>
        <v>231.76133999999999</v>
      </c>
      <c r="J19" s="45">
        <f t="shared" si="3"/>
        <v>3.3476637999999999</v>
      </c>
      <c r="K19" s="46">
        <f t="shared" si="4"/>
        <v>201.6323658</v>
      </c>
      <c r="L19" s="47">
        <v>0.20000000000000001</v>
      </c>
      <c r="M19" s="48">
        <f t="shared" si="5"/>
        <v>40.326473160000006</v>
      </c>
      <c r="N19" s="49">
        <v>0.050000000000000003</v>
      </c>
      <c r="O19" s="50">
        <f t="shared" si="6"/>
        <v>10.081618290000002</v>
      </c>
      <c r="P19" s="49">
        <v>0.050000000000000003</v>
      </c>
      <c r="Q19" s="50">
        <f t="shared" si="7"/>
        <v>10.081618290000002</v>
      </c>
      <c r="R19" s="51">
        <f t="shared" si="8"/>
        <v>15.68</v>
      </c>
      <c r="S19" s="52">
        <f t="shared" si="9"/>
        <v>141.12</v>
      </c>
      <c r="T19" s="53">
        <f t="shared" si="10"/>
        <v>0.60890224400670112</v>
      </c>
    </row>
    <row r="20" ht="15.95" customHeight="1">
      <c r="A20" s="342" t="s">
        <v>485</v>
      </c>
      <c r="B20" s="376" t="s">
        <v>294</v>
      </c>
      <c r="C20" s="59" t="str">
        <f>VLOOKUP(B20,'New template'!A:L,2,FALSE)</f>
        <v>E06690</v>
      </c>
      <c r="D20" s="377">
        <v>1</v>
      </c>
      <c r="E20" s="377">
        <v>398</v>
      </c>
      <c r="F20" s="378">
        <v>0</v>
      </c>
      <c r="G20" s="44">
        <f t="shared" si="0"/>
        <v>398</v>
      </c>
      <c r="H20" s="45">
        <f t="shared" si="1"/>
        <v>57.578659999999999</v>
      </c>
      <c r="I20" s="45">
        <f t="shared" si="2"/>
        <v>57.578659999999999</v>
      </c>
      <c r="J20" s="45">
        <f t="shared" si="3"/>
        <v>7.4852258000000003</v>
      </c>
      <c r="K20" s="46">
        <f t="shared" si="4"/>
        <v>50.093434199999997</v>
      </c>
      <c r="L20" s="47">
        <v>0.20000000000000001</v>
      </c>
      <c r="M20" s="48">
        <f t="shared" si="5"/>
        <v>10.018686840000001</v>
      </c>
      <c r="N20" s="49">
        <v>0.050000000000000003</v>
      </c>
      <c r="O20" s="50">
        <f t="shared" si="6"/>
        <v>2.5046717100000002</v>
      </c>
      <c r="P20" s="49">
        <v>0.050000000000000003</v>
      </c>
      <c r="Q20" s="50">
        <f t="shared" si="7"/>
        <v>2.5046717100000002</v>
      </c>
      <c r="R20" s="51">
        <f t="shared" si="8"/>
        <v>35.07</v>
      </c>
      <c r="S20" s="52">
        <f t="shared" si="9"/>
        <v>35.07</v>
      </c>
      <c r="T20" s="53">
        <f t="shared" si="10"/>
        <v>0.60907982228137991</v>
      </c>
    </row>
    <row r="21" ht="15.95" customHeight="1">
      <c r="A21" s="342" t="s">
        <v>485</v>
      </c>
      <c r="B21" s="376" t="s">
        <v>294</v>
      </c>
      <c r="C21" s="59" t="str">
        <f>VLOOKUP(B21,'New template'!A:L,2,FALSE)</f>
        <v>E06690</v>
      </c>
      <c r="D21" s="377">
        <v>7</v>
      </c>
      <c r="E21" s="377">
        <v>398</v>
      </c>
      <c r="F21" s="379">
        <v>0.40000000000000002</v>
      </c>
      <c r="G21" s="44">
        <f t="shared" si="0"/>
        <v>238</v>
      </c>
      <c r="H21" s="45">
        <f t="shared" si="1"/>
        <v>34.431460000000001</v>
      </c>
      <c r="I21" s="45">
        <f t="shared" si="2"/>
        <v>241.02021999999999</v>
      </c>
      <c r="J21" s="45">
        <f t="shared" si="3"/>
        <v>4.4760898000000005</v>
      </c>
      <c r="K21" s="46">
        <f t="shared" si="4"/>
        <v>209.6875914</v>
      </c>
      <c r="L21" s="47">
        <v>0.20000000000000001</v>
      </c>
      <c r="M21" s="48">
        <f t="shared" si="5"/>
        <v>41.937518280000006</v>
      </c>
      <c r="N21" s="49">
        <v>0.050000000000000003</v>
      </c>
      <c r="O21" s="50">
        <f t="shared" si="6"/>
        <v>10.484379570000002</v>
      </c>
      <c r="P21" s="49">
        <v>0.050000000000000003</v>
      </c>
      <c r="Q21" s="50">
        <f t="shared" si="7"/>
        <v>10.484379570000002</v>
      </c>
      <c r="R21" s="51">
        <f t="shared" si="8"/>
        <v>20.969999999999999</v>
      </c>
      <c r="S21" s="52">
        <f t="shared" si="9"/>
        <v>146.78999999999999</v>
      </c>
      <c r="T21" s="53">
        <f t="shared" si="10"/>
        <v>0.60903603855311395</v>
      </c>
    </row>
    <row r="22" ht="15.95" customHeight="1">
      <c r="A22" s="342" t="s">
        <v>485</v>
      </c>
      <c r="B22" s="376" t="s">
        <v>296</v>
      </c>
      <c r="C22" s="59" t="str">
        <f>VLOOKUP(B22,'New template'!A:L,2,FALSE)</f>
        <v>E06691</v>
      </c>
      <c r="D22" s="377">
        <v>15</v>
      </c>
      <c r="E22" s="377">
        <v>498</v>
      </c>
      <c r="F22" s="378">
        <v>0.40000000000000002</v>
      </c>
      <c r="G22" s="44">
        <f t="shared" si="0"/>
        <v>298</v>
      </c>
      <c r="H22" s="45">
        <f t="shared" si="1"/>
        <v>43.111660000000001</v>
      </c>
      <c r="I22" s="45">
        <f t="shared" si="2"/>
        <v>646.67489999999998</v>
      </c>
      <c r="J22" s="45">
        <f t="shared" si="3"/>
        <v>5.6045158000000006</v>
      </c>
      <c r="K22" s="46">
        <f t="shared" si="4"/>
        <v>562.60716300000001</v>
      </c>
      <c r="L22" s="47">
        <v>0.20000000000000001</v>
      </c>
      <c r="M22" s="48">
        <f t="shared" si="5"/>
        <v>112.52143260000001</v>
      </c>
      <c r="N22" s="49">
        <v>0.050000000000000003</v>
      </c>
      <c r="O22" s="50">
        <f t="shared" si="6"/>
        <v>28.130358150000003</v>
      </c>
      <c r="P22" s="49">
        <v>0.050000000000000003</v>
      </c>
      <c r="Q22" s="50">
        <f t="shared" si="7"/>
        <v>28.130358150000003</v>
      </c>
      <c r="R22" s="51">
        <f t="shared" si="8"/>
        <v>26.260000000000002</v>
      </c>
      <c r="S22" s="52">
        <f t="shared" si="9"/>
        <v>393.90000000000003</v>
      </c>
      <c r="T22" s="53">
        <f t="shared" si="10"/>
        <v>0.60911595610097136</v>
      </c>
    </row>
    <row r="23" ht="15.95" customHeight="1">
      <c r="A23" s="342" t="s">
        <v>485</v>
      </c>
      <c r="B23" s="376" t="s">
        <v>36</v>
      </c>
      <c r="C23" s="59" t="str">
        <f>VLOOKUP(B23,'New template'!A:L,2,FALSE)</f>
        <v>E06117</v>
      </c>
      <c r="D23" s="377">
        <v>7</v>
      </c>
      <c r="E23" s="377">
        <v>248</v>
      </c>
      <c r="F23" s="379">
        <v>0.59999999999999998</v>
      </c>
      <c r="G23" s="44">
        <f t="shared" si="0"/>
        <v>99</v>
      </c>
      <c r="H23" s="45">
        <f t="shared" si="1"/>
        <v>14.322329999999999</v>
      </c>
      <c r="I23" s="45">
        <f t="shared" si="2"/>
        <v>100.25631</v>
      </c>
      <c r="J23" s="45">
        <f t="shared" si="3"/>
        <v>1.8619029</v>
      </c>
      <c r="K23" s="46">
        <f t="shared" si="4"/>
        <v>87.222989699999985</v>
      </c>
      <c r="L23" s="47">
        <v>0.20000000000000001</v>
      </c>
      <c r="M23" s="48">
        <f t="shared" si="5"/>
        <v>17.444597939999998</v>
      </c>
      <c r="N23" s="49">
        <v>0.050000000000000003</v>
      </c>
      <c r="O23" s="50">
        <f t="shared" si="6"/>
        <v>4.3611494849999994</v>
      </c>
      <c r="P23" s="49">
        <v>0.050000000000000003</v>
      </c>
      <c r="Q23" s="50">
        <f t="shared" si="7"/>
        <v>4.3611494849999994</v>
      </c>
      <c r="R23" s="51">
        <f t="shared" si="8"/>
        <v>8.7200000000000006</v>
      </c>
      <c r="S23" s="52">
        <f t="shared" si="9"/>
        <v>61.040000000000006</v>
      </c>
      <c r="T23" s="53">
        <f t="shared" si="10"/>
        <v>0.60883948351979045</v>
      </c>
    </row>
    <row r="24" ht="15.95" customHeight="1">
      <c r="A24" s="342" t="s">
        <v>485</v>
      </c>
      <c r="B24" s="376" t="s">
        <v>48</v>
      </c>
      <c r="C24" s="59" t="str">
        <f>VLOOKUP(B24,'New template'!A:L,2,FALSE)</f>
        <v>E03009</v>
      </c>
      <c r="D24" s="377">
        <v>1</v>
      </c>
      <c r="E24" s="377">
        <v>268</v>
      </c>
      <c r="F24" s="378">
        <v>0</v>
      </c>
      <c r="G24" s="44">
        <f t="shared" si="0"/>
        <v>268</v>
      </c>
      <c r="H24" s="45">
        <f t="shared" si="1"/>
        <v>38.771560000000001</v>
      </c>
      <c r="I24" s="45">
        <f t="shared" si="2"/>
        <v>38.771560000000001</v>
      </c>
      <c r="J24" s="45">
        <f t="shared" si="3"/>
        <v>5.0403028000000001</v>
      </c>
      <c r="K24" s="46">
        <f t="shared" si="4"/>
        <v>33.731257200000002</v>
      </c>
      <c r="L24" s="47">
        <v>0.20000000000000001</v>
      </c>
      <c r="M24" s="48">
        <f t="shared" si="5"/>
        <v>6.7462514400000009</v>
      </c>
      <c r="N24" s="49">
        <v>0.050000000000000003</v>
      </c>
      <c r="O24" s="50">
        <f t="shared" si="6"/>
        <v>1.6865628600000002</v>
      </c>
      <c r="P24" s="49">
        <v>0.050000000000000003</v>
      </c>
      <c r="Q24" s="50">
        <f t="shared" si="7"/>
        <v>1.6865628600000002</v>
      </c>
      <c r="R24" s="51">
        <f t="shared" si="8"/>
        <v>23.609999999999999</v>
      </c>
      <c r="S24" s="52">
        <f t="shared" si="9"/>
        <v>23.609999999999999</v>
      </c>
      <c r="T24" s="53">
        <f t="shared" si="10"/>
        <v>0.60895150981802126</v>
      </c>
    </row>
    <row r="25" ht="15.95" customHeight="1">
      <c r="A25" s="342" t="s">
        <v>485</v>
      </c>
      <c r="B25" s="376" t="s">
        <v>48</v>
      </c>
      <c r="C25" s="59" t="str">
        <f>VLOOKUP(B25,'New template'!A:L,2,FALSE)</f>
        <v>E03009</v>
      </c>
      <c r="D25" s="377">
        <v>296</v>
      </c>
      <c r="E25" s="377">
        <v>268</v>
      </c>
      <c r="F25" s="378">
        <v>0.84999999999999998</v>
      </c>
      <c r="G25" s="44">
        <f t="shared" si="0"/>
        <v>40</v>
      </c>
      <c r="H25" s="45">
        <f t="shared" si="1"/>
        <v>5.7867999999999995</v>
      </c>
      <c r="I25" s="45">
        <f t="shared" si="2"/>
        <v>1712.8927999999999</v>
      </c>
      <c r="J25" s="45">
        <f t="shared" si="3"/>
        <v>0.75228399999999995</v>
      </c>
      <c r="K25" s="46">
        <f t="shared" si="4"/>
        <v>1490.2167360000001</v>
      </c>
      <c r="L25" s="47">
        <v>0.20000000000000001</v>
      </c>
      <c r="M25" s="48">
        <f t="shared" si="5"/>
        <v>298.04334720000003</v>
      </c>
      <c r="N25" s="49">
        <v>0.050000000000000003</v>
      </c>
      <c r="O25" s="50">
        <f t="shared" si="6"/>
        <v>74.510836800000007</v>
      </c>
      <c r="P25" s="49">
        <v>0.050000000000000003</v>
      </c>
      <c r="Q25" s="50">
        <f t="shared" si="7"/>
        <v>74.510836800000007</v>
      </c>
      <c r="R25" s="51">
        <f t="shared" si="8"/>
        <v>3.52</v>
      </c>
      <c r="S25" s="52">
        <f t="shared" si="9"/>
        <v>1041.9200000000001</v>
      </c>
      <c r="T25" s="53">
        <f t="shared" si="10"/>
        <v>0.60828091518628613</v>
      </c>
    </row>
    <row r="26" ht="15.95" customHeight="1">
      <c r="A26" s="342" t="s">
        <v>485</v>
      </c>
      <c r="B26" s="376" t="s">
        <v>50</v>
      </c>
      <c r="C26" s="59" t="str">
        <f>VLOOKUP(B26,'New template'!A:L,2,FALSE)</f>
        <v xml:space="preserve">E03483 </v>
      </c>
      <c r="D26" s="377">
        <v>378</v>
      </c>
      <c r="E26" s="377">
        <v>368</v>
      </c>
      <c r="F26" s="378">
        <v>0.84999999999999998</v>
      </c>
      <c r="G26" s="44">
        <f t="shared" si="0"/>
        <v>55</v>
      </c>
      <c r="H26" s="45">
        <f t="shared" si="1"/>
        <v>7.9568499999999993</v>
      </c>
      <c r="I26" s="45">
        <f t="shared" si="2"/>
        <v>3007.6892999999995</v>
      </c>
      <c r="J26" s="45">
        <f t="shared" si="3"/>
        <v>1.0343905</v>
      </c>
      <c r="K26" s="46">
        <f t="shared" si="4"/>
        <v>2616.689691</v>
      </c>
      <c r="L26" s="47">
        <v>0.20000000000000001</v>
      </c>
      <c r="M26" s="48">
        <f t="shared" si="5"/>
        <v>523.33793820000005</v>
      </c>
      <c r="N26" s="49">
        <v>0.050000000000000003</v>
      </c>
      <c r="O26" s="50">
        <f t="shared" si="6"/>
        <v>130.83448455000001</v>
      </c>
      <c r="P26" s="49">
        <v>0.050000000000000003</v>
      </c>
      <c r="Q26" s="50">
        <f t="shared" si="7"/>
        <v>130.83448455000001</v>
      </c>
      <c r="R26" s="51">
        <f t="shared" si="8"/>
        <v>4.8499999999999996</v>
      </c>
      <c r="S26" s="52">
        <f t="shared" si="9"/>
        <v>1833.3</v>
      </c>
      <c r="T26" s="53">
        <f t="shared" si="10"/>
        <v>0.60953769393667101</v>
      </c>
    </row>
    <row r="27" ht="15.95" customHeight="1">
      <c r="A27" s="342" t="s">
        <v>485</v>
      </c>
      <c r="B27" s="376" t="s">
        <v>50</v>
      </c>
      <c r="C27" s="59" t="str">
        <f>VLOOKUP(B27,'New template'!A:L,2,FALSE)</f>
        <v xml:space="preserve">E03483 </v>
      </c>
      <c r="D27" s="377">
        <v>1</v>
      </c>
      <c r="E27" s="377">
        <v>368</v>
      </c>
      <c r="F27" s="378">
        <v>0</v>
      </c>
      <c r="G27" s="44">
        <f t="shared" si="0"/>
        <v>368</v>
      </c>
      <c r="H27" s="45">
        <f t="shared" si="1"/>
        <v>53.23856</v>
      </c>
      <c r="I27" s="45">
        <f t="shared" si="2"/>
        <v>53.23856</v>
      </c>
      <c r="J27" s="45">
        <f t="shared" si="3"/>
        <v>6.9210128000000006</v>
      </c>
      <c r="K27" s="46">
        <f t="shared" si="4"/>
        <v>46.3175472</v>
      </c>
      <c r="L27" s="47">
        <v>0.20000000000000001</v>
      </c>
      <c r="M27" s="48">
        <f t="shared" si="5"/>
        <v>9.26350944</v>
      </c>
      <c r="N27" s="49">
        <v>0.050000000000000003</v>
      </c>
      <c r="O27" s="50">
        <f t="shared" si="6"/>
        <v>2.31587736</v>
      </c>
      <c r="P27" s="49">
        <v>0.050000000000000003</v>
      </c>
      <c r="Q27" s="50">
        <f t="shared" si="7"/>
        <v>2.31587736</v>
      </c>
      <c r="R27" s="51">
        <f t="shared" si="8"/>
        <v>32.420000000000002</v>
      </c>
      <c r="S27" s="52">
        <f t="shared" si="9"/>
        <v>32.420000000000002</v>
      </c>
      <c r="T27" s="53">
        <f t="shared" si="10"/>
        <v>0.60895711679654752</v>
      </c>
    </row>
    <row r="28" ht="15.95" customHeight="1">
      <c r="A28" s="342" t="s">
        <v>485</v>
      </c>
      <c r="B28" s="376" t="s">
        <v>566</v>
      </c>
      <c r="C28" s="356" t="s">
        <v>567</v>
      </c>
      <c r="D28" s="377">
        <v>25</v>
      </c>
      <c r="E28" s="377">
        <v>268</v>
      </c>
      <c r="F28" s="378">
        <v>0</v>
      </c>
      <c r="G28" s="44">
        <f t="shared" si="0"/>
        <v>268</v>
      </c>
      <c r="H28" s="45">
        <f t="shared" si="1"/>
        <v>38.771560000000001</v>
      </c>
      <c r="I28" s="45">
        <f t="shared" si="2"/>
        <v>969.28899999999999</v>
      </c>
      <c r="J28" s="45">
        <f t="shared" si="3"/>
        <v>5.0403028000000001</v>
      </c>
      <c r="K28" s="46">
        <f t="shared" si="4"/>
        <v>843.28143</v>
      </c>
      <c r="L28" s="47">
        <v>0.20000000000000001</v>
      </c>
      <c r="M28" s="48">
        <f t="shared" si="5"/>
        <v>168.65628600000002</v>
      </c>
      <c r="N28" s="49">
        <v>0.050000000000000003</v>
      </c>
      <c r="O28" s="50">
        <f t="shared" si="6"/>
        <v>42.164071500000006</v>
      </c>
      <c r="P28" s="49">
        <v>0.050000000000000003</v>
      </c>
      <c r="Q28" s="50">
        <f t="shared" si="7"/>
        <v>42.164071500000006</v>
      </c>
      <c r="R28" s="51">
        <f t="shared" si="8"/>
        <v>23.609999999999999</v>
      </c>
      <c r="S28" s="52">
        <f t="shared" si="9"/>
        <v>590.25</v>
      </c>
      <c r="T28" s="53">
        <f t="shared" si="10"/>
        <v>0.60895150981802126</v>
      </c>
    </row>
    <row r="29" ht="15.95" customHeight="1">
      <c r="A29" s="342" t="s">
        <v>485</v>
      </c>
      <c r="B29" s="376" t="s">
        <v>566</v>
      </c>
      <c r="C29" s="356" t="s">
        <v>567</v>
      </c>
      <c r="D29" s="377">
        <v>86</v>
      </c>
      <c r="E29" s="377">
        <v>268</v>
      </c>
      <c r="F29" s="379">
        <v>0.25</v>
      </c>
      <c r="G29" s="44">
        <f t="shared" si="0"/>
        <v>201</v>
      </c>
      <c r="H29" s="45">
        <f t="shared" si="1"/>
        <v>29.078669999999999</v>
      </c>
      <c r="I29" s="45">
        <f t="shared" si="2"/>
        <v>2500.7656200000001</v>
      </c>
      <c r="J29" s="45">
        <f t="shared" si="3"/>
        <v>3.7802270999999998</v>
      </c>
      <c r="K29" s="46">
        <f t="shared" si="4"/>
        <v>2175.6660893999997</v>
      </c>
      <c r="L29" s="47">
        <v>0.20000000000000001</v>
      </c>
      <c r="M29" s="48">
        <f t="shared" si="5"/>
        <v>435.13321787999996</v>
      </c>
      <c r="N29" s="49">
        <v>0.050000000000000003</v>
      </c>
      <c r="O29" s="50">
        <f t="shared" si="6"/>
        <v>108.78330446999999</v>
      </c>
      <c r="P29" s="49">
        <v>0.050000000000000003</v>
      </c>
      <c r="Q29" s="50">
        <f t="shared" si="7"/>
        <v>108.78330446999999</v>
      </c>
      <c r="R29" s="51">
        <f t="shared" si="8"/>
        <v>17.710000000000001</v>
      </c>
      <c r="S29" s="52">
        <f t="shared" si="9"/>
        <v>1523.0600000000002</v>
      </c>
      <c r="T29" s="53">
        <f t="shared" si="10"/>
        <v>0.60903748348875653</v>
      </c>
    </row>
    <row r="30" ht="15.95" customHeight="1">
      <c r="A30" s="342" t="s">
        <v>485</v>
      </c>
      <c r="B30" s="376" t="s">
        <v>568</v>
      </c>
      <c r="C30" s="356" t="s">
        <v>569</v>
      </c>
      <c r="D30" s="377">
        <v>3</v>
      </c>
      <c r="E30" s="377">
        <v>398</v>
      </c>
      <c r="F30" s="379">
        <v>0</v>
      </c>
      <c r="G30" s="44">
        <f t="shared" si="0"/>
        <v>398</v>
      </c>
      <c r="H30" s="45">
        <f t="shared" si="1"/>
        <v>57.578659999999999</v>
      </c>
      <c r="I30" s="45">
        <f t="shared" si="2"/>
        <v>172.73597999999998</v>
      </c>
      <c r="J30" s="45">
        <f t="shared" si="3"/>
        <v>7.4852258000000003</v>
      </c>
      <c r="K30" s="46">
        <f t="shared" si="4"/>
        <v>150.2803026</v>
      </c>
      <c r="L30" s="47">
        <v>0.20000000000000001</v>
      </c>
      <c r="M30" s="48">
        <f t="shared" si="5"/>
        <v>30.056060520000003</v>
      </c>
      <c r="N30" s="49">
        <v>0.050000000000000003</v>
      </c>
      <c r="O30" s="50">
        <f t="shared" si="6"/>
        <v>7.5140151300000007</v>
      </c>
      <c r="P30" s="49">
        <v>0.050000000000000003</v>
      </c>
      <c r="Q30" s="50">
        <f t="shared" si="7"/>
        <v>7.5140151300000007</v>
      </c>
      <c r="R30" s="51">
        <f t="shared" si="8"/>
        <v>35.07</v>
      </c>
      <c r="S30" s="52">
        <f t="shared" si="9"/>
        <v>105.21000000000001</v>
      </c>
      <c r="T30" s="53">
        <f t="shared" si="10"/>
        <v>0.60907982228138002</v>
      </c>
    </row>
    <row r="31" ht="15.95" customHeight="1">
      <c r="A31" s="342" t="s">
        <v>485</v>
      </c>
      <c r="B31" s="376" t="s">
        <v>568</v>
      </c>
      <c r="C31" s="356" t="s">
        <v>569</v>
      </c>
      <c r="D31" s="377">
        <v>17</v>
      </c>
      <c r="E31" s="377">
        <v>398</v>
      </c>
      <c r="F31" s="378">
        <v>0.25</v>
      </c>
      <c r="G31" s="44">
        <f t="shared" si="0"/>
        <v>298</v>
      </c>
      <c r="H31" s="45">
        <f t="shared" si="1"/>
        <v>43.111660000000001</v>
      </c>
      <c r="I31" s="45">
        <f t="shared" si="2"/>
        <v>732.89822000000004</v>
      </c>
      <c r="J31" s="45">
        <f t="shared" si="3"/>
        <v>5.6045158000000006</v>
      </c>
      <c r="K31" s="46">
        <f t="shared" si="4"/>
        <v>637.62145139999996</v>
      </c>
      <c r="L31" s="47">
        <v>0.20000000000000001</v>
      </c>
      <c r="M31" s="48">
        <f t="shared" si="5"/>
        <v>127.52429028</v>
      </c>
      <c r="N31" s="49">
        <v>0.050000000000000003</v>
      </c>
      <c r="O31" s="50">
        <f t="shared" si="6"/>
        <v>31.881072570000001</v>
      </c>
      <c r="P31" s="49">
        <v>0.050000000000000003</v>
      </c>
      <c r="Q31" s="50">
        <f t="shared" si="7"/>
        <v>31.881072570000001</v>
      </c>
      <c r="R31" s="51">
        <f t="shared" si="8"/>
        <v>26.260000000000002</v>
      </c>
      <c r="S31" s="52">
        <f t="shared" si="9"/>
        <v>446.42000000000002</v>
      </c>
      <c r="T31" s="53">
        <f t="shared" si="10"/>
        <v>0.60911595610097125</v>
      </c>
    </row>
    <row r="32" ht="15.95" customHeight="1">
      <c r="A32" s="342" t="s">
        <v>485</v>
      </c>
      <c r="B32" s="376" t="s">
        <v>570</v>
      </c>
      <c r="C32" s="356" t="s">
        <v>571</v>
      </c>
      <c r="D32" s="377">
        <v>8</v>
      </c>
      <c r="E32" s="377">
        <v>468</v>
      </c>
      <c r="F32" s="379">
        <v>0</v>
      </c>
      <c r="G32" s="44">
        <f t="shared" si="0"/>
        <v>468</v>
      </c>
      <c r="H32" s="45">
        <f t="shared" si="1"/>
        <v>67.705559999999991</v>
      </c>
      <c r="I32" s="45">
        <f t="shared" si="2"/>
        <v>541.64447999999993</v>
      </c>
      <c r="J32" s="45">
        <f t="shared" si="3"/>
        <v>8.8017227999999985</v>
      </c>
      <c r="K32" s="46">
        <f t="shared" si="4"/>
        <v>471.23069759999993</v>
      </c>
      <c r="L32" s="47">
        <v>0.20000000000000001</v>
      </c>
      <c r="M32" s="48">
        <f t="shared" si="5"/>
        <v>94.246139519999986</v>
      </c>
      <c r="N32" s="49">
        <v>0.050000000000000003</v>
      </c>
      <c r="O32" s="50">
        <f t="shared" si="6"/>
        <v>23.561534879999996</v>
      </c>
      <c r="P32" s="49">
        <v>0.050000000000000003</v>
      </c>
      <c r="Q32" s="50">
        <f t="shared" si="7"/>
        <v>23.561534879999996</v>
      </c>
      <c r="R32" s="51">
        <f t="shared" si="8"/>
        <v>41.229999999999997</v>
      </c>
      <c r="S32" s="52">
        <f t="shared" si="9"/>
        <v>329.83999999999997</v>
      </c>
      <c r="T32" s="53">
        <f t="shared" si="10"/>
        <v>0.60896032763040442</v>
      </c>
    </row>
    <row r="33" ht="15.95" customHeight="1">
      <c r="A33" s="342" t="s">
        <v>485</v>
      </c>
      <c r="B33" s="376" t="s">
        <v>570</v>
      </c>
      <c r="C33" s="356" t="s">
        <v>571</v>
      </c>
      <c r="D33" s="377">
        <v>27</v>
      </c>
      <c r="E33" s="377">
        <v>468</v>
      </c>
      <c r="F33" s="378">
        <v>0.25</v>
      </c>
      <c r="G33" s="44">
        <f t="shared" si="0"/>
        <v>351</v>
      </c>
      <c r="H33" s="45">
        <f t="shared" si="1"/>
        <v>50.779170000000001</v>
      </c>
      <c r="I33" s="45">
        <f t="shared" si="2"/>
        <v>1371.0375899999999</v>
      </c>
      <c r="J33" s="45">
        <f t="shared" si="3"/>
        <v>6.6012921000000002</v>
      </c>
      <c r="K33" s="46">
        <f t="shared" si="4"/>
        <v>1192.8027032999998</v>
      </c>
      <c r="L33" s="47">
        <v>0.20000000000000001</v>
      </c>
      <c r="M33" s="48">
        <f t="shared" si="5"/>
        <v>238.56054065999999</v>
      </c>
      <c r="N33" s="49">
        <v>0.050000000000000003</v>
      </c>
      <c r="O33" s="50">
        <f t="shared" si="6"/>
        <v>59.640135164999997</v>
      </c>
      <c r="P33" s="49">
        <v>0.050000000000000003</v>
      </c>
      <c r="Q33" s="50">
        <f t="shared" si="7"/>
        <v>59.640135164999997</v>
      </c>
      <c r="R33" s="51">
        <f t="shared" si="8"/>
        <v>30.920000000000002</v>
      </c>
      <c r="S33" s="52">
        <f t="shared" si="9"/>
        <v>834.84000000000003</v>
      </c>
      <c r="T33" s="53">
        <f t="shared" si="10"/>
        <v>0.60891109484459871</v>
      </c>
    </row>
    <row r="34" ht="15.95" customHeight="1">
      <c r="A34" s="342" t="s">
        <v>485</v>
      </c>
      <c r="B34" s="376" t="s">
        <v>42</v>
      </c>
      <c r="C34" s="59" t="str">
        <f>VLOOKUP(B34,'New template'!A:L,2,FALSE)</f>
        <v>E03350</v>
      </c>
      <c r="D34" s="377">
        <v>50</v>
      </c>
      <c r="E34" s="377">
        <v>198</v>
      </c>
      <c r="F34" s="378">
        <v>0.88</v>
      </c>
      <c r="G34" s="44">
        <f t="shared" si="0"/>
        <v>23</v>
      </c>
      <c r="H34" s="45">
        <f t="shared" si="1"/>
        <v>3.32741</v>
      </c>
      <c r="I34" s="45">
        <f t="shared" si="2"/>
        <v>166.37049999999999</v>
      </c>
      <c r="J34" s="45">
        <f t="shared" si="3"/>
        <v>0.43256330000000004</v>
      </c>
      <c r="K34" s="46">
        <f t="shared" si="4"/>
        <v>144.742335</v>
      </c>
      <c r="L34" s="47">
        <v>0.20000000000000001</v>
      </c>
      <c r="M34" s="48">
        <f t="shared" si="5"/>
        <v>28.948467000000001</v>
      </c>
      <c r="N34" s="49">
        <v>0.050000000000000003</v>
      </c>
      <c r="O34" s="50">
        <f t="shared" si="6"/>
        <v>7.2371167500000002</v>
      </c>
      <c r="P34" s="49">
        <v>0.050000000000000003</v>
      </c>
      <c r="Q34" s="50">
        <f t="shared" si="7"/>
        <v>7.2371167500000002</v>
      </c>
      <c r="R34" s="51">
        <f t="shared" si="8"/>
        <v>2.0299999999999998</v>
      </c>
      <c r="S34" s="52">
        <f t="shared" si="9"/>
        <v>101.49999999999999</v>
      </c>
      <c r="T34" s="53">
        <f t="shared" si="10"/>
        <v>0.61008411948031649</v>
      </c>
    </row>
    <row r="35" ht="15.95" customHeight="1">
      <c r="A35" s="342" t="s">
        <v>485</v>
      </c>
      <c r="B35" s="376" t="s">
        <v>42</v>
      </c>
      <c r="C35" s="59" t="str">
        <f>VLOOKUP(B35,'New template'!A:L,2,FALSE)</f>
        <v>E03350</v>
      </c>
      <c r="D35" s="377">
        <v>3</v>
      </c>
      <c r="E35" s="377">
        <v>198</v>
      </c>
      <c r="F35" s="379">
        <v>0.75</v>
      </c>
      <c r="G35" s="44">
        <f t="shared" si="0"/>
        <v>49</v>
      </c>
      <c r="H35" s="45">
        <f t="shared" si="1"/>
        <v>7.0888299999999997</v>
      </c>
      <c r="I35" s="45">
        <f t="shared" si="2"/>
        <v>21.266489999999997</v>
      </c>
      <c r="J35" s="45">
        <f t="shared" si="3"/>
        <v>0.92154789999999998</v>
      </c>
      <c r="K35" s="46">
        <f t="shared" si="4"/>
        <v>18.501846299999997</v>
      </c>
      <c r="L35" s="47">
        <v>0.20000000000000001</v>
      </c>
      <c r="M35" s="48">
        <f t="shared" si="5"/>
        <v>3.7003692599999995</v>
      </c>
      <c r="N35" s="49">
        <v>0.050000000000000003</v>
      </c>
      <c r="O35" s="50">
        <f t="shared" si="6"/>
        <v>0.92509231499999989</v>
      </c>
      <c r="P35" s="49">
        <v>0.050000000000000003</v>
      </c>
      <c r="Q35" s="50">
        <f t="shared" si="7"/>
        <v>0.92509231499999989</v>
      </c>
      <c r="R35" s="51">
        <f t="shared" si="8"/>
        <v>4.3200000000000003</v>
      </c>
      <c r="S35" s="52">
        <f t="shared" si="9"/>
        <v>12.960000000000001</v>
      </c>
      <c r="T35" s="53">
        <f t="shared" si="10"/>
        <v>0.60940945120703993</v>
      </c>
    </row>
    <row r="36" ht="15.95" customHeight="1">
      <c r="A36" s="342" t="s">
        <v>485</v>
      </c>
      <c r="B36" s="376" t="s">
        <v>44</v>
      </c>
      <c r="C36" s="59" t="str">
        <f>VLOOKUP(B36,'New template'!A:L,2,FALSE)</f>
        <v>E04120</v>
      </c>
      <c r="D36" s="377">
        <v>2</v>
      </c>
      <c r="E36" s="377">
        <v>298</v>
      </c>
      <c r="F36" s="379">
        <v>0.75</v>
      </c>
      <c r="G36" s="44">
        <f t="shared" si="0"/>
        <v>74</v>
      </c>
      <c r="H36" s="45">
        <f t="shared" si="1"/>
        <v>10.705579999999999</v>
      </c>
      <c r="I36" s="45">
        <f t="shared" si="2"/>
        <v>21.411159999999999</v>
      </c>
      <c r="J36" s="45">
        <f t="shared" si="3"/>
        <v>1.3917253999999999</v>
      </c>
      <c r="K36" s="46">
        <f t="shared" si="4"/>
        <v>18.627709199999998</v>
      </c>
      <c r="L36" s="47">
        <v>0.20000000000000001</v>
      </c>
      <c r="M36" s="48">
        <f t="shared" si="5"/>
        <v>3.72554184</v>
      </c>
      <c r="N36" s="49">
        <v>0.050000000000000003</v>
      </c>
      <c r="O36" s="50">
        <f t="shared" si="6"/>
        <v>0.93138546</v>
      </c>
      <c r="P36" s="49">
        <v>0.050000000000000003</v>
      </c>
      <c r="Q36" s="50">
        <f t="shared" si="7"/>
        <v>0.93138546</v>
      </c>
      <c r="R36" s="51">
        <f t="shared" si="8"/>
        <v>6.5199999999999996</v>
      </c>
      <c r="S36" s="52">
        <f t="shared" si="9"/>
        <v>13.039999999999999</v>
      </c>
      <c r="T36" s="53">
        <f t="shared" si="10"/>
        <v>0.60902818903786626</v>
      </c>
    </row>
    <row r="37" ht="15.95" customHeight="1">
      <c r="A37" s="342" t="s">
        <v>485</v>
      </c>
      <c r="B37" s="376" t="s">
        <v>44</v>
      </c>
      <c r="C37" s="59" t="str">
        <f>VLOOKUP(B37,'New template'!A:L,2,FALSE)</f>
        <v>E04120</v>
      </c>
      <c r="D37" s="377">
        <v>18</v>
      </c>
      <c r="E37" s="377">
        <v>298</v>
      </c>
      <c r="F37" s="378">
        <v>0.83999999999999997</v>
      </c>
      <c r="G37" s="44">
        <f t="shared" si="0"/>
        <v>47</v>
      </c>
      <c r="H37" s="45">
        <f t="shared" si="1"/>
        <v>6.7994899999999996</v>
      </c>
      <c r="I37" s="45">
        <f t="shared" si="2"/>
        <v>122.39081999999999</v>
      </c>
      <c r="J37" s="45">
        <f t="shared" si="3"/>
        <v>0.88393369999999993</v>
      </c>
      <c r="K37" s="46">
        <f t="shared" si="4"/>
        <v>106.48001339999999</v>
      </c>
      <c r="L37" s="47">
        <v>0.20000000000000001</v>
      </c>
      <c r="M37" s="48">
        <f t="shared" si="5"/>
        <v>21.296002680000001</v>
      </c>
      <c r="N37" s="49">
        <v>0.050000000000000003</v>
      </c>
      <c r="O37" s="50">
        <f t="shared" si="6"/>
        <v>5.3240006700000002</v>
      </c>
      <c r="P37" s="49">
        <v>0.050000000000000003</v>
      </c>
      <c r="Q37" s="50">
        <f t="shared" si="7"/>
        <v>5.3240006700000002</v>
      </c>
      <c r="R37" s="51">
        <f t="shared" si="8"/>
        <v>4.1399999999999997</v>
      </c>
      <c r="S37" s="52">
        <f t="shared" si="9"/>
        <v>74.519999999999996</v>
      </c>
      <c r="T37" s="53">
        <f t="shared" si="10"/>
        <v>0.6088691946013598</v>
      </c>
    </row>
    <row r="38" ht="15.95" customHeight="1">
      <c r="A38" s="342" t="s">
        <v>485</v>
      </c>
      <c r="B38" s="376" t="s">
        <v>46</v>
      </c>
      <c r="C38" s="59" t="str">
        <f>VLOOKUP(B38,'New template'!A:L,2,FALSE)</f>
        <v>E06275</v>
      </c>
      <c r="D38" s="377">
        <v>38</v>
      </c>
      <c r="E38" s="377">
        <v>398</v>
      </c>
      <c r="F38" s="378">
        <v>0.81999999999999995</v>
      </c>
      <c r="G38" s="44">
        <f t="shared" si="0"/>
        <v>71</v>
      </c>
      <c r="H38" s="45">
        <f t="shared" si="1"/>
        <v>10.271569999999999</v>
      </c>
      <c r="I38" s="45">
        <f t="shared" si="2"/>
        <v>390.31965999999994</v>
      </c>
      <c r="J38" s="45">
        <f t="shared" si="3"/>
        <v>1.3353040999999999</v>
      </c>
      <c r="K38" s="46">
        <f t="shared" si="4"/>
        <v>339.57810419999993</v>
      </c>
      <c r="L38" s="47">
        <v>0.20000000000000001</v>
      </c>
      <c r="M38" s="48">
        <f t="shared" si="5"/>
        <v>67.915620839999988</v>
      </c>
      <c r="N38" s="49">
        <v>0.050000000000000003</v>
      </c>
      <c r="O38" s="50">
        <f t="shared" si="6"/>
        <v>16.978905209999997</v>
      </c>
      <c r="P38" s="49">
        <v>0.050000000000000003</v>
      </c>
      <c r="Q38" s="50">
        <f t="shared" si="7"/>
        <v>16.978905209999997</v>
      </c>
      <c r="R38" s="51">
        <f t="shared" si="8"/>
        <v>6.2599999999999998</v>
      </c>
      <c r="S38" s="52">
        <f t="shared" si="9"/>
        <v>237.88</v>
      </c>
      <c r="T38" s="53">
        <f t="shared" si="10"/>
        <v>0.60944918839086926</v>
      </c>
    </row>
    <row r="39" ht="15.95" customHeight="1">
      <c r="A39" s="342" t="s">
        <v>485</v>
      </c>
      <c r="B39" s="376" t="s">
        <v>62</v>
      </c>
      <c r="C39" s="59" t="str">
        <f>VLOOKUP(B39,'New template'!A:L,2,FALSE)</f>
        <v>E06643</v>
      </c>
      <c r="D39" s="377">
        <v>93</v>
      </c>
      <c r="E39" s="377">
        <v>48</v>
      </c>
      <c r="F39" s="378">
        <v>0.5</v>
      </c>
      <c r="G39" s="44">
        <f t="shared" si="0"/>
        <v>24</v>
      </c>
      <c r="H39" s="45">
        <f t="shared" si="1"/>
        <v>3.4720800000000001</v>
      </c>
      <c r="I39" s="45">
        <f t="shared" si="2"/>
        <v>322.90343999999999</v>
      </c>
      <c r="J39" s="45">
        <f t="shared" si="3"/>
        <v>0.4513704</v>
      </c>
      <c r="K39" s="46">
        <f t="shared" si="4"/>
        <v>280.92599280000002</v>
      </c>
      <c r="L39" s="47">
        <v>0.20000000000000001</v>
      </c>
      <c r="M39" s="48">
        <f t="shared" si="5"/>
        <v>56.185198560000003</v>
      </c>
      <c r="N39" s="49">
        <v>0.050000000000000003</v>
      </c>
      <c r="O39" s="50">
        <f t="shared" si="6"/>
        <v>14.046299640000001</v>
      </c>
      <c r="P39" s="49">
        <v>0.050000000000000003</v>
      </c>
      <c r="Q39" s="50">
        <f t="shared" si="7"/>
        <v>14.046299640000001</v>
      </c>
      <c r="R39" s="51">
        <f t="shared" si="8"/>
        <v>2.1099999999999999</v>
      </c>
      <c r="S39" s="52">
        <f t="shared" si="9"/>
        <v>196.22999999999999</v>
      </c>
      <c r="T39" s="53">
        <f t="shared" si="10"/>
        <v>0.60770489159235963</v>
      </c>
    </row>
    <row r="40" ht="15.95" customHeight="1">
      <c r="A40" s="342" t="s">
        <v>485</v>
      </c>
      <c r="B40" s="376" t="s">
        <v>62</v>
      </c>
      <c r="C40" s="59" t="str">
        <f>VLOOKUP(B40,'New template'!A:L,2,FALSE)</f>
        <v>E06643</v>
      </c>
      <c r="D40" s="377">
        <v>1</v>
      </c>
      <c r="E40" s="377">
        <v>48</v>
      </c>
      <c r="F40" s="379">
        <v>0</v>
      </c>
      <c r="G40" s="44">
        <f t="shared" ref="G40:G71" si="11">ROUNDDOWN(E40*(1-F40),0)</f>
        <v>48</v>
      </c>
      <c r="H40" s="45">
        <f t="shared" ref="H40:H71" si="12">G40*$C$6</f>
        <v>6.9441600000000001</v>
      </c>
      <c r="I40" s="45">
        <f t="shared" ref="I40:I71" si="13">H40*D40</f>
        <v>6.9441600000000001</v>
      </c>
      <c r="J40" s="45">
        <f t="shared" ref="J40:J71" si="14">H40*0.13</f>
        <v>0.90274080000000001</v>
      </c>
      <c r="K40" s="46">
        <f t="shared" ref="K40:K71" si="15">(H40-J40)*D40</f>
        <v>6.0414192</v>
      </c>
      <c r="L40" s="47">
        <v>0.20000000000000001</v>
      </c>
      <c r="M40" s="48">
        <f t="shared" ref="M40:M71" si="16">K40*L40</f>
        <v>1.20828384</v>
      </c>
      <c r="N40" s="49">
        <v>0.050000000000000003</v>
      </c>
      <c r="O40" s="50">
        <f t="shared" ref="O40:O71" si="17">K40*N40</f>
        <v>0.30207096</v>
      </c>
      <c r="P40" s="49">
        <v>0.050000000000000003</v>
      </c>
      <c r="Q40" s="50">
        <f t="shared" ref="Q40:Q71" si="18">K40*P40</f>
        <v>0.30207096</v>
      </c>
      <c r="R40" s="51">
        <f t="shared" ref="R40:R71" si="19">IFERROR(ROUND((K40-M40-O40-Q40)/D40,2),0)</f>
        <v>4.2300000000000004</v>
      </c>
      <c r="S40" s="52">
        <f t="shared" ref="S40:S71" si="20">+D40*R40</f>
        <v>4.2300000000000004</v>
      </c>
      <c r="T40" s="53">
        <f t="shared" ref="T40:T71" si="21">S40/I40</f>
        <v>0.60914495057717566</v>
      </c>
    </row>
    <row r="41" ht="15.95" customHeight="1">
      <c r="A41" s="342" t="s">
        <v>485</v>
      </c>
      <c r="B41" s="376" t="s">
        <v>64</v>
      </c>
      <c r="C41" s="59" t="str">
        <f>VLOOKUP(B41,'New template'!A:L,2,FALSE)</f>
        <v>E06646</v>
      </c>
      <c r="D41" s="377">
        <v>3</v>
      </c>
      <c r="E41" s="377">
        <v>98</v>
      </c>
      <c r="F41" s="379">
        <v>0</v>
      </c>
      <c r="G41" s="44">
        <f t="shared" si="11"/>
        <v>98</v>
      </c>
      <c r="H41" s="45">
        <f t="shared" si="12"/>
        <v>14.177659999999999</v>
      </c>
      <c r="I41" s="45">
        <f t="shared" si="13"/>
        <v>42.532979999999995</v>
      </c>
      <c r="J41" s="45">
        <f t="shared" si="14"/>
        <v>1.8430958</v>
      </c>
      <c r="K41" s="46">
        <f t="shared" si="15"/>
        <v>37.003692599999994</v>
      </c>
      <c r="L41" s="47">
        <v>0.20000000000000001</v>
      </c>
      <c r="M41" s="48">
        <f t="shared" si="16"/>
        <v>7.4007385199999991</v>
      </c>
      <c r="N41" s="49">
        <v>0.050000000000000003</v>
      </c>
      <c r="O41" s="50">
        <f t="shared" si="17"/>
        <v>1.8501846299999998</v>
      </c>
      <c r="P41" s="49">
        <v>0.050000000000000003</v>
      </c>
      <c r="Q41" s="50">
        <f t="shared" si="18"/>
        <v>1.8501846299999998</v>
      </c>
      <c r="R41" s="51">
        <f t="shared" si="19"/>
        <v>8.6300000000000008</v>
      </c>
      <c r="S41" s="52">
        <f t="shared" si="20"/>
        <v>25.890000000000001</v>
      </c>
      <c r="T41" s="53">
        <f t="shared" si="21"/>
        <v>0.60870411619406883</v>
      </c>
    </row>
    <row r="42" ht="15.95" customHeight="1">
      <c r="A42" s="342" t="s">
        <v>485</v>
      </c>
      <c r="B42" s="376" t="s">
        <v>64</v>
      </c>
      <c r="C42" s="59" t="str">
        <f>VLOOKUP(B42,'New template'!A:L,2,FALSE)</f>
        <v>E06646</v>
      </c>
      <c r="D42" s="377">
        <v>14</v>
      </c>
      <c r="E42" s="377">
        <v>98</v>
      </c>
      <c r="F42" s="378">
        <v>0.5</v>
      </c>
      <c r="G42" s="44">
        <f t="shared" si="11"/>
        <v>49</v>
      </c>
      <c r="H42" s="45">
        <f t="shared" si="12"/>
        <v>7.0888299999999997</v>
      </c>
      <c r="I42" s="45">
        <f t="shared" si="13"/>
        <v>99.243619999999993</v>
      </c>
      <c r="J42" s="45">
        <f t="shared" si="14"/>
        <v>0.92154789999999998</v>
      </c>
      <c r="K42" s="46">
        <f t="shared" si="15"/>
        <v>86.34194939999999</v>
      </c>
      <c r="L42" s="47">
        <v>0.20000000000000001</v>
      </c>
      <c r="M42" s="48">
        <f t="shared" si="16"/>
        <v>17.268389879999997</v>
      </c>
      <c r="N42" s="49">
        <v>0.050000000000000003</v>
      </c>
      <c r="O42" s="50">
        <f t="shared" si="17"/>
        <v>4.3170974699999993</v>
      </c>
      <c r="P42" s="49">
        <v>0.050000000000000003</v>
      </c>
      <c r="Q42" s="50">
        <f t="shared" si="18"/>
        <v>4.3170974699999993</v>
      </c>
      <c r="R42" s="51">
        <f t="shared" si="19"/>
        <v>4.3200000000000003</v>
      </c>
      <c r="S42" s="52">
        <f t="shared" si="20"/>
        <v>60.480000000000004</v>
      </c>
      <c r="T42" s="53">
        <f t="shared" si="21"/>
        <v>0.60940945120703993</v>
      </c>
    </row>
    <row r="43" ht="15.95" customHeight="1">
      <c r="A43" s="342" t="s">
        <v>485</v>
      </c>
      <c r="B43" s="376" t="s">
        <v>406</v>
      </c>
      <c r="C43" s="59" t="str">
        <f>VLOOKUP(B43,'New template'!A:L,2,FALSE)</f>
        <v>E03496</v>
      </c>
      <c r="D43" s="377">
        <v>9</v>
      </c>
      <c r="E43" s="377">
        <v>228</v>
      </c>
      <c r="F43" s="378">
        <v>0.59999999999999998</v>
      </c>
      <c r="G43" s="44">
        <f t="shared" si="11"/>
        <v>91</v>
      </c>
      <c r="H43" s="45">
        <f t="shared" si="12"/>
        <v>13.164969999999999</v>
      </c>
      <c r="I43" s="45">
        <f t="shared" si="13"/>
        <v>118.48472999999998</v>
      </c>
      <c r="J43" s="45">
        <f t="shared" si="14"/>
        <v>1.7114460999999999</v>
      </c>
      <c r="K43" s="46">
        <f t="shared" si="15"/>
        <v>103.08171509999998</v>
      </c>
      <c r="L43" s="47">
        <v>0.20000000000000001</v>
      </c>
      <c r="M43" s="48">
        <f t="shared" si="16"/>
        <v>20.616343019999999</v>
      </c>
      <c r="N43" s="49">
        <v>0.050000000000000003</v>
      </c>
      <c r="O43" s="50">
        <f t="shared" si="17"/>
        <v>5.1540857549999997</v>
      </c>
      <c r="P43" s="49">
        <v>0.050000000000000003</v>
      </c>
      <c r="Q43" s="50">
        <f t="shared" si="18"/>
        <v>5.1540857549999997</v>
      </c>
      <c r="R43" s="51">
        <f t="shared" si="19"/>
        <v>8.0199999999999996</v>
      </c>
      <c r="S43" s="52">
        <f t="shared" si="20"/>
        <v>72.179999999999993</v>
      </c>
      <c r="T43" s="53">
        <f t="shared" si="21"/>
        <v>0.60919242504920257</v>
      </c>
    </row>
    <row r="44" ht="15.95" customHeight="1">
      <c r="A44" s="342" t="s">
        <v>485</v>
      </c>
      <c r="B44" s="376" t="s">
        <v>74</v>
      </c>
      <c r="C44" s="59" t="str">
        <f>VLOOKUP(B44,'New template'!A:L,2,FALSE)</f>
        <v>E05019</v>
      </c>
      <c r="D44" s="377">
        <v>2</v>
      </c>
      <c r="E44" s="377">
        <v>248</v>
      </c>
      <c r="F44" s="378">
        <v>0.5</v>
      </c>
      <c r="G44" s="44">
        <f t="shared" si="11"/>
        <v>124</v>
      </c>
      <c r="H44" s="45">
        <f t="shared" si="12"/>
        <v>17.939080000000001</v>
      </c>
      <c r="I44" s="45">
        <f t="shared" si="13"/>
        <v>35.878160000000001</v>
      </c>
      <c r="J44" s="45">
        <f t="shared" si="14"/>
        <v>2.3320804000000002</v>
      </c>
      <c r="K44" s="46">
        <f t="shared" si="15"/>
        <v>31.2139992</v>
      </c>
      <c r="L44" s="47">
        <v>0.20000000000000001</v>
      </c>
      <c r="M44" s="48">
        <f t="shared" si="16"/>
        <v>6.24279984</v>
      </c>
      <c r="N44" s="49">
        <v>0.050000000000000003</v>
      </c>
      <c r="O44" s="50">
        <f t="shared" si="17"/>
        <v>1.56069996</v>
      </c>
      <c r="P44" s="49">
        <v>0.050000000000000003</v>
      </c>
      <c r="Q44" s="50">
        <f t="shared" si="18"/>
        <v>1.56069996</v>
      </c>
      <c r="R44" s="51">
        <f t="shared" si="19"/>
        <v>10.92</v>
      </c>
      <c r="S44" s="52">
        <f t="shared" si="20"/>
        <v>21.84</v>
      </c>
      <c r="T44" s="53">
        <f t="shared" si="21"/>
        <v>0.60872686893642258</v>
      </c>
    </row>
    <row r="45" ht="15.95" customHeight="1">
      <c r="A45" s="342" t="s">
        <v>485</v>
      </c>
      <c r="B45" s="376" t="s">
        <v>76</v>
      </c>
      <c r="C45" s="59" t="str">
        <f>VLOOKUP(B45,'New template'!A:L,2,FALSE)</f>
        <v>E05733</v>
      </c>
      <c r="D45" s="377">
        <v>24</v>
      </c>
      <c r="E45" s="377">
        <v>348</v>
      </c>
      <c r="F45" s="378">
        <v>0.5</v>
      </c>
      <c r="G45" s="44">
        <f t="shared" si="11"/>
        <v>174</v>
      </c>
      <c r="H45" s="45">
        <f t="shared" si="12"/>
        <v>25.17258</v>
      </c>
      <c r="I45" s="45">
        <f t="shared" si="13"/>
        <v>604.14192000000003</v>
      </c>
      <c r="J45" s="45">
        <f t="shared" si="14"/>
        <v>3.2724354</v>
      </c>
      <c r="K45" s="46">
        <f t="shared" si="15"/>
        <v>525.60347039999999</v>
      </c>
      <c r="L45" s="47">
        <v>0.20000000000000001</v>
      </c>
      <c r="M45" s="48">
        <f t="shared" si="16"/>
        <v>105.12069408000001</v>
      </c>
      <c r="N45" s="49">
        <v>0.050000000000000003</v>
      </c>
      <c r="O45" s="50">
        <f t="shared" si="17"/>
        <v>26.280173520000002</v>
      </c>
      <c r="P45" s="49">
        <v>0.050000000000000003</v>
      </c>
      <c r="Q45" s="50">
        <f t="shared" si="18"/>
        <v>26.280173520000002</v>
      </c>
      <c r="R45" s="51">
        <f t="shared" si="19"/>
        <v>15.33</v>
      </c>
      <c r="S45" s="52">
        <f t="shared" si="20"/>
        <v>367.92000000000002</v>
      </c>
      <c r="T45" s="53">
        <f t="shared" si="21"/>
        <v>0.60899597895805679</v>
      </c>
    </row>
    <row r="46" ht="15.95" customHeight="1">
      <c r="A46" s="342" t="s">
        <v>485</v>
      </c>
      <c r="B46" s="376" t="s">
        <v>80</v>
      </c>
      <c r="C46" s="59" t="str">
        <f>VLOOKUP(B46,'New template'!A:L,2,FALSE)</f>
        <v>E02595</v>
      </c>
      <c r="D46" s="377">
        <v>233</v>
      </c>
      <c r="E46" s="377">
        <v>298</v>
      </c>
      <c r="F46" s="378">
        <v>0.83999999999999997</v>
      </c>
      <c r="G46" s="44">
        <f t="shared" si="11"/>
        <v>47</v>
      </c>
      <c r="H46" s="45">
        <f t="shared" si="12"/>
        <v>6.7994899999999996</v>
      </c>
      <c r="I46" s="45">
        <f t="shared" si="13"/>
        <v>1584.28117</v>
      </c>
      <c r="J46" s="45">
        <f t="shared" si="14"/>
        <v>0.88393369999999993</v>
      </c>
      <c r="K46" s="46">
        <f t="shared" si="15"/>
        <v>1378.3246178999998</v>
      </c>
      <c r="L46" s="47">
        <v>0.20000000000000001</v>
      </c>
      <c r="M46" s="48">
        <f t="shared" si="16"/>
        <v>275.66492357999999</v>
      </c>
      <c r="N46" s="49">
        <v>0.050000000000000003</v>
      </c>
      <c r="O46" s="50">
        <f t="shared" si="17"/>
        <v>68.916230894999998</v>
      </c>
      <c r="P46" s="49">
        <v>0.050000000000000003</v>
      </c>
      <c r="Q46" s="50">
        <f t="shared" si="18"/>
        <v>68.916230894999998</v>
      </c>
      <c r="R46" s="51">
        <f t="shared" si="19"/>
        <v>4.1399999999999997</v>
      </c>
      <c r="S46" s="52">
        <f t="shared" si="20"/>
        <v>964.61999999999989</v>
      </c>
      <c r="T46" s="53">
        <f t="shared" si="21"/>
        <v>0.6088691946013598</v>
      </c>
    </row>
    <row r="47" ht="15.95" customHeight="1">
      <c r="A47" s="342" t="s">
        <v>485</v>
      </c>
      <c r="B47" s="376" t="s">
        <v>82</v>
      </c>
      <c r="C47" s="59" t="str">
        <f>VLOOKUP(B47,'New template'!A:L,2,FALSE)</f>
        <v>E02596</v>
      </c>
      <c r="D47" s="377">
        <v>137</v>
      </c>
      <c r="E47" s="377">
        <v>398</v>
      </c>
      <c r="F47" s="378">
        <v>0.75</v>
      </c>
      <c r="G47" s="44">
        <f t="shared" si="11"/>
        <v>99</v>
      </c>
      <c r="H47" s="45">
        <f t="shared" si="12"/>
        <v>14.322329999999999</v>
      </c>
      <c r="I47" s="45">
        <f t="shared" si="13"/>
        <v>1962.1592099999998</v>
      </c>
      <c r="J47" s="45">
        <f t="shared" si="14"/>
        <v>1.8619029</v>
      </c>
      <c r="K47" s="46">
        <f t="shared" si="15"/>
        <v>1707.0785126999999</v>
      </c>
      <c r="L47" s="47">
        <v>0.20000000000000001</v>
      </c>
      <c r="M47" s="48">
        <f t="shared" si="16"/>
        <v>341.41570253999998</v>
      </c>
      <c r="N47" s="49">
        <v>0.050000000000000003</v>
      </c>
      <c r="O47" s="50">
        <f t="shared" si="17"/>
        <v>85.353925634999996</v>
      </c>
      <c r="P47" s="49">
        <v>0.050000000000000003</v>
      </c>
      <c r="Q47" s="50">
        <f t="shared" si="18"/>
        <v>85.353925634999996</v>
      </c>
      <c r="R47" s="51">
        <f t="shared" si="19"/>
        <v>8.7200000000000006</v>
      </c>
      <c r="S47" s="52">
        <f t="shared" si="20"/>
        <v>1194.6400000000001</v>
      </c>
      <c r="T47" s="53">
        <f t="shared" si="21"/>
        <v>0.60883948351979056</v>
      </c>
    </row>
    <row r="48" ht="15.95" customHeight="1">
      <c r="A48" s="342" t="s">
        <v>485</v>
      </c>
      <c r="B48" s="376" t="s">
        <v>84</v>
      </c>
      <c r="C48" s="59" t="str">
        <f>VLOOKUP(B48,'New template'!A:L,2,FALSE)</f>
        <v>E02035</v>
      </c>
      <c r="D48" s="377">
        <v>25</v>
      </c>
      <c r="E48" s="377">
        <v>98</v>
      </c>
      <c r="F48" s="378">
        <v>0.69999999999999996</v>
      </c>
      <c r="G48" s="44">
        <f t="shared" si="11"/>
        <v>29</v>
      </c>
      <c r="H48" s="45">
        <f t="shared" si="12"/>
        <v>4.19543</v>
      </c>
      <c r="I48" s="45">
        <f t="shared" si="13"/>
        <v>104.88575</v>
      </c>
      <c r="J48" s="45">
        <f t="shared" si="14"/>
        <v>0.5454059</v>
      </c>
      <c r="K48" s="46">
        <f t="shared" si="15"/>
        <v>91.250602499999999</v>
      </c>
      <c r="L48" s="47">
        <v>0.20000000000000001</v>
      </c>
      <c r="M48" s="48">
        <f t="shared" si="16"/>
        <v>18.250120500000001</v>
      </c>
      <c r="N48" s="49">
        <v>0.050000000000000003</v>
      </c>
      <c r="O48" s="50">
        <f t="shared" si="17"/>
        <v>4.5625301250000003</v>
      </c>
      <c r="P48" s="49">
        <v>0.050000000000000003</v>
      </c>
      <c r="Q48" s="50">
        <f t="shared" si="18"/>
        <v>4.5625301250000003</v>
      </c>
      <c r="R48" s="51">
        <f t="shared" si="19"/>
        <v>2.5600000000000001</v>
      </c>
      <c r="S48" s="52">
        <f t="shared" si="20"/>
        <v>64</v>
      </c>
      <c r="T48" s="53">
        <f t="shared" si="21"/>
        <v>0.61018775191100794</v>
      </c>
    </row>
    <row r="49" ht="15.95" customHeight="1">
      <c r="A49" s="342" t="s">
        <v>485</v>
      </c>
      <c r="B49" s="376" t="s">
        <v>84</v>
      </c>
      <c r="C49" s="59" t="str">
        <f>VLOOKUP(B49,'New template'!A:L,2,FALSE)</f>
        <v>E02035</v>
      </c>
      <c r="D49" s="377">
        <v>2</v>
      </c>
      <c r="E49" s="377">
        <v>98</v>
      </c>
      <c r="F49" s="378">
        <v>0</v>
      </c>
      <c r="G49" s="44">
        <f t="shared" si="11"/>
        <v>98</v>
      </c>
      <c r="H49" s="45">
        <f t="shared" si="12"/>
        <v>14.177659999999999</v>
      </c>
      <c r="I49" s="45">
        <f t="shared" si="13"/>
        <v>28.355319999999999</v>
      </c>
      <c r="J49" s="45">
        <f t="shared" si="14"/>
        <v>1.8430958</v>
      </c>
      <c r="K49" s="46">
        <f t="shared" si="15"/>
        <v>24.669128399999998</v>
      </c>
      <c r="L49" s="47">
        <v>0.20000000000000001</v>
      </c>
      <c r="M49" s="48">
        <f t="shared" si="16"/>
        <v>4.93382568</v>
      </c>
      <c r="N49" s="49">
        <v>0.050000000000000003</v>
      </c>
      <c r="O49" s="50">
        <f t="shared" si="17"/>
        <v>1.23345642</v>
      </c>
      <c r="P49" s="49">
        <v>0.050000000000000003</v>
      </c>
      <c r="Q49" s="50">
        <f t="shared" si="18"/>
        <v>1.23345642</v>
      </c>
      <c r="R49" s="51">
        <f t="shared" si="19"/>
        <v>8.6300000000000008</v>
      </c>
      <c r="S49" s="52">
        <f t="shared" si="20"/>
        <v>17.260000000000002</v>
      </c>
      <c r="T49" s="53">
        <f t="shared" si="21"/>
        <v>0.60870411619406872</v>
      </c>
    </row>
    <row r="50" ht="15.95" customHeight="1">
      <c r="A50" s="342" t="s">
        <v>485</v>
      </c>
      <c r="B50" s="376" t="s">
        <v>86</v>
      </c>
      <c r="C50" s="59" t="str">
        <f>VLOOKUP(B50,'New template'!A:L,2,FALSE)</f>
        <v>E02036</v>
      </c>
      <c r="D50" s="377">
        <v>4</v>
      </c>
      <c r="E50" s="377">
        <v>198</v>
      </c>
      <c r="F50" s="379">
        <v>0</v>
      </c>
      <c r="G50" s="44">
        <f t="shared" si="11"/>
        <v>198</v>
      </c>
      <c r="H50" s="45">
        <f t="shared" si="12"/>
        <v>28.644659999999998</v>
      </c>
      <c r="I50" s="45">
        <f t="shared" si="13"/>
        <v>114.57863999999999</v>
      </c>
      <c r="J50" s="45">
        <f t="shared" si="14"/>
        <v>3.7238058000000001</v>
      </c>
      <c r="K50" s="46">
        <f t="shared" si="15"/>
        <v>99.683416799999989</v>
      </c>
      <c r="L50" s="47">
        <v>0.20000000000000001</v>
      </c>
      <c r="M50" s="48">
        <f t="shared" si="16"/>
        <v>19.93668336</v>
      </c>
      <c r="N50" s="49">
        <v>0.050000000000000003</v>
      </c>
      <c r="O50" s="50">
        <f t="shared" si="17"/>
        <v>4.98417084</v>
      </c>
      <c r="P50" s="49">
        <v>0.050000000000000003</v>
      </c>
      <c r="Q50" s="50">
        <f t="shared" si="18"/>
        <v>4.98417084</v>
      </c>
      <c r="R50" s="51">
        <f t="shared" si="19"/>
        <v>17.440000000000001</v>
      </c>
      <c r="S50" s="52">
        <f t="shared" si="20"/>
        <v>69.760000000000005</v>
      </c>
      <c r="T50" s="53">
        <f t="shared" si="21"/>
        <v>0.60883948351979056</v>
      </c>
    </row>
    <row r="51" ht="15.95" customHeight="1">
      <c r="A51" s="342" t="s">
        <v>485</v>
      </c>
      <c r="B51" s="376" t="s">
        <v>86</v>
      </c>
      <c r="C51" s="59" t="str">
        <f>VLOOKUP(B51,'New template'!A:L,2,FALSE)</f>
        <v>E02036</v>
      </c>
      <c r="D51" s="377">
        <v>72</v>
      </c>
      <c r="E51" s="377">
        <v>198</v>
      </c>
      <c r="F51" s="378">
        <v>0.75</v>
      </c>
      <c r="G51" s="44">
        <f t="shared" si="11"/>
        <v>49</v>
      </c>
      <c r="H51" s="45">
        <f t="shared" si="12"/>
        <v>7.0888299999999997</v>
      </c>
      <c r="I51" s="45">
        <f t="shared" si="13"/>
        <v>510.39576</v>
      </c>
      <c r="J51" s="45">
        <f t="shared" si="14"/>
        <v>0.92154789999999998</v>
      </c>
      <c r="K51" s="46">
        <f t="shared" si="15"/>
        <v>444.04431119999998</v>
      </c>
      <c r="L51" s="47">
        <v>0.20000000000000001</v>
      </c>
      <c r="M51" s="48">
        <f t="shared" si="16"/>
        <v>88.808862239999996</v>
      </c>
      <c r="N51" s="49">
        <v>0.050000000000000003</v>
      </c>
      <c r="O51" s="50">
        <f t="shared" si="17"/>
        <v>22.202215559999999</v>
      </c>
      <c r="P51" s="49">
        <v>0.050000000000000003</v>
      </c>
      <c r="Q51" s="50">
        <f t="shared" si="18"/>
        <v>22.202215559999999</v>
      </c>
      <c r="R51" s="51">
        <f t="shared" si="19"/>
        <v>4.3200000000000003</v>
      </c>
      <c r="S51" s="52">
        <f t="shared" si="20"/>
        <v>311.04000000000002</v>
      </c>
      <c r="T51" s="53">
        <f t="shared" si="21"/>
        <v>0.60940945120703982</v>
      </c>
    </row>
    <row r="52" ht="15.95" customHeight="1">
      <c r="A52" s="342" t="s">
        <v>485</v>
      </c>
      <c r="B52" s="376" t="s">
        <v>88</v>
      </c>
      <c r="C52" s="59" t="str">
        <f>VLOOKUP(B52,'New template'!A:L,2,FALSE)</f>
        <v>E06308</v>
      </c>
      <c r="D52" s="377">
        <v>2</v>
      </c>
      <c r="E52" s="377">
        <v>248</v>
      </c>
      <c r="F52" s="378">
        <v>0</v>
      </c>
      <c r="G52" s="44">
        <f t="shared" si="11"/>
        <v>248</v>
      </c>
      <c r="H52" s="45">
        <f t="shared" si="12"/>
        <v>35.878160000000001</v>
      </c>
      <c r="I52" s="45">
        <f t="shared" si="13"/>
        <v>71.756320000000002</v>
      </c>
      <c r="J52" s="45">
        <f t="shared" si="14"/>
        <v>4.6641608000000003</v>
      </c>
      <c r="K52" s="46">
        <f t="shared" si="15"/>
        <v>62.4279984</v>
      </c>
      <c r="L52" s="47">
        <v>0.20000000000000001</v>
      </c>
      <c r="M52" s="48">
        <f t="shared" si="16"/>
        <v>12.48559968</v>
      </c>
      <c r="N52" s="49">
        <v>0.050000000000000003</v>
      </c>
      <c r="O52" s="50">
        <f t="shared" si="17"/>
        <v>3.12139992</v>
      </c>
      <c r="P52" s="49">
        <v>0.050000000000000003</v>
      </c>
      <c r="Q52" s="50">
        <f t="shared" si="18"/>
        <v>3.12139992</v>
      </c>
      <c r="R52" s="51">
        <f t="shared" si="19"/>
        <v>21.850000000000001</v>
      </c>
      <c r="S52" s="52">
        <f t="shared" si="20"/>
        <v>43.700000000000003</v>
      </c>
      <c r="T52" s="53">
        <f t="shared" si="21"/>
        <v>0.609005590030258</v>
      </c>
    </row>
    <row r="53" ht="15.95" customHeight="1">
      <c r="A53" s="342" t="s">
        <v>485</v>
      </c>
      <c r="B53" s="376" t="s">
        <v>88</v>
      </c>
      <c r="C53" s="59" t="str">
        <f>VLOOKUP(B53,'New template'!A:L,2,FALSE)</f>
        <v>E06308</v>
      </c>
      <c r="D53" s="377">
        <v>110</v>
      </c>
      <c r="E53" s="377">
        <v>248</v>
      </c>
      <c r="F53" s="378">
        <v>0.59999999999999998</v>
      </c>
      <c r="G53" s="44">
        <f t="shared" si="11"/>
        <v>99</v>
      </c>
      <c r="H53" s="45">
        <f t="shared" si="12"/>
        <v>14.322329999999999</v>
      </c>
      <c r="I53" s="45">
        <f t="shared" si="13"/>
        <v>1575.4562999999998</v>
      </c>
      <c r="J53" s="45">
        <f t="shared" si="14"/>
        <v>1.8619029</v>
      </c>
      <c r="K53" s="46">
        <f t="shared" si="15"/>
        <v>1370.6469809999999</v>
      </c>
      <c r="L53" s="47">
        <v>0.20000000000000001</v>
      </c>
      <c r="M53" s="48">
        <f t="shared" si="16"/>
        <v>274.12939619999997</v>
      </c>
      <c r="N53" s="49">
        <v>0.050000000000000003</v>
      </c>
      <c r="O53" s="50">
        <f t="shared" si="17"/>
        <v>68.532349049999993</v>
      </c>
      <c r="P53" s="49">
        <v>0.050000000000000003</v>
      </c>
      <c r="Q53" s="50">
        <f t="shared" si="18"/>
        <v>68.532349049999993</v>
      </c>
      <c r="R53" s="51">
        <f t="shared" si="19"/>
        <v>8.7200000000000006</v>
      </c>
      <c r="S53" s="52">
        <f t="shared" si="20"/>
        <v>959.20000000000005</v>
      </c>
      <c r="T53" s="53">
        <f t="shared" si="21"/>
        <v>0.60883948351979056</v>
      </c>
    </row>
    <row r="54" ht="15.95" customHeight="1">
      <c r="A54" s="342" t="s">
        <v>485</v>
      </c>
      <c r="B54" s="376" t="s">
        <v>513</v>
      </c>
      <c r="C54" s="40" t="s">
        <v>545</v>
      </c>
      <c r="D54" s="377">
        <v>93</v>
      </c>
      <c r="E54" s="377">
        <v>398</v>
      </c>
      <c r="F54" s="378">
        <v>0.40000000000000002</v>
      </c>
      <c r="G54" s="44">
        <f t="shared" si="11"/>
        <v>238</v>
      </c>
      <c r="H54" s="45">
        <f t="shared" si="12"/>
        <v>34.431460000000001</v>
      </c>
      <c r="I54" s="45">
        <f t="shared" si="13"/>
        <v>3202.1257800000003</v>
      </c>
      <c r="J54" s="45">
        <f t="shared" si="14"/>
        <v>4.4760898000000005</v>
      </c>
      <c r="K54" s="46">
        <f t="shared" si="15"/>
        <v>2785.8494286</v>
      </c>
      <c r="L54" s="47">
        <v>0.20000000000000001</v>
      </c>
      <c r="M54" s="48">
        <f t="shared" si="16"/>
        <v>557.16988572000002</v>
      </c>
      <c r="N54" s="49">
        <v>0.050000000000000003</v>
      </c>
      <c r="O54" s="50">
        <f t="shared" si="17"/>
        <v>139.29247143000001</v>
      </c>
      <c r="P54" s="49">
        <v>0.050000000000000003</v>
      </c>
      <c r="Q54" s="50">
        <f t="shared" si="18"/>
        <v>139.29247143000001</v>
      </c>
      <c r="R54" s="51">
        <f t="shared" si="19"/>
        <v>20.969999999999999</v>
      </c>
      <c r="S54" s="52">
        <f t="shared" si="20"/>
        <v>1950.2099999999998</v>
      </c>
      <c r="T54" s="53">
        <f t="shared" si="21"/>
        <v>0.60903603855311383</v>
      </c>
    </row>
    <row r="55" ht="15.95" customHeight="1">
      <c r="A55" s="342" t="s">
        <v>485</v>
      </c>
      <c r="B55" s="376" t="s">
        <v>513</v>
      </c>
      <c r="C55" s="40" t="s">
        <v>545</v>
      </c>
      <c r="D55" s="377">
        <v>10</v>
      </c>
      <c r="E55" s="377">
        <v>398</v>
      </c>
      <c r="F55" s="378">
        <v>0</v>
      </c>
      <c r="G55" s="44">
        <f t="shared" si="11"/>
        <v>398</v>
      </c>
      <c r="H55" s="45">
        <f t="shared" si="12"/>
        <v>57.578659999999999</v>
      </c>
      <c r="I55" s="45">
        <f t="shared" si="13"/>
        <v>575.78660000000002</v>
      </c>
      <c r="J55" s="45">
        <f t="shared" si="14"/>
        <v>7.4852258000000003</v>
      </c>
      <c r="K55" s="46">
        <f t="shared" si="15"/>
        <v>500.93434199999996</v>
      </c>
      <c r="L55" s="47">
        <v>0.20000000000000001</v>
      </c>
      <c r="M55" s="48">
        <f t="shared" si="16"/>
        <v>100.18686839999999</v>
      </c>
      <c r="N55" s="49">
        <v>0.050000000000000003</v>
      </c>
      <c r="O55" s="50">
        <f t="shared" si="17"/>
        <v>25.046717099999999</v>
      </c>
      <c r="P55" s="49">
        <v>0.050000000000000003</v>
      </c>
      <c r="Q55" s="50">
        <f t="shared" si="18"/>
        <v>25.046717099999999</v>
      </c>
      <c r="R55" s="51">
        <f t="shared" si="19"/>
        <v>35.07</v>
      </c>
      <c r="S55" s="52">
        <f t="shared" si="20"/>
        <v>350.69999999999999</v>
      </c>
      <c r="T55" s="53">
        <f t="shared" si="21"/>
        <v>0.60907982228137991</v>
      </c>
    </row>
    <row r="56" ht="15.95" customHeight="1">
      <c r="A56" s="342" t="s">
        <v>485</v>
      </c>
      <c r="B56" s="376" t="s">
        <v>90</v>
      </c>
      <c r="C56" s="59" t="str">
        <f>VLOOKUP(B56,'New template'!A:L,2,FALSE)</f>
        <v>E03005</v>
      </c>
      <c r="D56" s="377">
        <v>300</v>
      </c>
      <c r="E56" s="377">
        <v>88</v>
      </c>
      <c r="F56" s="379">
        <v>0.25</v>
      </c>
      <c r="G56" s="44">
        <f t="shared" si="11"/>
        <v>66</v>
      </c>
      <c r="H56" s="45">
        <f t="shared" si="12"/>
        <v>9.5482199999999988</v>
      </c>
      <c r="I56" s="45">
        <f t="shared" si="13"/>
        <v>2864.4659999999994</v>
      </c>
      <c r="J56" s="45">
        <f t="shared" si="14"/>
        <v>1.2412685999999999</v>
      </c>
      <c r="K56" s="46">
        <f t="shared" si="15"/>
        <v>2492.0854199999999</v>
      </c>
      <c r="L56" s="47">
        <v>0.20000000000000001</v>
      </c>
      <c r="M56" s="48">
        <f t="shared" si="16"/>
        <v>498.41708399999999</v>
      </c>
      <c r="N56" s="49">
        <v>0.050000000000000003</v>
      </c>
      <c r="O56" s="50">
        <f t="shared" si="17"/>
        <v>124.604271</v>
      </c>
      <c r="P56" s="49">
        <v>0.050000000000000003</v>
      </c>
      <c r="Q56" s="50">
        <f t="shared" si="18"/>
        <v>124.604271</v>
      </c>
      <c r="R56" s="51">
        <f t="shared" si="19"/>
        <v>5.8099999999999996</v>
      </c>
      <c r="S56" s="52">
        <f t="shared" si="20"/>
        <v>1742.9999999999998</v>
      </c>
      <c r="T56" s="53">
        <f t="shared" si="21"/>
        <v>0.60849037831135022</v>
      </c>
    </row>
    <row r="57" ht="15.95" customHeight="1">
      <c r="A57" s="342" t="s">
        <v>485</v>
      </c>
      <c r="B57" s="376" t="s">
        <v>90</v>
      </c>
      <c r="C57" s="59" t="str">
        <f>VLOOKUP(B57,'New template'!A:L,2,FALSE)</f>
        <v>E03005</v>
      </c>
      <c r="D57" s="377">
        <v>85</v>
      </c>
      <c r="E57" s="377">
        <v>88</v>
      </c>
      <c r="F57" s="379">
        <v>0</v>
      </c>
      <c r="G57" s="44">
        <f t="shared" si="11"/>
        <v>88</v>
      </c>
      <c r="H57" s="45">
        <f t="shared" si="12"/>
        <v>12.73096</v>
      </c>
      <c r="I57" s="45">
        <f t="shared" si="13"/>
        <v>1082.1315999999999</v>
      </c>
      <c r="J57" s="45">
        <f t="shared" si="14"/>
        <v>1.6550248000000001</v>
      </c>
      <c r="K57" s="46">
        <f t="shared" si="15"/>
        <v>941.45449199999996</v>
      </c>
      <c r="L57" s="47">
        <v>0.20000000000000001</v>
      </c>
      <c r="M57" s="48">
        <f t="shared" si="16"/>
        <v>188.2908984</v>
      </c>
      <c r="N57" s="49">
        <v>0.050000000000000003</v>
      </c>
      <c r="O57" s="50">
        <f t="shared" si="17"/>
        <v>47.072724600000001</v>
      </c>
      <c r="P57" s="49">
        <v>0.050000000000000003</v>
      </c>
      <c r="Q57" s="50">
        <f t="shared" si="18"/>
        <v>47.072724600000001</v>
      </c>
      <c r="R57" s="51">
        <f t="shared" si="19"/>
        <v>7.75</v>
      </c>
      <c r="S57" s="52">
        <f t="shared" si="20"/>
        <v>658.75</v>
      </c>
      <c r="T57" s="53">
        <f t="shared" si="21"/>
        <v>0.60875220721768042</v>
      </c>
    </row>
    <row r="58" ht="15.95" customHeight="1">
      <c r="A58" s="342" t="s">
        <v>485</v>
      </c>
      <c r="B58" s="376" t="s">
        <v>514</v>
      </c>
      <c r="C58" s="40" t="s">
        <v>543</v>
      </c>
      <c r="D58" s="377">
        <v>9</v>
      </c>
      <c r="E58" s="377">
        <v>198</v>
      </c>
      <c r="F58" s="378">
        <v>0.29999999999999999</v>
      </c>
      <c r="G58" s="44">
        <f t="shared" si="11"/>
        <v>138</v>
      </c>
      <c r="H58" s="45">
        <f t="shared" si="12"/>
        <v>19.964459999999999</v>
      </c>
      <c r="I58" s="45">
        <f t="shared" si="13"/>
        <v>179.68013999999999</v>
      </c>
      <c r="J58" s="45">
        <f t="shared" si="14"/>
        <v>2.5953797999999999</v>
      </c>
      <c r="K58" s="46">
        <f t="shared" si="15"/>
        <v>156.32172179999998</v>
      </c>
      <c r="L58" s="47">
        <v>0.20000000000000001</v>
      </c>
      <c r="M58" s="48">
        <f t="shared" si="16"/>
        <v>31.264344359999996</v>
      </c>
      <c r="N58" s="49">
        <v>0.050000000000000003</v>
      </c>
      <c r="O58" s="50">
        <f t="shared" si="17"/>
        <v>7.8160860899999989</v>
      </c>
      <c r="P58" s="49">
        <v>0.050000000000000003</v>
      </c>
      <c r="Q58" s="50">
        <f t="shared" si="18"/>
        <v>7.8160860899999989</v>
      </c>
      <c r="R58" s="51">
        <f t="shared" si="19"/>
        <v>12.16</v>
      </c>
      <c r="S58" s="52">
        <f t="shared" si="20"/>
        <v>109.44</v>
      </c>
      <c r="T58" s="53">
        <f t="shared" si="21"/>
        <v>0.6090823393169662</v>
      </c>
    </row>
    <row r="59" ht="15.95" customHeight="1">
      <c r="A59" s="342" t="s">
        <v>485</v>
      </c>
      <c r="B59" s="376" t="s">
        <v>514</v>
      </c>
      <c r="C59" s="40" t="s">
        <v>543</v>
      </c>
      <c r="D59" s="377">
        <v>30</v>
      </c>
      <c r="E59" s="377">
        <v>198</v>
      </c>
      <c r="F59" s="378">
        <v>0.40000000000000002</v>
      </c>
      <c r="G59" s="44">
        <f t="shared" si="11"/>
        <v>118</v>
      </c>
      <c r="H59" s="45">
        <f t="shared" si="12"/>
        <v>17.071059999999999</v>
      </c>
      <c r="I59" s="45">
        <f t="shared" si="13"/>
        <v>512.1318</v>
      </c>
      <c r="J59" s="45">
        <f t="shared" si="14"/>
        <v>2.2192378000000001</v>
      </c>
      <c r="K59" s="46">
        <f t="shared" si="15"/>
        <v>445.554666</v>
      </c>
      <c r="L59" s="47">
        <v>0.20000000000000001</v>
      </c>
      <c r="M59" s="48">
        <f t="shared" si="16"/>
        <v>89.110933200000005</v>
      </c>
      <c r="N59" s="49">
        <v>0.050000000000000003</v>
      </c>
      <c r="O59" s="50">
        <f t="shared" si="17"/>
        <v>22.277733300000001</v>
      </c>
      <c r="P59" s="49">
        <v>0.050000000000000003</v>
      </c>
      <c r="Q59" s="50">
        <f t="shared" si="18"/>
        <v>22.277733300000001</v>
      </c>
      <c r="R59" s="51">
        <f t="shared" si="19"/>
        <v>10.4</v>
      </c>
      <c r="S59" s="52">
        <f t="shared" si="20"/>
        <v>312</v>
      </c>
      <c r="T59" s="53">
        <f t="shared" si="21"/>
        <v>0.60921817391538657</v>
      </c>
    </row>
    <row r="60" ht="15.95" customHeight="1">
      <c r="A60" s="342" t="s">
        <v>485</v>
      </c>
      <c r="B60" s="376" t="s">
        <v>514</v>
      </c>
      <c r="C60" s="40" t="s">
        <v>543</v>
      </c>
      <c r="D60" s="377">
        <v>11</v>
      </c>
      <c r="E60" s="377">
        <v>198</v>
      </c>
      <c r="F60" s="378">
        <v>0</v>
      </c>
      <c r="G60" s="44">
        <f t="shared" si="11"/>
        <v>198</v>
      </c>
      <c r="H60" s="45">
        <f t="shared" si="12"/>
        <v>28.644659999999998</v>
      </c>
      <c r="I60" s="45">
        <f t="shared" si="13"/>
        <v>315.09125999999998</v>
      </c>
      <c r="J60" s="45">
        <f t="shared" si="14"/>
        <v>3.7238058000000001</v>
      </c>
      <c r="K60" s="46">
        <f t="shared" si="15"/>
        <v>274.12939619999997</v>
      </c>
      <c r="L60" s="47">
        <v>0.20000000000000001</v>
      </c>
      <c r="M60" s="48">
        <f t="shared" si="16"/>
        <v>54.825879239999999</v>
      </c>
      <c r="N60" s="49">
        <v>0.050000000000000003</v>
      </c>
      <c r="O60" s="50">
        <f t="shared" si="17"/>
        <v>13.70646981</v>
      </c>
      <c r="P60" s="49">
        <v>0.050000000000000003</v>
      </c>
      <c r="Q60" s="50">
        <f t="shared" si="18"/>
        <v>13.70646981</v>
      </c>
      <c r="R60" s="51">
        <f t="shared" si="19"/>
        <v>17.440000000000001</v>
      </c>
      <c r="S60" s="52">
        <f t="shared" si="20"/>
        <v>191.84</v>
      </c>
      <c r="T60" s="53">
        <f t="shared" si="21"/>
        <v>0.60883948351979045</v>
      </c>
    </row>
    <row r="61" ht="15.95" customHeight="1">
      <c r="A61" s="342" t="s">
        <v>485</v>
      </c>
      <c r="B61" s="376" t="s">
        <v>96</v>
      </c>
      <c r="C61" s="59" t="str">
        <f>VLOOKUP(B61,'New template'!A:L,2,FALSE)</f>
        <v>E06127</v>
      </c>
      <c r="D61" s="377">
        <v>7</v>
      </c>
      <c r="E61" s="377">
        <v>298</v>
      </c>
      <c r="F61" s="378">
        <v>0</v>
      </c>
      <c r="G61" s="44">
        <f t="shared" si="11"/>
        <v>298</v>
      </c>
      <c r="H61" s="45">
        <f t="shared" si="12"/>
        <v>43.111660000000001</v>
      </c>
      <c r="I61" s="45">
        <f t="shared" si="13"/>
        <v>301.78161999999998</v>
      </c>
      <c r="J61" s="45">
        <f t="shared" si="14"/>
        <v>5.6045158000000006</v>
      </c>
      <c r="K61" s="46">
        <f t="shared" si="15"/>
        <v>262.55000940000002</v>
      </c>
      <c r="L61" s="47">
        <v>0.20000000000000001</v>
      </c>
      <c r="M61" s="48">
        <f t="shared" si="16"/>
        <v>52.510001880000004</v>
      </c>
      <c r="N61" s="49">
        <v>0.050000000000000003</v>
      </c>
      <c r="O61" s="50">
        <f t="shared" si="17"/>
        <v>13.127500470000001</v>
      </c>
      <c r="P61" s="49">
        <v>0.050000000000000003</v>
      </c>
      <c r="Q61" s="50">
        <f t="shared" si="18"/>
        <v>13.127500470000001</v>
      </c>
      <c r="R61" s="51">
        <f t="shared" si="19"/>
        <v>26.260000000000002</v>
      </c>
      <c r="S61" s="52">
        <f t="shared" si="20"/>
        <v>183.82000000000002</v>
      </c>
      <c r="T61" s="53">
        <f t="shared" si="21"/>
        <v>0.60911595610097147</v>
      </c>
    </row>
    <row r="62" ht="15.95" customHeight="1">
      <c r="A62" s="342" t="s">
        <v>485</v>
      </c>
      <c r="B62" s="376" t="s">
        <v>96</v>
      </c>
      <c r="C62" s="59" t="str">
        <f>VLOOKUP(B62,'New template'!A:L,2,FALSE)</f>
        <v>E06127</v>
      </c>
      <c r="D62" s="377">
        <v>583</v>
      </c>
      <c r="E62" s="377">
        <v>298</v>
      </c>
      <c r="F62" s="379">
        <v>0.5</v>
      </c>
      <c r="G62" s="44">
        <f t="shared" si="11"/>
        <v>149</v>
      </c>
      <c r="H62" s="45">
        <f t="shared" si="12"/>
        <v>21.55583</v>
      </c>
      <c r="I62" s="45">
        <f t="shared" si="13"/>
        <v>12567.04889</v>
      </c>
      <c r="J62" s="45">
        <f t="shared" si="14"/>
        <v>2.8022579000000003</v>
      </c>
      <c r="K62" s="46">
        <f t="shared" si="15"/>
        <v>10933.3325343</v>
      </c>
      <c r="L62" s="47">
        <v>0.20000000000000001</v>
      </c>
      <c r="M62" s="48">
        <f t="shared" si="16"/>
        <v>2186.66650686</v>
      </c>
      <c r="N62" s="49">
        <v>0.050000000000000003</v>
      </c>
      <c r="O62" s="50">
        <f t="shared" si="17"/>
        <v>546.66662671500001</v>
      </c>
      <c r="P62" s="49">
        <v>0.050000000000000003</v>
      </c>
      <c r="Q62" s="50">
        <f t="shared" si="18"/>
        <v>546.66662671500001</v>
      </c>
      <c r="R62" s="51">
        <f t="shared" si="19"/>
        <v>13.130000000000001</v>
      </c>
      <c r="S62" s="52">
        <f t="shared" si="20"/>
        <v>7654.7900000000009</v>
      </c>
      <c r="T62" s="53">
        <f t="shared" si="21"/>
        <v>0.60911595610097136</v>
      </c>
    </row>
    <row r="63" ht="15.95" customHeight="1">
      <c r="A63" s="342" t="s">
        <v>485</v>
      </c>
      <c r="B63" s="376" t="s">
        <v>98</v>
      </c>
      <c r="C63" s="59" t="str">
        <f>VLOOKUP(B63,'New template'!A:L,2,FALSE)</f>
        <v>E06634</v>
      </c>
      <c r="D63" s="377">
        <v>240</v>
      </c>
      <c r="E63" s="377">
        <v>478</v>
      </c>
      <c r="F63" s="379">
        <v>0.5</v>
      </c>
      <c r="G63" s="44">
        <f t="shared" si="11"/>
        <v>239</v>
      </c>
      <c r="H63" s="45">
        <f t="shared" si="12"/>
        <v>34.576129999999999</v>
      </c>
      <c r="I63" s="45">
        <f t="shared" si="13"/>
        <v>8298.2711999999992</v>
      </c>
      <c r="J63" s="45">
        <f t="shared" si="14"/>
        <v>4.4948968999999996</v>
      </c>
      <c r="K63" s="46">
        <f t="shared" si="15"/>
        <v>7219.4959439999993</v>
      </c>
      <c r="L63" s="47">
        <v>0.20000000000000001</v>
      </c>
      <c r="M63" s="48">
        <f t="shared" si="16"/>
        <v>1443.8991888</v>
      </c>
      <c r="N63" s="49">
        <v>0.050000000000000003</v>
      </c>
      <c r="O63" s="50">
        <f t="shared" si="17"/>
        <v>360.97479720000001</v>
      </c>
      <c r="P63" s="49">
        <v>0.050000000000000003</v>
      </c>
      <c r="Q63" s="50">
        <f t="shared" si="18"/>
        <v>360.97479720000001</v>
      </c>
      <c r="R63" s="51">
        <f t="shared" si="19"/>
        <v>21.059999999999999</v>
      </c>
      <c r="S63" s="52">
        <f t="shared" si="20"/>
        <v>5054.3999999999996</v>
      </c>
      <c r="T63" s="53">
        <f t="shared" si="21"/>
        <v>0.60909072241456752</v>
      </c>
    </row>
    <row r="64" ht="15.95" customHeight="1">
      <c r="A64" s="342" t="s">
        <v>485</v>
      </c>
      <c r="B64" s="376" t="s">
        <v>98</v>
      </c>
      <c r="C64" s="59" t="str">
        <f>VLOOKUP(B64,'New template'!A:L,2,FALSE)</f>
        <v>E06634</v>
      </c>
      <c r="D64" s="377">
        <v>4</v>
      </c>
      <c r="E64" s="377">
        <v>478</v>
      </c>
      <c r="F64" s="378">
        <v>0</v>
      </c>
      <c r="G64" s="44">
        <f t="shared" si="11"/>
        <v>478</v>
      </c>
      <c r="H64" s="45">
        <f t="shared" si="12"/>
        <v>69.152259999999998</v>
      </c>
      <c r="I64" s="45">
        <f t="shared" si="13"/>
        <v>276.60903999999999</v>
      </c>
      <c r="J64" s="45">
        <f t="shared" si="14"/>
        <v>8.9897937999999993</v>
      </c>
      <c r="K64" s="46">
        <f t="shared" si="15"/>
        <v>240.64986479999999</v>
      </c>
      <c r="L64" s="47">
        <v>0.20000000000000001</v>
      </c>
      <c r="M64" s="48">
        <f t="shared" si="16"/>
        <v>48.129972960000003</v>
      </c>
      <c r="N64" s="49">
        <v>0.050000000000000003</v>
      </c>
      <c r="O64" s="50">
        <f t="shared" si="17"/>
        <v>12.032493240000001</v>
      </c>
      <c r="P64" s="49">
        <v>0.050000000000000003</v>
      </c>
      <c r="Q64" s="50">
        <f t="shared" si="18"/>
        <v>12.032493240000001</v>
      </c>
      <c r="R64" s="51">
        <f t="shared" si="19"/>
        <v>42.109999999999999</v>
      </c>
      <c r="S64" s="52">
        <f t="shared" si="20"/>
        <v>168.44</v>
      </c>
      <c r="T64" s="53">
        <f t="shared" si="21"/>
        <v>0.60894611398094578</v>
      </c>
    </row>
    <row r="65" ht="15.95" customHeight="1">
      <c r="A65" s="342" t="s">
        <v>485</v>
      </c>
      <c r="B65" s="376" t="s">
        <v>100</v>
      </c>
      <c r="C65" s="59" t="str">
        <f>VLOOKUP(B65,'New template'!A:L,2,FALSE)</f>
        <v>E06655</v>
      </c>
      <c r="D65" s="377">
        <v>8</v>
      </c>
      <c r="E65" s="377">
        <v>538</v>
      </c>
      <c r="F65" s="378">
        <v>0</v>
      </c>
      <c r="G65" s="44">
        <f t="shared" si="11"/>
        <v>538</v>
      </c>
      <c r="H65" s="45">
        <f t="shared" si="12"/>
        <v>77.832459999999998</v>
      </c>
      <c r="I65" s="45">
        <f t="shared" si="13"/>
        <v>622.65967999999998</v>
      </c>
      <c r="J65" s="45">
        <f t="shared" si="14"/>
        <v>10.1182198</v>
      </c>
      <c r="K65" s="46">
        <f t="shared" si="15"/>
        <v>541.71392159999994</v>
      </c>
      <c r="L65" s="47">
        <v>0.20000000000000001</v>
      </c>
      <c r="M65" s="48">
        <f t="shared" si="16"/>
        <v>108.34278431999999</v>
      </c>
      <c r="N65" s="49">
        <v>0.050000000000000003</v>
      </c>
      <c r="O65" s="50">
        <f t="shared" si="17"/>
        <v>27.085696079999998</v>
      </c>
      <c r="P65" s="49">
        <v>0.050000000000000003</v>
      </c>
      <c r="Q65" s="50">
        <f t="shared" si="18"/>
        <v>27.085696079999998</v>
      </c>
      <c r="R65" s="51">
        <f t="shared" si="19"/>
        <v>47.399999999999999</v>
      </c>
      <c r="S65" s="52">
        <f t="shared" si="20"/>
        <v>379.19999999999999</v>
      </c>
      <c r="T65" s="53">
        <f t="shared" si="21"/>
        <v>0.60900040934078148</v>
      </c>
    </row>
    <row r="66" ht="15.95" customHeight="1">
      <c r="A66" s="342" t="s">
        <v>485</v>
      </c>
      <c r="B66" s="376" t="s">
        <v>100</v>
      </c>
      <c r="C66" s="59" t="str">
        <f>VLOOKUP(B66,'New template'!A:L,2,FALSE)</f>
        <v>E06655</v>
      </c>
      <c r="D66" s="377">
        <v>213</v>
      </c>
      <c r="E66" s="377">
        <v>538</v>
      </c>
      <c r="F66" s="379">
        <v>0.5</v>
      </c>
      <c r="G66" s="44">
        <f t="shared" si="11"/>
        <v>269</v>
      </c>
      <c r="H66" s="45">
        <f t="shared" si="12"/>
        <v>38.916229999999999</v>
      </c>
      <c r="I66" s="45">
        <f t="shared" si="13"/>
        <v>8289.1569899999995</v>
      </c>
      <c r="J66" s="45">
        <f t="shared" si="14"/>
        <v>5.0591099000000002</v>
      </c>
      <c r="K66" s="46">
        <f t="shared" si="15"/>
        <v>7211.5665812999987</v>
      </c>
      <c r="L66" s="47">
        <v>0.20000000000000001</v>
      </c>
      <c r="M66" s="48">
        <f t="shared" si="16"/>
        <v>1442.3133162599997</v>
      </c>
      <c r="N66" s="49">
        <v>0.050000000000000003</v>
      </c>
      <c r="O66" s="50">
        <f t="shared" si="17"/>
        <v>360.57832906499993</v>
      </c>
      <c r="P66" s="49">
        <v>0.050000000000000003</v>
      </c>
      <c r="Q66" s="50">
        <f t="shared" si="18"/>
        <v>360.57832906499993</v>
      </c>
      <c r="R66" s="51">
        <f t="shared" si="19"/>
        <v>23.699999999999999</v>
      </c>
      <c r="S66" s="52">
        <f t="shared" si="20"/>
        <v>5048.0999999999995</v>
      </c>
      <c r="T66" s="53">
        <f t="shared" si="21"/>
        <v>0.60900040934078148</v>
      </c>
    </row>
    <row r="67" ht="15.95" customHeight="1">
      <c r="A67" s="342" t="s">
        <v>485</v>
      </c>
      <c r="B67" s="376" t="s">
        <v>102</v>
      </c>
      <c r="C67" s="59" t="str">
        <f>VLOOKUP(B67,'New template'!A:L,2,FALSE)</f>
        <v>E05011</v>
      </c>
      <c r="D67" s="377">
        <v>3</v>
      </c>
      <c r="E67" s="377">
        <v>98</v>
      </c>
      <c r="F67" s="379">
        <v>0</v>
      </c>
      <c r="G67" s="44">
        <f t="shared" si="11"/>
        <v>98</v>
      </c>
      <c r="H67" s="45">
        <f t="shared" si="12"/>
        <v>14.177659999999999</v>
      </c>
      <c r="I67" s="45">
        <f t="shared" si="13"/>
        <v>42.532979999999995</v>
      </c>
      <c r="J67" s="45">
        <f t="shared" si="14"/>
        <v>1.8430958</v>
      </c>
      <c r="K67" s="46">
        <f t="shared" si="15"/>
        <v>37.003692599999994</v>
      </c>
      <c r="L67" s="47">
        <v>0.20000000000000001</v>
      </c>
      <c r="M67" s="48">
        <f t="shared" si="16"/>
        <v>7.4007385199999991</v>
      </c>
      <c r="N67" s="49">
        <v>0.050000000000000003</v>
      </c>
      <c r="O67" s="50">
        <f t="shared" si="17"/>
        <v>1.8501846299999998</v>
      </c>
      <c r="P67" s="49">
        <v>0.050000000000000003</v>
      </c>
      <c r="Q67" s="50">
        <f t="shared" si="18"/>
        <v>1.8501846299999998</v>
      </c>
      <c r="R67" s="51">
        <f t="shared" si="19"/>
        <v>8.6300000000000008</v>
      </c>
      <c r="S67" s="52">
        <f t="shared" si="20"/>
        <v>25.890000000000001</v>
      </c>
      <c r="T67" s="53">
        <f t="shared" si="21"/>
        <v>0.60870411619406883</v>
      </c>
    </row>
    <row r="68" ht="15.95" customHeight="1">
      <c r="A68" s="342" t="s">
        <v>485</v>
      </c>
      <c r="B68" s="376" t="s">
        <v>102</v>
      </c>
      <c r="C68" s="59" t="str">
        <f>VLOOKUP(B68,'New template'!A:L,2,FALSE)</f>
        <v>E05011</v>
      </c>
      <c r="D68" s="377">
        <v>21</v>
      </c>
      <c r="E68" s="377">
        <v>98</v>
      </c>
      <c r="F68" s="379">
        <v>0.75</v>
      </c>
      <c r="G68" s="44">
        <f t="shared" si="11"/>
        <v>24</v>
      </c>
      <c r="H68" s="45">
        <f t="shared" si="12"/>
        <v>3.4720800000000001</v>
      </c>
      <c r="I68" s="45">
        <f t="shared" si="13"/>
        <v>72.913679999999999</v>
      </c>
      <c r="J68" s="45">
        <f t="shared" si="14"/>
        <v>0.4513704</v>
      </c>
      <c r="K68" s="46">
        <f t="shared" si="15"/>
        <v>63.434901600000003</v>
      </c>
      <c r="L68" s="47">
        <v>0.20000000000000001</v>
      </c>
      <c r="M68" s="48">
        <f t="shared" si="16"/>
        <v>12.686980320000002</v>
      </c>
      <c r="N68" s="49">
        <v>0.050000000000000003</v>
      </c>
      <c r="O68" s="50">
        <f t="shared" si="17"/>
        <v>3.1717450800000004</v>
      </c>
      <c r="P68" s="49">
        <v>0.050000000000000003</v>
      </c>
      <c r="Q68" s="50">
        <f t="shared" si="18"/>
        <v>3.1717450800000004</v>
      </c>
      <c r="R68" s="51">
        <f t="shared" si="19"/>
        <v>2.1099999999999999</v>
      </c>
      <c r="S68" s="52">
        <f t="shared" si="20"/>
        <v>44.309999999999995</v>
      </c>
      <c r="T68" s="53">
        <f t="shared" si="21"/>
        <v>0.60770489159235952</v>
      </c>
    </row>
    <row r="69" ht="15.95" customHeight="1">
      <c r="A69" s="342" t="s">
        <v>485</v>
      </c>
      <c r="B69" s="376" t="s">
        <v>104</v>
      </c>
      <c r="C69" s="59" t="str">
        <f>VLOOKUP(B69,'New template'!A:L,2,FALSE)</f>
        <v>E05644</v>
      </c>
      <c r="D69" s="377">
        <v>9</v>
      </c>
      <c r="E69" s="377">
        <v>148</v>
      </c>
      <c r="F69" s="378">
        <v>0.75</v>
      </c>
      <c r="G69" s="44">
        <f t="shared" si="11"/>
        <v>37</v>
      </c>
      <c r="H69" s="45">
        <f t="shared" si="12"/>
        <v>5.3527899999999997</v>
      </c>
      <c r="I69" s="45">
        <f t="shared" si="13"/>
        <v>48.175109999999997</v>
      </c>
      <c r="J69" s="45">
        <f t="shared" si="14"/>
        <v>0.69586269999999995</v>
      </c>
      <c r="K69" s="46">
        <f t="shared" si="15"/>
        <v>41.912345699999996</v>
      </c>
      <c r="L69" s="47">
        <v>0.20000000000000001</v>
      </c>
      <c r="M69" s="48">
        <f t="shared" si="16"/>
        <v>8.3824691399999995</v>
      </c>
      <c r="N69" s="49">
        <v>0.050000000000000003</v>
      </c>
      <c r="O69" s="50">
        <f t="shared" si="17"/>
        <v>2.0956172849999999</v>
      </c>
      <c r="P69" s="49">
        <v>0.050000000000000003</v>
      </c>
      <c r="Q69" s="50">
        <f t="shared" si="18"/>
        <v>2.0956172849999999</v>
      </c>
      <c r="R69" s="51">
        <f t="shared" si="19"/>
        <v>3.2599999999999998</v>
      </c>
      <c r="S69" s="52">
        <f t="shared" si="20"/>
        <v>29.339999999999996</v>
      </c>
      <c r="T69" s="53">
        <f t="shared" si="21"/>
        <v>0.60902818903786615</v>
      </c>
    </row>
    <row r="70" ht="15.95" customHeight="1">
      <c r="A70" s="342" t="s">
        <v>485</v>
      </c>
      <c r="B70" s="376" t="s">
        <v>66</v>
      </c>
      <c r="C70" s="59" t="str">
        <f>VLOOKUP(B70,'New template'!A:L,2,FALSE)</f>
        <v>E05368</v>
      </c>
      <c r="D70" s="377">
        <v>1</v>
      </c>
      <c r="E70" s="377">
        <v>228</v>
      </c>
      <c r="F70" s="379">
        <v>0</v>
      </c>
      <c r="G70" s="44">
        <f t="shared" si="11"/>
        <v>228</v>
      </c>
      <c r="H70" s="45">
        <f t="shared" si="12"/>
        <v>32.984760000000001</v>
      </c>
      <c r="I70" s="45">
        <f t="shared" si="13"/>
        <v>32.984760000000001</v>
      </c>
      <c r="J70" s="45">
        <f t="shared" si="14"/>
        <v>4.2880188000000006</v>
      </c>
      <c r="K70" s="46">
        <f t="shared" si="15"/>
        <v>28.696741200000002</v>
      </c>
      <c r="L70" s="47">
        <v>0.20000000000000001</v>
      </c>
      <c r="M70" s="48">
        <f t="shared" si="16"/>
        <v>5.7393482400000009</v>
      </c>
      <c r="N70" s="49">
        <v>0.050000000000000003</v>
      </c>
      <c r="O70" s="50">
        <f t="shared" si="17"/>
        <v>1.4348370600000002</v>
      </c>
      <c r="P70" s="49">
        <v>0.050000000000000003</v>
      </c>
      <c r="Q70" s="50">
        <f t="shared" si="18"/>
        <v>1.4348370600000002</v>
      </c>
      <c r="R70" s="51">
        <f t="shared" si="19"/>
        <v>20.09</v>
      </c>
      <c r="S70" s="52">
        <f t="shared" si="20"/>
        <v>20.09</v>
      </c>
      <c r="T70" s="53">
        <f t="shared" si="21"/>
        <v>0.60906915799902739</v>
      </c>
    </row>
    <row r="71" ht="15.95" customHeight="1">
      <c r="A71" s="342" t="s">
        <v>485</v>
      </c>
      <c r="B71" s="376" t="s">
        <v>66</v>
      </c>
      <c r="C71" s="59" t="str">
        <f>VLOOKUP(B71,'New template'!A:L,2,FALSE)</f>
        <v>E05368</v>
      </c>
      <c r="D71" s="377">
        <v>397</v>
      </c>
      <c r="E71" s="377">
        <v>228</v>
      </c>
      <c r="F71" s="379">
        <v>0.90000000000000002</v>
      </c>
      <c r="G71" s="44">
        <f t="shared" si="11"/>
        <v>22</v>
      </c>
      <c r="H71" s="45">
        <f t="shared" si="12"/>
        <v>3.1827399999999999</v>
      </c>
      <c r="I71" s="45">
        <f t="shared" si="13"/>
        <v>1263.5477799999999</v>
      </c>
      <c r="J71" s="45">
        <f t="shared" si="14"/>
        <v>0.41375620000000002</v>
      </c>
      <c r="K71" s="46">
        <f t="shared" si="15"/>
        <v>1099.2865686</v>
      </c>
      <c r="L71" s="47">
        <v>0.20000000000000001</v>
      </c>
      <c r="M71" s="48">
        <f t="shared" si="16"/>
        <v>219.85731372000001</v>
      </c>
      <c r="N71" s="49">
        <v>0.050000000000000003</v>
      </c>
      <c r="O71" s="50">
        <f t="shared" si="17"/>
        <v>54.964328430000002</v>
      </c>
      <c r="P71" s="49">
        <v>0.050000000000000003</v>
      </c>
      <c r="Q71" s="50">
        <f t="shared" si="18"/>
        <v>54.964328430000002</v>
      </c>
      <c r="R71" s="51">
        <f t="shared" si="19"/>
        <v>1.9399999999999999</v>
      </c>
      <c r="S71" s="52">
        <f t="shared" si="20"/>
        <v>770.17999999999995</v>
      </c>
      <c r="T71" s="53">
        <f t="shared" si="21"/>
        <v>0.6095376939366709</v>
      </c>
    </row>
    <row r="72" ht="15.95" customHeight="1">
      <c r="A72" s="342" t="s">
        <v>485</v>
      </c>
      <c r="B72" s="376" t="s">
        <v>510</v>
      </c>
      <c r="C72" s="59" t="str">
        <f>VLOOKUP(B72,'New template'!A:L,2,FALSE)</f>
        <v>E03053</v>
      </c>
      <c r="D72" s="377">
        <v>27</v>
      </c>
      <c r="E72" s="377">
        <v>298</v>
      </c>
      <c r="F72" s="379">
        <v>0</v>
      </c>
      <c r="G72" s="44">
        <f t="shared" ref="G72:G103" si="22">ROUNDDOWN(E72*(1-F72),0)</f>
        <v>298</v>
      </c>
      <c r="H72" s="45">
        <f t="shared" ref="H72:H103" si="23">G72*$C$6</f>
        <v>43.111660000000001</v>
      </c>
      <c r="I72" s="45">
        <f t="shared" ref="I72:I103" si="24">H72*D72</f>
        <v>1164.0148200000001</v>
      </c>
      <c r="J72" s="45">
        <f t="shared" ref="J72:J103" si="25">H72*0.13</f>
        <v>5.6045158000000006</v>
      </c>
      <c r="K72" s="46">
        <f t="shared" ref="K72:K103" si="26">(H72-J72)*D72</f>
        <v>1012.6928934</v>
      </c>
      <c r="L72" s="47">
        <v>0.20000000000000001</v>
      </c>
      <c r="M72" s="48">
        <f t="shared" ref="M72:M103" si="27">K72*L72</f>
        <v>202.53857868</v>
      </c>
      <c r="N72" s="49">
        <v>0.050000000000000003</v>
      </c>
      <c r="O72" s="50">
        <f t="shared" ref="O72:O103" si="28">K72*N72</f>
        <v>50.63464467</v>
      </c>
      <c r="P72" s="49">
        <v>0.050000000000000003</v>
      </c>
      <c r="Q72" s="50">
        <f t="shared" ref="Q72:Q103" si="29">K72*P72</f>
        <v>50.63464467</v>
      </c>
      <c r="R72" s="51">
        <f t="shared" ref="R72:R103" si="30">IFERROR(ROUND((K72-M72-O72-Q72)/D72,2),0)</f>
        <v>26.260000000000002</v>
      </c>
      <c r="S72" s="52">
        <f t="shared" ref="S72:S103" si="31">+D72*R72</f>
        <v>709.0200000000001</v>
      </c>
      <c r="T72" s="53">
        <f t="shared" ref="T72:T103" si="32">S72/I72</f>
        <v>0.60911595610097136</v>
      </c>
    </row>
    <row r="73" ht="15.95" customHeight="1">
      <c r="A73" s="342" t="s">
        <v>485</v>
      </c>
      <c r="B73" s="376" t="s">
        <v>510</v>
      </c>
      <c r="C73" s="59" t="str">
        <f>VLOOKUP(B73,'New template'!A:L,2,FALSE)</f>
        <v>E03053</v>
      </c>
      <c r="D73" s="377">
        <v>357</v>
      </c>
      <c r="E73" s="377">
        <v>298</v>
      </c>
      <c r="F73" s="378">
        <v>0.29999999999999999</v>
      </c>
      <c r="G73" s="44">
        <f t="shared" si="22"/>
        <v>208</v>
      </c>
      <c r="H73" s="45">
        <f t="shared" si="23"/>
        <v>30.091359999999998</v>
      </c>
      <c r="I73" s="45">
        <f t="shared" si="24"/>
        <v>10742.615519999999</v>
      </c>
      <c r="J73" s="45">
        <f t="shared" si="25"/>
        <v>3.9118767999999999</v>
      </c>
      <c r="K73" s="46">
        <f t="shared" si="26"/>
        <v>9346.0755023999991</v>
      </c>
      <c r="L73" s="47">
        <v>0.20000000000000001</v>
      </c>
      <c r="M73" s="48">
        <f t="shared" si="27"/>
        <v>1869.2151004799998</v>
      </c>
      <c r="N73" s="49">
        <v>0.050000000000000003</v>
      </c>
      <c r="O73" s="50">
        <f t="shared" si="28"/>
        <v>467.30377511999995</v>
      </c>
      <c r="P73" s="49">
        <v>0.050000000000000003</v>
      </c>
      <c r="Q73" s="50">
        <f t="shared" si="29"/>
        <v>467.30377511999995</v>
      </c>
      <c r="R73" s="51">
        <f t="shared" si="30"/>
        <v>18.329999999999998</v>
      </c>
      <c r="S73" s="52">
        <f t="shared" si="31"/>
        <v>6543.8099999999995</v>
      </c>
      <c r="T73" s="53">
        <f t="shared" si="32"/>
        <v>0.60914495057717566</v>
      </c>
    </row>
    <row r="74" ht="15.95" customHeight="1">
      <c r="A74" s="342" t="s">
        <v>485</v>
      </c>
      <c r="B74" s="376" t="s">
        <v>511</v>
      </c>
      <c r="C74" s="40" t="s">
        <v>540</v>
      </c>
      <c r="D74" s="377">
        <v>97</v>
      </c>
      <c r="E74" s="377">
        <v>448</v>
      </c>
      <c r="F74" s="379">
        <v>0.25</v>
      </c>
      <c r="G74" s="44">
        <f t="shared" si="22"/>
        <v>336</v>
      </c>
      <c r="H74" s="45">
        <f t="shared" si="23"/>
        <v>48.609119999999997</v>
      </c>
      <c r="I74" s="45">
        <f t="shared" si="24"/>
        <v>4715.08464</v>
      </c>
      <c r="J74" s="45">
        <f t="shared" si="25"/>
        <v>6.3191856</v>
      </c>
      <c r="K74" s="46">
        <f t="shared" si="26"/>
        <v>4102.1236368</v>
      </c>
      <c r="L74" s="47">
        <v>0.20000000000000001</v>
      </c>
      <c r="M74" s="48">
        <f t="shared" si="27"/>
        <v>820.42472736000002</v>
      </c>
      <c r="N74" s="49">
        <v>0.050000000000000003</v>
      </c>
      <c r="O74" s="50">
        <f t="shared" si="28"/>
        <v>205.10618184</v>
      </c>
      <c r="P74" s="49">
        <v>0.050000000000000003</v>
      </c>
      <c r="Q74" s="50">
        <f t="shared" si="29"/>
        <v>205.10618184</v>
      </c>
      <c r="R74" s="51">
        <f t="shared" si="30"/>
        <v>29.600000000000001</v>
      </c>
      <c r="S74" s="52">
        <f t="shared" si="31"/>
        <v>2871.2000000000003</v>
      </c>
      <c r="T74" s="53">
        <f t="shared" si="32"/>
        <v>0.60893922786505916</v>
      </c>
    </row>
    <row r="75" ht="15.95" customHeight="1">
      <c r="A75" s="342" t="s">
        <v>485</v>
      </c>
      <c r="B75" s="376" t="s">
        <v>511</v>
      </c>
      <c r="C75" s="40" t="s">
        <v>540</v>
      </c>
      <c r="D75" s="377">
        <v>11</v>
      </c>
      <c r="E75" s="377">
        <v>448</v>
      </c>
      <c r="F75" s="379">
        <v>0</v>
      </c>
      <c r="G75" s="44">
        <f t="shared" si="22"/>
        <v>448</v>
      </c>
      <c r="H75" s="45">
        <f t="shared" si="23"/>
        <v>64.812159999999992</v>
      </c>
      <c r="I75" s="45">
        <f t="shared" si="24"/>
        <v>712.93375999999989</v>
      </c>
      <c r="J75" s="45">
        <f t="shared" si="25"/>
        <v>8.4255807999999988</v>
      </c>
      <c r="K75" s="46">
        <f t="shared" si="26"/>
        <v>620.25237119999997</v>
      </c>
      <c r="L75" s="47">
        <v>0.20000000000000001</v>
      </c>
      <c r="M75" s="48">
        <f t="shared" si="27"/>
        <v>124.05047424</v>
      </c>
      <c r="N75" s="49">
        <v>0.050000000000000003</v>
      </c>
      <c r="O75" s="50">
        <f t="shared" si="28"/>
        <v>31.01261856</v>
      </c>
      <c r="P75" s="49">
        <v>0.050000000000000003</v>
      </c>
      <c r="Q75" s="50">
        <f t="shared" si="29"/>
        <v>31.01261856</v>
      </c>
      <c r="R75" s="51">
        <f t="shared" si="30"/>
        <v>39.469999999999999</v>
      </c>
      <c r="S75" s="52">
        <f t="shared" si="31"/>
        <v>434.16999999999996</v>
      </c>
      <c r="T75" s="53">
        <f t="shared" si="32"/>
        <v>0.6089906585430882</v>
      </c>
    </row>
    <row r="76" ht="15.95" customHeight="1">
      <c r="A76" s="342" t="s">
        <v>485</v>
      </c>
      <c r="B76" s="376" t="s">
        <v>512</v>
      </c>
      <c r="C76" s="40" t="s">
        <v>542</v>
      </c>
      <c r="D76" s="377">
        <v>45</v>
      </c>
      <c r="E76" s="377">
        <v>548</v>
      </c>
      <c r="F76" s="378">
        <v>0</v>
      </c>
      <c r="G76" s="44">
        <f t="shared" si="22"/>
        <v>548</v>
      </c>
      <c r="H76" s="45">
        <f t="shared" si="23"/>
        <v>79.27915999999999</v>
      </c>
      <c r="I76" s="45">
        <f t="shared" si="24"/>
        <v>3567.5621999999994</v>
      </c>
      <c r="J76" s="45">
        <f t="shared" si="25"/>
        <v>10.306290799999999</v>
      </c>
      <c r="K76" s="46">
        <f t="shared" si="26"/>
        <v>3103.7791139999995</v>
      </c>
      <c r="L76" s="47">
        <v>0.20000000000000001</v>
      </c>
      <c r="M76" s="48">
        <f t="shared" si="27"/>
        <v>620.75582279999992</v>
      </c>
      <c r="N76" s="49">
        <v>0.050000000000000003</v>
      </c>
      <c r="O76" s="50">
        <f t="shared" si="28"/>
        <v>155.18895569999998</v>
      </c>
      <c r="P76" s="49">
        <v>0.050000000000000003</v>
      </c>
      <c r="Q76" s="50">
        <f t="shared" si="29"/>
        <v>155.18895569999998</v>
      </c>
      <c r="R76" s="51">
        <f t="shared" si="30"/>
        <v>48.280000000000001</v>
      </c>
      <c r="S76" s="52">
        <f t="shared" si="31"/>
        <v>2172.5999999999999</v>
      </c>
      <c r="T76" s="53">
        <f t="shared" si="32"/>
        <v>0.60898727988540757</v>
      </c>
    </row>
    <row r="77" ht="15.95" customHeight="1">
      <c r="A77" s="342" t="s">
        <v>485</v>
      </c>
      <c r="B77" s="376" t="s">
        <v>512</v>
      </c>
      <c r="C77" s="40" t="s">
        <v>542</v>
      </c>
      <c r="D77" s="377">
        <v>145</v>
      </c>
      <c r="E77" s="377">
        <v>548</v>
      </c>
      <c r="F77" s="378">
        <v>0.25</v>
      </c>
      <c r="G77" s="44">
        <f t="shared" si="22"/>
        <v>411</v>
      </c>
      <c r="H77" s="45">
        <f t="shared" si="23"/>
        <v>59.45937</v>
      </c>
      <c r="I77" s="45">
        <f t="shared" si="24"/>
        <v>8621.6086500000001</v>
      </c>
      <c r="J77" s="45">
        <f t="shared" si="25"/>
        <v>7.7297181000000004</v>
      </c>
      <c r="K77" s="46">
        <f t="shared" si="26"/>
        <v>7500.7995254999996</v>
      </c>
      <c r="L77" s="47">
        <v>0.20000000000000001</v>
      </c>
      <c r="M77" s="48">
        <f t="shared" si="27"/>
        <v>1500.1599051000001</v>
      </c>
      <c r="N77" s="49">
        <v>0.050000000000000003</v>
      </c>
      <c r="O77" s="50">
        <f t="shared" si="28"/>
        <v>375.03997627500001</v>
      </c>
      <c r="P77" s="49">
        <v>0.050000000000000003</v>
      </c>
      <c r="Q77" s="50">
        <f t="shared" si="29"/>
        <v>375.03997627500001</v>
      </c>
      <c r="R77" s="51">
        <f t="shared" si="30"/>
        <v>36.210000000000001</v>
      </c>
      <c r="S77" s="52">
        <f t="shared" si="31"/>
        <v>5250.4499999999998</v>
      </c>
      <c r="T77" s="53">
        <f t="shared" si="32"/>
        <v>0.60898727988540746</v>
      </c>
    </row>
    <row r="78" ht="15.95" customHeight="1">
      <c r="A78" s="342" t="s">
        <v>485</v>
      </c>
      <c r="B78" s="376" t="s">
        <v>68</v>
      </c>
      <c r="C78" s="59" t="str">
        <f>VLOOKUP(B78,'New template'!A:L,2,FALSE)</f>
        <v>E05471</v>
      </c>
      <c r="D78" s="377">
        <v>31</v>
      </c>
      <c r="E78" s="377">
        <v>298</v>
      </c>
      <c r="F78" s="379">
        <v>0.83999999999999997</v>
      </c>
      <c r="G78" s="44">
        <f t="shared" si="22"/>
        <v>47</v>
      </c>
      <c r="H78" s="45">
        <f t="shared" si="23"/>
        <v>6.7994899999999996</v>
      </c>
      <c r="I78" s="45">
        <f t="shared" si="24"/>
        <v>210.78419</v>
      </c>
      <c r="J78" s="45">
        <f t="shared" si="25"/>
        <v>0.88393369999999993</v>
      </c>
      <c r="K78" s="46">
        <f t="shared" si="26"/>
        <v>183.38224529999999</v>
      </c>
      <c r="L78" s="47">
        <v>0.20000000000000001</v>
      </c>
      <c r="M78" s="48">
        <f t="shared" si="27"/>
        <v>36.676449060000003</v>
      </c>
      <c r="N78" s="49">
        <v>0.050000000000000003</v>
      </c>
      <c r="O78" s="50">
        <f t="shared" si="28"/>
        <v>9.1691122650000008</v>
      </c>
      <c r="P78" s="49">
        <v>0.050000000000000003</v>
      </c>
      <c r="Q78" s="50">
        <f t="shared" si="29"/>
        <v>9.1691122650000008</v>
      </c>
      <c r="R78" s="51">
        <f t="shared" si="30"/>
        <v>4.1399999999999997</v>
      </c>
      <c r="S78" s="52">
        <f t="shared" si="31"/>
        <v>128.34</v>
      </c>
      <c r="T78" s="53">
        <f t="shared" si="32"/>
        <v>0.6088691946013598</v>
      </c>
    </row>
    <row r="79" ht="15.95" customHeight="1">
      <c r="A79" s="342" t="s">
        <v>485</v>
      </c>
      <c r="B79" s="376" t="s">
        <v>70</v>
      </c>
      <c r="C79" s="59" t="str">
        <f>VLOOKUP(B79,'New template'!A:L,2,FALSE)</f>
        <v>E04521</v>
      </c>
      <c r="D79" s="377">
        <v>57</v>
      </c>
      <c r="E79" s="377">
        <v>248</v>
      </c>
      <c r="F79" s="378">
        <v>0.83999999999999997</v>
      </c>
      <c r="G79" s="44">
        <f t="shared" si="22"/>
        <v>39</v>
      </c>
      <c r="H79" s="45">
        <f t="shared" si="23"/>
        <v>5.6421299999999999</v>
      </c>
      <c r="I79" s="45">
        <f t="shared" si="24"/>
        <v>321.60140999999999</v>
      </c>
      <c r="J79" s="45">
        <f t="shared" si="25"/>
        <v>0.73347689999999999</v>
      </c>
      <c r="K79" s="46">
        <f t="shared" si="26"/>
        <v>279.79322669999999</v>
      </c>
      <c r="L79" s="47">
        <v>0.20000000000000001</v>
      </c>
      <c r="M79" s="48">
        <f t="shared" si="27"/>
        <v>55.958645340000004</v>
      </c>
      <c r="N79" s="49">
        <v>0.050000000000000003</v>
      </c>
      <c r="O79" s="50">
        <f t="shared" si="28"/>
        <v>13.989661335000001</v>
      </c>
      <c r="P79" s="49">
        <v>0.050000000000000003</v>
      </c>
      <c r="Q79" s="50">
        <f t="shared" si="29"/>
        <v>13.989661335000001</v>
      </c>
      <c r="R79" s="51">
        <f t="shared" si="30"/>
        <v>3.4399999999999999</v>
      </c>
      <c r="S79" s="52">
        <f t="shared" si="31"/>
        <v>196.07999999999998</v>
      </c>
      <c r="T79" s="53">
        <f t="shared" si="32"/>
        <v>0.60969881941748949</v>
      </c>
    </row>
    <row r="80" ht="15.95" customHeight="1">
      <c r="A80" s="342" t="s">
        <v>485</v>
      </c>
      <c r="B80" s="376" t="s">
        <v>515</v>
      </c>
      <c r="C80" s="40" t="s">
        <v>313</v>
      </c>
      <c r="D80" s="377">
        <v>4</v>
      </c>
      <c r="E80" s="377">
        <v>178</v>
      </c>
      <c r="F80" s="378">
        <v>0.25</v>
      </c>
      <c r="G80" s="44">
        <f t="shared" si="22"/>
        <v>133</v>
      </c>
      <c r="H80" s="45">
        <f t="shared" si="23"/>
        <v>19.241109999999999</v>
      </c>
      <c r="I80" s="45">
        <f t="shared" si="24"/>
        <v>76.964439999999996</v>
      </c>
      <c r="J80" s="45">
        <f t="shared" si="25"/>
        <v>2.5013443</v>
      </c>
      <c r="K80" s="46">
        <f t="shared" si="26"/>
        <v>66.959062799999998</v>
      </c>
      <c r="L80" s="47">
        <v>0.20000000000000001</v>
      </c>
      <c r="M80" s="48">
        <f t="shared" si="27"/>
        <v>13.39181256</v>
      </c>
      <c r="N80" s="49">
        <v>0.050000000000000003</v>
      </c>
      <c r="O80" s="50">
        <f t="shared" si="28"/>
        <v>3.34795314</v>
      </c>
      <c r="P80" s="49">
        <v>0.050000000000000003</v>
      </c>
      <c r="Q80" s="50">
        <f t="shared" si="29"/>
        <v>3.34795314</v>
      </c>
      <c r="R80" s="51">
        <f t="shared" si="30"/>
        <v>11.720000000000001</v>
      </c>
      <c r="S80" s="52">
        <f t="shared" si="31"/>
        <v>46.880000000000003</v>
      </c>
      <c r="T80" s="53">
        <f t="shared" si="32"/>
        <v>0.60911246804368357</v>
      </c>
    </row>
    <row r="81" ht="15.95" customHeight="1">
      <c r="A81" s="342" t="s">
        <v>485</v>
      </c>
      <c r="B81" s="376" t="s">
        <v>108</v>
      </c>
      <c r="C81" s="59" t="str">
        <f>VLOOKUP(B81,'New template'!A:L,2,FALSE)</f>
        <v>E05369</v>
      </c>
      <c r="D81" s="377">
        <v>536</v>
      </c>
      <c r="E81" s="377">
        <v>268</v>
      </c>
      <c r="F81" s="379">
        <v>0.90000000000000002</v>
      </c>
      <c r="G81" s="44">
        <f t="shared" si="22"/>
        <v>26</v>
      </c>
      <c r="H81" s="45">
        <f t="shared" si="23"/>
        <v>3.7614199999999998</v>
      </c>
      <c r="I81" s="45">
        <f t="shared" si="24"/>
        <v>2016.1211199999998</v>
      </c>
      <c r="J81" s="45">
        <f t="shared" si="25"/>
        <v>0.48898459999999999</v>
      </c>
      <c r="K81" s="46">
        <f t="shared" si="26"/>
        <v>1754.0253743999999</v>
      </c>
      <c r="L81" s="47">
        <v>0.20000000000000001</v>
      </c>
      <c r="M81" s="48">
        <f t="shared" si="27"/>
        <v>350.80507488000001</v>
      </c>
      <c r="N81" s="49">
        <v>0.050000000000000003</v>
      </c>
      <c r="O81" s="50">
        <f t="shared" si="28"/>
        <v>87.701268720000002</v>
      </c>
      <c r="P81" s="49">
        <v>0.050000000000000003</v>
      </c>
      <c r="Q81" s="50">
        <f t="shared" si="29"/>
        <v>87.701268720000002</v>
      </c>
      <c r="R81" s="51">
        <f t="shared" si="30"/>
        <v>2.29</v>
      </c>
      <c r="S81" s="52">
        <f t="shared" si="31"/>
        <v>1227.4400000000001</v>
      </c>
      <c r="T81" s="53">
        <f t="shared" si="32"/>
        <v>0.6088126292729874</v>
      </c>
    </row>
    <row r="82" ht="15.95" customHeight="1">
      <c r="A82" s="342" t="s">
        <v>485</v>
      </c>
      <c r="B82" s="376" t="s">
        <v>110</v>
      </c>
      <c r="C82" s="59" t="str">
        <f>VLOOKUP(B82,'New template'!A:L,2,FALSE)</f>
        <v>E03177</v>
      </c>
      <c r="D82" s="377">
        <v>643</v>
      </c>
      <c r="E82" s="377">
        <v>268</v>
      </c>
      <c r="F82" s="379">
        <v>0.90000000000000002</v>
      </c>
      <c r="G82" s="44">
        <f t="shared" si="22"/>
        <v>26</v>
      </c>
      <c r="H82" s="45">
        <f t="shared" si="23"/>
        <v>3.7614199999999998</v>
      </c>
      <c r="I82" s="45">
        <f t="shared" si="24"/>
        <v>2418.5930599999997</v>
      </c>
      <c r="J82" s="45">
        <f t="shared" si="25"/>
        <v>0.48898459999999999</v>
      </c>
      <c r="K82" s="46">
        <f t="shared" si="26"/>
        <v>2104.1759622</v>
      </c>
      <c r="L82" s="47">
        <v>0.20000000000000001</v>
      </c>
      <c r="M82" s="48">
        <f t="shared" si="27"/>
        <v>420.83519244000001</v>
      </c>
      <c r="N82" s="49">
        <v>0.050000000000000003</v>
      </c>
      <c r="O82" s="50">
        <f t="shared" si="28"/>
        <v>105.20879811</v>
      </c>
      <c r="P82" s="49">
        <v>0.050000000000000003</v>
      </c>
      <c r="Q82" s="50">
        <f t="shared" si="29"/>
        <v>105.20879811</v>
      </c>
      <c r="R82" s="51">
        <f t="shared" si="30"/>
        <v>2.29</v>
      </c>
      <c r="S82" s="52">
        <f t="shared" si="31"/>
        <v>1472.47</v>
      </c>
      <c r="T82" s="53">
        <f t="shared" si="32"/>
        <v>0.6088126292729874</v>
      </c>
    </row>
    <row r="83" ht="15.95" customHeight="1">
      <c r="A83" s="342" t="s">
        <v>485</v>
      </c>
      <c r="B83" s="376" t="s">
        <v>112</v>
      </c>
      <c r="C83" s="59" t="str">
        <f>VLOOKUP(B83,'New template'!A:L,2,FALSE)</f>
        <v>E04524</v>
      </c>
      <c r="D83" s="377">
        <v>8</v>
      </c>
      <c r="E83" s="377">
        <v>298</v>
      </c>
      <c r="F83" s="378">
        <v>0.5</v>
      </c>
      <c r="G83" s="44">
        <f t="shared" si="22"/>
        <v>149</v>
      </c>
      <c r="H83" s="45">
        <f t="shared" si="23"/>
        <v>21.55583</v>
      </c>
      <c r="I83" s="45">
        <f t="shared" si="24"/>
        <v>172.44664</v>
      </c>
      <c r="J83" s="45">
        <f t="shared" si="25"/>
        <v>2.8022579000000003</v>
      </c>
      <c r="K83" s="46">
        <f t="shared" si="26"/>
        <v>150.0285768</v>
      </c>
      <c r="L83" s="47">
        <v>0.20000000000000001</v>
      </c>
      <c r="M83" s="48">
        <f t="shared" si="27"/>
        <v>30.00571536</v>
      </c>
      <c r="N83" s="49">
        <v>0.050000000000000003</v>
      </c>
      <c r="O83" s="50">
        <f t="shared" si="28"/>
        <v>7.50142884</v>
      </c>
      <c r="P83" s="49">
        <v>0.050000000000000003</v>
      </c>
      <c r="Q83" s="50">
        <f t="shared" si="29"/>
        <v>7.50142884</v>
      </c>
      <c r="R83" s="51">
        <f t="shared" si="30"/>
        <v>13.130000000000001</v>
      </c>
      <c r="S83" s="52">
        <f t="shared" si="31"/>
        <v>105.04000000000001</v>
      </c>
      <c r="T83" s="53">
        <f t="shared" si="32"/>
        <v>0.60911595610097136</v>
      </c>
    </row>
    <row r="84" ht="15.95" customHeight="1">
      <c r="A84" s="342" t="s">
        <v>485</v>
      </c>
      <c r="B84" s="376" t="s">
        <v>114</v>
      </c>
      <c r="C84" s="59" t="str">
        <f>VLOOKUP(B84,'New template'!A:L,2,FALSE)</f>
        <v>E06529</v>
      </c>
      <c r="D84" s="377">
        <v>20</v>
      </c>
      <c r="E84" s="377">
        <v>448</v>
      </c>
      <c r="F84" s="379">
        <v>0.52000000000000002</v>
      </c>
      <c r="G84" s="44">
        <f t="shared" si="22"/>
        <v>215</v>
      </c>
      <c r="H84" s="45">
        <f t="shared" si="23"/>
        <v>31.104049999999997</v>
      </c>
      <c r="I84" s="45">
        <f t="shared" si="24"/>
        <v>622.0809999999999</v>
      </c>
      <c r="J84" s="45">
        <f t="shared" si="25"/>
        <v>4.0435264999999996</v>
      </c>
      <c r="K84" s="46">
        <f t="shared" si="26"/>
        <v>541.21046999999999</v>
      </c>
      <c r="L84" s="47">
        <v>0.20000000000000001</v>
      </c>
      <c r="M84" s="48">
        <f t="shared" si="27"/>
        <v>108.24209400000001</v>
      </c>
      <c r="N84" s="49">
        <v>0.050000000000000003</v>
      </c>
      <c r="O84" s="50">
        <f t="shared" si="28"/>
        <v>27.060523500000002</v>
      </c>
      <c r="P84" s="49">
        <v>0.050000000000000003</v>
      </c>
      <c r="Q84" s="50">
        <f t="shared" si="29"/>
        <v>27.060523500000002</v>
      </c>
      <c r="R84" s="51">
        <f t="shared" si="30"/>
        <v>18.940000000000001</v>
      </c>
      <c r="S84" s="52">
        <f t="shared" si="31"/>
        <v>378.80000000000001</v>
      </c>
      <c r="T84" s="53">
        <f t="shared" si="32"/>
        <v>0.60892391826787839</v>
      </c>
    </row>
    <row r="85" ht="15.95" customHeight="1">
      <c r="A85" s="342" t="s">
        <v>485</v>
      </c>
      <c r="B85" s="376" t="s">
        <v>116</v>
      </c>
      <c r="C85" s="59" t="str">
        <f>VLOOKUP(B85,'New template'!A:L,2,FALSE)</f>
        <v>E06530</v>
      </c>
      <c r="D85" s="377">
        <v>9</v>
      </c>
      <c r="E85" s="377">
        <v>498</v>
      </c>
      <c r="F85" s="379">
        <v>0.5</v>
      </c>
      <c r="G85" s="44">
        <f t="shared" si="22"/>
        <v>249</v>
      </c>
      <c r="H85" s="45">
        <f t="shared" si="23"/>
        <v>36.022829999999999</v>
      </c>
      <c r="I85" s="45">
        <f t="shared" si="24"/>
        <v>324.20546999999999</v>
      </c>
      <c r="J85" s="45">
        <f t="shared" si="25"/>
        <v>4.6829679000000004</v>
      </c>
      <c r="K85" s="46">
        <f t="shared" si="26"/>
        <v>282.05875889999999</v>
      </c>
      <c r="L85" s="47">
        <v>0.20000000000000001</v>
      </c>
      <c r="M85" s="48">
        <f t="shared" si="27"/>
        <v>56.411751780000003</v>
      </c>
      <c r="N85" s="49">
        <v>0.050000000000000003</v>
      </c>
      <c r="O85" s="50">
        <f t="shared" si="28"/>
        <v>14.102937945000001</v>
      </c>
      <c r="P85" s="49">
        <v>0.050000000000000003</v>
      </c>
      <c r="Q85" s="50">
        <f t="shared" si="29"/>
        <v>14.102937945000001</v>
      </c>
      <c r="R85" s="51">
        <f t="shared" si="30"/>
        <v>21.940000000000001</v>
      </c>
      <c r="S85" s="52">
        <f t="shared" si="31"/>
        <v>197.46000000000001</v>
      </c>
      <c r="T85" s="53">
        <f t="shared" si="32"/>
        <v>0.6090582000359217</v>
      </c>
    </row>
    <row r="86" ht="15.95" customHeight="1">
      <c r="A86" s="342" t="s">
        <v>485</v>
      </c>
      <c r="B86" s="376" t="s">
        <v>122</v>
      </c>
      <c r="C86" s="59" t="str">
        <f>VLOOKUP(B86,'New template'!A:L,2,FALSE)</f>
        <v>E06307</v>
      </c>
      <c r="D86" s="377">
        <v>3</v>
      </c>
      <c r="E86" s="377">
        <v>428</v>
      </c>
      <c r="F86" s="378">
        <v>0</v>
      </c>
      <c r="G86" s="44">
        <f t="shared" si="22"/>
        <v>428</v>
      </c>
      <c r="H86" s="45">
        <f t="shared" si="23"/>
        <v>61.918759999999999</v>
      </c>
      <c r="I86" s="45">
        <f t="shared" si="24"/>
        <v>185.75628</v>
      </c>
      <c r="J86" s="45">
        <f t="shared" si="25"/>
        <v>8.0494388000000008</v>
      </c>
      <c r="K86" s="46">
        <f t="shared" si="26"/>
        <v>161.60796360000001</v>
      </c>
      <c r="L86" s="47">
        <v>0.20000000000000001</v>
      </c>
      <c r="M86" s="48">
        <f t="shared" si="27"/>
        <v>32.321592720000005</v>
      </c>
      <c r="N86" s="49">
        <v>0.050000000000000003</v>
      </c>
      <c r="O86" s="50">
        <f t="shared" si="28"/>
        <v>8.0803981800000013</v>
      </c>
      <c r="P86" s="49">
        <v>0.050000000000000003</v>
      </c>
      <c r="Q86" s="50">
        <f t="shared" si="29"/>
        <v>8.0803981800000013</v>
      </c>
      <c r="R86" s="51">
        <f t="shared" si="30"/>
        <v>37.710000000000001</v>
      </c>
      <c r="S86" s="52">
        <f t="shared" si="31"/>
        <v>113.13</v>
      </c>
      <c r="T86" s="53">
        <f t="shared" si="32"/>
        <v>0.60902382412050882</v>
      </c>
    </row>
    <row r="87" ht="15.95" customHeight="1">
      <c r="A87" s="342" t="s">
        <v>485</v>
      </c>
      <c r="B87" s="376" t="s">
        <v>122</v>
      </c>
      <c r="C87" s="59" t="str">
        <f>VLOOKUP(B87,'New template'!A:L,2,FALSE)</f>
        <v>E06307</v>
      </c>
      <c r="D87" s="377">
        <v>177</v>
      </c>
      <c r="E87" s="377">
        <v>428</v>
      </c>
      <c r="F87" s="378">
        <v>0.65000000000000002</v>
      </c>
      <c r="G87" s="44">
        <f t="shared" si="22"/>
        <v>149</v>
      </c>
      <c r="H87" s="45">
        <f t="shared" si="23"/>
        <v>21.55583</v>
      </c>
      <c r="I87" s="45">
        <f t="shared" si="24"/>
        <v>3815.3819100000001</v>
      </c>
      <c r="J87" s="45">
        <f t="shared" si="25"/>
        <v>2.8022579000000003</v>
      </c>
      <c r="K87" s="46">
        <f t="shared" si="26"/>
        <v>3319.3822617000001</v>
      </c>
      <c r="L87" s="47">
        <v>0.20000000000000001</v>
      </c>
      <c r="M87" s="48">
        <f t="shared" si="27"/>
        <v>663.87645234000001</v>
      </c>
      <c r="N87" s="49">
        <v>0.050000000000000003</v>
      </c>
      <c r="O87" s="50">
        <f t="shared" si="28"/>
        <v>165.969113085</v>
      </c>
      <c r="P87" s="49">
        <v>0.050000000000000003</v>
      </c>
      <c r="Q87" s="50">
        <f t="shared" si="29"/>
        <v>165.969113085</v>
      </c>
      <c r="R87" s="51">
        <f t="shared" si="30"/>
        <v>13.130000000000001</v>
      </c>
      <c r="S87" s="52">
        <f t="shared" si="31"/>
        <v>2324.0100000000002</v>
      </c>
      <c r="T87" s="53">
        <f t="shared" si="32"/>
        <v>0.60911595610097136</v>
      </c>
    </row>
    <row r="88" ht="15.95" customHeight="1">
      <c r="A88" s="342" t="s">
        <v>485</v>
      </c>
      <c r="B88" s="376" t="s">
        <v>124</v>
      </c>
      <c r="C88" s="59" t="str">
        <f>VLOOKUP(B88,'New template'!A:L,2,FALSE)</f>
        <v>E05703</v>
      </c>
      <c r="D88" s="377">
        <v>7</v>
      </c>
      <c r="E88" s="377">
        <v>298</v>
      </c>
      <c r="F88" s="378">
        <v>0.67000000000000004</v>
      </c>
      <c r="G88" s="44">
        <f t="shared" si="22"/>
        <v>98</v>
      </c>
      <c r="H88" s="45">
        <f t="shared" si="23"/>
        <v>14.177659999999999</v>
      </c>
      <c r="I88" s="45">
        <f t="shared" si="24"/>
        <v>99.243619999999993</v>
      </c>
      <c r="J88" s="45">
        <f t="shared" si="25"/>
        <v>1.8430958</v>
      </c>
      <c r="K88" s="46">
        <f t="shared" si="26"/>
        <v>86.34194939999999</v>
      </c>
      <c r="L88" s="47">
        <v>0.20000000000000001</v>
      </c>
      <c r="M88" s="48">
        <f t="shared" si="27"/>
        <v>17.268389879999997</v>
      </c>
      <c r="N88" s="49">
        <v>0.050000000000000003</v>
      </c>
      <c r="O88" s="50">
        <f t="shared" si="28"/>
        <v>4.3170974699999993</v>
      </c>
      <c r="P88" s="49">
        <v>0.050000000000000003</v>
      </c>
      <c r="Q88" s="50">
        <f t="shared" si="29"/>
        <v>4.3170974699999993</v>
      </c>
      <c r="R88" s="51">
        <f t="shared" si="30"/>
        <v>8.6300000000000008</v>
      </c>
      <c r="S88" s="52">
        <f t="shared" si="31"/>
        <v>60.410000000000004</v>
      </c>
      <c r="T88" s="53">
        <f t="shared" si="32"/>
        <v>0.60870411619406872</v>
      </c>
    </row>
    <row r="89" ht="15.95" customHeight="1">
      <c r="A89" s="342" t="s">
        <v>485</v>
      </c>
      <c r="B89" s="376" t="s">
        <v>124</v>
      </c>
      <c r="C89" s="59" t="str">
        <f>VLOOKUP(B89,'New template'!A:L,2,FALSE)</f>
        <v>E05703</v>
      </c>
      <c r="D89" s="377">
        <v>1</v>
      </c>
      <c r="E89" s="377">
        <v>298</v>
      </c>
      <c r="F89" s="378">
        <v>0</v>
      </c>
      <c r="G89" s="44">
        <f t="shared" si="22"/>
        <v>298</v>
      </c>
      <c r="H89" s="45">
        <f t="shared" si="23"/>
        <v>43.111660000000001</v>
      </c>
      <c r="I89" s="45">
        <f t="shared" si="24"/>
        <v>43.111660000000001</v>
      </c>
      <c r="J89" s="45">
        <f t="shared" si="25"/>
        <v>5.6045158000000006</v>
      </c>
      <c r="K89" s="46">
        <f t="shared" si="26"/>
        <v>37.507144199999999</v>
      </c>
      <c r="L89" s="47">
        <v>0.20000000000000001</v>
      </c>
      <c r="M89" s="48">
        <f t="shared" si="27"/>
        <v>7.50142884</v>
      </c>
      <c r="N89" s="49">
        <v>0.050000000000000003</v>
      </c>
      <c r="O89" s="50">
        <f t="shared" si="28"/>
        <v>1.87535721</v>
      </c>
      <c r="P89" s="49">
        <v>0.050000000000000003</v>
      </c>
      <c r="Q89" s="50">
        <f t="shared" si="29"/>
        <v>1.87535721</v>
      </c>
      <c r="R89" s="51">
        <f t="shared" si="30"/>
        <v>26.260000000000002</v>
      </c>
      <c r="S89" s="52">
        <f t="shared" si="31"/>
        <v>26.260000000000002</v>
      </c>
      <c r="T89" s="53">
        <f t="shared" si="32"/>
        <v>0.60911595610097136</v>
      </c>
    </row>
    <row r="90" ht="15.95" customHeight="1">
      <c r="A90" s="342" t="s">
        <v>485</v>
      </c>
      <c r="B90" s="376" t="s">
        <v>126</v>
      </c>
      <c r="C90" s="59" t="str">
        <f>VLOOKUP(B90,'New template'!A:L,2,FALSE)</f>
        <v>E06213</v>
      </c>
      <c r="D90" s="377">
        <v>5</v>
      </c>
      <c r="E90" s="377">
        <v>398</v>
      </c>
      <c r="F90" s="378">
        <v>0.68999999999999995</v>
      </c>
      <c r="G90" s="44">
        <f t="shared" si="22"/>
        <v>123</v>
      </c>
      <c r="H90" s="45">
        <f t="shared" si="23"/>
        <v>17.794409999999999</v>
      </c>
      <c r="I90" s="45">
        <f t="shared" si="24"/>
        <v>88.972049999999996</v>
      </c>
      <c r="J90" s="45">
        <f t="shared" si="25"/>
        <v>2.3132733000000001</v>
      </c>
      <c r="K90" s="46">
        <f t="shared" si="26"/>
        <v>77.405683499999995</v>
      </c>
      <c r="L90" s="47">
        <v>0.20000000000000001</v>
      </c>
      <c r="M90" s="48">
        <f t="shared" si="27"/>
        <v>15.4811367</v>
      </c>
      <c r="N90" s="49">
        <v>0.050000000000000003</v>
      </c>
      <c r="O90" s="50">
        <f t="shared" si="28"/>
        <v>3.8702841750000001</v>
      </c>
      <c r="P90" s="49">
        <v>0.050000000000000003</v>
      </c>
      <c r="Q90" s="50">
        <f t="shared" si="29"/>
        <v>3.8702841750000001</v>
      </c>
      <c r="R90" s="51">
        <f t="shared" si="30"/>
        <v>10.84</v>
      </c>
      <c r="S90" s="52">
        <f t="shared" si="31"/>
        <v>54.200000000000003</v>
      </c>
      <c r="T90" s="53">
        <f t="shared" si="32"/>
        <v>0.60918007396704932</v>
      </c>
    </row>
    <row r="91" ht="15.95" customHeight="1">
      <c r="A91" s="342" t="s">
        <v>485</v>
      </c>
      <c r="B91" s="376" t="s">
        <v>128</v>
      </c>
      <c r="C91" s="59" t="str">
        <f>VLOOKUP(B91,'New template'!A:L,2,FALSE)</f>
        <v>E06212</v>
      </c>
      <c r="D91" s="377">
        <v>13</v>
      </c>
      <c r="E91" s="377">
        <v>498</v>
      </c>
      <c r="F91" s="379">
        <v>0.69999999999999996</v>
      </c>
      <c r="G91" s="44">
        <f t="shared" si="22"/>
        <v>149</v>
      </c>
      <c r="H91" s="45">
        <f t="shared" si="23"/>
        <v>21.55583</v>
      </c>
      <c r="I91" s="45">
        <f t="shared" si="24"/>
        <v>280.22579000000002</v>
      </c>
      <c r="J91" s="45">
        <f t="shared" si="25"/>
        <v>2.8022579000000003</v>
      </c>
      <c r="K91" s="46">
        <f t="shared" si="26"/>
        <v>243.79643729999998</v>
      </c>
      <c r="L91" s="47">
        <v>0.20000000000000001</v>
      </c>
      <c r="M91" s="48">
        <f t="shared" si="27"/>
        <v>48.759287459999996</v>
      </c>
      <c r="N91" s="49">
        <v>0.050000000000000003</v>
      </c>
      <c r="O91" s="50">
        <f t="shared" si="28"/>
        <v>12.189821864999999</v>
      </c>
      <c r="P91" s="49">
        <v>0.050000000000000003</v>
      </c>
      <c r="Q91" s="50">
        <f t="shared" si="29"/>
        <v>12.189821864999999</v>
      </c>
      <c r="R91" s="51">
        <f t="shared" si="30"/>
        <v>13.130000000000001</v>
      </c>
      <c r="S91" s="52">
        <f t="shared" si="31"/>
        <v>170.69</v>
      </c>
      <c r="T91" s="53">
        <f t="shared" si="32"/>
        <v>0.60911595610097125</v>
      </c>
    </row>
    <row r="92" ht="15.95" customHeight="1">
      <c r="A92" s="342" t="s">
        <v>485</v>
      </c>
      <c r="B92" s="376" t="s">
        <v>130</v>
      </c>
      <c r="C92" s="59" t="str">
        <f>VLOOKUP(B92,'New template'!A:L,2,FALSE)</f>
        <v>E04522</v>
      </c>
      <c r="D92" s="377">
        <v>6</v>
      </c>
      <c r="E92" s="377">
        <v>198</v>
      </c>
      <c r="F92" s="378">
        <v>0.75</v>
      </c>
      <c r="G92" s="44">
        <f t="shared" si="22"/>
        <v>49</v>
      </c>
      <c r="H92" s="45">
        <f t="shared" si="23"/>
        <v>7.0888299999999997</v>
      </c>
      <c r="I92" s="45">
        <f t="shared" si="24"/>
        <v>42.532979999999995</v>
      </c>
      <c r="J92" s="45">
        <f t="shared" si="25"/>
        <v>0.92154789999999998</v>
      </c>
      <c r="K92" s="46">
        <f t="shared" si="26"/>
        <v>37.003692599999994</v>
      </c>
      <c r="L92" s="47">
        <v>0.20000000000000001</v>
      </c>
      <c r="M92" s="48">
        <f t="shared" si="27"/>
        <v>7.4007385199999991</v>
      </c>
      <c r="N92" s="49">
        <v>0.050000000000000003</v>
      </c>
      <c r="O92" s="50">
        <f t="shared" si="28"/>
        <v>1.8501846299999998</v>
      </c>
      <c r="P92" s="49">
        <v>0.050000000000000003</v>
      </c>
      <c r="Q92" s="50">
        <f t="shared" si="29"/>
        <v>1.8501846299999998</v>
      </c>
      <c r="R92" s="51">
        <f t="shared" si="30"/>
        <v>4.3200000000000003</v>
      </c>
      <c r="S92" s="52">
        <f t="shared" si="31"/>
        <v>25.920000000000002</v>
      </c>
      <c r="T92" s="53">
        <f t="shared" si="32"/>
        <v>0.60940945120703993</v>
      </c>
    </row>
    <row r="93" ht="15.95" customHeight="1">
      <c r="A93" s="342" t="s">
        <v>485</v>
      </c>
      <c r="B93" s="376" t="s">
        <v>320</v>
      </c>
      <c r="C93" s="40" t="s">
        <v>546</v>
      </c>
      <c r="D93" s="377">
        <v>77</v>
      </c>
      <c r="E93" s="377">
        <v>178</v>
      </c>
      <c r="F93" s="379">
        <v>0.29999999999999999</v>
      </c>
      <c r="G93" s="44">
        <f t="shared" si="22"/>
        <v>124</v>
      </c>
      <c r="H93" s="45">
        <f t="shared" si="23"/>
        <v>17.939080000000001</v>
      </c>
      <c r="I93" s="45">
        <f t="shared" si="24"/>
        <v>1381.30916</v>
      </c>
      <c r="J93" s="45">
        <f t="shared" si="25"/>
        <v>2.3320804000000002</v>
      </c>
      <c r="K93" s="46">
        <f t="shared" si="26"/>
        <v>1201.7389691999999</v>
      </c>
      <c r="L93" s="47">
        <v>0.20000000000000001</v>
      </c>
      <c r="M93" s="48">
        <f t="shared" si="27"/>
        <v>240.34779384000001</v>
      </c>
      <c r="N93" s="49">
        <v>0.050000000000000003</v>
      </c>
      <c r="O93" s="50">
        <f t="shared" si="28"/>
        <v>60.086948460000002</v>
      </c>
      <c r="P93" s="49">
        <v>0.050000000000000003</v>
      </c>
      <c r="Q93" s="50">
        <f t="shared" si="29"/>
        <v>60.086948460000002</v>
      </c>
      <c r="R93" s="51">
        <f t="shared" si="30"/>
        <v>10.92</v>
      </c>
      <c r="S93" s="52">
        <f t="shared" si="31"/>
        <v>840.84000000000003</v>
      </c>
      <c r="T93" s="53">
        <f t="shared" si="32"/>
        <v>0.60872686893642258</v>
      </c>
    </row>
    <row r="94" ht="15.95" customHeight="1">
      <c r="A94" s="342" t="s">
        <v>485</v>
      </c>
      <c r="B94" s="376" t="s">
        <v>320</v>
      </c>
      <c r="C94" s="40" t="s">
        <v>546</v>
      </c>
      <c r="D94" s="377">
        <v>31</v>
      </c>
      <c r="E94" s="377">
        <v>178</v>
      </c>
      <c r="F94" s="378">
        <v>0</v>
      </c>
      <c r="G94" s="44">
        <f t="shared" si="22"/>
        <v>178</v>
      </c>
      <c r="H94" s="45">
        <f t="shared" si="23"/>
        <v>25.751259999999998</v>
      </c>
      <c r="I94" s="45">
        <f t="shared" si="24"/>
        <v>798.28905999999995</v>
      </c>
      <c r="J94" s="45">
        <f t="shared" si="25"/>
        <v>3.3476637999999999</v>
      </c>
      <c r="K94" s="46">
        <f t="shared" si="26"/>
        <v>694.51148219999993</v>
      </c>
      <c r="L94" s="47">
        <v>0.20000000000000001</v>
      </c>
      <c r="M94" s="48">
        <f t="shared" si="27"/>
        <v>138.90229643999999</v>
      </c>
      <c r="N94" s="49">
        <v>0.050000000000000003</v>
      </c>
      <c r="O94" s="50">
        <f t="shared" si="28"/>
        <v>34.725574109999997</v>
      </c>
      <c r="P94" s="49">
        <v>0.050000000000000003</v>
      </c>
      <c r="Q94" s="50">
        <f t="shared" si="29"/>
        <v>34.725574109999997</v>
      </c>
      <c r="R94" s="51">
        <f t="shared" si="30"/>
        <v>15.68</v>
      </c>
      <c r="S94" s="52">
        <f t="shared" si="31"/>
        <v>486.07999999999998</v>
      </c>
      <c r="T94" s="53">
        <f t="shared" si="32"/>
        <v>0.60890224400670101</v>
      </c>
    </row>
    <row r="95" ht="15.95" customHeight="1">
      <c r="A95" s="342" t="s">
        <v>485</v>
      </c>
      <c r="B95" s="376" t="s">
        <v>321</v>
      </c>
      <c r="C95" s="40" t="s">
        <v>548</v>
      </c>
      <c r="D95" s="377">
        <v>9</v>
      </c>
      <c r="E95" s="377">
        <v>268</v>
      </c>
      <c r="F95" s="378">
        <v>0.34000000000000002</v>
      </c>
      <c r="G95" s="44">
        <f t="shared" si="22"/>
        <v>176</v>
      </c>
      <c r="H95" s="45">
        <f t="shared" si="23"/>
        <v>25.461919999999999</v>
      </c>
      <c r="I95" s="45">
        <f t="shared" si="24"/>
        <v>229.15727999999999</v>
      </c>
      <c r="J95" s="45">
        <f t="shared" si="25"/>
        <v>3.3100496000000001</v>
      </c>
      <c r="K95" s="46">
        <f t="shared" si="26"/>
        <v>199.36683360000001</v>
      </c>
      <c r="L95" s="47">
        <v>0.20000000000000001</v>
      </c>
      <c r="M95" s="48">
        <f t="shared" si="27"/>
        <v>39.873366720000007</v>
      </c>
      <c r="N95" s="49">
        <v>0.050000000000000003</v>
      </c>
      <c r="O95" s="50">
        <f t="shared" si="28"/>
        <v>9.9683416800000018</v>
      </c>
      <c r="P95" s="49">
        <v>0.050000000000000003</v>
      </c>
      <c r="Q95" s="50">
        <f t="shared" si="29"/>
        <v>9.9683416800000018</v>
      </c>
      <c r="R95" s="51">
        <f t="shared" si="30"/>
        <v>15.51</v>
      </c>
      <c r="S95" s="52">
        <f t="shared" si="31"/>
        <v>139.59</v>
      </c>
      <c r="T95" s="53">
        <f t="shared" si="32"/>
        <v>0.60914495057717566</v>
      </c>
    </row>
    <row r="96" ht="15.95" customHeight="1">
      <c r="A96" s="342" t="s">
        <v>485</v>
      </c>
      <c r="B96" s="376" t="s">
        <v>298</v>
      </c>
      <c r="C96" s="59" t="str">
        <f>VLOOKUP(B96,'New template'!A:L,2,FALSE)</f>
        <v>E06942</v>
      </c>
      <c r="D96" s="377">
        <v>11</v>
      </c>
      <c r="E96" s="377">
        <v>198</v>
      </c>
      <c r="F96" s="378">
        <v>0.25</v>
      </c>
      <c r="G96" s="44">
        <f t="shared" si="22"/>
        <v>148</v>
      </c>
      <c r="H96" s="45">
        <f t="shared" si="23"/>
        <v>21.411159999999999</v>
      </c>
      <c r="I96" s="45">
        <f t="shared" si="24"/>
        <v>235.52275999999998</v>
      </c>
      <c r="J96" s="45">
        <f t="shared" si="25"/>
        <v>2.7834507999999998</v>
      </c>
      <c r="K96" s="46">
        <f t="shared" si="26"/>
        <v>204.90480119999998</v>
      </c>
      <c r="L96" s="47">
        <v>0.20000000000000001</v>
      </c>
      <c r="M96" s="48">
        <f t="shared" si="27"/>
        <v>40.980960240000002</v>
      </c>
      <c r="N96" s="49">
        <v>0.050000000000000003</v>
      </c>
      <c r="O96" s="50">
        <f t="shared" si="28"/>
        <v>10.24524006</v>
      </c>
      <c r="P96" s="49">
        <v>0.050000000000000003</v>
      </c>
      <c r="Q96" s="50">
        <f t="shared" si="29"/>
        <v>10.24524006</v>
      </c>
      <c r="R96" s="51">
        <f t="shared" si="30"/>
        <v>13.039999999999999</v>
      </c>
      <c r="S96" s="52">
        <f t="shared" si="31"/>
        <v>143.44</v>
      </c>
      <c r="T96" s="53">
        <f t="shared" si="32"/>
        <v>0.60902818903786626</v>
      </c>
    </row>
    <row r="97" ht="15.95" customHeight="1">
      <c r="A97" s="342" t="s">
        <v>485</v>
      </c>
      <c r="B97" s="376" t="s">
        <v>298</v>
      </c>
      <c r="C97" s="59" t="str">
        <f>VLOOKUP(B97,'New template'!A:L,2,FALSE)</f>
        <v>E06942</v>
      </c>
      <c r="D97" s="377">
        <v>6</v>
      </c>
      <c r="E97" s="377">
        <v>198</v>
      </c>
      <c r="F97" s="378">
        <v>0</v>
      </c>
      <c r="G97" s="44">
        <f t="shared" si="22"/>
        <v>198</v>
      </c>
      <c r="H97" s="45">
        <f t="shared" si="23"/>
        <v>28.644659999999998</v>
      </c>
      <c r="I97" s="45">
        <f t="shared" si="24"/>
        <v>171.86795999999998</v>
      </c>
      <c r="J97" s="45">
        <f t="shared" si="25"/>
        <v>3.7238058000000001</v>
      </c>
      <c r="K97" s="46">
        <f t="shared" si="26"/>
        <v>149.52512519999999</v>
      </c>
      <c r="L97" s="47">
        <v>0.20000000000000001</v>
      </c>
      <c r="M97" s="48">
        <f t="shared" si="27"/>
        <v>29.905025039999998</v>
      </c>
      <c r="N97" s="49">
        <v>0.050000000000000003</v>
      </c>
      <c r="O97" s="50">
        <f t="shared" si="28"/>
        <v>7.4762562599999995</v>
      </c>
      <c r="P97" s="49">
        <v>0.050000000000000003</v>
      </c>
      <c r="Q97" s="50">
        <f t="shared" si="29"/>
        <v>7.4762562599999995</v>
      </c>
      <c r="R97" s="51">
        <f t="shared" si="30"/>
        <v>17.440000000000001</v>
      </c>
      <c r="S97" s="52">
        <f t="shared" si="31"/>
        <v>104.64000000000001</v>
      </c>
      <c r="T97" s="53">
        <f t="shared" si="32"/>
        <v>0.60883948351979056</v>
      </c>
    </row>
    <row r="98" ht="15.95" customHeight="1">
      <c r="A98" s="342" t="s">
        <v>485</v>
      </c>
      <c r="B98" s="376" t="s">
        <v>132</v>
      </c>
      <c r="C98" s="59" t="str">
        <f>VLOOKUP(B98,'New template'!A:L,2,FALSE)</f>
        <v>E05373</v>
      </c>
      <c r="D98" s="377">
        <v>6</v>
      </c>
      <c r="E98" s="377">
        <v>108</v>
      </c>
      <c r="F98" s="378">
        <v>0.5</v>
      </c>
      <c r="G98" s="44">
        <f t="shared" si="22"/>
        <v>54</v>
      </c>
      <c r="H98" s="45">
        <f t="shared" si="23"/>
        <v>7.8121799999999997</v>
      </c>
      <c r="I98" s="45">
        <f t="shared" si="24"/>
        <v>46.873080000000002</v>
      </c>
      <c r="J98" s="45">
        <f t="shared" si="25"/>
        <v>1.0155833999999999</v>
      </c>
      <c r="K98" s="46">
        <f t="shared" si="26"/>
        <v>40.779579599999998</v>
      </c>
      <c r="L98" s="47">
        <v>0.20000000000000001</v>
      </c>
      <c r="M98" s="48">
        <f t="shared" si="27"/>
        <v>8.15591592</v>
      </c>
      <c r="N98" s="49">
        <v>0.050000000000000003</v>
      </c>
      <c r="O98" s="50">
        <f t="shared" si="28"/>
        <v>2.03897898</v>
      </c>
      <c r="P98" s="49">
        <v>0.050000000000000003</v>
      </c>
      <c r="Q98" s="50">
        <f t="shared" si="29"/>
        <v>2.03897898</v>
      </c>
      <c r="R98" s="51">
        <f t="shared" si="30"/>
        <v>4.7599999999999998</v>
      </c>
      <c r="S98" s="52">
        <f t="shared" si="31"/>
        <v>28.559999999999999</v>
      </c>
      <c r="T98" s="53">
        <f t="shared" si="32"/>
        <v>0.60930495713104404</v>
      </c>
    </row>
    <row r="99" ht="15.95" customHeight="1">
      <c r="A99" s="342" t="s">
        <v>485</v>
      </c>
      <c r="B99" s="376" t="s">
        <v>132</v>
      </c>
      <c r="C99" s="59" t="str">
        <f>VLOOKUP(B99,'New template'!A:L,2,FALSE)</f>
        <v>E05373</v>
      </c>
      <c r="D99" s="377">
        <v>1</v>
      </c>
      <c r="E99" s="377">
        <v>108</v>
      </c>
      <c r="F99" s="378">
        <v>0</v>
      </c>
      <c r="G99" s="44">
        <f t="shared" si="22"/>
        <v>108</v>
      </c>
      <c r="H99" s="45">
        <f t="shared" si="23"/>
        <v>15.624359999999999</v>
      </c>
      <c r="I99" s="45">
        <f t="shared" si="24"/>
        <v>15.624359999999999</v>
      </c>
      <c r="J99" s="45">
        <f t="shared" si="25"/>
        <v>2.0311667999999998</v>
      </c>
      <c r="K99" s="46">
        <f t="shared" si="26"/>
        <v>13.5931932</v>
      </c>
      <c r="L99" s="47">
        <v>0.20000000000000001</v>
      </c>
      <c r="M99" s="48">
        <f t="shared" si="27"/>
        <v>2.71863864</v>
      </c>
      <c r="N99" s="49">
        <v>0.050000000000000003</v>
      </c>
      <c r="O99" s="50">
        <f t="shared" si="28"/>
        <v>0.67965966</v>
      </c>
      <c r="P99" s="49">
        <v>0.050000000000000003</v>
      </c>
      <c r="Q99" s="50">
        <f t="shared" si="29"/>
        <v>0.67965966</v>
      </c>
      <c r="R99" s="51">
        <f t="shared" si="30"/>
        <v>9.5199999999999996</v>
      </c>
      <c r="S99" s="52">
        <f t="shared" si="31"/>
        <v>9.5199999999999996</v>
      </c>
      <c r="T99" s="53">
        <f t="shared" si="32"/>
        <v>0.60930495713104404</v>
      </c>
    </row>
    <row r="100" ht="15.95" customHeight="1">
      <c r="A100" s="342" t="s">
        <v>485</v>
      </c>
      <c r="B100" s="376" t="s">
        <v>373</v>
      </c>
      <c r="C100" s="59" t="str">
        <f>VLOOKUP(B100,'New template'!A:L,2,FALSE)</f>
        <v>E01592</v>
      </c>
      <c r="D100" s="377">
        <v>461</v>
      </c>
      <c r="E100" s="377">
        <v>98</v>
      </c>
      <c r="F100" s="378">
        <v>0.25</v>
      </c>
      <c r="G100" s="44">
        <f t="shared" si="22"/>
        <v>73</v>
      </c>
      <c r="H100" s="45">
        <f t="shared" si="23"/>
        <v>10.56091</v>
      </c>
      <c r="I100" s="45">
        <f t="shared" si="24"/>
        <v>4868.5795099999996</v>
      </c>
      <c r="J100" s="45">
        <f t="shared" si="25"/>
        <v>1.3729183</v>
      </c>
      <c r="K100" s="46">
        <f t="shared" si="26"/>
        <v>4235.6641737</v>
      </c>
      <c r="L100" s="47">
        <v>0.20000000000000001</v>
      </c>
      <c r="M100" s="48">
        <f t="shared" si="27"/>
        <v>847.13283474000002</v>
      </c>
      <c r="N100" s="49">
        <v>0.050000000000000003</v>
      </c>
      <c r="O100" s="50">
        <f t="shared" si="28"/>
        <v>211.78320868500001</v>
      </c>
      <c r="P100" s="49">
        <v>0.050000000000000003</v>
      </c>
      <c r="Q100" s="50">
        <f t="shared" si="29"/>
        <v>211.78320868500001</v>
      </c>
      <c r="R100" s="51">
        <f t="shared" si="30"/>
        <v>6.4299999999999997</v>
      </c>
      <c r="S100" s="52">
        <f t="shared" si="31"/>
        <v>2964.23</v>
      </c>
      <c r="T100" s="53">
        <f t="shared" si="32"/>
        <v>0.60884904804604911</v>
      </c>
    </row>
    <row r="101" ht="15.95" customHeight="1">
      <c r="A101" s="342" t="s">
        <v>485</v>
      </c>
      <c r="B101" s="376" t="s">
        <v>373</v>
      </c>
      <c r="C101" s="59" t="str">
        <f>VLOOKUP(B101,'New template'!A:L,2,FALSE)</f>
        <v>E01592</v>
      </c>
      <c r="D101" s="377">
        <v>143</v>
      </c>
      <c r="E101" s="377">
        <v>98</v>
      </c>
      <c r="F101" s="378">
        <v>0</v>
      </c>
      <c r="G101" s="44">
        <f t="shared" si="22"/>
        <v>98</v>
      </c>
      <c r="H101" s="45">
        <f t="shared" si="23"/>
        <v>14.177659999999999</v>
      </c>
      <c r="I101" s="45">
        <f t="shared" si="24"/>
        <v>2027.4053799999999</v>
      </c>
      <c r="J101" s="45">
        <f t="shared" si="25"/>
        <v>1.8430958</v>
      </c>
      <c r="K101" s="46">
        <f t="shared" si="26"/>
        <v>1763.8426805999998</v>
      </c>
      <c r="L101" s="47">
        <v>0.20000000000000001</v>
      </c>
      <c r="M101" s="48">
        <f t="shared" si="27"/>
        <v>352.76853611999996</v>
      </c>
      <c r="N101" s="49">
        <v>0.050000000000000003</v>
      </c>
      <c r="O101" s="50">
        <f t="shared" si="28"/>
        <v>88.192134029999991</v>
      </c>
      <c r="P101" s="49">
        <v>0.050000000000000003</v>
      </c>
      <c r="Q101" s="50">
        <f t="shared" si="29"/>
        <v>88.192134029999991</v>
      </c>
      <c r="R101" s="51">
        <f t="shared" si="30"/>
        <v>8.6300000000000008</v>
      </c>
      <c r="S101" s="52">
        <f t="shared" si="31"/>
        <v>1234.0900000000001</v>
      </c>
      <c r="T101" s="53">
        <f t="shared" si="32"/>
        <v>0.60870411619406883</v>
      </c>
    </row>
    <row r="102" ht="15.95" customHeight="1">
      <c r="A102" s="342" t="s">
        <v>485</v>
      </c>
      <c r="B102" s="376" t="s">
        <v>136</v>
      </c>
      <c r="C102" s="59" t="str">
        <f>VLOOKUP(B102,'New template'!A:L,2,FALSE)</f>
        <v>E04555</v>
      </c>
      <c r="D102" s="377">
        <v>19</v>
      </c>
      <c r="E102" s="377">
        <v>360</v>
      </c>
      <c r="F102" s="378">
        <v>0.57961111111111097</v>
      </c>
      <c r="G102" s="44">
        <f t="shared" si="22"/>
        <v>151</v>
      </c>
      <c r="H102" s="45">
        <f t="shared" si="23"/>
        <v>21.84517</v>
      </c>
      <c r="I102" s="45">
        <f t="shared" si="24"/>
        <v>415.05822999999998</v>
      </c>
      <c r="J102" s="45">
        <f t="shared" si="25"/>
        <v>2.8398721</v>
      </c>
      <c r="K102" s="46">
        <f t="shared" si="26"/>
        <v>361.10066009999997</v>
      </c>
      <c r="L102" s="47">
        <v>0.20000000000000001</v>
      </c>
      <c r="M102" s="48">
        <f t="shared" si="27"/>
        <v>72.220132019999994</v>
      </c>
      <c r="N102" s="49">
        <v>0.050000000000000003</v>
      </c>
      <c r="O102" s="50">
        <f t="shared" si="28"/>
        <v>18.055033004999999</v>
      </c>
      <c r="P102" s="49">
        <v>0.050000000000000003</v>
      </c>
      <c r="Q102" s="50">
        <f t="shared" si="29"/>
        <v>18.055033004999999</v>
      </c>
      <c r="R102" s="51">
        <f t="shared" si="30"/>
        <v>13.300000000000001</v>
      </c>
      <c r="S102" s="52">
        <f t="shared" si="31"/>
        <v>252.70000000000002</v>
      </c>
      <c r="T102" s="53">
        <f t="shared" si="32"/>
        <v>0.60883023569969941</v>
      </c>
    </row>
    <row r="103" ht="15.95" customHeight="1">
      <c r="A103" s="342" t="s">
        <v>485</v>
      </c>
      <c r="B103" s="376" t="s">
        <v>136</v>
      </c>
      <c r="C103" s="59" t="str">
        <f>VLOOKUP(B103,'New template'!A:L,2,FALSE)</f>
        <v>E04555</v>
      </c>
      <c r="D103" s="377">
        <v>4</v>
      </c>
      <c r="E103" s="377">
        <v>360</v>
      </c>
      <c r="F103" s="378">
        <v>0.26000000000000001</v>
      </c>
      <c r="G103" s="44">
        <f t="shared" si="22"/>
        <v>266</v>
      </c>
      <c r="H103" s="45">
        <f t="shared" si="23"/>
        <v>38.482219999999998</v>
      </c>
      <c r="I103" s="45">
        <f t="shared" si="24"/>
        <v>153.92887999999999</v>
      </c>
      <c r="J103" s="45">
        <f t="shared" si="25"/>
        <v>5.0026885999999999</v>
      </c>
      <c r="K103" s="46">
        <f t="shared" si="26"/>
        <v>133.9181256</v>
      </c>
      <c r="L103" s="47">
        <v>0.20000000000000001</v>
      </c>
      <c r="M103" s="48">
        <f t="shared" si="27"/>
        <v>26.78362512</v>
      </c>
      <c r="N103" s="49">
        <v>0.050000000000000003</v>
      </c>
      <c r="O103" s="50">
        <f t="shared" si="28"/>
        <v>6.69590628</v>
      </c>
      <c r="P103" s="49">
        <v>0.050000000000000003</v>
      </c>
      <c r="Q103" s="50">
        <f t="shared" si="29"/>
        <v>6.69590628</v>
      </c>
      <c r="R103" s="51">
        <f t="shared" si="30"/>
        <v>23.440000000000001</v>
      </c>
      <c r="S103" s="52">
        <f t="shared" si="31"/>
        <v>93.760000000000005</v>
      </c>
      <c r="T103" s="53">
        <f t="shared" si="32"/>
        <v>0.60911246804368357</v>
      </c>
    </row>
    <row r="104" ht="15.95" customHeight="1">
      <c r="A104" s="342" t="s">
        <v>485</v>
      </c>
      <c r="B104" s="376" t="s">
        <v>138</v>
      </c>
      <c r="C104" s="59" t="str">
        <f>VLOOKUP(B104,'New template'!A:L,2,FALSE)</f>
        <v>E05371</v>
      </c>
      <c r="D104" s="377">
        <v>40</v>
      </c>
      <c r="E104" s="377">
        <v>684</v>
      </c>
      <c r="F104" s="378">
        <v>0.70530701754386005</v>
      </c>
      <c r="G104" s="44">
        <f t="shared" ref="G104:G135" si="33">ROUNDDOWN(E104*(1-F104),0)</f>
        <v>201</v>
      </c>
      <c r="H104" s="45">
        <f t="shared" ref="H104:H135" si="34">G104*$C$6</f>
        <v>29.078669999999999</v>
      </c>
      <c r="I104" s="45">
        <f t="shared" ref="I104:I135" si="35">H104*D104</f>
        <v>1163.1468</v>
      </c>
      <c r="J104" s="45">
        <f t="shared" ref="J104:J135" si="36">H104*0.13</f>
        <v>3.7802270999999998</v>
      </c>
      <c r="K104" s="46">
        <f t="shared" ref="K104:K135" si="37">(H104-J104)*D104</f>
        <v>1011.9377159999999</v>
      </c>
      <c r="L104" s="47">
        <v>0.20000000000000001</v>
      </c>
      <c r="M104" s="48">
        <f t="shared" ref="M104:M135" si="38">K104*L104</f>
        <v>202.38754319999998</v>
      </c>
      <c r="N104" s="49">
        <v>0.050000000000000003</v>
      </c>
      <c r="O104" s="50">
        <f t="shared" ref="O104:O135" si="39">K104*N104</f>
        <v>50.596885799999995</v>
      </c>
      <c r="P104" s="49">
        <v>0.050000000000000003</v>
      </c>
      <c r="Q104" s="50">
        <f t="shared" ref="Q104:Q135" si="40">K104*P104</f>
        <v>50.596885799999995</v>
      </c>
      <c r="R104" s="51">
        <f t="shared" ref="R104:R135" si="41">IFERROR(ROUND((K104-M104-O104-Q104)/D104,2),0)</f>
        <v>17.710000000000001</v>
      </c>
      <c r="S104" s="52">
        <f t="shared" ref="S104:S135" si="42">+D104*R104</f>
        <v>708.40000000000009</v>
      </c>
      <c r="T104" s="53">
        <f t="shared" ref="T104:T135" si="43">S104/I104</f>
        <v>0.60903748348875664</v>
      </c>
    </row>
    <row r="105" ht="15.95" customHeight="1">
      <c r="A105" s="342" t="s">
        <v>485</v>
      </c>
      <c r="B105" s="376" t="s">
        <v>138</v>
      </c>
      <c r="C105" s="59" t="str">
        <f>VLOOKUP(B105,'New template'!A:L,2,FALSE)</f>
        <v>E05371</v>
      </c>
      <c r="D105" s="377">
        <v>3</v>
      </c>
      <c r="E105" s="377">
        <v>684</v>
      </c>
      <c r="F105" s="378">
        <v>0.45000000000000001</v>
      </c>
      <c r="G105" s="44">
        <f t="shared" si="33"/>
        <v>376</v>
      </c>
      <c r="H105" s="45">
        <f t="shared" si="34"/>
        <v>54.395919999999997</v>
      </c>
      <c r="I105" s="45">
        <f t="shared" si="35"/>
        <v>163.18776</v>
      </c>
      <c r="J105" s="45">
        <f t="shared" si="36"/>
        <v>7.0714695999999995</v>
      </c>
      <c r="K105" s="46">
        <f t="shared" si="37"/>
        <v>141.9733512</v>
      </c>
      <c r="L105" s="47">
        <v>0.20000000000000001</v>
      </c>
      <c r="M105" s="48">
        <f t="shared" si="38"/>
        <v>28.39467024</v>
      </c>
      <c r="N105" s="49">
        <v>0.050000000000000003</v>
      </c>
      <c r="O105" s="50">
        <f t="shared" si="39"/>
        <v>7.09866756</v>
      </c>
      <c r="P105" s="49">
        <v>0.050000000000000003</v>
      </c>
      <c r="Q105" s="50">
        <f t="shared" si="40"/>
        <v>7.09866756</v>
      </c>
      <c r="R105" s="51">
        <f t="shared" si="41"/>
        <v>33.130000000000003</v>
      </c>
      <c r="S105" s="52">
        <f t="shared" si="42"/>
        <v>99.390000000000015</v>
      </c>
      <c r="T105" s="53">
        <f t="shared" si="43"/>
        <v>0.60905303191857041</v>
      </c>
    </row>
    <row r="106" ht="15.95" customHeight="1">
      <c r="A106" s="342" t="s">
        <v>485</v>
      </c>
      <c r="B106" s="376" t="s">
        <v>142</v>
      </c>
      <c r="C106" s="59" t="str">
        <f>VLOOKUP(B106,'New template'!A:L,2,FALSE)</f>
        <v>E02855</v>
      </c>
      <c r="D106" s="377">
        <v>55</v>
      </c>
      <c r="E106" s="377">
        <v>98</v>
      </c>
      <c r="F106" s="378">
        <v>0.75</v>
      </c>
      <c r="G106" s="44">
        <f t="shared" si="33"/>
        <v>24</v>
      </c>
      <c r="H106" s="45">
        <f t="shared" si="34"/>
        <v>3.4720800000000001</v>
      </c>
      <c r="I106" s="45">
        <f t="shared" si="35"/>
        <v>190.96440000000001</v>
      </c>
      <c r="J106" s="45">
        <f t="shared" si="36"/>
        <v>0.4513704</v>
      </c>
      <c r="K106" s="46">
        <f t="shared" si="37"/>
        <v>166.139028</v>
      </c>
      <c r="L106" s="47">
        <v>0.20000000000000001</v>
      </c>
      <c r="M106" s="48">
        <f t="shared" si="38"/>
        <v>33.227805600000003</v>
      </c>
      <c r="N106" s="49">
        <v>0.050000000000000003</v>
      </c>
      <c r="O106" s="50">
        <f t="shared" si="39"/>
        <v>8.3069514000000009</v>
      </c>
      <c r="P106" s="49">
        <v>0.050000000000000003</v>
      </c>
      <c r="Q106" s="50">
        <f t="shared" si="40"/>
        <v>8.3069514000000009</v>
      </c>
      <c r="R106" s="51">
        <f t="shared" si="41"/>
        <v>2.1099999999999999</v>
      </c>
      <c r="S106" s="52">
        <f t="shared" si="42"/>
        <v>116.05</v>
      </c>
      <c r="T106" s="53">
        <f t="shared" si="43"/>
        <v>0.60770489159235952</v>
      </c>
    </row>
    <row r="107" ht="15.95" customHeight="1">
      <c r="A107" s="342" t="s">
        <v>485</v>
      </c>
      <c r="B107" s="376" t="s">
        <v>144</v>
      </c>
      <c r="C107" s="59" t="str">
        <f>VLOOKUP(B107,'New template'!A:L,2,FALSE)</f>
        <v>E02942</v>
      </c>
      <c r="D107" s="377">
        <v>11</v>
      </c>
      <c r="E107" s="377">
        <v>198</v>
      </c>
      <c r="F107" s="378">
        <v>0.75</v>
      </c>
      <c r="G107" s="44">
        <f t="shared" si="33"/>
        <v>49</v>
      </c>
      <c r="H107" s="45">
        <f t="shared" si="34"/>
        <v>7.0888299999999997</v>
      </c>
      <c r="I107" s="45">
        <f t="shared" si="35"/>
        <v>77.977130000000002</v>
      </c>
      <c r="J107" s="45">
        <f t="shared" si="36"/>
        <v>0.92154789999999998</v>
      </c>
      <c r="K107" s="46">
        <f t="shared" si="37"/>
        <v>67.840103099999993</v>
      </c>
      <c r="L107" s="47">
        <v>0.20000000000000001</v>
      </c>
      <c r="M107" s="48">
        <f t="shared" si="38"/>
        <v>13.568020619999999</v>
      </c>
      <c r="N107" s="49">
        <v>0.050000000000000003</v>
      </c>
      <c r="O107" s="50">
        <f t="shared" si="39"/>
        <v>3.3920051549999997</v>
      </c>
      <c r="P107" s="49">
        <v>0.050000000000000003</v>
      </c>
      <c r="Q107" s="50">
        <f t="shared" si="40"/>
        <v>3.3920051549999997</v>
      </c>
      <c r="R107" s="51">
        <f t="shared" si="41"/>
        <v>4.3200000000000003</v>
      </c>
      <c r="S107" s="52">
        <f t="shared" si="42"/>
        <v>47.520000000000003</v>
      </c>
      <c r="T107" s="53">
        <f t="shared" si="43"/>
        <v>0.60940945120703982</v>
      </c>
    </row>
    <row r="108" ht="15.95" customHeight="1">
      <c r="A108" s="342" t="s">
        <v>485</v>
      </c>
      <c r="B108" s="376" t="s">
        <v>146</v>
      </c>
      <c r="C108" s="59" t="str">
        <f>VLOOKUP(B108,'New template'!A:L,2,FALSE)</f>
        <v>E06292</v>
      </c>
      <c r="D108" s="377">
        <v>7</v>
      </c>
      <c r="E108" s="377">
        <v>398</v>
      </c>
      <c r="F108" s="378">
        <v>0.75</v>
      </c>
      <c r="G108" s="44">
        <f t="shared" si="33"/>
        <v>99</v>
      </c>
      <c r="H108" s="45">
        <f t="shared" si="34"/>
        <v>14.322329999999999</v>
      </c>
      <c r="I108" s="45">
        <f t="shared" si="35"/>
        <v>100.25631</v>
      </c>
      <c r="J108" s="45">
        <f t="shared" si="36"/>
        <v>1.8619029</v>
      </c>
      <c r="K108" s="46">
        <f t="shared" si="37"/>
        <v>87.222989699999985</v>
      </c>
      <c r="L108" s="47">
        <v>0.20000000000000001</v>
      </c>
      <c r="M108" s="48">
        <f t="shared" si="38"/>
        <v>17.444597939999998</v>
      </c>
      <c r="N108" s="49">
        <v>0.050000000000000003</v>
      </c>
      <c r="O108" s="50">
        <f t="shared" si="39"/>
        <v>4.3611494849999994</v>
      </c>
      <c r="P108" s="49">
        <v>0.050000000000000003</v>
      </c>
      <c r="Q108" s="50">
        <f t="shared" si="40"/>
        <v>4.3611494849999994</v>
      </c>
      <c r="R108" s="51">
        <f t="shared" si="41"/>
        <v>8.7200000000000006</v>
      </c>
      <c r="S108" s="52">
        <f t="shared" si="42"/>
        <v>61.040000000000006</v>
      </c>
      <c r="T108" s="53">
        <f t="shared" si="43"/>
        <v>0.60883948351979045</v>
      </c>
    </row>
    <row r="109" ht="15.95" customHeight="1">
      <c r="A109" s="342" t="s">
        <v>485</v>
      </c>
      <c r="B109" s="376" t="s">
        <v>148</v>
      </c>
      <c r="C109" s="59" t="str">
        <f>VLOOKUP(B109,'New template'!A:L,2,FALSE)</f>
        <v>E03049</v>
      </c>
      <c r="D109" s="377">
        <v>4</v>
      </c>
      <c r="E109" s="377">
        <v>298</v>
      </c>
      <c r="F109" s="378">
        <v>0</v>
      </c>
      <c r="G109" s="44">
        <f t="shared" si="33"/>
        <v>298</v>
      </c>
      <c r="H109" s="45">
        <f t="shared" si="34"/>
        <v>43.111660000000001</v>
      </c>
      <c r="I109" s="45">
        <f t="shared" si="35"/>
        <v>172.44664</v>
      </c>
      <c r="J109" s="45">
        <f t="shared" si="36"/>
        <v>5.6045158000000006</v>
      </c>
      <c r="K109" s="46">
        <f t="shared" si="37"/>
        <v>150.0285768</v>
      </c>
      <c r="L109" s="47">
        <v>0.20000000000000001</v>
      </c>
      <c r="M109" s="48">
        <f t="shared" si="38"/>
        <v>30.00571536</v>
      </c>
      <c r="N109" s="49">
        <v>0.050000000000000003</v>
      </c>
      <c r="O109" s="50">
        <f t="shared" si="39"/>
        <v>7.50142884</v>
      </c>
      <c r="P109" s="49">
        <v>0.050000000000000003</v>
      </c>
      <c r="Q109" s="50">
        <f t="shared" si="40"/>
        <v>7.50142884</v>
      </c>
      <c r="R109" s="51">
        <f t="shared" si="41"/>
        <v>26.260000000000002</v>
      </c>
      <c r="S109" s="52">
        <f t="shared" si="42"/>
        <v>105.04000000000001</v>
      </c>
      <c r="T109" s="53">
        <f t="shared" si="43"/>
        <v>0.60911595610097136</v>
      </c>
    </row>
    <row r="110" ht="15.95" customHeight="1">
      <c r="A110" s="342" t="s">
        <v>485</v>
      </c>
      <c r="B110" s="376" t="s">
        <v>148</v>
      </c>
      <c r="C110" s="59" t="str">
        <f>VLOOKUP(B110,'New template'!A:L,2,FALSE)</f>
        <v>E03049</v>
      </c>
      <c r="D110" s="377">
        <v>46</v>
      </c>
      <c r="E110" s="377">
        <v>298</v>
      </c>
      <c r="F110" s="379">
        <v>0.59999999999999998</v>
      </c>
      <c r="G110" s="44">
        <f t="shared" si="33"/>
        <v>119</v>
      </c>
      <c r="H110" s="45">
        <f t="shared" si="34"/>
        <v>17.215730000000001</v>
      </c>
      <c r="I110" s="45">
        <f t="shared" si="35"/>
        <v>791.92358000000002</v>
      </c>
      <c r="J110" s="45">
        <f t="shared" si="36"/>
        <v>2.2380449000000002</v>
      </c>
      <c r="K110" s="46">
        <f t="shared" si="37"/>
        <v>688.97351460000004</v>
      </c>
      <c r="L110" s="47">
        <v>0.20000000000000001</v>
      </c>
      <c r="M110" s="48">
        <f t="shared" si="38"/>
        <v>137.79470292000002</v>
      </c>
      <c r="N110" s="49">
        <v>0.050000000000000003</v>
      </c>
      <c r="O110" s="50">
        <f t="shared" si="39"/>
        <v>34.448675730000005</v>
      </c>
      <c r="P110" s="49">
        <v>0.050000000000000003</v>
      </c>
      <c r="Q110" s="50">
        <f t="shared" si="40"/>
        <v>34.448675730000005</v>
      </c>
      <c r="R110" s="51">
        <f t="shared" si="41"/>
        <v>10.48</v>
      </c>
      <c r="S110" s="52">
        <f t="shared" si="42"/>
        <v>482.08000000000004</v>
      </c>
      <c r="T110" s="53">
        <f t="shared" si="43"/>
        <v>0.60874560648894938</v>
      </c>
    </row>
    <row r="111" ht="15.95" customHeight="1">
      <c r="A111" s="342" t="s">
        <v>485</v>
      </c>
      <c r="B111" s="376" t="s">
        <v>150</v>
      </c>
      <c r="C111" s="59" t="str">
        <f>VLOOKUP(B111,'New template'!A:L,2,FALSE)</f>
        <v>E06164</v>
      </c>
      <c r="D111" s="377">
        <v>1</v>
      </c>
      <c r="E111" s="377">
        <v>428</v>
      </c>
      <c r="F111" s="379">
        <v>0</v>
      </c>
      <c r="G111" s="44">
        <f t="shared" si="33"/>
        <v>428</v>
      </c>
      <c r="H111" s="45">
        <f t="shared" si="34"/>
        <v>61.918759999999999</v>
      </c>
      <c r="I111" s="45">
        <f t="shared" si="35"/>
        <v>61.918759999999999</v>
      </c>
      <c r="J111" s="45">
        <f t="shared" si="36"/>
        <v>8.0494388000000008</v>
      </c>
      <c r="K111" s="46">
        <f t="shared" si="37"/>
        <v>53.869321200000002</v>
      </c>
      <c r="L111" s="47">
        <v>0.20000000000000001</v>
      </c>
      <c r="M111" s="48">
        <f t="shared" si="38"/>
        <v>10.773864240000002</v>
      </c>
      <c r="N111" s="49">
        <v>0.050000000000000003</v>
      </c>
      <c r="O111" s="50">
        <f t="shared" si="39"/>
        <v>2.6934660600000004</v>
      </c>
      <c r="P111" s="49">
        <v>0.050000000000000003</v>
      </c>
      <c r="Q111" s="50">
        <f t="shared" si="40"/>
        <v>2.6934660600000004</v>
      </c>
      <c r="R111" s="51">
        <f t="shared" si="41"/>
        <v>37.710000000000001</v>
      </c>
      <c r="S111" s="52">
        <f t="shared" si="42"/>
        <v>37.710000000000001</v>
      </c>
      <c r="T111" s="53">
        <f t="shared" si="43"/>
        <v>0.60902382412050893</v>
      </c>
    </row>
    <row r="112" ht="15.95" customHeight="1">
      <c r="A112" s="342" t="s">
        <v>485</v>
      </c>
      <c r="B112" s="376" t="s">
        <v>150</v>
      </c>
      <c r="C112" s="59" t="str">
        <f>VLOOKUP(B112,'New template'!A:L,2,FALSE)</f>
        <v>E06164</v>
      </c>
      <c r="D112" s="377">
        <v>25</v>
      </c>
      <c r="E112" s="377">
        <v>428</v>
      </c>
      <c r="F112" s="379">
        <v>0.59999999999999998</v>
      </c>
      <c r="G112" s="44">
        <f t="shared" si="33"/>
        <v>171</v>
      </c>
      <c r="H112" s="45">
        <f t="shared" si="34"/>
        <v>24.738569999999999</v>
      </c>
      <c r="I112" s="45">
        <f t="shared" si="35"/>
        <v>618.46424999999999</v>
      </c>
      <c r="J112" s="45">
        <f t="shared" si="36"/>
        <v>3.2160141000000002</v>
      </c>
      <c r="K112" s="46">
        <f t="shared" si="37"/>
        <v>538.06389750000005</v>
      </c>
      <c r="L112" s="47">
        <v>0.20000000000000001</v>
      </c>
      <c r="M112" s="48">
        <f t="shared" si="38"/>
        <v>107.61277950000002</v>
      </c>
      <c r="N112" s="49">
        <v>0.050000000000000003</v>
      </c>
      <c r="O112" s="50">
        <f t="shared" si="39"/>
        <v>26.903194875000004</v>
      </c>
      <c r="P112" s="49">
        <v>0.050000000000000003</v>
      </c>
      <c r="Q112" s="50">
        <f t="shared" si="40"/>
        <v>26.903194875000004</v>
      </c>
      <c r="R112" s="51">
        <f t="shared" si="41"/>
        <v>15.07</v>
      </c>
      <c r="S112" s="52">
        <f t="shared" si="42"/>
        <v>376.75</v>
      </c>
      <c r="T112" s="53">
        <f t="shared" si="43"/>
        <v>0.60917021476989175</v>
      </c>
    </row>
    <row r="113" ht="15.95" customHeight="1">
      <c r="A113" s="342" t="s">
        <v>485</v>
      </c>
      <c r="B113" s="376" t="s">
        <v>152</v>
      </c>
      <c r="C113" s="59" t="str">
        <f>VLOOKUP(B113,'New template'!A:L,2,FALSE)</f>
        <v>E06165</v>
      </c>
      <c r="D113" s="377">
        <v>4</v>
      </c>
      <c r="E113" s="377">
        <v>468</v>
      </c>
      <c r="F113" s="379">
        <v>0</v>
      </c>
      <c r="G113" s="44">
        <f t="shared" si="33"/>
        <v>468</v>
      </c>
      <c r="H113" s="45">
        <f t="shared" si="34"/>
        <v>67.705559999999991</v>
      </c>
      <c r="I113" s="45">
        <f t="shared" si="35"/>
        <v>270.82223999999997</v>
      </c>
      <c r="J113" s="45">
        <f t="shared" si="36"/>
        <v>8.8017227999999985</v>
      </c>
      <c r="K113" s="46">
        <f t="shared" si="37"/>
        <v>235.61534879999996</v>
      </c>
      <c r="L113" s="47">
        <v>0.20000000000000001</v>
      </c>
      <c r="M113" s="48">
        <f t="shared" si="38"/>
        <v>47.123069759999993</v>
      </c>
      <c r="N113" s="49">
        <v>0.050000000000000003</v>
      </c>
      <c r="O113" s="50">
        <f t="shared" si="39"/>
        <v>11.780767439999998</v>
      </c>
      <c r="P113" s="49">
        <v>0.050000000000000003</v>
      </c>
      <c r="Q113" s="50">
        <f t="shared" si="40"/>
        <v>11.780767439999998</v>
      </c>
      <c r="R113" s="51">
        <f t="shared" si="41"/>
        <v>41.229999999999997</v>
      </c>
      <c r="S113" s="52">
        <f t="shared" si="42"/>
        <v>164.91999999999999</v>
      </c>
      <c r="T113" s="53">
        <f t="shared" si="43"/>
        <v>0.60896032763040442</v>
      </c>
    </row>
    <row r="114" ht="15.95" customHeight="1">
      <c r="A114" s="342" t="s">
        <v>485</v>
      </c>
      <c r="B114" s="376" t="s">
        <v>152</v>
      </c>
      <c r="C114" s="59" t="str">
        <f>VLOOKUP(B114,'New template'!A:L,2,FALSE)</f>
        <v>E06165</v>
      </c>
      <c r="D114" s="377">
        <v>114</v>
      </c>
      <c r="E114" s="377">
        <v>468</v>
      </c>
      <c r="F114" s="379">
        <v>0.59999999999999998</v>
      </c>
      <c r="G114" s="44">
        <f t="shared" si="33"/>
        <v>187</v>
      </c>
      <c r="H114" s="45">
        <f t="shared" si="34"/>
        <v>27.053289999999997</v>
      </c>
      <c r="I114" s="45">
        <f t="shared" si="35"/>
        <v>3084.0750599999997</v>
      </c>
      <c r="J114" s="45">
        <f t="shared" si="36"/>
        <v>3.5169276999999997</v>
      </c>
      <c r="K114" s="46">
        <f t="shared" si="37"/>
        <v>2683.1453021999996</v>
      </c>
      <c r="L114" s="47">
        <v>0.20000000000000001</v>
      </c>
      <c r="M114" s="48">
        <f t="shared" si="38"/>
        <v>536.62906043999999</v>
      </c>
      <c r="N114" s="49">
        <v>0.050000000000000003</v>
      </c>
      <c r="O114" s="50">
        <f t="shared" si="39"/>
        <v>134.15726511</v>
      </c>
      <c r="P114" s="49">
        <v>0.050000000000000003</v>
      </c>
      <c r="Q114" s="50">
        <f t="shared" si="40"/>
        <v>134.15726511</v>
      </c>
      <c r="R114" s="51">
        <f t="shared" si="41"/>
        <v>16.48</v>
      </c>
      <c r="S114" s="52">
        <f t="shared" si="42"/>
        <v>1878.72</v>
      </c>
      <c r="T114" s="53">
        <f t="shared" si="43"/>
        <v>0.60916805312773425</v>
      </c>
    </row>
    <row r="115" ht="15.95" customHeight="1">
      <c r="A115" s="342" t="s">
        <v>485</v>
      </c>
      <c r="B115" s="376" t="s">
        <v>154</v>
      </c>
      <c r="C115" s="59" t="str">
        <f>VLOOKUP(B115,'New template'!A:L,2,FALSE)</f>
        <v>E05386</v>
      </c>
      <c r="D115" s="377">
        <v>4</v>
      </c>
      <c r="E115" s="377">
        <v>108</v>
      </c>
      <c r="F115" s="378">
        <v>0.5</v>
      </c>
      <c r="G115" s="44">
        <f t="shared" si="33"/>
        <v>54</v>
      </c>
      <c r="H115" s="45">
        <f t="shared" si="34"/>
        <v>7.8121799999999997</v>
      </c>
      <c r="I115" s="45">
        <f t="shared" si="35"/>
        <v>31.248719999999999</v>
      </c>
      <c r="J115" s="45">
        <f t="shared" si="36"/>
        <v>1.0155833999999999</v>
      </c>
      <c r="K115" s="46">
        <f t="shared" si="37"/>
        <v>27.1863864</v>
      </c>
      <c r="L115" s="47">
        <v>0.20000000000000001</v>
      </c>
      <c r="M115" s="48">
        <f t="shared" si="38"/>
        <v>5.43727728</v>
      </c>
      <c r="N115" s="49">
        <v>0.050000000000000003</v>
      </c>
      <c r="O115" s="50">
        <f t="shared" si="39"/>
        <v>1.35931932</v>
      </c>
      <c r="P115" s="49">
        <v>0.050000000000000003</v>
      </c>
      <c r="Q115" s="50">
        <f t="shared" si="40"/>
        <v>1.35931932</v>
      </c>
      <c r="R115" s="51">
        <f t="shared" si="41"/>
        <v>4.7599999999999998</v>
      </c>
      <c r="S115" s="52">
        <f t="shared" si="42"/>
        <v>19.039999999999999</v>
      </c>
      <c r="T115" s="53">
        <f t="shared" si="43"/>
        <v>0.60930495713104404</v>
      </c>
    </row>
    <row r="116" ht="15.95" customHeight="1">
      <c r="A116" s="342" t="s">
        <v>485</v>
      </c>
      <c r="B116" s="376" t="s">
        <v>156</v>
      </c>
      <c r="C116" s="59" t="str">
        <f>VLOOKUP(B116,'New template'!A:L,2,FALSE)</f>
        <v>E02758</v>
      </c>
      <c r="D116" s="377">
        <v>1</v>
      </c>
      <c r="E116" s="377">
        <v>268</v>
      </c>
      <c r="F116" s="379">
        <v>0.69999999999999996</v>
      </c>
      <c r="G116" s="44">
        <f t="shared" si="33"/>
        <v>80</v>
      </c>
      <c r="H116" s="45">
        <f t="shared" si="34"/>
        <v>11.573599999999999</v>
      </c>
      <c r="I116" s="45">
        <f t="shared" si="35"/>
        <v>11.573599999999999</v>
      </c>
      <c r="J116" s="45">
        <f t="shared" si="36"/>
        <v>1.5045679999999999</v>
      </c>
      <c r="K116" s="46">
        <f t="shared" si="37"/>
        <v>10.069032</v>
      </c>
      <c r="L116" s="47">
        <v>0.20000000000000001</v>
      </c>
      <c r="M116" s="48">
        <f t="shared" si="38"/>
        <v>2.0138064</v>
      </c>
      <c r="N116" s="49">
        <v>0.050000000000000003</v>
      </c>
      <c r="O116" s="50">
        <f t="shared" si="39"/>
        <v>0.5034516</v>
      </c>
      <c r="P116" s="49">
        <v>0.050000000000000003</v>
      </c>
      <c r="Q116" s="50">
        <f t="shared" si="40"/>
        <v>0.5034516</v>
      </c>
      <c r="R116" s="51">
        <f t="shared" si="41"/>
        <v>7.0499999999999998</v>
      </c>
      <c r="S116" s="52">
        <f t="shared" si="42"/>
        <v>7.0499999999999998</v>
      </c>
      <c r="T116" s="53">
        <f t="shared" si="43"/>
        <v>0.60914495057717566</v>
      </c>
    </row>
    <row r="117" ht="15.95" customHeight="1">
      <c r="A117" s="342" t="s">
        <v>485</v>
      </c>
      <c r="B117" s="376" t="s">
        <v>459</v>
      </c>
      <c r="C117" s="59" t="str">
        <f>VLOOKUP(B117,'New template'!A:L,2,FALSE)</f>
        <v>E01970</v>
      </c>
      <c r="D117" s="377">
        <v>205</v>
      </c>
      <c r="E117" s="377">
        <v>268</v>
      </c>
      <c r="F117" s="378">
        <v>0.90000000000000002</v>
      </c>
      <c r="G117" s="44">
        <f t="shared" si="33"/>
        <v>26</v>
      </c>
      <c r="H117" s="45">
        <f t="shared" si="34"/>
        <v>3.7614199999999998</v>
      </c>
      <c r="I117" s="45">
        <f t="shared" si="35"/>
        <v>771.09109999999998</v>
      </c>
      <c r="J117" s="45">
        <f t="shared" si="36"/>
        <v>0.48898459999999999</v>
      </c>
      <c r="K117" s="46">
        <f t="shared" si="37"/>
        <v>670.84925699999997</v>
      </c>
      <c r="L117" s="47">
        <v>0.20000000000000001</v>
      </c>
      <c r="M117" s="48">
        <f t="shared" si="38"/>
        <v>134.1698514</v>
      </c>
      <c r="N117" s="49">
        <v>0.050000000000000003</v>
      </c>
      <c r="O117" s="50">
        <f t="shared" si="39"/>
        <v>33.54246285</v>
      </c>
      <c r="P117" s="49">
        <v>0.050000000000000003</v>
      </c>
      <c r="Q117" s="50">
        <f t="shared" si="40"/>
        <v>33.54246285</v>
      </c>
      <c r="R117" s="51">
        <f t="shared" si="41"/>
        <v>2.29</v>
      </c>
      <c r="S117" s="52">
        <f t="shared" si="42"/>
        <v>469.44999999999999</v>
      </c>
      <c r="T117" s="53">
        <f t="shared" si="43"/>
        <v>0.60881262927298729</v>
      </c>
    </row>
    <row r="118" ht="15.95" customHeight="1">
      <c r="A118" s="342" t="s">
        <v>485</v>
      </c>
      <c r="B118" s="376" t="s">
        <v>408</v>
      </c>
      <c r="C118" s="59" t="str">
        <f>VLOOKUP(B118,'New template'!A:L,2,FALSE)</f>
        <v>E05642</v>
      </c>
      <c r="D118" s="377">
        <v>64</v>
      </c>
      <c r="E118" s="377">
        <v>402</v>
      </c>
      <c r="F118" s="378">
        <v>0.87</v>
      </c>
      <c r="G118" s="44">
        <f t="shared" si="33"/>
        <v>52</v>
      </c>
      <c r="H118" s="45">
        <f t="shared" si="34"/>
        <v>7.5228399999999995</v>
      </c>
      <c r="I118" s="45">
        <f t="shared" si="35"/>
        <v>481.46175999999997</v>
      </c>
      <c r="J118" s="45">
        <f t="shared" si="36"/>
        <v>0.97796919999999998</v>
      </c>
      <c r="K118" s="46">
        <f t="shared" si="37"/>
        <v>418.8717312</v>
      </c>
      <c r="L118" s="47">
        <v>0.20000000000000001</v>
      </c>
      <c r="M118" s="48">
        <f t="shared" si="38"/>
        <v>83.77434624</v>
      </c>
      <c r="N118" s="49">
        <v>0.050000000000000003</v>
      </c>
      <c r="O118" s="50">
        <f t="shared" si="39"/>
        <v>20.94358656</v>
      </c>
      <c r="P118" s="49">
        <v>0.050000000000000003</v>
      </c>
      <c r="Q118" s="50">
        <f t="shared" si="40"/>
        <v>20.94358656</v>
      </c>
      <c r="R118" s="51">
        <f t="shared" si="41"/>
        <v>4.5800000000000001</v>
      </c>
      <c r="S118" s="52">
        <f t="shared" si="42"/>
        <v>293.12</v>
      </c>
      <c r="T118" s="53">
        <f t="shared" si="43"/>
        <v>0.6088126292729874</v>
      </c>
    </row>
    <row r="119" ht="15.95" customHeight="1">
      <c r="A119" s="342" t="s">
        <v>485</v>
      </c>
      <c r="B119" s="376" t="s">
        <v>162</v>
      </c>
      <c r="C119" s="59" t="str">
        <f>VLOOKUP(B119,'New template'!A:L,2,FALSE)</f>
        <v>E05083</v>
      </c>
      <c r="D119" s="377">
        <v>5</v>
      </c>
      <c r="E119" s="377">
        <v>198</v>
      </c>
      <c r="F119" s="379">
        <v>0.63</v>
      </c>
      <c r="G119" s="44">
        <f t="shared" si="33"/>
        <v>73</v>
      </c>
      <c r="H119" s="45">
        <f t="shared" si="34"/>
        <v>10.56091</v>
      </c>
      <c r="I119" s="45">
        <f t="shared" si="35"/>
        <v>52.804549999999999</v>
      </c>
      <c r="J119" s="45">
        <f t="shared" si="36"/>
        <v>1.3729183</v>
      </c>
      <c r="K119" s="46">
        <f t="shared" si="37"/>
        <v>45.939958499999996</v>
      </c>
      <c r="L119" s="47">
        <v>0.20000000000000001</v>
      </c>
      <c r="M119" s="48">
        <f t="shared" si="38"/>
        <v>9.1879916999999995</v>
      </c>
      <c r="N119" s="49">
        <v>0.050000000000000003</v>
      </c>
      <c r="O119" s="50">
        <f t="shared" si="39"/>
        <v>2.2969979249999999</v>
      </c>
      <c r="P119" s="49">
        <v>0.050000000000000003</v>
      </c>
      <c r="Q119" s="50">
        <f t="shared" si="40"/>
        <v>2.2969979249999999</v>
      </c>
      <c r="R119" s="51">
        <f t="shared" si="41"/>
        <v>6.4299999999999997</v>
      </c>
      <c r="S119" s="52">
        <f t="shared" si="42"/>
        <v>32.149999999999999</v>
      </c>
      <c r="T119" s="53">
        <f t="shared" si="43"/>
        <v>0.608849048046049</v>
      </c>
    </row>
    <row r="120" ht="15.95" customHeight="1">
      <c r="A120" s="342" t="s">
        <v>485</v>
      </c>
      <c r="B120" s="376" t="s">
        <v>164</v>
      </c>
      <c r="C120" s="59" t="str">
        <f>VLOOKUP(B120,'New template'!A:L,2,FALSE)</f>
        <v>E05788</v>
      </c>
      <c r="D120" s="377">
        <v>17</v>
      </c>
      <c r="E120" s="377">
        <v>248</v>
      </c>
      <c r="F120" s="378">
        <v>0.59999999999999998</v>
      </c>
      <c r="G120" s="44">
        <f t="shared" si="33"/>
        <v>99</v>
      </c>
      <c r="H120" s="45">
        <f t="shared" si="34"/>
        <v>14.322329999999999</v>
      </c>
      <c r="I120" s="45">
        <f t="shared" si="35"/>
        <v>243.47960999999998</v>
      </c>
      <c r="J120" s="45">
        <f t="shared" si="36"/>
        <v>1.8619029</v>
      </c>
      <c r="K120" s="46">
        <f t="shared" si="37"/>
        <v>211.82726069999998</v>
      </c>
      <c r="L120" s="47">
        <v>0.20000000000000001</v>
      </c>
      <c r="M120" s="48">
        <f t="shared" si="38"/>
        <v>42.365452140000002</v>
      </c>
      <c r="N120" s="49">
        <v>0.050000000000000003</v>
      </c>
      <c r="O120" s="50">
        <f t="shared" si="39"/>
        <v>10.591363035000001</v>
      </c>
      <c r="P120" s="49">
        <v>0.050000000000000003</v>
      </c>
      <c r="Q120" s="50">
        <f t="shared" si="40"/>
        <v>10.591363035000001</v>
      </c>
      <c r="R120" s="51">
        <f t="shared" si="41"/>
        <v>8.7200000000000006</v>
      </c>
      <c r="S120" s="52">
        <f t="shared" si="42"/>
        <v>148.24000000000001</v>
      </c>
      <c r="T120" s="53">
        <f t="shared" si="43"/>
        <v>0.60883948351979056</v>
      </c>
    </row>
    <row r="121" ht="15.95" customHeight="1">
      <c r="A121" s="342" t="s">
        <v>485</v>
      </c>
      <c r="B121" s="376" t="s">
        <v>164</v>
      </c>
      <c r="C121" s="380" t="str">
        <f>VLOOKUP(B121,'New template'!A:L,2,FALSE)</f>
        <v>E05788</v>
      </c>
      <c r="D121" s="377">
        <v>1</v>
      </c>
      <c r="E121" s="377">
        <v>248</v>
      </c>
      <c r="F121" s="378">
        <v>0</v>
      </c>
      <c r="G121" s="44">
        <f t="shared" si="33"/>
        <v>248</v>
      </c>
      <c r="H121" s="45">
        <f t="shared" si="34"/>
        <v>35.878160000000001</v>
      </c>
      <c r="I121" s="45">
        <f t="shared" si="35"/>
        <v>35.878160000000001</v>
      </c>
      <c r="J121" s="45">
        <f t="shared" si="36"/>
        <v>4.6641608000000003</v>
      </c>
      <c r="K121" s="46">
        <f t="shared" si="37"/>
        <v>31.2139992</v>
      </c>
      <c r="L121" s="47">
        <v>0.20000000000000001</v>
      </c>
      <c r="M121" s="48">
        <f t="shared" si="38"/>
        <v>6.24279984</v>
      </c>
      <c r="N121" s="49">
        <v>0.050000000000000003</v>
      </c>
      <c r="O121" s="50">
        <f t="shared" si="39"/>
        <v>1.56069996</v>
      </c>
      <c r="P121" s="49">
        <v>0.050000000000000003</v>
      </c>
      <c r="Q121" s="50">
        <f t="shared" si="40"/>
        <v>1.56069996</v>
      </c>
      <c r="R121" s="51">
        <f t="shared" si="41"/>
        <v>21.850000000000001</v>
      </c>
      <c r="S121" s="52">
        <f t="shared" si="42"/>
        <v>21.850000000000001</v>
      </c>
      <c r="T121" s="53">
        <f t="shared" si="43"/>
        <v>0.609005590030258</v>
      </c>
    </row>
    <row r="122" ht="15.95" customHeight="1">
      <c r="A122" s="342" t="s">
        <v>485</v>
      </c>
      <c r="B122" s="376" t="s">
        <v>422</v>
      </c>
      <c r="C122" s="380" t="str">
        <f>VLOOKUP(B122,'New template'!A:L,2,FALSE)</f>
        <v>E03295</v>
      </c>
      <c r="D122" s="377">
        <v>97</v>
      </c>
      <c r="E122" s="377">
        <v>268</v>
      </c>
      <c r="F122" s="378">
        <v>0.90000000000000002</v>
      </c>
      <c r="G122" s="44">
        <f t="shared" si="33"/>
        <v>26</v>
      </c>
      <c r="H122" s="45">
        <f t="shared" si="34"/>
        <v>3.7614199999999998</v>
      </c>
      <c r="I122" s="45">
        <f t="shared" si="35"/>
        <v>364.85773999999998</v>
      </c>
      <c r="J122" s="45">
        <f t="shared" si="36"/>
        <v>0.48898459999999999</v>
      </c>
      <c r="K122" s="46">
        <f t="shared" si="37"/>
        <v>317.42623379999998</v>
      </c>
      <c r="L122" s="47">
        <v>0.20000000000000001</v>
      </c>
      <c r="M122" s="48">
        <f t="shared" si="38"/>
        <v>63.485246759999995</v>
      </c>
      <c r="N122" s="49">
        <v>0.050000000000000003</v>
      </c>
      <c r="O122" s="50">
        <f t="shared" si="39"/>
        <v>15.871311689999999</v>
      </c>
      <c r="P122" s="49">
        <v>0.050000000000000003</v>
      </c>
      <c r="Q122" s="50">
        <f t="shared" si="40"/>
        <v>15.871311689999999</v>
      </c>
      <c r="R122" s="51">
        <f t="shared" si="41"/>
        <v>2.29</v>
      </c>
      <c r="S122" s="52">
        <f t="shared" si="42"/>
        <v>222.13</v>
      </c>
      <c r="T122" s="53">
        <f t="shared" si="43"/>
        <v>0.6088126292729874</v>
      </c>
    </row>
    <row r="123" ht="15.95" customHeight="1">
      <c r="A123" s="342" t="s">
        <v>485</v>
      </c>
      <c r="B123" s="376" t="s">
        <v>423</v>
      </c>
      <c r="C123" s="380" t="str">
        <f>VLOOKUP(B123,'New template'!A:L,2,FALSE)</f>
        <v>E03367</v>
      </c>
      <c r="D123" s="377">
        <v>200</v>
      </c>
      <c r="E123" s="377">
        <v>328</v>
      </c>
      <c r="F123" s="378">
        <v>0.90000000000000002</v>
      </c>
      <c r="G123" s="44">
        <f t="shared" si="33"/>
        <v>32</v>
      </c>
      <c r="H123" s="45">
        <f t="shared" si="34"/>
        <v>4.6294399999999998</v>
      </c>
      <c r="I123" s="45">
        <f t="shared" si="35"/>
        <v>925.88799999999992</v>
      </c>
      <c r="J123" s="45">
        <f t="shared" si="36"/>
        <v>0.60182720000000001</v>
      </c>
      <c r="K123" s="46">
        <f t="shared" si="37"/>
        <v>805.52256</v>
      </c>
      <c r="L123" s="47">
        <v>0.20000000000000001</v>
      </c>
      <c r="M123" s="48">
        <f t="shared" si="38"/>
        <v>161.104512</v>
      </c>
      <c r="N123" s="49">
        <v>0.050000000000000003</v>
      </c>
      <c r="O123" s="50">
        <f t="shared" si="39"/>
        <v>40.276128</v>
      </c>
      <c r="P123" s="49">
        <v>0.050000000000000003</v>
      </c>
      <c r="Q123" s="50">
        <f t="shared" si="40"/>
        <v>40.276128</v>
      </c>
      <c r="R123" s="51">
        <f t="shared" si="41"/>
        <v>2.8199999999999998</v>
      </c>
      <c r="S123" s="52">
        <f t="shared" si="42"/>
        <v>564</v>
      </c>
      <c r="T123" s="53">
        <f t="shared" si="43"/>
        <v>0.60914495057717566</v>
      </c>
    </row>
    <row r="124" ht="15.95" customHeight="1">
      <c r="A124" s="342" t="s">
        <v>485</v>
      </c>
      <c r="B124" s="376" t="s">
        <v>170</v>
      </c>
      <c r="C124" s="380" t="str">
        <f>VLOOKUP(B124,'New template'!A:L,2,FALSE)</f>
        <v>E02973</v>
      </c>
      <c r="D124" s="377">
        <v>4</v>
      </c>
      <c r="E124" s="377">
        <v>178</v>
      </c>
      <c r="F124" s="378">
        <v>0</v>
      </c>
      <c r="G124" s="44">
        <f t="shared" si="33"/>
        <v>178</v>
      </c>
      <c r="H124" s="45">
        <f t="shared" si="34"/>
        <v>25.751259999999998</v>
      </c>
      <c r="I124" s="45">
        <f t="shared" si="35"/>
        <v>103.00503999999999</v>
      </c>
      <c r="J124" s="45">
        <f t="shared" si="36"/>
        <v>3.3476637999999999</v>
      </c>
      <c r="K124" s="46">
        <f t="shared" si="37"/>
        <v>89.614384799999996</v>
      </c>
      <c r="L124" s="47">
        <v>0.20000000000000001</v>
      </c>
      <c r="M124" s="48">
        <f t="shared" si="38"/>
        <v>17.92287696</v>
      </c>
      <c r="N124" s="49">
        <v>0.050000000000000003</v>
      </c>
      <c r="O124" s="50">
        <f t="shared" si="39"/>
        <v>4.48071924</v>
      </c>
      <c r="P124" s="49">
        <v>0.050000000000000003</v>
      </c>
      <c r="Q124" s="50">
        <f t="shared" si="40"/>
        <v>4.48071924</v>
      </c>
      <c r="R124" s="51">
        <f t="shared" si="41"/>
        <v>15.68</v>
      </c>
      <c r="S124" s="52">
        <f t="shared" si="42"/>
        <v>62.719999999999999</v>
      </c>
      <c r="T124" s="53">
        <f t="shared" si="43"/>
        <v>0.60890224400670101</v>
      </c>
    </row>
    <row r="125" ht="15.95" customHeight="1">
      <c r="A125" s="342" t="s">
        <v>485</v>
      </c>
      <c r="B125" s="376" t="s">
        <v>170</v>
      </c>
      <c r="C125" s="380" t="str">
        <f>VLOOKUP(B125,'New template'!A:L,2,FALSE)</f>
        <v>E02973</v>
      </c>
      <c r="D125" s="377">
        <v>712</v>
      </c>
      <c r="E125" s="377">
        <v>178</v>
      </c>
      <c r="F125" s="379">
        <v>0.75</v>
      </c>
      <c r="G125" s="44">
        <f t="shared" si="33"/>
        <v>44</v>
      </c>
      <c r="H125" s="45">
        <f t="shared" si="34"/>
        <v>6.3654799999999998</v>
      </c>
      <c r="I125" s="45">
        <f t="shared" si="35"/>
        <v>4532.2217599999994</v>
      </c>
      <c r="J125" s="45">
        <f t="shared" si="36"/>
        <v>0.82751240000000004</v>
      </c>
      <c r="K125" s="46">
        <f t="shared" si="37"/>
        <v>3943.0329311999999</v>
      </c>
      <c r="L125" s="47">
        <v>0.20000000000000001</v>
      </c>
      <c r="M125" s="48">
        <f t="shared" si="38"/>
        <v>788.60658624000007</v>
      </c>
      <c r="N125" s="49">
        <v>0.050000000000000003</v>
      </c>
      <c r="O125" s="50">
        <f t="shared" si="39"/>
        <v>197.15164656000002</v>
      </c>
      <c r="P125" s="49">
        <v>0.050000000000000003</v>
      </c>
      <c r="Q125" s="50">
        <f t="shared" si="40"/>
        <v>197.15164656000002</v>
      </c>
      <c r="R125" s="51">
        <f t="shared" si="41"/>
        <v>3.8799999999999999</v>
      </c>
      <c r="S125" s="52">
        <f t="shared" si="42"/>
        <v>2762.5599999999999</v>
      </c>
      <c r="T125" s="53">
        <f t="shared" si="43"/>
        <v>0.60953769393667101</v>
      </c>
    </row>
    <row r="126" ht="15.95" customHeight="1">
      <c r="A126" s="342" t="s">
        <v>485</v>
      </c>
      <c r="B126" s="376" t="s">
        <v>580</v>
      </c>
      <c r="C126" s="380" t="s">
        <v>581</v>
      </c>
      <c r="D126" s="377">
        <v>179</v>
      </c>
      <c r="E126" s="377">
        <v>398</v>
      </c>
      <c r="F126" s="379">
        <v>0.5</v>
      </c>
      <c r="G126" s="44">
        <f t="shared" si="33"/>
        <v>199</v>
      </c>
      <c r="H126" s="45">
        <f t="shared" si="34"/>
        <v>28.78933</v>
      </c>
      <c r="I126" s="45">
        <f t="shared" si="35"/>
        <v>5153.29007</v>
      </c>
      <c r="J126" s="45">
        <f t="shared" si="36"/>
        <v>3.7426129000000001</v>
      </c>
      <c r="K126" s="46">
        <f t="shared" si="37"/>
        <v>4483.3623608999997</v>
      </c>
      <c r="L126" s="47">
        <v>0.20000000000000001</v>
      </c>
      <c r="M126" s="48">
        <f t="shared" si="38"/>
        <v>896.67247218</v>
      </c>
      <c r="N126" s="49">
        <v>0.050000000000000003</v>
      </c>
      <c r="O126" s="50">
        <f t="shared" si="39"/>
        <v>224.168118045</v>
      </c>
      <c r="P126" s="49">
        <v>0.050000000000000003</v>
      </c>
      <c r="Q126" s="50">
        <f t="shared" si="40"/>
        <v>224.168118045</v>
      </c>
      <c r="R126" s="51">
        <f t="shared" si="41"/>
        <v>17.530000000000001</v>
      </c>
      <c r="S126" s="52">
        <f t="shared" si="42"/>
        <v>3137.8700000000003</v>
      </c>
      <c r="T126" s="53">
        <f t="shared" si="43"/>
        <v>0.60890614682592481</v>
      </c>
    </row>
    <row r="127" ht="15.95" customHeight="1">
      <c r="A127" s="342" t="s">
        <v>485</v>
      </c>
      <c r="B127" s="376" t="s">
        <v>580</v>
      </c>
      <c r="C127" s="380" t="s">
        <v>581</v>
      </c>
      <c r="D127" s="377">
        <v>7</v>
      </c>
      <c r="E127" s="377">
        <v>398</v>
      </c>
      <c r="F127" s="378">
        <v>0</v>
      </c>
      <c r="G127" s="44">
        <f t="shared" si="33"/>
        <v>398</v>
      </c>
      <c r="H127" s="45">
        <f t="shared" si="34"/>
        <v>57.578659999999999</v>
      </c>
      <c r="I127" s="45">
        <f t="shared" si="35"/>
        <v>403.05061999999998</v>
      </c>
      <c r="J127" s="45">
        <f t="shared" si="36"/>
        <v>7.4852258000000003</v>
      </c>
      <c r="K127" s="46">
        <f t="shared" si="37"/>
        <v>350.65403939999999</v>
      </c>
      <c r="L127" s="47">
        <v>0.20000000000000001</v>
      </c>
      <c r="M127" s="48">
        <f t="shared" si="38"/>
        <v>70.130807880000006</v>
      </c>
      <c r="N127" s="49">
        <v>0.050000000000000003</v>
      </c>
      <c r="O127" s="50">
        <f t="shared" si="39"/>
        <v>17.532701970000002</v>
      </c>
      <c r="P127" s="49">
        <v>0.050000000000000003</v>
      </c>
      <c r="Q127" s="50">
        <f t="shared" si="40"/>
        <v>17.532701970000002</v>
      </c>
      <c r="R127" s="51">
        <f t="shared" si="41"/>
        <v>35.07</v>
      </c>
      <c r="S127" s="52">
        <f t="shared" si="42"/>
        <v>245.49000000000001</v>
      </c>
      <c r="T127" s="53">
        <f t="shared" si="43"/>
        <v>0.60907982228138002</v>
      </c>
    </row>
    <row r="128" ht="15.95" customHeight="1">
      <c r="A128" s="342" t="s">
        <v>485</v>
      </c>
      <c r="B128" s="376" t="s">
        <v>174</v>
      </c>
      <c r="C128" s="380" t="str">
        <f>VLOOKUP(B128,'New template'!A:L,2,FALSE)</f>
        <v>E06098</v>
      </c>
      <c r="D128" s="377">
        <v>5</v>
      </c>
      <c r="E128" s="377">
        <v>298</v>
      </c>
      <c r="F128" s="378">
        <v>0</v>
      </c>
      <c r="G128" s="44">
        <f t="shared" si="33"/>
        <v>298</v>
      </c>
      <c r="H128" s="45">
        <f t="shared" si="34"/>
        <v>43.111660000000001</v>
      </c>
      <c r="I128" s="45">
        <f t="shared" si="35"/>
        <v>215.5583</v>
      </c>
      <c r="J128" s="45">
        <f t="shared" si="36"/>
        <v>5.6045158000000006</v>
      </c>
      <c r="K128" s="46">
        <f t="shared" si="37"/>
        <v>187.535721</v>
      </c>
      <c r="L128" s="47">
        <v>0.20000000000000001</v>
      </c>
      <c r="M128" s="48">
        <f t="shared" si="38"/>
        <v>37.507144199999999</v>
      </c>
      <c r="N128" s="49">
        <v>0.050000000000000003</v>
      </c>
      <c r="O128" s="50">
        <f t="shared" si="39"/>
        <v>9.3767860499999998</v>
      </c>
      <c r="P128" s="49">
        <v>0.050000000000000003</v>
      </c>
      <c r="Q128" s="50">
        <f t="shared" si="40"/>
        <v>9.3767860499999998</v>
      </c>
      <c r="R128" s="51">
        <f t="shared" si="41"/>
        <v>26.260000000000002</v>
      </c>
      <c r="S128" s="52">
        <f t="shared" si="42"/>
        <v>131.30000000000001</v>
      </c>
      <c r="T128" s="53">
        <f t="shared" si="43"/>
        <v>0.60911595610097136</v>
      </c>
    </row>
    <row r="129" ht="15.95" customHeight="1">
      <c r="A129" s="342" t="s">
        <v>485</v>
      </c>
      <c r="B129" s="376" t="s">
        <v>174</v>
      </c>
      <c r="C129" s="380" t="str">
        <f>VLOOKUP(B129,'New template'!A:L,2,FALSE)</f>
        <v>E06098</v>
      </c>
      <c r="D129" s="377">
        <v>305</v>
      </c>
      <c r="E129" s="377">
        <v>298</v>
      </c>
      <c r="F129" s="378">
        <v>0.79000000000000004</v>
      </c>
      <c r="G129" s="44">
        <f t="shared" si="33"/>
        <v>62</v>
      </c>
      <c r="H129" s="45">
        <f t="shared" si="34"/>
        <v>8.9695400000000003</v>
      </c>
      <c r="I129" s="45">
        <f t="shared" si="35"/>
        <v>2735.7096999999999</v>
      </c>
      <c r="J129" s="45">
        <f t="shared" si="36"/>
        <v>1.1660402000000001</v>
      </c>
      <c r="K129" s="46">
        <f t="shared" si="37"/>
        <v>2380.0674389999999</v>
      </c>
      <c r="L129" s="47">
        <v>0.20000000000000001</v>
      </c>
      <c r="M129" s="48">
        <f t="shared" si="38"/>
        <v>476.01348780000001</v>
      </c>
      <c r="N129" s="49">
        <v>0.050000000000000003</v>
      </c>
      <c r="O129" s="50">
        <f t="shared" si="39"/>
        <v>119.00337195</v>
      </c>
      <c r="P129" s="49">
        <v>0.050000000000000003</v>
      </c>
      <c r="Q129" s="50">
        <f t="shared" si="40"/>
        <v>119.00337195</v>
      </c>
      <c r="R129" s="51">
        <f t="shared" si="41"/>
        <v>5.46</v>
      </c>
      <c r="S129" s="52">
        <f t="shared" si="42"/>
        <v>1665.3</v>
      </c>
      <c r="T129" s="53">
        <f t="shared" si="43"/>
        <v>0.60872686893642258</v>
      </c>
    </row>
    <row r="130" ht="15.95" customHeight="1">
      <c r="A130" s="342" t="s">
        <v>485</v>
      </c>
      <c r="B130" s="376" t="s">
        <v>176</v>
      </c>
      <c r="C130" s="380" t="str">
        <f>VLOOKUP(B130,'New template'!A:L,2,FALSE)</f>
        <v>E02997</v>
      </c>
      <c r="D130" s="377">
        <v>152</v>
      </c>
      <c r="E130" s="377">
        <v>268</v>
      </c>
      <c r="F130" s="378">
        <v>0.90000000000000002</v>
      </c>
      <c r="G130" s="44">
        <f t="shared" si="33"/>
        <v>26</v>
      </c>
      <c r="H130" s="45">
        <f t="shared" si="34"/>
        <v>3.7614199999999998</v>
      </c>
      <c r="I130" s="45">
        <f t="shared" si="35"/>
        <v>571.73583999999994</v>
      </c>
      <c r="J130" s="45">
        <f t="shared" si="36"/>
        <v>0.48898459999999999</v>
      </c>
      <c r="K130" s="46">
        <f t="shared" si="37"/>
        <v>497.41018079999998</v>
      </c>
      <c r="L130" s="47">
        <v>0.20000000000000001</v>
      </c>
      <c r="M130" s="48">
        <f t="shared" si="38"/>
        <v>99.482036160000007</v>
      </c>
      <c r="N130" s="49">
        <v>0.050000000000000003</v>
      </c>
      <c r="O130" s="50">
        <f t="shared" si="39"/>
        <v>24.870509040000002</v>
      </c>
      <c r="P130" s="49">
        <v>0.050000000000000003</v>
      </c>
      <c r="Q130" s="50">
        <f t="shared" si="40"/>
        <v>24.870509040000002</v>
      </c>
      <c r="R130" s="51">
        <f t="shared" si="41"/>
        <v>2.29</v>
      </c>
      <c r="S130" s="52">
        <f t="shared" si="42"/>
        <v>348.07999999999998</v>
      </c>
      <c r="T130" s="53">
        <f t="shared" si="43"/>
        <v>0.6088126292729874</v>
      </c>
    </row>
    <row r="131" ht="15.95" customHeight="1">
      <c r="A131" s="342" t="s">
        <v>485</v>
      </c>
      <c r="B131" s="376" t="s">
        <v>532</v>
      </c>
      <c r="C131" s="40" t="s">
        <v>551</v>
      </c>
      <c r="D131" s="377">
        <v>6</v>
      </c>
      <c r="E131" s="377">
        <v>178</v>
      </c>
      <c r="F131" s="378">
        <v>0.25</v>
      </c>
      <c r="G131" s="44">
        <f t="shared" si="33"/>
        <v>133</v>
      </c>
      <c r="H131" s="45">
        <f t="shared" si="34"/>
        <v>19.241109999999999</v>
      </c>
      <c r="I131" s="45">
        <f t="shared" si="35"/>
        <v>115.44665999999999</v>
      </c>
      <c r="J131" s="45">
        <f t="shared" si="36"/>
        <v>2.5013443</v>
      </c>
      <c r="K131" s="46">
        <f t="shared" si="37"/>
        <v>100.4385942</v>
      </c>
      <c r="L131" s="47">
        <v>0.20000000000000001</v>
      </c>
      <c r="M131" s="48">
        <f t="shared" si="38"/>
        <v>20.087718840000001</v>
      </c>
      <c r="N131" s="49">
        <v>0.050000000000000003</v>
      </c>
      <c r="O131" s="50">
        <f t="shared" si="39"/>
        <v>5.0219297100000002</v>
      </c>
      <c r="P131" s="49">
        <v>0.050000000000000003</v>
      </c>
      <c r="Q131" s="50">
        <f t="shared" si="40"/>
        <v>5.0219297100000002</v>
      </c>
      <c r="R131" s="51">
        <f t="shared" si="41"/>
        <v>11.720000000000001</v>
      </c>
      <c r="S131" s="52">
        <f t="shared" si="42"/>
        <v>70.320000000000007</v>
      </c>
      <c r="T131" s="53">
        <f t="shared" si="43"/>
        <v>0.60911246804368369</v>
      </c>
    </row>
    <row r="132" ht="15.95" customHeight="1">
      <c r="A132" s="342" t="s">
        <v>485</v>
      </c>
      <c r="B132" s="376" t="s">
        <v>534</v>
      </c>
      <c r="C132" s="40" t="s">
        <v>552</v>
      </c>
      <c r="D132" s="377">
        <v>1</v>
      </c>
      <c r="E132" s="377">
        <v>268</v>
      </c>
      <c r="F132" s="378">
        <v>0.25</v>
      </c>
      <c r="G132" s="44">
        <f t="shared" si="33"/>
        <v>201</v>
      </c>
      <c r="H132" s="45">
        <f t="shared" si="34"/>
        <v>29.078669999999999</v>
      </c>
      <c r="I132" s="45">
        <f t="shared" si="35"/>
        <v>29.078669999999999</v>
      </c>
      <c r="J132" s="45">
        <f t="shared" si="36"/>
        <v>3.7802270999999998</v>
      </c>
      <c r="K132" s="46">
        <f t="shared" si="37"/>
        <v>25.298442899999998</v>
      </c>
      <c r="L132" s="47">
        <v>0.20000000000000001</v>
      </c>
      <c r="M132" s="48">
        <f t="shared" si="38"/>
        <v>5.0596885799999995</v>
      </c>
      <c r="N132" s="49">
        <v>0.050000000000000003</v>
      </c>
      <c r="O132" s="50">
        <f t="shared" si="39"/>
        <v>1.2649221449999999</v>
      </c>
      <c r="P132" s="49">
        <v>0.050000000000000003</v>
      </c>
      <c r="Q132" s="50">
        <f t="shared" si="40"/>
        <v>1.2649221449999999</v>
      </c>
      <c r="R132" s="51">
        <f t="shared" si="41"/>
        <v>17.710000000000001</v>
      </c>
      <c r="S132" s="52">
        <f t="shared" si="42"/>
        <v>17.710000000000001</v>
      </c>
      <c r="T132" s="53">
        <f t="shared" si="43"/>
        <v>0.60903748348875664</v>
      </c>
    </row>
    <row r="133" ht="15.95" customHeight="1">
      <c r="A133" s="342" t="s">
        <v>485</v>
      </c>
      <c r="B133" s="376" t="s">
        <v>516</v>
      </c>
      <c r="C133" s="381" t="s">
        <v>599</v>
      </c>
      <c r="D133" s="377">
        <v>1</v>
      </c>
      <c r="E133" s="377">
        <v>138</v>
      </c>
      <c r="F133" s="378">
        <v>0.20000000000000001</v>
      </c>
      <c r="G133" s="44">
        <f t="shared" si="33"/>
        <v>110</v>
      </c>
      <c r="H133" s="45">
        <f t="shared" si="34"/>
        <v>15.913699999999999</v>
      </c>
      <c r="I133" s="45">
        <f t="shared" si="35"/>
        <v>15.913699999999999</v>
      </c>
      <c r="J133" s="45">
        <f t="shared" si="36"/>
        <v>2.068781</v>
      </c>
      <c r="K133" s="46">
        <f t="shared" si="37"/>
        <v>13.844918999999999</v>
      </c>
      <c r="L133" s="47">
        <v>0.20000000000000001</v>
      </c>
      <c r="M133" s="48">
        <f t="shared" si="38"/>
        <v>2.7689838</v>
      </c>
      <c r="N133" s="49">
        <v>0.050000000000000003</v>
      </c>
      <c r="O133" s="50">
        <f t="shared" si="39"/>
        <v>0.69224595</v>
      </c>
      <c r="P133" s="49">
        <v>0.050000000000000003</v>
      </c>
      <c r="Q133" s="50">
        <f t="shared" si="40"/>
        <v>0.69224595</v>
      </c>
      <c r="R133" s="51">
        <f t="shared" si="41"/>
        <v>9.6899999999999995</v>
      </c>
      <c r="S133" s="52">
        <f t="shared" si="42"/>
        <v>9.6899999999999995</v>
      </c>
      <c r="T133" s="53">
        <f t="shared" si="43"/>
        <v>0.60890930456147851</v>
      </c>
    </row>
    <row r="134" ht="15.95" customHeight="1">
      <c r="A134" s="342" t="s">
        <v>485</v>
      </c>
      <c r="B134" s="376" t="s">
        <v>517</v>
      </c>
      <c r="C134" s="381" t="s">
        <v>600</v>
      </c>
      <c r="D134" s="377">
        <v>2</v>
      </c>
      <c r="E134" s="377">
        <v>178</v>
      </c>
      <c r="F134" s="379">
        <v>0</v>
      </c>
      <c r="G134" s="44">
        <f t="shared" si="33"/>
        <v>178</v>
      </c>
      <c r="H134" s="45">
        <f t="shared" si="34"/>
        <v>25.751259999999998</v>
      </c>
      <c r="I134" s="45">
        <f t="shared" si="35"/>
        <v>51.502519999999997</v>
      </c>
      <c r="J134" s="45">
        <f t="shared" si="36"/>
        <v>3.3476637999999999</v>
      </c>
      <c r="K134" s="46">
        <f t="shared" si="37"/>
        <v>44.807192399999998</v>
      </c>
      <c r="L134" s="47">
        <v>0.20000000000000001</v>
      </c>
      <c r="M134" s="48">
        <f t="shared" si="38"/>
        <v>8.96143848</v>
      </c>
      <c r="N134" s="49">
        <v>0.050000000000000003</v>
      </c>
      <c r="O134" s="50">
        <f t="shared" si="39"/>
        <v>2.24035962</v>
      </c>
      <c r="P134" s="49">
        <v>0.050000000000000003</v>
      </c>
      <c r="Q134" s="50">
        <f t="shared" si="40"/>
        <v>2.24035962</v>
      </c>
      <c r="R134" s="51">
        <f t="shared" si="41"/>
        <v>15.68</v>
      </c>
      <c r="S134" s="52">
        <f t="shared" si="42"/>
        <v>31.359999999999999</v>
      </c>
      <c r="T134" s="53">
        <f t="shared" si="43"/>
        <v>0.60890224400670101</v>
      </c>
    </row>
    <row r="135" ht="15.95" customHeight="1">
      <c r="A135" s="342" t="s">
        <v>485</v>
      </c>
      <c r="B135" s="376" t="s">
        <v>517</v>
      </c>
      <c r="C135" s="381" t="s">
        <v>600</v>
      </c>
      <c r="D135" s="377">
        <v>2</v>
      </c>
      <c r="E135" s="377">
        <v>178</v>
      </c>
      <c r="F135" s="378">
        <v>0.25</v>
      </c>
      <c r="G135" s="44">
        <f t="shared" si="33"/>
        <v>133</v>
      </c>
      <c r="H135" s="45">
        <f t="shared" si="34"/>
        <v>19.241109999999999</v>
      </c>
      <c r="I135" s="45">
        <f t="shared" si="35"/>
        <v>38.482219999999998</v>
      </c>
      <c r="J135" s="45">
        <f t="shared" si="36"/>
        <v>2.5013443</v>
      </c>
      <c r="K135" s="46">
        <f t="shared" si="37"/>
        <v>33.479531399999999</v>
      </c>
      <c r="L135" s="47">
        <v>0.20000000000000001</v>
      </c>
      <c r="M135" s="48">
        <f t="shared" si="38"/>
        <v>6.69590628</v>
      </c>
      <c r="N135" s="49">
        <v>0.050000000000000003</v>
      </c>
      <c r="O135" s="50">
        <f t="shared" si="39"/>
        <v>1.67397657</v>
      </c>
      <c r="P135" s="49">
        <v>0.050000000000000003</v>
      </c>
      <c r="Q135" s="50">
        <f t="shared" si="40"/>
        <v>1.67397657</v>
      </c>
      <c r="R135" s="51">
        <f t="shared" si="41"/>
        <v>11.720000000000001</v>
      </c>
      <c r="S135" s="52">
        <f t="shared" si="42"/>
        <v>23.440000000000001</v>
      </c>
      <c r="T135" s="53">
        <f t="shared" si="43"/>
        <v>0.60911246804368357</v>
      </c>
    </row>
    <row r="136" ht="15.95" customHeight="1">
      <c r="A136" s="342" t="s">
        <v>485</v>
      </c>
      <c r="B136" s="376" t="s">
        <v>300</v>
      </c>
      <c r="C136" s="59" t="str">
        <f>VLOOKUP(B136,'New template'!A:L,2,FALSE)</f>
        <v>E06134</v>
      </c>
      <c r="D136" s="377">
        <v>77</v>
      </c>
      <c r="E136" s="377">
        <v>138</v>
      </c>
      <c r="F136" s="379">
        <v>0.34000000000000002</v>
      </c>
      <c r="G136" s="44">
        <f t="shared" ref="G136:G167" si="44">ROUNDDOWN(E136*(1-F136),0)</f>
        <v>91</v>
      </c>
      <c r="H136" s="45">
        <f t="shared" ref="H136:H167" si="45">G136*$C$6</f>
        <v>13.164969999999999</v>
      </c>
      <c r="I136" s="45">
        <f t="shared" ref="I136:I167" si="46">H136*D136</f>
        <v>1013.7026899999998</v>
      </c>
      <c r="J136" s="45">
        <f t="shared" ref="J136:J167" si="47">H136*0.13</f>
        <v>1.7114460999999999</v>
      </c>
      <c r="K136" s="46">
        <f t="shared" ref="K136:K167" si="48">(H136-J136)*D136</f>
        <v>881.92134029999988</v>
      </c>
      <c r="L136" s="47">
        <v>0.20000000000000001</v>
      </c>
      <c r="M136" s="48">
        <f t="shared" ref="M136:M167" si="49">K136*L136</f>
        <v>176.38426805999998</v>
      </c>
      <c r="N136" s="49">
        <v>0.050000000000000003</v>
      </c>
      <c r="O136" s="50">
        <f t="shared" ref="O136:O167" si="50">K136*N136</f>
        <v>44.096067014999996</v>
      </c>
      <c r="P136" s="49">
        <v>0.050000000000000003</v>
      </c>
      <c r="Q136" s="50">
        <f t="shared" ref="Q136:Q167" si="51">K136*P136</f>
        <v>44.096067014999996</v>
      </c>
      <c r="R136" s="51">
        <f t="shared" ref="R136:R167" si="52">IFERROR(ROUND((K136-M136-O136-Q136)/D136,2),0)</f>
        <v>8.0199999999999996</v>
      </c>
      <c r="S136" s="52">
        <f t="shared" ref="S136:S167" si="53">+D136*R136</f>
        <v>617.53999999999996</v>
      </c>
      <c r="T136" s="53">
        <f t="shared" ref="T136:T167" si="54">S136/I136</f>
        <v>0.60919242504920257</v>
      </c>
    </row>
    <row r="137" ht="15.95" customHeight="1">
      <c r="A137" s="342" t="s">
        <v>485</v>
      </c>
      <c r="B137" s="376" t="s">
        <v>300</v>
      </c>
      <c r="C137" s="59" t="str">
        <f>VLOOKUP(B137,'New template'!A:L,2,FALSE)</f>
        <v>E06134</v>
      </c>
      <c r="D137" s="377">
        <v>3</v>
      </c>
      <c r="E137" s="377">
        <v>138</v>
      </c>
      <c r="F137" s="378">
        <v>0</v>
      </c>
      <c r="G137" s="44">
        <f t="shared" si="44"/>
        <v>138</v>
      </c>
      <c r="H137" s="45">
        <f t="shared" si="45"/>
        <v>19.964459999999999</v>
      </c>
      <c r="I137" s="45">
        <f t="shared" si="46"/>
        <v>59.893379999999993</v>
      </c>
      <c r="J137" s="45">
        <f t="shared" si="47"/>
        <v>2.5953797999999999</v>
      </c>
      <c r="K137" s="46">
        <f t="shared" si="48"/>
        <v>52.107240599999997</v>
      </c>
      <c r="L137" s="47">
        <v>0.20000000000000001</v>
      </c>
      <c r="M137" s="48">
        <f t="shared" si="49"/>
        <v>10.421448120000001</v>
      </c>
      <c r="N137" s="49">
        <v>0.050000000000000003</v>
      </c>
      <c r="O137" s="50">
        <f t="shared" si="50"/>
        <v>2.6053620300000002</v>
      </c>
      <c r="P137" s="49">
        <v>0.050000000000000003</v>
      </c>
      <c r="Q137" s="50">
        <f t="shared" si="51"/>
        <v>2.6053620300000002</v>
      </c>
      <c r="R137" s="51">
        <f t="shared" si="52"/>
        <v>12.16</v>
      </c>
      <c r="S137" s="52">
        <f t="shared" si="53"/>
        <v>36.480000000000004</v>
      </c>
      <c r="T137" s="53">
        <f t="shared" si="54"/>
        <v>0.60908233931696643</v>
      </c>
    </row>
    <row r="138" ht="15.95" customHeight="1">
      <c r="A138" s="342" t="s">
        <v>485</v>
      </c>
      <c r="B138" s="376" t="s">
        <v>182</v>
      </c>
      <c r="C138" s="59" t="str">
        <f>VLOOKUP(B138,'New template'!A:L,2,FALSE)</f>
        <v>E04538</v>
      </c>
      <c r="D138" s="377">
        <v>1</v>
      </c>
      <c r="E138" s="377">
        <v>128</v>
      </c>
      <c r="F138" s="379">
        <v>0.67000000000000004</v>
      </c>
      <c r="G138" s="44">
        <f t="shared" si="44"/>
        <v>42</v>
      </c>
      <c r="H138" s="45">
        <f t="shared" si="45"/>
        <v>6.0761399999999997</v>
      </c>
      <c r="I138" s="45">
        <f t="shared" si="46"/>
        <v>6.0761399999999997</v>
      </c>
      <c r="J138" s="45">
        <f t="shared" si="47"/>
        <v>0.78989819999999999</v>
      </c>
      <c r="K138" s="46">
        <f t="shared" si="48"/>
        <v>5.2862418</v>
      </c>
      <c r="L138" s="47">
        <v>0.20000000000000001</v>
      </c>
      <c r="M138" s="48">
        <f t="shared" si="49"/>
        <v>1.05724836</v>
      </c>
      <c r="N138" s="49">
        <v>0.050000000000000003</v>
      </c>
      <c r="O138" s="50">
        <f t="shared" si="50"/>
        <v>0.26431209</v>
      </c>
      <c r="P138" s="49">
        <v>0.050000000000000003</v>
      </c>
      <c r="Q138" s="50">
        <f t="shared" si="51"/>
        <v>0.26431209</v>
      </c>
      <c r="R138" s="51">
        <f t="shared" si="52"/>
        <v>3.7000000000000002</v>
      </c>
      <c r="S138" s="52">
        <f t="shared" si="53"/>
        <v>3.7000000000000002</v>
      </c>
      <c r="T138" s="53">
        <f t="shared" si="54"/>
        <v>0.60893922786505916</v>
      </c>
    </row>
    <row r="139" ht="15.95" customHeight="1">
      <c r="A139" s="342" t="s">
        <v>485</v>
      </c>
      <c r="B139" s="376" t="s">
        <v>526</v>
      </c>
      <c r="C139" s="40" t="s">
        <v>548</v>
      </c>
      <c r="D139" s="377">
        <v>25</v>
      </c>
      <c r="E139" s="377">
        <v>268</v>
      </c>
      <c r="F139" s="379">
        <v>0.34000000000000002</v>
      </c>
      <c r="G139" s="44">
        <f t="shared" si="44"/>
        <v>176</v>
      </c>
      <c r="H139" s="45">
        <f t="shared" si="45"/>
        <v>25.461919999999999</v>
      </c>
      <c r="I139" s="45">
        <f t="shared" si="46"/>
        <v>636.548</v>
      </c>
      <c r="J139" s="45">
        <f t="shared" si="47"/>
        <v>3.3100496000000001</v>
      </c>
      <c r="K139" s="46">
        <f t="shared" si="48"/>
        <v>553.79675999999995</v>
      </c>
      <c r="L139" s="47">
        <v>0.20000000000000001</v>
      </c>
      <c r="M139" s="48">
        <f t="shared" si="49"/>
        <v>110.75935199999999</v>
      </c>
      <c r="N139" s="49">
        <v>0.050000000000000003</v>
      </c>
      <c r="O139" s="50">
        <f t="shared" si="50"/>
        <v>27.689837999999998</v>
      </c>
      <c r="P139" s="49">
        <v>0.050000000000000003</v>
      </c>
      <c r="Q139" s="50">
        <f t="shared" si="51"/>
        <v>27.689837999999998</v>
      </c>
      <c r="R139" s="51">
        <f t="shared" si="52"/>
        <v>15.51</v>
      </c>
      <c r="S139" s="52">
        <f t="shared" si="53"/>
        <v>387.75</v>
      </c>
      <c r="T139" s="53">
        <f t="shared" si="54"/>
        <v>0.60914495057717566</v>
      </c>
    </row>
    <row r="140" ht="15.95" customHeight="1">
      <c r="A140" s="342" t="s">
        <v>485</v>
      </c>
      <c r="B140" s="376" t="s">
        <v>526</v>
      </c>
      <c r="C140" s="40" t="s">
        <v>548</v>
      </c>
      <c r="D140" s="377">
        <v>5</v>
      </c>
      <c r="E140" s="377">
        <v>268</v>
      </c>
      <c r="F140" s="379">
        <v>0.12</v>
      </c>
      <c r="G140" s="44">
        <f t="shared" si="44"/>
        <v>235</v>
      </c>
      <c r="H140" s="45">
        <f t="shared" si="45"/>
        <v>33.997450000000001</v>
      </c>
      <c r="I140" s="45">
        <f t="shared" si="46"/>
        <v>169.98725000000002</v>
      </c>
      <c r="J140" s="45">
        <f t="shared" si="47"/>
        <v>4.4196685000000002</v>
      </c>
      <c r="K140" s="46">
        <f t="shared" si="48"/>
        <v>147.88890750000002</v>
      </c>
      <c r="L140" s="47">
        <v>0.20000000000000001</v>
      </c>
      <c r="M140" s="48">
        <f t="shared" si="49"/>
        <v>29.577781500000004</v>
      </c>
      <c r="N140" s="49">
        <v>0.050000000000000003</v>
      </c>
      <c r="O140" s="50">
        <f t="shared" si="50"/>
        <v>7.394445375000001</v>
      </c>
      <c r="P140" s="49">
        <v>0.050000000000000003</v>
      </c>
      <c r="Q140" s="50">
        <f t="shared" si="51"/>
        <v>7.394445375000001</v>
      </c>
      <c r="R140" s="51">
        <f t="shared" si="52"/>
        <v>20.699999999999999</v>
      </c>
      <c r="S140" s="52">
        <f t="shared" si="53"/>
        <v>103.5</v>
      </c>
      <c r="T140" s="53">
        <f t="shared" si="54"/>
        <v>0.6088691946013598</v>
      </c>
    </row>
    <row r="141" ht="15.95" customHeight="1">
      <c r="A141" s="342" t="s">
        <v>485</v>
      </c>
      <c r="B141" s="376" t="s">
        <v>527</v>
      </c>
      <c r="C141" s="40" t="s">
        <v>546</v>
      </c>
      <c r="D141" s="377">
        <v>24</v>
      </c>
      <c r="E141" s="377">
        <v>178</v>
      </c>
      <c r="F141" s="378">
        <v>0.29999999999999999</v>
      </c>
      <c r="G141" s="44">
        <f t="shared" si="44"/>
        <v>124</v>
      </c>
      <c r="H141" s="45">
        <f t="shared" si="45"/>
        <v>17.939080000000001</v>
      </c>
      <c r="I141" s="45">
        <f t="shared" si="46"/>
        <v>430.53791999999999</v>
      </c>
      <c r="J141" s="45">
        <f t="shared" si="47"/>
        <v>2.3320804000000002</v>
      </c>
      <c r="K141" s="46">
        <f t="shared" si="48"/>
        <v>374.56799039999999</v>
      </c>
      <c r="L141" s="47">
        <v>0.20000000000000001</v>
      </c>
      <c r="M141" s="48">
        <f t="shared" si="49"/>
        <v>74.91359808</v>
      </c>
      <c r="N141" s="49">
        <v>0.050000000000000003</v>
      </c>
      <c r="O141" s="50">
        <f t="shared" si="50"/>
        <v>18.72839952</v>
      </c>
      <c r="P141" s="49">
        <v>0.050000000000000003</v>
      </c>
      <c r="Q141" s="50">
        <f t="shared" si="51"/>
        <v>18.72839952</v>
      </c>
      <c r="R141" s="51">
        <f t="shared" si="52"/>
        <v>10.92</v>
      </c>
      <c r="S141" s="52">
        <f t="shared" si="53"/>
        <v>262.07999999999998</v>
      </c>
      <c r="T141" s="53">
        <f t="shared" si="54"/>
        <v>0.60872686893642258</v>
      </c>
    </row>
    <row r="142" ht="15.95" customHeight="1">
      <c r="A142" s="342" t="s">
        <v>485</v>
      </c>
      <c r="B142" s="376" t="s">
        <v>527</v>
      </c>
      <c r="C142" s="40" t="s">
        <v>546</v>
      </c>
      <c r="D142" s="377">
        <v>54</v>
      </c>
      <c r="E142" s="377">
        <v>178</v>
      </c>
      <c r="F142" s="378">
        <v>0.070000000000000007</v>
      </c>
      <c r="G142" s="44">
        <f t="shared" si="44"/>
        <v>165</v>
      </c>
      <c r="H142" s="45">
        <f t="shared" si="45"/>
        <v>23.870549999999998</v>
      </c>
      <c r="I142" s="45">
        <f t="shared" si="46"/>
        <v>1289.0096999999998</v>
      </c>
      <c r="J142" s="45">
        <f t="shared" si="47"/>
        <v>3.1031714999999997</v>
      </c>
      <c r="K142" s="46">
        <f t="shared" si="48"/>
        <v>1121.438439</v>
      </c>
      <c r="L142" s="47">
        <v>0.20000000000000001</v>
      </c>
      <c r="M142" s="48">
        <f t="shared" si="49"/>
        <v>224.28768780000001</v>
      </c>
      <c r="N142" s="49">
        <v>0.050000000000000003</v>
      </c>
      <c r="O142" s="50">
        <f t="shared" si="50"/>
        <v>56.071921950000004</v>
      </c>
      <c r="P142" s="49">
        <v>0.050000000000000003</v>
      </c>
      <c r="Q142" s="50">
        <f t="shared" si="51"/>
        <v>56.071921950000004</v>
      </c>
      <c r="R142" s="51">
        <f t="shared" si="52"/>
        <v>14.539999999999999</v>
      </c>
      <c r="S142" s="52">
        <f t="shared" si="53"/>
        <v>785.15999999999997</v>
      </c>
      <c r="T142" s="53">
        <f t="shared" si="54"/>
        <v>0.60911876768654272</v>
      </c>
    </row>
    <row r="143" ht="15.95" customHeight="1">
      <c r="A143" s="342" t="s">
        <v>485</v>
      </c>
      <c r="B143" s="376" t="s">
        <v>184</v>
      </c>
      <c r="C143" s="59" t="str">
        <f>VLOOKUP(B143,'New template'!A:L,2,FALSE)</f>
        <v>E06114</v>
      </c>
      <c r="D143" s="377">
        <v>7</v>
      </c>
      <c r="E143" s="377">
        <v>298</v>
      </c>
      <c r="F143" s="378">
        <v>0.5</v>
      </c>
      <c r="G143" s="44">
        <f t="shared" si="44"/>
        <v>149</v>
      </c>
      <c r="H143" s="45">
        <f t="shared" si="45"/>
        <v>21.55583</v>
      </c>
      <c r="I143" s="45">
        <f t="shared" si="46"/>
        <v>150.89080999999999</v>
      </c>
      <c r="J143" s="45">
        <f t="shared" si="47"/>
        <v>2.8022579000000003</v>
      </c>
      <c r="K143" s="46">
        <f t="shared" si="48"/>
        <v>131.27500470000001</v>
      </c>
      <c r="L143" s="47">
        <v>0.20000000000000001</v>
      </c>
      <c r="M143" s="48">
        <f t="shared" si="49"/>
        <v>26.255000940000002</v>
      </c>
      <c r="N143" s="49">
        <v>0.050000000000000003</v>
      </c>
      <c r="O143" s="50">
        <f t="shared" si="50"/>
        <v>6.5637502350000005</v>
      </c>
      <c r="P143" s="49">
        <v>0.050000000000000003</v>
      </c>
      <c r="Q143" s="50">
        <f t="shared" si="51"/>
        <v>6.5637502350000005</v>
      </c>
      <c r="R143" s="51">
        <f t="shared" si="52"/>
        <v>13.130000000000001</v>
      </c>
      <c r="S143" s="52">
        <f t="shared" si="53"/>
        <v>91.910000000000011</v>
      </c>
      <c r="T143" s="53">
        <f t="shared" si="54"/>
        <v>0.60911595610097147</v>
      </c>
    </row>
    <row r="144" ht="15.95" customHeight="1">
      <c r="A144" s="342" t="s">
        <v>485</v>
      </c>
      <c r="B144" s="376" t="s">
        <v>186</v>
      </c>
      <c r="C144" s="59" t="str">
        <f>VLOOKUP(B144,'New template'!A:L,2,FALSE)</f>
        <v>E06272</v>
      </c>
      <c r="D144" s="377">
        <v>4</v>
      </c>
      <c r="E144" s="377">
        <v>348</v>
      </c>
      <c r="F144" s="378">
        <v>0.42999999999999999</v>
      </c>
      <c r="G144" s="44">
        <f t="shared" si="44"/>
        <v>198</v>
      </c>
      <c r="H144" s="45">
        <f t="shared" si="45"/>
        <v>28.644659999999998</v>
      </c>
      <c r="I144" s="45">
        <f t="shared" si="46"/>
        <v>114.57863999999999</v>
      </c>
      <c r="J144" s="45">
        <f t="shared" si="47"/>
        <v>3.7238058000000001</v>
      </c>
      <c r="K144" s="46">
        <f t="shared" si="48"/>
        <v>99.683416799999989</v>
      </c>
      <c r="L144" s="47">
        <v>0.20000000000000001</v>
      </c>
      <c r="M144" s="48">
        <f t="shared" si="49"/>
        <v>19.93668336</v>
      </c>
      <c r="N144" s="49">
        <v>0.050000000000000003</v>
      </c>
      <c r="O144" s="50">
        <f t="shared" si="50"/>
        <v>4.98417084</v>
      </c>
      <c r="P144" s="49">
        <v>0.050000000000000003</v>
      </c>
      <c r="Q144" s="50">
        <f t="shared" si="51"/>
        <v>4.98417084</v>
      </c>
      <c r="R144" s="51">
        <f t="shared" si="52"/>
        <v>17.440000000000001</v>
      </c>
      <c r="S144" s="52">
        <f t="shared" si="53"/>
        <v>69.760000000000005</v>
      </c>
      <c r="T144" s="53">
        <f t="shared" si="54"/>
        <v>0.60883948351979056</v>
      </c>
    </row>
    <row r="145" ht="15.95" customHeight="1">
      <c r="A145" s="342" t="s">
        <v>485</v>
      </c>
      <c r="B145" s="376" t="s">
        <v>188</v>
      </c>
      <c r="C145" s="59" t="str">
        <f>VLOOKUP(B145,'New template'!A:L,2,FALSE)</f>
        <v>E03557</v>
      </c>
      <c r="D145" s="377">
        <v>86</v>
      </c>
      <c r="E145" s="377">
        <v>328</v>
      </c>
      <c r="F145" s="379">
        <v>0.83999999999999997</v>
      </c>
      <c r="G145" s="44">
        <f t="shared" si="44"/>
        <v>52</v>
      </c>
      <c r="H145" s="45">
        <f t="shared" si="45"/>
        <v>7.5228399999999995</v>
      </c>
      <c r="I145" s="45">
        <f t="shared" si="46"/>
        <v>646.9642399999999</v>
      </c>
      <c r="J145" s="45">
        <f t="shared" si="47"/>
        <v>0.97796919999999998</v>
      </c>
      <c r="K145" s="46">
        <f t="shared" si="48"/>
        <v>562.85888880000005</v>
      </c>
      <c r="L145" s="47">
        <v>0.20000000000000001</v>
      </c>
      <c r="M145" s="48">
        <f t="shared" si="49"/>
        <v>112.57177776000002</v>
      </c>
      <c r="N145" s="49">
        <v>0.050000000000000003</v>
      </c>
      <c r="O145" s="50">
        <f t="shared" si="50"/>
        <v>28.142944440000004</v>
      </c>
      <c r="P145" s="49">
        <v>0.050000000000000003</v>
      </c>
      <c r="Q145" s="50">
        <f t="shared" si="51"/>
        <v>28.142944440000004</v>
      </c>
      <c r="R145" s="51">
        <f t="shared" si="52"/>
        <v>4.5800000000000001</v>
      </c>
      <c r="S145" s="52">
        <f t="shared" si="53"/>
        <v>393.88</v>
      </c>
      <c r="T145" s="53">
        <f t="shared" si="54"/>
        <v>0.6088126292729874</v>
      </c>
    </row>
    <row r="146" ht="15.95" customHeight="1">
      <c r="A146" s="342" t="s">
        <v>485</v>
      </c>
      <c r="B146" s="376" t="s">
        <v>190</v>
      </c>
      <c r="C146" s="59" t="str">
        <f>VLOOKUP(B146,'New template'!A:L,2,FALSE)</f>
        <v>E04727</v>
      </c>
      <c r="D146" s="377">
        <v>60</v>
      </c>
      <c r="E146" s="377">
        <v>398</v>
      </c>
      <c r="F146" s="378">
        <v>0.81999999999999995</v>
      </c>
      <c r="G146" s="44">
        <f t="shared" si="44"/>
        <v>71</v>
      </c>
      <c r="H146" s="45">
        <f t="shared" si="45"/>
        <v>10.271569999999999</v>
      </c>
      <c r="I146" s="45">
        <f t="shared" si="46"/>
        <v>616.29419999999993</v>
      </c>
      <c r="J146" s="45">
        <f t="shared" si="47"/>
        <v>1.3353040999999999</v>
      </c>
      <c r="K146" s="46">
        <f t="shared" si="48"/>
        <v>536.17595399999993</v>
      </c>
      <c r="L146" s="47">
        <v>0.20000000000000001</v>
      </c>
      <c r="M146" s="48">
        <f t="shared" si="49"/>
        <v>107.2351908</v>
      </c>
      <c r="N146" s="49">
        <v>0.050000000000000003</v>
      </c>
      <c r="O146" s="50">
        <f t="shared" si="50"/>
        <v>26.8087977</v>
      </c>
      <c r="P146" s="49">
        <v>0.050000000000000003</v>
      </c>
      <c r="Q146" s="50">
        <f t="shared" si="51"/>
        <v>26.8087977</v>
      </c>
      <c r="R146" s="51">
        <f t="shared" si="52"/>
        <v>6.2599999999999998</v>
      </c>
      <c r="S146" s="52">
        <f t="shared" si="53"/>
        <v>375.59999999999997</v>
      </c>
      <c r="T146" s="53">
        <f t="shared" si="54"/>
        <v>0.60944918839086915</v>
      </c>
    </row>
    <row r="147" ht="15.95" customHeight="1">
      <c r="A147" s="342" t="s">
        <v>485</v>
      </c>
      <c r="B147" s="376" t="s">
        <v>190</v>
      </c>
      <c r="C147" s="59" t="str">
        <f>VLOOKUP(B147,'New template'!A:L,2,FALSE)</f>
        <v>E04727</v>
      </c>
      <c r="D147" s="377">
        <v>53</v>
      </c>
      <c r="E147" s="377">
        <v>398</v>
      </c>
      <c r="F147" s="378">
        <v>0.84999999999999998</v>
      </c>
      <c r="G147" s="44">
        <f t="shared" si="44"/>
        <v>59</v>
      </c>
      <c r="H147" s="45">
        <f t="shared" si="45"/>
        <v>8.5355299999999996</v>
      </c>
      <c r="I147" s="45">
        <f t="shared" si="46"/>
        <v>452.38308999999998</v>
      </c>
      <c r="J147" s="45">
        <f t="shared" si="47"/>
        <v>1.1096189000000001</v>
      </c>
      <c r="K147" s="46">
        <f t="shared" si="48"/>
        <v>393.5732883</v>
      </c>
      <c r="L147" s="47">
        <v>0.20000000000000001</v>
      </c>
      <c r="M147" s="48">
        <f t="shared" si="49"/>
        <v>78.71465766</v>
      </c>
      <c r="N147" s="49">
        <v>0.050000000000000003</v>
      </c>
      <c r="O147" s="50">
        <f t="shared" si="50"/>
        <v>19.678664415</v>
      </c>
      <c r="P147" s="49">
        <v>0.050000000000000003</v>
      </c>
      <c r="Q147" s="50">
        <f t="shared" si="51"/>
        <v>19.678664415</v>
      </c>
      <c r="R147" s="51">
        <f t="shared" si="52"/>
        <v>5.2000000000000002</v>
      </c>
      <c r="S147" s="52">
        <f t="shared" si="53"/>
        <v>275.60000000000002</v>
      </c>
      <c r="T147" s="53">
        <f t="shared" si="54"/>
        <v>0.60921817391538668</v>
      </c>
    </row>
    <row r="148" ht="15.95" customHeight="1">
      <c r="A148" s="342" t="s">
        <v>485</v>
      </c>
      <c r="B148" s="376" t="s">
        <v>192</v>
      </c>
      <c r="C148" s="59" t="str">
        <f>VLOOKUP(B148,'New template'!A:L,2,FALSE)</f>
        <v>E05643</v>
      </c>
      <c r="D148" s="377">
        <v>135</v>
      </c>
      <c r="E148" s="377">
        <v>518</v>
      </c>
      <c r="F148" s="378">
        <v>0.80000000000000004</v>
      </c>
      <c r="G148" s="44">
        <f t="shared" si="44"/>
        <v>103</v>
      </c>
      <c r="H148" s="45">
        <f t="shared" si="45"/>
        <v>14.901009999999999</v>
      </c>
      <c r="I148" s="45">
        <f t="shared" si="46"/>
        <v>2011.63635</v>
      </c>
      <c r="J148" s="45">
        <f t="shared" si="47"/>
        <v>1.9371312999999999</v>
      </c>
      <c r="K148" s="46">
        <f t="shared" si="48"/>
        <v>1750.1236244999998</v>
      </c>
      <c r="L148" s="47">
        <v>0.20000000000000001</v>
      </c>
      <c r="M148" s="48">
        <f t="shared" si="49"/>
        <v>350.02472489999997</v>
      </c>
      <c r="N148" s="49">
        <v>0.050000000000000003</v>
      </c>
      <c r="O148" s="50">
        <f t="shared" si="50"/>
        <v>87.506181224999992</v>
      </c>
      <c r="P148" s="49">
        <v>0.050000000000000003</v>
      </c>
      <c r="Q148" s="50">
        <f t="shared" si="51"/>
        <v>87.506181224999992</v>
      </c>
      <c r="R148" s="51">
        <f t="shared" si="52"/>
        <v>9.0700000000000003</v>
      </c>
      <c r="S148" s="52">
        <f t="shared" si="53"/>
        <v>1224.45</v>
      </c>
      <c r="T148" s="53">
        <f t="shared" si="54"/>
        <v>0.60868357245582683</v>
      </c>
    </row>
    <row r="149" ht="15.95" customHeight="1">
      <c r="A149" s="342" t="s">
        <v>485</v>
      </c>
      <c r="B149" s="376" t="s">
        <v>194</v>
      </c>
      <c r="C149" s="59" t="str">
        <f>VLOOKUP(B149,'New template'!A:L,2,FALSE)</f>
        <v>E03559</v>
      </c>
      <c r="D149" s="377">
        <v>11</v>
      </c>
      <c r="E149" s="377">
        <v>348</v>
      </c>
      <c r="F149" s="378">
        <v>0.75</v>
      </c>
      <c r="G149" s="44">
        <f t="shared" si="44"/>
        <v>87</v>
      </c>
      <c r="H149" s="45">
        <f t="shared" si="45"/>
        <v>12.58629</v>
      </c>
      <c r="I149" s="45">
        <f t="shared" si="46"/>
        <v>138.44918999999999</v>
      </c>
      <c r="J149" s="45">
        <f t="shared" si="47"/>
        <v>1.6362177</v>
      </c>
      <c r="K149" s="46">
        <f t="shared" si="48"/>
        <v>120.45079530000001</v>
      </c>
      <c r="L149" s="47">
        <v>0.20000000000000001</v>
      </c>
      <c r="M149" s="48">
        <f t="shared" si="49"/>
        <v>24.090159060000005</v>
      </c>
      <c r="N149" s="49">
        <v>0.050000000000000003</v>
      </c>
      <c r="O149" s="50">
        <f t="shared" si="50"/>
        <v>6.0225397650000012</v>
      </c>
      <c r="P149" s="49">
        <v>0.050000000000000003</v>
      </c>
      <c r="Q149" s="50">
        <f t="shared" si="51"/>
        <v>6.0225397650000012</v>
      </c>
      <c r="R149" s="51">
        <f t="shared" si="52"/>
        <v>7.6699999999999999</v>
      </c>
      <c r="S149" s="52">
        <f t="shared" si="53"/>
        <v>84.370000000000005</v>
      </c>
      <c r="T149" s="53">
        <f t="shared" si="54"/>
        <v>0.60939323660904055</v>
      </c>
    </row>
    <row r="150" ht="15.95" customHeight="1">
      <c r="A150" s="342" t="s">
        <v>485</v>
      </c>
      <c r="B150" s="376" t="s">
        <v>196</v>
      </c>
      <c r="C150" s="59" t="str">
        <f>VLOOKUP(B150,'New template'!A:L,2,FALSE)</f>
        <v>E05472</v>
      </c>
      <c r="D150" s="377">
        <v>89</v>
      </c>
      <c r="E150" s="377">
        <v>498</v>
      </c>
      <c r="F150" s="378">
        <v>0.75</v>
      </c>
      <c r="G150" s="44">
        <f t="shared" si="44"/>
        <v>124</v>
      </c>
      <c r="H150" s="45">
        <f t="shared" si="45"/>
        <v>17.939080000000001</v>
      </c>
      <c r="I150" s="45">
        <f t="shared" si="46"/>
        <v>1596.5781200000001</v>
      </c>
      <c r="J150" s="45">
        <f t="shared" si="47"/>
        <v>2.3320804000000002</v>
      </c>
      <c r="K150" s="46">
        <f t="shared" si="48"/>
        <v>1389.0229644000001</v>
      </c>
      <c r="L150" s="47">
        <v>0.20000000000000001</v>
      </c>
      <c r="M150" s="48">
        <f t="shared" si="49"/>
        <v>277.80459288000003</v>
      </c>
      <c r="N150" s="49">
        <v>0.050000000000000003</v>
      </c>
      <c r="O150" s="50">
        <f t="shared" si="50"/>
        <v>69.451148220000007</v>
      </c>
      <c r="P150" s="49">
        <v>0.050000000000000003</v>
      </c>
      <c r="Q150" s="50">
        <f t="shared" si="51"/>
        <v>69.451148220000007</v>
      </c>
      <c r="R150" s="51">
        <f t="shared" si="52"/>
        <v>10.92</v>
      </c>
      <c r="S150" s="52">
        <f t="shared" si="53"/>
        <v>971.88</v>
      </c>
      <c r="T150" s="53">
        <f t="shared" si="54"/>
        <v>0.60872686893642258</v>
      </c>
    </row>
    <row r="151" ht="15.95" customHeight="1">
      <c r="A151" s="342" t="s">
        <v>485</v>
      </c>
      <c r="B151" s="376" t="s">
        <v>198</v>
      </c>
      <c r="C151" s="59" t="str">
        <f>VLOOKUP(B151,'New template'!A:L,2,FALSE)</f>
        <v>E02985</v>
      </c>
      <c r="D151" s="377">
        <v>2</v>
      </c>
      <c r="E151" s="377">
        <v>198</v>
      </c>
      <c r="F151" s="378">
        <v>0.5</v>
      </c>
      <c r="G151" s="44">
        <f t="shared" si="44"/>
        <v>99</v>
      </c>
      <c r="H151" s="45">
        <f t="shared" si="45"/>
        <v>14.322329999999999</v>
      </c>
      <c r="I151" s="45">
        <f t="shared" si="46"/>
        <v>28.644659999999998</v>
      </c>
      <c r="J151" s="45">
        <f t="shared" si="47"/>
        <v>1.8619029</v>
      </c>
      <c r="K151" s="46">
        <f t="shared" si="48"/>
        <v>24.920854199999997</v>
      </c>
      <c r="L151" s="47">
        <v>0.20000000000000001</v>
      </c>
      <c r="M151" s="48">
        <f t="shared" si="49"/>
        <v>4.98417084</v>
      </c>
      <c r="N151" s="49">
        <v>0.050000000000000003</v>
      </c>
      <c r="O151" s="50">
        <f t="shared" si="50"/>
        <v>1.24604271</v>
      </c>
      <c r="P151" s="49">
        <v>0.050000000000000003</v>
      </c>
      <c r="Q151" s="50">
        <f t="shared" si="51"/>
        <v>1.24604271</v>
      </c>
      <c r="R151" s="51">
        <f t="shared" si="52"/>
        <v>8.7200000000000006</v>
      </c>
      <c r="S151" s="52">
        <f t="shared" si="53"/>
        <v>17.440000000000001</v>
      </c>
      <c r="T151" s="53">
        <f t="shared" si="54"/>
        <v>0.60883948351979056</v>
      </c>
    </row>
    <row r="152" ht="15.95" customHeight="1">
      <c r="A152" s="342" t="s">
        <v>485</v>
      </c>
      <c r="B152" s="376" t="s">
        <v>200</v>
      </c>
      <c r="C152" s="59" t="str">
        <f>VLOOKUP(B152,'New template'!A:L,2,FALSE)</f>
        <v>E06306</v>
      </c>
      <c r="D152" s="377">
        <v>2</v>
      </c>
      <c r="E152" s="377">
        <v>298</v>
      </c>
      <c r="F152" s="378">
        <v>0</v>
      </c>
      <c r="G152" s="44">
        <f t="shared" si="44"/>
        <v>298</v>
      </c>
      <c r="H152" s="45">
        <f t="shared" si="45"/>
        <v>43.111660000000001</v>
      </c>
      <c r="I152" s="45">
        <f t="shared" si="46"/>
        <v>86.223320000000001</v>
      </c>
      <c r="J152" s="45">
        <f t="shared" si="47"/>
        <v>5.6045158000000006</v>
      </c>
      <c r="K152" s="46">
        <f t="shared" si="48"/>
        <v>75.014288399999998</v>
      </c>
      <c r="L152" s="47">
        <v>0.20000000000000001</v>
      </c>
      <c r="M152" s="48">
        <f t="shared" si="49"/>
        <v>15.00285768</v>
      </c>
      <c r="N152" s="49">
        <v>0.050000000000000003</v>
      </c>
      <c r="O152" s="50">
        <f t="shared" si="50"/>
        <v>3.75071442</v>
      </c>
      <c r="P152" s="49">
        <v>0.050000000000000003</v>
      </c>
      <c r="Q152" s="50">
        <f t="shared" si="51"/>
        <v>3.75071442</v>
      </c>
      <c r="R152" s="51">
        <f t="shared" si="52"/>
        <v>26.260000000000002</v>
      </c>
      <c r="S152" s="52">
        <f t="shared" si="53"/>
        <v>52.520000000000003</v>
      </c>
      <c r="T152" s="53">
        <f t="shared" si="54"/>
        <v>0.60911595610097136</v>
      </c>
    </row>
    <row r="153" ht="15.95" customHeight="1">
      <c r="A153" s="342" t="s">
        <v>485</v>
      </c>
      <c r="B153" s="376" t="s">
        <v>200</v>
      </c>
      <c r="C153" s="59" t="str">
        <f>VLOOKUP(B153,'New template'!A:L,2,FALSE)</f>
        <v>E06306</v>
      </c>
      <c r="D153" s="377">
        <v>49</v>
      </c>
      <c r="E153" s="377">
        <v>298</v>
      </c>
      <c r="F153" s="379">
        <v>0.5</v>
      </c>
      <c r="G153" s="44">
        <f t="shared" si="44"/>
        <v>149</v>
      </c>
      <c r="H153" s="45">
        <f t="shared" si="45"/>
        <v>21.55583</v>
      </c>
      <c r="I153" s="45">
        <f t="shared" si="46"/>
        <v>1056.23567</v>
      </c>
      <c r="J153" s="45">
        <f t="shared" si="47"/>
        <v>2.8022579000000003</v>
      </c>
      <c r="K153" s="46">
        <f t="shared" si="48"/>
        <v>918.92503290000002</v>
      </c>
      <c r="L153" s="47">
        <v>0.20000000000000001</v>
      </c>
      <c r="M153" s="48">
        <f t="shared" si="49"/>
        <v>183.78500658000002</v>
      </c>
      <c r="N153" s="49">
        <v>0.050000000000000003</v>
      </c>
      <c r="O153" s="50">
        <f t="shared" si="50"/>
        <v>45.946251645000004</v>
      </c>
      <c r="P153" s="49">
        <v>0.050000000000000003</v>
      </c>
      <c r="Q153" s="50">
        <f t="shared" si="51"/>
        <v>45.946251645000004</v>
      </c>
      <c r="R153" s="51">
        <f t="shared" si="52"/>
        <v>13.130000000000001</v>
      </c>
      <c r="S153" s="52">
        <f t="shared" si="53"/>
        <v>643.37</v>
      </c>
      <c r="T153" s="53">
        <f t="shared" si="54"/>
        <v>0.60911595610097125</v>
      </c>
    </row>
    <row r="154" ht="15.95" customHeight="1">
      <c r="A154" s="342" t="s">
        <v>485</v>
      </c>
      <c r="B154" s="376" t="s">
        <v>202</v>
      </c>
      <c r="C154" s="59" t="str">
        <f>VLOOKUP(B154,'New template'!A:L,2,FALSE)</f>
        <v>E02875</v>
      </c>
      <c r="D154" s="377">
        <v>216</v>
      </c>
      <c r="E154" s="377">
        <v>298</v>
      </c>
      <c r="F154" s="378">
        <v>0.90000000000000002</v>
      </c>
      <c r="G154" s="44">
        <f t="shared" si="44"/>
        <v>29</v>
      </c>
      <c r="H154" s="45">
        <f t="shared" si="45"/>
        <v>4.19543</v>
      </c>
      <c r="I154" s="45">
        <f t="shared" si="46"/>
        <v>906.21288000000004</v>
      </c>
      <c r="J154" s="45">
        <f t="shared" si="47"/>
        <v>0.5454059</v>
      </c>
      <c r="K154" s="46">
        <f t="shared" si="48"/>
        <v>788.40520560000004</v>
      </c>
      <c r="L154" s="47">
        <v>0.20000000000000001</v>
      </c>
      <c r="M154" s="48">
        <f t="shared" si="49"/>
        <v>157.68104112000003</v>
      </c>
      <c r="N154" s="49">
        <v>0.050000000000000003</v>
      </c>
      <c r="O154" s="50">
        <f t="shared" si="50"/>
        <v>39.420260280000008</v>
      </c>
      <c r="P154" s="49">
        <v>0.050000000000000003</v>
      </c>
      <c r="Q154" s="50">
        <f t="shared" si="51"/>
        <v>39.420260280000008</v>
      </c>
      <c r="R154" s="51">
        <f t="shared" si="52"/>
        <v>2.5600000000000001</v>
      </c>
      <c r="S154" s="52">
        <f t="shared" si="53"/>
        <v>552.96000000000004</v>
      </c>
      <c r="T154" s="53">
        <f t="shared" si="54"/>
        <v>0.61018775191100794</v>
      </c>
    </row>
    <row r="155" ht="15.95" customHeight="1">
      <c r="A155" s="342" t="s">
        <v>485</v>
      </c>
      <c r="B155" s="376" t="s">
        <v>204</v>
      </c>
      <c r="C155" s="59" t="str">
        <f>VLOOKUP(B155,'New template'!A:L,2,FALSE)</f>
        <v>E03123</v>
      </c>
      <c r="D155" s="377">
        <v>57</v>
      </c>
      <c r="E155" s="377">
        <v>448</v>
      </c>
      <c r="F155" s="379">
        <v>0.83999999999999997</v>
      </c>
      <c r="G155" s="44">
        <f t="shared" si="44"/>
        <v>71</v>
      </c>
      <c r="H155" s="45">
        <f t="shared" si="45"/>
        <v>10.271569999999999</v>
      </c>
      <c r="I155" s="45">
        <f t="shared" si="46"/>
        <v>585.47948999999994</v>
      </c>
      <c r="J155" s="45">
        <f t="shared" si="47"/>
        <v>1.3353040999999999</v>
      </c>
      <c r="K155" s="46">
        <f t="shared" si="48"/>
        <v>509.36715629999992</v>
      </c>
      <c r="L155" s="47">
        <v>0.20000000000000001</v>
      </c>
      <c r="M155" s="48">
        <f t="shared" si="49"/>
        <v>101.87343125999999</v>
      </c>
      <c r="N155" s="49">
        <v>0.050000000000000003</v>
      </c>
      <c r="O155" s="50">
        <f t="shared" si="50"/>
        <v>25.468357814999997</v>
      </c>
      <c r="P155" s="49">
        <v>0.050000000000000003</v>
      </c>
      <c r="Q155" s="50">
        <f t="shared" si="51"/>
        <v>25.468357814999997</v>
      </c>
      <c r="R155" s="51">
        <f t="shared" si="52"/>
        <v>6.2599999999999998</v>
      </c>
      <c r="S155" s="52">
        <f t="shared" si="53"/>
        <v>356.81999999999999</v>
      </c>
      <c r="T155" s="53">
        <f t="shared" si="54"/>
        <v>0.60944918839086926</v>
      </c>
    </row>
    <row r="156" ht="15.95" customHeight="1">
      <c r="A156" s="342" t="s">
        <v>485</v>
      </c>
      <c r="B156" s="376" t="s">
        <v>204</v>
      </c>
      <c r="C156" s="59" t="str">
        <f>VLOOKUP(B156,'New template'!A:L,2,FALSE)</f>
        <v>E03123</v>
      </c>
      <c r="D156" s="377">
        <v>1</v>
      </c>
      <c r="E156" s="377">
        <v>448</v>
      </c>
      <c r="F156" s="379">
        <v>0</v>
      </c>
      <c r="G156" s="44">
        <f t="shared" si="44"/>
        <v>448</v>
      </c>
      <c r="H156" s="45">
        <f t="shared" si="45"/>
        <v>64.812159999999992</v>
      </c>
      <c r="I156" s="45">
        <f t="shared" si="46"/>
        <v>64.812159999999992</v>
      </c>
      <c r="J156" s="45">
        <f t="shared" si="47"/>
        <v>8.4255807999999988</v>
      </c>
      <c r="K156" s="46">
        <f t="shared" si="48"/>
        <v>56.386579199999993</v>
      </c>
      <c r="L156" s="47">
        <v>0.20000000000000001</v>
      </c>
      <c r="M156" s="48">
        <f t="shared" si="49"/>
        <v>11.27731584</v>
      </c>
      <c r="N156" s="49">
        <v>0.050000000000000003</v>
      </c>
      <c r="O156" s="50">
        <f t="shared" si="50"/>
        <v>2.81932896</v>
      </c>
      <c r="P156" s="49">
        <v>0.050000000000000003</v>
      </c>
      <c r="Q156" s="50">
        <f t="shared" si="51"/>
        <v>2.81932896</v>
      </c>
      <c r="R156" s="51">
        <f t="shared" si="52"/>
        <v>39.469999999999999</v>
      </c>
      <c r="S156" s="52">
        <f t="shared" si="53"/>
        <v>39.469999999999999</v>
      </c>
      <c r="T156" s="53">
        <f t="shared" si="54"/>
        <v>0.60899065854308831</v>
      </c>
    </row>
    <row r="157" ht="15.95" customHeight="1">
      <c r="A157" s="342" t="s">
        <v>485</v>
      </c>
      <c r="B157" s="376" t="s">
        <v>206</v>
      </c>
      <c r="C157" s="59" t="str">
        <f>VLOOKUP(B157,'New template'!A:L,2,FALSE)</f>
        <v>E05697</v>
      </c>
      <c r="D157" s="377">
        <v>30</v>
      </c>
      <c r="E157" s="377">
        <v>248</v>
      </c>
      <c r="F157" s="378">
        <v>0.59999999999999998</v>
      </c>
      <c r="G157" s="44">
        <f t="shared" si="44"/>
        <v>99</v>
      </c>
      <c r="H157" s="45">
        <f t="shared" si="45"/>
        <v>14.322329999999999</v>
      </c>
      <c r="I157" s="45">
        <f t="shared" si="46"/>
        <v>429.66989999999998</v>
      </c>
      <c r="J157" s="45">
        <f t="shared" si="47"/>
        <v>1.8619029</v>
      </c>
      <c r="K157" s="46">
        <f t="shared" si="48"/>
        <v>373.81281299999995</v>
      </c>
      <c r="L157" s="47">
        <v>0.20000000000000001</v>
      </c>
      <c r="M157" s="48">
        <f t="shared" si="49"/>
        <v>74.762562599999995</v>
      </c>
      <c r="N157" s="49">
        <v>0.050000000000000003</v>
      </c>
      <c r="O157" s="50">
        <f t="shared" si="50"/>
        <v>18.690640649999999</v>
      </c>
      <c r="P157" s="49">
        <v>0.050000000000000003</v>
      </c>
      <c r="Q157" s="50">
        <f t="shared" si="51"/>
        <v>18.690640649999999</v>
      </c>
      <c r="R157" s="51">
        <f t="shared" si="52"/>
        <v>8.7200000000000006</v>
      </c>
      <c r="S157" s="52">
        <f t="shared" si="53"/>
        <v>261.60000000000002</v>
      </c>
      <c r="T157" s="53">
        <f t="shared" si="54"/>
        <v>0.60883948351979045</v>
      </c>
    </row>
    <row r="158" ht="15.95" customHeight="1">
      <c r="A158" s="342" t="s">
        <v>485</v>
      </c>
      <c r="B158" s="376" t="s">
        <v>208</v>
      </c>
      <c r="C158" s="59" t="str">
        <f>VLOOKUP(B158,'New template'!A:L,2,FALSE)</f>
        <v>E06533</v>
      </c>
      <c r="D158" s="377">
        <v>22</v>
      </c>
      <c r="E158" s="377">
        <v>348</v>
      </c>
      <c r="F158" s="378">
        <v>0.57999999999999996</v>
      </c>
      <c r="G158" s="44">
        <f t="shared" si="44"/>
        <v>146</v>
      </c>
      <c r="H158" s="45">
        <f t="shared" si="45"/>
        <v>21.12182</v>
      </c>
      <c r="I158" s="45">
        <f t="shared" si="46"/>
        <v>464.68003999999996</v>
      </c>
      <c r="J158" s="45">
        <f t="shared" si="47"/>
        <v>2.7458366000000001</v>
      </c>
      <c r="K158" s="46">
        <f t="shared" si="48"/>
        <v>404.27163479999996</v>
      </c>
      <c r="L158" s="47">
        <v>0.20000000000000001</v>
      </c>
      <c r="M158" s="48">
        <f t="shared" si="49"/>
        <v>80.854326959999995</v>
      </c>
      <c r="N158" s="49">
        <v>0.050000000000000003</v>
      </c>
      <c r="O158" s="50">
        <f t="shared" si="50"/>
        <v>20.213581739999999</v>
      </c>
      <c r="P158" s="49">
        <v>0.050000000000000003</v>
      </c>
      <c r="Q158" s="50">
        <f t="shared" si="51"/>
        <v>20.213581739999999</v>
      </c>
      <c r="R158" s="51">
        <f t="shared" si="52"/>
        <v>12.859999999999999</v>
      </c>
      <c r="S158" s="52">
        <f t="shared" si="53"/>
        <v>282.91999999999996</v>
      </c>
      <c r="T158" s="53">
        <f t="shared" si="54"/>
        <v>0.608849048046049</v>
      </c>
    </row>
    <row r="159" ht="15.95" customHeight="1">
      <c r="A159" s="342" t="s">
        <v>485</v>
      </c>
      <c r="B159" s="376" t="s">
        <v>208</v>
      </c>
      <c r="C159" s="59" t="str">
        <f>VLOOKUP(B159,'New template'!A:L,2,FALSE)</f>
        <v>E06533</v>
      </c>
      <c r="D159" s="377">
        <v>1</v>
      </c>
      <c r="E159" s="377">
        <v>348</v>
      </c>
      <c r="F159" s="378">
        <v>0</v>
      </c>
      <c r="G159" s="44">
        <f t="shared" si="44"/>
        <v>348</v>
      </c>
      <c r="H159" s="45">
        <f t="shared" si="45"/>
        <v>50.34516</v>
      </c>
      <c r="I159" s="45">
        <f t="shared" si="46"/>
        <v>50.34516</v>
      </c>
      <c r="J159" s="45">
        <f t="shared" si="47"/>
        <v>6.5448708</v>
      </c>
      <c r="K159" s="46">
        <f t="shared" si="48"/>
        <v>43.800289200000002</v>
      </c>
      <c r="L159" s="47">
        <v>0.20000000000000001</v>
      </c>
      <c r="M159" s="48">
        <f t="shared" si="49"/>
        <v>8.76005784</v>
      </c>
      <c r="N159" s="49">
        <v>0.050000000000000003</v>
      </c>
      <c r="O159" s="50">
        <f t="shared" si="50"/>
        <v>2.19001446</v>
      </c>
      <c r="P159" s="49">
        <v>0.050000000000000003</v>
      </c>
      <c r="Q159" s="50">
        <f t="shared" si="51"/>
        <v>2.19001446</v>
      </c>
      <c r="R159" s="51">
        <f t="shared" si="52"/>
        <v>30.66</v>
      </c>
      <c r="S159" s="52">
        <f t="shared" si="53"/>
        <v>30.66</v>
      </c>
      <c r="T159" s="53">
        <f t="shared" si="54"/>
        <v>0.60899597895805679</v>
      </c>
    </row>
    <row r="160" ht="15.95" customHeight="1">
      <c r="A160" s="342" t="s">
        <v>485</v>
      </c>
      <c r="B160" s="376" t="s">
        <v>216</v>
      </c>
      <c r="C160" s="59" t="str">
        <f>VLOOKUP(B160,'New template'!A:L,2,FALSE)</f>
        <v>E03632</v>
      </c>
      <c r="D160" s="377">
        <v>148</v>
      </c>
      <c r="E160" s="377">
        <v>248</v>
      </c>
      <c r="F160" s="378">
        <v>0.75</v>
      </c>
      <c r="G160" s="44">
        <f t="shared" si="44"/>
        <v>62</v>
      </c>
      <c r="H160" s="45">
        <f t="shared" si="45"/>
        <v>8.9695400000000003</v>
      </c>
      <c r="I160" s="45">
        <f t="shared" si="46"/>
        <v>1327.4919199999999</v>
      </c>
      <c r="J160" s="45">
        <f t="shared" si="47"/>
        <v>1.1660402000000001</v>
      </c>
      <c r="K160" s="46">
        <f t="shared" si="48"/>
        <v>1154.9179704000001</v>
      </c>
      <c r="L160" s="47">
        <v>0.20000000000000001</v>
      </c>
      <c r="M160" s="48">
        <f t="shared" si="49"/>
        <v>230.98359408000002</v>
      </c>
      <c r="N160" s="49">
        <v>0.050000000000000003</v>
      </c>
      <c r="O160" s="50">
        <f t="shared" si="50"/>
        <v>57.745898520000004</v>
      </c>
      <c r="P160" s="49">
        <v>0.050000000000000003</v>
      </c>
      <c r="Q160" s="50">
        <f t="shared" si="51"/>
        <v>57.745898520000004</v>
      </c>
      <c r="R160" s="51">
        <f t="shared" si="52"/>
        <v>5.46</v>
      </c>
      <c r="S160" s="52">
        <f t="shared" si="53"/>
        <v>808.08000000000004</v>
      </c>
      <c r="T160" s="53">
        <f t="shared" si="54"/>
        <v>0.60872686893642269</v>
      </c>
    </row>
    <row r="161" ht="15.95" customHeight="1">
      <c r="A161" s="342" t="s">
        <v>485</v>
      </c>
      <c r="B161" s="382" t="s">
        <v>306</v>
      </c>
      <c r="C161" s="59" t="str">
        <f>VLOOKUP(B161,'New template'!A:L,2,FALSE)</f>
        <v>L00033</v>
      </c>
      <c r="D161" s="377">
        <v>3</v>
      </c>
      <c r="E161" s="377">
        <v>298</v>
      </c>
      <c r="F161" s="378">
        <v>0</v>
      </c>
      <c r="G161" s="44">
        <f t="shared" si="44"/>
        <v>298</v>
      </c>
      <c r="H161" s="45">
        <f t="shared" si="45"/>
        <v>43.111660000000001</v>
      </c>
      <c r="I161" s="45">
        <f t="shared" si="46"/>
        <v>129.33498</v>
      </c>
      <c r="J161" s="45">
        <f t="shared" si="47"/>
        <v>5.6045158000000006</v>
      </c>
      <c r="K161" s="46">
        <f t="shared" si="48"/>
        <v>112.5214326</v>
      </c>
      <c r="L161" s="47">
        <v>0.20000000000000001</v>
      </c>
      <c r="M161" s="48">
        <f t="shared" si="49"/>
        <v>22.504286520000001</v>
      </c>
      <c r="N161" s="49">
        <v>0.050000000000000003</v>
      </c>
      <c r="O161" s="50">
        <f t="shared" si="50"/>
        <v>5.6260716300000002</v>
      </c>
      <c r="P161" s="49">
        <v>0.050000000000000003</v>
      </c>
      <c r="Q161" s="50">
        <f t="shared" si="51"/>
        <v>5.6260716300000002</v>
      </c>
      <c r="R161" s="51">
        <f t="shared" si="52"/>
        <v>26.260000000000002</v>
      </c>
      <c r="S161" s="52">
        <f t="shared" si="53"/>
        <v>78.780000000000001</v>
      </c>
      <c r="T161" s="53">
        <f t="shared" si="54"/>
        <v>0.60911595610097125</v>
      </c>
    </row>
    <row r="162" ht="15.95" customHeight="1">
      <c r="A162" s="342" t="s">
        <v>485</v>
      </c>
      <c r="B162" s="382" t="s">
        <v>306</v>
      </c>
      <c r="C162" s="59" t="str">
        <f>VLOOKUP(B162,'New template'!A:L,2,FALSE)</f>
        <v>L00033</v>
      </c>
      <c r="D162" s="377">
        <v>33</v>
      </c>
      <c r="E162" s="377">
        <v>298</v>
      </c>
      <c r="F162" s="378">
        <v>0.33000000000000002</v>
      </c>
      <c r="G162" s="44">
        <f t="shared" si="44"/>
        <v>199</v>
      </c>
      <c r="H162" s="45">
        <f t="shared" si="45"/>
        <v>28.78933</v>
      </c>
      <c r="I162" s="45">
        <f t="shared" si="46"/>
        <v>950.04788999999994</v>
      </c>
      <c r="J162" s="45">
        <f t="shared" si="47"/>
        <v>3.7426129000000001</v>
      </c>
      <c r="K162" s="46">
        <f t="shared" si="48"/>
        <v>826.54166429999998</v>
      </c>
      <c r="L162" s="47">
        <v>0.20000000000000001</v>
      </c>
      <c r="M162" s="48">
        <f t="shared" si="49"/>
        <v>165.30833286000001</v>
      </c>
      <c r="N162" s="49">
        <v>0.050000000000000003</v>
      </c>
      <c r="O162" s="50">
        <f t="shared" si="50"/>
        <v>41.327083215000002</v>
      </c>
      <c r="P162" s="49">
        <v>0.050000000000000003</v>
      </c>
      <c r="Q162" s="50">
        <f t="shared" si="51"/>
        <v>41.327083215000002</v>
      </c>
      <c r="R162" s="51">
        <f t="shared" si="52"/>
        <v>17.530000000000001</v>
      </c>
      <c r="S162" s="52">
        <f t="shared" si="53"/>
        <v>578.49000000000001</v>
      </c>
      <c r="T162" s="53">
        <f t="shared" si="54"/>
        <v>0.60890614682592481</v>
      </c>
    </row>
    <row r="163" ht="15.95" customHeight="1">
      <c r="A163" s="342" t="s">
        <v>485</v>
      </c>
      <c r="B163" s="382" t="s">
        <v>308</v>
      </c>
      <c r="C163" s="59" t="str">
        <f>VLOOKUP(B163,'New template'!A:L,2,FALSE)</f>
        <v>L00034</v>
      </c>
      <c r="D163" s="377">
        <v>16</v>
      </c>
      <c r="E163" s="377">
        <v>498</v>
      </c>
      <c r="F163" s="378">
        <v>0.29999999999999999</v>
      </c>
      <c r="G163" s="44">
        <f t="shared" si="44"/>
        <v>348</v>
      </c>
      <c r="H163" s="45">
        <f t="shared" si="45"/>
        <v>50.34516</v>
      </c>
      <c r="I163" s="45">
        <f t="shared" si="46"/>
        <v>805.52256</v>
      </c>
      <c r="J163" s="45">
        <f t="shared" si="47"/>
        <v>6.5448708</v>
      </c>
      <c r="K163" s="46">
        <f t="shared" si="48"/>
        <v>700.80462720000003</v>
      </c>
      <c r="L163" s="47">
        <v>0.20000000000000001</v>
      </c>
      <c r="M163" s="48">
        <f t="shared" si="49"/>
        <v>140.16092544</v>
      </c>
      <c r="N163" s="49">
        <v>0.050000000000000003</v>
      </c>
      <c r="O163" s="50">
        <f t="shared" si="50"/>
        <v>35.04023136</v>
      </c>
      <c r="P163" s="49">
        <v>0.050000000000000003</v>
      </c>
      <c r="Q163" s="50">
        <f t="shared" si="51"/>
        <v>35.04023136</v>
      </c>
      <c r="R163" s="51">
        <f t="shared" si="52"/>
        <v>30.66</v>
      </c>
      <c r="S163" s="52">
        <f t="shared" si="53"/>
        <v>490.56</v>
      </c>
      <c r="T163" s="53">
        <f t="shared" si="54"/>
        <v>0.60899597895805679</v>
      </c>
    </row>
    <row r="164" ht="15.95" customHeight="1">
      <c r="A164" s="342" t="s">
        <v>485</v>
      </c>
      <c r="B164" s="382" t="s">
        <v>310</v>
      </c>
      <c r="C164" s="59" t="str">
        <f>VLOOKUP(B164,'New template'!A:L,2,FALSE)</f>
        <v>L00035</v>
      </c>
      <c r="D164" s="377">
        <v>2</v>
      </c>
      <c r="E164" s="377">
        <v>638</v>
      </c>
      <c r="F164" s="378">
        <v>0</v>
      </c>
      <c r="G164" s="44">
        <f t="shared" si="44"/>
        <v>638</v>
      </c>
      <c r="H164" s="45">
        <f t="shared" si="45"/>
        <v>92.299459999999996</v>
      </c>
      <c r="I164" s="45">
        <f t="shared" si="46"/>
        <v>184.59891999999999</v>
      </c>
      <c r="J164" s="45">
        <f t="shared" si="47"/>
        <v>11.998929799999999</v>
      </c>
      <c r="K164" s="46">
        <f t="shared" si="48"/>
        <v>160.60106039999999</v>
      </c>
      <c r="L164" s="47">
        <v>0.20000000000000001</v>
      </c>
      <c r="M164" s="48">
        <f t="shared" si="49"/>
        <v>32.120212080000002</v>
      </c>
      <c r="N164" s="49">
        <v>0.050000000000000003</v>
      </c>
      <c r="O164" s="50">
        <f t="shared" si="50"/>
        <v>8.0300530200000004</v>
      </c>
      <c r="P164" s="49">
        <v>0.050000000000000003</v>
      </c>
      <c r="Q164" s="50">
        <f t="shared" si="51"/>
        <v>8.0300530200000004</v>
      </c>
      <c r="R164" s="51">
        <f t="shared" si="52"/>
        <v>56.210000000000001</v>
      </c>
      <c r="S164" s="52">
        <f t="shared" si="53"/>
        <v>112.42</v>
      </c>
      <c r="T164" s="53">
        <f t="shared" si="54"/>
        <v>0.60899597895805679</v>
      </c>
    </row>
    <row r="165" ht="15.95" customHeight="1">
      <c r="A165" s="342" t="s">
        <v>485</v>
      </c>
      <c r="B165" s="382" t="s">
        <v>310</v>
      </c>
      <c r="C165" s="59" t="str">
        <f>VLOOKUP(B165,'New template'!A:L,2,FALSE)</f>
        <v>L00035</v>
      </c>
      <c r="D165" s="377">
        <v>29</v>
      </c>
      <c r="E165" s="377">
        <v>638</v>
      </c>
      <c r="F165" s="378">
        <v>0.29999999999999999</v>
      </c>
      <c r="G165" s="44">
        <f t="shared" si="44"/>
        <v>446</v>
      </c>
      <c r="H165" s="45">
        <f t="shared" si="45"/>
        <v>64.522819999999996</v>
      </c>
      <c r="I165" s="45">
        <f t="shared" si="46"/>
        <v>1871.1617799999999</v>
      </c>
      <c r="J165" s="45">
        <f t="shared" si="47"/>
        <v>8.3879666000000004</v>
      </c>
      <c r="K165" s="46">
        <f t="shared" si="48"/>
        <v>1627.9107485999998</v>
      </c>
      <c r="L165" s="47">
        <v>0.20000000000000001</v>
      </c>
      <c r="M165" s="48">
        <f t="shared" si="49"/>
        <v>325.58214971999996</v>
      </c>
      <c r="N165" s="49">
        <v>0.050000000000000003</v>
      </c>
      <c r="O165" s="50">
        <f t="shared" si="50"/>
        <v>81.39553742999999</v>
      </c>
      <c r="P165" s="49">
        <v>0.050000000000000003</v>
      </c>
      <c r="Q165" s="50">
        <f t="shared" si="51"/>
        <v>81.39553742999999</v>
      </c>
      <c r="R165" s="51">
        <f t="shared" si="52"/>
        <v>39.289999999999999</v>
      </c>
      <c r="S165" s="52">
        <f t="shared" si="53"/>
        <v>1139.4100000000001</v>
      </c>
      <c r="T165" s="53">
        <f t="shared" si="54"/>
        <v>0.6089318476780774</v>
      </c>
    </row>
    <row r="166" ht="15.95" customHeight="1">
      <c r="A166" s="342" t="s">
        <v>485</v>
      </c>
      <c r="B166" s="382" t="s">
        <v>218</v>
      </c>
      <c r="C166" s="59" t="str">
        <f>VLOOKUP(B166,'New template'!A:L,2,FALSE)</f>
        <v>E03060</v>
      </c>
      <c r="D166" s="377">
        <v>1</v>
      </c>
      <c r="E166" s="377">
        <v>88</v>
      </c>
      <c r="F166" s="378">
        <v>0</v>
      </c>
      <c r="G166" s="44">
        <f t="shared" si="44"/>
        <v>88</v>
      </c>
      <c r="H166" s="45">
        <f t="shared" si="45"/>
        <v>12.73096</v>
      </c>
      <c r="I166" s="45">
        <f t="shared" si="46"/>
        <v>12.73096</v>
      </c>
      <c r="J166" s="45">
        <f t="shared" si="47"/>
        <v>1.6550248000000001</v>
      </c>
      <c r="K166" s="46">
        <f t="shared" si="48"/>
        <v>11.0759352</v>
      </c>
      <c r="L166" s="47">
        <v>0.20000000000000001</v>
      </c>
      <c r="M166" s="48">
        <f t="shared" si="49"/>
        <v>2.21518704</v>
      </c>
      <c r="N166" s="49">
        <v>0.050000000000000003</v>
      </c>
      <c r="O166" s="50">
        <f t="shared" si="50"/>
        <v>0.55379676</v>
      </c>
      <c r="P166" s="49">
        <v>0.050000000000000003</v>
      </c>
      <c r="Q166" s="50">
        <f t="shared" si="51"/>
        <v>0.55379676</v>
      </c>
      <c r="R166" s="51">
        <f t="shared" si="52"/>
        <v>7.75</v>
      </c>
      <c r="S166" s="52">
        <f t="shared" si="53"/>
        <v>7.75</v>
      </c>
      <c r="T166" s="53">
        <f t="shared" si="54"/>
        <v>0.60875220721768042</v>
      </c>
    </row>
    <row r="167" ht="15.95" customHeight="1">
      <c r="A167" s="342" t="s">
        <v>485</v>
      </c>
      <c r="B167" s="382" t="s">
        <v>218</v>
      </c>
      <c r="C167" s="59" t="str">
        <f>VLOOKUP(B167,'New template'!A:L,2,FALSE)</f>
        <v>E03060</v>
      </c>
      <c r="D167" s="377">
        <v>11</v>
      </c>
      <c r="E167" s="377">
        <v>88</v>
      </c>
      <c r="F167" s="378">
        <v>0.45818181818181802</v>
      </c>
      <c r="G167" s="44">
        <f t="shared" si="44"/>
        <v>47</v>
      </c>
      <c r="H167" s="45">
        <f t="shared" si="45"/>
        <v>6.7994899999999996</v>
      </c>
      <c r="I167" s="45">
        <f t="shared" si="46"/>
        <v>74.794389999999993</v>
      </c>
      <c r="J167" s="45">
        <f t="shared" si="47"/>
        <v>0.88393369999999993</v>
      </c>
      <c r="K167" s="46">
        <f t="shared" si="48"/>
        <v>65.071119299999992</v>
      </c>
      <c r="L167" s="47">
        <v>0.20000000000000001</v>
      </c>
      <c r="M167" s="48">
        <f t="shared" si="49"/>
        <v>13.01422386</v>
      </c>
      <c r="N167" s="49">
        <v>0.050000000000000003</v>
      </c>
      <c r="O167" s="50">
        <f t="shared" si="50"/>
        <v>3.2535559649999999</v>
      </c>
      <c r="P167" s="49">
        <v>0.050000000000000003</v>
      </c>
      <c r="Q167" s="50">
        <f t="shared" si="51"/>
        <v>3.2535559649999999</v>
      </c>
      <c r="R167" s="51">
        <f t="shared" si="52"/>
        <v>4.1399999999999997</v>
      </c>
      <c r="S167" s="52">
        <f t="shared" si="53"/>
        <v>45.539999999999999</v>
      </c>
      <c r="T167" s="53">
        <f t="shared" si="54"/>
        <v>0.60886919460135991</v>
      </c>
    </row>
    <row r="168" ht="15.95" customHeight="1">
      <c r="A168" s="342" t="s">
        <v>485</v>
      </c>
      <c r="B168" s="382" t="s">
        <v>220</v>
      </c>
      <c r="C168" s="59" t="str">
        <f>VLOOKUP(B168,'New template'!A:L,2,FALSE)</f>
        <v>E03954</v>
      </c>
      <c r="D168" s="377">
        <v>17</v>
      </c>
      <c r="E168" s="377">
        <v>248</v>
      </c>
      <c r="F168" s="378">
        <v>0.61846774193548404</v>
      </c>
      <c r="G168" s="44">
        <f t="shared" ref="G168:G234" si="55">ROUNDDOWN(E168*(1-F168),0)</f>
        <v>94</v>
      </c>
      <c r="H168" s="45">
        <f t="shared" ref="H168:H234" si="56">G168*$C$6</f>
        <v>13.598979999999999</v>
      </c>
      <c r="I168" s="45">
        <f t="shared" ref="I168:I234" si="57">H168*D168</f>
        <v>231.18266</v>
      </c>
      <c r="J168" s="45">
        <f t="shared" ref="J168:J234" si="58">H168*0.13</f>
        <v>1.7678673999999999</v>
      </c>
      <c r="K168" s="46">
        <f t="shared" ref="K168:K234" si="59">(H168-J168)*D168</f>
        <v>201.1289142</v>
      </c>
      <c r="L168" s="47">
        <v>0.20000000000000001</v>
      </c>
      <c r="M168" s="48">
        <f t="shared" ref="M168:M234" si="60">K168*L168</f>
        <v>40.225782840000001</v>
      </c>
      <c r="N168" s="49">
        <v>0.050000000000000003</v>
      </c>
      <c r="O168" s="50">
        <f t="shared" ref="O168:O234" si="61">K168*N168</f>
        <v>10.05644571</v>
      </c>
      <c r="P168" s="49">
        <v>0.050000000000000003</v>
      </c>
      <c r="Q168" s="50">
        <f t="shared" ref="Q168:Q234" si="62">K168*P168</f>
        <v>10.05644571</v>
      </c>
      <c r="R168" s="51">
        <f t="shared" ref="R168:R234" si="63">IFERROR(ROUND((K168-M168-O168-Q168)/D168,2),0)</f>
        <v>8.2799999999999994</v>
      </c>
      <c r="S168" s="52">
        <f t="shared" ref="S168:S234" si="64">+D168*R168</f>
        <v>140.75999999999999</v>
      </c>
      <c r="T168" s="53">
        <f t="shared" ref="T168:T234" si="65">S168/I168</f>
        <v>0.6088691946013598</v>
      </c>
    </row>
    <row r="169" ht="15.95" customHeight="1">
      <c r="A169" s="342" t="s">
        <v>485</v>
      </c>
      <c r="B169" s="382" t="s">
        <v>222</v>
      </c>
      <c r="C169" s="59" t="str">
        <f>VLOOKUP(B169,'New template'!A:L,2,FALSE)</f>
        <v>E06120</v>
      </c>
      <c r="D169" s="377">
        <v>1</v>
      </c>
      <c r="E169" s="377">
        <v>298</v>
      </c>
      <c r="F169" s="378">
        <v>0</v>
      </c>
      <c r="G169" s="44">
        <f t="shared" si="55"/>
        <v>298</v>
      </c>
      <c r="H169" s="45">
        <f t="shared" si="56"/>
        <v>43.111660000000001</v>
      </c>
      <c r="I169" s="45">
        <f t="shared" si="57"/>
        <v>43.111660000000001</v>
      </c>
      <c r="J169" s="45">
        <f t="shared" si="58"/>
        <v>5.6045158000000006</v>
      </c>
      <c r="K169" s="46">
        <f t="shared" si="59"/>
        <v>37.507144199999999</v>
      </c>
      <c r="L169" s="47">
        <v>0.20000000000000001</v>
      </c>
      <c r="M169" s="48">
        <f t="shared" si="60"/>
        <v>7.50142884</v>
      </c>
      <c r="N169" s="49">
        <v>0.050000000000000003</v>
      </c>
      <c r="O169" s="50">
        <f t="shared" si="61"/>
        <v>1.87535721</v>
      </c>
      <c r="P169" s="49">
        <v>0.050000000000000003</v>
      </c>
      <c r="Q169" s="50">
        <f t="shared" si="62"/>
        <v>1.87535721</v>
      </c>
      <c r="R169" s="51">
        <f t="shared" si="63"/>
        <v>26.260000000000002</v>
      </c>
      <c r="S169" s="52">
        <f t="shared" si="64"/>
        <v>26.260000000000002</v>
      </c>
      <c r="T169" s="53">
        <f t="shared" si="65"/>
        <v>0.60911595610097136</v>
      </c>
    </row>
    <row r="170" ht="15.95" customHeight="1">
      <c r="A170" s="342" t="s">
        <v>485</v>
      </c>
      <c r="B170" s="383" t="s">
        <v>222</v>
      </c>
      <c r="C170" s="59" t="str">
        <f>VLOOKUP(B170,'New template'!A:L,2,FALSE)</f>
        <v>E06120</v>
      </c>
      <c r="D170" s="384">
        <v>165</v>
      </c>
      <c r="E170" s="384">
        <v>298</v>
      </c>
      <c r="F170" s="385">
        <v>0.75</v>
      </c>
      <c r="G170" s="44">
        <f t="shared" si="55"/>
        <v>74</v>
      </c>
      <c r="H170" s="45">
        <f t="shared" si="56"/>
        <v>10.705579999999999</v>
      </c>
      <c r="I170" s="45">
        <f t="shared" si="57"/>
        <v>1766.4206999999999</v>
      </c>
      <c r="J170" s="45">
        <f t="shared" si="58"/>
        <v>1.3917253999999999</v>
      </c>
      <c r="K170" s="46">
        <f t="shared" si="59"/>
        <v>1536.7860089999999</v>
      </c>
      <c r="L170" s="47">
        <v>0.20000000000000001</v>
      </c>
      <c r="M170" s="48">
        <f t="shared" si="60"/>
        <v>307.35720179999998</v>
      </c>
      <c r="N170" s="49">
        <v>0.050000000000000003</v>
      </c>
      <c r="O170" s="50">
        <f t="shared" si="61"/>
        <v>76.839300449999996</v>
      </c>
      <c r="P170" s="49">
        <v>0.050000000000000003</v>
      </c>
      <c r="Q170" s="50">
        <f t="shared" si="62"/>
        <v>76.839300449999996</v>
      </c>
      <c r="R170" s="51">
        <f t="shared" si="63"/>
        <v>6.5199999999999996</v>
      </c>
      <c r="S170" s="52">
        <f t="shared" si="64"/>
        <v>1075.8</v>
      </c>
      <c r="T170" s="53">
        <f t="shared" si="65"/>
        <v>0.60902818903786626</v>
      </c>
    </row>
    <row r="171" ht="15.95" customHeight="1">
      <c r="A171" s="342" t="s">
        <v>485</v>
      </c>
      <c r="B171" s="382" t="s">
        <v>222</v>
      </c>
      <c r="C171" s="59" t="str">
        <f>VLOOKUP(B171,'New template'!A:L,2,FALSE)</f>
        <v>E06120</v>
      </c>
      <c r="D171" s="377">
        <v>5</v>
      </c>
      <c r="E171" s="377">
        <v>298</v>
      </c>
      <c r="F171" s="378">
        <v>0.59999999999999998</v>
      </c>
      <c r="G171" s="44">
        <f t="shared" si="55"/>
        <v>119</v>
      </c>
      <c r="H171" s="45">
        <f t="shared" si="56"/>
        <v>17.215730000000001</v>
      </c>
      <c r="I171" s="45">
        <f t="shared" si="57"/>
        <v>86.07865000000001</v>
      </c>
      <c r="J171" s="45">
        <f t="shared" si="58"/>
        <v>2.2380449000000002</v>
      </c>
      <c r="K171" s="46">
        <f t="shared" si="59"/>
        <v>74.888425499999997</v>
      </c>
      <c r="L171" s="47">
        <v>0.20000000000000001</v>
      </c>
      <c r="M171" s="48">
        <f t="shared" si="60"/>
        <v>14.9776851</v>
      </c>
      <c r="N171" s="49">
        <v>0.050000000000000003</v>
      </c>
      <c r="O171" s="50">
        <f t="shared" si="61"/>
        <v>3.7444212750000001</v>
      </c>
      <c r="P171" s="49">
        <v>0.050000000000000003</v>
      </c>
      <c r="Q171" s="50">
        <f t="shared" si="62"/>
        <v>3.7444212750000001</v>
      </c>
      <c r="R171" s="51">
        <f t="shared" si="63"/>
        <v>10.48</v>
      </c>
      <c r="S171" s="52">
        <f t="shared" si="64"/>
        <v>52.400000000000006</v>
      </c>
      <c r="T171" s="53">
        <f t="shared" si="65"/>
        <v>0.60874560648894938</v>
      </c>
    </row>
    <row r="172" ht="15.95" customHeight="1">
      <c r="A172" s="342" t="s">
        <v>485</v>
      </c>
      <c r="B172" s="382" t="s">
        <v>224</v>
      </c>
      <c r="C172" s="59" t="str">
        <f>VLOOKUP(B172,'New template'!A:L,2,FALSE)</f>
        <v>E06531</v>
      </c>
      <c r="D172" s="377">
        <v>1</v>
      </c>
      <c r="E172" s="377">
        <v>428</v>
      </c>
      <c r="F172" s="378">
        <v>0</v>
      </c>
      <c r="G172" s="44">
        <f t="shared" si="55"/>
        <v>428</v>
      </c>
      <c r="H172" s="45">
        <f t="shared" si="56"/>
        <v>61.918759999999999</v>
      </c>
      <c r="I172" s="45">
        <f t="shared" si="57"/>
        <v>61.918759999999999</v>
      </c>
      <c r="J172" s="45">
        <f t="shared" si="58"/>
        <v>8.0494388000000008</v>
      </c>
      <c r="K172" s="46">
        <f t="shared" si="59"/>
        <v>53.869321200000002</v>
      </c>
      <c r="L172" s="47">
        <v>0.20000000000000001</v>
      </c>
      <c r="M172" s="48">
        <f t="shared" si="60"/>
        <v>10.773864240000002</v>
      </c>
      <c r="N172" s="49">
        <v>0.050000000000000003</v>
      </c>
      <c r="O172" s="50">
        <f t="shared" si="61"/>
        <v>2.6934660600000004</v>
      </c>
      <c r="P172" s="49">
        <v>0.050000000000000003</v>
      </c>
      <c r="Q172" s="50">
        <f t="shared" si="62"/>
        <v>2.6934660600000004</v>
      </c>
      <c r="R172" s="51">
        <f t="shared" si="63"/>
        <v>37.710000000000001</v>
      </c>
      <c r="S172" s="52">
        <f t="shared" si="64"/>
        <v>37.710000000000001</v>
      </c>
      <c r="T172" s="53">
        <f t="shared" si="65"/>
        <v>0.60902382412050893</v>
      </c>
    </row>
    <row r="173" ht="15.95" customHeight="1">
      <c r="A173" s="342" t="s">
        <v>485</v>
      </c>
      <c r="B173" s="382" t="s">
        <v>224</v>
      </c>
      <c r="C173" s="59" t="str">
        <f>VLOOKUP(B173,'New template'!A:L,2,FALSE)</f>
        <v>E06531</v>
      </c>
      <c r="D173" s="377">
        <v>47</v>
      </c>
      <c r="E173" s="377">
        <v>428</v>
      </c>
      <c r="F173" s="378">
        <v>0.69999999999999996</v>
      </c>
      <c r="G173" s="44">
        <f t="shared" si="55"/>
        <v>128</v>
      </c>
      <c r="H173" s="45">
        <f t="shared" si="56"/>
        <v>18.517759999999999</v>
      </c>
      <c r="I173" s="45">
        <f t="shared" si="57"/>
        <v>870.33471999999995</v>
      </c>
      <c r="J173" s="45">
        <f t="shared" si="58"/>
        <v>2.4073088</v>
      </c>
      <c r="K173" s="46">
        <f t="shared" si="59"/>
        <v>757.19120640000006</v>
      </c>
      <c r="L173" s="47">
        <v>0.20000000000000001</v>
      </c>
      <c r="M173" s="48">
        <f t="shared" si="60"/>
        <v>151.43824128000003</v>
      </c>
      <c r="N173" s="49">
        <v>0.050000000000000003</v>
      </c>
      <c r="O173" s="50">
        <f t="shared" si="61"/>
        <v>37.859560320000007</v>
      </c>
      <c r="P173" s="49">
        <v>0.050000000000000003</v>
      </c>
      <c r="Q173" s="50">
        <f t="shared" si="62"/>
        <v>37.859560320000007</v>
      </c>
      <c r="R173" s="51">
        <f t="shared" si="63"/>
        <v>11.279999999999999</v>
      </c>
      <c r="S173" s="52">
        <f t="shared" si="64"/>
        <v>530.15999999999997</v>
      </c>
      <c r="T173" s="53">
        <f t="shared" si="65"/>
        <v>0.60914495057717566</v>
      </c>
    </row>
    <row r="174" ht="15.95" customHeight="1">
      <c r="A174" s="342" t="s">
        <v>485</v>
      </c>
      <c r="B174" s="382" t="s">
        <v>226</v>
      </c>
      <c r="C174" s="59" t="str">
        <f>VLOOKUP(B174,'New template'!A:L,2,FALSE)</f>
        <v>E06532</v>
      </c>
      <c r="D174" s="377">
        <v>18</v>
      </c>
      <c r="E174" s="377">
        <v>498</v>
      </c>
      <c r="F174" s="378">
        <v>0.59999999999999998</v>
      </c>
      <c r="G174" s="44">
        <f t="shared" si="55"/>
        <v>199</v>
      </c>
      <c r="H174" s="45">
        <f t="shared" si="56"/>
        <v>28.78933</v>
      </c>
      <c r="I174" s="45">
        <f t="shared" si="57"/>
        <v>518.20794000000001</v>
      </c>
      <c r="J174" s="45">
        <f t="shared" si="58"/>
        <v>3.7426129000000001</v>
      </c>
      <c r="K174" s="46">
        <f t="shared" si="59"/>
        <v>450.84090779999997</v>
      </c>
      <c r="L174" s="47">
        <v>0.20000000000000001</v>
      </c>
      <c r="M174" s="48">
        <f t="shared" si="60"/>
        <v>90.168181559999994</v>
      </c>
      <c r="N174" s="49">
        <v>0.050000000000000003</v>
      </c>
      <c r="O174" s="50">
        <f t="shared" si="61"/>
        <v>22.542045389999998</v>
      </c>
      <c r="P174" s="49">
        <v>0.050000000000000003</v>
      </c>
      <c r="Q174" s="50">
        <f t="shared" si="62"/>
        <v>22.542045389999998</v>
      </c>
      <c r="R174" s="51">
        <f t="shared" si="63"/>
        <v>17.530000000000001</v>
      </c>
      <c r="S174" s="52">
        <f t="shared" si="64"/>
        <v>315.54000000000002</v>
      </c>
      <c r="T174" s="53">
        <f t="shared" si="65"/>
        <v>0.60890614682592481</v>
      </c>
    </row>
    <row r="175" ht="15.95" customHeight="1">
      <c r="A175" s="342" t="s">
        <v>485</v>
      </c>
      <c r="B175" s="382" t="s">
        <v>226</v>
      </c>
      <c r="C175" s="59" t="str">
        <f>VLOOKUP(B175,'New template'!A:L,2,FALSE)</f>
        <v>E06532</v>
      </c>
      <c r="D175" s="377">
        <v>1</v>
      </c>
      <c r="E175" s="377">
        <v>498</v>
      </c>
      <c r="F175" s="378">
        <v>0</v>
      </c>
      <c r="G175" s="44">
        <f t="shared" si="55"/>
        <v>498</v>
      </c>
      <c r="H175" s="45">
        <f t="shared" si="56"/>
        <v>72.045659999999998</v>
      </c>
      <c r="I175" s="45">
        <f t="shared" si="57"/>
        <v>72.045659999999998</v>
      </c>
      <c r="J175" s="45">
        <f t="shared" si="58"/>
        <v>9.3659358000000008</v>
      </c>
      <c r="K175" s="46">
        <f t="shared" si="59"/>
        <v>62.679724199999995</v>
      </c>
      <c r="L175" s="47">
        <v>0.20000000000000001</v>
      </c>
      <c r="M175" s="48">
        <f t="shared" si="60"/>
        <v>12.535944839999999</v>
      </c>
      <c r="N175" s="49">
        <v>0.050000000000000003</v>
      </c>
      <c r="O175" s="50">
        <f t="shared" si="61"/>
        <v>3.1339862099999998</v>
      </c>
      <c r="P175" s="49">
        <v>0.050000000000000003</v>
      </c>
      <c r="Q175" s="50">
        <f t="shared" si="62"/>
        <v>3.1339862099999998</v>
      </c>
      <c r="R175" s="51">
        <f t="shared" si="63"/>
        <v>43.880000000000003</v>
      </c>
      <c r="S175" s="52">
        <f t="shared" si="64"/>
        <v>43.880000000000003</v>
      </c>
      <c r="T175" s="53">
        <f t="shared" si="65"/>
        <v>0.6090582000359217</v>
      </c>
    </row>
    <row r="176" ht="15.95" customHeight="1">
      <c r="A176" s="342" t="s">
        <v>485</v>
      </c>
      <c r="B176" s="382" t="s">
        <v>228</v>
      </c>
      <c r="C176" s="59" t="str">
        <f>VLOOKUP(B176,'New template'!A:L,2,FALSE)</f>
        <v>E05687</v>
      </c>
      <c r="D176" s="377">
        <v>9</v>
      </c>
      <c r="E176" s="377">
        <v>298</v>
      </c>
      <c r="F176" s="378">
        <v>0.75</v>
      </c>
      <c r="G176" s="44">
        <f t="shared" si="55"/>
        <v>74</v>
      </c>
      <c r="H176" s="45">
        <f t="shared" si="56"/>
        <v>10.705579999999999</v>
      </c>
      <c r="I176" s="45">
        <f t="shared" si="57"/>
        <v>96.350219999999993</v>
      </c>
      <c r="J176" s="45">
        <f t="shared" si="58"/>
        <v>1.3917253999999999</v>
      </c>
      <c r="K176" s="46">
        <f t="shared" si="59"/>
        <v>83.824691399999992</v>
      </c>
      <c r="L176" s="47">
        <v>0.20000000000000001</v>
      </c>
      <c r="M176" s="48">
        <f t="shared" si="60"/>
        <v>16.764938279999999</v>
      </c>
      <c r="N176" s="49">
        <v>0.050000000000000003</v>
      </c>
      <c r="O176" s="50">
        <f t="shared" si="61"/>
        <v>4.1912345699999998</v>
      </c>
      <c r="P176" s="49">
        <v>0.050000000000000003</v>
      </c>
      <c r="Q176" s="50">
        <f t="shared" si="62"/>
        <v>4.1912345699999998</v>
      </c>
      <c r="R176" s="51">
        <f t="shared" si="63"/>
        <v>6.5199999999999996</v>
      </c>
      <c r="S176" s="52">
        <f t="shared" si="64"/>
        <v>58.679999999999993</v>
      </c>
      <c r="T176" s="53">
        <f t="shared" si="65"/>
        <v>0.60902818903786615</v>
      </c>
    </row>
    <row r="177" ht="15.95" customHeight="1">
      <c r="A177" s="342" t="s">
        <v>485</v>
      </c>
      <c r="B177" s="382" t="s">
        <v>230</v>
      </c>
      <c r="C177" s="59" t="str">
        <f>VLOOKUP(B177,'New template'!A:L,2,FALSE)</f>
        <v>E06096</v>
      </c>
      <c r="D177" s="377">
        <v>19</v>
      </c>
      <c r="E177" s="377">
        <v>428</v>
      </c>
      <c r="F177" s="378">
        <v>0.75</v>
      </c>
      <c r="G177" s="44">
        <f t="shared" si="55"/>
        <v>107</v>
      </c>
      <c r="H177" s="45">
        <f t="shared" si="56"/>
        <v>15.47969</v>
      </c>
      <c r="I177" s="45">
        <f t="shared" si="57"/>
        <v>294.11410999999998</v>
      </c>
      <c r="J177" s="45">
        <f t="shared" si="58"/>
        <v>2.0123597000000002</v>
      </c>
      <c r="K177" s="46">
        <f t="shared" si="59"/>
        <v>255.87927569999999</v>
      </c>
      <c r="L177" s="47">
        <v>0.20000000000000001</v>
      </c>
      <c r="M177" s="48">
        <f t="shared" si="60"/>
        <v>51.175855140000003</v>
      </c>
      <c r="N177" s="49">
        <v>0.050000000000000003</v>
      </c>
      <c r="O177" s="50">
        <f t="shared" si="61"/>
        <v>12.793963785000001</v>
      </c>
      <c r="P177" s="49">
        <v>0.050000000000000003</v>
      </c>
      <c r="Q177" s="50">
        <f t="shared" si="62"/>
        <v>12.793963785000001</v>
      </c>
      <c r="R177" s="51">
        <f t="shared" si="63"/>
        <v>9.4299999999999997</v>
      </c>
      <c r="S177" s="52">
        <f t="shared" si="64"/>
        <v>179.16999999999999</v>
      </c>
      <c r="T177" s="53">
        <f t="shared" si="65"/>
        <v>0.60918532606273124</v>
      </c>
    </row>
    <row r="178" ht="15.95" customHeight="1">
      <c r="A178" s="342" t="s">
        <v>485</v>
      </c>
      <c r="B178" s="382" t="s">
        <v>240</v>
      </c>
      <c r="C178" s="59" t="str">
        <f>VLOOKUP(B178,'New template'!A:L,2,FALSE)</f>
        <v>E05693</v>
      </c>
      <c r="D178" s="377">
        <v>1688</v>
      </c>
      <c r="E178" s="377">
        <v>198</v>
      </c>
      <c r="F178" s="378">
        <v>0.94999999999999996</v>
      </c>
      <c r="G178" s="44">
        <f t="shared" si="55"/>
        <v>9</v>
      </c>
      <c r="H178" s="45">
        <f t="shared" si="56"/>
        <v>1.30203</v>
      </c>
      <c r="I178" s="45">
        <f t="shared" si="57"/>
        <v>2197.8266400000002</v>
      </c>
      <c r="J178" s="45">
        <f t="shared" si="58"/>
        <v>0.16926389999999999</v>
      </c>
      <c r="K178" s="46">
        <f t="shared" si="59"/>
        <v>1912.1091767999999</v>
      </c>
      <c r="L178" s="47">
        <v>0.20000000000000001</v>
      </c>
      <c r="M178" s="48">
        <f t="shared" si="60"/>
        <v>382.42183535999999</v>
      </c>
      <c r="N178" s="49">
        <v>0.050000000000000003</v>
      </c>
      <c r="O178" s="50">
        <f t="shared" si="61"/>
        <v>95.605458839999997</v>
      </c>
      <c r="P178" s="49">
        <v>0.050000000000000003</v>
      </c>
      <c r="Q178" s="50">
        <f t="shared" si="62"/>
        <v>95.605458839999997</v>
      </c>
      <c r="R178" s="51">
        <f t="shared" si="63"/>
        <v>0.79000000000000004</v>
      </c>
      <c r="S178" s="52">
        <f t="shared" si="64"/>
        <v>1333.52</v>
      </c>
      <c r="T178" s="53">
        <f t="shared" si="65"/>
        <v>0.60674485226914887</v>
      </c>
    </row>
    <row r="179" ht="15.95" customHeight="1">
      <c r="A179" s="342" t="s">
        <v>485</v>
      </c>
      <c r="B179" s="382" t="s">
        <v>242</v>
      </c>
      <c r="C179" s="59" t="str">
        <f>VLOOKUP(B179,'New template'!A:L,2,FALSE)</f>
        <v>E06636</v>
      </c>
      <c r="D179" s="377">
        <v>2</v>
      </c>
      <c r="E179" s="377">
        <v>348</v>
      </c>
      <c r="F179" s="378">
        <v>0</v>
      </c>
      <c r="G179" s="44">
        <f t="shared" si="55"/>
        <v>348</v>
      </c>
      <c r="H179" s="45">
        <f t="shared" si="56"/>
        <v>50.34516</v>
      </c>
      <c r="I179" s="45">
        <f t="shared" si="57"/>
        <v>100.69032</v>
      </c>
      <c r="J179" s="45">
        <f t="shared" si="58"/>
        <v>6.5448708</v>
      </c>
      <c r="K179" s="46">
        <f t="shared" si="59"/>
        <v>87.600578400000003</v>
      </c>
      <c r="L179" s="47">
        <v>0.20000000000000001</v>
      </c>
      <c r="M179" s="48">
        <f t="shared" si="60"/>
        <v>17.52011568</v>
      </c>
      <c r="N179" s="49">
        <v>0.050000000000000003</v>
      </c>
      <c r="O179" s="50">
        <f t="shared" si="61"/>
        <v>4.38002892</v>
      </c>
      <c r="P179" s="49">
        <v>0.050000000000000003</v>
      </c>
      <c r="Q179" s="50">
        <f t="shared" si="62"/>
        <v>4.38002892</v>
      </c>
      <c r="R179" s="51">
        <f t="shared" si="63"/>
        <v>30.66</v>
      </c>
      <c r="S179" s="52">
        <f t="shared" si="64"/>
        <v>61.32</v>
      </c>
      <c r="T179" s="53">
        <f t="shared" si="65"/>
        <v>0.60899597895805679</v>
      </c>
    </row>
    <row r="180" ht="15.95" customHeight="1">
      <c r="A180" s="342" t="s">
        <v>485</v>
      </c>
      <c r="B180" s="382" t="s">
        <v>242</v>
      </c>
      <c r="C180" s="59" t="str">
        <f>VLOOKUP(B180,'New template'!A:L,2,FALSE)</f>
        <v>E06636</v>
      </c>
      <c r="D180" s="377">
        <v>9</v>
      </c>
      <c r="E180" s="377">
        <v>348</v>
      </c>
      <c r="F180" s="378">
        <v>0.72999999999999998</v>
      </c>
      <c r="G180" s="44">
        <f t="shared" si="55"/>
        <v>93</v>
      </c>
      <c r="H180" s="45">
        <f t="shared" si="56"/>
        <v>13.45431</v>
      </c>
      <c r="I180" s="45">
        <f t="shared" si="57"/>
        <v>121.08878999999999</v>
      </c>
      <c r="J180" s="45">
        <f t="shared" si="58"/>
        <v>1.7490603</v>
      </c>
      <c r="K180" s="46">
        <f t="shared" si="59"/>
        <v>105.34724729999999</v>
      </c>
      <c r="L180" s="47">
        <v>0.20000000000000001</v>
      </c>
      <c r="M180" s="48">
        <f t="shared" si="60"/>
        <v>21.069449460000001</v>
      </c>
      <c r="N180" s="49">
        <v>0.050000000000000003</v>
      </c>
      <c r="O180" s="50">
        <f t="shared" si="61"/>
        <v>5.2673623650000003</v>
      </c>
      <c r="P180" s="49">
        <v>0.050000000000000003</v>
      </c>
      <c r="Q180" s="50">
        <f t="shared" si="62"/>
        <v>5.2673623650000003</v>
      </c>
      <c r="R180" s="51">
        <f t="shared" si="63"/>
        <v>8.1899999999999995</v>
      </c>
      <c r="S180" s="52">
        <f t="shared" si="64"/>
        <v>73.709999999999994</v>
      </c>
      <c r="T180" s="53">
        <f t="shared" si="65"/>
        <v>0.60872686893642258</v>
      </c>
    </row>
    <row r="181" ht="15.95" customHeight="1">
      <c r="A181" s="342" t="s">
        <v>485</v>
      </c>
      <c r="B181" s="382" t="s">
        <v>244</v>
      </c>
      <c r="C181" s="59" t="str">
        <f>VLOOKUP(B181,'New template'!A:L,2,FALSE)</f>
        <v>E06637</v>
      </c>
      <c r="D181" s="377">
        <v>28</v>
      </c>
      <c r="E181" s="377">
        <v>498</v>
      </c>
      <c r="F181" s="378">
        <v>0.69999999999999996</v>
      </c>
      <c r="G181" s="44">
        <f t="shared" si="55"/>
        <v>149</v>
      </c>
      <c r="H181" s="45">
        <f t="shared" si="56"/>
        <v>21.55583</v>
      </c>
      <c r="I181" s="45">
        <f t="shared" si="57"/>
        <v>603.56323999999995</v>
      </c>
      <c r="J181" s="45">
        <f t="shared" si="58"/>
        <v>2.8022579000000003</v>
      </c>
      <c r="K181" s="46">
        <f t="shared" si="59"/>
        <v>525.10001880000004</v>
      </c>
      <c r="L181" s="47">
        <v>0.20000000000000001</v>
      </c>
      <c r="M181" s="48">
        <f t="shared" si="60"/>
        <v>105.02000376000001</v>
      </c>
      <c r="N181" s="49">
        <v>0.050000000000000003</v>
      </c>
      <c r="O181" s="50">
        <f t="shared" si="61"/>
        <v>26.255000940000002</v>
      </c>
      <c r="P181" s="49">
        <v>0.050000000000000003</v>
      </c>
      <c r="Q181" s="50">
        <f t="shared" si="62"/>
        <v>26.255000940000002</v>
      </c>
      <c r="R181" s="51">
        <f t="shared" si="63"/>
        <v>13.130000000000001</v>
      </c>
      <c r="S181" s="52">
        <f t="shared" si="64"/>
        <v>367.64000000000004</v>
      </c>
      <c r="T181" s="53">
        <f t="shared" si="65"/>
        <v>0.60911595610097147</v>
      </c>
    </row>
    <row r="182" ht="15.95" customHeight="1">
      <c r="A182" s="342" t="s">
        <v>485</v>
      </c>
      <c r="B182" s="382" t="s">
        <v>210</v>
      </c>
      <c r="C182" s="59" t="str">
        <f>VLOOKUP(B182,'New template'!A:L,2,FALSE)</f>
        <v>E04508</v>
      </c>
      <c r="D182" s="377">
        <v>60</v>
      </c>
      <c r="E182" s="377">
        <v>368</v>
      </c>
      <c r="F182" s="378">
        <v>0.75</v>
      </c>
      <c r="G182" s="44">
        <f t="shared" si="55"/>
        <v>92</v>
      </c>
      <c r="H182" s="45">
        <f t="shared" si="56"/>
        <v>13.30964</v>
      </c>
      <c r="I182" s="45">
        <f t="shared" si="57"/>
        <v>798.57839999999999</v>
      </c>
      <c r="J182" s="45">
        <f t="shared" si="58"/>
        <v>1.7302532000000002</v>
      </c>
      <c r="K182" s="46">
        <f t="shared" si="59"/>
        <v>694.76320799999996</v>
      </c>
      <c r="L182" s="47">
        <v>0.20000000000000001</v>
      </c>
      <c r="M182" s="48">
        <f t="shared" si="60"/>
        <v>138.95264159999999</v>
      </c>
      <c r="N182" s="49">
        <v>0.050000000000000003</v>
      </c>
      <c r="O182" s="50">
        <f t="shared" si="61"/>
        <v>34.738160399999998</v>
      </c>
      <c r="P182" s="49">
        <v>0.050000000000000003</v>
      </c>
      <c r="Q182" s="50">
        <f t="shared" si="62"/>
        <v>34.738160399999998</v>
      </c>
      <c r="R182" s="51">
        <f t="shared" si="63"/>
        <v>8.1099999999999994</v>
      </c>
      <c r="S182" s="52">
        <f t="shared" si="64"/>
        <v>486.59999999999997</v>
      </c>
      <c r="T182" s="53">
        <f t="shared" si="65"/>
        <v>0.6093327843578038</v>
      </c>
    </row>
    <row r="183" ht="15.95" customHeight="1">
      <c r="A183" s="342" t="s">
        <v>485</v>
      </c>
      <c r="B183" s="382" t="s">
        <v>212</v>
      </c>
      <c r="C183" s="59" t="str">
        <f>VLOOKUP(B183,'New template'!A:L,2,FALSE)</f>
        <v>E05097</v>
      </c>
      <c r="D183" s="377">
        <v>12</v>
      </c>
      <c r="E183" s="377">
        <v>528</v>
      </c>
      <c r="F183" s="378">
        <v>0.67000000000000004</v>
      </c>
      <c r="G183" s="44">
        <f t="shared" si="55"/>
        <v>174</v>
      </c>
      <c r="H183" s="45">
        <f t="shared" si="56"/>
        <v>25.17258</v>
      </c>
      <c r="I183" s="45">
        <f t="shared" si="57"/>
        <v>302.07096000000001</v>
      </c>
      <c r="J183" s="45">
        <f t="shared" si="58"/>
        <v>3.2724354</v>
      </c>
      <c r="K183" s="46">
        <f t="shared" si="59"/>
        <v>262.8017352</v>
      </c>
      <c r="L183" s="47">
        <v>0.20000000000000001</v>
      </c>
      <c r="M183" s="48">
        <f t="shared" si="60"/>
        <v>52.560347040000003</v>
      </c>
      <c r="N183" s="49">
        <v>0.050000000000000003</v>
      </c>
      <c r="O183" s="50">
        <f t="shared" si="61"/>
        <v>13.140086760000001</v>
      </c>
      <c r="P183" s="49">
        <v>0.050000000000000003</v>
      </c>
      <c r="Q183" s="50">
        <f t="shared" si="62"/>
        <v>13.140086760000001</v>
      </c>
      <c r="R183" s="51">
        <f t="shared" si="63"/>
        <v>15.33</v>
      </c>
      <c r="S183" s="52">
        <f t="shared" si="64"/>
        <v>183.96000000000001</v>
      </c>
      <c r="T183" s="53">
        <f t="shared" si="65"/>
        <v>0.60899597895805679</v>
      </c>
    </row>
    <row r="184" ht="15.95" customHeight="1">
      <c r="A184" s="342" t="s">
        <v>485</v>
      </c>
      <c r="B184" s="382" t="s">
        <v>212</v>
      </c>
      <c r="C184" s="59" t="str">
        <f>VLOOKUP(B184,'New template'!A:L,2,FALSE)</f>
        <v>E05097</v>
      </c>
      <c r="D184" s="377">
        <v>69</v>
      </c>
      <c r="E184" s="377">
        <v>528</v>
      </c>
      <c r="F184" s="378">
        <v>0.69999999999999996</v>
      </c>
      <c r="G184" s="44">
        <f t="shared" si="55"/>
        <v>158</v>
      </c>
      <c r="H184" s="45">
        <f t="shared" si="56"/>
        <v>22.857859999999999</v>
      </c>
      <c r="I184" s="45">
        <f t="shared" si="57"/>
        <v>1577.1923399999998</v>
      </c>
      <c r="J184" s="45">
        <f t="shared" si="58"/>
        <v>2.9715218000000001</v>
      </c>
      <c r="K184" s="46">
        <f t="shared" si="59"/>
        <v>1372.1573357999998</v>
      </c>
      <c r="L184" s="47">
        <v>0.20000000000000001</v>
      </c>
      <c r="M184" s="48">
        <f t="shared" si="60"/>
        <v>274.43146715999995</v>
      </c>
      <c r="N184" s="49">
        <v>0.050000000000000003</v>
      </c>
      <c r="O184" s="50">
        <f t="shared" si="61"/>
        <v>68.607866789999989</v>
      </c>
      <c r="P184" s="49">
        <v>0.050000000000000003</v>
      </c>
      <c r="Q184" s="50">
        <f t="shared" si="62"/>
        <v>68.607866789999989</v>
      </c>
      <c r="R184" s="51">
        <f t="shared" si="63"/>
        <v>13.92</v>
      </c>
      <c r="S184" s="52">
        <f t="shared" si="64"/>
        <v>960.48000000000002</v>
      </c>
      <c r="T184" s="53">
        <f t="shared" si="65"/>
        <v>0.60898089322447513</v>
      </c>
    </row>
    <row r="185" ht="15.95" customHeight="1">
      <c r="A185" s="342" t="s">
        <v>485</v>
      </c>
      <c r="B185" s="382" t="s">
        <v>214</v>
      </c>
      <c r="C185" s="59" t="str">
        <f>VLOOKUP(B185,'New template'!A:L,2,FALSE)</f>
        <v>E05098</v>
      </c>
      <c r="D185" s="386">
        <v>20</v>
      </c>
      <c r="E185" s="386">
        <v>678</v>
      </c>
      <c r="F185" s="387">
        <v>0.67000000000000004</v>
      </c>
      <c r="G185" s="44">
        <f t="shared" si="55"/>
        <v>223</v>
      </c>
      <c r="H185" s="45">
        <f t="shared" si="56"/>
        <v>32.261409999999998</v>
      </c>
      <c r="I185" s="45">
        <f t="shared" si="57"/>
        <v>645.22820000000002</v>
      </c>
      <c r="J185" s="45">
        <f t="shared" si="58"/>
        <v>4.1939833000000002</v>
      </c>
      <c r="K185" s="46">
        <f t="shared" si="59"/>
        <v>561.34853399999997</v>
      </c>
      <c r="L185" s="47">
        <v>0.20000000000000001</v>
      </c>
      <c r="M185" s="48">
        <f t="shared" si="60"/>
        <v>112.26970679999999</v>
      </c>
      <c r="N185" s="49">
        <v>0.050000000000000003</v>
      </c>
      <c r="O185" s="50">
        <f t="shared" si="61"/>
        <v>28.067426699999999</v>
      </c>
      <c r="P185" s="49">
        <v>0.050000000000000003</v>
      </c>
      <c r="Q185" s="50">
        <f t="shared" si="62"/>
        <v>28.067426699999999</v>
      </c>
      <c r="R185" s="51">
        <f t="shared" si="63"/>
        <v>19.649999999999999</v>
      </c>
      <c r="S185" s="52">
        <f t="shared" si="64"/>
        <v>393</v>
      </c>
      <c r="T185" s="53">
        <f t="shared" si="65"/>
        <v>0.60908683160469423</v>
      </c>
    </row>
    <row r="186" ht="15.95" customHeight="1">
      <c r="A186" s="342" t="s">
        <v>485</v>
      </c>
      <c r="B186" s="382" t="s">
        <v>214</v>
      </c>
      <c r="C186" s="59" t="str">
        <f>VLOOKUP(B186,'New template'!A:L,2,FALSE)</f>
        <v>E05098</v>
      </c>
      <c r="D186" s="377">
        <v>22</v>
      </c>
      <c r="E186" s="377">
        <v>678</v>
      </c>
      <c r="F186" s="378">
        <v>0.59999999999999998</v>
      </c>
      <c r="G186" s="44">
        <f t="shared" si="55"/>
        <v>271</v>
      </c>
      <c r="H186" s="45">
        <f t="shared" si="56"/>
        <v>39.205570000000002</v>
      </c>
      <c r="I186" s="45">
        <f t="shared" si="57"/>
        <v>862.52254000000005</v>
      </c>
      <c r="J186" s="45">
        <f t="shared" si="58"/>
        <v>5.0967241000000003</v>
      </c>
      <c r="K186" s="46">
        <f t="shared" si="59"/>
        <v>750.39460980000001</v>
      </c>
      <c r="L186" s="47">
        <v>0.20000000000000001</v>
      </c>
      <c r="M186" s="48">
        <f t="shared" si="60"/>
        <v>150.07892196</v>
      </c>
      <c r="N186" s="49">
        <v>0.050000000000000003</v>
      </c>
      <c r="O186" s="50">
        <f t="shared" si="61"/>
        <v>37.519730490000001</v>
      </c>
      <c r="P186" s="49">
        <v>0.050000000000000003</v>
      </c>
      <c r="Q186" s="50">
        <f t="shared" si="62"/>
        <v>37.519730490000001</v>
      </c>
      <c r="R186" s="51">
        <f t="shared" si="63"/>
        <v>23.879999999999999</v>
      </c>
      <c r="S186" s="52">
        <f t="shared" si="64"/>
        <v>525.36000000000001</v>
      </c>
      <c r="T186" s="53">
        <f t="shared" si="65"/>
        <v>0.60909712574004149</v>
      </c>
    </row>
    <row r="187" ht="15.95" customHeight="1">
      <c r="A187" s="342" t="s">
        <v>485</v>
      </c>
      <c r="B187" s="382" t="s">
        <v>232</v>
      </c>
      <c r="C187" s="59" t="str">
        <f>VLOOKUP(B187,'New template'!A:L,2,FALSE)</f>
        <v>E02540</v>
      </c>
      <c r="D187" s="377">
        <v>203</v>
      </c>
      <c r="E187" s="377">
        <v>88</v>
      </c>
      <c r="F187" s="378">
        <v>0.78454545454545499</v>
      </c>
      <c r="G187" s="44">
        <f t="shared" si="55"/>
        <v>18</v>
      </c>
      <c r="H187" s="45">
        <f t="shared" si="56"/>
        <v>2.60406</v>
      </c>
      <c r="I187" s="45">
        <f t="shared" si="57"/>
        <v>528.62418000000002</v>
      </c>
      <c r="J187" s="45">
        <f t="shared" si="58"/>
        <v>0.33852779999999999</v>
      </c>
      <c r="K187" s="46">
        <f t="shared" si="59"/>
        <v>459.90303660000001</v>
      </c>
      <c r="L187" s="47">
        <v>0.20000000000000001</v>
      </c>
      <c r="M187" s="48">
        <f t="shared" si="60"/>
        <v>91.980607320000004</v>
      </c>
      <c r="N187" s="49">
        <v>0.050000000000000003</v>
      </c>
      <c r="O187" s="50">
        <f t="shared" si="61"/>
        <v>22.995151830000001</v>
      </c>
      <c r="P187" s="49">
        <v>0.050000000000000003</v>
      </c>
      <c r="Q187" s="50">
        <f t="shared" si="62"/>
        <v>22.995151830000001</v>
      </c>
      <c r="R187" s="51">
        <f t="shared" si="63"/>
        <v>1.5900000000000001</v>
      </c>
      <c r="S187" s="52">
        <f t="shared" si="64"/>
        <v>322.77000000000004</v>
      </c>
      <c r="T187" s="53">
        <f t="shared" si="65"/>
        <v>0.61058500956199169</v>
      </c>
    </row>
    <row r="188" ht="15.95" customHeight="1">
      <c r="A188" s="342" t="s">
        <v>485</v>
      </c>
      <c r="B188" s="382" t="s">
        <v>234</v>
      </c>
      <c r="C188" s="59" t="str">
        <f>VLOOKUP(B188,'New template'!A:L,2,FALSE)</f>
        <v>E03322</v>
      </c>
      <c r="D188" s="377">
        <v>1</v>
      </c>
      <c r="E188" s="377">
        <v>301.5</v>
      </c>
      <c r="F188" s="379">
        <v>0</v>
      </c>
      <c r="G188" s="44">
        <f t="shared" si="55"/>
        <v>301</v>
      </c>
      <c r="H188" s="45">
        <f t="shared" si="56"/>
        <v>43.545670000000001</v>
      </c>
      <c r="I188" s="45">
        <f t="shared" si="57"/>
        <v>43.545670000000001</v>
      </c>
      <c r="J188" s="45">
        <f t="shared" si="58"/>
        <v>5.6609370999999999</v>
      </c>
      <c r="K188" s="46">
        <f t="shared" si="59"/>
        <v>37.884732900000003</v>
      </c>
      <c r="L188" s="47">
        <v>0.20000000000000001</v>
      </c>
      <c r="M188" s="48">
        <f t="shared" si="60"/>
        <v>7.5769465800000013</v>
      </c>
      <c r="N188" s="49">
        <v>0.050000000000000003</v>
      </c>
      <c r="O188" s="50">
        <f t="shared" si="61"/>
        <v>1.8942366450000003</v>
      </c>
      <c r="P188" s="49">
        <v>0.050000000000000003</v>
      </c>
      <c r="Q188" s="50">
        <f t="shared" si="62"/>
        <v>1.8942366450000003</v>
      </c>
      <c r="R188" s="51">
        <f t="shared" si="63"/>
        <v>26.52</v>
      </c>
      <c r="S188" s="52">
        <f t="shared" si="64"/>
        <v>26.52</v>
      </c>
      <c r="T188" s="53">
        <f t="shared" si="65"/>
        <v>0.60901577585096289</v>
      </c>
    </row>
    <row r="189" ht="15.95" customHeight="1">
      <c r="A189" s="342" t="s">
        <v>485</v>
      </c>
      <c r="B189" s="382" t="s">
        <v>236</v>
      </c>
      <c r="C189" s="59" t="str">
        <f>VLOOKUP(B189,'New template'!A:L,2,FALSE)</f>
        <v>E02310</v>
      </c>
      <c r="D189" s="377">
        <v>246</v>
      </c>
      <c r="E189" s="377">
        <v>118</v>
      </c>
      <c r="F189" s="378">
        <v>0.64661016949152506</v>
      </c>
      <c r="G189" s="44">
        <f t="shared" si="55"/>
        <v>41</v>
      </c>
      <c r="H189" s="45">
        <f t="shared" si="56"/>
        <v>5.93147</v>
      </c>
      <c r="I189" s="45">
        <f t="shared" si="57"/>
        <v>1459.1416200000001</v>
      </c>
      <c r="J189" s="45">
        <f t="shared" si="58"/>
        <v>0.77109110000000003</v>
      </c>
      <c r="K189" s="46">
        <f t="shared" si="59"/>
        <v>1269.4532093999999</v>
      </c>
      <c r="L189" s="47">
        <v>0.20000000000000001</v>
      </c>
      <c r="M189" s="48">
        <f t="shared" si="60"/>
        <v>253.89064187999998</v>
      </c>
      <c r="N189" s="49">
        <v>0.050000000000000003</v>
      </c>
      <c r="O189" s="50">
        <f t="shared" si="61"/>
        <v>63.472660469999994</v>
      </c>
      <c r="P189" s="49">
        <v>0.050000000000000003</v>
      </c>
      <c r="Q189" s="50">
        <f t="shared" si="62"/>
        <v>63.472660469999994</v>
      </c>
      <c r="R189" s="51">
        <f t="shared" si="63"/>
        <v>3.6099999999999999</v>
      </c>
      <c r="S189" s="52">
        <f t="shared" si="64"/>
        <v>888.05999999999995</v>
      </c>
      <c r="T189" s="53">
        <f t="shared" si="65"/>
        <v>0.6086180997290721</v>
      </c>
    </row>
    <row r="190" ht="15.95" customHeight="1">
      <c r="A190" s="342" t="s">
        <v>485</v>
      </c>
      <c r="B190" s="382" t="s">
        <v>238</v>
      </c>
      <c r="C190" s="59" t="str">
        <f>VLOOKUP(B190,'New template'!A:L,2,FALSE)</f>
        <v>E05372</v>
      </c>
      <c r="D190" s="377">
        <v>34</v>
      </c>
      <c r="E190" s="377">
        <v>88</v>
      </c>
      <c r="F190" s="378">
        <v>0.75</v>
      </c>
      <c r="G190" s="44">
        <f t="shared" si="55"/>
        <v>22</v>
      </c>
      <c r="H190" s="45">
        <f t="shared" si="56"/>
        <v>3.1827399999999999</v>
      </c>
      <c r="I190" s="45">
        <f t="shared" si="57"/>
        <v>108.21316</v>
      </c>
      <c r="J190" s="45">
        <f t="shared" si="58"/>
        <v>0.41375620000000002</v>
      </c>
      <c r="K190" s="46">
        <f t="shared" si="59"/>
        <v>94.145449200000002</v>
      </c>
      <c r="L190" s="47">
        <v>0.20000000000000001</v>
      </c>
      <c r="M190" s="48">
        <f t="shared" si="60"/>
        <v>18.829089840000002</v>
      </c>
      <c r="N190" s="49">
        <v>0.050000000000000003</v>
      </c>
      <c r="O190" s="50">
        <f t="shared" si="61"/>
        <v>4.7072724600000004</v>
      </c>
      <c r="P190" s="49">
        <v>0.050000000000000003</v>
      </c>
      <c r="Q190" s="50">
        <f t="shared" si="62"/>
        <v>4.7072724600000004</v>
      </c>
      <c r="R190" s="51">
        <f t="shared" si="63"/>
        <v>1.9399999999999999</v>
      </c>
      <c r="S190" s="52">
        <f t="shared" si="64"/>
        <v>65.959999999999994</v>
      </c>
      <c r="T190" s="53">
        <f t="shared" si="65"/>
        <v>0.6095376939366709</v>
      </c>
    </row>
    <row r="191" ht="15.95" customHeight="1">
      <c r="A191" s="342" t="s">
        <v>485</v>
      </c>
      <c r="B191" s="382" t="s">
        <v>266</v>
      </c>
      <c r="C191" s="59" t="str">
        <f>VLOOKUP(B191,'New template'!A:L,2,FALSE)</f>
        <v>E02278</v>
      </c>
      <c r="D191" s="377">
        <v>26</v>
      </c>
      <c r="E191" s="377">
        <v>198</v>
      </c>
      <c r="F191" s="378">
        <v>0.75</v>
      </c>
      <c r="G191" s="44">
        <f t="shared" si="55"/>
        <v>49</v>
      </c>
      <c r="H191" s="45">
        <f t="shared" si="56"/>
        <v>7.0888299999999997</v>
      </c>
      <c r="I191" s="45">
        <f t="shared" si="57"/>
        <v>184.30957999999998</v>
      </c>
      <c r="J191" s="45">
        <f t="shared" si="58"/>
        <v>0.92154789999999998</v>
      </c>
      <c r="K191" s="46">
        <f t="shared" si="59"/>
        <v>160.34933459999999</v>
      </c>
      <c r="L191" s="47">
        <v>0.20000000000000001</v>
      </c>
      <c r="M191" s="48">
        <f t="shared" si="60"/>
        <v>32.069866920000003</v>
      </c>
      <c r="N191" s="49">
        <v>0.050000000000000003</v>
      </c>
      <c r="O191" s="50">
        <f t="shared" si="61"/>
        <v>8.0174667300000007</v>
      </c>
      <c r="P191" s="49">
        <v>0.050000000000000003</v>
      </c>
      <c r="Q191" s="50">
        <f t="shared" si="62"/>
        <v>8.0174667300000007</v>
      </c>
      <c r="R191" s="51">
        <f t="shared" si="63"/>
        <v>4.3200000000000003</v>
      </c>
      <c r="S191" s="52">
        <f t="shared" si="64"/>
        <v>112.32000000000001</v>
      </c>
      <c r="T191" s="53">
        <f t="shared" si="65"/>
        <v>0.60940945120703993</v>
      </c>
    </row>
    <row r="192" ht="15.95" customHeight="1">
      <c r="A192" s="342" t="s">
        <v>485</v>
      </c>
      <c r="B192" s="382" t="s">
        <v>268</v>
      </c>
      <c r="C192" s="59" t="str">
        <f>VLOOKUP(B192,'New template'!A:L,2,FALSE)</f>
        <v>E05647</v>
      </c>
      <c r="D192" s="377">
        <v>53</v>
      </c>
      <c r="E192" s="377">
        <v>398</v>
      </c>
      <c r="F192" s="378">
        <v>0.84999999999999998</v>
      </c>
      <c r="G192" s="44">
        <f t="shared" si="55"/>
        <v>59</v>
      </c>
      <c r="H192" s="45">
        <f t="shared" si="56"/>
        <v>8.5355299999999996</v>
      </c>
      <c r="I192" s="45">
        <f t="shared" si="57"/>
        <v>452.38308999999998</v>
      </c>
      <c r="J192" s="45">
        <f t="shared" si="58"/>
        <v>1.1096189000000001</v>
      </c>
      <c r="K192" s="46">
        <f t="shared" si="59"/>
        <v>393.5732883</v>
      </c>
      <c r="L192" s="47">
        <v>0.20000000000000001</v>
      </c>
      <c r="M192" s="48">
        <f t="shared" si="60"/>
        <v>78.71465766</v>
      </c>
      <c r="N192" s="49">
        <v>0.050000000000000003</v>
      </c>
      <c r="O192" s="50">
        <f t="shared" si="61"/>
        <v>19.678664415</v>
      </c>
      <c r="P192" s="49">
        <v>0.050000000000000003</v>
      </c>
      <c r="Q192" s="50">
        <f t="shared" si="62"/>
        <v>19.678664415</v>
      </c>
      <c r="R192" s="51">
        <f t="shared" si="63"/>
        <v>5.2000000000000002</v>
      </c>
      <c r="S192" s="52">
        <f t="shared" si="64"/>
        <v>275.60000000000002</v>
      </c>
      <c r="T192" s="53">
        <f t="shared" si="65"/>
        <v>0.60921817391538668</v>
      </c>
    </row>
    <row r="193" ht="15.95" customHeight="1">
      <c r="A193" s="342" t="s">
        <v>485</v>
      </c>
      <c r="B193" s="382" t="s">
        <v>270</v>
      </c>
      <c r="C193" s="59" t="str">
        <f>VLOOKUP(B193,'New template'!A:L,2,FALSE)</f>
        <v>E05700</v>
      </c>
      <c r="D193" s="377">
        <v>2</v>
      </c>
      <c r="E193" s="377">
        <v>248</v>
      </c>
      <c r="F193" s="378">
        <v>0</v>
      </c>
      <c r="G193" s="44">
        <f t="shared" si="55"/>
        <v>248</v>
      </c>
      <c r="H193" s="45">
        <f t="shared" si="56"/>
        <v>35.878160000000001</v>
      </c>
      <c r="I193" s="45">
        <f t="shared" si="57"/>
        <v>71.756320000000002</v>
      </c>
      <c r="J193" s="45">
        <f t="shared" si="58"/>
        <v>4.6641608000000003</v>
      </c>
      <c r="K193" s="46">
        <f t="shared" si="59"/>
        <v>62.4279984</v>
      </c>
      <c r="L193" s="47">
        <v>0.20000000000000001</v>
      </c>
      <c r="M193" s="48">
        <f t="shared" si="60"/>
        <v>12.48559968</v>
      </c>
      <c r="N193" s="49">
        <v>0.050000000000000003</v>
      </c>
      <c r="O193" s="50">
        <f t="shared" si="61"/>
        <v>3.12139992</v>
      </c>
      <c r="P193" s="49">
        <v>0.050000000000000003</v>
      </c>
      <c r="Q193" s="50">
        <f t="shared" si="62"/>
        <v>3.12139992</v>
      </c>
      <c r="R193" s="51">
        <f t="shared" si="63"/>
        <v>21.850000000000001</v>
      </c>
      <c r="S193" s="52">
        <f t="shared" si="64"/>
        <v>43.700000000000003</v>
      </c>
      <c r="T193" s="53">
        <f t="shared" si="65"/>
        <v>0.609005590030258</v>
      </c>
    </row>
    <row r="194" ht="15.95" customHeight="1">
      <c r="A194" s="342" t="s">
        <v>485</v>
      </c>
      <c r="B194" s="382" t="s">
        <v>270</v>
      </c>
      <c r="C194" s="59" t="str">
        <f>VLOOKUP(B194,'New template'!A:L,2,FALSE)</f>
        <v>E05700</v>
      </c>
      <c r="D194" s="377">
        <v>87</v>
      </c>
      <c r="E194" s="377">
        <v>248</v>
      </c>
      <c r="F194" s="378">
        <v>0.59999999999999998</v>
      </c>
      <c r="G194" s="44">
        <f t="shared" si="55"/>
        <v>99</v>
      </c>
      <c r="H194" s="45">
        <f t="shared" si="56"/>
        <v>14.322329999999999</v>
      </c>
      <c r="I194" s="45">
        <f t="shared" si="57"/>
        <v>1246.0427099999999</v>
      </c>
      <c r="J194" s="45">
        <f t="shared" si="58"/>
        <v>1.8619029</v>
      </c>
      <c r="K194" s="46">
        <f t="shared" si="59"/>
        <v>1084.0571576999998</v>
      </c>
      <c r="L194" s="47">
        <v>0.20000000000000001</v>
      </c>
      <c r="M194" s="48">
        <f t="shared" si="60"/>
        <v>216.81143153999997</v>
      </c>
      <c r="N194" s="49">
        <v>0.050000000000000003</v>
      </c>
      <c r="O194" s="50">
        <f t="shared" si="61"/>
        <v>54.202857884999993</v>
      </c>
      <c r="P194" s="49">
        <v>0.050000000000000003</v>
      </c>
      <c r="Q194" s="50">
        <f t="shared" si="62"/>
        <v>54.202857884999993</v>
      </c>
      <c r="R194" s="51">
        <f t="shared" si="63"/>
        <v>8.7200000000000006</v>
      </c>
      <c r="S194" s="52">
        <f t="shared" si="64"/>
        <v>758.6400000000001</v>
      </c>
      <c r="T194" s="53">
        <f t="shared" si="65"/>
        <v>0.60883948351979056</v>
      </c>
    </row>
    <row r="195" ht="15.95" customHeight="1">
      <c r="A195" s="342" t="s">
        <v>485</v>
      </c>
      <c r="B195" s="382" t="s">
        <v>518</v>
      </c>
      <c r="C195" s="40" t="s">
        <v>557</v>
      </c>
      <c r="D195" s="377">
        <v>36</v>
      </c>
      <c r="E195" s="377">
        <v>298</v>
      </c>
      <c r="F195" s="378">
        <v>0.59999999999999998</v>
      </c>
      <c r="G195" s="44">
        <f t="shared" si="55"/>
        <v>119</v>
      </c>
      <c r="H195" s="45">
        <f t="shared" si="56"/>
        <v>17.215730000000001</v>
      </c>
      <c r="I195" s="45">
        <f t="shared" si="57"/>
        <v>619.76628000000005</v>
      </c>
      <c r="J195" s="45">
        <f t="shared" si="58"/>
        <v>2.2380449000000002</v>
      </c>
      <c r="K195" s="46">
        <f t="shared" si="59"/>
        <v>539.19666359999997</v>
      </c>
      <c r="L195" s="47">
        <v>0.20000000000000001</v>
      </c>
      <c r="M195" s="48">
        <f t="shared" si="60"/>
        <v>107.83933272</v>
      </c>
      <c r="N195" s="49">
        <v>0.050000000000000003</v>
      </c>
      <c r="O195" s="50">
        <f t="shared" si="61"/>
        <v>26.95983318</v>
      </c>
      <c r="P195" s="49">
        <v>0.050000000000000003</v>
      </c>
      <c r="Q195" s="50">
        <f t="shared" si="62"/>
        <v>26.95983318</v>
      </c>
      <c r="R195" s="51">
        <f t="shared" si="63"/>
        <v>10.48</v>
      </c>
      <c r="S195" s="52">
        <f t="shared" si="64"/>
        <v>377.28000000000003</v>
      </c>
      <c r="T195" s="53">
        <f t="shared" si="65"/>
        <v>0.60874560648894938</v>
      </c>
    </row>
    <row r="196" ht="15.95" customHeight="1">
      <c r="A196" s="342" t="s">
        <v>485</v>
      </c>
      <c r="B196" s="382" t="s">
        <v>498</v>
      </c>
      <c r="C196" s="40" t="s">
        <v>558</v>
      </c>
      <c r="D196" s="377">
        <v>1</v>
      </c>
      <c r="E196" s="377">
        <v>398</v>
      </c>
      <c r="F196" s="378">
        <v>0.40000000000000002</v>
      </c>
      <c r="G196" s="44">
        <f t="shared" si="55"/>
        <v>238</v>
      </c>
      <c r="H196" s="45">
        <f t="shared" si="56"/>
        <v>34.431460000000001</v>
      </c>
      <c r="I196" s="45">
        <f t="shared" si="57"/>
        <v>34.431460000000001</v>
      </c>
      <c r="J196" s="45">
        <f t="shared" si="58"/>
        <v>4.4760898000000005</v>
      </c>
      <c r="K196" s="46">
        <f t="shared" si="59"/>
        <v>29.955370200000001</v>
      </c>
      <c r="L196" s="47">
        <v>0.20000000000000001</v>
      </c>
      <c r="M196" s="48">
        <f t="shared" si="60"/>
        <v>5.9910740400000009</v>
      </c>
      <c r="N196" s="49">
        <v>0.050000000000000003</v>
      </c>
      <c r="O196" s="50">
        <f t="shared" si="61"/>
        <v>1.4977685100000002</v>
      </c>
      <c r="P196" s="49">
        <v>0.050000000000000003</v>
      </c>
      <c r="Q196" s="50">
        <f t="shared" si="62"/>
        <v>1.4977685100000002</v>
      </c>
      <c r="R196" s="51">
        <f t="shared" si="63"/>
        <v>20.969999999999999</v>
      </c>
      <c r="S196" s="52">
        <f t="shared" si="64"/>
        <v>20.969999999999999</v>
      </c>
      <c r="T196" s="53">
        <f t="shared" si="65"/>
        <v>0.60903603855311383</v>
      </c>
    </row>
    <row r="197" ht="15.95" customHeight="1">
      <c r="A197" s="342" t="s">
        <v>485</v>
      </c>
      <c r="B197" s="382" t="s">
        <v>498</v>
      </c>
      <c r="C197" s="40" t="s">
        <v>558</v>
      </c>
      <c r="D197" s="377">
        <v>1</v>
      </c>
      <c r="E197" s="377">
        <v>398</v>
      </c>
      <c r="F197" s="378">
        <v>0</v>
      </c>
      <c r="G197" s="44">
        <f t="shared" si="55"/>
        <v>398</v>
      </c>
      <c r="H197" s="45">
        <f t="shared" si="56"/>
        <v>57.578659999999999</v>
      </c>
      <c r="I197" s="45">
        <f t="shared" si="57"/>
        <v>57.578659999999999</v>
      </c>
      <c r="J197" s="45">
        <f t="shared" si="58"/>
        <v>7.4852258000000003</v>
      </c>
      <c r="K197" s="46">
        <f t="shared" si="59"/>
        <v>50.093434199999997</v>
      </c>
      <c r="L197" s="47">
        <v>0.20000000000000001</v>
      </c>
      <c r="M197" s="48">
        <f t="shared" si="60"/>
        <v>10.018686840000001</v>
      </c>
      <c r="N197" s="49">
        <v>0.050000000000000003</v>
      </c>
      <c r="O197" s="50">
        <f t="shared" si="61"/>
        <v>2.5046717100000002</v>
      </c>
      <c r="P197" s="49">
        <v>0.050000000000000003</v>
      </c>
      <c r="Q197" s="50">
        <f t="shared" si="62"/>
        <v>2.5046717100000002</v>
      </c>
      <c r="R197" s="51">
        <f t="shared" si="63"/>
        <v>35.07</v>
      </c>
      <c r="S197" s="52">
        <f t="shared" si="64"/>
        <v>35.07</v>
      </c>
      <c r="T197" s="53">
        <f t="shared" si="65"/>
        <v>0.60907982228137991</v>
      </c>
    </row>
    <row r="198" ht="15.95" customHeight="1">
      <c r="A198" s="342" t="s">
        <v>485</v>
      </c>
      <c r="B198" s="382" t="s">
        <v>499</v>
      </c>
      <c r="C198" s="40" t="s">
        <v>559</v>
      </c>
      <c r="D198" s="377">
        <v>1</v>
      </c>
      <c r="E198" s="377">
        <v>448</v>
      </c>
      <c r="F198" s="378">
        <v>0</v>
      </c>
      <c r="G198" s="44">
        <f t="shared" si="55"/>
        <v>448</v>
      </c>
      <c r="H198" s="45">
        <f t="shared" si="56"/>
        <v>64.812159999999992</v>
      </c>
      <c r="I198" s="45">
        <f t="shared" si="57"/>
        <v>64.812159999999992</v>
      </c>
      <c r="J198" s="45">
        <f t="shared" si="58"/>
        <v>8.4255807999999988</v>
      </c>
      <c r="K198" s="46">
        <f t="shared" si="59"/>
        <v>56.386579199999993</v>
      </c>
      <c r="L198" s="47">
        <v>0.20000000000000001</v>
      </c>
      <c r="M198" s="48">
        <f t="shared" si="60"/>
        <v>11.27731584</v>
      </c>
      <c r="N198" s="49">
        <v>0.050000000000000003</v>
      </c>
      <c r="O198" s="50">
        <f t="shared" si="61"/>
        <v>2.81932896</v>
      </c>
      <c r="P198" s="49">
        <v>0.050000000000000003</v>
      </c>
      <c r="Q198" s="50">
        <f t="shared" si="62"/>
        <v>2.81932896</v>
      </c>
      <c r="R198" s="51">
        <f t="shared" si="63"/>
        <v>39.469999999999999</v>
      </c>
      <c r="S198" s="52">
        <f t="shared" si="64"/>
        <v>39.469999999999999</v>
      </c>
      <c r="T198" s="53">
        <f t="shared" si="65"/>
        <v>0.60899065854308831</v>
      </c>
    </row>
    <row r="199" ht="15.95" customHeight="1">
      <c r="A199" s="342" t="s">
        <v>485</v>
      </c>
      <c r="B199" s="382" t="s">
        <v>499</v>
      </c>
      <c r="C199" s="40" t="s">
        <v>559</v>
      </c>
      <c r="D199" s="377">
        <v>39</v>
      </c>
      <c r="E199" s="377">
        <v>448</v>
      </c>
      <c r="F199" s="378">
        <v>0.40000000000000002</v>
      </c>
      <c r="G199" s="44">
        <f t="shared" si="55"/>
        <v>268</v>
      </c>
      <c r="H199" s="45">
        <f t="shared" si="56"/>
        <v>38.771560000000001</v>
      </c>
      <c r="I199" s="45">
        <f t="shared" si="57"/>
        <v>1512.0908400000001</v>
      </c>
      <c r="J199" s="45">
        <f t="shared" si="58"/>
        <v>5.0403028000000001</v>
      </c>
      <c r="K199" s="46">
        <f t="shared" si="59"/>
        <v>1315.5190308000001</v>
      </c>
      <c r="L199" s="47">
        <v>0.20000000000000001</v>
      </c>
      <c r="M199" s="48">
        <f t="shared" si="60"/>
        <v>263.10380616000003</v>
      </c>
      <c r="N199" s="49">
        <v>0.050000000000000003</v>
      </c>
      <c r="O199" s="50">
        <f t="shared" si="61"/>
        <v>65.775951540000008</v>
      </c>
      <c r="P199" s="49">
        <v>0.050000000000000003</v>
      </c>
      <c r="Q199" s="50">
        <f t="shared" si="62"/>
        <v>65.775951540000008</v>
      </c>
      <c r="R199" s="51">
        <f t="shared" si="63"/>
        <v>23.609999999999999</v>
      </c>
      <c r="S199" s="52">
        <f t="shared" si="64"/>
        <v>920.78999999999996</v>
      </c>
      <c r="T199" s="53">
        <f t="shared" si="65"/>
        <v>0.60895150981802115</v>
      </c>
    </row>
    <row r="200" ht="15.95" customHeight="1">
      <c r="A200" s="342" t="s">
        <v>485</v>
      </c>
      <c r="B200" s="382" t="s">
        <v>280</v>
      </c>
      <c r="C200" s="59" t="str">
        <f>VLOOKUP(B200,'New template'!A:L,2,FALSE)</f>
        <v>E03045</v>
      </c>
      <c r="D200" s="377">
        <v>1</v>
      </c>
      <c r="E200" s="377">
        <v>348</v>
      </c>
      <c r="F200" s="378">
        <v>0</v>
      </c>
      <c r="G200" s="44">
        <f t="shared" si="55"/>
        <v>348</v>
      </c>
      <c r="H200" s="45">
        <f t="shared" si="56"/>
        <v>50.34516</v>
      </c>
      <c r="I200" s="45">
        <f t="shared" si="57"/>
        <v>50.34516</v>
      </c>
      <c r="J200" s="45">
        <f t="shared" si="58"/>
        <v>6.5448708</v>
      </c>
      <c r="K200" s="46">
        <f t="shared" si="59"/>
        <v>43.800289200000002</v>
      </c>
      <c r="L200" s="47">
        <v>0.20000000000000001</v>
      </c>
      <c r="M200" s="48">
        <f t="shared" si="60"/>
        <v>8.76005784</v>
      </c>
      <c r="N200" s="49">
        <v>0.050000000000000003</v>
      </c>
      <c r="O200" s="50">
        <f t="shared" si="61"/>
        <v>2.19001446</v>
      </c>
      <c r="P200" s="49">
        <v>0.050000000000000003</v>
      </c>
      <c r="Q200" s="50">
        <f t="shared" si="62"/>
        <v>2.19001446</v>
      </c>
      <c r="R200" s="51">
        <f t="shared" si="63"/>
        <v>30.66</v>
      </c>
      <c r="S200" s="52">
        <f t="shared" si="64"/>
        <v>30.66</v>
      </c>
      <c r="T200" s="53">
        <f t="shared" si="65"/>
        <v>0.60899597895805679</v>
      </c>
    </row>
    <row r="201" ht="15.95" customHeight="1">
      <c r="A201" s="342" t="s">
        <v>485</v>
      </c>
      <c r="B201" s="382" t="s">
        <v>280</v>
      </c>
      <c r="C201" s="59" t="str">
        <f>VLOOKUP(B201,'New template'!A:L,2,FALSE)</f>
        <v>E03045</v>
      </c>
      <c r="D201" s="377">
        <v>68</v>
      </c>
      <c r="E201" s="377">
        <v>348</v>
      </c>
      <c r="F201" s="378">
        <v>0.59999999999999998</v>
      </c>
      <c r="G201" s="44">
        <f t="shared" si="55"/>
        <v>139</v>
      </c>
      <c r="H201" s="45">
        <f t="shared" si="56"/>
        <v>20.10913</v>
      </c>
      <c r="I201" s="45">
        <f t="shared" si="57"/>
        <v>1367.42084</v>
      </c>
      <c r="J201" s="45">
        <f t="shared" si="58"/>
        <v>2.6141869</v>
      </c>
      <c r="K201" s="46">
        <f t="shared" si="59"/>
        <v>1189.6561308</v>
      </c>
      <c r="L201" s="47">
        <v>0.20000000000000001</v>
      </c>
      <c r="M201" s="48">
        <f t="shared" si="60"/>
        <v>237.93122616000002</v>
      </c>
      <c r="N201" s="49">
        <v>0.050000000000000003</v>
      </c>
      <c r="O201" s="50">
        <f t="shared" si="61"/>
        <v>59.482806540000006</v>
      </c>
      <c r="P201" s="49">
        <v>0.050000000000000003</v>
      </c>
      <c r="Q201" s="50">
        <f t="shared" si="62"/>
        <v>59.482806540000006</v>
      </c>
      <c r="R201" s="51">
        <f t="shared" si="63"/>
        <v>12.25</v>
      </c>
      <c r="S201" s="52">
        <f t="shared" si="64"/>
        <v>833</v>
      </c>
      <c r="T201" s="53">
        <f t="shared" si="65"/>
        <v>0.60917603098691986</v>
      </c>
    </row>
    <row r="202" ht="15.95" customHeight="1">
      <c r="A202" s="342" t="s">
        <v>485</v>
      </c>
      <c r="B202" s="382" t="s">
        <v>282</v>
      </c>
      <c r="C202" s="59" t="str">
        <f>VLOOKUP(B202,'New template'!A:L,2,FALSE)</f>
        <v>E05096</v>
      </c>
      <c r="D202" s="377">
        <v>25</v>
      </c>
      <c r="E202" s="377">
        <v>498</v>
      </c>
      <c r="F202" s="378">
        <v>0.59999999999999998</v>
      </c>
      <c r="G202" s="44">
        <f t="shared" si="55"/>
        <v>199</v>
      </c>
      <c r="H202" s="45">
        <f t="shared" si="56"/>
        <v>28.78933</v>
      </c>
      <c r="I202" s="45">
        <f t="shared" si="57"/>
        <v>719.73325</v>
      </c>
      <c r="J202" s="45">
        <f t="shared" si="58"/>
        <v>3.7426129000000001</v>
      </c>
      <c r="K202" s="46">
        <f t="shared" si="59"/>
        <v>626.16792750000002</v>
      </c>
      <c r="L202" s="47">
        <v>0.20000000000000001</v>
      </c>
      <c r="M202" s="48">
        <f t="shared" si="60"/>
        <v>125.2335855</v>
      </c>
      <c r="N202" s="49">
        <v>0.050000000000000003</v>
      </c>
      <c r="O202" s="50">
        <f t="shared" si="61"/>
        <v>31.308396375000001</v>
      </c>
      <c r="P202" s="49">
        <v>0.050000000000000003</v>
      </c>
      <c r="Q202" s="50">
        <f t="shared" si="62"/>
        <v>31.308396375000001</v>
      </c>
      <c r="R202" s="51">
        <f t="shared" si="63"/>
        <v>17.530000000000001</v>
      </c>
      <c r="S202" s="52">
        <f t="shared" si="64"/>
        <v>438.25</v>
      </c>
      <c r="T202" s="53">
        <f t="shared" si="65"/>
        <v>0.6089061468259247</v>
      </c>
    </row>
    <row r="203" ht="15.95" customHeight="1">
      <c r="A203" s="342" t="s">
        <v>485</v>
      </c>
      <c r="B203" s="382" t="s">
        <v>246</v>
      </c>
      <c r="C203" s="59" t="str">
        <f>VLOOKUP(B203,'New template'!A:L,2,FALSE)</f>
        <v>E06129</v>
      </c>
      <c r="D203" s="377">
        <v>5</v>
      </c>
      <c r="E203" s="377">
        <v>248</v>
      </c>
      <c r="F203" s="378">
        <v>0</v>
      </c>
      <c r="G203" s="44">
        <f t="shared" si="55"/>
        <v>248</v>
      </c>
      <c r="H203" s="45">
        <f t="shared" si="56"/>
        <v>35.878160000000001</v>
      </c>
      <c r="I203" s="45">
        <f t="shared" si="57"/>
        <v>179.39080000000001</v>
      </c>
      <c r="J203" s="45">
        <f t="shared" si="58"/>
        <v>4.6641608000000003</v>
      </c>
      <c r="K203" s="46">
        <f t="shared" si="59"/>
        <v>156.069996</v>
      </c>
      <c r="L203" s="47">
        <v>0.20000000000000001</v>
      </c>
      <c r="M203" s="48">
        <f t="shared" si="60"/>
        <v>31.213999200000003</v>
      </c>
      <c r="N203" s="49">
        <v>0.050000000000000003</v>
      </c>
      <c r="O203" s="50">
        <f t="shared" si="61"/>
        <v>7.8034998000000009</v>
      </c>
      <c r="P203" s="49">
        <v>0.050000000000000003</v>
      </c>
      <c r="Q203" s="50">
        <f t="shared" si="62"/>
        <v>7.8034998000000009</v>
      </c>
      <c r="R203" s="51">
        <f t="shared" si="63"/>
        <v>21.850000000000001</v>
      </c>
      <c r="S203" s="52">
        <f t="shared" si="64"/>
        <v>109.25</v>
      </c>
      <c r="T203" s="53">
        <f t="shared" si="65"/>
        <v>0.60900559003025789</v>
      </c>
    </row>
    <row r="204" ht="15.95" customHeight="1">
      <c r="A204" s="342" t="s">
        <v>485</v>
      </c>
      <c r="B204" s="382" t="s">
        <v>246</v>
      </c>
      <c r="C204" s="59" t="str">
        <f>VLOOKUP(B204,'New template'!A:L,2,FALSE)</f>
        <v>E06129</v>
      </c>
      <c r="D204" s="377">
        <v>50</v>
      </c>
      <c r="E204" s="377">
        <v>248</v>
      </c>
      <c r="F204" s="378">
        <v>0.40000000000000002</v>
      </c>
      <c r="G204" s="44">
        <f t="shared" si="55"/>
        <v>148</v>
      </c>
      <c r="H204" s="45">
        <f t="shared" si="56"/>
        <v>21.411159999999999</v>
      </c>
      <c r="I204" s="45">
        <f t="shared" si="57"/>
        <v>1070.558</v>
      </c>
      <c r="J204" s="45">
        <f t="shared" si="58"/>
        <v>2.7834507999999998</v>
      </c>
      <c r="K204" s="46">
        <f t="shared" si="59"/>
        <v>931.38545999999997</v>
      </c>
      <c r="L204" s="47">
        <v>0.20000000000000001</v>
      </c>
      <c r="M204" s="48">
        <f t="shared" si="60"/>
        <v>186.27709200000001</v>
      </c>
      <c r="N204" s="49">
        <v>0.050000000000000003</v>
      </c>
      <c r="O204" s="50">
        <f t="shared" si="61"/>
        <v>46.569273000000003</v>
      </c>
      <c r="P204" s="49">
        <v>0.050000000000000003</v>
      </c>
      <c r="Q204" s="50">
        <f t="shared" si="62"/>
        <v>46.569273000000003</v>
      </c>
      <c r="R204" s="51">
        <f t="shared" si="63"/>
        <v>13.039999999999999</v>
      </c>
      <c r="S204" s="52">
        <f t="shared" si="64"/>
        <v>652</v>
      </c>
      <c r="T204" s="53">
        <f t="shared" si="65"/>
        <v>0.60902818903786626</v>
      </c>
    </row>
    <row r="205" ht="15.95" customHeight="1">
      <c r="A205" s="342" t="s">
        <v>485</v>
      </c>
      <c r="B205" s="382" t="s">
        <v>248</v>
      </c>
      <c r="C205" s="59" t="str">
        <f>VLOOKUP(B205,'New template'!A:L,2,FALSE)</f>
        <v>E06635</v>
      </c>
      <c r="D205" s="377">
        <v>2</v>
      </c>
      <c r="E205" s="377">
        <v>348</v>
      </c>
      <c r="F205" s="378">
        <v>0</v>
      </c>
      <c r="G205" s="44">
        <f t="shared" si="55"/>
        <v>348</v>
      </c>
      <c r="H205" s="45">
        <f t="shared" si="56"/>
        <v>50.34516</v>
      </c>
      <c r="I205" s="45">
        <f t="shared" si="57"/>
        <v>100.69032</v>
      </c>
      <c r="J205" s="45">
        <f t="shared" si="58"/>
        <v>6.5448708</v>
      </c>
      <c r="K205" s="46">
        <f t="shared" si="59"/>
        <v>87.600578400000003</v>
      </c>
      <c r="L205" s="47">
        <v>0.20000000000000001</v>
      </c>
      <c r="M205" s="48">
        <f t="shared" si="60"/>
        <v>17.52011568</v>
      </c>
      <c r="N205" s="49">
        <v>0.050000000000000003</v>
      </c>
      <c r="O205" s="50">
        <f t="shared" si="61"/>
        <v>4.38002892</v>
      </c>
      <c r="P205" s="49">
        <v>0.050000000000000003</v>
      </c>
      <c r="Q205" s="50">
        <f t="shared" si="62"/>
        <v>4.38002892</v>
      </c>
      <c r="R205" s="51">
        <f t="shared" si="63"/>
        <v>30.66</v>
      </c>
      <c r="S205" s="52">
        <f t="shared" si="64"/>
        <v>61.32</v>
      </c>
      <c r="T205" s="53">
        <f t="shared" si="65"/>
        <v>0.60899597895805679</v>
      </c>
    </row>
    <row r="206" ht="15.95" customHeight="1">
      <c r="A206" s="342" t="s">
        <v>485</v>
      </c>
      <c r="B206" s="382" t="s">
        <v>248</v>
      </c>
      <c r="C206" s="59" t="str">
        <f>VLOOKUP(B206,'New template'!A:L,2,FALSE)</f>
        <v>E06635</v>
      </c>
      <c r="D206" s="377">
        <v>21</v>
      </c>
      <c r="E206" s="377">
        <v>348</v>
      </c>
      <c r="F206" s="378">
        <v>0.40000000000000002</v>
      </c>
      <c r="G206" s="44">
        <f t="shared" si="55"/>
        <v>208</v>
      </c>
      <c r="H206" s="45">
        <f t="shared" si="56"/>
        <v>30.091359999999998</v>
      </c>
      <c r="I206" s="45">
        <f t="shared" si="57"/>
        <v>631.91855999999996</v>
      </c>
      <c r="J206" s="45">
        <f t="shared" si="58"/>
        <v>3.9118767999999999</v>
      </c>
      <c r="K206" s="46">
        <f t="shared" si="59"/>
        <v>549.76914720000002</v>
      </c>
      <c r="L206" s="47">
        <v>0.20000000000000001</v>
      </c>
      <c r="M206" s="48">
        <f t="shared" si="60"/>
        <v>109.95382944000001</v>
      </c>
      <c r="N206" s="49">
        <v>0.050000000000000003</v>
      </c>
      <c r="O206" s="50">
        <f t="shared" si="61"/>
        <v>27.488457360000002</v>
      </c>
      <c r="P206" s="49">
        <v>0.050000000000000003</v>
      </c>
      <c r="Q206" s="50">
        <f t="shared" si="62"/>
        <v>27.488457360000002</v>
      </c>
      <c r="R206" s="51">
        <f t="shared" si="63"/>
        <v>18.329999999999998</v>
      </c>
      <c r="S206" s="52">
        <f t="shared" si="64"/>
        <v>384.92999999999995</v>
      </c>
      <c r="T206" s="53">
        <f t="shared" si="65"/>
        <v>0.60914495057717566</v>
      </c>
    </row>
    <row r="207" ht="15.95" customHeight="1">
      <c r="A207" s="342" t="s">
        <v>485</v>
      </c>
      <c r="B207" s="382" t="s">
        <v>250</v>
      </c>
      <c r="C207" s="59" t="str">
        <f>VLOOKUP(B207,'New template'!A:L,2,FALSE)</f>
        <v>E03024</v>
      </c>
      <c r="D207" s="377">
        <v>13</v>
      </c>
      <c r="E207" s="377">
        <v>198</v>
      </c>
      <c r="F207" s="378">
        <v>0.75</v>
      </c>
      <c r="G207" s="44">
        <f t="shared" si="55"/>
        <v>49</v>
      </c>
      <c r="H207" s="45">
        <f t="shared" si="56"/>
        <v>7.0888299999999997</v>
      </c>
      <c r="I207" s="45">
        <f t="shared" si="57"/>
        <v>92.154789999999991</v>
      </c>
      <c r="J207" s="45">
        <f t="shared" si="58"/>
        <v>0.92154789999999998</v>
      </c>
      <c r="K207" s="46">
        <f t="shared" si="59"/>
        <v>80.174667299999996</v>
      </c>
      <c r="L207" s="47">
        <v>0.20000000000000001</v>
      </c>
      <c r="M207" s="48">
        <f t="shared" si="60"/>
        <v>16.034933460000001</v>
      </c>
      <c r="N207" s="49">
        <v>0.050000000000000003</v>
      </c>
      <c r="O207" s="50">
        <f t="shared" si="61"/>
        <v>4.0087333650000003</v>
      </c>
      <c r="P207" s="49">
        <v>0.050000000000000003</v>
      </c>
      <c r="Q207" s="50">
        <f t="shared" si="62"/>
        <v>4.0087333650000003</v>
      </c>
      <c r="R207" s="51">
        <f t="shared" si="63"/>
        <v>4.3200000000000003</v>
      </c>
      <c r="S207" s="52">
        <f t="shared" si="64"/>
        <v>56.160000000000004</v>
      </c>
      <c r="T207" s="53">
        <f t="shared" si="65"/>
        <v>0.60940945120703993</v>
      </c>
    </row>
    <row r="208" ht="15.95" customHeight="1">
      <c r="A208" s="342" t="s">
        <v>485</v>
      </c>
      <c r="B208" s="382" t="s">
        <v>252</v>
      </c>
      <c r="C208" s="59" t="str">
        <f>VLOOKUP(B208,'New template'!A:L,2,FALSE)</f>
        <v>E06161</v>
      </c>
      <c r="D208" s="377">
        <v>13</v>
      </c>
      <c r="E208" s="377">
        <v>398</v>
      </c>
      <c r="F208" s="378">
        <v>0.75</v>
      </c>
      <c r="G208" s="44">
        <f t="shared" si="55"/>
        <v>99</v>
      </c>
      <c r="H208" s="45">
        <f t="shared" si="56"/>
        <v>14.322329999999999</v>
      </c>
      <c r="I208" s="45">
        <f t="shared" si="57"/>
        <v>186.19028999999998</v>
      </c>
      <c r="J208" s="45">
        <f t="shared" si="58"/>
        <v>1.8619029</v>
      </c>
      <c r="K208" s="46">
        <f t="shared" si="59"/>
        <v>161.98555229999999</v>
      </c>
      <c r="L208" s="47">
        <v>0.20000000000000001</v>
      </c>
      <c r="M208" s="48">
        <f t="shared" si="60"/>
        <v>32.39711046</v>
      </c>
      <c r="N208" s="49">
        <v>0.050000000000000003</v>
      </c>
      <c r="O208" s="50">
        <f t="shared" si="61"/>
        <v>8.0992776150000001</v>
      </c>
      <c r="P208" s="49">
        <v>0.050000000000000003</v>
      </c>
      <c r="Q208" s="50">
        <f t="shared" si="62"/>
        <v>8.0992776150000001</v>
      </c>
      <c r="R208" s="51">
        <f t="shared" si="63"/>
        <v>8.7200000000000006</v>
      </c>
      <c r="S208" s="52">
        <f t="shared" si="64"/>
        <v>113.36000000000001</v>
      </c>
      <c r="T208" s="53">
        <f t="shared" si="65"/>
        <v>0.60883948351979056</v>
      </c>
    </row>
    <row r="209" ht="15.95" customHeight="1">
      <c r="A209" s="342" t="s">
        <v>485</v>
      </c>
      <c r="B209" s="382" t="s">
        <v>254</v>
      </c>
      <c r="C209" s="59" t="str">
        <f>VLOOKUP(B209,'New template'!A:L,2,FALSE)</f>
        <v>E06160</v>
      </c>
      <c r="D209" s="377">
        <v>1</v>
      </c>
      <c r="E209" s="377">
        <v>168</v>
      </c>
      <c r="F209" s="378">
        <v>0</v>
      </c>
      <c r="G209" s="44">
        <f t="shared" si="55"/>
        <v>168</v>
      </c>
      <c r="H209" s="45">
        <f t="shared" si="56"/>
        <v>24.304559999999999</v>
      </c>
      <c r="I209" s="45">
        <f t="shared" si="57"/>
        <v>24.304559999999999</v>
      </c>
      <c r="J209" s="45">
        <f t="shared" si="58"/>
        <v>3.1595928</v>
      </c>
      <c r="K209" s="46">
        <f t="shared" si="59"/>
        <v>21.1449672</v>
      </c>
      <c r="L209" s="47">
        <v>0.20000000000000001</v>
      </c>
      <c r="M209" s="48">
        <f t="shared" si="60"/>
        <v>4.22899344</v>
      </c>
      <c r="N209" s="49">
        <v>0.050000000000000003</v>
      </c>
      <c r="O209" s="50">
        <f t="shared" si="61"/>
        <v>1.05724836</v>
      </c>
      <c r="P209" s="49">
        <v>0.050000000000000003</v>
      </c>
      <c r="Q209" s="50">
        <f t="shared" si="62"/>
        <v>1.05724836</v>
      </c>
      <c r="R209" s="51">
        <f t="shared" si="63"/>
        <v>14.800000000000001</v>
      </c>
      <c r="S209" s="52">
        <f t="shared" si="64"/>
        <v>14.800000000000001</v>
      </c>
      <c r="T209" s="53">
        <f t="shared" si="65"/>
        <v>0.60893922786505916</v>
      </c>
    </row>
    <row r="210" ht="15.95" customHeight="1">
      <c r="A210" s="342" t="s">
        <v>485</v>
      </c>
      <c r="B210" s="382" t="s">
        <v>254</v>
      </c>
      <c r="C210" s="59" t="str">
        <f>VLOOKUP(B210,'New template'!A:L,2,FALSE)</f>
        <v>E06160</v>
      </c>
      <c r="D210" s="377">
        <v>82</v>
      </c>
      <c r="E210" s="377">
        <v>168</v>
      </c>
      <c r="F210" s="378">
        <v>0.59999999999999998</v>
      </c>
      <c r="G210" s="44">
        <f t="shared" si="55"/>
        <v>67</v>
      </c>
      <c r="H210" s="45">
        <f t="shared" si="56"/>
        <v>9.6928900000000002</v>
      </c>
      <c r="I210" s="45">
        <f t="shared" si="57"/>
        <v>794.81698000000006</v>
      </c>
      <c r="J210" s="45">
        <f t="shared" si="58"/>
        <v>1.2600757</v>
      </c>
      <c r="K210" s="46">
        <f t="shared" si="59"/>
        <v>691.49077260000001</v>
      </c>
      <c r="L210" s="47">
        <v>0.20000000000000001</v>
      </c>
      <c r="M210" s="48">
        <f t="shared" si="60"/>
        <v>138.29815452</v>
      </c>
      <c r="N210" s="49">
        <v>0.050000000000000003</v>
      </c>
      <c r="O210" s="50">
        <f t="shared" si="61"/>
        <v>34.574538629999999</v>
      </c>
      <c r="P210" s="49">
        <v>0.050000000000000003</v>
      </c>
      <c r="Q210" s="50">
        <f t="shared" si="62"/>
        <v>34.574538629999999</v>
      </c>
      <c r="R210" s="51">
        <f t="shared" si="63"/>
        <v>5.9000000000000004</v>
      </c>
      <c r="S210" s="52">
        <f t="shared" si="64"/>
        <v>483.80000000000001</v>
      </c>
      <c r="T210" s="53">
        <f t="shared" si="65"/>
        <v>0.60869358880581537</v>
      </c>
    </row>
    <row r="211" ht="15.95" customHeight="1">
      <c r="A211" s="342" t="s">
        <v>485</v>
      </c>
      <c r="B211" s="382" t="s">
        <v>256</v>
      </c>
      <c r="C211" s="59" t="str">
        <f>VLOOKUP(B211,'New template'!A:L,2,FALSE)</f>
        <v>E06168</v>
      </c>
      <c r="D211" s="377">
        <v>21</v>
      </c>
      <c r="E211" s="377">
        <v>178</v>
      </c>
      <c r="F211" s="378">
        <v>0.67000000000000004</v>
      </c>
      <c r="G211" s="44">
        <f t="shared" si="55"/>
        <v>58</v>
      </c>
      <c r="H211" s="45">
        <f t="shared" si="56"/>
        <v>8.39086</v>
      </c>
      <c r="I211" s="45">
        <f t="shared" si="57"/>
        <v>176.20805999999999</v>
      </c>
      <c r="J211" s="45">
        <f t="shared" si="58"/>
        <v>1.0908118</v>
      </c>
      <c r="K211" s="46">
        <f t="shared" si="59"/>
        <v>153.3010122</v>
      </c>
      <c r="L211" s="47">
        <v>0.20000000000000001</v>
      </c>
      <c r="M211" s="48">
        <f t="shared" si="60"/>
        <v>30.660202440000003</v>
      </c>
      <c r="N211" s="49">
        <v>0.050000000000000003</v>
      </c>
      <c r="O211" s="50">
        <f t="shared" si="61"/>
        <v>7.6650506100000007</v>
      </c>
      <c r="P211" s="49">
        <v>0.050000000000000003</v>
      </c>
      <c r="Q211" s="50">
        <f t="shared" si="62"/>
        <v>7.6650506100000007</v>
      </c>
      <c r="R211" s="51">
        <f t="shared" si="63"/>
        <v>5.1100000000000003</v>
      </c>
      <c r="S211" s="52">
        <f t="shared" si="64"/>
        <v>107.31</v>
      </c>
      <c r="T211" s="53">
        <f t="shared" si="65"/>
        <v>0.60899597895805679</v>
      </c>
    </row>
    <row r="212" ht="15.95" customHeight="1">
      <c r="A212" s="342" t="s">
        <v>485</v>
      </c>
      <c r="B212" s="382" t="s">
        <v>258</v>
      </c>
      <c r="C212" s="59" t="str">
        <f>VLOOKUP(B212,'New template'!A:L,2,FALSE)</f>
        <v>E06162</v>
      </c>
      <c r="D212" s="377">
        <v>10</v>
      </c>
      <c r="E212" s="377">
        <v>498</v>
      </c>
      <c r="F212" s="378">
        <v>0.59999999999999998</v>
      </c>
      <c r="G212" s="44">
        <f t="shared" si="55"/>
        <v>199</v>
      </c>
      <c r="H212" s="45">
        <f t="shared" si="56"/>
        <v>28.78933</v>
      </c>
      <c r="I212" s="45">
        <f t="shared" si="57"/>
        <v>287.89330000000001</v>
      </c>
      <c r="J212" s="45">
        <f t="shared" si="58"/>
        <v>3.7426129000000001</v>
      </c>
      <c r="K212" s="46">
        <f t="shared" si="59"/>
        <v>250.46717099999998</v>
      </c>
      <c r="L212" s="47">
        <v>0.20000000000000001</v>
      </c>
      <c r="M212" s="48">
        <f t="shared" si="60"/>
        <v>50.093434199999997</v>
      </c>
      <c r="N212" s="49">
        <v>0.050000000000000003</v>
      </c>
      <c r="O212" s="50">
        <f t="shared" si="61"/>
        <v>12.523358549999999</v>
      </c>
      <c r="P212" s="49">
        <v>0.050000000000000003</v>
      </c>
      <c r="Q212" s="50">
        <f t="shared" si="62"/>
        <v>12.523358549999999</v>
      </c>
      <c r="R212" s="51">
        <f t="shared" si="63"/>
        <v>17.530000000000001</v>
      </c>
      <c r="S212" s="52">
        <f t="shared" si="64"/>
        <v>175.30000000000001</v>
      </c>
      <c r="T212" s="53">
        <f t="shared" si="65"/>
        <v>0.60890614682592481</v>
      </c>
    </row>
    <row r="213" ht="15.95" customHeight="1">
      <c r="A213" s="342" t="s">
        <v>485</v>
      </c>
      <c r="B213" s="382" t="s">
        <v>595</v>
      </c>
      <c r="C213" s="371" t="s">
        <v>596</v>
      </c>
      <c r="D213" s="377">
        <v>21</v>
      </c>
      <c r="E213" s="377">
        <v>198</v>
      </c>
      <c r="F213" s="378">
        <v>0</v>
      </c>
      <c r="G213" s="44">
        <f t="shared" si="55"/>
        <v>198</v>
      </c>
      <c r="H213" s="45">
        <f t="shared" si="56"/>
        <v>28.644659999999998</v>
      </c>
      <c r="I213" s="45">
        <f t="shared" si="57"/>
        <v>601.53785999999991</v>
      </c>
      <c r="J213" s="45">
        <f t="shared" si="58"/>
        <v>3.7238058000000001</v>
      </c>
      <c r="K213" s="46">
        <f t="shared" si="59"/>
        <v>523.33793819999994</v>
      </c>
      <c r="L213" s="47">
        <v>0.20000000000000001</v>
      </c>
      <c r="M213" s="48">
        <f t="shared" si="60"/>
        <v>104.66758763999999</v>
      </c>
      <c r="N213" s="49">
        <v>0.050000000000000003</v>
      </c>
      <c r="O213" s="50">
        <f t="shared" si="61"/>
        <v>26.166896909999998</v>
      </c>
      <c r="P213" s="49">
        <v>0.050000000000000003</v>
      </c>
      <c r="Q213" s="50">
        <f t="shared" si="62"/>
        <v>26.166896909999998</v>
      </c>
      <c r="R213" s="51">
        <f t="shared" si="63"/>
        <v>17.440000000000001</v>
      </c>
      <c r="S213" s="52">
        <f t="shared" si="64"/>
        <v>366.24000000000001</v>
      </c>
      <c r="T213" s="53">
        <f t="shared" si="65"/>
        <v>0.60883948351979056</v>
      </c>
    </row>
    <row r="214" ht="15.95" customHeight="1">
      <c r="A214" s="342" t="s">
        <v>485</v>
      </c>
      <c r="B214" s="382" t="s">
        <v>597</v>
      </c>
      <c r="C214" s="371" t="s">
        <v>598</v>
      </c>
      <c r="D214" s="377">
        <v>11</v>
      </c>
      <c r="E214" s="377">
        <v>298</v>
      </c>
      <c r="F214" s="378">
        <v>0</v>
      </c>
      <c r="G214" s="44">
        <f t="shared" si="55"/>
        <v>298</v>
      </c>
      <c r="H214" s="45">
        <f t="shared" si="56"/>
        <v>43.111660000000001</v>
      </c>
      <c r="I214" s="45">
        <f t="shared" si="57"/>
        <v>474.22825999999998</v>
      </c>
      <c r="J214" s="45">
        <f t="shared" si="58"/>
        <v>5.6045158000000006</v>
      </c>
      <c r="K214" s="46">
        <f t="shared" si="59"/>
        <v>412.57858620000002</v>
      </c>
      <c r="L214" s="47">
        <v>0.20000000000000001</v>
      </c>
      <c r="M214" s="48">
        <f t="shared" si="60"/>
        <v>82.515717240000015</v>
      </c>
      <c r="N214" s="49">
        <v>0.050000000000000003</v>
      </c>
      <c r="O214" s="50">
        <f t="shared" si="61"/>
        <v>20.628929310000004</v>
      </c>
      <c r="P214" s="49">
        <v>0.050000000000000003</v>
      </c>
      <c r="Q214" s="50">
        <f t="shared" si="62"/>
        <v>20.628929310000004</v>
      </c>
      <c r="R214" s="51">
        <f t="shared" si="63"/>
        <v>26.260000000000002</v>
      </c>
      <c r="S214" s="52">
        <f t="shared" si="64"/>
        <v>288.86000000000001</v>
      </c>
      <c r="T214" s="53">
        <f t="shared" si="65"/>
        <v>0.60911595610097136</v>
      </c>
    </row>
    <row r="215" ht="15.95" customHeight="1">
      <c r="A215" s="342" t="s">
        <v>485</v>
      </c>
      <c r="B215" s="382" t="s">
        <v>288</v>
      </c>
      <c r="C215" s="59" t="str">
        <f>VLOOKUP(B215,'New template'!A:L,2,FALSE)</f>
        <v>E06381</v>
      </c>
      <c r="D215" s="377">
        <v>5</v>
      </c>
      <c r="E215" s="377">
        <v>198</v>
      </c>
      <c r="F215" s="378">
        <v>0.5</v>
      </c>
      <c r="G215" s="44">
        <f t="shared" si="55"/>
        <v>99</v>
      </c>
      <c r="H215" s="45">
        <f t="shared" si="56"/>
        <v>14.322329999999999</v>
      </c>
      <c r="I215" s="45">
        <f t="shared" si="57"/>
        <v>71.611649999999997</v>
      </c>
      <c r="J215" s="45">
        <f t="shared" si="58"/>
        <v>1.8619029</v>
      </c>
      <c r="K215" s="46">
        <f t="shared" si="59"/>
        <v>62.302135499999991</v>
      </c>
      <c r="L215" s="47">
        <v>0.20000000000000001</v>
      </c>
      <c r="M215" s="48">
        <f t="shared" si="60"/>
        <v>12.460427099999999</v>
      </c>
      <c r="N215" s="49">
        <v>0.050000000000000003</v>
      </c>
      <c r="O215" s="50">
        <f t="shared" si="61"/>
        <v>3.1151067749999997</v>
      </c>
      <c r="P215" s="49">
        <v>0.050000000000000003</v>
      </c>
      <c r="Q215" s="50">
        <f t="shared" si="62"/>
        <v>3.1151067749999997</v>
      </c>
      <c r="R215" s="51">
        <f t="shared" si="63"/>
        <v>8.7200000000000006</v>
      </c>
      <c r="S215" s="52">
        <f t="shared" si="64"/>
        <v>43.600000000000001</v>
      </c>
      <c r="T215" s="53">
        <f t="shared" si="65"/>
        <v>0.60883948351979045</v>
      </c>
    </row>
    <row r="216" ht="15.95" customHeight="1">
      <c r="A216" s="342" t="s">
        <v>485</v>
      </c>
      <c r="B216" s="382" t="s">
        <v>288</v>
      </c>
      <c r="C216" s="59" t="str">
        <f>VLOOKUP(B216,'New template'!A:L,2,FALSE)</f>
        <v>E06381</v>
      </c>
      <c r="D216" s="377">
        <v>112</v>
      </c>
      <c r="E216" s="377">
        <v>198</v>
      </c>
      <c r="F216" s="378">
        <v>0.59999999999999998</v>
      </c>
      <c r="G216" s="44">
        <f t="shared" si="55"/>
        <v>79</v>
      </c>
      <c r="H216" s="45">
        <f t="shared" si="56"/>
        <v>11.428929999999999</v>
      </c>
      <c r="I216" s="45">
        <f t="shared" si="57"/>
        <v>1280.04016</v>
      </c>
      <c r="J216" s="45">
        <f t="shared" si="58"/>
        <v>1.4857609000000001</v>
      </c>
      <c r="K216" s="46">
        <f t="shared" si="59"/>
        <v>1113.6349391999997</v>
      </c>
      <c r="L216" s="47">
        <v>0.20000000000000001</v>
      </c>
      <c r="M216" s="48">
        <f t="shared" si="60"/>
        <v>222.72698783999996</v>
      </c>
      <c r="N216" s="49">
        <v>0.050000000000000003</v>
      </c>
      <c r="O216" s="50">
        <f t="shared" si="61"/>
        <v>55.681746959999991</v>
      </c>
      <c r="P216" s="49">
        <v>0.050000000000000003</v>
      </c>
      <c r="Q216" s="50">
        <f t="shared" si="62"/>
        <v>55.681746959999991</v>
      </c>
      <c r="R216" s="51">
        <f t="shared" si="63"/>
        <v>6.96</v>
      </c>
      <c r="S216" s="52">
        <f t="shared" si="64"/>
        <v>779.51999999999998</v>
      </c>
      <c r="T216" s="53">
        <f t="shared" si="65"/>
        <v>0.60898089322447502</v>
      </c>
    </row>
    <row r="217" ht="15.95" customHeight="1">
      <c r="A217" s="342" t="s">
        <v>485</v>
      </c>
      <c r="B217" s="382" t="s">
        <v>290</v>
      </c>
      <c r="C217" s="59" t="str">
        <f>VLOOKUP(B217,'New template'!A:L,2,FALSE)</f>
        <v>E06689</v>
      </c>
      <c r="D217" s="377">
        <v>23</v>
      </c>
      <c r="E217" s="377">
        <v>298</v>
      </c>
      <c r="F217" s="378">
        <v>0.59999999999999998</v>
      </c>
      <c r="G217" s="44">
        <f t="shared" si="55"/>
        <v>119</v>
      </c>
      <c r="H217" s="45">
        <f t="shared" si="56"/>
        <v>17.215730000000001</v>
      </c>
      <c r="I217" s="45">
        <f t="shared" si="57"/>
        <v>395.96179000000001</v>
      </c>
      <c r="J217" s="45">
        <f t="shared" si="58"/>
        <v>2.2380449000000002</v>
      </c>
      <c r="K217" s="46">
        <f t="shared" si="59"/>
        <v>344.48675730000002</v>
      </c>
      <c r="L217" s="47">
        <v>0.20000000000000001</v>
      </c>
      <c r="M217" s="48">
        <f t="shared" si="60"/>
        <v>68.89735146000001</v>
      </c>
      <c r="N217" s="49">
        <v>0.050000000000000003</v>
      </c>
      <c r="O217" s="50">
        <f t="shared" si="61"/>
        <v>17.224337865000003</v>
      </c>
      <c r="P217" s="49">
        <v>0.050000000000000003</v>
      </c>
      <c r="Q217" s="50">
        <f t="shared" si="62"/>
        <v>17.224337865000003</v>
      </c>
      <c r="R217" s="51">
        <f t="shared" si="63"/>
        <v>10.48</v>
      </c>
      <c r="S217" s="52">
        <f t="shared" si="64"/>
        <v>241.04000000000002</v>
      </c>
      <c r="T217" s="53">
        <f t="shared" si="65"/>
        <v>0.60874560648894938</v>
      </c>
    </row>
    <row r="218" ht="15.95" customHeight="1">
      <c r="A218" s="342" t="s">
        <v>485</v>
      </c>
      <c r="B218" s="382" t="s">
        <v>262</v>
      </c>
      <c r="C218" s="59" t="str">
        <f>VLOOKUP(B218,'New template'!A:L,2,FALSE)</f>
        <v>E03191</v>
      </c>
      <c r="D218" s="377">
        <v>46</v>
      </c>
      <c r="E218" s="377">
        <v>258</v>
      </c>
      <c r="F218" s="378">
        <v>0.80000000000000004</v>
      </c>
      <c r="G218" s="44">
        <f t="shared" si="55"/>
        <v>51</v>
      </c>
      <c r="H218" s="45">
        <f t="shared" si="56"/>
        <v>7.3781699999999999</v>
      </c>
      <c r="I218" s="45">
        <f t="shared" si="57"/>
        <v>339.39582000000001</v>
      </c>
      <c r="J218" s="45">
        <f t="shared" si="58"/>
        <v>0.95916210000000002</v>
      </c>
      <c r="K218" s="46">
        <f t="shared" si="59"/>
        <v>295.27436339999997</v>
      </c>
      <c r="L218" s="47">
        <v>0.20000000000000001</v>
      </c>
      <c r="M218" s="48">
        <f t="shared" si="60"/>
        <v>59.054872679999995</v>
      </c>
      <c r="N218" s="49">
        <v>0.050000000000000003</v>
      </c>
      <c r="O218" s="50">
        <f t="shared" si="61"/>
        <v>14.763718169999999</v>
      </c>
      <c r="P218" s="49">
        <v>0.050000000000000003</v>
      </c>
      <c r="Q218" s="50">
        <f t="shared" si="62"/>
        <v>14.763718169999999</v>
      </c>
      <c r="R218" s="51">
        <f t="shared" si="63"/>
        <v>4.4900000000000002</v>
      </c>
      <c r="S218" s="52">
        <f t="shared" si="64"/>
        <v>206.54000000000002</v>
      </c>
      <c r="T218" s="53">
        <f t="shared" si="65"/>
        <v>0.6085519851128397</v>
      </c>
    </row>
    <row r="219" ht="15.95" customHeight="1">
      <c r="A219" s="342" t="s">
        <v>485</v>
      </c>
      <c r="B219" s="382" t="s">
        <v>528</v>
      </c>
      <c r="C219" s="40" t="s">
        <v>555</v>
      </c>
      <c r="D219" s="377">
        <v>8</v>
      </c>
      <c r="E219" s="377">
        <v>198</v>
      </c>
      <c r="F219" s="378">
        <v>0.25</v>
      </c>
      <c r="G219" s="44">
        <f t="shared" si="55"/>
        <v>148</v>
      </c>
      <c r="H219" s="45">
        <f t="shared" si="56"/>
        <v>21.411159999999999</v>
      </c>
      <c r="I219" s="45">
        <f t="shared" si="57"/>
        <v>171.28927999999999</v>
      </c>
      <c r="J219" s="45">
        <f t="shared" si="58"/>
        <v>2.7834507999999998</v>
      </c>
      <c r="K219" s="46">
        <f t="shared" si="59"/>
        <v>149.02167359999999</v>
      </c>
      <c r="L219" s="47">
        <v>0.20000000000000001</v>
      </c>
      <c r="M219" s="48">
        <f t="shared" si="60"/>
        <v>29.80433472</v>
      </c>
      <c r="N219" s="49">
        <v>0.050000000000000003</v>
      </c>
      <c r="O219" s="50">
        <f t="shared" si="61"/>
        <v>7.45108368</v>
      </c>
      <c r="P219" s="49">
        <v>0.050000000000000003</v>
      </c>
      <c r="Q219" s="50">
        <f t="shared" si="62"/>
        <v>7.45108368</v>
      </c>
      <c r="R219" s="51">
        <f t="shared" si="63"/>
        <v>13.039999999999999</v>
      </c>
      <c r="S219" s="52">
        <f t="shared" si="64"/>
        <v>104.31999999999999</v>
      </c>
      <c r="T219" s="53">
        <f t="shared" si="65"/>
        <v>0.60902818903786626</v>
      </c>
    </row>
    <row r="220" ht="15.95" customHeight="1">
      <c r="A220" s="342" t="s">
        <v>485</v>
      </c>
      <c r="B220" s="382" t="s">
        <v>529</v>
      </c>
      <c r="C220" s="40" t="s">
        <v>556</v>
      </c>
      <c r="D220" s="377">
        <v>2</v>
      </c>
      <c r="E220" s="377">
        <v>298</v>
      </c>
      <c r="F220" s="378">
        <v>0.25</v>
      </c>
      <c r="G220" s="44">
        <f t="shared" si="55"/>
        <v>223</v>
      </c>
      <c r="H220" s="45">
        <f t="shared" si="56"/>
        <v>32.261409999999998</v>
      </c>
      <c r="I220" s="45">
        <f t="shared" si="57"/>
        <v>64.522819999999996</v>
      </c>
      <c r="J220" s="45">
        <f t="shared" si="58"/>
        <v>4.1939833000000002</v>
      </c>
      <c r="K220" s="46">
        <f t="shared" si="59"/>
        <v>56.134853399999997</v>
      </c>
      <c r="L220" s="47">
        <v>0.20000000000000001</v>
      </c>
      <c r="M220" s="48">
        <f t="shared" si="60"/>
        <v>11.226970680000001</v>
      </c>
      <c r="N220" s="49">
        <v>0.050000000000000003</v>
      </c>
      <c r="O220" s="50">
        <f t="shared" si="61"/>
        <v>2.8067426700000002</v>
      </c>
      <c r="P220" s="49">
        <v>0.050000000000000003</v>
      </c>
      <c r="Q220" s="50">
        <f t="shared" si="62"/>
        <v>2.8067426700000002</v>
      </c>
      <c r="R220" s="51">
        <f t="shared" si="63"/>
        <v>19.649999999999999</v>
      </c>
      <c r="S220" s="52">
        <f t="shared" si="64"/>
        <v>39.299999999999997</v>
      </c>
      <c r="T220" s="53">
        <f t="shared" si="65"/>
        <v>0.60908683160469423</v>
      </c>
    </row>
    <row r="221" ht="15.95" customHeight="1">
      <c r="A221" s="342" t="s">
        <v>485</v>
      </c>
      <c r="B221" s="382" t="s">
        <v>529</v>
      </c>
      <c r="C221" s="40" t="s">
        <v>556</v>
      </c>
      <c r="D221" s="377">
        <v>2</v>
      </c>
      <c r="E221" s="377">
        <v>298</v>
      </c>
      <c r="F221" s="378">
        <v>0</v>
      </c>
      <c r="G221" s="44">
        <f t="shared" si="55"/>
        <v>298</v>
      </c>
      <c r="H221" s="45">
        <f t="shared" si="56"/>
        <v>43.111660000000001</v>
      </c>
      <c r="I221" s="45">
        <f t="shared" si="57"/>
        <v>86.223320000000001</v>
      </c>
      <c r="J221" s="45">
        <f t="shared" si="58"/>
        <v>5.6045158000000006</v>
      </c>
      <c r="K221" s="46">
        <f t="shared" si="59"/>
        <v>75.014288399999998</v>
      </c>
      <c r="L221" s="47">
        <v>0.20000000000000001</v>
      </c>
      <c r="M221" s="48">
        <f t="shared" si="60"/>
        <v>15.00285768</v>
      </c>
      <c r="N221" s="49">
        <v>0.050000000000000003</v>
      </c>
      <c r="O221" s="50">
        <f t="shared" si="61"/>
        <v>3.75071442</v>
      </c>
      <c r="P221" s="49">
        <v>0.050000000000000003</v>
      </c>
      <c r="Q221" s="50">
        <f t="shared" si="62"/>
        <v>3.75071442</v>
      </c>
      <c r="R221" s="51">
        <f t="shared" si="63"/>
        <v>26.260000000000002</v>
      </c>
      <c r="S221" s="52">
        <f t="shared" si="64"/>
        <v>52.520000000000003</v>
      </c>
      <c r="T221" s="53">
        <f t="shared" si="65"/>
        <v>0.60911595610097136</v>
      </c>
    </row>
    <row r="222" ht="15.95" customHeight="1">
      <c r="A222" s="342" t="s">
        <v>485</v>
      </c>
      <c r="B222" s="382" t="s">
        <v>264</v>
      </c>
      <c r="C222" s="59" t="str">
        <f>VLOOKUP(B222,'New template'!A:L,2,FALSE)</f>
        <v>E01607</v>
      </c>
      <c r="D222" s="377">
        <v>80</v>
      </c>
      <c r="E222" s="377">
        <v>314</v>
      </c>
      <c r="F222" s="378">
        <v>0.90000000000000002</v>
      </c>
      <c r="G222" s="44">
        <f t="shared" si="55"/>
        <v>31</v>
      </c>
      <c r="H222" s="45">
        <f t="shared" si="56"/>
        <v>4.4847700000000001</v>
      </c>
      <c r="I222" s="45">
        <f t="shared" si="57"/>
        <v>358.78160000000003</v>
      </c>
      <c r="J222" s="45">
        <f t="shared" si="58"/>
        <v>0.58302010000000004</v>
      </c>
      <c r="K222" s="46">
        <f t="shared" si="59"/>
        <v>312.13999200000001</v>
      </c>
      <c r="L222" s="47">
        <v>0.20000000000000001</v>
      </c>
      <c r="M222" s="48">
        <f t="shared" si="60"/>
        <v>62.427998400000007</v>
      </c>
      <c r="N222" s="49">
        <v>0.050000000000000003</v>
      </c>
      <c r="O222" s="50">
        <f t="shared" si="61"/>
        <v>15.606999600000002</v>
      </c>
      <c r="P222" s="49">
        <v>0.050000000000000003</v>
      </c>
      <c r="Q222" s="50">
        <f t="shared" si="62"/>
        <v>15.606999600000002</v>
      </c>
      <c r="R222" s="51">
        <f t="shared" si="63"/>
        <v>2.73</v>
      </c>
      <c r="S222" s="52">
        <f t="shared" si="64"/>
        <v>218.40000000000001</v>
      </c>
      <c r="T222" s="53">
        <f t="shared" si="65"/>
        <v>0.60872686893642258</v>
      </c>
    </row>
    <row r="223" ht="15.95" customHeight="1">
      <c r="A223" s="342" t="s">
        <v>485</v>
      </c>
      <c r="B223" s="382" t="s">
        <v>276</v>
      </c>
      <c r="C223" s="59" t="str">
        <f>VLOOKUP(B223,'New template'!A:L,2,FALSE)</f>
        <v>E03566</v>
      </c>
      <c r="D223" s="377">
        <v>3</v>
      </c>
      <c r="E223" s="377">
        <v>248</v>
      </c>
      <c r="F223" s="378">
        <v>0.69999999999999996</v>
      </c>
      <c r="G223" s="44">
        <f t="shared" si="55"/>
        <v>74</v>
      </c>
      <c r="H223" s="45">
        <f t="shared" si="56"/>
        <v>10.705579999999999</v>
      </c>
      <c r="I223" s="45">
        <f t="shared" si="57"/>
        <v>32.11674</v>
      </c>
      <c r="J223" s="45">
        <f t="shared" si="58"/>
        <v>1.3917253999999999</v>
      </c>
      <c r="K223" s="46">
        <f t="shared" si="59"/>
        <v>27.941563799999997</v>
      </c>
      <c r="L223" s="47">
        <v>0.20000000000000001</v>
      </c>
      <c r="M223" s="48">
        <f t="shared" si="60"/>
        <v>5.58831276</v>
      </c>
      <c r="N223" s="49">
        <v>0.050000000000000003</v>
      </c>
      <c r="O223" s="50">
        <f t="shared" si="61"/>
        <v>1.39707819</v>
      </c>
      <c r="P223" s="49">
        <v>0.050000000000000003</v>
      </c>
      <c r="Q223" s="50">
        <f t="shared" si="62"/>
        <v>1.39707819</v>
      </c>
      <c r="R223" s="51">
        <f t="shared" si="63"/>
        <v>6.5199999999999996</v>
      </c>
      <c r="S223" s="52">
        <f t="shared" si="64"/>
        <v>19.559999999999999</v>
      </c>
      <c r="T223" s="53">
        <f t="shared" si="65"/>
        <v>0.60902818903786615</v>
      </c>
    </row>
    <row r="224" ht="15.95" customHeight="1">
      <c r="A224" s="342" t="s">
        <v>485</v>
      </c>
      <c r="B224" s="382" t="s">
        <v>278</v>
      </c>
      <c r="C224" s="59" t="str">
        <f>VLOOKUP(B224,'New template'!A:L,2,FALSE)</f>
        <v>E06534</v>
      </c>
      <c r="D224" s="377">
        <v>8</v>
      </c>
      <c r="E224" s="377">
        <v>348</v>
      </c>
      <c r="F224" s="378">
        <v>0.69999999999999996</v>
      </c>
      <c r="G224" s="44">
        <f t="shared" si="55"/>
        <v>104</v>
      </c>
      <c r="H224" s="45">
        <f t="shared" si="56"/>
        <v>15.045679999999999</v>
      </c>
      <c r="I224" s="45">
        <f t="shared" si="57"/>
        <v>120.36543999999999</v>
      </c>
      <c r="J224" s="45">
        <f t="shared" si="58"/>
        <v>1.9559384</v>
      </c>
      <c r="K224" s="46">
        <f t="shared" si="59"/>
        <v>104.7179328</v>
      </c>
      <c r="L224" s="47">
        <v>0.20000000000000001</v>
      </c>
      <c r="M224" s="48">
        <f t="shared" si="60"/>
        <v>20.94358656</v>
      </c>
      <c r="N224" s="49">
        <v>0.050000000000000003</v>
      </c>
      <c r="O224" s="50">
        <f t="shared" si="61"/>
        <v>5.23589664</v>
      </c>
      <c r="P224" s="49">
        <v>0.050000000000000003</v>
      </c>
      <c r="Q224" s="50">
        <f t="shared" si="62"/>
        <v>5.23589664</v>
      </c>
      <c r="R224" s="51">
        <f t="shared" si="63"/>
        <v>9.1600000000000001</v>
      </c>
      <c r="S224" s="52">
        <f t="shared" si="64"/>
        <v>73.280000000000001</v>
      </c>
      <c r="T224" s="53">
        <f t="shared" si="65"/>
        <v>0.6088126292729874</v>
      </c>
    </row>
    <row r="225" ht="15.95" customHeight="1">
      <c r="A225" s="342" t="s">
        <v>485</v>
      </c>
      <c r="B225" s="382" t="s">
        <v>314</v>
      </c>
      <c r="C225" s="40" t="s">
        <v>561</v>
      </c>
      <c r="D225" s="377">
        <v>8</v>
      </c>
      <c r="E225" s="377">
        <v>148</v>
      </c>
      <c r="F225" s="378">
        <v>0.34000000000000002</v>
      </c>
      <c r="G225" s="44">
        <f t="shared" si="55"/>
        <v>97</v>
      </c>
      <c r="H225" s="45">
        <f t="shared" si="56"/>
        <v>14.03299</v>
      </c>
      <c r="I225" s="45">
        <f t="shared" si="57"/>
        <v>112.26392</v>
      </c>
      <c r="J225" s="45">
        <f t="shared" si="58"/>
        <v>1.8242887000000001</v>
      </c>
      <c r="K225" s="46">
        <f t="shared" si="59"/>
        <v>97.669610399999996</v>
      </c>
      <c r="L225" s="47">
        <v>0.20000000000000001</v>
      </c>
      <c r="M225" s="48">
        <f t="shared" si="60"/>
        <v>19.53392208</v>
      </c>
      <c r="N225" s="49">
        <v>0.050000000000000003</v>
      </c>
      <c r="O225" s="50">
        <f t="shared" si="61"/>
        <v>4.88348052</v>
      </c>
      <c r="P225" s="49">
        <v>0.050000000000000003</v>
      </c>
      <c r="Q225" s="50">
        <f t="shared" si="62"/>
        <v>4.88348052</v>
      </c>
      <c r="R225" s="51">
        <f t="shared" si="63"/>
        <v>8.5500000000000007</v>
      </c>
      <c r="S225" s="52">
        <f t="shared" si="64"/>
        <v>68.400000000000006</v>
      </c>
      <c r="T225" s="53">
        <f t="shared" si="65"/>
        <v>0.60927856429741634</v>
      </c>
    </row>
    <row r="226" ht="15.95" customHeight="1">
      <c r="A226" s="342" t="s">
        <v>485</v>
      </c>
      <c r="B226" s="382" t="s">
        <v>284</v>
      </c>
      <c r="C226" s="59" t="str">
        <f>VLOOKUP(B226,'New template'!A:L,2,FALSE)</f>
        <v>E05071</v>
      </c>
      <c r="D226" s="377">
        <v>3</v>
      </c>
      <c r="E226" s="377">
        <v>148</v>
      </c>
      <c r="F226" s="378">
        <v>0.75</v>
      </c>
      <c r="G226" s="44">
        <f t="shared" si="55"/>
        <v>37</v>
      </c>
      <c r="H226" s="45">
        <f t="shared" si="56"/>
        <v>5.3527899999999997</v>
      </c>
      <c r="I226" s="45">
        <f t="shared" si="57"/>
        <v>16.05837</v>
      </c>
      <c r="J226" s="45">
        <f t="shared" si="58"/>
        <v>0.69586269999999995</v>
      </c>
      <c r="K226" s="46">
        <f t="shared" si="59"/>
        <v>13.970781899999999</v>
      </c>
      <c r="L226" s="47">
        <v>0.20000000000000001</v>
      </c>
      <c r="M226" s="48">
        <f t="shared" si="60"/>
        <v>2.79415638</v>
      </c>
      <c r="N226" s="49">
        <v>0.050000000000000003</v>
      </c>
      <c r="O226" s="50">
        <f t="shared" si="61"/>
        <v>0.698539095</v>
      </c>
      <c r="P226" s="49">
        <v>0.050000000000000003</v>
      </c>
      <c r="Q226" s="50">
        <f t="shared" si="62"/>
        <v>0.698539095</v>
      </c>
      <c r="R226" s="51">
        <f t="shared" si="63"/>
        <v>3.2599999999999998</v>
      </c>
      <c r="S226" s="52">
        <f t="shared" si="64"/>
        <v>9.7799999999999994</v>
      </c>
      <c r="T226" s="53">
        <f t="shared" si="65"/>
        <v>0.60902818903786615</v>
      </c>
    </row>
    <row r="227" ht="15.95" customHeight="1">
      <c r="A227" s="342" t="s">
        <v>485</v>
      </c>
      <c r="B227" s="382" t="s">
        <v>286</v>
      </c>
      <c r="C227" s="59" t="str">
        <f>VLOOKUP(B227,'New template'!A:L,2,FALSE)</f>
        <v>E06305</v>
      </c>
      <c r="D227" s="377">
        <v>8</v>
      </c>
      <c r="E227" s="377">
        <v>198</v>
      </c>
      <c r="F227" s="378">
        <v>0.75</v>
      </c>
      <c r="G227" s="44">
        <f t="shared" si="55"/>
        <v>49</v>
      </c>
      <c r="H227" s="45">
        <f t="shared" si="56"/>
        <v>7.0888299999999997</v>
      </c>
      <c r="I227" s="45">
        <f t="shared" si="57"/>
        <v>56.710639999999998</v>
      </c>
      <c r="J227" s="45">
        <f t="shared" si="58"/>
        <v>0.92154789999999998</v>
      </c>
      <c r="K227" s="46">
        <f t="shared" si="59"/>
        <v>49.338256799999996</v>
      </c>
      <c r="L227" s="47">
        <v>0.20000000000000001</v>
      </c>
      <c r="M227" s="48">
        <f t="shared" si="60"/>
        <v>9.86765136</v>
      </c>
      <c r="N227" s="49">
        <v>0.050000000000000003</v>
      </c>
      <c r="O227" s="50">
        <f t="shared" si="61"/>
        <v>2.46691284</v>
      </c>
      <c r="P227" s="49">
        <v>0.050000000000000003</v>
      </c>
      <c r="Q227" s="50">
        <f t="shared" si="62"/>
        <v>2.46691284</v>
      </c>
      <c r="R227" s="51">
        <f t="shared" si="63"/>
        <v>4.3200000000000003</v>
      </c>
      <c r="S227" s="52">
        <f t="shared" si="64"/>
        <v>34.560000000000002</v>
      </c>
      <c r="T227" s="53">
        <f t="shared" si="65"/>
        <v>0.60940945120703982</v>
      </c>
    </row>
    <row r="228" ht="15.95" customHeight="1">
      <c r="A228" s="342" t="s">
        <v>485</v>
      </c>
      <c r="B228" s="382" t="s">
        <v>34</v>
      </c>
      <c r="C228" s="59" t="str">
        <f>VLOOKUP(B228,'New template'!A:L,2,FALSE)</f>
        <v>E05838</v>
      </c>
      <c r="D228" s="377">
        <v>8</v>
      </c>
      <c r="E228" s="377">
        <v>348</v>
      </c>
      <c r="F228" s="378">
        <v>0</v>
      </c>
      <c r="G228" s="44">
        <f t="shared" si="55"/>
        <v>348</v>
      </c>
      <c r="H228" s="45">
        <f t="shared" si="56"/>
        <v>50.34516</v>
      </c>
      <c r="I228" s="45">
        <f t="shared" si="57"/>
        <v>402.76128</v>
      </c>
      <c r="J228" s="45">
        <f t="shared" si="58"/>
        <v>6.5448708</v>
      </c>
      <c r="K228" s="46">
        <f t="shared" si="59"/>
        <v>350.40231360000001</v>
      </c>
      <c r="L228" s="47">
        <v>0.20000000000000001</v>
      </c>
      <c r="M228" s="48">
        <f t="shared" si="60"/>
        <v>70.08046272</v>
      </c>
      <c r="N228" s="49">
        <v>0.050000000000000003</v>
      </c>
      <c r="O228" s="50">
        <f t="shared" si="61"/>
        <v>17.52011568</v>
      </c>
      <c r="P228" s="49">
        <v>0.050000000000000003</v>
      </c>
      <c r="Q228" s="50">
        <f t="shared" si="62"/>
        <v>17.52011568</v>
      </c>
      <c r="R228" s="51">
        <f t="shared" si="63"/>
        <v>30.66</v>
      </c>
      <c r="S228" s="52">
        <f t="shared" si="64"/>
        <v>245.28</v>
      </c>
      <c r="T228" s="53">
        <f t="shared" si="65"/>
        <v>0.60899597895805679</v>
      </c>
    </row>
    <row r="229" ht="15.95" customHeight="1">
      <c r="A229" s="342" t="s">
        <v>485</v>
      </c>
      <c r="B229" s="382" t="s">
        <v>32</v>
      </c>
      <c r="C229" s="59" t="str">
        <f>VLOOKUP(B229,'New template'!A:L,2,FALSE)</f>
        <v>E05837</v>
      </c>
      <c r="D229" s="377">
        <v>4</v>
      </c>
      <c r="E229" s="377">
        <v>298</v>
      </c>
      <c r="F229" s="378">
        <v>0</v>
      </c>
      <c r="G229" s="44">
        <f t="shared" si="55"/>
        <v>298</v>
      </c>
      <c r="H229" s="45">
        <f t="shared" si="56"/>
        <v>43.111660000000001</v>
      </c>
      <c r="I229" s="45">
        <f t="shared" si="57"/>
        <v>172.44664</v>
      </c>
      <c r="J229" s="45">
        <f t="shared" si="58"/>
        <v>5.6045158000000006</v>
      </c>
      <c r="K229" s="46">
        <f t="shared" si="59"/>
        <v>150.0285768</v>
      </c>
      <c r="L229" s="47">
        <v>0.20000000000000001</v>
      </c>
      <c r="M229" s="48">
        <f t="shared" si="60"/>
        <v>30.00571536</v>
      </c>
      <c r="N229" s="49">
        <v>0.050000000000000003</v>
      </c>
      <c r="O229" s="50">
        <f t="shared" si="61"/>
        <v>7.50142884</v>
      </c>
      <c r="P229" s="49">
        <v>0.050000000000000003</v>
      </c>
      <c r="Q229" s="50">
        <f t="shared" si="62"/>
        <v>7.50142884</v>
      </c>
      <c r="R229" s="51">
        <f t="shared" si="63"/>
        <v>26.260000000000002</v>
      </c>
      <c r="S229" s="52">
        <f t="shared" si="64"/>
        <v>105.04000000000001</v>
      </c>
      <c r="T229" s="53">
        <f t="shared" si="65"/>
        <v>0.60911595610097136</v>
      </c>
    </row>
    <row r="230" ht="15.95" customHeight="1">
      <c r="A230" s="342" t="s">
        <v>485</v>
      </c>
      <c r="B230" s="382" t="s">
        <v>56</v>
      </c>
      <c r="C230" s="59" t="str">
        <f>VLOOKUP(B230,'New template'!A:L,2,FALSE)</f>
        <v>E01572</v>
      </c>
      <c r="D230" s="377">
        <v>3</v>
      </c>
      <c r="E230" s="377">
        <v>268</v>
      </c>
      <c r="F230" s="378">
        <v>0</v>
      </c>
      <c r="G230" s="44">
        <f t="shared" si="55"/>
        <v>268</v>
      </c>
      <c r="H230" s="45">
        <f t="shared" si="56"/>
        <v>38.771560000000001</v>
      </c>
      <c r="I230" s="45">
        <f t="shared" si="57"/>
        <v>116.31468000000001</v>
      </c>
      <c r="J230" s="45">
        <f t="shared" si="58"/>
        <v>5.0403028000000001</v>
      </c>
      <c r="K230" s="46">
        <f t="shared" si="59"/>
        <v>101.19377160000001</v>
      </c>
      <c r="L230" s="47">
        <v>0.20000000000000001</v>
      </c>
      <c r="M230" s="48">
        <f t="shared" si="60"/>
        <v>20.238754320000002</v>
      </c>
      <c r="N230" s="49">
        <v>0.050000000000000003</v>
      </c>
      <c r="O230" s="50">
        <f t="shared" si="61"/>
        <v>5.0596885800000004</v>
      </c>
      <c r="P230" s="49">
        <v>0.050000000000000003</v>
      </c>
      <c r="Q230" s="50">
        <f t="shared" si="62"/>
        <v>5.0596885800000004</v>
      </c>
      <c r="R230" s="51">
        <f t="shared" si="63"/>
        <v>23.609999999999999</v>
      </c>
      <c r="S230" s="52">
        <f t="shared" si="64"/>
        <v>70.829999999999998</v>
      </c>
      <c r="T230" s="53">
        <f t="shared" si="65"/>
        <v>0.60895150981802115</v>
      </c>
    </row>
    <row r="231" ht="15.95" customHeight="1">
      <c r="A231" s="342" t="s">
        <v>485</v>
      </c>
      <c r="B231" s="382" t="s">
        <v>58</v>
      </c>
      <c r="C231" s="59" t="str">
        <f>VLOOKUP(B231,'New template'!A:L,2,FALSE)</f>
        <v>E01893</v>
      </c>
      <c r="D231" s="377">
        <v>137</v>
      </c>
      <c r="E231" s="377">
        <v>138</v>
      </c>
      <c r="F231" s="378">
        <v>0</v>
      </c>
      <c r="G231" s="44">
        <f t="shared" si="55"/>
        <v>138</v>
      </c>
      <c r="H231" s="45">
        <f t="shared" si="56"/>
        <v>19.964459999999999</v>
      </c>
      <c r="I231" s="45">
        <f t="shared" si="57"/>
        <v>2735.1310199999998</v>
      </c>
      <c r="J231" s="45">
        <f t="shared" si="58"/>
        <v>2.5953797999999999</v>
      </c>
      <c r="K231" s="46">
        <f t="shared" si="59"/>
        <v>2379.5639873999999</v>
      </c>
      <c r="L231" s="47">
        <v>0.20000000000000001</v>
      </c>
      <c r="M231" s="48">
        <f t="shared" si="60"/>
        <v>475.91279747999999</v>
      </c>
      <c r="N231" s="49">
        <v>0.050000000000000003</v>
      </c>
      <c r="O231" s="50">
        <f t="shared" si="61"/>
        <v>118.97819937</v>
      </c>
      <c r="P231" s="49">
        <v>0.050000000000000003</v>
      </c>
      <c r="Q231" s="50">
        <f t="shared" si="62"/>
        <v>118.97819937</v>
      </c>
      <c r="R231" s="51">
        <f t="shared" si="63"/>
        <v>12.16</v>
      </c>
      <c r="S231" s="52">
        <f t="shared" si="64"/>
        <v>1665.9200000000001</v>
      </c>
      <c r="T231" s="53">
        <f t="shared" si="65"/>
        <v>0.60908233931696631</v>
      </c>
    </row>
    <row r="232" ht="15.95" customHeight="1">
      <c r="A232" s="342" t="s">
        <v>485</v>
      </c>
      <c r="B232" s="382" t="s">
        <v>60</v>
      </c>
      <c r="C232" s="59" t="str">
        <f>VLOOKUP(B232,'New template'!A:L,2,FALSE)</f>
        <v>E02323</v>
      </c>
      <c r="D232" s="377">
        <v>18</v>
      </c>
      <c r="E232" s="377">
        <v>398</v>
      </c>
      <c r="F232" s="378">
        <v>0</v>
      </c>
      <c r="G232" s="44">
        <f t="shared" si="55"/>
        <v>398</v>
      </c>
      <c r="H232" s="45">
        <f t="shared" si="56"/>
        <v>57.578659999999999</v>
      </c>
      <c r="I232" s="45">
        <f t="shared" si="57"/>
        <v>1036.41588</v>
      </c>
      <c r="J232" s="45">
        <f t="shared" si="58"/>
        <v>7.4852258000000003</v>
      </c>
      <c r="K232" s="46">
        <f t="shared" si="59"/>
        <v>901.68181559999994</v>
      </c>
      <c r="L232" s="47">
        <v>0.20000000000000001</v>
      </c>
      <c r="M232" s="48">
        <f t="shared" si="60"/>
        <v>180.33636311999999</v>
      </c>
      <c r="N232" s="49">
        <v>0.050000000000000003</v>
      </c>
      <c r="O232" s="50">
        <f t="shared" si="61"/>
        <v>45.084090779999997</v>
      </c>
      <c r="P232" s="49">
        <v>0.050000000000000003</v>
      </c>
      <c r="Q232" s="50">
        <f t="shared" si="62"/>
        <v>45.084090779999997</v>
      </c>
      <c r="R232" s="51">
        <f t="shared" si="63"/>
        <v>35.07</v>
      </c>
      <c r="S232" s="52">
        <f t="shared" si="64"/>
        <v>631.25999999999999</v>
      </c>
      <c r="T232" s="53">
        <f t="shared" si="65"/>
        <v>0.60907982228137991</v>
      </c>
    </row>
    <row r="233" ht="15.95" customHeight="1">
      <c r="A233" s="342" t="s">
        <v>485</v>
      </c>
      <c r="B233" s="382" t="s">
        <v>52</v>
      </c>
      <c r="C233" s="59" t="str">
        <f>VLOOKUP(B233,'New template'!A:L,2,FALSE)</f>
        <v>E02716</v>
      </c>
      <c r="D233" s="377">
        <v>26</v>
      </c>
      <c r="E233" s="377">
        <v>198</v>
      </c>
      <c r="F233" s="378">
        <v>0</v>
      </c>
      <c r="G233" s="44">
        <f t="shared" si="55"/>
        <v>198</v>
      </c>
      <c r="H233" s="45">
        <f t="shared" si="56"/>
        <v>28.644659999999998</v>
      </c>
      <c r="I233" s="45">
        <f t="shared" si="57"/>
        <v>744.7611599999999</v>
      </c>
      <c r="J233" s="45">
        <f t="shared" si="58"/>
        <v>3.7238058000000001</v>
      </c>
      <c r="K233" s="46">
        <f t="shared" si="59"/>
        <v>647.94220919999998</v>
      </c>
      <c r="L233" s="47">
        <v>0.20000000000000001</v>
      </c>
      <c r="M233" s="48">
        <f t="shared" si="60"/>
        <v>129.58844184</v>
      </c>
      <c r="N233" s="49">
        <v>0.050000000000000003</v>
      </c>
      <c r="O233" s="50">
        <f t="shared" si="61"/>
        <v>32.39711046</v>
      </c>
      <c r="P233" s="49">
        <v>0.050000000000000003</v>
      </c>
      <c r="Q233" s="50">
        <f t="shared" si="62"/>
        <v>32.39711046</v>
      </c>
      <c r="R233" s="51">
        <f t="shared" si="63"/>
        <v>17.440000000000001</v>
      </c>
      <c r="S233" s="52">
        <f t="shared" si="64"/>
        <v>453.44000000000005</v>
      </c>
      <c r="T233" s="53">
        <f t="shared" si="65"/>
        <v>0.60883948351979056</v>
      </c>
    </row>
    <row r="234" ht="15.95" customHeight="1">
      <c r="A234" s="342" t="s">
        <v>485</v>
      </c>
      <c r="B234" s="382" t="s">
        <v>54</v>
      </c>
      <c r="C234" s="59" t="str">
        <f>VLOOKUP(B234,'New template'!A:L,2,FALSE)</f>
        <v>E01927</v>
      </c>
      <c r="D234" s="377">
        <v>33</v>
      </c>
      <c r="E234" s="377">
        <v>198</v>
      </c>
      <c r="F234" s="378">
        <v>0</v>
      </c>
      <c r="G234" s="44">
        <f t="shared" si="55"/>
        <v>198</v>
      </c>
      <c r="H234" s="45">
        <f t="shared" si="56"/>
        <v>28.644659999999998</v>
      </c>
      <c r="I234" s="45">
        <f t="shared" si="57"/>
        <v>945.27377999999999</v>
      </c>
      <c r="J234" s="45">
        <f t="shared" si="58"/>
        <v>3.7238058000000001</v>
      </c>
      <c r="K234" s="46">
        <f t="shared" si="59"/>
        <v>822.38818859999992</v>
      </c>
      <c r="L234" s="47">
        <v>0.20000000000000001</v>
      </c>
      <c r="M234" s="48">
        <f t="shared" si="60"/>
        <v>164.47763771999999</v>
      </c>
      <c r="N234" s="49">
        <v>0.050000000000000003</v>
      </c>
      <c r="O234" s="50">
        <f t="shared" si="61"/>
        <v>41.119409429999997</v>
      </c>
      <c r="P234" s="49">
        <v>0.050000000000000003</v>
      </c>
      <c r="Q234" s="50">
        <f t="shared" si="62"/>
        <v>41.119409429999997</v>
      </c>
      <c r="R234" s="51">
        <f t="shared" si="63"/>
        <v>17.440000000000001</v>
      </c>
      <c r="S234" s="52">
        <f t="shared" si="64"/>
        <v>575.5200000000001</v>
      </c>
      <c r="T234" s="53">
        <f t="shared" si="65"/>
        <v>0.60883948351979056</v>
      </c>
    </row>
    <row r="235" ht="15.95" customHeight="1">
      <c r="A235" s="349" t="s">
        <v>500</v>
      </c>
      <c r="B235" s="74"/>
      <c r="C235" s="350"/>
      <c r="D235" s="76">
        <f>SUM(D8:D234)</f>
        <v>15176</v>
      </c>
      <c r="E235" s="77"/>
      <c r="F235" s="78"/>
      <c r="G235" s="79"/>
      <c r="H235" s="80"/>
      <c r="I235" s="80">
        <f>SUM(I8:I234)</f>
        <v>196135.62914999996</v>
      </c>
      <c r="J235" s="81">
        <v>0.13</v>
      </c>
      <c r="K235" s="80">
        <f>SUM(K8:K234)</f>
        <v>170637.99736050007</v>
      </c>
      <c r="L235" s="81">
        <v>0.20000000000000001</v>
      </c>
      <c r="M235" s="82">
        <f>SUM(M8:M234)</f>
        <v>34127.599472100017</v>
      </c>
      <c r="N235" s="81">
        <f>O235/K235</f>
        <v>0.050000000000000003</v>
      </c>
      <c r="O235" s="80">
        <f>SUM(O8:O234)</f>
        <v>8531.8998680250043</v>
      </c>
      <c r="P235" s="81">
        <f>Q235/K235</f>
        <v>0.050000000000000003</v>
      </c>
      <c r="Q235" s="82">
        <f>SUM(Q8:Q234)</f>
        <v>8531.8998680250043</v>
      </c>
      <c r="R235" s="82"/>
      <c r="S235" s="80">
        <f>SUM(S8:S234)</f>
        <v>119443.69000000003</v>
      </c>
      <c r="T235" s="81">
        <v>0.60999999999999999</v>
      </c>
    </row>
    <row r="236" ht="15.95" customHeight="1">
      <c r="A236" s="351" t="s">
        <v>501</v>
      </c>
      <c r="B236" s="388" t="s">
        <v>26</v>
      </c>
      <c r="C236" s="59" t="str">
        <f>VLOOKUP(B236,'New template'!A:L,2,FALSE)</f>
        <v>E03174</v>
      </c>
      <c r="D236" s="389">
        <v>3</v>
      </c>
      <c r="E236" s="390">
        <v>268</v>
      </c>
      <c r="F236" s="391">
        <v>0.83999999999999997</v>
      </c>
      <c r="G236" s="88">
        <f t="shared" ref="G236:G317" si="66">ROUNDDOWN(E236*(1-F236),0)</f>
        <v>42</v>
      </c>
      <c r="H236" s="89">
        <f t="shared" ref="H236" si="67">G236*$C$6</f>
        <v>6.0761399999999997</v>
      </c>
      <c r="I236" s="89">
        <f t="shared" ref="I236:I317" si="68">H236*D236</f>
        <v>18.22842</v>
      </c>
      <c r="J236" s="89">
        <f t="shared" ref="J236:J317" si="69">H236*0.13</f>
        <v>0.78989819999999999</v>
      </c>
      <c r="K236" s="90">
        <f t="shared" ref="K236:K317" si="70">(H236-J236)*D236</f>
        <v>15.858725400000001</v>
      </c>
      <c r="L236" s="91">
        <v>0.20000000000000001</v>
      </c>
      <c r="M236" s="92">
        <f t="shared" ref="M236:M317" si="71">K236*L236</f>
        <v>3.1717450800000004</v>
      </c>
      <c r="N236" s="93">
        <v>0.050000000000000003</v>
      </c>
      <c r="O236" s="94">
        <f t="shared" ref="O236:O317" si="72">K236*N236</f>
        <v>0.79293627000000011</v>
      </c>
      <c r="P236" s="93">
        <v>0.050000000000000003</v>
      </c>
      <c r="Q236" s="94">
        <f t="shared" ref="Q236:Q317" si="73">K236*P236</f>
        <v>0.79293627000000011</v>
      </c>
      <c r="R236" s="95">
        <f t="shared" ref="R236:R317" si="74">IFERROR(ROUND((K236-M236-O236-Q236)/D236,2),0)</f>
        <v>3.7000000000000002</v>
      </c>
      <c r="S236" s="96">
        <f t="shared" ref="S236:S317" si="75">+D236*R236</f>
        <v>11.100000000000001</v>
      </c>
      <c r="T236" s="97">
        <f t="shared" ref="T236:T317" si="76">S236/I236</f>
        <v>0.60893922786505916</v>
      </c>
    </row>
    <row r="237" ht="15.95" customHeight="1">
      <c r="A237" s="351" t="s">
        <v>501</v>
      </c>
      <c r="B237" s="388" t="s">
        <v>328</v>
      </c>
      <c r="C237" s="40" t="s">
        <v>29</v>
      </c>
      <c r="D237" s="389">
        <v>2</v>
      </c>
      <c r="E237" s="390">
        <v>368</v>
      </c>
      <c r="F237" s="391">
        <v>0.80000000000000004</v>
      </c>
      <c r="G237" s="88">
        <f t="shared" si="66"/>
        <v>73</v>
      </c>
      <c r="H237" s="89">
        <f t="shared" ref="H237:H268" si="77">G237*$C$6</f>
        <v>10.56091</v>
      </c>
      <c r="I237" s="89">
        <f t="shared" si="68"/>
        <v>21.12182</v>
      </c>
      <c r="J237" s="89">
        <f t="shared" si="69"/>
        <v>1.3729183</v>
      </c>
      <c r="K237" s="90">
        <f t="shared" si="70"/>
        <v>18.375983399999999</v>
      </c>
      <c r="L237" s="91">
        <v>0.20000000000000001</v>
      </c>
      <c r="M237" s="92">
        <f t="shared" si="71"/>
        <v>3.67519668</v>
      </c>
      <c r="N237" s="93">
        <v>0.050000000000000003</v>
      </c>
      <c r="O237" s="94">
        <f t="shared" si="72"/>
        <v>0.91879917</v>
      </c>
      <c r="P237" s="93">
        <v>0.050000000000000003</v>
      </c>
      <c r="Q237" s="94">
        <f t="shared" si="73"/>
        <v>0.91879917</v>
      </c>
      <c r="R237" s="95">
        <f t="shared" si="74"/>
        <v>6.4299999999999997</v>
      </c>
      <c r="S237" s="96">
        <f t="shared" si="75"/>
        <v>12.859999999999999</v>
      </c>
      <c r="T237" s="97">
        <f t="shared" si="76"/>
        <v>0.608849048046049</v>
      </c>
    </row>
    <row r="238" ht="15.95" customHeight="1">
      <c r="A238" s="351" t="s">
        <v>501</v>
      </c>
      <c r="B238" s="388" t="s">
        <v>329</v>
      </c>
      <c r="C238" s="40" t="s">
        <v>486</v>
      </c>
      <c r="D238" s="389">
        <v>1</v>
      </c>
      <c r="E238" s="390">
        <v>498</v>
      </c>
      <c r="F238" s="391">
        <v>0.80000000000000004</v>
      </c>
      <c r="G238" s="88">
        <f t="shared" si="66"/>
        <v>99</v>
      </c>
      <c r="H238" s="89">
        <f t="shared" si="77"/>
        <v>14.322329999999999</v>
      </c>
      <c r="I238" s="89">
        <f t="shared" si="68"/>
        <v>14.322329999999999</v>
      </c>
      <c r="J238" s="89">
        <f t="shared" si="69"/>
        <v>1.8619029</v>
      </c>
      <c r="K238" s="90">
        <f t="shared" si="70"/>
        <v>12.460427099999999</v>
      </c>
      <c r="L238" s="91">
        <v>0.20000000000000001</v>
      </c>
      <c r="M238" s="92">
        <f t="shared" si="71"/>
        <v>2.49208542</v>
      </c>
      <c r="N238" s="93">
        <v>0.050000000000000003</v>
      </c>
      <c r="O238" s="94">
        <f t="shared" si="72"/>
        <v>0.623021355</v>
      </c>
      <c r="P238" s="93">
        <v>0.050000000000000003</v>
      </c>
      <c r="Q238" s="94">
        <f t="shared" si="73"/>
        <v>0.623021355</v>
      </c>
      <c r="R238" s="95">
        <f t="shared" si="74"/>
        <v>8.7200000000000006</v>
      </c>
      <c r="S238" s="96">
        <f t="shared" si="75"/>
        <v>8.7200000000000006</v>
      </c>
      <c r="T238" s="97">
        <f t="shared" si="76"/>
        <v>0.60883948351979056</v>
      </c>
    </row>
    <row r="239" ht="15.95" customHeight="1">
      <c r="A239" s="351" t="s">
        <v>501</v>
      </c>
      <c r="B239" s="388" t="s">
        <v>24</v>
      </c>
      <c r="C239" s="59" t="str">
        <f>VLOOKUP(B239,'New template'!A:L,2,FALSE)</f>
        <v>E02452</v>
      </c>
      <c r="D239" s="389">
        <v>2</v>
      </c>
      <c r="E239" s="390">
        <v>278</v>
      </c>
      <c r="F239" s="391">
        <v>0.90000000000000002</v>
      </c>
      <c r="G239" s="88">
        <f t="shared" si="66"/>
        <v>27</v>
      </c>
      <c r="H239" s="89">
        <f t="shared" si="77"/>
        <v>3.9060899999999998</v>
      </c>
      <c r="I239" s="89">
        <f t="shared" si="68"/>
        <v>7.8121799999999997</v>
      </c>
      <c r="J239" s="89">
        <f t="shared" si="69"/>
        <v>0.50779169999999996</v>
      </c>
      <c r="K239" s="90">
        <f t="shared" si="70"/>
        <v>6.7965966</v>
      </c>
      <c r="L239" s="91">
        <v>0.20000000000000001</v>
      </c>
      <c r="M239" s="92">
        <f t="shared" si="71"/>
        <v>1.35931932</v>
      </c>
      <c r="N239" s="93">
        <v>0.050000000000000003</v>
      </c>
      <c r="O239" s="94">
        <f t="shared" si="72"/>
        <v>0.33982983</v>
      </c>
      <c r="P239" s="93">
        <v>0.050000000000000003</v>
      </c>
      <c r="Q239" s="94">
        <f t="shared" si="73"/>
        <v>0.33982983</v>
      </c>
      <c r="R239" s="95">
        <f t="shared" si="74"/>
        <v>2.3799999999999999</v>
      </c>
      <c r="S239" s="96">
        <f t="shared" si="75"/>
        <v>4.7599999999999998</v>
      </c>
      <c r="T239" s="97">
        <f t="shared" si="76"/>
        <v>0.60930495713104404</v>
      </c>
    </row>
    <row r="240" ht="15.95" customHeight="1">
      <c r="A240" s="351" t="s">
        <v>501</v>
      </c>
      <c r="B240" s="388" t="s">
        <v>292</v>
      </c>
      <c r="C240" s="59" t="str">
        <f>VLOOKUP(B240,'New template'!A:L,2,FALSE)</f>
        <v>E06132</v>
      </c>
      <c r="D240" s="389">
        <v>1</v>
      </c>
      <c r="E240" s="390">
        <v>298</v>
      </c>
      <c r="F240" s="391">
        <v>0.40000000000000002</v>
      </c>
      <c r="G240" s="88">
        <f t="shared" si="66"/>
        <v>178</v>
      </c>
      <c r="H240" s="89">
        <f t="shared" si="77"/>
        <v>25.751259999999998</v>
      </c>
      <c r="I240" s="89">
        <f t="shared" si="68"/>
        <v>25.751259999999998</v>
      </c>
      <c r="J240" s="89">
        <f t="shared" si="69"/>
        <v>3.3476637999999999</v>
      </c>
      <c r="K240" s="90">
        <f t="shared" si="70"/>
        <v>22.403596199999999</v>
      </c>
      <c r="L240" s="91">
        <v>0.20000000000000001</v>
      </c>
      <c r="M240" s="92">
        <f t="shared" si="71"/>
        <v>4.48071924</v>
      </c>
      <c r="N240" s="93">
        <v>0.050000000000000003</v>
      </c>
      <c r="O240" s="94">
        <f t="shared" si="72"/>
        <v>1.12017981</v>
      </c>
      <c r="P240" s="93">
        <v>0.050000000000000003</v>
      </c>
      <c r="Q240" s="94">
        <f t="shared" si="73"/>
        <v>1.12017981</v>
      </c>
      <c r="R240" s="95">
        <f t="shared" si="74"/>
        <v>15.68</v>
      </c>
      <c r="S240" s="96">
        <f t="shared" si="75"/>
        <v>15.68</v>
      </c>
      <c r="T240" s="97">
        <f t="shared" si="76"/>
        <v>0.60890224400670101</v>
      </c>
    </row>
    <row r="241" ht="15.95" customHeight="1">
      <c r="A241" s="351" t="s">
        <v>501</v>
      </c>
      <c r="B241" s="388" t="s">
        <v>296</v>
      </c>
      <c r="C241" s="59" t="str">
        <f>VLOOKUP(B241,'New template'!A:L,2,FALSE)</f>
        <v>E06691</v>
      </c>
      <c r="D241" s="389">
        <v>3</v>
      </c>
      <c r="E241" s="390">
        <v>498</v>
      </c>
      <c r="F241" s="391">
        <v>0.40000000000000002</v>
      </c>
      <c r="G241" s="88">
        <f t="shared" si="66"/>
        <v>298</v>
      </c>
      <c r="H241" s="89">
        <f t="shared" si="77"/>
        <v>43.111660000000001</v>
      </c>
      <c r="I241" s="89">
        <f t="shared" si="68"/>
        <v>129.33498</v>
      </c>
      <c r="J241" s="89">
        <f t="shared" si="69"/>
        <v>5.6045158000000006</v>
      </c>
      <c r="K241" s="90">
        <f t="shared" si="70"/>
        <v>112.5214326</v>
      </c>
      <c r="L241" s="91">
        <v>0.20000000000000001</v>
      </c>
      <c r="M241" s="92">
        <f t="shared" si="71"/>
        <v>22.504286520000001</v>
      </c>
      <c r="N241" s="93">
        <v>0.050000000000000003</v>
      </c>
      <c r="O241" s="94">
        <f t="shared" si="72"/>
        <v>5.6260716300000002</v>
      </c>
      <c r="P241" s="93">
        <v>0.050000000000000003</v>
      </c>
      <c r="Q241" s="94">
        <f t="shared" si="73"/>
        <v>5.6260716300000002</v>
      </c>
      <c r="R241" s="95">
        <f t="shared" si="74"/>
        <v>26.260000000000002</v>
      </c>
      <c r="S241" s="96">
        <f t="shared" si="75"/>
        <v>78.780000000000001</v>
      </c>
      <c r="T241" s="97">
        <f t="shared" si="76"/>
        <v>0.60911595610097125</v>
      </c>
    </row>
    <row r="242" ht="15.95" customHeight="1">
      <c r="A242" s="351" t="s">
        <v>501</v>
      </c>
      <c r="B242" s="388" t="s">
        <v>36</v>
      </c>
      <c r="C242" s="59" t="str">
        <f>VLOOKUP(B242,'New template'!A:L,2,FALSE)</f>
        <v>E06117</v>
      </c>
      <c r="D242" s="389">
        <v>1</v>
      </c>
      <c r="E242" s="390">
        <v>248</v>
      </c>
      <c r="F242" s="391">
        <v>0.59999999999999998</v>
      </c>
      <c r="G242" s="88">
        <f t="shared" si="66"/>
        <v>99</v>
      </c>
      <c r="H242" s="89">
        <f t="shared" si="77"/>
        <v>14.322329999999999</v>
      </c>
      <c r="I242" s="89">
        <f t="shared" si="68"/>
        <v>14.322329999999999</v>
      </c>
      <c r="J242" s="89">
        <f t="shared" si="69"/>
        <v>1.8619029</v>
      </c>
      <c r="K242" s="90">
        <f t="shared" si="70"/>
        <v>12.460427099999999</v>
      </c>
      <c r="L242" s="91">
        <v>0.20000000000000001</v>
      </c>
      <c r="M242" s="92">
        <f t="shared" si="71"/>
        <v>2.49208542</v>
      </c>
      <c r="N242" s="93">
        <v>0.050000000000000003</v>
      </c>
      <c r="O242" s="94">
        <f t="shared" si="72"/>
        <v>0.623021355</v>
      </c>
      <c r="P242" s="93">
        <v>0.050000000000000003</v>
      </c>
      <c r="Q242" s="94">
        <f t="shared" si="73"/>
        <v>0.623021355</v>
      </c>
      <c r="R242" s="95">
        <f t="shared" si="74"/>
        <v>8.7200000000000006</v>
      </c>
      <c r="S242" s="96">
        <f t="shared" si="75"/>
        <v>8.7200000000000006</v>
      </c>
      <c r="T242" s="97">
        <f t="shared" si="76"/>
        <v>0.60883948351979056</v>
      </c>
    </row>
    <row r="243" ht="15.95" customHeight="1">
      <c r="A243" s="351" t="s">
        <v>501</v>
      </c>
      <c r="B243" s="388" t="s">
        <v>48</v>
      </c>
      <c r="C243" s="59" t="str">
        <f>VLOOKUP(B243,'New template'!A:L,2,FALSE)</f>
        <v>E03009</v>
      </c>
      <c r="D243" s="389">
        <v>4</v>
      </c>
      <c r="E243" s="390">
        <v>268</v>
      </c>
      <c r="F243" s="391">
        <v>0.84999999999999998</v>
      </c>
      <c r="G243" s="88">
        <f t="shared" si="66"/>
        <v>40</v>
      </c>
      <c r="H243" s="89">
        <f t="shared" si="77"/>
        <v>5.7867999999999995</v>
      </c>
      <c r="I243" s="89">
        <f t="shared" si="68"/>
        <v>23.147199999999998</v>
      </c>
      <c r="J243" s="89">
        <f t="shared" si="69"/>
        <v>0.75228399999999995</v>
      </c>
      <c r="K243" s="90">
        <f t="shared" si="70"/>
        <v>20.138064</v>
      </c>
      <c r="L243" s="91">
        <v>0.20000000000000001</v>
      </c>
      <c r="M243" s="92">
        <f t="shared" si="71"/>
        <v>4.0276128</v>
      </c>
      <c r="N243" s="93">
        <v>0.050000000000000003</v>
      </c>
      <c r="O243" s="94">
        <f t="shared" si="72"/>
        <v>1.0069032</v>
      </c>
      <c r="P243" s="93">
        <v>0.050000000000000003</v>
      </c>
      <c r="Q243" s="94">
        <f t="shared" si="73"/>
        <v>1.0069032</v>
      </c>
      <c r="R243" s="95">
        <f t="shared" si="74"/>
        <v>3.52</v>
      </c>
      <c r="S243" s="96">
        <f t="shared" si="75"/>
        <v>14.08</v>
      </c>
      <c r="T243" s="97">
        <f t="shared" si="76"/>
        <v>0.60828091518628613</v>
      </c>
    </row>
    <row r="244" ht="15.95" customHeight="1">
      <c r="A244" s="351" t="s">
        <v>501</v>
      </c>
      <c r="B244" s="388" t="s">
        <v>50</v>
      </c>
      <c r="C244" s="59" t="str">
        <f>VLOOKUP(B244,'New template'!A:L,2,FALSE)</f>
        <v xml:space="preserve">E03483 </v>
      </c>
      <c r="D244" s="389">
        <v>2</v>
      </c>
      <c r="E244" s="390">
        <v>368</v>
      </c>
      <c r="F244" s="391">
        <v>0.84999999999999998</v>
      </c>
      <c r="G244" s="88">
        <f t="shared" si="66"/>
        <v>55</v>
      </c>
      <c r="H244" s="89">
        <f t="shared" si="77"/>
        <v>7.9568499999999993</v>
      </c>
      <c r="I244" s="89">
        <f t="shared" si="68"/>
        <v>15.913699999999999</v>
      </c>
      <c r="J244" s="89">
        <f t="shared" si="69"/>
        <v>1.0343905</v>
      </c>
      <c r="K244" s="90">
        <f t="shared" si="70"/>
        <v>13.844918999999999</v>
      </c>
      <c r="L244" s="91">
        <v>0.20000000000000001</v>
      </c>
      <c r="M244" s="92">
        <f t="shared" si="71"/>
        <v>2.7689838</v>
      </c>
      <c r="N244" s="93">
        <v>0.050000000000000003</v>
      </c>
      <c r="O244" s="94">
        <f t="shared" si="72"/>
        <v>0.69224595</v>
      </c>
      <c r="P244" s="93">
        <v>0.050000000000000003</v>
      </c>
      <c r="Q244" s="94">
        <f t="shared" si="73"/>
        <v>0.69224595</v>
      </c>
      <c r="R244" s="95">
        <f t="shared" si="74"/>
        <v>4.8499999999999996</v>
      </c>
      <c r="S244" s="96">
        <f t="shared" si="75"/>
        <v>9.6999999999999993</v>
      </c>
      <c r="T244" s="97">
        <f t="shared" si="76"/>
        <v>0.6095376939366709</v>
      </c>
    </row>
    <row r="245" ht="15.95" customHeight="1">
      <c r="A245" s="351" t="s">
        <v>501</v>
      </c>
      <c r="B245" s="388" t="s">
        <v>568</v>
      </c>
      <c r="C245" s="356" t="s">
        <v>569</v>
      </c>
      <c r="D245" s="389">
        <v>5</v>
      </c>
      <c r="E245" s="390">
        <v>398</v>
      </c>
      <c r="F245" s="391">
        <v>0.25</v>
      </c>
      <c r="G245" s="88">
        <f t="shared" si="66"/>
        <v>298</v>
      </c>
      <c r="H245" s="89">
        <f t="shared" si="77"/>
        <v>43.111660000000001</v>
      </c>
      <c r="I245" s="89">
        <f t="shared" si="68"/>
        <v>215.5583</v>
      </c>
      <c r="J245" s="89">
        <f t="shared" si="69"/>
        <v>5.6045158000000006</v>
      </c>
      <c r="K245" s="90">
        <f t="shared" si="70"/>
        <v>187.535721</v>
      </c>
      <c r="L245" s="91">
        <v>0.20000000000000001</v>
      </c>
      <c r="M245" s="92">
        <f t="shared" si="71"/>
        <v>37.507144199999999</v>
      </c>
      <c r="N245" s="93">
        <v>0.050000000000000003</v>
      </c>
      <c r="O245" s="94">
        <f t="shared" si="72"/>
        <v>9.3767860499999998</v>
      </c>
      <c r="P245" s="93">
        <v>0.050000000000000003</v>
      </c>
      <c r="Q245" s="94">
        <f t="shared" si="73"/>
        <v>9.3767860499999998</v>
      </c>
      <c r="R245" s="95">
        <f t="shared" si="74"/>
        <v>26.260000000000002</v>
      </c>
      <c r="S245" s="96">
        <f t="shared" si="75"/>
        <v>131.30000000000001</v>
      </c>
      <c r="T245" s="97">
        <f t="shared" si="76"/>
        <v>0.60911595610097136</v>
      </c>
    </row>
    <row r="246" ht="15.95" customHeight="1">
      <c r="A246" s="351" t="s">
        <v>501</v>
      </c>
      <c r="B246" s="388" t="s">
        <v>570</v>
      </c>
      <c r="C246" s="356" t="s">
        <v>588</v>
      </c>
      <c r="D246" s="389">
        <v>2</v>
      </c>
      <c r="E246" s="390">
        <v>468</v>
      </c>
      <c r="F246" s="391">
        <v>0.25</v>
      </c>
      <c r="G246" s="88">
        <f t="shared" si="66"/>
        <v>351</v>
      </c>
      <c r="H246" s="89">
        <f t="shared" si="77"/>
        <v>50.779170000000001</v>
      </c>
      <c r="I246" s="89">
        <f t="shared" si="68"/>
        <v>101.55834</v>
      </c>
      <c r="J246" s="89">
        <f t="shared" si="69"/>
        <v>6.6012921000000002</v>
      </c>
      <c r="K246" s="90">
        <f t="shared" si="70"/>
        <v>88.355755799999997</v>
      </c>
      <c r="L246" s="91">
        <v>0.20000000000000001</v>
      </c>
      <c r="M246" s="92">
        <f t="shared" si="71"/>
        <v>17.671151160000001</v>
      </c>
      <c r="N246" s="93">
        <v>0.050000000000000003</v>
      </c>
      <c r="O246" s="94">
        <f t="shared" si="72"/>
        <v>4.4177877900000002</v>
      </c>
      <c r="P246" s="93">
        <v>0.050000000000000003</v>
      </c>
      <c r="Q246" s="94">
        <f t="shared" si="73"/>
        <v>4.4177877900000002</v>
      </c>
      <c r="R246" s="95">
        <f t="shared" si="74"/>
        <v>30.920000000000002</v>
      </c>
      <c r="S246" s="96">
        <f t="shared" si="75"/>
        <v>61.840000000000003</v>
      </c>
      <c r="T246" s="97">
        <f t="shared" si="76"/>
        <v>0.60891109484459871</v>
      </c>
    </row>
    <row r="247" ht="15.95" customHeight="1">
      <c r="A247" s="351" t="s">
        <v>501</v>
      </c>
      <c r="B247" s="388" t="s">
        <v>42</v>
      </c>
      <c r="C247" s="59" t="str">
        <f>VLOOKUP(B247,'New template'!A:L,2,FALSE)</f>
        <v>E03350</v>
      </c>
      <c r="D247" s="389">
        <v>4</v>
      </c>
      <c r="E247" s="390">
        <v>198</v>
      </c>
      <c r="F247" s="391">
        <v>0.88</v>
      </c>
      <c r="G247" s="88">
        <f t="shared" si="66"/>
        <v>23</v>
      </c>
      <c r="H247" s="89">
        <f t="shared" si="77"/>
        <v>3.32741</v>
      </c>
      <c r="I247" s="89">
        <f t="shared" si="68"/>
        <v>13.30964</v>
      </c>
      <c r="J247" s="89">
        <f t="shared" si="69"/>
        <v>0.43256330000000004</v>
      </c>
      <c r="K247" s="90">
        <f t="shared" si="70"/>
        <v>11.5793868</v>
      </c>
      <c r="L247" s="91">
        <v>0.20000000000000001</v>
      </c>
      <c r="M247" s="92">
        <f t="shared" si="71"/>
        <v>2.31587736</v>
      </c>
      <c r="N247" s="93">
        <v>0.050000000000000003</v>
      </c>
      <c r="O247" s="94">
        <f t="shared" si="72"/>
        <v>0.57896934</v>
      </c>
      <c r="P247" s="93">
        <v>0.050000000000000003</v>
      </c>
      <c r="Q247" s="94">
        <f t="shared" si="73"/>
        <v>0.57896934</v>
      </c>
      <c r="R247" s="95">
        <f t="shared" si="74"/>
        <v>2.0299999999999998</v>
      </c>
      <c r="S247" s="96">
        <f t="shared" si="75"/>
        <v>8.1199999999999992</v>
      </c>
      <c r="T247" s="97">
        <f t="shared" si="76"/>
        <v>0.61008411948031649</v>
      </c>
    </row>
    <row r="248" ht="15.95" customHeight="1">
      <c r="A248" s="351" t="s">
        <v>501</v>
      </c>
      <c r="B248" s="388" t="s">
        <v>46</v>
      </c>
      <c r="C248" s="59" t="str">
        <f>VLOOKUP(B248,'New template'!A:L,2,FALSE)</f>
        <v>E06275</v>
      </c>
      <c r="D248" s="389">
        <v>4</v>
      </c>
      <c r="E248" s="390">
        <v>398</v>
      </c>
      <c r="F248" s="391">
        <v>0.81999999999999995</v>
      </c>
      <c r="G248" s="88">
        <f t="shared" si="66"/>
        <v>71</v>
      </c>
      <c r="H248" s="89">
        <f t="shared" si="77"/>
        <v>10.271569999999999</v>
      </c>
      <c r="I248" s="89">
        <f t="shared" si="68"/>
        <v>41.086279999999995</v>
      </c>
      <c r="J248" s="89">
        <f t="shared" si="69"/>
        <v>1.3353040999999999</v>
      </c>
      <c r="K248" s="90">
        <f t="shared" si="70"/>
        <v>35.745063599999995</v>
      </c>
      <c r="L248" s="91">
        <v>0.20000000000000001</v>
      </c>
      <c r="M248" s="92">
        <f t="shared" si="71"/>
        <v>7.1490127199999991</v>
      </c>
      <c r="N248" s="93">
        <v>0.050000000000000003</v>
      </c>
      <c r="O248" s="94">
        <f t="shared" si="72"/>
        <v>1.7872531799999998</v>
      </c>
      <c r="P248" s="93">
        <v>0.050000000000000003</v>
      </c>
      <c r="Q248" s="94">
        <f t="shared" si="73"/>
        <v>1.7872531799999998</v>
      </c>
      <c r="R248" s="95">
        <f t="shared" si="74"/>
        <v>6.2599999999999998</v>
      </c>
      <c r="S248" s="96">
        <f t="shared" si="75"/>
        <v>25.039999999999999</v>
      </c>
      <c r="T248" s="97">
        <f t="shared" si="76"/>
        <v>0.60944918839086926</v>
      </c>
    </row>
    <row r="249" ht="15.95" customHeight="1">
      <c r="A249" s="351" t="s">
        <v>501</v>
      </c>
      <c r="B249" s="388" t="s">
        <v>521</v>
      </c>
      <c r="C249" s="40" t="s">
        <v>53</v>
      </c>
      <c r="D249" s="389">
        <v>1</v>
      </c>
      <c r="E249" s="390">
        <v>198</v>
      </c>
      <c r="F249" s="391">
        <v>0</v>
      </c>
      <c r="G249" s="88">
        <f t="shared" si="66"/>
        <v>198</v>
      </c>
      <c r="H249" s="89">
        <f t="shared" si="77"/>
        <v>28.644659999999998</v>
      </c>
      <c r="I249" s="89">
        <f t="shared" si="68"/>
        <v>28.644659999999998</v>
      </c>
      <c r="J249" s="89">
        <f t="shared" si="69"/>
        <v>3.7238058000000001</v>
      </c>
      <c r="K249" s="90">
        <f t="shared" si="70"/>
        <v>24.920854199999997</v>
      </c>
      <c r="L249" s="91">
        <v>0.20000000000000001</v>
      </c>
      <c r="M249" s="92">
        <f t="shared" si="71"/>
        <v>4.98417084</v>
      </c>
      <c r="N249" s="93">
        <v>0.050000000000000003</v>
      </c>
      <c r="O249" s="94">
        <f t="shared" si="72"/>
        <v>1.24604271</v>
      </c>
      <c r="P249" s="93">
        <v>0.050000000000000003</v>
      </c>
      <c r="Q249" s="94">
        <f t="shared" si="73"/>
        <v>1.24604271</v>
      </c>
      <c r="R249" s="95">
        <f t="shared" si="74"/>
        <v>17.440000000000001</v>
      </c>
      <c r="S249" s="96">
        <f t="shared" si="75"/>
        <v>17.440000000000001</v>
      </c>
      <c r="T249" s="97">
        <f t="shared" si="76"/>
        <v>0.60883948351979056</v>
      </c>
    </row>
    <row r="250" ht="15.95" customHeight="1">
      <c r="A250" s="351" t="s">
        <v>501</v>
      </c>
      <c r="B250" s="388" t="s">
        <v>62</v>
      </c>
      <c r="C250" s="59" t="str">
        <f>VLOOKUP(B250,'New template'!A:L,2,FALSE)</f>
        <v>E06643</v>
      </c>
      <c r="D250" s="389">
        <v>1</v>
      </c>
      <c r="E250" s="390">
        <v>48</v>
      </c>
      <c r="F250" s="391">
        <v>0.5</v>
      </c>
      <c r="G250" s="88">
        <f t="shared" si="66"/>
        <v>24</v>
      </c>
      <c r="H250" s="89">
        <f t="shared" si="77"/>
        <v>3.4720800000000001</v>
      </c>
      <c r="I250" s="89">
        <f t="shared" si="68"/>
        <v>3.4720800000000001</v>
      </c>
      <c r="J250" s="89">
        <f t="shared" si="69"/>
        <v>0.4513704</v>
      </c>
      <c r="K250" s="90">
        <f t="shared" si="70"/>
        <v>3.0207096</v>
      </c>
      <c r="L250" s="91">
        <v>0.20000000000000001</v>
      </c>
      <c r="M250" s="92">
        <f t="shared" si="71"/>
        <v>0.60414192</v>
      </c>
      <c r="N250" s="93">
        <v>0.050000000000000003</v>
      </c>
      <c r="O250" s="94">
        <f t="shared" si="72"/>
        <v>0.15103548</v>
      </c>
      <c r="P250" s="93">
        <v>0.050000000000000003</v>
      </c>
      <c r="Q250" s="94">
        <f t="shared" si="73"/>
        <v>0.15103548</v>
      </c>
      <c r="R250" s="95">
        <f t="shared" si="74"/>
        <v>2.1099999999999999</v>
      </c>
      <c r="S250" s="96">
        <f t="shared" si="75"/>
        <v>2.1099999999999999</v>
      </c>
      <c r="T250" s="97">
        <f t="shared" si="76"/>
        <v>0.60770489159235963</v>
      </c>
    </row>
    <row r="251" ht="15.95" customHeight="1">
      <c r="A251" s="351" t="s">
        <v>501</v>
      </c>
      <c r="B251" s="388" t="s">
        <v>82</v>
      </c>
      <c r="C251" s="59" t="str">
        <f>VLOOKUP(B251,'New template'!A:L,2,FALSE)</f>
        <v>E02596</v>
      </c>
      <c r="D251" s="389">
        <v>1</v>
      </c>
      <c r="E251" s="390">
        <v>398</v>
      </c>
      <c r="F251" s="391">
        <v>0.75</v>
      </c>
      <c r="G251" s="88">
        <f t="shared" si="66"/>
        <v>99</v>
      </c>
      <c r="H251" s="89">
        <f t="shared" si="77"/>
        <v>14.322329999999999</v>
      </c>
      <c r="I251" s="89">
        <f t="shared" si="68"/>
        <v>14.322329999999999</v>
      </c>
      <c r="J251" s="89">
        <f t="shared" si="69"/>
        <v>1.8619029</v>
      </c>
      <c r="K251" s="90">
        <f t="shared" si="70"/>
        <v>12.460427099999999</v>
      </c>
      <c r="L251" s="91">
        <v>0.20000000000000001</v>
      </c>
      <c r="M251" s="92">
        <f t="shared" si="71"/>
        <v>2.49208542</v>
      </c>
      <c r="N251" s="93">
        <v>0.050000000000000003</v>
      </c>
      <c r="O251" s="94">
        <f t="shared" si="72"/>
        <v>0.623021355</v>
      </c>
      <c r="P251" s="93">
        <v>0.050000000000000003</v>
      </c>
      <c r="Q251" s="94">
        <f t="shared" si="73"/>
        <v>0.623021355</v>
      </c>
      <c r="R251" s="95">
        <f t="shared" si="74"/>
        <v>8.7200000000000006</v>
      </c>
      <c r="S251" s="96">
        <f t="shared" si="75"/>
        <v>8.7200000000000006</v>
      </c>
      <c r="T251" s="97">
        <f t="shared" si="76"/>
        <v>0.60883948351979056</v>
      </c>
    </row>
    <row r="252" ht="15.95" customHeight="1">
      <c r="A252" s="351" t="s">
        <v>501</v>
      </c>
      <c r="B252" s="388" t="s">
        <v>84</v>
      </c>
      <c r="C252" s="59" t="str">
        <f>VLOOKUP(B252,'New template'!A:L,2,FALSE)</f>
        <v>E02035</v>
      </c>
      <c r="D252" s="389">
        <v>1</v>
      </c>
      <c r="E252" s="390">
        <v>98</v>
      </c>
      <c r="F252" s="391">
        <v>0</v>
      </c>
      <c r="G252" s="88">
        <f t="shared" si="66"/>
        <v>98</v>
      </c>
      <c r="H252" s="89">
        <f t="shared" si="77"/>
        <v>14.177659999999999</v>
      </c>
      <c r="I252" s="89">
        <f t="shared" si="68"/>
        <v>14.177659999999999</v>
      </c>
      <c r="J252" s="89">
        <f t="shared" si="69"/>
        <v>1.8430958</v>
      </c>
      <c r="K252" s="90">
        <f t="shared" si="70"/>
        <v>12.334564199999999</v>
      </c>
      <c r="L252" s="91">
        <v>0.20000000000000001</v>
      </c>
      <c r="M252" s="92">
        <f t="shared" si="71"/>
        <v>2.46691284</v>
      </c>
      <c r="N252" s="93">
        <v>0.050000000000000003</v>
      </c>
      <c r="O252" s="94">
        <f t="shared" si="72"/>
        <v>0.61672821</v>
      </c>
      <c r="P252" s="93">
        <v>0.050000000000000003</v>
      </c>
      <c r="Q252" s="94">
        <f t="shared" si="73"/>
        <v>0.61672821</v>
      </c>
      <c r="R252" s="95">
        <f t="shared" si="74"/>
        <v>8.6300000000000008</v>
      </c>
      <c r="S252" s="96">
        <f t="shared" si="75"/>
        <v>8.6300000000000008</v>
      </c>
      <c r="T252" s="97">
        <f t="shared" si="76"/>
        <v>0.60870411619406872</v>
      </c>
    </row>
    <row r="253" ht="15.95" customHeight="1">
      <c r="A253" s="351" t="s">
        <v>501</v>
      </c>
      <c r="B253" s="388" t="s">
        <v>84</v>
      </c>
      <c r="C253" s="59" t="str">
        <f>VLOOKUP(B253,'New template'!A:L,2,FALSE)</f>
        <v>E02035</v>
      </c>
      <c r="D253" s="389">
        <v>4</v>
      </c>
      <c r="E253" s="390">
        <v>98</v>
      </c>
      <c r="F253" s="391">
        <v>0.69999999999999996</v>
      </c>
      <c r="G253" s="88">
        <f t="shared" si="66"/>
        <v>29</v>
      </c>
      <c r="H253" s="89">
        <f t="shared" si="77"/>
        <v>4.19543</v>
      </c>
      <c r="I253" s="89">
        <f t="shared" si="68"/>
        <v>16.78172</v>
      </c>
      <c r="J253" s="89">
        <f t="shared" si="69"/>
        <v>0.5454059</v>
      </c>
      <c r="K253" s="90">
        <f t="shared" si="70"/>
        <v>14.6000964</v>
      </c>
      <c r="L253" s="91">
        <v>0.20000000000000001</v>
      </c>
      <c r="M253" s="92">
        <f t="shared" si="71"/>
        <v>2.92001928</v>
      </c>
      <c r="N253" s="93">
        <v>0.050000000000000003</v>
      </c>
      <c r="O253" s="94">
        <f t="shared" si="72"/>
        <v>0.73000482</v>
      </c>
      <c r="P253" s="93">
        <v>0.050000000000000003</v>
      </c>
      <c r="Q253" s="94">
        <f t="shared" si="73"/>
        <v>0.73000482</v>
      </c>
      <c r="R253" s="95">
        <f t="shared" si="74"/>
        <v>2.5600000000000001</v>
      </c>
      <c r="S253" s="96">
        <f t="shared" si="75"/>
        <v>10.24</v>
      </c>
      <c r="T253" s="97">
        <f t="shared" si="76"/>
        <v>0.61018775191100794</v>
      </c>
    </row>
    <row r="254" ht="15.95" customHeight="1">
      <c r="A254" s="351" t="s">
        <v>501</v>
      </c>
      <c r="B254" s="388" t="s">
        <v>86</v>
      </c>
      <c r="C254" s="59" t="str">
        <f>VLOOKUP(B254,'New template'!A:L,2,FALSE)</f>
        <v>E02036</v>
      </c>
      <c r="D254" s="389">
        <v>1</v>
      </c>
      <c r="E254" s="390">
        <v>198</v>
      </c>
      <c r="F254" s="391">
        <v>0.75</v>
      </c>
      <c r="G254" s="88">
        <f t="shared" si="66"/>
        <v>49</v>
      </c>
      <c r="H254" s="89">
        <f t="shared" si="77"/>
        <v>7.0888299999999997</v>
      </c>
      <c r="I254" s="89">
        <f t="shared" si="68"/>
        <v>7.0888299999999997</v>
      </c>
      <c r="J254" s="89">
        <f t="shared" si="69"/>
        <v>0.92154789999999998</v>
      </c>
      <c r="K254" s="90">
        <f t="shared" si="70"/>
        <v>6.1672820999999995</v>
      </c>
      <c r="L254" s="91">
        <v>0.20000000000000001</v>
      </c>
      <c r="M254" s="92">
        <f t="shared" si="71"/>
        <v>1.23345642</v>
      </c>
      <c r="N254" s="93">
        <v>0.050000000000000003</v>
      </c>
      <c r="O254" s="94">
        <f t="shared" si="72"/>
        <v>0.308364105</v>
      </c>
      <c r="P254" s="93">
        <v>0.050000000000000003</v>
      </c>
      <c r="Q254" s="94">
        <f t="shared" si="73"/>
        <v>0.308364105</v>
      </c>
      <c r="R254" s="95">
        <f t="shared" si="74"/>
        <v>4.3200000000000003</v>
      </c>
      <c r="S254" s="96">
        <f t="shared" si="75"/>
        <v>4.3200000000000003</v>
      </c>
      <c r="T254" s="97">
        <f t="shared" si="76"/>
        <v>0.60940945120703982</v>
      </c>
    </row>
    <row r="255" ht="15.95" customHeight="1">
      <c r="A255" s="351" t="s">
        <v>501</v>
      </c>
      <c r="B255" s="388" t="s">
        <v>88</v>
      </c>
      <c r="C255" s="59" t="str">
        <f>VLOOKUP(B255,'New template'!A:L,2,FALSE)</f>
        <v>E06308</v>
      </c>
      <c r="D255" s="389">
        <v>2</v>
      </c>
      <c r="E255" s="390">
        <v>248</v>
      </c>
      <c r="F255" s="391">
        <v>0.59999999999999998</v>
      </c>
      <c r="G255" s="88">
        <f t="shared" si="66"/>
        <v>99</v>
      </c>
      <c r="H255" s="89">
        <f t="shared" si="77"/>
        <v>14.322329999999999</v>
      </c>
      <c r="I255" s="89">
        <f t="shared" si="68"/>
        <v>28.644659999999998</v>
      </c>
      <c r="J255" s="89">
        <f t="shared" si="69"/>
        <v>1.8619029</v>
      </c>
      <c r="K255" s="90">
        <f t="shared" si="70"/>
        <v>24.920854199999997</v>
      </c>
      <c r="L255" s="91">
        <v>0.20000000000000001</v>
      </c>
      <c r="M255" s="92">
        <f t="shared" si="71"/>
        <v>4.98417084</v>
      </c>
      <c r="N255" s="93">
        <v>0.050000000000000003</v>
      </c>
      <c r="O255" s="94">
        <f t="shared" si="72"/>
        <v>1.24604271</v>
      </c>
      <c r="P255" s="93">
        <v>0.050000000000000003</v>
      </c>
      <c r="Q255" s="94">
        <f t="shared" si="73"/>
        <v>1.24604271</v>
      </c>
      <c r="R255" s="95">
        <f t="shared" si="74"/>
        <v>8.7200000000000006</v>
      </c>
      <c r="S255" s="96">
        <f t="shared" si="75"/>
        <v>17.440000000000001</v>
      </c>
      <c r="T255" s="97">
        <f t="shared" si="76"/>
        <v>0.60883948351979056</v>
      </c>
    </row>
    <row r="256" ht="15.95" customHeight="1">
      <c r="A256" s="351" t="s">
        <v>501</v>
      </c>
      <c r="B256" s="388" t="s">
        <v>90</v>
      </c>
      <c r="C256" s="59" t="str">
        <f>VLOOKUP(B256,'New template'!A:L,2,FALSE)</f>
        <v>E03005</v>
      </c>
      <c r="D256" s="389">
        <v>1</v>
      </c>
      <c r="E256" s="390">
        <v>88</v>
      </c>
      <c r="F256" s="391">
        <v>0</v>
      </c>
      <c r="G256" s="88">
        <f t="shared" si="66"/>
        <v>88</v>
      </c>
      <c r="H256" s="89">
        <f t="shared" si="77"/>
        <v>12.73096</v>
      </c>
      <c r="I256" s="89">
        <f t="shared" si="68"/>
        <v>12.73096</v>
      </c>
      <c r="J256" s="89">
        <f t="shared" si="69"/>
        <v>1.6550248000000001</v>
      </c>
      <c r="K256" s="90">
        <f t="shared" si="70"/>
        <v>11.0759352</v>
      </c>
      <c r="L256" s="91">
        <v>0.20000000000000001</v>
      </c>
      <c r="M256" s="92">
        <f t="shared" si="71"/>
        <v>2.21518704</v>
      </c>
      <c r="N256" s="93">
        <v>0.050000000000000003</v>
      </c>
      <c r="O256" s="94">
        <f t="shared" si="72"/>
        <v>0.55379676</v>
      </c>
      <c r="P256" s="93">
        <v>0.050000000000000003</v>
      </c>
      <c r="Q256" s="94">
        <f t="shared" si="73"/>
        <v>0.55379676</v>
      </c>
      <c r="R256" s="95">
        <f t="shared" si="74"/>
        <v>7.75</v>
      </c>
      <c r="S256" s="96">
        <f t="shared" si="75"/>
        <v>7.75</v>
      </c>
      <c r="T256" s="97">
        <f t="shared" si="76"/>
        <v>0.60875220721768042</v>
      </c>
    </row>
    <row r="257" ht="15.95" customHeight="1">
      <c r="A257" s="351" t="s">
        <v>501</v>
      </c>
      <c r="B257" s="388" t="s">
        <v>90</v>
      </c>
      <c r="C257" s="59" t="str">
        <f>VLOOKUP(B257,'New template'!A:L,2,FALSE)</f>
        <v>E03005</v>
      </c>
      <c r="D257" s="389">
        <v>5</v>
      </c>
      <c r="E257" s="390">
        <v>88</v>
      </c>
      <c r="F257" s="391">
        <v>0.25</v>
      </c>
      <c r="G257" s="88">
        <f t="shared" si="66"/>
        <v>66</v>
      </c>
      <c r="H257" s="89">
        <f t="shared" si="77"/>
        <v>9.5482199999999988</v>
      </c>
      <c r="I257" s="89">
        <f t="shared" si="68"/>
        <v>47.741099999999996</v>
      </c>
      <c r="J257" s="89">
        <f t="shared" si="69"/>
        <v>1.2412685999999999</v>
      </c>
      <c r="K257" s="90">
        <f t="shared" si="70"/>
        <v>41.534756999999999</v>
      </c>
      <c r="L257" s="91">
        <v>0.20000000000000001</v>
      </c>
      <c r="M257" s="92">
        <f t="shared" si="71"/>
        <v>8.3069514000000009</v>
      </c>
      <c r="N257" s="93">
        <v>0.050000000000000003</v>
      </c>
      <c r="O257" s="94">
        <f t="shared" si="72"/>
        <v>2.0767378500000002</v>
      </c>
      <c r="P257" s="93">
        <v>0.050000000000000003</v>
      </c>
      <c r="Q257" s="94">
        <f t="shared" si="73"/>
        <v>2.0767378500000002</v>
      </c>
      <c r="R257" s="95">
        <f t="shared" si="74"/>
        <v>5.8099999999999996</v>
      </c>
      <c r="S257" s="96">
        <f t="shared" si="75"/>
        <v>29.049999999999997</v>
      </c>
      <c r="T257" s="97">
        <f t="shared" si="76"/>
        <v>0.60849037831135022</v>
      </c>
    </row>
    <row r="258" ht="15.95" customHeight="1">
      <c r="A258" s="351" t="s">
        <v>501</v>
      </c>
      <c r="B258" s="388" t="s">
        <v>522</v>
      </c>
      <c r="C258" s="40" t="s">
        <v>543</v>
      </c>
      <c r="D258" s="389">
        <v>1</v>
      </c>
      <c r="E258" s="390">
        <v>198</v>
      </c>
      <c r="F258" s="391">
        <v>0.40000000000000002</v>
      </c>
      <c r="G258" s="88">
        <f t="shared" si="66"/>
        <v>118</v>
      </c>
      <c r="H258" s="89">
        <f t="shared" si="77"/>
        <v>17.071059999999999</v>
      </c>
      <c r="I258" s="89">
        <f t="shared" si="68"/>
        <v>17.071059999999999</v>
      </c>
      <c r="J258" s="89">
        <f t="shared" si="69"/>
        <v>2.2192378000000001</v>
      </c>
      <c r="K258" s="90">
        <f t="shared" si="70"/>
        <v>14.851822199999999</v>
      </c>
      <c r="L258" s="91">
        <v>0.20000000000000001</v>
      </c>
      <c r="M258" s="92">
        <f t="shared" si="71"/>
        <v>2.97036444</v>
      </c>
      <c r="N258" s="93">
        <v>0.050000000000000003</v>
      </c>
      <c r="O258" s="94">
        <f t="shared" si="72"/>
        <v>0.74259111</v>
      </c>
      <c r="P258" s="93">
        <v>0.050000000000000003</v>
      </c>
      <c r="Q258" s="94">
        <f t="shared" si="73"/>
        <v>0.74259111</v>
      </c>
      <c r="R258" s="95">
        <f t="shared" si="74"/>
        <v>10.4</v>
      </c>
      <c r="S258" s="96">
        <f t="shared" si="75"/>
        <v>10.4</v>
      </c>
      <c r="T258" s="97">
        <f t="shared" si="76"/>
        <v>0.60921817391538668</v>
      </c>
    </row>
    <row r="259" ht="15.95" customHeight="1">
      <c r="A259" s="351" t="s">
        <v>501</v>
      </c>
      <c r="B259" s="388" t="s">
        <v>533</v>
      </c>
      <c r="C259" s="40" t="s">
        <v>545</v>
      </c>
      <c r="D259" s="389">
        <v>9</v>
      </c>
      <c r="E259" s="390">
        <v>398</v>
      </c>
      <c r="F259" s="391">
        <v>0.40000000000000002</v>
      </c>
      <c r="G259" s="88">
        <f t="shared" si="66"/>
        <v>238</v>
      </c>
      <c r="H259" s="89">
        <f t="shared" si="77"/>
        <v>34.431460000000001</v>
      </c>
      <c r="I259" s="89">
        <f t="shared" si="68"/>
        <v>309.88314000000003</v>
      </c>
      <c r="J259" s="89">
        <f t="shared" si="69"/>
        <v>4.4760898000000005</v>
      </c>
      <c r="K259" s="90">
        <f t="shared" si="70"/>
        <v>269.59833179999998</v>
      </c>
      <c r="L259" s="91">
        <v>0.20000000000000001</v>
      </c>
      <c r="M259" s="92">
        <f t="shared" si="71"/>
        <v>53.919666360000001</v>
      </c>
      <c r="N259" s="93">
        <v>0.050000000000000003</v>
      </c>
      <c r="O259" s="94">
        <f t="shared" si="72"/>
        <v>13.47991659</v>
      </c>
      <c r="P259" s="93">
        <v>0.050000000000000003</v>
      </c>
      <c r="Q259" s="94">
        <f t="shared" si="73"/>
        <v>13.47991659</v>
      </c>
      <c r="R259" s="95">
        <f t="shared" si="74"/>
        <v>20.969999999999999</v>
      </c>
      <c r="S259" s="96">
        <f t="shared" si="75"/>
        <v>188.72999999999999</v>
      </c>
      <c r="T259" s="97">
        <f t="shared" si="76"/>
        <v>0.60903603855311383</v>
      </c>
    </row>
    <row r="260" ht="15.95" customHeight="1">
      <c r="A260" s="351" t="s">
        <v>501</v>
      </c>
      <c r="B260" s="388" t="s">
        <v>96</v>
      </c>
      <c r="C260" s="59" t="str">
        <f>VLOOKUP(B260,'New template'!A:L,2,FALSE)</f>
        <v>E06127</v>
      </c>
      <c r="D260" s="389">
        <v>1</v>
      </c>
      <c r="E260" s="390">
        <v>298</v>
      </c>
      <c r="F260" s="391">
        <v>0.5</v>
      </c>
      <c r="G260" s="88">
        <f t="shared" si="66"/>
        <v>149</v>
      </c>
      <c r="H260" s="89">
        <f t="shared" si="77"/>
        <v>21.55583</v>
      </c>
      <c r="I260" s="89">
        <f t="shared" si="68"/>
        <v>21.55583</v>
      </c>
      <c r="J260" s="89">
        <f t="shared" si="69"/>
        <v>2.8022579000000003</v>
      </c>
      <c r="K260" s="90">
        <f t="shared" si="70"/>
        <v>18.7535721</v>
      </c>
      <c r="L260" s="91">
        <v>0.20000000000000001</v>
      </c>
      <c r="M260" s="92">
        <f t="shared" si="71"/>
        <v>3.75071442</v>
      </c>
      <c r="N260" s="93">
        <v>0.050000000000000003</v>
      </c>
      <c r="O260" s="94">
        <f t="shared" si="72"/>
        <v>0.937678605</v>
      </c>
      <c r="P260" s="93">
        <v>0.050000000000000003</v>
      </c>
      <c r="Q260" s="94">
        <f t="shared" si="73"/>
        <v>0.937678605</v>
      </c>
      <c r="R260" s="95">
        <f t="shared" si="74"/>
        <v>13.130000000000001</v>
      </c>
      <c r="S260" s="96">
        <f t="shared" si="75"/>
        <v>13.130000000000001</v>
      </c>
      <c r="T260" s="97">
        <f t="shared" si="76"/>
        <v>0.60911595610097136</v>
      </c>
    </row>
    <row r="261" ht="15.95" customHeight="1">
      <c r="A261" s="351" t="s">
        <v>501</v>
      </c>
      <c r="B261" s="388" t="s">
        <v>66</v>
      </c>
      <c r="C261" s="59" t="str">
        <f>VLOOKUP(B261,'New template'!A:L,2,FALSE)</f>
        <v>E05368</v>
      </c>
      <c r="D261" s="389">
        <v>24</v>
      </c>
      <c r="E261" s="390">
        <v>228</v>
      </c>
      <c r="F261" s="391">
        <v>0.90000000000000002</v>
      </c>
      <c r="G261" s="88">
        <f t="shared" si="66"/>
        <v>22</v>
      </c>
      <c r="H261" s="89">
        <f t="shared" si="77"/>
        <v>3.1827399999999999</v>
      </c>
      <c r="I261" s="89">
        <f t="shared" si="68"/>
        <v>76.385760000000005</v>
      </c>
      <c r="J261" s="89">
        <f t="shared" si="69"/>
        <v>0.41375620000000002</v>
      </c>
      <c r="K261" s="90">
        <f t="shared" si="70"/>
        <v>66.455611199999993</v>
      </c>
      <c r="L261" s="91">
        <v>0.20000000000000001</v>
      </c>
      <c r="M261" s="92">
        <f t="shared" si="71"/>
        <v>13.29112224</v>
      </c>
      <c r="N261" s="93">
        <v>0.050000000000000003</v>
      </c>
      <c r="O261" s="94">
        <f t="shared" si="72"/>
        <v>3.32278056</v>
      </c>
      <c r="P261" s="93">
        <v>0.050000000000000003</v>
      </c>
      <c r="Q261" s="94">
        <f t="shared" si="73"/>
        <v>3.32278056</v>
      </c>
      <c r="R261" s="95">
        <f t="shared" si="74"/>
        <v>1.9399999999999999</v>
      </c>
      <c r="S261" s="96">
        <f t="shared" si="75"/>
        <v>46.560000000000002</v>
      </c>
      <c r="T261" s="97">
        <f t="shared" si="76"/>
        <v>0.6095376939366709</v>
      </c>
    </row>
    <row r="262" ht="15.95" customHeight="1">
      <c r="A262" s="351" t="s">
        <v>501</v>
      </c>
      <c r="B262" s="388" t="s">
        <v>510</v>
      </c>
      <c r="C262" s="59" t="str">
        <f>VLOOKUP(B262,'New template'!A:L,2,FALSE)</f>
        <v>E03053</v>
      </c>
      <c r="D262" s="389">
        <v>37</v>
      </c>
      <c r="E262" s="390">
        <v>298</v>
      </c>
      <c r="F262" s="391">
        <v>0.29999999999999999</v>
      </c>
      <c r="G262" s="88">
        <f t="shared" si="66"/>
        <v>208</v>
      </c>
      <c r="H262" s="89">
        <f t="shared" si="77"/>
        <v>30.091359999999998</v>
      </c>
      <c r="I262" s="89">
        <f t="shared" si="68"/>
        <v>1113.38032</v>
      </c>
      <c r="J262" s="89">
        <f t="shared" si="69"/>
        <v>3.9118767999999999</v>
      </c>
      <c r="K262" s="90">
        <f t="shared" si="70"/>
        <v>968.64087840000002</v>
      </c>
      <c r="L262" s="91">
        <v>0.20000000000000001</v>
      </c>
      <c r="M262" s="92">
        <f t="shared" si="71"/>
        <v>193.72817568000002</v>
      </c>
      <c r="N262" s="93">
        <v>0.050000000000000003</v>
      </c>
      <c r="O262" s="94">
        <f t="shared" si="72"/>
        <v>48.432043920000005</v>
      </c>
      <c r="P262" s="93">
        <v>0.050000000000000003</v>
      </c>
      <c r="Q262" s="94">
        <f t="shared" si="73"/>
        <v>48.432043920000005</v>
      </c>
      <c r="R262" s="95">
        <f t="shared" si="74"/>
        <v>18.329999999999998</v>
      </c>
      <c r="S262" s="96">
        <f t="shared" si="75"/>
        <v>678.20999999999992</v>
      </c>
      <c r="T262" s="97">
        <f t="shared" si="76"/>
        <v>0.60914495057717555</v>
      </c>
    </row>
    <row r="263" ht="15.95" customHeight="1">
      <c r="A263" s="351" t="s">
        <v>501</v>
      </c>
      <c r="B263" s="388" t="s">
        <v>510</v>
      </c>
      <c r="C263" s="59" t="str">
        <f>VLOOKUP(B263,'New template'!A:L,2,FALSE)</f>
        <v>E03053</v>
      </c>
      <c r="D263" s="389">
        <v>1</v>
      </c>
      <c r="E263" s="390">
        <v>298</v>
      </c>
      <c r="F263" s="391">
        <v>0</v>
      </c>
      <c r="G263" s="88">
        <f t="shared" si="66"/>
        <v>298</v>
      </c>
      <c r="H263" s="89">
        <f t="shared" si="77"/>
        <v>43.111660000000001</v>
      </c>
      <c r="I263" s="89">
        <f t="shared" si="68"/>
        <v>43.111660000000001</v>
      </c>
      <c r="J263" s="89">
        <f t="shared" si="69"/>
        <v>5.6045158000000006</v>
      </c>
      <c r="K263" s="90">
        <f t="shared" si="70"/>
        <v>37.507144199999999</v>
      </c>
      <c r="L263" s="91">
        <v>0.20000000000000001</v>
      </c>
      <c r="M263" s="92">
        <f t="shared" si="71"/>
        <v>7.50142884</v>
      </c>
      <c r="N263" s="93">
        <v>0.050000000000000003</v>
      </c>
      <c r="O263" s="94">
        <f t="shared" si="72"/>
        <v>1.87535721</v>
      </c>
      <c r="P263" s="93">
        <v>0.050000000000000003</v>
      </c>
      <c r="Q263" s="94">
        <f t="shared" si="73"/>
        <v>1.87535721</v>
      </c>
      <c r="R263" s="95">
        <f t="shared" si="74"/>
        <v>26.260000000000002</v>
      </c>
      <c r="S263" s="96">
        <f t="shared" si="75"/>
        <v>26.260000000000002</v>
      </c>
      <c r="T263" s="97">
        <f t="shared" si="76"/>
        <v>0.60911595610097136</v>
      </c>
    </row>
    <row r="264" ht="15.95" customHeight="1">
      <c r="A264" s="351" t="s">
        <v>501</v>
      </c>
      <c r="B264" s="388" t="s">
        <v>511</v>
      </c>
      <c r="C264" s="40" t="s">
        <v>540</v>
      </c>
      <c r="D264" s="389">
        <v>7</v>
      </c>
      <c r="E264" s="390">
        <v>448</v>
      </c>
      <c r="F264" s="391">
        <v>0.25</v>
      </c>
      <c r="G264" s="88">
        <f t="shared" si="66"/>
        <v>336</v>
      </c>
      <c r="H264" s="89">
        <f t="shared" si="77"/>
        <v>48.609119999999997</v>
      </c>
      <c r="I264" s="89">
        <f t="shared" si="68"/>
        <v>340.26383999999996</v>
      </c>
      <c r="J264" s="89">
        <f t="shared" si="69"/>
        <v>6.3191856</v>
      </c>
      <c r="K264" s="90">
        <f t="shared" si="70"/>
        <v>296.02954080000001</v>
      </c>
      <c r="L264" s="91">
        <v>0.20000000000000001</v>
      </c>
      <c r="M264" s="92">
        <f t="shared" si="71"/>
        <v>59.205908160000007</v>
      </c>
      <c r="N264" s="93">
        <v>0.050000000000000003</v>
      </c>
      <c r="O264" s="94">
        <f t="shared" si="72"/>
        <v>14.801477040000002</v>
      </c>
      <c r="P264" s="93">
        <v>0.050000000000000003</v>
      </c>
      <c r="Q264" s="94">
        <f t="shared" si="73"/>
        <v>14.801477040000002</v>
      </c>
      <c r="R264" s="95">
        <f t="shared" si="74"/>
        <v>29.600000000000001</v>
      </c>
      <c r="S264" s="96">
        <f t="shared" si="75"/>
        <v>207.20000000000002</v>
      </c>
      <c r="T264" s="97">
        <f t="shared" si="76"/>
        <v>0.60893922786505916</v>
      </c>
    </row>
    <row r="265" ht="15.95" customHeight="1">
      <c r="A265" s="351" t="s">
        <v>501</v>
      </c>
      <c r="B265" s="388" t="s">
        <v>512</v>
      </c>
      <c r="C265" s="40" t="s">
        <v>542</v>
      </c>
      <c r="D265" s="389">
        <v>11</v>
      </c>
      <c r="E265" s="390">
        <v>548</v>
      </c>
      <c r="F265" s="391">
        <v>0.25</v>
      </c>
      <c r="G265" s="88">
        <f t="shared" si="66"/>
        <v>411</v>
      </c>
      <c r="H265" s="89">
        <f t="shared" si="77"/>
        <v>59.45937</v>
      </c>
      <c r="I265" s="89">
        <f t="shared" si="68"/>
        <v>654.05307000000005</v>
      </c>
      <c r="J265" s="89">
        <f t="shared" si="69"/>
        <v>7.7297181000000004</v>
      </c>
      <c r="K265" s="90">
        <f t="shared" si="70"/>
        <v>569.02617090000001</v>
      </c>
      <c r="L265" s="91">
        <v>0.20000000000000001</v>
      </c>
      <c r="M265" s="92">
        <f t="shared" si="71"/>
        <v>113.80523418000001</v>
      </c>
      <c r="N265" s="93">
        <v>0.050000000000000003</v>
      </c>
      <c r="O265" s="94">
        <f t="shared" si="72"/>
        <v>28.451308545000003</v>
      </c>
      <c r="P265" s="93">
        <v>0.050000000000000003</v>
      </c>
      <c r="Q265" s="94">
        <f t="shared" si="73"/>
        <v>28.451308545000003</v>
      </c>
      <c r="R265" s="95">
        <f t="shared" si="74"/>
        <v>36.210000000000001</v>
      </c>
      <c r="S265" s="96">
        <f t="shared" si="75"/>
        <v>398.31</v>
      </c>
      <c r="T265" s="97">
        <f t="shared" si="76"/>
        <v>0.60898727988540746</v>
      </c>
    </row>
    <row r="266" ht="15.95" customHeight="1">
      <c r="A266" s="351" t="s">
        <v>501</v>
      </c>
      <c r="B266" s="388" t="s">
        <v>68</v>
      </c>
      <c r="C266" s="59" t="str">
        <f>VLOOKUP(B266,'New template'!A:L,2,FALSE)</f>
        <v>E05471</v>
      </c>
      <c r="D266" s="389">
        <v>3</v>
      </c>
      <c r="E266" s="390">
        <v>298</v>
      </c>
      <c r="F266" s="391">
        <v>0.83999999999999997</v>
      </c>
      <c r="G266" s="88">
        <f t="shared" si="66"/>
        <v>47</v>
      </c>
      <c r="H266" s="89">
        <f t="shared" si="77"/>
        <v>6.7994899999999996</v>
      </c>
      <c r="I266" s="89">
        <f t="shared" si="68"/>
        <v>20.39847</v>
      </c>
      <c r="J266" s="89">
        <f t="shared" si="69"/>
        <v>0.88393369999999993</v>
      </c>
      <c r="K266" s="90">
        <f t="shared" si="70"/>
        <v>17.7466689</v>
      </c>
      <c r="L266" s="91">
        <v>0.20000000000000001</v>
      </c>
      <c r="M266" s="92">
        <f t="shared" si="71"/>
        <v>3.54933378</v>
      </c>
      <c r="N266" s="93">
        <v>0.050000000000000003</v>
      </c>
      <c r="O266" s="94">
        <f t="shared" si="72"/>
        <v>0.887333445</v>
      </c>
      <c r="P266" s="93">
        <v>0.050000000000000003</v>
      </c>
      <c r="Q266" s="94">
        <f t="shared" si="73"/>
        <v>0.887333445</v>
      </c>
      <c r="R266" s="95">
        <f t="shared" si="74"/>
        <v>4.1399999999999997</v>
      </c>
      <c r="S266" s="96">
        <f t="shared" si="75"/>
        <v>12.419999999999998</v>
      </c>
      <c r="T266" s="97">
        <f t="shared" si="76"/>
        <v>0.60886919460135969</v>
      </c>
    </row>
    <row r="267" ht="15.95" customHeight="1">
      <c r="A267" s="351" t="s">
        <v>501</v>
      </c>
      <c r="B267" s="388" t="s">
        <v>70</v>
      </c>
      <c r="C267" s="59" t="str">
        <f>VLOOKUP(B267,'New template'!A:L,2,FALSE)</f>
        <v>E04521</v>
      </c>
      <c r="D267" s="389">
        <v>2</v>
      </c>
      <c r="E267" s="390">
        <v>248</v>
      </c>
      <c r="F267" s="391">
        <v>0.83999999999999997</v>
      </c>
      <c r="G267" s="88">
        <f t="shared" si="66"/>
        <v>39</v>
      </c>
      <c r="H267" s="89">
        <f t="shared" si="77"/>
        <v>5.6421299999999999</v>
      </c>
      <c r="I267" s="89">
        <f t="shared" si="68"/>
        <v>11.28426</v>
      </c>
      <c r="J267" s="89">
        <f t="shared" si="69"/>
        <v>0.73347689999999999</v>
      </c>
      <c r="K267" s="90">
        <f t="shared" si="70"/>
        <v>9.8173061999999991</v>
      </c>
      <c r="L267" s="91">
        <v>0.20000000000000001</v>
      </c>
      <c r="M267" s="92">
        <f t="shared" si="71"/>
        <v>1.96346124</v>
      </c>
      <c r="N267" s="93">
        <v>0.050000000000000003</v>
      </c>
      <c r="O267" s="94">
        <f t="shared" si="72"/>
        <v>0.49086531</v>
      </c>
      <c r="P267" s="93">
        <v>0.050000000000000003</v>
      </c>
      <c r="Q267" s="94">
        <f t="shared" si="73"/>
        <v>0.49086531</v>
      </c>
      <c r="R267" s="95">
        <f t="shared" si="74"/>
        <v>3.4399999999999999</v>
      </c>
      <c r="S267" s="96">
        <f t="shared" si="75"/>
        <v>6.8799999999999999</v>
      </c>
      <c r="T267" s="97">
        <f t="shared" si="76"/>
        <v>0.60969881941748949</v>
      </c>
    </row>
    <row r="268" ht="15.95" customHeight="1">
      <c r="A268" s="351" t="s">
        <v>501</v>
      </c>
      <c r="B268" s="388" t="s">
        <v>72</v>
      </c>
      <c r="C268" s="59" t="str">
        <f>VLOOKUP(B268,'New template'!A:L,2,FALSE)</f>
        <v>E03496</v>
      </c>
      <c r="D268" s="389">
        <v>1</v>
      </c>
      <c r="E268" s="390">
        <v>228</v>
      </c>
      <c r="F268" s="391">
        <v>0.59999999999999998</v>
      </c>
      <c r="G268" s="88">
        <f t="shared" si="66"/>
        <v>91</v>
      </c>
      <c r="H268" s="89">
        <f t="shared" si="77"/>
        <v>13.164969999999999</v>
      </c>
      <c r="I268" s="89">
        <f t="shared" si="68"/>
        <v>13.164969999999999</v>
      </c>
      <c r="J268" s="89">
        <f t="shared" si="69"/>
        <v>1.7114460999999999</v>
      </c>
      <c r="K268" s="90">
        <f t="shared" si="70"/>
        <v>11.453523899999999</v>
      </c>
      <c r="L268" s="91">
        <v>0.20000000000000001</v>
      </c>
      <c r="M268" s="92">
        <f t="shared" si="71"/>
        <v>2.29070478</v>
      </c>
      <c r="N268" s="93">
        <v>0.050000000000000003</v>
      </c>
      <c r="O268" s="94">
        <f t="shared" si="72"/>
        <v>0.572676195</v>
      </c>
      <c r="P268" s="93">
        <v>0.050000000000000003</v>
      </c>
      <c r="Q268" s="94">
        <f t="shared" si="73"/>
        <v>0.572676195</v>
      </c>
      <c r="R268" s="95">
        <f t="shared" si="74"/>
        <v>8.0199999999999996</v>
      </c>
      <c r="S268" s="96">
        <f t="shared" si="75"/>
        <v>8.0199999999999996</v>
      </c>
      <c r="T268" s="97">
        <f t="shared" si="76"/>
        <v>0.60919242504920257</v>
      </c>
    </row>
    <row r="269" ht="15.95" customHeight="1">
      <c r="A269" s="351" t="s">
        <v>501</v>
      </c>
      <c r="B269" s="388" t="s">
        <v>108</v>
      </c>
      <c r="C269" s="59" t="str">
        <f>VLOOKUP(B269,'New template'!A:L,2,FALSE)</f>
        <v>E05369</v>
      </c>
      <c r="D269" s="389">
        <v>4</v>
      </c>
      <c r="E269" s="390">
        <v>268</v>
      </c>
      <c r="F269" s="391">
        <v>0.90000000000000002</v>
      </c>
      <c r="G269" s="88">
        <f t="shared" si="66"/>
        <v>26</v>
      </c>
      <c r="H269" s="89">
        <f t="shared" ref="H269:H300" si="78">G269*$C$6</f>
        <v>3.7614199999999998</v>
      </c>
      <c r="I269" s="89">
        <f t="shared" si="68"/>
        <v>15.045679999999999</v>
      </c>
      <c r="J269" s="89">
        <f t="shared" si="69"/>
        <v>0.48898459999999999</v>
      </c>
      <c r="K269" s="90">
        <f t="shared" si="70"/>
        <v>13.0897416</v>
      </c>
      <c r="L269" s="91">
        <v>0.20000000000000001</v>
      </c>
      <c r="M269" s="92">
        <f t="shared" si="71"/>
        <v>2.61794832</v>
      </c>
      <c r="N269" s="93">
        <v>0.050000000000000003</v>
      </c>
      <c r="O269" s="94">
        <f t="shared" si="72"/>
        <v>0.65448708</v>
      </c>
      <c r="P269" s="93">
        <v>0.050000000000000003</v>
      </c>
      <c r="Q269" s="94">
        <f t="shared" si="73"/>
        <v>0.65448708</v>
      </c>
      <c r="R269" s="95">
        <f t="shared" si="74"/>
        <v>2.29</v>
      </c>
      <c r="S269" s="96">
        <f t="shared" si="75"/>
        <v>9.1600000000000001</v>
      </c>
      <c r="T269" s="97">
        <f t="shared" si="76"/>
        <v>0.6088126292729874</v>
      </c>
    </row>
    <row r="270" ht="15.95" customHeight="1">
      <c r="A270" s="351" t="s">
        <v>501</v>
      </c>
      <c r="B270" s="388" t="s">
        <v>110</v>
      </c>
      <c r="C270" s="59" t="str">
        <f>VLOOKUP(B270,'New template'!A:L,2,FALSE)</f>
        <v>E03177</v>
      </c>
      <c r="D270" s="389">
        <v>8</v>
      </c>
      <c r="E270" s="390">
        <v>268</v>
      </c>
      <c r="F270" s="391">
        <v>0.90000000000000002</v>
      </c>
      <c r="G270" s="88">
        <f t="shared" si="66"/>
        <v>26</v>
      </c>
      <c r="H270" s="89">
        <f t="shared" si="78"/>
        <v>3.7614199999999998</v>
      </c>
      <c r="I270" s="89">
        <f t="shared" si="68"/>
        <v>30.091359999999998</v>
      </c>
      <c r="J270" s="89">
        <f t="shared" si="69"/>
        <v>0.48898459999999999</v>
      </c>
      <c r="K270" s="90">
        <f t="shared" si="70"/>
        <v>26.1794832</v>
      </c>
      <c r="L270" s="91">
        <v>0.20000000000000001</v>
      </c>
      <c r="M270" s="92">
        <f t="shared" si="71"/>
        <v>5.23589664</v>
      </c>
      <c r="N270" s="93">
        <v>0.050000000000000003</v>
      </c>
      <c r="O270" s="94">
        <f t="shared" si="72"/>
        <v>1.30897416</v>
      </c>
      <c r="P270" s="93">
        <v>0.050000000000000003</v>
      </c>
      <c r="Q270" s="94">
        <f t="shared" si="73"/>
        <v>1.30897416</v>
      </c>
      <c r="R270" s="95">
        <f t="shared" si="74"/>
        <v>2.29</v>
      </c>
      <c r="S270" s="96">
        <f t="shared" si="75"/>
        <v>18.32</v>
      </c>
      <c r="T270" s="97">
        <f t="shared" si="76"/>
        <v>0.6088126292729874</v>
      </c>
    </row>
    <row r="271" ht="15.95" customHeight="1">
      <c r="A271" s="351" t="s">
        <v>501</v>
      </c>
      <c r="B271" s="388" t="s">
        <v>116</v>
      </c>
      <c r="C271" s="59" t="str">
        <f>VLOOKUP(B271,'New template'!A:L,2,FALSE)</f>
        <v>E06530</v>
      </c>
      <c r="D271" s="389">
        <v>2</v>
      </c>
      <c r="E271" s="390">
        <v>498</v>
      </c>
      <c r="F271" s="391">
        <v>0.5</v>
      </c>
      <c r="G271" s="88">
        <f t="shared" si="66"/>
        <v>249</v>
      </c>
      <c r="H271" s="89">
        <f t="shared" si="78"/>
        <v>36.022829999999999</v>
      </c>
      <c r="I271" s="89">
        <f t="shared" si="68"/>
        <v>72.045659999999998</v>
      </c>
      <c r="J271" s="89">
        <f t="shared" si="69"/>
        <v>4.6829679000000004</v>
      </c>
      <c r="K271" s="90">
        <f t="shared" si="70"/>
        <v>62.679724199999995</v>
      </c>
      <c r="L271" s="91">
        <v>0.20000000000000001</v>
      </c>
      <c r="M271" s="92">
        <f t="shared" si="71"/>
        <v>12.535944839999999</v>
      </c>
      <c r="N271" s="93">
        <v>0.050000000000000003</v>
      </c>
      <c r="O271" s="94">
        <f t="shared" si="72"/>
        <v>3.1339862099999998</v>
      </c>
      <c r="P271" s="93">
        <v>0.050000000000000003</v>
      </c>
      <c r="Q271" s="94">
        <f t="shared" si="73"/>
        <v>3.1339862099999998</v>
      </c>
      <c r="R271" s="95">
        <f t="shared" si="74"/>
        <v>21.940000000000001</v>
      </c>
      <c r="S271" s="96">
        <f t="shared" si="75"/>
        <v>43.880000000000003</v>
      </c>
      <c r="T271" s="97">
        <f t="shared" si="76"/>
        <v>0.6090582000359217</v>
      </c>
    </row>
    <row r="272" ht="15.95" customHeight="1">
      <c r="A272" s="351" t="s">
        <v>501</v>
      </c>
      <c r="B272" s="388" t="s">
        <v>118</v>
      </c>
      <c r="C272" s="59" t="str">
        <f>VLOOKUP(B272,'New template'!A:L,2,FALSE)</f>
        <v>E03528</v>
      </c>
      <c r="D272" s="389">
        <v>2</v>
      </c>
      <c r="E272" s="390">
        <v>248</v>
      </c>
      <c r="F272" s="391">
        <v>0.80000000000000004</v>
      </c>
      <c r="G272" s="88">
        <f t="shared" si="66"/>
        <v>49</v>
      </c>
      <c r="H272" s="89">
        <f t="shared" si="78"/>
        <v>7.0888299999999997</v>
      </c>
      <c r="I272" s="89">
        <f t="shared" si="68"/>
        <v>14.177659999999999</v>
      </c>
      <c r="J272" s="89">
        <f t="shared" si="69"/>
        <v>0.92154789999999998</v>
      </c>
      <c r="K272" s="90">
        <f t="shared" si="70"/>
        <v>12.334564199999999</v>
      </c>
      <c r="L272" s="91">
        <v>0.20000000000000001</v>
      </c>
      <c r="M272" s="92">
        <f t="shared" si="71"/>
        <v>2.46691284</v>
      </c>
      <c r="N272" s="93">
        <v>0.050000000000000003</v>
      </c>
      <c r="O272" s="94">
        <f t="shared" si="72"/>
        <v>0.61672821</v>
      </c>
      <c r="P272" s="93">
        <v>0.050000000000000003</v>
      </c>
      <c r="Q272" s="94">
        <f t="shared" si="73"/>
        <v>0.61672821</v>
      </c>
      <c r="R272" s="95">
        <f t="shared" si="74"/>
        <v>4.3200000000000003</v>
      </c>
      <c r="S272" s="96">
        <f t="shared" si="75"/>
        <v>8.6400000000000006</v>
      </c>
      <c r="T272" s="97">
        <f t="shared" si="76"/>
        <v>0.60940945120703982</v>
      </c>
    </row>
    <row r="273" ht="15.95" customHeight="1">
      <c r="A273" s="351" t="s">
        <v>501</v>
      </c>
      <c r="B273" s="388" t="s">
        <v>126</v>
      </c>
      <c r="C273" s="59" t="str">
        <f>VLOOKUP(B273,'New template'!A:L,2,FALSE)</f>
        <v>E06213</v>
      </c>
      <c r="D273" s="389">
        <v>3</v>
      </c>
      <c r="E273" s="390">
        <v>398</v>
      </c>
      <c r="F273" s="391">
        <v>0.68999999999999995</v>
      </c>
      <c r="G273" s="88">
        <f t="shared" si="66"/>
        <v>123</v>
      </c>
      <c r="H273" s="89">
        <f t="shared" si="78"/>
        <v>17.794409999999999</v>
      </c>
      <c r="I273" s="89">
        <f t="shared" si="68"/>
        <v>53.383229999999998</v>
      </c>
      <c r="J273" s="89">
        <f t="shared" si="69"/>
        <v>2.3132733000000001</v>
      </c>
      <c r="K273" s="90">
        <f t="shared" si="70"/>
        <v>46.443410099999994</v>
      </c>
      <c r="L273" s="91">
        <v>0.20000000000000001</v>
      </c>
      <c r="M273" s="92">
        <f t="shared" si="71"/>
        <v>9.2886820199999995</v>
      </c>
      <c r="N273" s="93">
        <v>0.050000000000000003</v>
      </c>
      <c r="O273" s="94">
        <f t="shared" si="72"/>
        <v>2.3221705049999999</v>
      </c>
      <c r="P273" s="93">
        <v>0.050000000000000003</v>
      </c>
      <c r="Q273" s="94">
        <f t="shared" si="73"/>
        <v>2.3221705049999999</v>
      </c>
      <c r="R273" s="95">
        <f t="shared" si="74"/>
        <v>10.84</v>
      </c>
      <c r="S273" s="96">
        <f t="shared" si="75"/>
        <v>32.519999999999996</v>
      </c>
      <c r="T273" s="97">
        <f t="shared" si="76"/>
        <v>0.60918007396704921</v>
      </c>
    </row>
    <row r="274" ht="15.95" customHeight="1">
      <c r="A274" s="351" t="s">
        <v>501</v>
      </c>
      <c r="B274" s="388" t="s">
        <v>128</v>
      </c>
      <c r="C274" s="59" t="str">
        <f>VLOOKUP(B274,'New template'!A:L,2,FALSE)</f>
        <v>E06212</v>
      </c>
      <c r="D274" s="389">
        <v>1</v>
      </c>
      <c r="E274" s="390">
        <v>498</v>
      </c>
      <c r="F274" s="391">
        <v>0.69999999999999996</v>
      </c>
      <c r="G274" s="88">
        <f t="shared" si="66"/>
        <v>149</v>
      </c>
      <c r="H274" s="89">
        <f t="shared" si="78"/>
        <v>21.55583</v>
      </c>
      <c r="I274" s="89">
        <f t="shared" si="68"/>
        <v>21.55583</v>
      </c>
      <c r="J274" s="89">
        <f t="shared" si="69"/>
        <v>2.8022579000000003</v>
      </c>
      <c r="K274" s="90">
        <f t="shared" si="70"/>
        <v>18.7535721</v>
      </c>
      <c r="L274" s="91">
        <v>0.20000000000000001</v>
      </c>
      <c r="M274" s="92">
        <f t="shared" si="71"/>
        <v>3.75071442</v>
      </c>
      <c r="N274" s="93">
        <v>0.050000000000000003</v>
      </c>
      <c r="O274" s="94">
        <f t="shared" si="72"/>
        <v>0.937678605</v>
      </c>
      <c r="P274" s="93">
        <v>0.050000000000000003</v>
      </c>
      <c r="Q274" s="94">
        <f t="shared" si="73"/>
        <v>0.937678605</v>
      </c>
      <c r="R274" s="95">
        <f t="shared" si="74"/>
        <v>13.130000000000001</v>
      </c>
      <c r="S274" s="96">
        <f t="shared" si="75"/>
        <v>13.130000000000001</v>
      </c>
      <c r="T274" s="97">
        <f t="shared" si="76"/>
        <v>0.60911595610097136</v>
      </c>
    </row>
    <row r="275" ht="15.95" customHeight="1">
      <c r="A275" s="351" t="s">
        <v>501</v>
      </c>
      <c r="B275" s="388" t="s">
        <v>320</v>
      </c>
      <c r="C275" s="40" t="s">
        <v>546</v>
      </c>
      <c r="D275" s="389">
        <v>2</v>
      </c>
      <c r="E275" s="390">
        <v>178</v>
      </c>
      <c r="F275" s="391">
        <v>0.29999999999999999</v>
      </c>
      <c r="G275" s="88">
        <f t="shared" si="66"/>
        <v>124</v>
      </c>
      <c r="H275" s="89">
        <f t="shared" si="78"/>
        <v>17.939080000000001</v>
      </c>
      <c r="I275" s="89">
        <f t="shared" si="68"/>
        <v>35.878160000000001</v>
      </c>
      <c r="J275" s="89">
        <f t="shared" si="69"/>
        <v>2.3320804000000002</v>
      </c>
      <c r="K275" s="90">
        <f t="shared" si="70"/>
        <v>31.2139992</v>
      </c>
      <c r="L275" s="91">
        <v>0.20000000000000001</v>
      </c>
      <c r="M275" s="92">
        <f t="shared" si="71"/>
        <v>6.24279984</v>
      </c>
      <c r="N275" s="93">
        <v>0.050000000000000003</v>
      </c>
      <c r="O275" s="94">
        <f t="shared" si="72"/>
        <v>1.56069996</v>
      </c>
      <c r="P275" s="93">
        <v>0.050000000000000003</v>
      </c>
      <c r="Q275" s="94">
        <f t="shared" si="73"/>
        <v>1.56069996</v>
      </c>
      <c r="R275" s="95">
        <f t="shared" si="74"/>
        <v>10.92</v>
      </c>
      <c r="S275" s="96">
        <f t="shared" si="75"/>
        <v>21.84</v>
      </c>
      <c r="T275" s="97">
        <f t="shared" si="76"/>
        <v>0.60872686893642258</v>
      </c>
    </row>
    <row r="276" ht="15.95" customHeight="1">
      <c r="A276" s="351" t="s">
        <v>501</v>
      </c>
      <c r="B276" s="388" t="s">
        <v>320</v>
      </c>
      <c r="C276" s="40" t="s">
        <v>546</v>
      </c>
      <c r="D276" s="389">
        <v>1</v>
      </c>
      <c r="E276" s="390">
        <v>178</v>
      </c>
      <c r="F276" s="391">
        <v>0</v>
      </c>
      <c r="G276" s="88">
        <f t="shared" si="66"/>
        <v>178</v>
      </c>
      <c r="H276" s="89">
        <f t="shared" si="78"/>
        <v>25.751259999999998</v>
      </c>
      <c r="I276" s="89">
        <f t="shared" si="68"/>
        <v>25.751259999999998</v>
      </c>
      <c r="J276" s="89">
        <f t="shared" si="69"/>
        <v>3.3476637999999999</v>
      </c>
      <c r="K276" s="90">
        <f t="shared" si="70"/>
        <v>22.403596199999999</v>
      </c>
      <c r="L276" s="91">
        <v>0.20000000000000001</v>
      </c>
      <c r="M276" s="92">
        <f t="shared" si="71"/>
        <v>4.48071924</v>
      </c>
      <c r="N276" s="93">
        <v>0.050000000000000003</v>
      </c>
      <c r="O276" s="94">
        <f t="shared" si="72"/>
        <v>1.12017981</v>
      </c>
      <c r="P276" s="93">
        <v>0.050000000000000003</v>
      </c>
      <c r="Q276" s="94">
        <f t="shared" si="73"/>
        <v>1.12017981</v>
      </c>
      <c r="R276" s="95">
        <f t="shared" si="74"/>
        <v>15.68</v>
      </c>
      <c r="S276" s="96">
        <f t="shared" si="75"/>
        <v>15.68</v>
      </c>
      <c r="T276" s="97">
        <f t="shared" si="76"/>
        <v>0.60890224400670101</v>
      </c>
    </row>
    <row r="277" ht="15.95" customHeight="1">
      <c r="A277" s="351" t="s">
        <v>501</v>
      </c>
      <c r="B277" s="388" t="s">
        <v>530</v>
      </c>
      <c r="C277" s="40" t="s">
        <v>548</v>
      </c>
      <c r="D277" s="389">
        <v>1</v>
      </c>
      <c r="E277" s="390">
        <v>268</v>
      </c>
      <c r="F277" s="391">
        <v>0</v>
      </c>
      <c r="G277" s="88">
        <f t="shared" si="66"/>
        <v>268</v>
      </c>
      <c r="H277" s="89">
        <f t="shared" si="78"/>
        <v>38.771560000000001</v>
      </c>
      <c r="I277" s="89">
        <f t="shared" si="68"/>
        <v>38.771560000000001</v>
      </c>
      <c r="J277" s="89">
        <f t="shared" si="69"/>
        <v>5.0403028000000001</v>
      </c>
      <c r="K277" s="90">
        <f t="shared" si="70"/>
        <v>33.731257200000002</v>
      </c>
      <c r="L277" s="91">
        <v>0.20000000000000001</v>
      </c>
      <c r="M277" s="92">
        <f t="shared" si="71"/>
        <v>6.7462514400000009</v>
      </c>
      <c r="N277" s="93">
        <v>0.050000000000000003</v>
      </c>
      <c r="O277" s="94">
        <f t="shared" si="72"/>
        <v>1.6865628600000002</v>
      </c>
      <c r="P277" s="93">
        <v>0.050000000000000003</v>
      </c>
      <c r="Q277" s="94">
        <f t="shared" si="73"/>
        <v>1.6865628600000002</v>
      </c>
      <c r="R277" s="95">
        <f t="shared" si="74"/>
        <v>23.609999999999999</v>
      </c>
      <c r="S277" s="96">
        <f t="shared" si="75"/>
        <v>23.609999999999999</v>
      </c>
      <c r="T277" s="97">
        <f t="shared" si="76"/>
        <v>0.60895150981802126</v>
      </c>
    </row>
    <row r="278" ht="15.95" customHeight="1">
      <c r="A278" s="351" t="s">
        <v>501</v>
      </c>
      <c r="B278" s="388" t="s">
        <v>132</v>
      </c>
      <c r="C278" s="59" t="str">
        <f>VLOOKUP(B278,'New template'!A:L,2,FALSE)</f>
        <v>E05373</v>
      </c>
      <c r="D278" s="389">
        <v>1</v>
      </c>
      <c r="E278" s="390">
        <v>108</v>
      </c>
      <c r="F278" s="391">
        <v>0.5</v>
      </c>
      <c r="G278" s="88">
        <f t="shared" si="66"/>
        <v>54</v>
      </c>
      <c r="H278" s="89">
        <f t="shared" si="78"/>
        <v>7.8121799999999997</v>
      </c>
      <c r="I278" s="89">
        <f t="shared" si="68"/>
        <v>7.8121799999999997</v>
      </c>
      <c r="J278" s="89">
        <f t="shared" si="69"/>
        <v>1.0155833999999999</v>
      </c>
      <c r="K278" s="90">
        <f t="shared" si="70"/>
        <v>6.7965966</v>
      </c>
      <c r="L278" s="91">
        <v>0.20000000000000001</v>
      </c>
      <c r="M278" s="92">
        <f t="shared" si="71"/>
        <v>1.35931932</v>
      </c>
      <c r="N278" s="93">
        <v>0.050000000000000003</v>
      </c>
      <c r="O278" s="94">
        <f t="shared" si="72"/>
        <v>0.33982983</v>
      </c>
      <c r="P278" s="93">
        <v>0.050000000000000003</v>
      </c>
      <c r="Q278" s="94">
        <f t="shared" si="73"/>
        <v>0.33982983</v>
      </c>
      <c r="R278" s="95">
        <f t="shared" si="74"/>
        <v>4.7599999999999998</v>
      </c>
      <c r="S278" s="96">
        <f t="shared" si="75"/>
        <v>4.7599999999999998</v>
      </c>
      <c r="T278" s="97">
        <f t="shared" si="76"/>
        <v>0.60930495713104404</v>
      </c>
    </row>
    <row r="279" ht="15.95" customHeight="1">
      <c r="A279" s="351" t="s">
        <v>501</v>
      </c>
      <c r="B279" s="388" t="s">
        <v>373</v>
      </c>
      <c r="C279" s="59" t="str">
        <f>VLOOKUP(B279,'New template'!A:L,2,FALSE)</f>
        <v>E01592</v>
      </c>
      <c r="D279" s="389">
        <v>7</v>
      </c>
      <c r="E279" s="390">
        <v>98</v>
      </c>
      <c r="F279" s="391">
        <v>0.25</v>
      </c>
      <c r="G279" s="88">
        <f t="shared" si="66"/>
        <v>73</v>
      </c>
      <c r="H279" s="89">
        <f t="shared" si="78"/>
        <v>10.56091</v>
      </c>
      <c r="I279" s="89">
        <f t="shared" si="68"/>
        <v>73.926369999999991</v>
      </c>
      <c r="J279" s="89">
        <f t="shared" si="69"/>
        <v>1.3729183</v>
      </c>
      <c r="K279" s="90">
        <f t="shared" si="70"/>
        <v>64.315941899999999</v>
      </c>
      <c r="L279" s="91">
        <v>0.20000000000000001</v>
      </c>
      <c r="M279" s="92">
        <f t="shared" si="71"/>
        <v>12.86318838</v>
      </c>
      <c r="N279" s="93">
        <v>0.050000000000000003</v>
      </c>
      <c r="O279" s="94">
        <f t="shared" si="72"/>
        <v>3.2157970950000001</v>
      </c>
      <c r="P279" s="93">
        <v>0.050000000000000003</v>
      </c>
      <c r="Q279" s="94">
        <f t="shared" si="73"/>
        <v>3.2157970950000001</v>
      </c>
      <c r="R279" s="95">
        <f t="shared" si="74"/>
        <v>6.4299999999999997</v>
      </c>
      <c r="S279" s="96">
        <f t="shared" si="75"/>
        <v>45.009999999999998</v>
      </c>
      <c r="T279" s="97">
        <f t="shared" si="76"/>
        <v>0.60884904804604911</v>
      </c>
    </row>
    <row r="280" ht="15.95" customHeight="1">
      <c r="A280" s="351" t="s">
        <v>501</v>
      </c>
      <c r="B280" s="388" t="s">
        <v>136</v>
      </c>
      <c r="C280" s="59" t="str">
        <f>VLOOKUP(B280,'New template'!A:L,2,FALSE)</f>
        <v>E04555</v>
      </c>
      <c r="D280" s="389">
        <v>2</v>
      </c>
      <c r="E280" s="390">
        <v>266</v>
      </c>
      <c r="F280" s="391">
        <v>0.42999999999999999</v>
      </c>
      <c r="G280" s="88">
        <f t="shared" si="66"/>
        <v>151</v>
      </c>
      <c r="H280" s="89">
        <f t="shared" si="78"/>
        <v>21.84517</v>
      </c>
      <c r="I280" s="89">
        <f t="shared" si="68"/>
        <v>43.690339999999999</v>
      </c>
      <c r="J280" s="89">
        <f t="shared" si="69"/>
        <v>2.8398721</v>
      </c>
      <c r="K280" s="90">
        <f t="shared" si="70"/>
        <v>38.010595799999997</v>
      </c>
      <c r="L280" s="91">
        <v>0.20000000000000001</v>
      </c>
      <c r="M280" s="92">
        <f t="shared" si="71"/>
        <v>7.60211916</v>
      </c>
      <c r="N280" s="93">
        <v>0.050000000000000003</v>
      </c>
      <c r="O280" s="94">
        <f t="shared" si="72"/>
        <v>1.90052979</v>
      </c>
      <c r="P280" s="93">
        <v>0.050000000000000003</v>
      </c>
      <c r="Q280" s="94">
        <f t="shared" si="73"/>
        <v>1.90052979</v>
      </c>
      <c r="R280" s="95">
        <f t="shared" si="74"/>
        <v>13.300000000000001</v>
      </c>
      <c r="S280" s="96">
        <f t="shared" si="75"/>
        <v>26.600000000000001</v>
      </c>
      <c r="T280" s="97">
        <f t="shared" si="76"/>
        <v>0.6088302356996993</v>
      </c>
    </row>
    <row r="281" ht="15.95" customHeight="1">
      <c r="A281" s="351" t="s">
        <v>501</v>
      </c>
      <c r="B281" s="388" t="s">
        <v>138</v>
      </c>
      <c r="C281" s="59" t="str">
        <f>VLOOKUP(B281,'New template'!A:L,2,FALSE)</f>
        <v>E05371</v>
      </c>
      <c r="D281" s="389">
        <v>1</v>
      </c>
      <c r="E281" s="390">
        <v>376</v>
      </c>
      <c r="F281" s="391">
        <v>0.54000000000000004</v>
      </c>
      <c r="G281" s="88">
        <f t="shared" si="66"/>
        <v>172</v>
      </c>
      <c r="H281" s="89">
        <f t="shared" si="78"/>
        <v>24.883239999999997</v>
      </c>
      <c r="I281" s="89">
        <f t="shared" si="68"/>
        <v>24.883239999999997</v>
      </c>
      <c r="J281" s="89">
        <f t="shared" si="69"/>
        <v>3.2348211999999998</v>
      </c>
      <c r="K281" s="90">
        <f t="shared" si="70"/>
        <v>21.648418799999998</v>
      </c>
      <c r="L281" s="91">
        <v>0.20000000000000001</v>
      </c>
      <c r="M281" s="92">
        <f t="shared" si="71"/>
        <v>4.32968376</v>
      </c>
      <c r="N281" s="93">
        <v>0.050000000000000003</v>
      </c>
      <c r="O281" s="94">
        <f t="shared" si="72"/>
        <v>1.08242094</v>
      </c>
      <c r="P281" s="93">
        <v>0.050000000000000003</v>
      </c>
      <c r="Q281" s="94">
        <f t="shared" si="73"/>
        <v>1.08242094</v>
      </c>
      <c r="R281" s="95">
        <f t="shared" si="74"/>
        <v>15.15</v>
      </c>
      <c r="S281" s="96">
        <f t="shared" si="75"/>
        <v>15.15</v>
      </c>
      <c r="T281" s="97">
        <f t="shared" si="76"/>
        <v>0.60884354288267939</v>
      </c>
    </row>
    <row r="282" ht="15.95" customHeight="1">
      <c r="A282" s="351" t="s">
        <v>501</v>
      </c>
      <c r="B282" s="388" t="s">
        <v>140</v>
      </c>
      <c r="C282" s="59" t="str">
        <f>VLOOKUP(B282,'New template'!A:L,2,FALSE)</f>
        <v>E05387</v>
      </c>
      <c r="D282" s="389">
        <v>1</v>
      </c>
      <c r="E282" s="390">
        <v>217</v>
      </c>
      <c r="F282" s="391">
        <v>0.65000000000000002</v>
      </c>
      <c r="G282" s="88">
        <f t="shared" si="66"/>
        <v>75</v>
      </c>
      <c r="H282" s="89">
        <f t="shared" si="78"/>
        <v>10.850249999999999</v>
      </c>
      <c r="I282" s="89">
        <f t="shared" si="68"/>
        <v>10.850249999999999</v>
      </c>
      <c r="J282" s="89">
        <f t="shared" si="69"/>
        <v>1.4105325</v>
      </c>
      <c r="K282" s="90">
        <f t="shared" si="70"/>
        <v>9.4397174999999987</v>
      </c>
      <c r="L282" s="91">
        <v>0.20000000000000001</v>
      </c>
      <c r="M282" s="92">
        <f t="shared" si="71"/>
        <v>1.8879434999999998</v>
      </c>
      <c r="N282" s="93">
        <v>0.050000000000000003</v>
      </c>
      <c r="O282" s="94">
        <f t="shared" si="72"/>
        <v>0.47198587499999994</v>
      </c>
      <c r="P282" s="93">
        <v>0.050000000000000003</v>
      </c>
      <c r="Q282" s="94">
        <f t="shared" si="73"/>
        <v>0.47198587499999994</v>
      </c>
      <c r="R282" s="95">
        <f t="shared" si="74"/>
        <v>6.6100000000000003</v>
      </c>
      <c r="S282" s="96">
        <f t="shared" si="75"/>
        <v>6.6100000000000003</v>
      </c>
      <c r="T282" s="97">
        <f t="shared" si="76"/>
        <v>0.60920255293656833</v>
      </c>
    </row>
    <row r="283" ht="15.95" customHeight="1">
      <c r="A283" s="351" t="s">
        <v>501</v>
      </c>
      <c r="B283" s="388" t="s">
        <v>146</v>
      </c>
      <c r="C283" s="59" t="str">
        <f>VLOOKUP(B283,'New template'!A:L,2,FALSE)</f>
        <v>E06292</v>
      </c>
      <c r="D283" s="389">
        <v>1</v>
      </c>
      <c r="E283" s="390">
        <v>398</v>
      </c>
      <c r="F283" s="391">
        <v>0.75</v>
      </c>
      <c r="G283" s="88">
        <f t="shared" si="66"/>
        <v>99</v>
      </c>
      <c r="H283" s="89">
        <f t="shared" si="78"/>
        <v>14.322329999999999</v>
      </c>
      <c r="I283" s="89">
        <f t="shared" si="68"/>
        <v>14.322329999999999</v>
      </c>
      <c r="J283" s="89">
        <f t="shared" si="69"/>
        <v>1.8619029</v>
      </c>
      <c r="K283" s="90">
        <f t="shared" si="70"/>
        <v>12.460427099999999</v>
      </c>
      <c r="L283" s="91">
        <v>0.20000000000000001</v>
      </c>
      <c r="M283" s="92">
        <f t="shared" si="71"/>
        <v>2.49208542</v>
      </c>
      <c r="N283" s="93">
        <v>0.050000000000000003</v>
      </c>
      <c r="O283" s="94">
        <f t="shared" si="72"/>
        <v>0.623021355</v>
      </c>
      <c r="P283" s="93">
        <v>0.050000000000000003</v>
      </c>
      <c r="Q283" s="94">
        <f t="shared" si="73"/>
        <v>0.623021355</v>
      </c>
      <c r="R283" s="95">
        <f t="shared" si="74"/>
        <v>8.7200000000000006</v>
      </c>
      <c r="S283" s="96">
        <f t="shared" si="75"/>
        <v>8.7200000000000006</v>
      </c>
      <c r="T283" s="97">
        <f t="shared" si="76"/>
        <v>0.60883948351979056</v>
      </c>
    </row>
    <row r="284" ht="15.95" customHeight="1">
      <c r="A284" s="351" t="s">
        <v>501</v>
      </c>
      <c r="B284" s="388" t="s">
        <v>150</v>
      </c>
      <c r="C284" s="59" t="str">
        <f>VLOOKUP(B284,'New template'!A:L,2,FALSE)</f>
        <v>E06164</v>
      </c>
      <c r="D284" s="389">
        <v>1</v>
      </c>
      <c r="E284" s="390">
        <v>428</v>
      </c>
      <c r="F284" s="391">
        <v>0.59999999999999998</v>
      </c>
      <c r="G284" s="88">
        <f t="shared" si="66"/>
        <v>171</v>
      </c>
      <c r="H284" s="89">
        <f t="shared" si="78"/>
        <v>24.738569999999999</v>
      </c>
      <c r="I284" s="89">
        <f t="shared" si="68"/>
        <v>24.738569999999999</v>
      </c>
      <c r="J284" s="89">
        <f t="shared" si="69"/>
        <v>3.2160141000000002</v>
      </c>
      <c r="K284" s="90">
        <f t="shared" si="70"/>
        <v>21.5225559</v>
      </c>
      <c r="L284" s="91">
        <v>0.20000000000000001</v>
      </c>
      <c r="M284" s="92">
        <f t="shared" si="71"/>
        <v>4.3045111800000004</v>
      </c>
      <c r="N284" s="93">
        <v>0.050000000000000003</v>
      </c>
      <c r="O284" s="94">
        <f t="shared" si="72"/>
        <v>1.0761277950000001</v>
      </c>
      <c r="P284" s="93">
        <v>0.050000000000000003</v>
      </c>
      <c r="Q284" s="94">
        <f t="shared" si="73"/>
        <v>1.0761277950000001</v>
      </c>
      <c r="R284" s="95">
        <f t="shared" si="74"/>
        <v>15.07</v>
      </c>
      <c r="S284" s="96">
        <f t="shared" si="75"/>
        <v>15.07</v>
      </c>
      <c r="T284" s="97">
        <f t="shared" si="76"/>
        <v>0.60917021476989175</v>
      </c>
    </row>
    <row r="285" ht="15.95" customHeight="1">
      <c r="A285" s="351" t="s">
        <v>501</v>
      </c>
      <c r="B285" s="388" t="s">
        <v>152</v>
      </c>
      <c r="C285" s="59" t="str">
        <f>VLOOKUP(B285,'New template'!A:L,2,FALSE)</f>
        <v>E06165</v>
      </c>
      <c r="D285" s="389">
        <v>2</v>
      </c>
      <c r="E285" s="390">
        <v>468</v>
      </c>
      <c r="F285" s="391">
        <v>0.59999999999999998</v>
      </c>
      <c r="G285" s="88">
        <f t="shared" si="66"/>
        <v>187</v>
      </c>
      <c r="H285" s="89">
        <f t="shared" si="78"/>
        <v>27.053289999999997</v>
      </c>
      <c r="I285" s="89">
        <f t="shared" si="68"/>
        <v>54.106579999999994</v>
      </c>
      <c r="J285" s="89">
        <f t="shared" si="69"/>
        <v>3.5169276999999997</v>
      </c>
      <c r="K285" s="90">
        <f t="shared" si="70"/>
        <v>47.072724599999994</v>
      </c>
      <c r="L285" s="91">
        <v>0.20000000000000001</v>
      </c>
      <c r="M285" s="92">
        <f t="shared" si="71"/>
        <v>9.4145449199999991</v>
      </c>
      <c r="N285" s="93">
        <v>0.050000000000000003</v>
      </c>
      <c r="O285" s="94">
        <f t="shared" si="72"/>
        <v>2.3536362299999998</v>
      </c>
      <c r="P285" s="93">
        <v>0.050000000000000003</v>
      </c>
      <c r="Q285" s="94">
        <f t="shared" si="73"/>
        <v>2.3536362299999998</v>
      </c>
      <c r="R285" s="95">
        <f t="shared" si="74"/>
        <v>16.48</v>
      </c>
      <c r="S285" s="96">
        <f t="shared" si="75"/>
        <v>32.960000000000001</v>
      </c>
      <c r="T285" s="97">
        <f t="shared" si="76"/>
        <v>0.60916805312773425</v>
      </c>
    </row>
    <row r="286" ht="15.95" customHeight="1">
      <c r="A286" s="351" t="s">
        <v>501</v>
      </c>
      <c r="B286" s="388" t="s">
        <v>154</v>
      </c>
      <c r="C286" s="59" t="str">
        <f>VLOOKUP(B286,'New template'!A:L,2,FALSE)</f>
        <v>E05386</v>
      </c>
      <c r="D286" s="389">
        <v>1</v>
      </c>
      <c r="E286" s="390">
        <v>108</v>
      </c>
      <c r="F286" s="391">
        <v>0.5</v>
      </c>
      <c r="G286" s="88">
        <f t="shared" si="66"/>
        <v>54</v>
      </c>
      <c r="H286" s="89">
        <f t="shared" si="78"/>
        <v>7.8121799999999997</v>
      </c>
      <c r="I286" s="89">
        <f t="shared" si="68"/>
        <v>7.8121799999999997</v>
      </c>
      <c r="J286" s="89">
        <f t="shared" si="69"/>
        <v>1.0155833999999999</v>
      </c>
      <c r="K286" s="90">
        <f t="shared" si="70"/>
        <v>6.7965966</v>
      </c>
      <c r="L286" s="91">
        <v>0.20000000000000001</v>
      </c>
      <c r="M286" s="92">
        <f t="shared" si="71"/>
        <v>1.35931932</v>
      </c>
      <c r="N286" s="93">
        <v>0.050000000000000003</v>
      </c>
      <c r="O286" s="94">
        <f t="shared" si="72"/>
        <v>0.33982983</v>
      </c>
      <c r="P286" s="93">
        <v>0.050000000000000003</v>
      </c>
      <c r="Q286" s="94">
        <f t="shared" si="73"/>
        <v>0.33982983</v>
      </c>
      <c r="R286" s="95">
        <f t="shared" si="74"/>
        <v>4.7599999999999998</v>
      </c>
      <c r="S286" s="96">
        <f t="shared" si="75"/>
        <v>4.7599999999999998</v>
      </c>
      <c r="T286" s="97">
        <f t="shared" si="76"/>
        <v>0.60930495713104404</v>
      </c>
    </row>
    <row r="287" ht="15.95" customHeight="1">
      <c r="A287" s="351" t="s">
        <v>501</v>
      </c>
      <c r="B287" s="388" t="s">
        <v>174</v>
      </c>
      <c r="C287" s="59" t="str">
        <f>VLOOKUP(B287,'New template'!A:L,2,FALSE)</f>
        <v>E06098</v>
      </c>
      <c r="D287" s="389">
        <v>28</v>
      </c>
      <c r="E287" s="390">
        <v>298</v>
      </c>
      <c r="F287" s="391">
        <v>0.79000000000000004</v>
      </c>
      <c r="G287" s="88">
        <f t="shared" si="66"/>
        <v>62</v>
      </c>
      <c r="H287" s="89">
        <f t="shared" si="78"/>
        <v>8.9695400000000003</v>
      </c>
      <c r="I287" s="89">
        <f t="shared" si="68"/>
        <v>251.14712</v>
      </c>
      <c r="J287" s="89">
        <f t="shared" si="69"/>
        <v>1.1660402000000001</v>
      </c>
      <c r="K287" s="90">
        <f t="shared" si="70"/>
        <v>218.49799440000001</v>
      </c>
      <c r="L287" s="91">
        <v>0.20000000000000001</v>
      </c>
      <c r="M287" s="92">
        <f t="shared" si="71"/>
        <v>43.699598880000003</v>
      </c>
      <c r="N287" s="93">
        <v>0.050000000000000003</v>
      </c>
      <c r="O287" s="94">
        <f t="shared" si="72"/>
        <v>10.924899720000001</v>
      </c>
      <c r="P287" s="93">
        <v>0.050000000000000003</v>
      </c>
      <c r="Q287" s="94">
        <f t="shared" si="73"/>
        <v>10.924899720000001</v>
      </c>
      <c r="R287" s="95">
        <f t="shared" si="74"/>
        <v>5.46</v>
      </c>
      <c r="S287" s="96">
        <f t="shared" si="75"/>
        <v>152.88</v>
      </c>
      <c r="T287" s="97">
        <f t="shared" si="76"/>
        <v>0.60872686893642258</v>
      </c>
    </row>
    <row r="288" ht="15.95" customHeight="1">
      <c r="A288" s="351" t="s">
        <v>501</v>
      </c>
      <c r="B288" s="388" t="s">
        <v>176</v>
      </c>
      <c r="C288" s="59" t="str">
        <f>VLOOKUP(B288,'New template'!A:L,2,FALSE)</f>
        <v>E02997</v>
      </c>
      <c r="D288" s="389">
        <v>2</v>
      </c>
      <c r="E288" s="390">
        <v>268</v>
      </c>
      <c r="F288" s="391">
        <v>0.90000000000000002</v>
      </c>
      <c r="G288" s="88">
        <f t="shared" si="66"/>
        <v>26</v>
      </c>
      <c r="H288" s="89">
        <f t="shared" si="78"/>
        <v>3.7614199999999998</v>
      </c>
      <c r="I288" s="89">
        <f t="shared" si="68"/>
        <v>7.5228399999999995</v>
      </c>
      <c r="J288" s="89">
        <f t="shared" si="69"/>
        <v>0.48898459999999999</v>
      </c>
      <c r="K288" s="90">
        <f t="shared" si="70"/>
        <v>6.5448708</v>
      </c>
      <c r="L288" s="91">
        <v>0.20000000000000001</v>
      </c>
      <c r="M288" s="92">
        <f t="shared" si="71"/>
        <v>1.30897416</v>
      </c>
      <c r="N288" s="93">
        <v>0.050000000000000003</v>
      </c>
      <c r="O288" s="94">
        <f t="shared" si="72"/>
        <v>0.32724354</v>
      </c>
      <c r="P288" s="93">
        <v>0.050000000000000003</v>
      </c>
      <c r="Q288" s="94">
        <f t="shared" si="73"/>
        <v>0.32724354</v>
      </c>
      <c r="R288" s="95">
        <f t="shared" si="74"/>
        <v>2.29</v>
      </c>
      <c r="S288" s="96">
        <f t="shared" si="75"/>
        <v>4.5800000000000001</v>
      </c>
      <c r="T288" s="97">
        <f t="shared" si="76"/>
        <v>0.6088126292729874</v>
      </c>
    </row>
    <row r="289" ht="15.95" customHeight="1">
      <c r="A289" s="351" t="s">
        <v>501</v>
      </c>
      <c r="B289" s="388" t="s">
        <v>158</v>
      </c>
      <c r="C289" s="59" t="str">
        <f>VLOOKUP(B289,'New template'!A:L,2,FALSE)</f>
        <v>E01970</v>
      </c>
      <c r="D289" s="389">
        <v>1</v>
      </c>
      <c r="E289" s="390">
        <v>268</v>
      </c>
      <c r="F289" s="391">
        <v>0.90000000000000002</v>
      </c>
      <c r="G289" s="88">
        <f t="shared" si="66"/>
        <v>26</v>
      </c>
      <c r="H289" s="89">
        <f t="shared" si="78"/>
        <v>3.7614199999999998</v>
      </c>
      <c r="I289" s="89">
        <f t="shared" si="68"/>
        <v>3.7614199999999998</v>
      </c>
      <c r="J289" s="89">
        <f t="shared" si="69"/>
        <v>0.48898459999999999</v>
      </c>
      <c r="K289" s="90">
        <f t="shared" si="70"/>
        <v>3.2724354</v>
      </c>
      <c r="L289" s="91">
        <v>0.20000000000000001</v>
      </c>
      <c r="M289" s="92">
        <f t="shared" si="71"/>
        <v>0.65448708</v>
      </c>
      <c r="N289" s="93">
        <v>0.050000000000000003</v>
      </c>
      <c r="O289" s="94">
        <f t="shared" si="72"/>
        <v>0.16362177</v>
      </c>
      <c r="P289" s="93">
        <v>0.050000000000000003</v>
      </c>
      <c r="Q289" s="94">
        <f t="shared" si="73"/>
        <v>0.16362177</v>
      </c>
      <c r="R289" s="95">
        <f t="shared" si="74"/>
        <v>2.29</v>
      </c>
      <c r="S289" s="96">
        <f t="shared" si="75"/>
        <v>2.29</v>
      </c>
      <c r="T289" s="97">
        <f t="shared" si="76"/>
        <v>0.6088126292729874</v>
      </c>
    </row>
    <row r="290" ht="15.95" customHeight="1">
      <c r="A290" s="351" t="s">
        <v>501</v>
      </c>
      <c r="B290" s="388" t="s">
        <v>168</v>
      </c>
      <c r="C290" s="59" t="str">
        <f>VLOOKUP(B290,'New template'!A:L,2,FALSE)</f>
        <v>E03367</v>
      </c>
      <c r="D290" s="389">
        <v>2</v>
      </c>
      <c r="E290" s="390">
        <v>328</v>
      </c>
      <c r="F290" s="391">
        <v>0.90000000000000002</v>
      </c>
      <c r="G290" s="88">
        <f t="shared" si="66"/>
        <v>32</v>
      </c>
      <c r="H290" s="89">
        <f t="shared" si="78"/>
        <v>4.6294399999999998</v>
      </c>
      <c r="I290" s="89">
        <f t="shared" si="68"/>
        <v>9.2588799999999996</v>
      </c>
      <c r="J290" s="89">
        <f t="shared" si="69"/>
        <v>0.60182720000000001</v>
      </c>
      <c r="K290" s="90">
        <f t="shared" si="70"/>
        <v>8.0552256</v>
      </c>
      <c r="L290" s="91">
        <v>0.20000000000000001</v>
      </c>
      <c r="M290" s="92">
        <f t="shared" si="71"/>
        <v>1.61104512</v>
      </c>
      <c r="N290" s="93">
        <v>0.050000000000000003</v>
      </c>
      <c r="O290" s="94">
        <f t="shared" si="72"/>
        <v>0.40276128</v>
      </c>
      <c r="P290" s="93">
        <v>0.050000000000000003</v>
      </c>
      <c r="Q290" s="94">
        <f t="shared" si="73"/>
        <v>0.40276128</v>
      </c>
      <c r="R290" s="95">
        <f t="shared" si="74"/>
        <v>2.8199999999999998</v>
      </c>
      <c r="S290" s="96">
        <f t="shared" si="75"/>
        <v>5.6399999999999997</v>
      </c>
      <c r="T290" s="97">
        <f t="shared" si="76"/>
        <v>0.60914495057717566</v>
      </c>
    </row>
    <row r="291" ht="15.95" customHeight="1">
      <c r="A291" s="351" t="s">
        <v>501</v>
      </c>
      <c r="B291" s="388" t="s">
        <v>517</v>
      </c>
      <c r="C291" s="59" t="s">
        <v>601</v>
      </c>
      <c r="D291" s="389">
        <v>1</v>
      </c>
      <c r="E291" s="390">
        <v>178</v>
      </c>
      <c r="F291" s="391">
        <v>0.25</v>
      </c>
      <c r="G291" s="88">
        <f t="shared" si="66"/>
        <v>133</v>
      </c>
      <c r="H291" s="89">
        <f t="shared" si="78"/>
        <v>19.241109999999999</v>
      </c>
      <c r="I291" s="89">
        <f t="shared" si="68"/>
        <v>19.241109999999999</v>
      </c>
      <c r="J291" s="89">
        <f t="shared" si="69"/>
        <v>2.5013443</v>
      </c>
      <c r="K291" s="90">
        <f t="shared" si="70"/>
        <v>16.7397657</v>
      </c>
      <c r="L291" s="91">
        <v>0.20000000000000001</v>
      </c>
      <c r="M291" s="92">
        <f t="shared" si="71"/>
        <v>3.34795314</v>
      </c>
      <c r="N291" s="93">
        <v>0.050000000000000003</v>
      </c>
      <c r="O291" s="94">
        <f t="shared" si="72"/>
        <v>0.836988285</v>
      </c>
      <c r="P291" s="93">
        <v>0.050000000000000003</v>
      </c>
      <c r="Q291" s="94">
        <f t="shared" si="73"/>
        <v>0.836988285</v>
      </c>
      <c r="R291" s="95">
        <f t="shared" si="74"/>
        <v>11.720000000000001</v>
      </c>
      <c r="S291" s="96">
        <f t="shared" si="75"/>
        <v>11.720000000000001</v>
      </c>
      <c r="T291" s="97">
        <f t="shared" si="76"/>
        <v>0.60911246804368357</v>
      </c>
    </row>
    <row r="292" ht="15.95" customHeight="1">
      <c r="A292" s="351" t="s">
        <v>501</v>
      </c>
      <c r="B292" s="388" t="s">
        <v>188</v>
      </c>
      <c r="C292" s="59" t="str">
        <f>VLOOKUP(B292,'New template'!A:L,2,FALSE)</f>
        <v>E03557</v>
      </c>
      <c r="D292" s="389">
        <v>1</v>
      </c>
      <c r="E292" s="390">
        <v>328</v>
      </c>
      <c r="F292" s="391">
        <v>0.83999999999999997</v>
      </c>
      <c r="G292" s="88">
        <f t="shared" si="66"/>
        <v>52</v>
      </c>
      <c r="H292" s="89">
        <f t="shared" si="78"/>
        <v>7.5228399999999995</v>
      </c>
      <c r="I292" s="89">
        <f t="shared" si="68"/>
        <v>7.5228399999999995</v>
      </c>
      <c r="J292" s="89">
        <f t="shared" si="69"/>
        <v>0.97796919999999998</v>
      </c>
      <c r="K292" s="90">
        <f t="shared" si="70"/>
        <v>6.5448708</v>
      </c>
      <c r="L292" s="91">
        <v>0.20000000000000001</v>
      </c>
      <c r="M292" s="92">
        <f t="shared" si="71"/>
        <v>1.30897416</v>
      </c>
      <c r="N292" s="93">
        <v>0.050000000000000003</v>
      </c>
      <c r="O292" s="94">
        <f t="shared" si="72"/>
        <v>0.32724354</v>
      </c>
      <c r="P292" s="93">
        <v>0.050000000000000003</v>
      </c>
      <c r="Q292" s="94">
        <f t="shared" si="73"/>
        <v>0.32724354</v>
      </c>
      <c r="R292" s="95">
        <f t="shared" si="74"/>
        <v>4.5800000000000001</v>
      </c>
      <c r="S292" s="96">
        <f t="shared" si="75"/>
        <v>4.5800000000000001</v>
      </c>
      <c r="T292" s="97">
        <f t="shared" si="76"/>
        <v>0.6088126292729874</v>
      </c>
    </row>
    <row r="293" ht="15.95" customHeight="1">
      <c r="A293" s="351" t="s">
        <v>501</v>
      </c>
      <c r="B293" s="388" t="s">
        <v>190</v>
      </c>
      <c r="C293" s="59" t="str">
        <f>VLOOKUP(B293,'New template'!A:L,2,FALSE)</f>
        <v>E04727</v>
      </c>
      <c r="D293" s="389">
        <v>5</v>
      </c>
      <c r="E293" s="390">
        <v>398</v>
      </c>
      <c r="F293" s="391">
        <v>0.84999999999999998</v>
      </c>
      <c r="G293" s="88">
        <f t="shared" si="66"/>
        <v>59</v>
      </c>
      <c r="H293" s="89">
        <f t="shared" si="78"/>
        <v>8.5355299999999996</v>
      </c>
      <c r="I293" s="89">
        <f t="shared" si="68"/>
        <v>42.67765</v>
      </c>
      <c r="J293" s="89">
        <f t="shared" si="69"/>
        <v>1.1096189000000001</v>
      </c>
      <c r="K293" s="90">
        <f t="shared" si="70"/>
        <v>37.129555499999995</v>
      </c>
      <c r="L293" s="91">
        <v>0.20000000000000001</v>
      </c>
      <c r="M293" s="92">
        <f t="shared" si="71"/>
        <v>7.4259110999999995</v>
      </c>
      <c r="N293" s="93">
        <v>0.050000000000000003</v>
      </c>
      <c r="O293" s="94">
        <f t="shared" si="72"/>
        <v>1.8564777749999999</v>
      </c>
      <c r="P293" s="93">
        <v>0.050000000000000003</v>
      </c>
      <c r="Q293" s="94">
        <f t="shared" si="73"/>
        <v>1.8564777749999999</v>
      </c>
      <c r="R293" s="95">
        <f t="shared" si="74"/>
        <v>5.2000000000000002</v>
      </c>
      <c r="S293" s="96">
        <f t="shared" si="75"/>
        <v>26</v>
      </c>
      <c r="T293" s="97">
        <f t="shared" si="76"/>
        <v>0.60921817391538657</v>
      </c>
    </row>
    <row r="294" ht="15.95" customHeight="1">
      <c r="A294" s="351" t="s">
        <v>501</v>
      </c>
      <c r="B294" s="388" t="s">
        <v>192</v>
      </c>
      <c r="C294" s="59" t="str">
        <f>VLOOKUP(B294,'New template'!A:L,2,FALSE)</f>
        <v>E05643</v>
      </c>
      <c r="D294" s="389">
        <v>2</v>
      </c>
      <c r="E294" s="390">
        <v>518</v>
      </c>
      <c r="F294" s="391">
        <v>0.80000000000000004</v>
      </c>
      <c r="G294" s="88">
        <f t="shared" si="66"/>
        <v>103</v>
      </c>
      <c r="H294" s="89">
        <f t="shared" si="78"/>
        <v>14.901009999999999</v>
      </c>
      <c r="I294" s="89">
        <f t="shared" si="68"/>
        <v>29.802019999999999</v>
      </c>
      <c r="J294" s="89">
        <f t="shared" si="69"/>
        <v>1.9371312999999999</v>
      </c>
      <c r="K294" s="90">
        <f t="shared" si="70"/>
        <v>25.927757399999997</v>
      </c>
      <c r="L294" s="91">
        <v>0.20000000000000001</v>
      </c>
      <c r="M294" s="92">
        <f t="shared" si="71"/>
        <v>5.18555148</v>
      </c>
      <c r="N294" s="93">
        <v>0.050000000000000003</v>
      </c>
      <c r="O294" s="94">
        <f t="shared" si="72"/>
        <v>1.29638787</v>
      </c>
      <c r="P294" s="93">
        <v>0.050000000000000003</v>
      </c>
      <c r="Q294" s="94">
        <f t="shared" si="73"/>
        <v>1.29638787</v>
      </c>
      <c r="R294" s="95">
        <f t="shared" si="74"/>
        <v>9.0700000000000003</v>
      </c>
      <c r="S294" s="96">
        <f t="shared" si="75"/>
        <v>18.140000000000001</v>
      </c>
      <c r="T294" s="97">
        <f t="shared" si="76"/>
        <v>0.60868357245582683</v>
      </c>
    </row>
    <row r="295" ht="15.95" customHeight="1">
      <c r="A295" s="351" t="s">
        <v>501</v>
      </c>
      <c r="B295" s="388" t="s">
        <v>196</v>
      </c>
      <c r="C295" s="59" t="str">
        <f>VLOOKUP(B295,'New template'!A:L,2,FALSE)</f>
        <v>E05472</v>
      </c>
      <c r="D295" s="389">
        <v>3</v>
      </c>
      <c r="E295" s="390">
        <v>498</v>
      </c>
      <c r="F295" s="391">
        <v>0.75</v>
      </c>
      <c r="G295" s="88">
        <f t="shared" si="66"/>
        <v>124</v>
      </c>
      <c r="H295" s="89">
        <f t="shared" si="78"/>
        <v>17.939080000000001</v>
      </c>
      <c r="I295" s="89">
        <f t="shared" si="68"/>
        <v>53.817239999999998</v>
      </c>
      <c r="J295" s="89">
        <f t="shared" si="69"/>
        <v>2.3320804000000002</v>
      </c>
      <c r="K295" s="90">
        <f t="shared" si="70"/>
        <v>46.820998799999998</v>
      </c>
      <c r="L295" s="91">
        <v>0.20000000000000001</v>
      </c>
      <c r="M295" s="92">
        <f t="shared" si="71"/>
        <v>9.36419976</v>
      </c>
      <c r="N295" s="93">
        <v>0.050000000000000003</v>
      </c>
      <c r="O295" s="94">
        <f t="shared" si="72"/>
        <v>2.34104994</v>
      </c>
      <c r="P295" s="93">
        <v>0.050000000000000003</v>
      </c>
      <c r="Q295" s="94">
        <f t="shared" si="73"/>
        <v>2.34104994</v>
      </c>
      <c r="R295" s="95">
        <f t="shared" si="74"/>
        <v>10.92</v>
      </c>
      <c r="S295" s="96">
        <f t="shared" si="75"/>
        <v>32.759999999999998</v>
      </c>
      <c r="T295" s="97">
        <f t="shared" si="76"/>
        <v>0.60872686893642258</v>
      </c>
    </row>
    <row r="296" ht="15.95" customHeight="1">
      <c r="A296" s="351" t="s">
        <v>501</v>
      </c>
      <c r="B296" s="388" t="s">
        <v>200</v>
      </c>
      <c r="C296" s="59" t="str">
        <f>VLOOKUP(B296,'New template'!A:L,2,FALSE)</f>
        <v>E06306</v>
      </c>
      <c r="D296" s="389">
        <v>3</v>
      </c>
      <c r="E296" s="390">
        <v>298</v>
      </c>
      <c r="F296" s="391">
        <v>0.5</v>
      </c>
      <c r="G296" s="88">
        <f t="shared" si="66"/>
        <v>149</v>
      </c>
      <c r="H296" s="89">
        <f t="shared" si="78"/>
        <v>21.55583</v>
      </c>
      <c r="I296" s="89">
        <f t="shared" si="68"/>
        <v>64.667490000000001</v>
      </c>
      <c r="J296" s="89">
        <f t="shared" si="69"/>
        <v>2.8022579000000003</v>
      </c>
      <c r="K296" s="90">
        <f t="shared" si="70"/>
        <v>56.260716299999999</v>
      </c>
      <c r="L296" s="91">
        <v>0.20000000000000001</v>
      </c>
      <c r="M296" s="92">
        <f t="shared" si="71"/>
        <v>11.25214326</v>
      </c>
      <c r="N296" s="93">
        <v>0.050000000000000003</v>
      </c>
      <c r="O296" s="94">
        <f t="shared" si="72"/>
        <v>2.8130358150000001</v>
      </c>
      <c r="P296" s="93">
        <v>0.050000000000000003</v>
      </c>
      <c r="Q296" s="94">
        <f t="shared" si="73"/>
        <v>2.8130358150000001</v>
      </c>
      <c r="R296" s="95">
        <f t="shared" si="74"/>
        <v>13.130000000000001</v>
      </c>
      <c r="S296" s="96">
        <f t="shared" si="75"/>
        <v>39.390000000000001</v>
      </c>
      <c r="T296" s="97">
        <f t="shared" si="76"/>
        <v>0.60911595610097125</v>
      </c>
    </row>
    <row r="297" ht="15.95" customHeight="1">
      <c r="A297" s="351" t="s">
        <v>501</v>
      </c>
      <c r="B297" s="388" t="s">
        <v>202</v>
      </c>
      <c r="C297" s="59" t="str">
        <f>VLOOKUP(B297,'New template'!A:L,2,FALSE)</f>
        <v>E02875</v>
      </c>
      <c r="D297" s="389">
        <v>1</v>
      </c>
      <c r="E297" s="390">
        <v>298</v>
      </c>
      <c r="F297" s="391">
        <v>0.90000000000000002</v>
      </c>
      <c r="G297" s="88">
        <f t="shared" si="66"/>
        <v>29</v>
      </c>
      <c r="H297" s="89">
        <f t="shared" si="78"/>
        <v>4.19543</v>
      </c>
      <c r="I297" s="89">
        <f t="shared" si="68"/>
        <v>4.19543</v>
      </c>
      <c r="J297" s="89">
        <f t="shared" si="69"/>
        <v>0.5454059</v>
      </c>
      <c r="K297" s="90">
        <f t="shared" si="70"/>
        <v>3.6500241</v>
      </c>
      <c r="L297" s="91">
        <v>0.20000000000000001</v>
      </c>
      <c r="M297" s="92">
        <f t="shared" si="71"/>
        <v>0.73000482</v>
      </c>
      <c r="N297" s="93">
        <v>0.050000000000000003</v>
      </c>
      <c r="O297" s="94">
        <f t="shared" si="72"/>
        <v>0.182501205</v>
      </c>
      <c r="P297" s="93">
        <v>0.050000000000000003</v>
      </c>
      <c r="Q297" s="94">
        <f t="shared" si="73"/>
        <v>0.182501205</v>
      </c>
      <c r="R297" s="95">
        <f t="shared" si="74"/>
        <v>2.5600000000000001</v>
      </c>
      <c r="S297" s="96">
        <f t="shared" si="75"/>
        <v>2.5600000000000001</v>
      </c>
      <c r="T297" s="97">
        <f t="shared" si="76"/>
        <v>0.61018775191100794</v>
      </c>
    </row>
    <row r="298" ht="15.95" customHeight="1">
      <c r="A298" s="351" t="s">
        <v>501</v>
      </c>
      <c r="B298" s="388" t="s">
        <v>206</v>
      </c>
      <c r="C298" s="59" t="str">
        <f>VLOOKUP(B298,'New template'!A:L,2,FALSE)</f>
        <v>E05697</v>
      </c>
      <c r="D298" s="389">
        <v>1</v>
      </c>
      <c r="E298" s="390">
        <v>248</v>
      </c>
      <c r="F298" s="391">
        <v>0.59999999999999998</v>
      </c>
      <c r="G298" s="88">
        <f t="shared" si="66"/>
        <v>99</v>
      </c>
      <c r="H298" s="89">
        <f t="shared" si="78"/>
        <v>14.322329999999999</v>
      </c>
      <c r="I298" s="89">
        <f t="shared" si="68"/>
        <v>14.322329999999999</v>
      </c>
      <c r="J298" s="89">
        <f t="shared" si="69"/>
        <v>1.8619029</v>
      </c>
      <c r="K298" s="90">
        <f t="shared" si="70"/>
        <v>12.460427099999999</v>
      </c>
      <c r="L298" s="91">
        <v>0.20000000000000001</v>
      </c>
      <c r="M298" s="92">
        <f t="shared" si="71"/>
        <v>2.49208542</v>
      </c>
      <c r="N298" s="93">
        <v>0.050000000000000003</v>
      </c>
      <c r="O298" s="94">
        <f t="shared" si="72"/>
        <v>0.623021355</v>
      </c>
      <c r="P298" s="93">
        <v>0.050000000000000003</v>
      </c>
      <c r="Q298" s="94">
        <f t="shared" si="73"/>
        <v>0.623021355</v>
      </c>
      <c r="R298" s="95">
        <f t="shared" si="74"/>
        <v>8.7200000000000006</v>
      </c>
      <c r="S298" s="96">
        <f t="shared" si="75"/>
        <v>8.7200000000000006</v>
      </c>
      <c r="T298" s="97">
        <f t="shared" si="76"/>
        <v>0.60883948351979056</v>
      </c>
    </row>
    <row r="299" ht="15.95" customHeight="1">
      <c r="A299" s="351" t="s">
        <v>501</v>
      </c>
      <c r="B299" s="388" t="s">
        <v>216</v>
      </c>
      <c r="C299" s="59" t="str">
        <f>VLOOKUP(B299,'New template'!A:L,2,FALSE)</f>
        <v>E03632</v>
      </c>
      <c r="D299" s="389">
        <v>4</v>
      </c>
      <c r="E299" s="390">
        <v>248</v>
      </c>
      <c r="F299" s="391">
        <v>0.75</v>
      </c>
      <c r="G299" s="88">
        <f t="shared" si="66"/>
        <v>62</v>
      </c>
      <c r="H299" s="89">
        <f t="shared" si="78"/>
        <v>8.9695400000000003</v>
      </c>
      <c r="I299" s="89">
        <f t="shared" si="68"/>
        <v>35.878160000000001</v>
      </c>
      <c r="J299" s="89">
        <f t="shared" si="69"/>
        <v>1.1660402000000001</v>
      </c>
      <c r="K299" s="90">
        <f t="shared" si="70"/>
        <v>31.2139992</v>
      </c>
      <c r="L299" s="91">
        <v>0.20000000000000001</v>
      </c>
      <c r="M299" s="92">
        <f t="shared" si="71"/>
        <v>6.24279984</v>
      </c>
      <c r="N299" s="93">
        <v>0.050000000000000003</v>
      </c>
      <c r="O299" s="94">
        <f t="shared" si="72"/>
        <v>1.56069996</v>
      </c>
      <c r="P299" s="93">
        <v>0.050000000000000003</v>
      </c>
      <c r="Q299" s="94">
        <f t="shared" si="73"/>
        <v>1.56069996</v>
      </c>
      <c r="R299" s="95">
        <f t="shared" si="74"/>
        <v>5.46</v>
      </c>
      <c r="S299" s="96">
        <f t="shared" si="75"/>
        <v>21.84</v>
      </c>
      <c r="T299" s="97">
        <f t="shared" si="76"/>
        <v>0.60872686893642258</v>
      </c>
    </row>
    <row r="300" ht="15.95" customHeight="1">
      <c r="A300" s="351" t="s">
        <v>501</v>
      </c>
      <c r="B300" s="388" t="s">
        <v>306</v>
      </c>
      <c r="C300" s="59" t="str">
        <f>VLOOKUP(B300,'New template'!A:L,2,FALSE)</f>
        <v>L00033</v>
      </c>
      <c r="D300" s="389">
        <v>1</v>
      </c>
      <c r="E300" s="390">
        <v>298</v>
      </c>
      <c r="F300" s="391">
        <v>0.33000000000000002</v>
      </c>
      <c r="G300" s="88">
        <f t="shared" si="66"/>
        <v>199</v>
      </c>
      <c r="H300" s="89">
        <f t="shared" si="78"/>
        <v>28.78933</v>
      </c>
      <c r="I300" s="89">
        <f t="shared" si="68"/>
        <v>28.78933</v>
      </c>
      <c r="J300" s="89">
        <f t="shared" si="69"/>
        <v>3.7426129000000001</v>
      </c>
      <c r="K300" s="90">
        <f t="shared" si="70"/>
        <v>25.046717099999999</v>
      </c>
      <c r="L300" s="91">
        <v>0.20000000000000001</v>
      </c>
      <c r="M300" s="92">
        <f t="shared" si="71"/>
        <v>5.0093434200000004</v>
      </c>
      <c r="N300" s="93">
        <v>0.050000000000000003</v>
      </c>
      <c r="O300" s="94">
        <f t="shared" si="72"/>
        <v>1.2523358550000001</v>
      </c>
      <c r="P300" s="93">
        <v>0.050000000000000003</v>
      </c>
      <c r="Q300" s="94">
        <f t="shared" si="73"/>
        <v>1.2523358550000001</v>
      </c>
      <c r="R300" s="95">
        <f t="shared" si="74"/>
        <v>17.530000000000001</v>
      </c>
      <c r="S300" s="96">
        <f t="shared" si="75"/>
        <v>17.530000000000001</v>
      </c>
      <c r="T300" s="97">
        <f t="shared" si="76"/>
        <v>0.60890614682592481</v>
      </c>
    </row>
    <row r="301" ht="15.95" customHeight="1">
      <c r="A301" s="351" t="s">
        <v>501</v>
      </c>
      <c r="B301" s="388" t="s">
        <v>308</v>
      </c>
      <c r="C301" s="59" t="str">
        <f>VLOOKUP(B301,'New template'!A:L,2,FALSE)</f>
        <v>L00034</v>
      </c>
      <c r="D301" s="389">
        <v>2</v>
      </c>
      <c r="E301" s="390">
        <v>498</v>
      </c>
      <c r="F301" s="391">
        <v>0.29999999999999999</v>
      </c>
      <c r="G301" s="88">
        <f t="shared" si="66"/>
        <v>348</v>
      </c>
      <c r="H301" s="89">
        <f t="shared" ref="H301:H317" si="79">G301*$C$6</f>
        <v>50.34516</v>
      </c>
      <c r="I301" s="89">
        <f t="shared" si="68"/>
        <v>100.69032</v>
      </c>
      <c r="J301" s="89">
        <f t="shared" si="69"/>
        <v>6.5448708</v>
      </c>
      <c r="K301" s="90">
        <f t="shared" si="70"/>
        <v>87.600578400000003</v>
      </c>
      <c r="L301" s="91">
        <v>0.20000000000000001</v>
      </c>
      <c r="M301" s="92">
        <f t="shared" si="71"/>
        <v>17.52011568</v>
      </c>
      <c r="N301" s="93">
        <v>0.050000000000000003</v>
      </c>
      <c r="O301" s="94">
        <f t="shared" si="72"/>
        <v>4.38002892</v>
      </c>
      <c r="P301" s="93">
        <v>0.050000000000000003</v>
      </c>
      <c r="Q301" s="94">
        <f t="shared" si="73"/>
        <v>4.38002892</v>
      </c>
      <c r="R301" s="95">
        <f t="shared" si="74"/>
        <v>30.66</v>
      </c>
      <c r="S301" s="96">
        <f t="shared" si="75"/>
        <v>61.32</v>
      </c>
      <c r="T301" s="97">
        <f t="shared" si="76"/>
        <v>0.60899597895805679</v>
      </c>
    </row>
    <row r="302" ht="15.95" customHeight="1">
      <c r="A302" s="351" t="s">
        <v>501</v>
      </c>
      <c r="B302" s="388" t="s">
        <v>310</v>
      </c>
      <c r="C302" s="59" t="str">
        <f>VLOOKUP(B302,'New template'!A:L,2,FALSE)</f>
        <v>L00035</v>
      </c>
      <c r="D302" s="389">
        <v>1</v>
      </c>
      <c r="E302" s="390">
        <v>638</v>
      </c>
      <c r="F302" s="391">
        <v>0.29999999999999999</v>
      </c>
      <c r="G302" s="88">
        <f t="shared" si="66"/>
        <v>446</v>
      </c>
      <c r="H302" s="89">
        <f t="shared" si="79"/>
        <v>64.522819999999996</v>
      </c>
      <c r="I302" s="89">
        <f t="shared" si="68"/>
        <v>64.522819999999996</v>
      </c>
      <c r="J302" s="89">
        <f t="shared" si="69"/>
        <v>8.3879666000000004</v>
      </c>
      <c r="K302" s="90">
        <f t="shared" si="70"/>
        <v>56.134853399999997</v>
      </c>
      <c r="L302" s="91">
        <v>0.20000000000000001</v>
      </c>
      <c r="M302" s="92">
        <f t="shared" si="71"/>
        <v>11.226970680000001</v>
      </c>
      <c r="N302" s="93">
        <v>0.050000000000000003</v>
      </c>
      <c r="O302" s="94">
        <f t="shared" si="72"/>
        <v>2.8067426700000002</v>
      </c>
      <c r="P302" s="93">
        <v>0.050000000000000003</v>
      </c>
      <c r="Q302" s="94">
        <f t="shared" si="73"/>
        <v>2.8067426700000002</v>
      </c>
      <c r="R302" s="95">
        <f t="shared" si="74"/>
        <v>39.289999999999999</v>
      </c>
      <c r="S302" s="96">
        <f t="shared" si="75"/>
        <v>39.289999999999999</v>
      </c>
      <c r="T302" s="97">
        <f t="shared" si="76"/>
        <v>0.60893184767807729</v>
      </c>
    </row>
    <row r="303" ht="15.95" customHeight="1">
      <c r="A303" s="351" t="s">
        <v>501</v>
      </c>
      <c r="B303" s="388" t="s">
        <v>218</v>
      </c>
      <c r="C303" s="59" t="str">
        <f>VLOOKUP(B303,'New template'!A:L,2,FALSE)</f>
        <v>E03060</v>
      </c>
      <c r="D303" s="389">
        <v>1</v>
      </c>
      <c r="E303" s="390">
        <v>298</v>
      </c>
      <c r="F303" s="391">
        <v>0.83999999999999997</v>
      </c>
      <c r="G303" s="88">
        <f t="shared" si="66"/>
        <v>47</v>
      </c>
      <c r="H303" s="89">
        <f t="shared" si="79"/>
        <v>6.7994899999999996</v>
      </c>
      <c r="I303" s="89">
        <f t="shared" si="68"/>
        <v>6.7994899999999996</v>
      </c>
      <c r="J303" s="89">
        <f t="shared" si="69"/>
        <v>0.88393369999999993</v>
      </c>
      <c r="K303" s="90">
        <f t="shared" si="70"/>
        <v>5.9155562999999995</v>
      </c>
      <c r="L303" s="91">
        <v>0.20000000000000001</v>
      </c>
      <c r="M303" s="92">
        <f t="shared" si="71"/>
        <v>1.18311126</v>
      </c>
      <c r="N303" s="93">
        <v>0.050000000000000003</v>
      </c>
      <c r="O303" s="94">
        <f t="shared" si="72"/>
        <v>0.295777815</v>
      </c>
      <c r="P303" s="93">
        <v>0.050000000000000003</v>
      </c>
      <c r="Q303" s="94">
        <f t="shared" si="73"/>
        <v>0.295777815</v>
      </c>
      <c r="R303" s="95">
        <f t="shared" si="74"/>
        <v>4.1399999999999997</v>
      </c>
      <c r="S303" s="96">
        <f t="shared" si="75"/>
        <v>4.1399999999999997</v>
      </c>
      <c r="T303" s="97">
        <f t="shared" si="76"/>
        <v>0.6088691946013598</v>
      </c>
    </row>
    <row r="304" ht="15.95" customHeight="1">
      <c r="A304" s="351" t="s">
        <v>501</v>
      </c>
      <c r="B304" s="388" t="s">
        <v>356</v>
      </c>
      <c r="C304" s="40" t="s">
        <v>221</v>
      </c>
      <c r="D304" s="389">
        <v>4</v>
      </c>
      <c r="E304" s="390">
        <v>498</v>
      </c>
      <c r="F304" s="391">
        <v>0.81000000000000005</v>
      </c>
      <c r="G304" s="88">
        <f t="shared" si="66"/>
        <v>94</v>
      </c>
      <c r="H304" s="89">
        <f t="shared" si="79"/>
        <v>13.598979999999999</v>
      </c>
      <c r="I304" s="89">
        <f t="shared" si="68"/>
        <v>54.395919999999997</v>
      </c>
      <c r="J304" s="89">
        <f t="shared" si="69"/>
        <v>1.7678673999999999</v>
      </c>
      <c r="K304" s="90">
        <f t="shared" si="70"/>
        <v>47.324450399999996</v>
      </c>
      <c r="L304" s="91">
        <v>0.20000000000000001</v>
      </c>
      <c r="M304" s="92">
        <f t="shared" si="71"/>
        <v>9.46489008</v>
      </c>
      <c r="N304" s="93">
        <v>0.050000000000000003</v>
      </c>
      <c r="O304" s="94">
        <f t="shared" si="72"/>
        <v>2.36622252</v>
      </c>
      <c r="P304" s="93">
        <v>0.050000000000000003</v>
      </c>
      <c r="Q304" s="94">
        <f t="shared" si="73"/>
        <v>2.36622252</v>
      </c>
      <c r="R304" s="95">
        <f t="shared" si="74"/>
        <v>8.2799999999999994</v>
      </c>
      <c r="S304" s="96">
        <f t="shared" si="75"/>
        <v>33.119999999999997</v>
      </c>
      <c r="T304" s="97">
        <f t="shared" si="76"/>
        <v>0.6088691946013598</v>
      </c>
    </row>
    <row r="305" ht="15.95" customHeight="1">
      <c r="A305" s="351" t="s">
        <v>501</v>
      </c>
      <c r="B305" s="388" t="s">
        <v>222</v>
      </c>
      <c r="C305" s="59" t="str">
        <f>VLOOKUP(B305,'New template'!A:L,2,FALSE)</f>
        <v>E06120</v>
      </c>
      <c r="D305" s="389">
        <v>6</v>
      </c>
      <c r="E305" s="390">
        <v>298</v>
      </c>
      <c r="F305" s="391">
        <v>0.75</v>
      </c>
      <c r="G305" s="88">
        <f t="shared" si="66"/>
        <v>74</v>
      </c>
      <c r="H305" s="89">
        <f t="shared" si="79"/>
        <v>10.705579999999999</v>
      </c>
      <c r="I305" s="89">
        <f t="shared" si="68"/>
        <v>64.23348</v>
      </c>
      <c r="J305" s="89">
        <f t="shared" si="69"/>
        <v>1.3917253999999999</v>
      </c>
      <c r="K305" s="90">
        <f t="shared" si="70"/>
        <v>55.883127599999995</v>
      </c>
      <c r="L305" s="91">
        <v>0.20000000000000001</v>
      </c>
      <c r="M305" s="92">
        <f t="shared" si="71"/>
        <v>11.17662552</v>
      </c>
      <c r="N305" s="93">
        <v>0.050000000000000003</v>
      </c>
      <c r="O305" s="94">
        <f t="shared" si="72"/>
        <v>2.79415638</v>
      </c>
      <c r="P305" s="93">
        <v>0.050000000000000003</v>
      </c>
      <c r="Q305" s="94">
        <f t="shared" si="73"/>
        <v>2.79415638</v>
      </c>
      <c r="R305" s="95">
        <f t="shared" si="74"/>
        <v>6.5199999999999996</v>
      </c>
      <c r="S305" s="96">
        <f t="shared" si="75"/>
        <v>39.119999999999997</v>
      </c>
      <c r="T305" s="97">
        <f t="shared" si="76"/>
        <v>0.60902818903786615</v>
      </c>
    </row>
    <row r="306" ht="15.95" customHeight="1">
      <c r="A306" s="351" t="s">
        <v>501</v>
      </c>
      <c r="B306" s="388" t="s">
        <v>224</v>
      </c>
      <c r="C306" s="59" t="str">
        <f>VLOOKUP(B306,'New template'!A:L,2,FALSE)</f>
        <v>E06531</v>
      </c>
      <c r="D306" s="389">
        <v>13</v>
      </c>
      <c r="E306" s="390">
        <v>428</v>
      </c>
      <c r="F306" s="391">
        <v>0.69999999999999996</v>
      </c>
      <c r="G306" s="88">
        <f t="shared" si="66"/>
        <v>128</v>
      </c>
      <c r="H306" s="89">
        <f t="shared" si="79"/>
        <v>18.517759999999999</v>
      </c>
      <c r="I306" s="89">
        <f t="shared" si="68"/>
        <v>240.73087999999998</v>
      </c>
      <c r="J306" s="89">
        <f t="shared" si="69"/>
        <v>2.4073088</v>
      </c>
      <c r="K306" s="90">
        <f t="shared" si="70"/>
        <v>209.4358656</v>
      </c>
      <c r="L306" s="91">
        <v>0.20000000000000001</v>
      </c>
      <c r="M306" s="92">
        <f t="shared" si="71"/>
        <v>41.88717312</v>
      </c>
      <c r="N306" s="93">
        <v>0.050000000000000003</v>
      </c>
      <c r="O306" s="94">
        <f t="shared" si="72"/>
        <v>10.47179328</v>
      </c>
      <c r="P306" s="93">
        <v>0.050000000000000003</v>
      </c>
      <c r="Q306" s="94">
        <f t="shared" si="73"/>
        <v>10.47179328</v>
      </c>
      <c r="R306" s="95">
        <f t="shared" si="74"/>
        <v>11.279999999999999</v>
      </c>
      <c r="S306" s="96">
        <f t="shared" si="75"/>
        <v>146.63999999999999</v>
      </c>
      <c r="T306" s="97">
        <f t="shared" si="76"/>
        <v>0.60914495057717566</v>
      </c>
    </row>
    <row r="307" ht="15.95" customHeight="1">
      <c r="A307" s="351" t="s">
        <v>501</v>
      </c>
      <c r="B307" s="388" t="s">
        <v>228</v>
      </c>
      <c r="C307" s="59" t="str">
        <f>VLOOKUP(B307,'New template'!A:L,2,FALSE)</f>
        <v>E05687</v>
      </c>
      <c r="D307" s="389">
        <v>2</v>
      </c>
      <c r="E307" s="390">
        <v>298</v>
      </c>
      <c r="F307" s="391">
        <v>0.75</v>
      </c>
      <c r="G307" s="88">
        <f t="shared" si="66"/>
        <v>74</v>
      </c>
      <c r="H307" s="89">
        <f t="shared" si="79"/>
        <v>10.705579999999999</v>
      </c>
      <c r="I307" s="89">
        <f t="shared" si="68"/>
        <v>21.411159999999999</v>
      </c>
      <c r="J307" s="89">
        <f t="shared" si="69"/>
        <v>1.3917253999999999</v>
      </c>
      <c r="K307" s="90">
        <f t="shared" si="70"/>
        <v>18.627709199999998</v>
      </c>
      <c r="L307" s="91">
        <v>0.20000000000000001</v>
      </c>
      <c r="M307" s="92">
        <f t="shared" si="71"/>
        <v>3.72554184</v>
      </c>
      <c r="N307" s="93">
        <v>0.050000000000000003</v>
      </c>
      <c r="O307" s="94">
        <f t="shared" si="72"/>
        <v>0.93138546</v>
      </c>
      <c r="P307" s="93">
        <v>0.050000000000000003</v>
      </c>
      <c r="Q307" s="94">
        <f t="shared" si="73"/>
        <v>0.93138546</v>
      </c>
      <c r="R307" s="95">
        <f t="shared" si="74"/>
        <v>6.5199999999999996</v>
      </c>
      <c r="S307" s="96">
        <f t="shared" si="75"/>
        <v>13.039999999999999</v>
      </c>
      <c r="T307" s="97">
        <f t="shared" si="76"/>
        <v>0.60902818903786626</v>
      </c>
    </row>
    <row r="308" ht="15.95" customHeight="1">
      <c r="A308" s="351" t="s">
        <v>501</v>
      </c>
      <c r="B308" s="388" t="s">
        <v>230</v>
      </c>
      <c r="C308" s="59" t="str">
        <f>VLOOKUP(B308,'New template'!A:L,2,FALSE)</f>
        <v>E06096</v>
      </c>
      <c r="D308" s="389">
        <v>7</v>
      </c>
      <c r="E308" s="390">
        <v>428</v>
      </c>
      <c r="F308" s="391">
        <v>0.75</v>
      </c>
      <c r="G308" s="88">
        <f t="shared" si="66"/>
        <v>107</v>
      </c>
      <c r="H308" s="89">
        <f t="shared" si="79"/>
        <v>15.47969</v>
      </c>
      <c r="I308" s="89">
        <f t="shared" si="68"/>
        <v>108.35782999999999</v>
      </c>
      <c r="J308" s="89">
        <f t="shared" si="69"/>
        <v>2.0123597000000002</v>
      </c>
      <c r="K308" s="90">
        <f t="shared" si="70"/>
        <v>94.271312100000003</v>
      </c>
      <c r="L308" s="91">
        <v>0.20000000000000001</v>
      </c>
      <c r="M308" s="92">
        <f t="shared" si="71"/>
        <v>18.854262420000001</v>
      </c>
      <c r="N308" s="93">
        <v>0.050000000000000003</v>
      </c>
      <c r="O308" s="94">
        <f t="shared" si="72"/>
        <v>4.7135656050000003</v>
      </c>
      <c r="P308" s="93">
        <v>0.050000000000000003</v>
      </c>
      <c r="Q308" s="94">
        <f t="shared" si="73"/>
        <v>4.7135656050000003</v>
      </c>
      <c r="R308" s="95">
        <f t="shared" si="74"/>
        <v>9.4299999999999997</v>
      </c>
      <c r="S308" s="96">
        <f t="shared" si="75"/>
        <v>66.009999999999991</v>
      </c>
      <c r="T308" s="97">
        <f t="shared" si="76"/>
        <v>0.60918532606273124</v>
      </c>
    </row>
    <row r="309" ht="15.95" customHeight="1">
      <c r="A309" s="351" t="s">
        <v>501</v>
      </c>
      <c r="B309" s="388" t="s">
        <v>242</v>
      </c>
      <c r="C309" s="59" t="str">
        <f>VLOOKUP(B309,'New template'!A:L,2,FALSE)</f>
        <v>E06636</v>
      </c>
      <c r="D309" s="389">
        <v>2</v>
      </c>
      <c r="E309" s="390">
        <v>348</v>
      </c>
      <c r="F309" s="391">
        <v>0.72999999999999998</v>
      </c>
      <c r="G309" s="88">
        <f t="shared" si="66"/>
        <v>93</v>
      </c>
      <c r="H309" s="89">
        <f t="shared" si="79"/>
        <v>13.45431</v>
      </c>
      <c r="I309" s="89">
        <f t="shared" si="68"/>
        <v>26.908619999999999</v>
      </c>
      <c r="J309" s="89">
        <f t="shared" si="69"/>
        <v>1.7490603</v>
      </c>
      <c r="K309" s="90">
        <f t="shared" si="70"/>
        <v>23.410499399999999</v>
      </c>
      <c r="L309" s="91">
        <v>0.20000000000000001</v>
      </c>
      <c r="M309" s="92">
        <f t="shared" si="71"/>
        <v>4.68209988</v>
      </c>
      <c r="N309" s="93">
        <v>0.050000000000000003</v>
      </c>
      <c r="O309" s="94">
        <f t="shared" si="72"/>
        <v>1.17052497</v>
      </c>
      <c r="P309" s="93">
        <v>0.050000000000000003</v>
      </c>
      <c r="Q309" s="94">
        <f t="shared" si="73"/>
        <v>1.17052497</v>
      </c>
      <c r="R309" s="95">
        <f t="shared" si="74"/>
        <v>8.1899999999999995</v>
      </c>
      <c r="S309" s="96">
        <f t="shared" si="75"/>
        <v>16.379999999999999</v>
      </c>
      <c r="T309" s="97">
        <f t="shared" si="76"/>
        <v>0.60872686893642258</v>
      </c>
    </row>
    <row r="310" ht="15.95" customHeight="1">
      <c r="A310" s="351" t="s">
        <v>501</v>
      </c>
      <c r="B310" s="388" t="s">
        <v>210</v>
      </c>
      <c r="C310" s="59" t="str">
        <f>VLOOKUP(B310,'New template'!A:L,2,FALSE)</f>
        <v>E04508</v>
      </c>
      <c r="D310" s="389">
        <v>1</v>
      </c>
      <c r="E310" s="390">
        <v>368</v>
      </c>
      <c r="F310" s="391">
        <v>0.75</v>
      </c>
      <c r="G310" s="88">
        <f t="shared" si="66"/>
        <v>92</v>
      </c>
      <c r="H310" s="89">
        <f t="shared" si="79"/>
        <v>13.30964</v>
      </c>
      <c r="I310" s="89">
        <f t="shared" si="68"/>
        <v>13.30964</v>
      </c>
      <c r="J310" s="89">
        <f t="shared" si="69"/>
        <v>1.7302532000000002</v>
      </c>
      <c r="K310" s="90">
        <f t="shared" si="70"/>
        <v>11.5793868</v>
      </c>
      <c r="L310" s="91">
        <v>0.20000000000000001</v>
      </c>
      <c r="M310" s="92">
        <f t="shared" si="71"/>
        <v>2.31587736</v>
      </c>
      <c r="N310" s="93">
        <v>0.050000000000000003</v>
      </c>
      <c r="O310" s="94">
        <f t="shared" si="72"/>
        <v>0.57896934</v>
      </c>
      <c r="P310" s="93">
        <v>0.050000000000000003</v>
      </c>
      <c r="Q310" s="94">
        <f t="shared" si="73"/>
        <v>0.57896934</v>
      </c>
      <c r="R310" s="95">
        <f t="shared" si="74"/>
        <v>8.1099999999999994</v>
      </c>
      <c r="S310" s="96">
        <f t="shared" si="75"/>
        <v>8.1099999999999994</v>
      </c>
      <c r="T310" s="97">
        <f t="shared" si="76"/>
        <v>0.6093327843578038</v>
      </c>
    </row>
    <row r="311" ht="15.95" customHeight="1">
      <c r="A311" s="351" t="s">
        <v>501</v>
      </c>
      <c r="B311" s="388" t="s">
        <v>232</v>
      </c>
      <c r="C311" s="59" t="str">
        <f>VLOOKUP(B311,'New template'!A:L,2,FALSE)</f>
        <v>E02540</v>
      </c>
      <c r="D311" s="389">
        <v>5</v>
      </c>
      <c r="E311" s="390">
        <v>158</v>
      </c>
      <c r="F311" s="391">
        <v>0.88</v>
      </c>
      <c r="G311" s="88">
        <f t="shared" si="66"/>
        <v>18</v>
      </c>
      <c r="H311" s="89">
        <f t="shared" si="79"/>
        <v>2.60406</v>
      </c>
      <c r="I311" s="89">
        <f t="shared" si="68"/>
        <v>13.020300000000001</v>
      </c>
      <c r="J311" s="89">
        <f t="shared" si="69"/>
        <v>0.33852779999999999</v>
      </c>
      <c r="K311" s="90">
        <f t="shared" si="70"/>
        <v>11.327660999999999</v>
      </c>
      <c r="L311" s="91">
        <v>0.20000000000000001</v>
      </c>
      <c r="M311" s="92">
        <f t="shared" si="71"/>
        <v>2.2655322</v>
      </c>
      <c r="N311" s="93">
        <v>0.050000000000000003</v>
      </c>
      <c r="O311" s="94">
        <f t="shared" si="72"/>
        <v>0.56638305</v>
      </c>
      <c r="P311" s="93">
        <v>0.050000000000000003</v>
      </c>
      <c r="Q311" s="94">
        <f t="shared" si="73"/>
        <v>0.56638305</v>
      </c>
      <c r="R311" s="95">
        <f t="shared" si="74"/>
        <v>1.5900000000000001</v>
      </c>
      <c r="S311" s="96">
        <f t="shared" si="75"/>
        <v>7.9500000000000002</v>
      </c>
      <c r="T311" s="97">
        <f t="shared" si="76"/>
        <v>0.61058500956199169</v>
      </c>
    </row>
    <row r="312" ht="15.95" customHeight="1">
      <c r="A312" s="351" t="s">
        <v>501</v>
      </c>
      <c r="B312" s="388" t="s">
        <v>347</v>
      </c>
      <c r="C312" s="40" t="s">
        <v>235</v>
      </c>
      <c r="D312" s="389">
        <v>27</v>
      </c>
      <c r="E312" s="390">
        <v>302</v>
      </c>
      <c r="F312" s="391">
        <v>0.83999999999999997</v>
      </c>
      <c r="G312" s="88">
        <f t="shared" si="66"/>
        <v>48</v>
      </c>
      <c r="H312" s="89">
        <f t="shared" si="79"/>
        <v>6.9441600000000001</v>
      </c>
      <c r="I312" s="89">
        <f t="shared" si="68"/>
        <v>187.49232000000001</v>
      </c>
      <c r="J312" s="89">
        <f t="shared" si="69"/>
        <v>0.90274080000000001</v>
      </c>
      <c r="K312" s="90">
        <f t="shared" si="70"/>
        <v>163.11831839999999</v>
      </c>
      <c r="L312" s="91">
        <v>0.20000000000000001</v>
      </c>
      <c r="M312" s="92">
        <f t="shared" si="71"/>
        <v>32.62366368</v>
      </c>
      <c r="N312" s="93">
        <v>0.050000000000000003</v>
      </c>
      <c r="O312" s="94">
        <f t="shared" si="72"/>
        <v>8.15591592</v>
      </c>
      <c r="P312" s="93">
        <v>0.050000000000000003</v>
      </c>
      <c r="Q312" s="94">
        <f t="shared" si="73"/>
        <v>8.15591592</v>
      </c>
      <c r="R312" s="95">
        <f t="shared" si="74"/>
        <v>4.2300000000000004</v>
      </c>
      <c r="S312" s="96">
        <f t="shared" si="75"/>
        <v>114.21000000000001</v>
      </c>
      <c r="T312" s="97">
        <f t="shared" si="76"/>
        <v>0.60914495057717566</v>
      </c>
    </row>
    <row r="313" ht="15.95" customHeight="1">
      <c r="A313" s="351" t="s">
        <v>501</v>
      </c>
      <c r="B313" s="388" t="s">
        <v>236</v>
      </c>
      <c r="C313" s="59" t="str">
        <f>VLOOKUP(B313,'New template'!A:L,2,FALSE)</f>
        <v>E02310</v>
      </c>
      <c r="D313" s="389">
        <v>7</v>
      </c>
      <c r="E313" s="390">
        <v>278</v>
      </c>
      <c r="F313" s="391">
        <v>0.84999999999999998</v>
      </c>
      <c r="G313" s="88">
        <f t="shared" si="66"/>
        <v>41</v>
      </c>
      <c r="H313" s="89">
        <f t="shared" si="79"/>
        <v>5.93147</v>
      </c>
      <c r="I313" s="89">
        <f t="shared" si="68"/>
        <v>41.520290000000003</v>
      </c>
      <c r="J313" s="89">
        <f t="shared" si="69"/>
        <v>0.77109110000000003</v>
      </c>
      <c r="K313" s="90">
        <f t="shared" si="70"/>
        <v>36.122652299999999</v>
      </c>
      <c r="L313" s="91">
        <v>0.20000000000000001</v>
      </c>
      <c r="M313" s="92">
        <f t="shared" si="71"/>
        <v>7.2245304600000004</v>
      </c>
      <c r="N313" s="93">
        <v>0.050000000000000003</v>
      </c>
      <c r="O313" s="94">
        <f t="shared" si="72"/>
        <v>1.8061326150000001</v>
      </c>
      <c r="P313" s="93">
        <v>0.050000000000000003</v>
      </c>
      <c r="Q313" s="94">
        <f t="shared" si="73"/>
        <v>1.8061326150000001</v>
      </c>
      <c r="R313" s="95">
        <f t="shared" si="74"/>
        <v>3.6099999999999999</v>
      </c>
      <c r="S313" s="96">
        <f t="shared" si="75"/>
        <v>25.27</v>
      </c>
      <c r="T313" s="97">
        <f t="shared" si="76"/>
        <v>0.60861809972907221</v>
      </c>
    </row>
    <row r="314" ht="15.95" customHeight="1">
      <c r="A314" s="351" t="s">
        <v>501</v>
      </c>
      <c r="B314" s="388" t="s">
        <v>238</v>
      </c>
      <c r="C314" s="59" t="str">
        <f>VLOOKUP(B314,'New template'!A:L,2,FALSE)</f>
        <v>E05372</v>
      </c>
      <c r="D314" s="389">
        <v>2</v>
      </c>
      <c r="E314" s="390">
        <v>88</v>
      </c>
      <c r="F314" s="391">
        <v>0.75</v>
      </c>
      <c r="G314" s="88">
        <f t="shared" si="66"/>
        <v>22</v>
      </c>
      <c r="H314" s="89">
        <f t="shared" si="79"/>
        <v>3.1827399999999999</v>
      </c>
      <c r="I314" s="89">
        <f t="shared" si="68"/>
        <v>6.3654799999999998</v>
      </c>
      <c r="J314" s="89">
        <f t="shared" si="69"/>
        <v>0.41375620000000002</v>
      </c>
      <c r="K314" s="90">
        <f t="shared" si="70"/>
        <v>5.5379676</v>
      </c>
      <c r="L314" s="91">
        <v>0.20000000000000001</v>
      </c>
      <c r="M314" s="92">
        <f t="shared" si="71"/>
        <v>1.10759352</v>
      </c>
      <c r="N314" s="93">
        <v>0.050000000000000003</v>
      </c>
      <c r="O314" s="94">
        <f t="shared" si="72"/>
        <v>0.27689838</v>
      </c>
      <c r="P314" s="93">
        <v>0.050000000000000003</v>
      </c>
      <c r="Q314" s="94">
        <f t="shared" si="73"/>
        <v>0.27689838</v>
      </c>
      <c r="R314" s="95">
        <f t="shared" si="74"/>
        <v>1.9399999999999999</v>
      </c>
      <c r="S314" s="96">
        <f t="shared" si="75"/>
        <v>3.8799999999999999</v>
      </c>
      <c r="T314" s="97">
        <f t="shared" si="76"/>
        <v>0.6095376939366709</v>
      </c>
    </row>
    <row r="315" ht="15.95" customHeight="1">
      <c r="A315" s="351" t="s">
        <v>501</v>
      </c>
      <c r="B315" s="388" t="s">
        <v>268</v>
      </c>
      <c r="C315" s="59" t="str">
        <f>VLOOKUP(B315,'New template'!A:L,2,FALSE)</f>
        <v>E05647</v>
      </c>
      <c r="D315" s="389">
        <v>2</v>
      </c>
      <c r="E315" s="390">
        <v>398</v>
      </c>
      <c r="F315" s="391">
        <v>0.84999999999999998</v>
      </c>
      <c r="G315" s="88">
        <f t="shared" si="66"/>
        <v>59</v>
      </c>
      <c r="H315" s="89">
        <f t="shared" si="79"/>
        <v>8.5355299999999996</v>
      </c>
      <c r="I315" s="89">
        <f t="shared" si="68"/>
        <v>17.071059999999999</v>
      </c>
      <c r="J315" s="89">
        <f t="shared" si="69"/>
        <v>1.1096189000000001</v>
      </c>
      <c r="K315" s="90">
        <f t="shared" si="70"/>
        <v>14.851822199999999</v>
      </c>
      <c r="L315" s="91">
        <v>0.20000000000000001</v>
      </c>
      <c r="M315" s="92">
        <f t="shared" si="71"/>
        <v>2.97036444</v>
      </c>
      <c r="N315" s="93">
        <v>0.050000000000000003</v>
      </c>
      <c r="O315" s="94">
        <f t="shared" si="72"/>
        <v>0.74259111</v>
      </c>
      <c r="P315" s="93">
        <v>0.050000000000000003</v>
      </c>
      <c r="Q315" s="94">
        <f t="shared" si="73"/>
        <v>0.74259111</v>
      </c>
      <c r="R315" s="95">
        <f t="shared" si="74"/>
        <v>5.2000000000000002</v>
      </c>
      <c r="S315" s="96">
        <f t="shared" si="75"/>
        <v>10.4</v>
      </c>
      <c r="T315" s="97">
        <f t="shared" si="76"/>
        <v>0.60921817391538668</v>
      </c>
    </row>
    <row r="316" ht="15.95" customHeight="1">
      <c r="A316" s="351" t="s">
        <v>501</v>
      </c>
      <c r="B316" s="388" t="s">
        <v>531</v>
      </c>
      <c r="C316" s="40" t="s">
        <v>557</v>
      </c>
      <c r="D316" s="389">
        <v>1</v>
      </c>
      <c r="E316" s="390">
        <v>298</v>
      </c>
      <c r="F316" s="391">
        <v>0.59999999999999998</v>
      </c>
      <c r="G316" s="88">
        <f t="shared" si="66"/>
        <v>119</v>
      </c>
      <c r="H316" s="89">
        <f t="shared" si="79"/>
        <v>17.215730000000001</v>
      </c>
      <c r="I316" s="89">
        <f t="shared" si="68"/>
        <v>17.215730000000001</v>
      </c>
      <c r="J316" s="89">
        <f t="shared" si="69"/>
        <v>2.2380449000000002</v>
      </c>
      <c r="K316" s="90">
        <f t="shared" si="70"/>
        <v>14.9776851</v>
      </c>
      <c r="L316" s="91">
        <v>0.20000000000000001</v>
      </c>
      <c r="M316" s="92">
        <f t="shared" si="71"/>
        <v>2.9955370200000004</v>
      </c>
      <c r="N316" s="93">
        <v>0.050000000000000003</v>
      </c>
      <c r="O316" s="94">
        <f t="shared" si="72"/>
        <v>0.74888425500000011</v>
      </c>
      <c r="P316" s="93">
        <v>0.050000000000000003</v>
      </c>
      <c r="Q316" s="94">
        <f t="shared" si="73"/>
        <v>0.74888425500000011</v>
      </c>
      <c r="R316" s="95">
        <f t="shared" si="74"/>
        <v>10.48</v>
      </c>
      <c r="S316" s="96">
        <f t="shared" si="75"/>
        <v>10.48</v>
      </c>
      <c r="T316" s="97">
        <f t="shared" si="76"/>
        <v>0.60874560648894938</v>
      </c>
    </row>
    <row r="317" ht="15.95" customHeight="1">
      <c r="A317" s="351" t="s">
        <v>501</v>
      </c>
      <c r="B317" s="388" t="s">
        <v>498</v>
      </c>
      <c r="C317" s="40" t="s">
        <v>558</v>
      </c>
      <c r="D317" s="389">
        <v>1</v>
      </c>
      <c r="E317" s="390">
        <v>398</v>
      </c>
      <c r="F317" s="391">
        <v>0</v>
      </c>
      <c r="G317" s="88">
        <f t="shared" si="66"/>
        <v>398</v>
      </c>
      <c r="H317" s="89">
        <f t="shared" si="79"/>
        <v>57.578659999999999</v>
      </c>
      <c r="I317" s="89">
        <f t="shared" si="68"/>
        <v>57.578659999999999</v>
      </c>
      <c r="J317" s="89">
        <f t="shared" si="69"/>
        <v>7.4852258000000003</v>
      </c>
      <c r="K317" s="90">
        <f t="shared" si="70"/>
        <v>50.093434199999997</v>
      </c>
      <c r="L317" s="91">
        <v>0.20000000000000001</v>
      </c>
      <c r="M317" s="92">
        <f t="shared" si="71"/>
        <v>10.018686840000001</v>
      </c>
      <c r="N317" s="93">
        <v>0.050000000000000003</v>
      </c>
      <c r="O317" s="94">
        <f t="shared" si="72"/>
        <v>2.5046717100000002</v>
      </c>
      <c r="P317" s="93">
        <v>0.050000000000000003</v>
      </c>
      <c r="Q317" s="94">
        <f t="shared" si="73"/>
        <v>2.5046717100000002</v>
      </c>
      <c r="R317" s="95">
        <f t="shared" si="74"/>
        <v>35.07</v>
      </c>
      <c r="S317" s="96">
        <f t="shared" si="75"/>
        <v>35.07</v>
      </c>
      <c r="T317" s="97">
        <f t="shared" si="76"/>
        <v>0.60907982228137991</v>
      </c>
    </row>
    <row r="318" ht="15.95" customHeight="1">
      <c r="A318" s="351" t="s">
        <v>501</v>
      </c>
      <c r="B318" s="388" t="s">
        <v>499</v>
      </c>
      <c r="C318" s="40" t="s">
        <v>559</v>
      </c>
      <c r="D318" s="389">
        <v>1</v>
      </c>
      <c r="E318" s="390">
        <v>448</v>
      </c>
      <c r="F318" s="391">
        <v>0.40000000000000002</v>
      </c>
      <c r="G318" s="88">
        <f t="shared" ref="G318:G327" si="80">ROUNDDOWN(E318*(1-F318),0)</f>
        <v>268</v>
      </c>
      <c r="H318" s="89">
        <f t="shared" ref="H318:H323" si="81">G318*$C$6</f>
        <v>38.771560000000001</v>
      </c>
      <c r="I318" s="89">
        <f t="shared" ref="I318:I327" si="82">H318*D318</f>
        <v>38.771560000000001</v>
      </c>
      <c r="J318" s="89">
        <f t="shared" ref="J318:J327" si="83">H318*0.13</f>
        <v>5.0403028000000001</v>
      </c>
      <c r="K318" s="90">
        <f t="shared" ref="K318:K327" si="84">(H318-J318)*D318</f>
        <v>33.731257200000002</v>
      </c>
      <c r="L318" s="91">
        <v>0.20000000000000001</v>
      </c>
      <c r="M318" s="92">
        <f t="shared" ref="M318:M327" si="85">K318*L318</f>
        <v>6.7462514400000009</v>
      </c>
      <c r="N318" s="93">
        <v>0.050000000000000003</v>
      </c>
      <c r="O318" s="94">
        <f t="shared" ref="O318:O327" si="86">K318*N318</f>
        <v>1.6865628600000002</v>
      </c>
      <c r="P318" s="93">
        <v>0.050000000000000003</v>
      </c>
      <c r="Q318" s="94">
        <f t="shared" ref="Q318:Q327" si="87">K318*P318</f>
        <v>1.6865628600000002</v>
      </c>
      <c r="R318" s="95">
        <f t="shared" ref="R318:R327" si="88">IFERROR(ROUND((K318-M318-O318-Q318)/D318,2),0)</f>
        <v>23.609999999999999</v>
      </c>
      <c r="S318" s="96">
        <f t="shared" ref="S318:S327" si="89">+D318*R318</f>
        <v>23.609999999999999</v>
      </c>
      <c r="T318" s="97">
        <f t="shared" ref="T318:T327" si="90">S318/I318</f>
        <v>0.60895150981802126</v>
      </c>
    </row>
    <row r="319" ht="15.95" customHeight="1">
      <c r="A319" s="351" t="s">
        <v>501</v>
      </c>
      <c r="B319" s="388" t="s">
        <v>280</v>
      </c>
      <c r="C319" s="59" t="str">
        <f>VLOOKUP(B319,'New template'!A:L,2,FALSE)</f>
        <v>E03045</v>
      </c>
      <c r="D319" s="389">
        <v>1</v>
      </c>
      <c r="E319" s="390">
        <v>348</v>
      </c>
      <c r="F319" s="391">
        <v>0.59999999999999998</v>
      </c>
      <c r="G319" s="88">
        <f t="shared" si="80"/>
        <v>139</v>
      </c>
      <c r="H319" s="89">
        <f t="shared" si="81"/>
        <v>20.10913</v>
      </c>
      <c r="I319" s="89">
        <f t="shared" si="82"/>
        <v>20.10913</v>
      </c>
      <c r="J319" s="89">
        <f t="shared" si="83"/>
        <v>2.6141869</v>
      </c>
      <c r="K319" s="90">
        <f t="shared" si="84"/>
        <v>17.4949431</v>
      </c>
      <c r="L319" s="91">
        <v>0.20000000000000001</v>
      </c>
      <c r="M319" s="92">
        <f t="shared" si="85"/>
        <v>3.4989886200000004</v>
      </c>
      <c r="N319" s="93">
        <v>0.050000000000000003</v>
      </c>
      <c r="O319" s="94">
        <f t="shared" si="86"/>
        <v>0.87474715500000011</v>
      </c>
      <c r="P319" s="93">
        <v>0.050000000000000003</v>
      </c>
      <c r="Q319" s="94">
        <f t="shared" si="87"/>
        <v>0.87474715500000011</v>
      </c>
      <c r="R319" s="95">
        <f t="shared" si="88"/>
        <v>12.25</v>
      </c>
      <c r="S319" s="96">
        <f t="shared" si="89"/>
        <v>12.25</v>
      </c>
      <c r="T319" s="97">
        <f t="shared" si="90"/>
        <v>0.60917603098691986</v>
      </c>
    </row>
    <row r="320" ht="15.95" customHeight="1">
      <c r="A320" s="351" t="s">
        <v>501</v>
      </c>
      <c r="B320" s="388" t="s">
        <v>282</v>
      </c>
      <c r="C320" s="59" t="str">
        <f>VLOOKUP(B320,'New template'!A:L,2,FALSE)</f>
        <v>E05096</v>
      </c>
      <c r="D320" s="389">
        <v>3</v>
      </c>
      <c r="E320" s="390">
        <v>498</v>
      </c>
      <c r="F320" s="391">
        <v>0.59999999999999998</v>
      </c>
      <c r="G320" s="88">
        <f t="shared" si="80"/>
        <v>199</v>
      </c>
      <c r="H320" s="89">
        <f t="shared" si="81"/>
        <v>28.78933</v>
      </c>
      <c r="I320" s="89">
        <f t="shared" si="82"/>
        <v>86.367989999999992</v>
      </c>
      <c r="J320" s="89">
        <f t="shared" si="83"/>
        <v>3.7426129000000001</v>
      </c>
      <c r="K320" s="90">
        <f t="shared" si="84"/>
        <v>75.140151299999999</v>
      </c>
      <c r="L320" s="91">
        <v>0.20000000000000001</v>
      </c>
      <c r="M320" s="92">
        <f t="shared" si="85"/>
        <v>15.028030260000001</v>
      </c>
      <c r="N320" s="93">
        <v>0.050000000000000003</v>
      </c>
      <c r="O320" s="94">
        <f t="shared" si="86"/>
        <v>3.7570075650000003</v>
      </c>
      <c r="P320" s="93">
        <v>0.050000000000000003</v>
      </c>
      <c r="Q320" s="94">
        <f t="shared" si="87"/>
        <v>3.7570075650000003</v>
      </c>
      <c r="R320" s="95">
        <f t="shared" si="88"/>
        <v>17.530000000000001</v>
      </c>
      <c r="S320" s="96">
        <f t="shared" si="89"/>
        <v>52.590000000000003</v>
      </c>
      <c r="T320" s="97">
        <f t="shared" si="90"/>
        <v>0.60890614682592481</v>
      </c>
    </row>
    <row r="321" ht="15.95" customHeight="1">
      <c r="A321" s="351" t="s">
        <v>501</v>
      </c>
      <c r="B321" s="388" t="s">
        <v>246</v>
      </c>
      <c r="C321" s="59" t="str">
        <f>VLOOKUP(B321,'New template'!A:L,2,FALSE)</f>
        <v>E06129</v>
      </c>
      <c r="D321" s="389">
        <v>1</v>
      </c>
      <c r="E321" s="390">
        <v>248</v>
      </c>
      <c r="F321" s="391">
        <v>0.40000000000000002</v>
      </c>
      <c r="G321" s="88">
        <f t="shared" si="80"/>
        <v>148</v>
      </c>
      <c r="H321" s="89">
        <f t="shared" si="81"/>
        <v>21.411159999999999</v>
      </c>
      <c r="I321" s="89">
        <f t="shared" si="82"/>
        <v>21.411159999999999</v>
      </c>
      <c r="J321" s="89">
        <f t="shared" si="83"/>
        <v>2.7834507999999998</v>
      </c>
      <c r="K321" s="90">
        <f t="shared" si="84"/>
        <v>18.627709199999998</v>
      </c>
      <c r="L321" s="91">
        <v>0.20000000000000001</v>
      </c>
      <c r="M321" s="92">
        <f t="shared" si="85"/>
        <v>3.72554184</v>
      </c>
      <c r="N321" s="93">
        <v>0.050000000000000003</v>
      </c>
      <c r="O321" s="94">
        <f t="shared" si="86"/>
        <v>0.93138546</v>
      </c>
      <c r="P321" s="93">
        <v>0.050000000000000003</v>
      </c>
      <c r="Q321" s="94">
        <f t="shared" si="87"/>
        <v>0.93138546</v>
      </c>
      <c r="R321" s="95">
        <f t="shared" si="88"/>
        <v>13.039999999999999</v>
      </c>
      <c r="S321" s="96">
        <f t="shared" si="89"/>
        <v>13.039999999999999</v>
      </c>
      <c r="T321" s="97">
        <f t="shared" si="90"/>
        <v>0.60902818903786626</v>
      </c>
    </row>
    <row r="322" ht="15.95" customHeight="1">
      <c r="A322" s="351" t="s">
        <v>501</v>
      </c>
      <c r="B322" s="388" t="s">
        <v>248</v>
      </c>
      <c r="C322" s="59" t="str">
        <f>VLOOKUP(B322,'New template'!A:L,2,FALSE)</f>
        <v>E06635</v>
      </c>
      <c r="D322" s="389">
        <v>1</v>
      </c>
      <c r="E322" s="390">
        <v>348</v>
      </c>
      <c r="F322" s="391">
        <v>0.40000000000000002</v>
      </c>
      <c r="G322" s="88">
        <f t="shared" si="80"/>
        <v>208</v>
      </c>
      <c r="H322" s="89">
        <f t="shared" si="81"/>
        <v>30.091359999999998</v>
      </c>
      <c r="I322" s="89">
        <f t="shared" si="82"/>
        <v>30.091359999999998</v>
      </c>
      <c r="J322" s="89">
        <f t="shared" si="83"/>
        <v>3.9118767999999999</v>
      </c>
      <c r="K322" s="90">
        <f t="shared" si="84"/>
        <v>26.1794832</v>
      </c>
      <c r="L322" s="91">
        <v>0.20000000000000001</v>
      </c>
      <c r="M322" s="92">
        <f t="shared" si="85"/>
        <v>5.23589664</v>
      </c>
      <c r="N322" s="93">
        <v>0.050000000000000003</v>
      </c>
      <c r="O322" s="94">
        <f t="shared" si="86"/>
        <v>1.30897416</v>
      </c>
      <c r="P322" s="93">
        <v>0.050000000000000003</v>
      </c>
      <c r="Q322" s="94">
        <f t="shared" si="87"/>
        <v>1.30897416</v>
      </c>
      <c r="R322" s="95">
        <f t="shared" si="88"/>
        <v>18.329999999999998</v>
      </c>
      <c r="S322" s="96">
        <f t="shared" si="89"/>
        <v>18.329999999999998</v>
      </c>
      <c r="T322" s="97">
        <f t="shared" si="90"/>
        <v>0.60914495057717566</v>
      </c>
    </row>
    <row r="323" ht="15.95" customHeight="1">
      <c r="A323" s="351" t="s">
        <v>501</v>
      </c>
      <c r="B323" s="388" t="s">
        <v>254</v>
      </c>
      <c r="C323" s="59" t="str">
        <f>VLOOKUP(B323,'New template'!A:L,2,FALSE)</f>
        <v>E06160</v>
      </c>
      <c r="D323" s="389">
        <v>5</v>
      </c>
      <c r="E323" s="390">
        <v>168</v>
      </c>
      <c r="F323" s="391">
        <v>0.59999999999999998</v>
      </c>
      <c r="G323" s="88">
        <f t="shared" si="80"/>
        <v>67</v>
      </c>
      <c r="H323" s="89">
        <f t="shared" si="81"/>
        <v>9.6928900000000002</v>
      </c>
      <c r="I323" s="89">
        <f t="shared" si="82"/>
        <v>48.464449999999999</v>
      </c>
      <c r="J323" s="89">
        <f t="shared" si="83"/>
        <v>1.2600757</v>
      </c>
      <c r="K323" s="90">
        <f t="shared" si="84"/>
        <v>42.164071500000006</v>
      </c>
      <c r="L323" s="91">
        <v>0.20000000000000001</v>
      </c>
      <c r="M323" s="92">
        <f t="shared" si="85"/>
        <v>8.4328143000000022</v>
      </c>
      <c r="N323" s="93">
        <v>0.050000000000000003</v>
      </c>
      <c r="O323" s="94">
        <f t="shared" si="86"/>
        <v>2.1082035750000006</v>
      </c>
      <c r="P323" s="93">
        <v>0.050000000000000003</v>
      </c>
      <c r="Q323" s="94">
        <f t="shared" si="87"/>
        <v>2.1082035750000006</v>
      </c>
      <c r="R323" s="95">
        <f t="shared" si="88"/>
        <v>5.9000000000000004</v>
      </c>
      <c r="S323" s="96">
        <f t="shared" si="89"/>
        <v>29.5</v>
      </c>
      <c r="T323" s="97">
        <f t="shared" si="90"/>
        <v>0.60869358880581537</v>
      </c>
    </row>
    <row r="324" ht="15.95" customHeight="1">
      <c r="A324" s="351" t="s">
        <v>501</v>
      </c>
      <c r="B324" s="388" t="s">
        <v>256</v>
      </c>
      <c r="C324" s="59" t="str">
        <f>VLOOKUP(B324,'New template'!A:L,2,FALSE)</f>
        <v>E06168</v>
      </c>
      <c r="D324" s="389">
        <v>12</v>
      </c>
      <c r="E324" s="390">
        <v>178</v>
      </c>
      <c r="F324" s="391">
        <v>0.67000000000000004</v>
      </c>
      <c r="G324" s="88">
        <f t="shared" si="80"/>
        <v>58</v>
      </c>
      <c r="H324" s="89">
        <f>G324*$C$6</f>
        <v>8.39086</v>
      </c>
      <c r="I324" s="89">
        <f t="shared" si="82"/>
        <v>100.69032</v>
      </c>
      <c r="J324" s="89">
        <f t="shared" si="83"/>
        <v>1.0908118</v>
      </c>
      <c r="K324" s="90">
        <f t="shared" si="84"/>
        <v>87.600578400000003</v>
      </c>
      <c r="L324" s="91">
        <v>0.20000000000000001</v>
      </c>
      <c r="M324" s="92">
        <f t="shared" si="85"/>
        <v>17.52011568</v>
      </c>
      <c r="N324" s="93">
        <v>0.050000000000000003</v>
      </c>
      <c r="O324" s="94">
        <f t="shared" si="86"/>
        <v>4.38002892</v>
      </c>
      <c r="P324" s="93">
        <v>0.050000000000000003</v>
      </c>
      <c r="Q324" s="94">
        <f t="shared" si="87"/>
        <v>4.38002892</v>
      </c>
      <c r="R324" s="95">
        <f t="shared" si="88"/>
        <v>5.1100000000000003</v>
      </c>
      <c r="S324" s="96">
        <f t="shared" si="89"/>
        <v>61.320000000000007</v>
      </c>
      <c r="T324" s="97">
        <f t="shared" si="90"/>
        <v>0.60899597895805679</v>
      </c>
    </row>
    <row r="325" ht="15.95" customHeight="1">
      <c r="A325" s="351" t="s">
        <v>501</v>
      </c>
      <c r="B325" s="388" t="s">
        <v>288</v>
      </c>
      <c r="C325" s="59" t="str">
        <f>VLOOKUP(B325,'New template'!A:L,2,FALSE)</f>
        <v>E06381</v>
      </c>
      <c r="D325" s="389">
        <v>5</v>
      </c>
      <c r="E325" s="390">
        <v>198</v>
      </c>
      <c r="F325" s="391">
        <v>0.59999999999999998</v>
      </c>
      <c r="G325" s="88">
        <f t="shared" si="80"/>
        <v>79</v>
      </c>
      <c r="H325" s="89">
        <f>G325*$C$6</f>
        <v>11.428929999999999</v>
      </c>
      <c r="I325" s="89">
        <f t="shared" si="82"/>
        <v>57.144649999999999</v>
      </c>
      <c r="J325" s="89">
        <f t="shared" si="83"/>
        <v>1.4857609000000001</v>
      </c>
      <c r="K325" s="90">
        <f t="shared" si="84"/>
        <v>49.715845499999993</v>
      </c>
      <c r="L325" s="91">
        <v>0.20000000000000001</v>
      </c>
      <c r="M325" s="92">
        <f t="shared" si="85"/>
        <v>9.9431690999999987</v>
      </c>
      <c r="N325" s="93">
        <v>0.050000000000000003</v>
      </c>
      <c r="O325" s="94">
        <f t="shared" si="86"/>
        <v>2.4857922749999997</v>
      </c>
      <c r="P325" s="93">
        <v>0.050000000000000003</v>
      </c>
      <c r="Q325" s="94">
        <f t="shared" si="87"/>
        <v>2.4857922749999997</v>
      </c>
      <c r="R325" s="95">
        <f t="shared" si="88"/>
        <v>6.96</v>
      </c>
      <c r="S325" s="96">
        <f t="shared" si="89"/>
        <v>34.799999999999997</v>
      </c>
      <c r="T325" s="97">
        <f t="shared" si="90"/>
        <v>0.60898089322447502</v>
      </c>
    </row>
    <row r="326" ht="15.95" customHeight="1">
      <c r="A326" s="351" t="s">
        <v>501</v>
      </c>
      <c r="B326" s="388" t="s">
        <v>290</v>
      </c>
      <c r="C326" s="59" t="str">
        <f>VLOOKUP(B326,'New template'!A:L,2,FALSE)</f>
        <v>E06689</v>
      </c>
      <c r="D326" s="389">
        <v>2</v>
      </c>
      <c r="E326" s="390">
        <v>298</v>
      </c>
      <c r="F326" s="391">
        <v>0.59999999999999998</v>
      </c>
      <c r="G326" s="88">
        <f t="shared" si="80"/>
        <v>119</v>
      </c>
      <c r="H326" s="89">
        <f>G326*$C$6</f>
        <v>17.215730000000001</v>
      </c>
      <c r="I326" s="89">
        <f t="shared" si="82"/>
        <v>34.431460000000001</v>
      </c>
      <c r="J326" s="89">
        <f t="shared" si="83"/>
        <v>2.2380449000000002</v>
      </c>
      <c r="K326" s="90">
        <f t="shared" si="84"/>
        <v>29.955370200000001</v>
      </c>
      <c r="L326" s="91">
        <v>0.20000000000000001</v>
      </c>
      <c r="M326" s="92">
        <f t="shared" si="85"/>
        <v>5.9910740400000009</v>
      </c>
      <c r="N326" s="93">
        <v>0.050000000000000003</v>
      </c>
      <c r="O326" s="94">
        <f t="shared" si="86"/>
        <v>1.4977685100000002</v>
      </c>
      <c r="P326" s="93">
        <v>0.050000000000000003</v>
      </c>
      <c r="Q326" s="94">
        <f t="shared" si="87"/>
        <v>1.4977685100000002</v>
      </c>
      <c r="R326" s="95">
        <f t="shared" si="88"/>
        <v>10.48</v>
      </c>
      <c r="S326" s="96">
        <f t="shared" si="89"/>
        <v>20.960000000000001</v>
      </c>
      <c r="T326" s="97">
        <f t="shared" si="90"/>
        <v>0.60874560648894938</v>
      </c>
    </row>
    <row r="327" ht="15.95" customHeight="1">
      <c r="A327" s="351" t="s">
        <v>501</v>
      </c>
      <c r="B327" s="388" t="s">
        <v>528</v>
      </c>
      <c r="C327" s="40" t="s">
        <v>555</v>
      </c>
      <c r="D327" s="389">
        <v>2</v>
      </c>
      <c r="E327" s="390">
        <v>198</v>
      </c>
      <c r="F327" s="391">
        <v>0.25</v>
      </c>
      <c r="G327" s="88">
        <f t="shared" si="80"/>
        <v>148</v>
      </c>
      <c r="H327" s="89">
        <f>G327*$C$6</f>
        <v>21.411159999999999</v>
      </c>
      <c r="I327" s="89">
        <f t="shared" si="82"/>
        <v>42.822319999999998</v>
      </c>
      <c r="J327" s="89">
        <f t="shared" si="83"/>
        <v>2.7834507999999998</v>
      </c>
      <c r="K327" s="90">
        <f t="shared" si="84"/>
        <v>37.255418399999996</v>
      </c>
      <c r="L327" s="91">
        <v>0.20000000000000001</v>
      </c>
      <c r="M327" s="92">
        <f t="shared" si="85"/>
        <v>7.45108368</v>
      </c>
      <c r="N327" s="93">
        <v>0.050000000000000003</v>
      </c>
      <c r="O327" s="94">
        <f t="shared" si="86"/>
        <v>1.86277092</v>
      </c>
      <c r="P327" s="93">
        <v>0.050000000000000003</v>
      </c>
      <c r="Q327" s="94">
        <f t="shared" si="87"/>
        <v>1.86277092</v>
      </c>
      <c r="R327" s="95">
        <f t="shared" si="88"/>
        <v>13.039999999999999</v>
      </c>
      <c r="S327" s="96">
        <f t="shared" si="89"/>
        <v>26.079999999999998</v>
      </c>
      <c r="T327" s="97">
        <f t="shared" si="90"/>
        <v>0.60902818903786626</v>
      </c>
    </row>
    <row r="328" ht="15.95" customHeight="1">
      <c r="A328" s="349" t="s">
        <v>500</v>
      </c>
      <c r="B328" s="74"/>
      <c r="C328" s="75"/>
      <c r="D328" s="76">
        <f>SUM(D236:D327)</f>
        <v>361</v>
      </c>
      <c r="E328" s="77"/>
      <c r="F328" s="78"/>
      <c r="G328" s="79"/>
      <c r="H328" s="80"/>
      <c r="I328" s="80">
        <f>SUM(I236:I327)</f>
        <v>6098.9978599999995</v>
      </c>
      <c r="J328" s="81">
        <v>0.13</v>
      </c>
      <c r="K328" s="80">
        <f>SUM(K236:K327)</f>
        <v>5306.1281382000016</v>
      </c>
      <c r="L328" s="81">
        <v>0.20000000000000001</v>
      </c>
      <c r="M328" s="80">
        <f>SUM(M236:M327)</f>
        <v>1061.2256276400005</v>
      </c>
      <c r="N328" s="81">
        <f>O328/K328</f>
        <v>0.05000000000000001</v>
      </c>
      <c r="O328" s="80">
        <f>SUM(O236:O327)</f>
        <v>265.30640691000013</v>
      </c>
      <c r="P328" s="81">
        <f>Q328/K328</f>
        <v>0.05000000000000001</v>
      </c>
      <c r="Q328" s="80">
        <f>SUM(Q236:Q327)</f>
        <v>265.30640691000013</v>
      </c>
      <c r="R328" s="82"/>
      <c r="S328" s="80">
        <f>SUM(S236:S327)</f>
        <v>3714.4800000000009</v>
      </c>
      <c r="T328" s="81">
        <v>0.60999999999999999</v>
      </c>
    </row>
    <row r="329" ht="15.95" customHeight="1">
      <c r="A329" s="352" t="s">
        <v>502</v>
      </c>
      <c r="B329" s="39" t="s">
        <v>22</v>
      </c>
      <c r="C329" s="40" t="s">
        <v>23</v>
      </c>
      <c r="D329" s="41">
        <v>0</v>
      </c>
      <c r="E329" s="42">
        <v>278</v>
      </c>
      <c r="F329" s="43">
        <v>0</v>
      </c>
      <c r="G329" s="44">
        <f t="shared" ref="G329:G360" si="91">ROUNDDOWN(E329*(1-F329),0)</f>
        <v>278</v>
      </c>
      <c r="H329" s="45">
        <f t="shared" ref="H329:H360" si="92">G329*$C$6</f>
        <v>40.218260000000001</v>
      </c>
      <c r="I329" s="45">
        <f t="shared" ref="I329:I360" si="93">H329*D329</f>
        <v>0</v>
      </c>
      <c r="J329" s="45">
        <f t="shared" ref="J329:J360" si="94">H329*0.13</f>
        <v>5.2283738</v>
      </c>
      <c r="K329" s="46">
        <f t="shared" ref="K329:K360" si="95">(H329-J329)*D329</f>
        <v>0</v>
      </c>
      <c r="L329" s="47">
        <v>0.20000000000000001</v>
      </c>
      <c r="M329" s="48">
        <f t="shared" ref="M329:M360" si="96">K329*L329</f>
        <v>0</v>
      </c>
      <c r="N329" s="49">
        <v>0.050000000000000003</v>
      </c>
      <c r="O329" s="50">
        <f t="shared" ref="O329:O360" si="97">K329*N329</f>
        <v>0</v>
      </c>
      <c r="P329" s="49">
        <v>0.050000000000000003</v>
      </c>
      <c r="Q329" s="50">
        <f t="shared" ref="Q329:Q360" si="98">K329*P329</f>
        <v>0</v>
      </c>
      <c r="R329" s="51">
        <f t="shared" ref="R329:R360" si="99">IFERROR(ROUND((K329-M329-O329-Q329)/D329,2),0)</f>
        <v>0</v>
      </c>
      <c r="S329" s="52">
        <f t="shared" ref="S329:S360" si="100">+D329*R329</f>
        <v>0</v>
      </c>
      <c r="T329" s="53" t="e">
        <f t="shared" ref="T329:T360" si="101">S329/I329</f>
        <v>#DIV/0!</v>
      </c>
    </row>
    <row r="330" ht="15.95" customHeight="1">
      <c r="A330" s="352" t="s">
        <v>502</v>
      </c>
      <c r="B330" s="39" t="s">
        <v>24</v>
      </c>
      <c r="C330" s="40" t="s">
        <v>25</v>
      </c>
      <c r="D330" s="41">
        <f>VLOOKUP(B330,[1]銷售庫存統計總表!B:N,13,FALSE)</f>
        <v>0</v>
      </c>
      <c r="E330" s="42">
        <v>278</v>
      </c>
      <c r="F330" s="43">
        <v>0</v>
      </c>
      <c r="G330" s="44">
        <f t="shared" si="91"/>
        <v>278</v>
      </c>
      <c r="H330" s="45">
        <f t="shared" si="92"/>
        <v>40.218260000000001</v>
      </c>
      <c r="I330" s="45">
        <f t="shared" si="93"/>
        <v>0</v>
      </c>
      <c r="J330" s="45">
        <f t="shared" si="94"/>
        <v>5.2283738</v>
      </c>
      <c r="K330" s="46">
        <f t="shared" si="95"/>
        <v>0</v>
      </c>
      <c r="L330" s="47">
        <v>0.20000000000000001</v>
      </c>
      <c r="M330" s="48">
        <f t="shared" si="96"/>
        <v>0</v>
      </c>
      <c r="N330" s="49">
        <v>0.050000000000000003</v>
      </c>
      <c r="O330" s="50">
        <f t="shared" si="97"/>
        <v>0</v>
      </c>
      <c r="P330" s="49">
        <v>0.050000000000000003</v>
      </c>
      <c r="Q330" s="50">
        <f t="shared" si="98"/>
        <v>0</v>
      </c>
      <c r="R330" s="51">
        <f t="shared" si="99"/>
        <v>0</v>
      </c>
      <c r="S330" s="52">
        <f t="shared" si="100"/>
        <v>0</v>
      </c>
      <c r="T330" s="53" t="e">
        <f t="shared" si="101"/>
        <v>#DIV/0!</v>
      </c>
    </row>
    <row r="331" ht="15.95" customHeight="1">
      <c r="A331" s="352" t="s">
        <v>502</v>
      </c>
      <c r="B331" s="39" t="s">
        <v>26</v>
      </c>
      <c r="C331" s="40" t="s">
        <v>27</v>
      </c>
      <c r="D331" s="41">
        <v>0</v>
      </c>
      <c r="E331" s="42">
        <v>268</v>
      </c>
      <c r="F331" s="43">
        <v>0</v>
      </c>
      <c r="G331" s="44">
        <f t="shared" si="91"/>
        <v>268</v>
      </c>
      <c r="H331" s="45">
        <f t="shared" si="92"/>
        <v>38.771560000000001</v>
      </c>
      <c r="I331" s="45">
        <f t="shared" si="93"/>
        <v>0</v>
      </c>
      <c r="J331" s="45">
        <f t="shared" si="94"/>
        <v>5.0403028000000001</v>
      </c>
      <c r="K331" s="46">
        <f t="shared" si="95"/>
        <v>0</v>
      </c>
      <c r="L331" s="47">
        <v>0.20000000000000001</v>
      </c>
      <c r="M331" s="48">
        <f t="shared" si="96"/>
        <v>0</v>
      </c>
      <c r="N331" s="49">
        <v>0.050000000000000003</v>
      </c>
      <c r="O331" s="50">
        <f t="shared" si="97"/>
        <v>0</v>
      </c>
      <c r="P331" s="49">
        <v>0.050000000000000003</v>
      </c>
      <c r="Q331" s="50">
        <f t="shared" si="98"/>
        <v>0</v>
      </c>
      <c r="R331" s="51">
        <f t="shared" si="99"/>
        <v>0</v>
      </c>
      <c r="S331" s="52">
        <f t="shared" si="100"/>
        <v>0</v>
      </c>
      <c r="T331" s="53" t="e">
        <f t="shared" si="101"/>
        <v>#DIV/0!</v>
      </c>
    </row>
    <row r="332" ht="15.95" customHeight="1">
      <c r="A332" s="352" t="s">
        <v>502</v>
      </c>
      <c r="B332" s="39" t="s">
        <v>28</v>
      </c>
      <c r="C332" s="40" t="s">
        <v>29</v>
      </c>
      <c r="D332" s="41">
        <v>0</v>
      </c>
      <c r="E332" s="42">
        <v>368</v>
      </c>
      <c r="F332" s="43">
        <v>0</v>
      </c>
      <c r="G332" s="44">
        <f t="shared" si="91"/>
        <v>368</v>
      </c>
      <c r="H332" s="45">
        <f t="shared" si="92"/>
        <v>53.23856</v>
      </c>
      <c r="I332" s="45">
        <f t="shared" si="93"/>
        <v>0</v>
      </c>
      <c r="J332" s="45">
        <f t="shared" si="94"/>
        <v>6.9210128000000006</v>
      </c>
      <c r="K332" s="46">
        <f t="shared" si="95"/>
        <v>0</v>
      </c>
      <c r="L332" s="47">
        <v>0.20000000000000001</v>
      </c>
      <c r="M332" s="48">
        <f t="shared" si="96"/>
        <v>0</v>
      </c>
      <c r="N332" s="49">
        <v>0.050000000000000003</v>
      </c>
      <c r="O332" s="50">
        <f t="shared" si="97"/>
        <v>0</v>
      </c>
      <c r="P332" s="49">
        <v>0.050000000000000003</v>
      </c>
      <c r="Q332" s="50">
        <f t="shared" si="98"/>
        <v>0</v>
      </c>
      <c r="R332" s="51">
        <f t="shared" si="99"/>
        <v>0</v>
      </c>
      <c r="S332" s="52">
        <f t="shared" si="100"/>
        <v>0</v>
      </c>
      <c r="T332" s="53" t="e">
        <f t="shared" si="101"/>
        <v>#DIV/0!</v>
      </c>
    </row>
    <row r="333" ht="15.95" customHeight="1">
      <c r="A333" s="352" t="s">
        <v>502</v>
      </c>
      <c r="B333" s="39" t="s">
        <v>30</v>
      </c>
      <c r="C333" s="40" t="s">
        <v>31</v>
      </c>
      <c r="D333" s="41">
        <v>0</v>
      </c>
      <c r="E333" s="42">
        <v>498</v>
      </c>
      <c r="F333" s="43">
        <v>0</v>
      </c>
      <c r="G333" s="44">
        <f t="shared" si="91"/>
        <v>498</v>
      </c>
      <c r="H333" s="45">
        <f t="shared" si="92"/>
        <v>72.045659999999998</v>
      </c>
      <c r="I333" s="45">
        <f t="shared" si="93"/>
        <v>0</v>
      </c>
      <c r="J333" s="45">
        <f t="shared" si="94"/>
        <v>9.3659358000000008</v>
      </c>
      <c r="K333" s="46">
        <f t="shared" si="95"/>
        <v>0</v>
      </c>
      <c r="L333" s="47">
        <v>0.20000000000000001</v>
      </c>
      <c r="M333" s="48">
        <f t="shared" si="96"/>
        <v>0</v>
      </c>
      <c r="N333" s="49">
        <v>0.050000000000000003</v>
      </c>
      <c r="O333" s="50">
        <f t="shared" si="97"/>
        <v>0</v>
      </c>
      <c r="P333" s="49">
        <v>0.050000000000000003</v>
      </c>
      <c r="Q333" s="50">
        <f t="shared" si="98"/>
        <v>0</v>
      </c>
      <c r="R333" s="51">
        <f t="shared" si="99"/>
        <v>0</v>
      </c>
      <c r="S333" s="52">
        <f t="shared" si="100"/>
        <v>0</v>
      </c>
      <c r="T333" s="53" t="e">
        <f t="shared" si="101"/>
        <v>#DIV/0!</v>
      </c>
    </row>
    <row r="334" ht="15.95" customHeight="1">
      <c r="A334" s="352" t="s">
        <v>502</v>
      </c>
      <c r="B334" s="39" t="s">
        <v>32</v>
      </c>
      <c r="C334" s="40" t="s">
        <v>33</v>
      </c>
      <c r="D334" s="41">
        <v>0</v>
      </c>
      <c r="E334" s="42">
        <v>298</v>
      </c>
      <c r="F334" s="43">
        <v>0</v>
      </c>
      <c r="G334" s="44">
        <f t="shared" si="91"/>
        <v>298</v>
      </c>
      <c r="H334" s="45">
        <f t="shared" si="92"/>
        <v>43.111660000000001</v>
      </c>
      <c r="I334" s="45">
        <f t="shared" si="93"/>
        <v>0</v>
      </c>
      <c r="J334" s="45">
        <f t="shared" si="94"/>
        <v>5.6045158000000006</v>
      </c>
      <c r="K334" s="46">
        <f t="shared" si="95"/>
        <v>0</v>
      </c>
      <c r="L334" s="47">
        <v>0.20000000000000001</v>
      </c>
      <c r="M334" s="48">
        <f t="shared" si="96"/>
        <v>0</v>
      </c>
      <c r="N334" s="49">
        <v>0.050000000000000003</v>
      </c>
      <c r="O334" s="50">
        <f t="shared" si="97"/>
        <v>0</v>
      </c>
      <c r="P334" s="49">
        <v>0.050000000000000003</v>
      </c>
      <c r="Q334" s="50">
        <f t="shared" si="98"/>
        <v>0</v>
      </c>
      <c r="R334" s="51">
        <f t="shared" si="99"/>
        <v>0</v>
      </c>
      <c r="S334" s="52">
        <f t="shared" si="100"/>
        <v>0</v>
      </c>
      <c r="T334" s="53" t="e">
        <f t="shared" si="101"/>
        <v>#DIV/0!</v>
      </c>
    </row>
    <row r="335" ht="15.95" customHeight="1">
      <c r="A335" s="352" t="s">
        <v>502</v>
      </c>
      <c r="B335" s="39" t="s">
        <v>34</v>
      </c>
      <c r="C335" s="40" t="s">
        <v>35</v>
      </c>
      <c r="D335" s="41">
        <v>0</v>
      </c>
      <c r="E335" s="42">
        <v>348</v>
      </c>
      <c r="F335" s="43">
        <v>0</v>
      </c>
      <c r="G335" s="44">
        <f t="shared" si="91"/>
        <v>348</v>
      </c>
      <c r="H335" s="45">
        <f t="shared" si="92"/>
        <v>50.34516</v>
      </c>
      <c r="I335" s="45">
        <f t="shared" si="93"/>
        <v>0</v>
      </c>
      <c r="J335" s="45">
        <f t="shared" si="94"/>
        <v>6.5448708</v>
      </c>
      <c r="K335" s="46">
        <f t="shared" si="95"/>
        <v>0</v>
      </c>
      <c r="L335" s="47">
        <v>0.20000000000000001</v>
      </c>
      <c r="M335" s="48">
        <f t="shared" si="96"/>
        <v>0</v>
      </c>
      <c r="N335" s="49">
        <v>0.050000000000000003</v>
      </c>
      <c r="O335" s="50">
        <f t="shared" si="97"/>
        <v>0</v>
      </c>
      <c r="P335" s="49">
        <v>0.050000000000000003</v>
      </c>
      <c r="Q335" s="50">
        <f t="shared" si="98"/>
        <v>0</v>
      </c>
      <c r="R335" s="51">
        <f t="shared" si="99"/>
        <v>0</v>
      </c>
      <c r="S335" s="52">
        <f t="shared" si="100"/>
        <v>0</v>
      </c>
      <c r="T335" s="53" t="e">
        <f t="shared" si="101"/>
        <v>#DIV/0!</v>
      </c>
    </row>
    <row r="336" ht="15.95" customHeight="1">
      <c r="A336" s="352" t="s">
        <v>502</v>
      </c>
      <c r="B336" s="54" t="s">
        <v>36</v>
      </c>
      <c r="C336" s="55" t="s">
        <v>37</v>
      </c>
      <c r="D336" s="41">
        <v>0</v>
      </c>
      <c r="E336" s="42">
        <v>248</v>
      </c>
      <c r="F336" s="43">
        <v>0</v>
      </c>
      <c r="G336" s="44">
        <f t="shared" si="91"/>
        <v>248</v>
      </c>
      <c r="H336" s="45">
        <f t="shared" si="92"/>
        <v>35.878160000000001</v>
      </c>
      <c r="I336" s="45">
        <f t="shared" si="93"/>
        <v>0</v>
      </c>
      <c r="J336" s="45">
        <f t="shared" si="94"/>
        <v>4.6641608000000003</v>
      </c>
      <c r="K336" s="46">
        <f t="shared" si="95"/>
        <v>0</v>
      </c>
      <c r="L336" s="47">
        <v>0.20000000000000001</v>
      </c>
      <c r="M336" s="48">
        <f t="shared" si="96"/>
        <v>0</v>
      </c>
      <c r="N336" s="49">
        <v>0.050000000000000003</v>
      </c>
      <c r="O336" s="50">
        <f t="shared" si="97"/>
        <v>0</v>
      </c>
      <c r="P336" s="49">
        <v>0.050000000000000003</v>
      </c>
      <c r="Q336" s="50">
        <f t="shared" si="98"/>
        <v>0</v>
      </c>
      <c r="R336" s="51">
        <f t="shared" si="99"/>
        <v>0</v>
      </c>
      <c r="S336" s="52">
        <f t="shared" si="100"/>
        <v>0</v>
      </c>
      <c r="T336" s="53" t="e">
        <f t="shared" si="101"/>
        <v>#DIV/0!</v>
      </c>
    </row>
    <row r="337" ht="15.95" customHeight="1">
      <c r="A337" s="352" t="s">
        <v>502</v>
      </c>
      <c r="B337" s="56" t="s">
        <v>38</v>
      </c>
      <c r="C337" s="40" t="s">
        <v>39</v>
      </c>
      <c r="D337" s="41">
        <f>VLOOKUP(B337,[1]銷售庫存統計總表!B:N,13,FALSE)</f>
        <v>0</v>
      </c>
      <c r="E337" s="42">
        <v>268</v>
      </c>
      <c r="F337" s="43">
        <v>0</v>
      </c>
      <c r="G337" s="44">
        <f t="shared" si="91"/>
        <v>268</v>
      </c>
      <c r="H337" s="45">
        <f t="shared" si="92"/>
        <v>38.771560000000001</v>
      </c>
      <c r="I337" s="45">
        <f t="shared" si="93"/>
        <v>0</v>
      </c>
      <c r="J337" s="45">
        <f t="shared" si="94"/>
        <v>5.0403028000000001</v>
      </c>
      <c r="K337" s="46">
        <f t="shared" si="95"/>
        <v>0</v>
      </c>
      <c r="L337" s="47">
        <v>0.20000000000000001</v>
      </c>
      <c r="M337" s="48">
        <f t="shared" si="96"/>
        <v>0</v>
      </c>
      <c r="N337" s="49">
        <v>0.050000000000000003</v>
      </c>
      <c r="O337" s="50">
        <f t="shared" si="97"/>
        <v>0</v>
      </c>
      <c r="P337" s="49">
        <v>0.050000000000000003</v>
      </c>
      <c r="Q337" s="50">
        <f t="shared" si="98"/>
        <v>0</v>
      </c>
      <c r="R337" s="51">
        <f t="shared" si="99"/>
        <v>0</v>
      </c>
      <c r="S337" s="52">
        <f t="shared" si="100"/>
        <v>0</v>
      </c>
      <c r="T337" s="53" t="e">
        <f t="shared" si="101"/>
        <v>#DIV/0!</v>
      </c>
    </row>
    <row r="338" ht="15.95" customHeight="1">
      <c r="A338" s="352" t="s">
        <v>502</v>
      </c>
      <c r="B338" s="56" t="s">
        <v>40</v>
      </c>
      <c r="C338" s="40" t="s">
        <v>41</v>
      </c>
      <c r="D338" s="41">
        <f>VLOOKUP(B338,[1]銷售庫存統計總表!B:N,13,FALSE)</f>
        <v>0</v>
      </c>
      <c r="E338" s="42">
        <v>288</v>
      </c>
      <c r="F338" s="43">
        <v>0</v>
      </c>
      <c r="G338" s="44">
        <f t="shared" si="91"/>
        <v>288</v>
      </c>
      <c r="H338" s="45">
        <f t="shared" si="92"/>
        <v>41.664960000000001</v>
      </c>
      <c r="I338" s="45">
        <f t="shared" si="93"/>
        <v>0</v>
      </c>
      <c r="J338" s="45">
        <f t="shared" si="94"/>
        <v>5.4164447999999998</v>
      </c>
      <c r="K338" s="46">
        <f t="shared" si="95"/>
        <v>0</v>
      </c>
      <c r="L338" s="47">
        <v>0.20000000000000001</v>
      </c>
      <c r="M338" s="48">
        <f t="shared" si="96"/>
        <v>0</v>
      </c>
      <c r="N338" s="49">
        <v>0.050000000000000003</v>
      </c>
      <c r="O338" s="50">
        <f t="shared" si="97"/>
        <v>0</v>
      </c>
      <c r="P338" s="49">
        <v>0.050000000000000003</v>
      </c>
      <c r="Q338" s="50">
        <f t="shared" si="98"/>
        <v>0</v>
      </c>
      <c r="R338" s="51">
        <f t="shared" si="99"/>
        <v>0</v>
      </c>
      <c r="S338" s="52">
        <f t="shared" si="100"/>
        <v>0</v>
      </c>
      <c r="T338" s="53" t="e">
        <f t="shared" si="101"/>
        <v>#DIV/0!</v>
      </c>
    </row>
    <row r="339" ht="15.95" customHeight="1">
      <c r="A339" s="352" t="s">
        <v>502</v>
      </c>
      <c r="B339" s="56" t="s">
        <v>42</v>
      </c>
      <c r="C339" s="55" t="s">
        <v>43</v>
      </c>
      <c r="D339" s="41">
        <v>0</v>
      </c>
      <c r="E339" s="42">
        <v>198</v>
      </c>
      <c r="F339" s="43">
        <v>0</v>
      </c>
      <c r="G339" s="44">
        <f t="shared" si="91"/>
        <v>198</v>
      </c>
      <c r="H339" s="45">
        <f t="shared" si="92"/>
        <v>28.644659999999998</v>
      </c>
      <c r="I339" s="45">
        <f t="shared" si="93"/>
        <v>0</v>
      </c>
      <c r="J339" s="45">
        <f t="shared" si="94"/>
        <v>3.7238058000000001</v>
      </c>
      <c r="K339" s="46">
        <f t="shared" si="95"/>
        <v>0</v>
      </c>
      <c r="L339" s="47">
        <v>0.20000000000000001</v>
      </c>
      <c r="M339" s="48">
        <f t="shared" si="96"/>
        <v>0</v>
      </c>
      <c r="N339" s="49">
        <v>0.050000000000000003</v>
      </c>
      <c r="O339" s="50">
        <f t="shared" si="97"/>
        <v>0</v>
      </c>
      <c r="P339" s="49">
        <v>0.050000000000000003</v>
      </c>
      <c r="Q339" s="50">
        <f t="shared" si="98"/>
        <v>0</v>
      </c>
      <c r="R339" s="51">
        <f t="shared" si="99"/>
        <v>0</v>
      </c>
      <c r="S339" s="52">
        <f t="shared" si="100"/>
        <v>0</v>
      </c>
      <c r="T339" s="53" t="e">
        <f t="shared" si="101"/>
        <v>#DIV/0!</v>
      </c>
    </row>
    <row r="340" ht="15.95" customHeight="1">
      <c r="A340" s="352" t="s">
        <v>502</v>
      </c>
      <c r="B340" s="56" t="s">
        <v>44</v>
      </c>
      <c r="C340" s="40" t="s">
        <v>45</v>
      </c>
      <c r="D340" s="41">
        <f>VLOOKUP(B340,[1]銷售庫存統計總表!B:N,13,FALSE)</f>
        <v>0</v>
      </c>
      <c r="E340" s="42">
        <v>298</v>
      </c>
      <c r="F340" s="43">
        <v>0</v>
      </c>
      <c r="G340" s="44">
        <f t="shared" si="91"/>
        <v>298</v>
      </c>
      <c r="H340" s="45">
        <f t="shared" si="92"/>
        <v>43.111660000000001</v>
      </c>
      <c r="I340" s="45">
        <f t="shared" si="93"/>
        <v>0</v>
      </c>
      <c r="J340" s="45">
        <f t="shared" si="94"/>
        <v>5.6045158000000006</v>
      </c>
      <c r="K340" s="46">
        <f t="shared" si="95"/>
        <v>0</v>
      </c>
      <c r="L340" s="47">
        <v>0.20000000000000001</v>
      </c>
      <c r="M340" s="48">
        <f t="shared" si="96"/>
        <v>0</v>
      </c>
      <c r="N340" s="49">
        <v>0.050000000000000003</v>
      </c>
      <c r="O340" s="50">
        <f t="shared" si="97"/>
        <v>0</v>
      </c>
      <c r="P340" s="49">
        <v>0.050000000000000003</v>
      </c>
      <c r="Q340" s="50">
        <f t="shared" si="98"/>
        <v>0</v>
      </c>
      <c r="R340" s="51">
        <f t="shared" si="99"/>
        <v>0</v>
      </c>
      <c r="S340" s="52">
        <f t="shared" si="100"/>
        <v>0</v>
      </c>
      <c r="T340" s="53" t="e">
        <f t="shared" si="101"/>
        <v>#DIV/0!</v>
      </c>
    </row>
    <row r="341" ht="15.95" customHeight="1">
      <c r="A341" s="352" t="s">
        <v>502</v>
      </c>
      <c r="B341" s="56" t="s">
        <v>46</v>
      </c>
      <c r="C341" s="40" t="s">
        <v>47</v>
      </c>
      <c r="D341" s="41">
        <v>0</v>
      </c>
      <c r="E341" s="42">
        <v>398</v>
      </c>
      <c r="F341" s="43">
        <v>0</v>
      </c>
      <c r="G341" s="44">
        <f t="shared" si="91"/>
        <v>398</v>
      </c>
      <c r="H341" s="45">
        <f t="shared" si="92"/>
        <v>57.578659999999999</v>
      </c>
      <c r="I341" s="45">
        <f t="shared" si="93"/>
        <v>0</v>
      </c>
      <c r="J341" s="45">
        <f t="shared" si="94"/>
        <v>7.4852258000000003</v>
      </c>
      <c r="K341" s="46">
        <f t="shared" si="95"/>
        <v>0</v>
      </c>
      <c r="L341" s="47">
        <v>0.20000000000000001</v>
      </c>
      <c r="M341" s="48">
        <f t="shared" si="96"/>
        <v>0</v>
      </c>
      <c r="N341" s="49">
        <v>0.050000000000000003</v>
      </c>
      <c r="O341" s="50">
        <f t="shared" si="97"/>
        <v>0</v>
      </c>
      <c r="P341" s="49">
        <v>0.050000000000000003</v>
      </c>
      <c r="Q341" s="50">
        <f t="shared" si="98"/>
        <v>0</v>
      </c>
      <c r="R341" s="51">
        <f t="shared" si="99"/>
        <v>0</v>
      </c>
      <c r="S341" s="52">
        <f t="shared" si="100"/>
        <v>0</v>
      </c>
      <c r="T341" s="53" t="e">
        <f t="shared" si="101"/>
        <v>#DIV/0!</v>
      </c>
    </row>
    <row r="342" ht="15.95" customHeight="1">
      <c r="A342" s="352" t="s">
        <v>502</v>
      </c>
      <c r="B342" s="39" t="s">
        <v>48</v>
      </c>
      <c r="C342" s="40" t="s">
        <v>49</v>
      </c>
      <c r="D342" s="41">
        <v>0</v>
      </c>
      <c r="E342" s="42">
        <v>268</v>
      </c>
      <c r="F342" s="43">
        <v>0</v>
      </c>
      <c r="G342" s="44">
        <f t="shared" si="91"/>
        <v>268</v>
      </c>
      <c r="H342" s="45">
        <f t="shared" si="92"/>
        <v>38.771560000000001</v>
      </c>
      <c r="I342" s="45">
        <f t="shared" si="93"/>
        <v>0</v>
      </c>
      <c r="J342" s="45">
        <f t="shared" si="94"/>
        <v>5.0403028000000001</v>
      </c>
      <c r="K342" s="46">
        <f t="shared" si="95"/>
        <v>0</v>
      </c>
      <c r="L342" s="47">
        <v>0.20000000000000001</v>
      </c>
      <c r="M342" s="48">
        <f t="shared" si="96"/>
        <v>0</v>
      </c>
      <c r="N342" s="49">
        <v>0.050000000000000003</v>
      </c>
      <c r="O342" s="50">
        <f t="shared" si="97"/>
        <v>0</v>
      </c>
      <c r="P342" s="49">
        <v>0.050000000000000003</v>
      </c>
      <c r="Q342" s="50">
        <f t="shared" si="98"/>
        <v>0</v>
      </c>
      <c r="R342" s="51">
        <f t="shared" si="99"/>
        <v>0</v>
      </c>
      <c r="S342" s="52">
        <f t="shared" si="100"/>
        <v>0</v>
      </c>
      <c r="T342" s="53" t="e">
        <f t="shared" si="101"/>
        <v>#DIV/0!</v>
      </c>
    </row>
    <row r="343" ht="15.95" customHeight="1">
      <c r="A343" s="352" t="s">
        <v>502</v>
      </c>
      <c r="B343" s="39" t="s">
        <v>50</v>
      </c>
      <c r="C343" s="40" t="s">
        <v>51</v>
      </c>
      <c r="D343" s="41">
        <v>0</v>
      </c>
      <c r="E343" s="42">
        <v>368</v>
      </c>
      <c r="F343" s="43">
        <v>0</v>
      </c>
      <c r="G343" s="44">
        <f t="shared" si="91"/>
        <v>368</v>
      </c>
      <c r="H343" s="45">
        <f t="shared" si="92"/>
        <v>53.23856</v>
      </c>
      <c r="I343" s="45">
        <f t="shared" si="93"/>
        <v>0</v>
      </c>
      <c r="J343" s="45">
        <f t="shared" si="94"/>
        <v>6.9210128000000006</v>
      </c>
      <c r="K343" s="46">
        <f t="shared" si="95"/>
        <v>0</v>
      </c>
      <c r="L343" s="47">
        <v>0.20000000000000001</v>
      </c>
      <c r="M343" s="48">
        <f t="shared" si="96"/>
        <v>0</v>
      </c>
      <c r="N343" s="49">
        <v>0.050000000000000003</v>
      </c>
      <c r="O343" s="50">
        <f t="shared" si="97"/>
        <v>0</v>
      </c>
      <c r="P343" s="49">
        <v>0.050000000000000003</v>
      </c>
      <c r="Q343" s="50">
        <f t="shared" si="98"/>
        <v>0</v>
      </c>
      <c r="R343" s="51">
        <f t="shared" si="99"/>
        <v>0</v>
      </c>
      <c r="S343" s="52">
        <f t="shared" si="100"/>
        <v>0</v>
      </c>
      <c r="T343" s="53" t="e">
        <f t="shared" si="101"/>
        <v>#DIV/0!</v>
      </c>
    </row>
    <row r="344" ht="15.95" customHeight="1">
      <c r="A344" s="352" t="s">
        <v>502</v>
      </c>
      <c r="B344" s="39" t="s">
        <v>52</v>
      </c>
      <c r="C344" s="40" t="s">
        <v>53</v>
      </c>
      <c r="D344" s="41">
        <v>0</v>
      </c>
      <c r="E344" s="42">
        <v>198</v>
      </c>
      <c r="F344" s="43">
        <v>0</v>
      </c>
      <c r="G344" s="44">
        <f t="shared" si="91"/>
        <v>198</v>
      </c>
      <c r="H344" s="45">
        <f t="shared" si="92"/>
        <v>28.644659999999998</v>
      </c>
      <c r="I344" s="45">
        <f t="shared" si="93"/>
        <v>0</v>
      </c>
      <c r="J344" s="45">
        <f t="shared" si="94"/>
        <v>3.7238058000000001</v>
      </c>
      <c r="K344" s="46">
        <f t="shared" si="95"/>
        <v>0</v>
      </c>
      <c r="L344" s="47">
        <v>0.20000000000000001</v>
      </c>
      <c r="M344" s="48">
        <f t="shared" si="96"/>
        <v>0</v>
      </c>
      <c r="N344" s="49">
        <v>0.050000000000000003</v>
      </c>
      <c r="O344" s="50">
        <f t="shared" si="97"/>
        <v>0</v>
      </c>
      <c r="P344" s="49">
        <v>0.050000000000000003</v>
      </c>
      <c r="Q344" s="50">
        <f t="shared" si="98"/>
        <v>0</v>
      </c>
      <c r="R344" s="51">
        <f t="shared" si="99"/>
        <v>0</v>
      </c>
      <c r="S344" s="52">
        <f t="shared" si="100"/>
        <v>0</v>
      </c>
      <c r="T344" s="53" t="e">
        <f t="shared" si="101"/>
        <v>#DIV/0!</v>
      </c>
    </row>
    <row r="345" ht="15.95" customHeight="1">
      <c r="A345" s="352" t="s">
        <v>502</v>
      </c>
      <c r="B345" s="39" t="s">
        <v>54</v>
      </c>
      <c r="C345" s="40" t="s">
        <v>55</v>
      </c>
      <c r="D345" s="41">
        <v>0</v>
      </c>
      <c r="E345" s="42">
        <v>198</v>
      </c>
      <c r="F345" s="43">
        <v>0</v>
      </c>
      <c r="G345" s="44">
        <f t="shared" si="91"/>
        <v>198</v>
      </c>
      <c r="H345" s="45">
        <f t="shared" si="92"/>
        <v>28.644659999999998</v>
      </c>
      <c r="I345" s="45">
        <f t="shared" si="93"/>
        <v>0</v>
      </c>
      <c r="J345" s="45">
        <f t="shared" si="94"/>
        <v>3.7238058000000001</v>
      </c>
      <c r="K345" s="46">
        <f t="shared" si="95"/>
        <v>0</v>
      </c>
      <c r="L345" s="47">
        <v>0.20000000000000001</v>
      </c>
      <c r="M345" s="48">
        <f t="shared" si="96"/>
        <v>0</v>
      </c>
      <c r="N345" s="49">
        <v>0.050000000000000003</v>
      </c>
      <c r="O345" s="50">
        <f t="shared" si="97"/>
        <v>0</v>
      </c>
      <c r="P345" s="49">
        <v>0.050000000000000003</v>
      </c>
      <c r="Q345" s="50">
        <f t="shared" si="98"/>
        <v>0</v>
      </c>
      <c r="R345" s="51">
        <f t="shared" si="99"/>
        <v>0</v>
      </c>
      <c r="S345" s="52">
        <f t="shared" si="100"/>
        <v>0</v>
      </c>
      <c r="T345" s="53" t="e">
        <f t="shared" si="101"/>
        <v>#DIV/0!</v>
      </c>
    </row>
    <row r="346" ht="15.95" customHeight="1">
      <c r="A346" s="352" t="s">
        <v>502</v>
      </c>
      <c r="B346" s="39" t="s">
        <v>56</v>
      </c>
      <c r="C346" s="40" t="s">
        <v>57</v>
      </c>
      <c r="D346" s="41">
        <v>0</v>
      </c>
      <c r="E346" s="42">
        <v>268</v>
      </c>
      <c r="F346" s="43">
        <v>0</v>
      </c>
      <c r="G346" s="44">
        <f t="shared" si="91"/>
        <v>268</v>
      </c>
      <c r="H346" s="45">
        <f t="shared" si="92"/>
        <v>38.771560000000001</v>
      </c>
      <c r="I346" s="45">
        <f t="shared" si="93"/>
        <v>0</v>
      </c>
      <c r="J346" s="45">
        <f t="shared" si="94"/>
        <v>5.0403028000000001</v>
      </c>
      <c r="K346" s="46">
        <f t="shared" si="95"/>
        <v>0</v>
      </c>
      <c r="L346" s="47">
        <v>0.20000000000000001</v>
      </c>
      <c r="M346" s="48">
        <f t="shared" si="96"/>
        <v>0</v>
      </c>
      <c r="N346" s="49">
        <v>0.050000000000000003</v>
      </c>
      <c r="O346" s="50">
        <f t="shared" si="97"/>
        <v>0</v>
      </c>
      <c r="P346" s="49">
        <v>0.050000000000000003</v>
      </c>
      <c r="Q346" s="50">
        <f t="shared" si="98"/>
        <v>0</v>
      </c>
      <c r="R346" s="51">
        <f t="shared" si="99"/>
        <v>0</v>
      </c>
      <c r="S346" s="52">
        <f t="shared" si="100"/>
        <v>0</v>
      </c>
      <c r="T346" s="53" t="e">
        <f t="shared" si="101"/>
        <v>#DIV/0!</v>
      </c>
    </row>
    <row r="347" ht="15.95" customHeight="1">
      <c r="A347" s="352" t="s">
        <v>502</v>
      </c>
      <c r="B347" s="39" t="s">
        <v>58</v>
      </c>
      <c r="C347" s="40" t="s">
        <v>59</v>
      </c>
      <c r="D347" s="41">
        <v>0</v>
      </c>
      <c r="E347" s="42">
        <v>138</v>
      </c>
      <c r="F347" s="43">
        <v>0</v>
      </c>
      <c r="G347" s="44">
        <f t="shared" si="91"/>
        <v>138</v>
      </c>
      <c r="H347" s="45">
        <f t="shared" si="92"/>
        <v>19.964459999999999</v>
      </c>
      <c r="I347" s="45">
        <f t="shared" si="93"/>
        <v>0</v>
      </c>
      <c r="J347" s="45">
        <f t="shared" si="94"/>
        <v>2.5953797999999999</v>
      </c>
      <c r="K347" s="46">
        <f t="shared" si="95"/>
        <v>0</v>
      </c>
      <c r="L347" s="47">
        <v>0.20000000000000001</v>
      </c>
      <c r="M347" s="48">
        <f t="shared" si="96"/>
        <v>0</v>
      </c>
      <c r="N347" s="49">
        <v>0.050000000000000003</v>
      </c>
      <c r="O347" s="50">
        <f t="shared" si="97"/>
        <v>0</v>
      </c>
      <c r="P347" s="49">
        <v>0.050000000000000003</v>
      </c>
      <c r="Q347" s="50">
        <f t="shared" si="98"/>
        <v>0</v>
      </c>
      <c r="R347" s="51">
        <f t="shared" si="99"/>
        <v>0</v>
      </c>
      <c r="S347" s="52">
        <f t="shared" si="100"/>
        <v>0</v>
      </c>
      <c r="T347" s="53" t="e">
        <f t="shared" si="101"/>
        <v>#DIV/0!</v>
      </c>
    </row>
    <row r="348" ht="15.95" customHeight="1">
      <c r="A348" s="352" t="s">
        <v>502</v>
      </c>
      <c r="B348" s="39" t="s">
        <v>60</v>
      </c>
      <c r="C348" s="40" t="s">
        <v>61</v>
      </c>
      <c r="D348" s="41">
        <v>0</v>
      </c>
      <c r="E348" s="42">
        <v>398</v>
      </c>
      <c r="F348" s="43">
        <v>0</v>
      </c>
      <c r="G348" s="44">
        <f t="shared" si="91"/>
        <v>398</v>
      </c>
      <c r="H348" s="45">
        <f t="shared" si="92"/>
        <v>57.578659999999999</v>
      </c>
      <c r="I348" s="45">
        <f t="shared" si="93"/>
        <v>0</v>
      </c>
      <c r="J348" s="45">
        <f t="shared" si="94"/>
        <v>7.4852258000000003</v>
      </c>
      <c r="K348" s="46">
        <f t="shared" si="95"/>
        <v>0</v>
      </c>
      <c r="L348" s="47">
        <v>0.20000000000000001</v>
      </c>
      <c r="M348" s="48">
        <f t="shared" si="96"/>
        <v>0</v>
      </c>
      <c r="N348" s="49">
        <v>0.050000000000000003</v>
      </c>
      <c r="O348" s="50">
        <f t="shared" si="97"/>
        <v>0</v>
      </c>
      <c r="P348" s="49">
        <v>0.050000000000000003</v>
      </c>
      <c r="Q348" s="50">
        <f t="shared" si="98"/>
        <v>0</v>
      </c>
      <c r="R348" s="51">
        <f t="shared" si="99"/>
        <v>0</v>
      </c>
      <c r="S348" s="52">
        <f t="shared" si="100"/>
        <v>0</v>
      </c>
      <c r="T348" s="53" t="e">
        <f t="shared" si="101"/>
        <v>#DIV/0!</v>
      </c>
    </row>
    <row r="349" ht="15.95" customHeight="1">
      <c r="A349" s="352" t="s">
        <v>502</v>
      </c>
      <c r="B349" s="54" t="s">
        <v>62</v>
      </c>
      <c r="C349" s="55" t="s">
        <v>63</v>
      </c>
      <c r="D349" s="41">
        <v>0</v>
      </c>
      <c r="E349" s="42">
        <v>48</v>
      </c>
      <c r="F349" s="43">
        <v>0</v>
      </c>
      <c r="G349" s="44">
        <f t="shared" si="91"/>
        <v>48</v>
      </c>
      <c r="H349" s="45">
        <f t="shared" si="92"/>
        <v>6.9441600000000001</v>
      </c>
      <c r="I349" s="45">
        <f t="shared" si="93"/>
        <v>0</v>
      </c>
      <c r="J349" s="45">
        <f t="shared" si="94"/>
        <v>0.90274080000000001</v>
      </c>
      <c r="K349" s="46">
        <f t="shared" si="95"/>
        <v>0</v>
      </c>
      <c r="L349" s="47">
        <v>0.20000000000000001</v>
      </c>
      <c r="M349" s="48">
        <f t="shared" si="96"/>
        <v>0</v>
      </c>
      <c r="N349" s="49">
        <v>0.050000000000000003</v>
      </c>
      <c r="O349" s="50">
        <f t="shared" si="97"/>
        <v>0</v>
      </c>
      <c r="P349" s="49">
        <v>0.050000000000000003</v>
      </c>
      <c r="Q349" s="50">
        <f t="shared" si="98"/>
        <v>0</v>
      </c>
      <c r="R349" s="51">
        <f t="shared" si="99"/>
        <v>0</v>
      </c>
      <c r="S349" s="52">
        <f t="shared" si="100"/>
        <v>0</v>
      </c>
      <c r="T349" s="53" t="e">
        <f t="shared" si="101"/>
        <v>#DIV/0!</v>
      </c>
    </row>
    <row r="350" ht="15.95" customHeight="1">
      <c r="A350" s="352" t="s">
        <v>502</v>
      </c>
      <c r="B350" s="54" t="s">
        <v>64</v>
      </c>
      <c r="C350" s="55" t="s">
        <v>65</v>
      </c>
      <c r="D350" s="41">
        <v>0</v>
      </c>
      <c r="E350" s="42">
        <v>98</v>
      </c>
      <c r="F350" s="43">
        <v>0</v>
      </c>
      <c r="G350" s="44">
        <f t="shared" si="91"/>
        <v>98</v>
      </c>
      <c r="H350" s="45">
        <f t="shared" si="92"/>
        <v>14.177659999999999</v>
      </c>
      <c r="I350" s="45">
        <f t="shared" si="93"/>
        <v>0</v>
      </c>
      <c r="J350" s="45">
        <f t="shared" si="94"/>
        <v>1.8430958</v>
      </c>
      <c r="K350" s="46">
        <f t="shared" si="95"/>
        <v>0</v>
      </c>
      <c r="L350" s="47">
        <v>0.20000000000000001</v>
      </c>
      <c r="M350" s="48">
        <f t="shared" si="96"/>
        <v>0</v>
      </c>
      <c r="N350" s="49">
        <v>0.050000000000000003</v>
      </c>
      <c r="O350" s="50">
        <f t="shared" si="97"/>
        <v>0</v>
      </c>
      <c r="P350" s="49">
        <v>0.050000000000000003</v>
      </c>
      <c r="Q350" s="50">
        <f t="shared" si="98"/>
        <v>0</v>
      </c>
      <c r="R350" s="51">
        <f t="shared" si="99"/>
        <v>0</v>
      </c>
      <c r="S350" s="52">
        <f t="shared" si="100"/>
        <v>0</v>
      </c>
      <c r="T350" s="53" t="e">
        <f t="shared" si="101"/>
        <v>#DIV/0!</v>
      </c>
    </row>
    <row r="351" ht="15.95" customHeight="1">
      <c r="A351" s="352" t="s">
        <v>502</v>
      </c>
      <c r="B351" s="39" t="s">
        <v>66</v>
      </c>
      <c r="C351" s="40" t="s">
        <v>67</v>
      </c>
      <c r="D351" s="41">
        <v>0</v>
      </c>
      <c r="E351" s="42">
        <v>228</v>
      </c>
      <c r="F351" s="43">
        <v>0</v>
      </c>
      <c r="G351" s="44">
        <f t="shared" si="91"/>
        <v>228</v>
      </c>
      <c r="H351" s="45">
        <f t="shared" si="92"/>
        <v>32.984760000000001</v>
      </c>
      <c r="I351" s="45">
        <f t="shared" si="93"/>
        <v>0</v>
      </c>
      <c r="J351" s="45">
        <f t="shared" si="94"/>
        <v>4.2880188000000006</v>
      </c>
      <c r="K351" s="46">
        <f t="shared" si="95"/>
        <v>0</v>
      </c>
      <c r="L351" s="47">
        <v>0.20000000000000001</v>
      </c>
      <c r="M351" s="48">
        <f t="shared" si="96"/>
        <v>0</v>
      </c>
      <c r="N351" s="49">
        <v>0.050000000000000003</v>
      </c>
      <c r="O351" s="50">
        <f t="shared" si="97"/>
        <v>0</v>
      </c>
      <c r="P351" s="49">
        <v>0.050000000000000003</v>
      </c>
      <c r="Q351" s="50">
        <f t="shared" si="98"/>
        <v>0</v>
      </c>
      <c r="R351" s="51">
        <f t="shared" si="99"/>
        <v>0</v>
      </c>
      <c r="S351" s="52">
        <f t="shared" si="100"/>
        <v>0</v>
      </c>
      <c r="T351" s="53" t="e">
        <f t="shared" si="101"/>
        <v>#DIV/0!</v>
      </c>
    </row>
    <row r="352" ht="15.95" customHeight="1">
      <c r="A352" s="352" t="s">
        <v>502</v>
      </c>
      <c r="B352" s="39" t="s">
        <v>68</v>
      </c>
      <c r="C352" s="40" t="s">
        <v>69</v>
      </c>
      <c r="D352" s="41">
        <v>0</v>
      </c>
      <c r="E352" s="42">
        <v>298</v>
      </c>
      <c r="F352" s="43">
        <v>0</v>
      </c>
      <c r="G352" s="44">
        <f t="shared" si="91"/>
        <v>298</v>
      </c>
      <c r="H352" s="45">
        <f t="shared" si="92"/>
        <v>43.111660000000001</v>
      </c>
      <c r="I352" s="45">
        <f t="shared" si="93"/>
        <v>0</v>
      </c>
      <c r="J352" s="45">
        <f t="shared" si="94"/>
        <v>5.6045158000000006</v>
      </c>
      <c r="K352" s="46">
        <f t="shared" si="95"/>
        <v>0</v>
      </c>
      <c r="L352" s="47">
        <v>0.20000000000000001</v>
      </c>
      <c r="M352" s="48">
        <f t="shared" si="96"/>
        <v>0</v>
      </c>
      <c r="N352" s="49">
        <v>0.050000000000000003</v>
      </c>
      <c r="O352" s="50">
        <f t="shared" si="97"/>
        <v>0</v>
      </c>
      <c r="P352" s="49">
        <v>0.050000000000000003</v>
      </c>
      <c r="Q352" s="50">
        <f t="shared" si="98"/>
        <v>0</v>
      </c>
      <c r="R352" s="51">
        <f t="shared" si="99"/>
        <v>0</v>
      </c>
      <c r="S352" s="52">
        <f t="shared" si="100"/>
        <v>0</v>
      </c>
      <c r="T352" s="53" t="e">
        <f t="shared" si="101"/>
        <v>#DIV/0!</v>
      </c>
    </row>
    <row r="353" ht="15.95" customHeight="1">
      <c r="A353" s="352" t="s">
        <v>502</v>
      </c>
      <c r="B353" s="56" t="s">
        <v>70</v>
      </c>
      <c r="C353" s="40" t="s">
        <v>71</v>
      </c>
      <c r="D353" s="41">
        <v>0</v>
      </c>
      <c r="E353" s="42">
        <v>248</v>
      </c>
      <c r="F353" s="43">
        <v>0</v>
      </c>
      <c r="G353" s="44">
        <f t="shared" si="91"/>
        <v>248</v>
      </c>
      <c r="H353" s="45">
        <f t="shared" si="92"/>
        <v>35.878160000000001</v>
      </c>
      <c r="I353" s="45">
        <f t="shared" si="93"/>
        <v>0</v>
      </c>
      <c r="J353" s="45">
        <f t="shared" si="94"/>
        <v>4.6641608000000003</v>
      </c>
      <c r="K353" s="46">
        <f t="shared" si="95"/>
        <v>0</v>
      </c>
      <c r="L353" s="47">
        <v>0.20000000000000001</v>
      </c>
      <c r="M353" s="48">
        <f t="shared" si="96"/>
        <v>0</v>
      </c>
      <c r="N353" s="49">
        <v>0.050000000000000003</v>
      </c>
      <c r="O353" s="50">
        <f t="shared" si="97"/>
        <v>0</v>
      </c>
      <c r="P353" s="49">
        <v>0.050000000000000003</v>
      </c>
      <c r="Q353" s="50">
        <f t="shared" si="98"/>
        <v>0</v>
      </c>
      <c r="R353" s="51">
        <f t="shared" si="99"/>
        <v>0</v>
      </c>
      <c r="S353" s="52">
        <f t="shared" si="100"/>
        <v>0</v>
      </c>
      <c r="T353" s="53" t="e">
        <f t="shared" si="101"/>
        <v>#DIV/0!</v>
      </c>
    </row>
    <row r="354" ht="15.95" customHeight="1">
      <c r="A354" s="352" t="s">
        <v>502</v>
      </c>
      <c r="B354" s="39" t="s">
        <v>72</v>
      </c>
      <c r="C354" s="40" t="s">
        <v>73</v>
      </c>
      <c r="D354" s="41">
        <v>0</v>
      </c>
      <c r="E354" s="42">
        <v>228</v>
      </c>
      <c r="F354" s="43">
        <v>0</v>
      </c>
      <c r="G354" s="44">
        <f t="shared" si="91"/>
        <v>228</v>
      </c>
      <c r="H354" s="45">
        <f t="shared" si="92"/>
        <v>32.984760000000001</v>
      </c>
      <c r="I354" s="45">
        <f t="shared" si="93"/>
        <v>0</v>
      </c>
      <c r="J354" s="45">
        <f t="shared" si="94"/>
        <v>4.2880188000000006</v>
      </c>
      <c r="K354" s="46">
        <f t="shared" si="95"/>
        <v>0</v>
      </c>
      <c r="L354" s="47">
        <v>0.20000000000000001</v>
      </c>
      <c r="M354" s="48">
        <f t="shared" si="96"/>
        <v>0</v>
      </c>
      <c r="N354" s="49">
        <v>0.050000000000000003</v>
      </c>
      <c r="O354" s="50">
        <f t="shared" si="97"/>
        <v>0</v>
      </c>
      <c r="P354" s="49">
        <v>0.050000000000000003</v>
      </c>
      <c r="Q354" s="50">
        <f t="shared" si="98"/>
        <v>0</v>
      </c>
      <c r="R354" s="51">
        <f t="shared" si="99"/>
        <v>0</v>
      </c>
      <c r="S354" s="52">
        <f t="shared" si="100"/>
        <v>0</v>
      </c>
      <c r="T354" s="53" t="e">
        <f t="shared" si="101"/>
        <v>#DIV/0!</v>
      </c>
    </row>
    <row r="355" ht="15.95" customHeight="1">
      <c r="A355" s="352" t="s">
        <v>502</v>
      </c>
      <c r="B355" s="39" t="s">
        <v>74</v>
      </c>
      <c r="C355" s="40" t="s">
        <v>75</v>
      </c>
      <c r="D355" s="41">
        <v>0</v>
      </c>
      <c r="E355" s="42">
        <v>248</v>
      </c>
      <c r="F355" s="43">
        <v>0</v>
      </c>
      <c r="G355" s="44">
        <f t="shared" si="91"/>
        <v>248</v>
      </c>
      <c r="H355" s="45">
        <f t="shared" si="92"/>
        <v>35.878160000000001</v>
      </c>
      <c r="I355" s="45">
        <f t="shared" si="93"/>
        <v>0</v>
      </c>
      <c r="J355" s="45">
        <f t="shared" si="94"/>
        <v>4.6641608000000003</v>
      </c>
      <c r="K355" s="46">
        <f t="shared" si="95"/>
        <v>0</v>
      </c>
      <c r="L355" s="47">
        <v>0.20000000000000001</v>
      </c>
      <c r="M355" s="48">
        <f t="shared" si="96"/>
        <v>0</v>
      </c>
      <c r="N355" s="49">
        <v>0.050000000000000003</v>
      </c>
      <c r="O355" s="50">
        <f t="shared" si="97"/>
        <v>0</v>
      </c>
      <c r="P355" s="49">
        <v>0.050000000000000003</v>
      </c>
      <c r="Q355" s="50">
        <f t="shared" si="98"/>
        <v>0</v>
      </c>
      <c r="R355" s="51">
        <f t="shared" si="99"/>
        <v>0</v>
      </c>
      <c r="S355" s="52">
        <f t="shared" si="100"/>
        <v>0</v>
      </c>
      <c r="T355" s="53" t="e">
        <f t="shared" si="101"/>
        <v>#DIV/0!</v>
      </c>
    </row>
    <row r="356" ht="15.95" customHeight="1">
      <c r="A356" s="352" t="s">
        <v>502</v>
      </c>
      <c r="B356" s="39" t="s">
        <v>76</v>
      </c>
      <c r="C356" s="40" t="s">
        <v>77</v>
      </c>
      <c r="D356" s="41">
        <v>0</v>
      </c>
      <c r="E356" s="42">
        <v>348</v>
      </c>
      <c r="F356" s="43">
        <v>0</v>
      </c>
      <c r="G356" s="44">
        <f t="shared" si="91"/>
        <v>348</v>
      </c>
      <c r="H356" s="45">
        <f t="shared" si="92"/>
        <v>50.34516</v>
      </c>
      <c r="I356" s="45">
        <f t="shared" si="93"/>
        <v>0</v>
      </c>
      <c r="J356" s="45">
        <f t="shared" si="94"/>
        <v>6.5448708</v>
      </c>
      <c r="K356" s="46">
        <f t="shared" si="95"/>
        <v>0</v>
      </c>
      <c r="L356" s="47">
        <v>0.20000000000000001</v>
      </c>
      <c r="M356" s="48">
        <f t="shared" si="96"/>
        <v>0</v>
      </c>
      <c r="N356" s="49">
        <v>0.050000000000000003</v>
      </c>
      <c r="O356" s="50">
        <f t="shared" si="97"/>
        <v>0</v>
      </c>
      <c r="P356" s="49">
        <v>0.050000000000000003</v>
      </c>
      <c r="Q356" s="50">
        <f t="shared" si="98"/>
        <v>0</v>
      </c>
      <c r="R356" s="51">
        <f t="shared" si="99"/>
        <v>0</v>
      </c>
      <c r="S356" s="52">
        <f t="shared" si="100"/>
        <v>0</v>
      </c>
      <c r="T356" s="53" t="e">
        <f t="shared" si="101"/>
        <v>#DIV/0!</v>
      </c>
    </row>
    <row r="357" ht="15.95" customHeight="1">
      <c r="A357" s="352" t="s">
        <v>502</v>
      </c>
      <c r="B357" s="39" t="s">
        <v>78</v>
      </c>
      <c r="C357" s="40" t="s">
        <v>79</v>
      </c>
      <c r="D357" s="41">
        <v>0</v>
      </c>
      <c r="E357" s="42">
        <v>198</v>
      </c>
      <c r="F357" s="43">
        <v>0</v>
      </c>
      <c r="G357" s="44">
        <f t="shared" si="91"/>
        <v>198</v>
      </c>
      <c r="H357" s="45">
        <f t="shared" si="92"/>
        <v>28.644659999999998</v>
      </c>
      <c r="I357" s="45">
        <f t="shared" si="93"/>
        <v>0</v>
      </c>
      <c r="J357" s="45">
        <f t="shared" si="94"/>
        <v>3.7238058000000001</v>
      </c>
      <c r="K357" s="46">
        <f t="shared" si="95"/>
        <v>0</v>
      </c>
      <c r="L357" s="47">
        <v>0.20000000000000001</v>
      </c>
      <c r="M357" s="48">
        <f t="shared" si="96"/>
        <v>0</v>
      </c>
      <c r="N357" s="49">
        <v>0.050000000000000003</v>
      </c>
      <c r="O357" s="50">
        <f t="shared" si="97"/>
        <v>0</v>
      </c>
      <c r="P357" s="49">
        <v>0.050000000000000003</v>
      </c>
      <c r="Q357" s="50">
        <f t="shared" si="98"/>
        <v>0</v>
      </c>
      <c r="R357" s="51">
        <f t="shared" si="99"/>
        <v>0</v>
      </c>
      <c r="S357" s="52">
        <f t="shared" si="100"/>
        <v>0</v>
      </c>
      <c r="T357" s="53" t="e">
        <f t="shared" si="101"/>
        <v>#DIV/0!</v>
      </c>
    </row>
    <row r="358" ht="15.95" customHeight="1">
      <c r="A358" s="352" t="s">
        <v>502</v>
      </c>
      <c r="B358" s="39" t="s">
        <v>80</v>
      </c>
      <c r="C358" s="40" t="s">
        <v>81</v>
      </c>
      <c r="D358" s="41">
        <v>0</v>
      </c>
      <c r="E358" s="42">
        <v>298</v>
      </c>
      <c r="F358" s="43">
        <v>0</v>
      </c>
      <c r="G358" s="44">
        <f t="shared" si="91"/>
        <v>298</v>
      </c>
      <c r="H358" s="45">
        <f t="shared" si="92"/>
        <v>43.111660000000001</v>
      </c>
      <c r="I358" s="45">
        <f t="shared" si="93"/>
        <v>0</v>
      </c>
      <c r="J358" s="45">
        <f t="shared" si="94"/>
        <v>5.6045158000000006</v>
      </c>
      <c r="K358" s="46">
        <f t="shared" si="95"/>
        <v>0</v>
      </c>
      <c r="L358" s="47">
        <v>0.20000000000000001</v>
      </c>
      <c r="M358" s="48">
        <f t="shared" si="96"/>
        <v>0</v>
      </c>
      <c r="N358" s="49">
        <v>0.050000000000000003</v>
      </c>
      <c r="O358" s="50">
        <f t="shared" si="97"/>
        <v>0</v>
      </c>
      <c r="P358" s="49">
        <v>0.050000000000000003</v>
      </c>
      <c r="Q358" s="50">
        <f t="shared" si="98"/>
        <v>0</v>
      </c>
      <c r="R358" s="51">
        <f t="shared" si="99"/>
        <v>0</v>
      </c>
      <c r="S358" s="52">
        <f t="shared" si="100"/>
        <v>0</v>
      </c>
      <c r="T358" s="53" t="e">
        <f t="shared" si="101"/>
        <v>#DIV/0!</v>
      </c>
    </row>
    <row r="359" ht="15.95" customHeight="1">
      <c r="A359" s="352" t="s">
        <v>502</v>
      </c>
      <c r="B359" s="39" t="s">
        <v>82</v>
      </c>
      <c r="C359" s="40" t="s">
        <v>83</v>
      </c>
      <c r="D359" s="41">
        <v>0</v>
      </c>
      <c r="E359" s="42">
        <v>398</v>
      </c>
      <c r="F359" s="43">
        <v>0</v>
      </c>
      <c r="G359" s="44">
        <f t="shared" si="91"/>
        <v>398</v>
      </c>
      <c r="H359" s="45">
        <f t="shared" si="92"/>
        <v>57.578659999999999</v>
      </c>
      <c r="I359" s="45">
        <f t="shared" si="93"/>
        <v>0</v>
      </c>
      <c r="J359" s="45">
        <f t="shared" si="94"/>
        <v>7.4852258000000003</v>
      </c>
      <c r="K359" s="46">
        <f t="shared" si="95"/>
        <v>0</v>
      </c>
      <c r="L359" s="47">
        <v>0.20000000000000001</v>
      </c>
      <c r="M359" s="48">
        <f t="shared" si="96"/>
        <v>0</v>
      </c>
      <c r="N359" s="49">
        <v>0.050000000000000003</v>
      </c>
      <c r="O359" s="50">
        <f t="shared" si="97"/>
        <v>0</v>
      </c>
      <c r="P359" s="49">
        <v>0.050000000000000003</v>
      </c>
      <c r="Q359" s="50">
        <f t="shared" si="98"/>
        <v>0</v>
      </c>
      <c r="R359" s="51">
        <f t="shared" si="99"/>
        <v>0</v>
      </c>
      <c r="S359" s="52">
        <f t="shared" si="100"/>
        <v>0</v>
      </c>
      <c r="T359" s="53" t="e">
        <f t="shared" si="101"/>
        <v>#DIV/0!</v>
      </c>
    </row>
    <row r="360" ht="15.95" customHeight="1">
      <c r="A360" s="352" t="s">
        <v>502</v>
      </c>
      <c r="B360" s="56" t="s">
        <v>84</v>
      </c>
      <c r="C360" s="40" t="s">
        <v>85</v>
      </c>
      <c r="D360" s="41">
        <v>0</v>
      </c>
      <c r="E360" s="42">
        <v>98</v>
      </c>
      <c r="F360" s="43">
        <v>0</v>
      </c>
      <c r="G360" s="44">
        <f t="shared" si="91"/>
        <v>98</v>
      </c>
      <c r="H360" s="45">
        <f t="shared" si="92"/>
        <v>14.177659999999999</v>
      </c>
      <c r="I360" s="45">
        <f t="shared" si="93"/>
        <v>0</v>
      </c>
      <c r="J360" s="45">
        <f t="shared" si="94"/>
        <v>1.8430958</v>
      </c>
      <c r="K360" s="46">
        <f t="shared" si="95"/>
        <v>0</v>
      </c>
      <c r="L360" s="47">
        <v>0.20000000000000001</v>
      </c>
      <c r="M360" s="48">
        <f t="shared" si="96"/>
        <v>0</v>
      </c>
      <c r="N360" s="49">
        <v>0.050000000000000003</v>
      </c>
      <c r="O360" s="50">
        <f t="shared" si="97"/>
        <v>0</v>
      </c>
      <c r="P360" s="49">
        <v>0.050000000000000003</v>
      </c>
      <c r="Q360" s="50">
        <f t="shared" si="98"/>
        <v>0</v>
      </c>
      <c r="R360" s="51">
        <f t="shared" si="99"/>
        <v>0</v>
      </c>
      <c r="S360" s="52">
        <f t="shared" si="100"/>
        <v>0</v>
      </c>
      <c r="T360" s="53" t="e">
        <f t="shared" si="101"/>
        <v>#DIV/0!</v>
      </c>
    </row>
    <row r="361" ht="15.95" customHeight="1">
      <c r="A361" s="352" t="s">
        <v>502</v>
      </c>
      <c r="B361" s="57" t="s">
        <v>86</v>
      </c>
      <c r="C361" s="40" t="s">
        <v>87</v>
      </c>
      <c r="D361" s="41">
        <v>0</v>
      </c>
      <c r="E361" s="42">
        <v>198</v>
      </c>
      <c r="F361" s="43">
        <v>0</v>
      </c>
      <c r="G361" s="44">
        <f t="shared" ref="G361:G392" si="102">ROUNDDOWN(E361*(1-F361),0)</f>
        <v>198</v>
      </c>
      <c r="H361" s="45">
        <f t="shared" ref="H361:H392" si="103">G361*$C$6</f>
        <v>28.644659999999998</v>
      </c>
      <c r="I361" s="45">
        <f t="shared" ref="I361:I392" si="104">H361*D361</f>
        <v>0</v>
      </c>
      <c r="J361" s="45">
        <f t="shared" ref="J361:J392" si="105">H361*0.13</f>
        <v>3.7238058000000001</v>
      </c>
      <c r="K361" s="46">
        <f t="shared" ref="K361:K392" si="106">(H361-J361)*D361</f>
        <v>0</v>
      </c>
      <c r="L361" s="47">
        <v>0.20000000000000001</v>
      </c>
      <c r="M361" s="48">
        <f t="shared" ref="M361:M392" si="107">K361*L361</f>
        <v>0</v>
      </c>
      <c r="N361" s="49">
        <v>0.050000000000000003</v>
      </c>
      <c r="O361" s="50">
        <f t="shared" ref="O361:O392" si="108">K361*N361</f>
        <v>0</v>
      </c>
      <c r="P361" s="49">
        <v>0.050000000000000003</v>
      </c>
      <c r="Q361" s="50">
        <f t="shared" ref="Q361:Q392" si="109">K361*P361</f>
        <v>0</v>
      </c>
      <c r="R361" s="51">
        <f t="shared" ref="R361:R392" si="110">IFERROR(ROUND((K361-M361-O361-Q361)/D361,2),0)</f>
        <v>0</v>
      </c>
      <c r="S361" s="52">
        <f t="shared" ref="S361:S392" si="111">+D361*R361</f>
        <v>0</v>
      </c>
      <c r="T361" s="53" t="e">
        <f t="shared" ref="T361:T392" si="112">S361/I361</f>
        <v>#DIV/0!</v>
      </c>
    </row>
    <row r="362" ht="15.95" customHeight="1">
      <c r="A362" s="352" t="s">
        <v>502</v>
      </c>
      <c r="B362" s="56" t="s">
        <v>88</v>
      </c>
      <c r="C362" s="40" t="s">
        <v>89</v>
      </c>
      <c r="D362" s="41">
        <v>0</v>
      </c>
      <c r="E362" s="42">
        <v>248</v>
      </c>
      <c r="F362" s="43">
        <v>0</v>
      </c>
      <c r="G362" s="44">
        <f t="shared" si="102"/>
        <v>248</v>
      </c>
      <c r="H362" s="45">
        <f t="shared" si="103"/>
        <v>35.878160000000001</v>
      </c>
      <c r="I362" s="45">
        <f t="shared" si="104"/>
        <v>0</v>
      </c>
      <c r="J362" s="45">
        <f t="shared" si="105"/>
        <v>4.6641608000000003</v>
      </c>
      <c r="K362" s="46">
        <f t="shared" si="106"/>
        <v>0</v>
      </c>
      <c r="L362" s="47">
        <v>0.20000000000000001</v>
      </c>
      <c r="M362" s="48">
        <f t="shared" si="107"/>
        <v>0</v>
      </c>
      <c r="N362" s="49">
        <v>0.050000000000000003</v>
      </c>
      <c r="O362" s="50">
        <f t="shared" si="108"/>
        <v>0</v>
      </c>
      <c r="P362" s="49">
        <v>0.050000000000000003</v>
      </c>
      <c r="Q362" s="50">
        <f t="shared" si="109"/>
        <v>0</v>
      </c>
      <c r="R362" s="51">
        <f t="shared" si="110"/>
        <v>0</v>
      </c>
      <c r="S362" s="52">
        <f t="shared" si="111"/>
        <v>0</v>
      </c>
      <c r="T362" s="53" t="e">
        <f t="shared" si="112"/>
        <v>#DIV/0!</v>
      </c>
    </row>
    <row r="363" ht="15.95" customHeight="1">
      <c r="A363" s="352" t="s">
        <v>502</v>
      </c>
      <c r="B363" s="39" t="s">
        <v>90</v>
      </c>
      <c r="C363" s="40" t="s">
        <v>91</v>
      </c>
      <c r="D363" s="41">
        <v>0</v>
      </c>
      <c r="E363" s="42">
        <v>298</v>
      </c>
      <c r="F363" s="43">
        <v>0</v>
      </c>
      <c r="G363" s="44">
        <f t="shared" si="102"/>
        <v>298</v>
      </c>
      <c r="H363" s="45">
        <f t="shared" si="103"/>
        <v>43.111660000000001</v>
      </c>
      <c r="I363" s="45">
        <f t="shared" si="104"/>
        <v>0</v>
      </c>
      <c r="J363" s="45">
        <f t="shared" si="105"/>
        <v>5.6045158000000006</v>
      </c>
      <c r="K363" s="46">
        <f t="shared" si="106"/>
        <v>0</v>
      </c>
      <c r="L363" s="47">
        <v>0.20000000000000001</v>
      </c>
      <c r="M363" s="48">
        <f t="shared" si="107"/>
        <v>0</v>
      </c>
      <c r="N363" s="49">
        <v>0.050000000000000003</v>
      </c>
      <c r="O363" s="50">
        <f t="shared" si="108"/>
        <v>0</v>
      </c>
      <c r="P363" s="49">
        <v>0.050000000000000003</v>
      </c>
      <c r="Q363" s="50">
        <f t="shared" si="109"/>
        <v>0</v>
      </c>
      <c r="R363" s="51">
        <f t="shared" si="110"/>
        <v>0</v>
      </c>
      <c r="S363" s="52">
        <f t="shared" si="111"/>
        <v>0</v>
      </c>
      <c r="T363" s="53" t="e">
        <f t="shared" si="112"/>
        <v>#DIV/0!</v>
      </c>
    </row>
    <row r="364" ht="15.95" customHeight="1">
      <c r="A364" s="352" t="s">
        <v>502</v>
      </c>
      <c r="B364" s="39" t="s">
        <v>92</v>
      </c>
      <c r="C364" s="40" t="s">
        <v>93</v>
      </c>
      <c r="D364" s="41">
        <v>0</v>
      </c>
      <c r="E364" s="42">
        <v>398</v>
      </c>
      <c r="F364" s="43">
        <v>0</v>
      </c>
      <c r="G364" s="44">
        <f t="shared" si="102"/>
        <v>398</v>
      </c>
      <c r="H364" s="45">
        <f t="shared" si="103"/>
        <v>57.578659999999999</v>
      </c>
      <c r="I364" s="45">
        <f t="shared" si="104"/>
        <v>0</v>
      </c>
      <c r="J364" s="45">
        <f t="shared" si="105"/>
        <v>7.4852258000000003</v>
      </c>
      <c r="K364" s="46">
        <f t="shared" si="106"/>
        <v>0</v>
      </c>
      <c r="L364" s="47">
        <v>0.20000000000000001</v>
      </c>
      <c r="M364" s="48">
        <f t="shared" si="107"/>
        <v>0</v>
      </c>
      <c r="N364" s="49">
        <v>0.050000000000000003</v>
      </c>
      <c r="O364" s="50">
        <f t="shared" si="108"/>
        <v>0</v>
      </c>
      <c r="P364" s="49">
        <v>0.050000000000000003</v>
      </c>
      <c r="Q364" s="50">
        <f t="shared" si="109"/>
        <v>0</v>
      </c>
      <c r="R364" s="51">
        <f t="shared" si="110"/>
        <v>0</v>
      </c>
      <c r="S364" s="52">
        <f t="shared" si="111"/>
        <v>0</v>
      </c>
      <c r="T364" s="53" t="e">
        <f t="shared" si="112"/>
        <v>#DIV/0!</v>
      </c>
    </row>
    <row r="365" ht="15.95" customHeight="1">
      <c r="A365" s="352" t="s">
        <v>502</v>
      </c>
      <c r="B365" s="56" t="s">
        <v>94</v>
      </c>
      <c r="C365" s="40" t="s">
        <v>95</v>
      </c>
      <c r="D365" s="41">
        <v>0</v>
      </c>
      <c r="E365" s="42">
        <v>498</v>
      </c>
      <c r="F365" s="43">
        <v>0</v>
      </c>
      <c r="G365" s="44">
        <f t="shared" si="102"/>
        <v>498</v>
      </c>
      <c r="H365" s="45">
        <f t="shared" si="103"/>
        <v>72.045659999999998</v>
      </c>
      <c r="I365" s="45">
        <f t="shared" si="104"/>
        <v>0</v>
      </c>
      <c r="J365" s="45">
        <f t="shared" si="105"/>
        <v>9.3659358000000008</v>
      </c>
      <c r="K365" s="46">
        <f t="shared" si="106"/>
        <v>0</v>
      </c>
      <c r="L365" s="47">
        <v>0.20000000000000001</v>
      </c>
      <c r="M365" s="48">
        <f t="shared" si="107"/>
        <v>0</v>
      </c>
      <c r="N365" s="49">
        <v>0.050000000000000003</v>
      </c>
      <c r="O365" s="50">
        <f t="shared" si="108"/>
        <v>0</v>
      </c>
      <c r="P365" s="49">
        <v>0.050000000000000003</v>
      </c>
      <c r="Q365" s="50">
        <f t="shared" si="109"/>
        <v>0</v>
      </c>
      <c r="R365" s="51">
        <f t="shared" si="110"/>
        <v>0</v>
      </c>
      <c r="S365" s="52">
        <f t="shared" si="111"/>
        <v>0</v>
      </c>
      <c r="T365" s="53" t="e">
        <f t="shared" si="112"/>
        <v>#DIV/0!</v>
      </c>
    </row>
    <row r="366" ht="15.95" customHeight="1">
      <c r="A366" s="352" t="s">
        <v>502</v>
      </c>
      <c r="B366" s="56" t="s">
        <v>96</v>
      </c>
      <c r="C366" s="58" t="s">
        <v>97</v>
      </c>
      <c r="D366" s="41">
        <v>0</v>
      </c>
      <c r="E366" s="42">
        <v>298</v>
      </c>
      <c r="F366" s="43">
        <v>0</v>
      </c>
      <c r="G366" s="44">
        <f t="shared" si="102"/>
        <v>298</v>
      </c>
      <c r="H366" s="45">
        <f t="shared" si="103"/>
        <v>43.111660000000001</v>
      </c>
      <c r="I366" s="45">
        <f t="shared" si="104"/>
        <v>0</v>
      </c>
      <c r="J366" s="45">
        <f t="shared" si="105"/>
        <v>5.6045158000000006</v>
      </c>
      <c r="K366" s="46">
        <f t="shared" si="106"/>
        <v>0</v>
      </c>
      <c r="L366" s="47">
        <v>0.20000000000000001</v>
      </c>
      <c r="M366" s="48">
        <f t="shared" si="107"/>
        <v>0</v>
      </c>
      <c r="N366" s="49">
        <v>0.050000000000000003</v>
      </c>
      <c r="O366" s="50">
        <f t="shared" si="108"/>
        <v>0</v>
      </c>
      <c r="P366" s="49">
        <v>0.050000000000000003</v>
      </c>
      <c r="Q366" s="50">
        <f t="shared" si="109"/>
        <v>0</v>
      </c>
      <c r="R366" s="51">
        <f t="shared" si="110"/>
        <v>0</v>
      </c>
      <c r="S366" s="52">
        <f t="shared" si="111"/>
        <v>0</v>
      </c>
      <c r="T366" s="53" t="e">
        <f t="shared" si="112"/>
        <v>#DIV/0!</v>
      </c>
    </row>
    <row r="367" ht="15.95" customHeight="1">
      <c r="A367" s="352" t="s">
        <v>502</v>
      </c>
      <c r="B367" s="56" t="s">
        <v>98</v>
      </c>
      <c r="C367" s="58" t="s">
        <v>99</v>
      </c>
      <c r="D367" s="41">
        <v>0</v>
      </c>
      <c r="E367" s="42">
        <v>478</v>
      </c>
      <c r="F367" s="43">
        <v>0</v>
      </c>
      <c r="G367" s="44">
        <f t="shared" si="102"/>
        <v>478</v>
      </c>
      <c r="H367" s="45">
        <f t="shared" si="103"/>
        <v>69.152259999999998</v>
      </c>
      <c r="I367" s="45">
        <f t="shared" si="104"/>
        <v>0</v>
      </c>
      <c r="J367" s="45">
        <f t="shared" si="105"/>
        <v>8.9897937999999993</v>
      </c>
      <c r="K367" s="46">
        <f t="shared" si="106"/>
        <v>0</v>
      </c>
      <c r="L367" s="47">
        <v>0.20000000000000001</v>
      </c>
      <c r="M367" s="48">
        <f t="shared" si="107"/>
        <v>0</v>
      </c>
      <c r="N367" s="49">
        <v>0.050000000000000003</v>
      </c>
      <c r="O367" s="50">
        <f t="shared" si="108"/>
        <v>0</v>
      </c>
      <c r="P367" s="49">
        <v>0.050000000000000003</v>
      </c>
      <c r="Q367" s="50">
        <f t="shared" si="109"/>
        <v>0</v>
      </c>
      <c r="R367" s="51">
        <f t="shared" si="110"/>
        <v>0</v>
      </c>
      <c r="S367" s="52">
        <f t="shared" si="111"/>
        <v>0</v>
      </c>
      <c r="T367" s="53" t="e">
        <f t="shared" si="112"/>
        <v>#DIV/0!</v>
      </c>
    </row>
    <row r="368" ht="15.95" customHeight="1">
      <c r="A368" s="352" t="s">
        <v>502</v>
      </c>
      <c r="B368" s="56" t="s">
        <v>100</v>
      </c>
      <c r="C368" s="40" t="s">
        <v>101</v>
      </c>
      <c r="D368" s="41">
        <v>0</v>
      </c>
      <c r="E368" s="42">
        <v>538</v>
      </c>
      <c r="F368" s="43">
        <v>0</v>
      </c>
      <c r="G368" s="44">
        <f t="shared" si="102"/>
        <v>538</v>
      </c>
      <c r="H368" s="45">
        <f t="shared" si="103"/>
        <v>77.832459999999998</v>
      </c>
      <c r="I368" s="45">
        <f t="shared" si="104"/>
        <v>0</v>
      </c>
      <c r="J368" s="45">
        <f t="shared" si="105"/>
        <v>10.1182198</v>
      </c>
      <c r="K368" s="46">
        <f t="shared" si="106"/>
        <v>0</v>
      </c>
      <c r="L368" s="47">
        <v>0.20000000000000001</v>
      </c>
      <c r="M368" s="48">
        <f t="shared" si="107"/>
        <v>0</v>
      </c>
      <c r="N368" s="49">
        <v>0.050000000000000003</v>
      </c>
      <c r="O368" s="50">
        <f t="shared" si="108"/>
        <v>0</v>
      </c>
      <c r="P368" s="49">
        <v>0.050000000000000003</v>
      </c>
      <c r="Q368" s="50">
        <f t="shared" si="109"/>
        <v>0</v>
      </c>
      <c r="R368" s="51">
        <f t="shared" si="110"/>
        <v>0</v>
      </c>
      <c r="S368" s="52">
        <f t="shared" si="111"/>
        <v>0</v>
      </c>
      <c r="T368" s="53" t="e">
        <f t="shared" si="112"/>
        <v>#DIV/0!</v>
      </c>
    </row>
    <row r="369" ht="15.95" customHeight="1">
      <c r="A369" s="352" t="s">
        <v>502</v>
      </c>
      <c r="B369" s="39" t="s">
        <v>102</v>
      </c>
      <c r="C369" s="40" t="s">
        <v>103</v>
      </c>
      <c r="D369" s="41">
        <v>0</v>
      </c>
      <c r="E369" s="42">
        <v>98</v>
      </c>
      <c r="F369" s="43">
        <v>0</v>
      </c>
      <c r="G369" s="44">
        <f t="shared" si="102"/>
        <v>98</v>
      </c>
      <c r="H369" s="45">
        <f t="shared" si="103"/>
        <v>14.177659999999999</v>
      </c>
      <c r="I369" s="45">
        <f t="shared" si="104"/>
        <v>0</v>
      </c>
      <c r="J369" s="45">
        <f t="shared" si="105"/>
        <v>1.8430958</v>
      </c>
      <c r="K369" s="46">
        <f t="shared" si="106"/>
        <v>0</v>
      </c>
      <c r="L369" s="47">
        <v>0.20000000000000001</v>
      </c>
      <c r="M369" s="48">
        <f t="shared" si="107"/>
        <v>0</v>
      </c>
      <c r="N369" s="49">
        <v>0.050000000000000003</v>
      </c>
      <c r="O369" s="50">
        <f t="shared" si="108"/>
        <v>0</v>
      </c>
      <c r="P369" s="49">
        <v>0.050000000000000003</v>
      </c>
      <c r="Q369" s="50">
        <f t="shared" si="109"/>
        <v>0</v>
      </c>
      <c r="R369" s="51">
        <f t="shared" si="110"/>
        <v>0</v>
      </c>
      <c r="S369" s="52">
        <f t="shared" si="111"/>
        <v>0</v>
      </c>
      <c r="T369" s="53" t="e">
        <f t="shared" si="112"/>
        <v>#DIV/0!</v>
      </c>
    </row>
    <row r="370" ht="15.95" customHeight="1">
      <c r="A370" s="352" t="s">
        <v>502</v>
      </c>
      <c r="B370" s="39" t="s">
        <v>104</v>
      </c>
      <c r="C370" s="40" t="s">
        <v>105</v>
      </c>
      <c r="D370" s="41">
        <v>0</v>
      </c>
      <c r="E370" s="42">
        <v>148</v>
      </c>
      <c r="F370" s="43">
        <v>0</v>
      </c>
      <c r="G370" s="44">
        <f t="shared" si="102"/>
        <v>148</v>
      </c>
      <c r="H370" s="45">
        <f t="shared" si="103"/>
        <v>21.411159999999999</v>
      </c>
      <c r="I370" s="45">
        <f t="shared" si="104"/>
        <v>0</v>
      </c>
      <c r="J370" s="45">
        <f t="shared" si="105"/>
        <v>2.7834507999999998</v>
      </c>
      <c r="K370" s="46">
        <f t="shared" si="106"/>
        <v>0</v>
      </c>
      <c r="L370" s="47">
        <v>0.20000000000000001</v>
      </c>
      <c r="M370" s="48">
        <f t="shared" si="107"/>
        <v>0</v>
      </c>
      <c r="N370" s="49">
        <v>0.050000000000000003</v>
      </c>
      <c r="O370" s="50">
        <f t="shared" si="108"/>
        <v>0</v>
      </c>
      <c r="P370" s="49">
        <v>0.050000000000000003</v>
      </c>
      <c r="Q370" s="50">
        <f t="shared" si="109"/>
        <v>0</v>
      </c>
      <c r="R370" s="51">
        <f t="shared" si="110"/>
        <v>0</v>
      </c>
      <c r="S370" s="52">
        <f t="shared" si="111"/>
        <v>0</v>
      </c>
      <c r="T370" s="53" t="e">
        <f t="shared" si="112"/>
        <v>#DIV/0!</v>
      </c>
    </row>
    <row r="371" ht="15.95" customHeight="1">
      <c r="A371" s="352" t="s">
        <v>502</v>
      </c>
      <c r="B371" s="54" t="s">
        <v>106</v>
      </c>
      <c r="C371" s="55" t="s">
        <v>107</v>
      </c>
      <c r="D371" s="41">
        <v>0</v>
      </c>
      <c r="E371" s="42">
        <v>198</v>
      </c>
      <c r="F371" s="43">
        <v>0</v>
      </c>
      <c r="G371" s="44">
        <f t="shared" si="102"/>
        <v>198</v>
      </c>
      <c r="H371" s="45">
        <f t="shared" si="103"/>
        <v>28.644659999999998</v>
      </c>
      <c r="I371" s="45">
        <f t="shared" si="104"/>
        <v>0</v>
      </c>
      <c r="J371" s="45">
        <f t="shared" si="105"/>
        <v>3.7238058000000001</v>
      </c>
      <c r="K371" s="46">
        <f t="shared" si="106"/>
        <v>0</v>
      </c>
      <c r="L371" s="47">
        <v>0.20000000000000001</v>
      </c>
      <c r="M371" s="48">
        <f t="shared" si="107"/>
        <v>0</v>
      </c>
      <c r="N371" s="49">
        <v>0.050000000000000003</v>
      </c>
      <c r="O371" s="50">
        <f t="shared" si="108"/>
        <v>0</v>
      </c>
      <c r="P371" s="49">
        <v>0.050000000000000003</v>
      </c>
      <c r="Q371" s="50">
        <f t="shared" si="109"/>
        <v>0</v>
      </c>
      <c r="R371" s="51">
        <f t="shared" si="110"/>
        <v>0</v>
      </c>
      <c r="S371" s="52">
        <f t="shared" si="111"/>
        <v>0</v>
      </c>
      <c r="T371" s="53" t="e">
        <f t="shared" si="112"/>
        <v>#DIV/0!</v>
      </c>
    </row>
    <row r="372" ht="15.95" customHeight="1">
      <c r="A372" s="352" t="s">
        <v>502</v>
      </c>
      <c r="B372" s="39" t="s">
        <v>108</v>
      </c>
      <c r="C372" s="40" t="s">
        <v>109</v>
      </c>
      <c r="D372" s="41">
        <v>0</v>
      </c>
      <c r="E372" s="42">
        <v>268</v>
      </c>
      <c r="F372" s="43">
        <v>0</v>
      </c>
      <c r="G372" s="44">
        <f t="shared" si="102"/>
        <v>268</v>
      </c>
      <c r="H372" s="45">
        <f t="shared" si="103"/>
        <v>38.771560000000001</v>
      </c>
      <c r="I372" s="45">
        <f t="shared" si="104"/>
        <v>0</v>
      </c>
      <c r="J372" s="45">
        <f t="shared" si="105"/>
        <v>5.0403028000000001</v>
      </c>
      <c r="K372" s="46">
        <f t="shared" si="106"/>
        <v>0</v>
      </c>
      <c r="L372" s="47">
        <v>0.20000000000000001</v>
      </c>
      <c r="M372" s="48">
        <f t="shared" si="107"/>
        <v>0</v>
      </c>
      <c r="N372" s="49">
        <v>0.050000000000000003</v>
      </c>
      <c r="O372" s="50">
        <f t="shared" si="108"/>
        <v>0</v>
      </c>
      <c r="P372" s="49">
        <v>0.050000000000000003</v>
      </c>
      <c r="Q372" s="50">
        <f t="shared" si="109"/>
        <v>0</v>
      </c>
      <c r="R372" s="51">
        <f t="shared" si="110"/>
        <v>0</v>
      </c>
      <c r="S372" s="52">
        <f t="shared" si="111"/>
        <v>0</v>
      </c>
      <c r="T372" s="53" t="e">
        <f t="shared" si="112"/>
        <v>#DIV/0!</v>
      </c>
    </row>
    <row r="373" ht="15.95" customHeight="1">
      <c r="A373" s="352" t="s">
        <v>502</v>
      </c>
      <c r="B373" s="56" t="s">
        <v>110</v>
      </c>
      <c r="C373" s="40" t="s">
        <v>111</v>
      </c>
      <c r="D373" s="41">
        <v>0</v>
      </c>
      <c r="E373" s="42">
        <v>268</v>
      </c>
      <c r="F373" s="43">
        <v>0</v>
      </c>
      <c r="G373" s="44">
        <f t="shared" si="102"/>
        <v>268</v>
      </c>
      <c r="H373" s="45">
        <f t="shared" si="103"/>
        <v>38.771560000000001</v>
      </c>
      <c r="I373" s="45">
        <f t="shared" si="104"/>
        <v>0</v>
      </c>
      <c r="J373" s="45">
        <f t="shared" si="105"/>
        <v>5.0403028000000001</v>
      </c>
      <c r="K373" s="46">
        <f t="shared" si="106"/>
        <v>0</v>
      </c>
      <c r="L373" s="47">
        <v>0.20000000000000001</v>
      </c>
      <c r="M373" s="48">
        <f t="shared" si="107"/>
        <v>0</v>
      </c>
      <c r="N373" s="49">
        <v>0.050000000000000003</v>
      </c>
      <c r="O373" s="50">
        <f t="shared" si="108"/>
        <v>0</v>
      </c>
      <c r="P373" s="49">
        <v>0.050000000000000003</v>
      </c>
      <c r="Q373" s="50">
        <f t="shared" si="109"/>
        <v>0</v>
      </c>
      <c r="R373" s="51">
        <f t="shared" si="110"/>
        <v>0</v>
      </c>
      <c r="S373" s="52">
        <f t="shared" si="111"/>
        <v>0</v>
      </c>
      <c r="T373" s="53" t="e">
        <f t="shared" si="112"/>
        <v>#DIV/0!</v>
      </c>
    </row>
    <row r="374" ht="15.95" customHeight="1">
      <c r="A374" s="352" t="s">
        <v>502</v>
      </c>
      <c r="B374" s="39" t="s">
        <v>112</v>
      </c>
      <c r="C374" s="59" t="s">
        <v>113</v>
      </c>
      <c r="D374" s="41">
        <v>0</v>
      </c>
      <c r="E374" s="42">
        <v>298</v>
      </c>
      <c r="F374" s="43">
        <v>0</v>
      </c>
      <c r="G374" s="44">
        <f t="shared" si="102"/>
        <v>298</v>
      </c>
      <c r="H374" s="45">
        <f t="shared" si="103"/>
        <v>43.111660000000001</v>
      </c>
      <c r="I374" s="45">
        <f t="shared" si="104"/>
        <v>0</v>
      </c>
      <c r="J374" s="45">
        <f t="shared" si="105"/>
        <v>5.6045158000000006</v>
      </c>
      <c r="K374" s="46">
        <f t="shared" si="106"/>
        <v>0</v>
      </c>
      <c r="L374" s="47">
        <v>0.20000000000000001</v>
      </c>
      <c r="M374" s="48">
        <f t="shared" si="107"/>
        <v>0</v>
      </c>
      <c r="N374" s="49">
        <v>0.050000000000000003</v>
      </c>
      <c r="O374" s="50">
        <f t="shared" si="108"/>
        <v>0</v>
      </c>
      <c r="P374" s="49">
        <v>0.050000000000000003</v>
      </c>
      <c r="Q374" s="50">
        <f t="shared" si="109"/>
        <v>0</v>
      </c>
      <c r="R374" s="51">
        <f t="shared" si="110"/>
        <v>0</v>
      </c>
      <c r="S374" s="52">
        <f t="shared" si="111"/>
        <v>0</v>
      </c>
      <c r="T374" s="53" t="e">
        <f t="shared" si="112"/>
        <v>#DIV/0!</v>
      </c>
    </row>
    <row r="375" ht="15.95" customHeight="1">
      <c r="A375" s="352" t="s">
        <v>502</v>
      </c>
      <c r="B375" s="39" t="s">
        <v>114</v>
      </c>
      <c r="C375" s="59" t="s">
        <v>115</v>
      </c>
      <c r="D375" s="41">
        <v>0</v>
      </c>
      <c r="E375" s="42">
        <v>448</v>
      </c>
      <c r="F375" s="43">
        <v>0</v>
      </c>
      <c r="G375" s="44">
        <f t="shared" si="102"/>
        <v>448</v>
      </c>
      <c r="H375" s="45">
        <f t="shared" si="103"/>
        <v>64.812159999999992</v>
      </c>
      <c r="I375" s="45">
        <f t="shared" si="104"/>
        <v>0</v>
      </c>
      <c r="J375" s="45">
        <f t="shared" si="105"/>
        <v>8.4255807999999988</v>
      </c>
      <c r="K375" s="46">
        <f t="shared" si="106"/>
        <v>0</v>
      </c>
      <c r="L375" s="47">
        <v>0.20000000000000001</v>
      </c>
      <c r="M375" s="48">
        <f t="shared" si="107"/>
        <v>0</v>
      </c>
      <c r="N375" s="49">
        <v>0.050000000000000003</v>
      </c>
      <c r="O375" s="50">
        <f t="shared" si="108"/>
        <v>0</v>
      </c>
      <c r="P375" s="49">
        <v>0.050000000000000003</v>
      </c>
      <c r="Q375" s="50">
        <f t="shared" si="109"/>
        <v>0</v>
      </c>
      <c r="R375" s="51">
        <f t="shared" si="110"/>
        <v>0</v>
      </c>
      <c r="S375" s="52">
        <f t="shared" si="111"/>
        <v>0</v>
      </c>
      <c r="T375" s="53" t="e">
        <f t="shared" si="112"/>
        <v>#DIV/0!</v>
      </c>
    </row>
    <row r="376" ht="15.95" customHeight="1">
      <c r="A376" s="352" t="s">
        <v>502</v>
      </c>
      <c r="B376" s="39" t="s">
        <v>116</v>
      </c>
      <c r="C376" s="59" t="s">
        <v>117</v>
      </c>
      <c r="D376" s="41">
        <v>0</v>
      </c>
      <c r="E376" s="42">
        <v>498</v>
      </c>
      <c r="F376" s="43">
        <v>0</v>
      </c>
      <c r="G376" s="44">
        <f t="shared" si="102"/>
        <v>498</v>
      </c>
      <c r="H376" s="45">
        <f t="shared" si="103"/>
        <v>72.045659999999998</v>
      </c>
      <c r="I376" s="45">
        <f t="shared" si="104"/>
        <v>0</v>
      </c>
      <c r="J376" s="45">
        <f t="shared" si="105"/>
        <v>9.3659358000000008</v>
      </c>
      <c r="K376" s="46">
        <f t="shared" si="106"/>
        <v>0</v>
      </c>
      <c r="L376" s="47">
        <v>0.20000000000000001</v>
      </c>
      <c r="M376" s="48">
        <f t="shared" si="107"/>
        <v>0</v>
      </c>
      <c r="N376" s="49">
        <v>0.050000000000000003</v>
      </c>
      <c r="O376" s="50">
        <f t="shared" si="108"/>
        <v>0</v>
      </c>
      <c r="P376" s="49">
        <v>0.050000000000000003</v>
      </c>
      <c r="Q376" s="50">
        <f t="shared" si="109"/>
        <v>0</v>
      </c>
      <c r="R376" s="51">
        <f t="shared" si="110"/>
        <v>0</v>
      </c>
      <c r="S376" s="52">
        <f t="shared" si="111"/>
        <v>0</v>
      </c>
      <c r="T376" s="53" t="e">
        <f t="shared" si="112"/>
        <v>#DIV/0!</v>
      </c>
    </row>
    <row r="377" ht="15.95" customHeight="1">
      <c r="A377" s="352" t="s">
        <v>502</v>
      </c>
      <c r="B377" s="39" t="s">
        <v>322</v>
      </c>
      <c r="C377" s="40" t="s">
        <v>119</v>
      </c>
      <c r="D377" s="41">
        <v>0</v>
      </c>
      <c r="E377" s="42">
        <v>248</v>
      </c>
      <c r="F377" s="43">
        <v>0</v>
      </c>
      <c r="G377" s="44">
        <f t="shared" si="102"/>
        <v>248</v>
      </c>
      <c r="H377" s="45">
        <f t="shared" si="103"/>
        <v>35.878160000000001</v>
      </c>
      <c r="I377" s="45">
        <f t="shared" si="104"/>
        <v>0</v>
      </c>
      <c r="J377" s="45">
        <f t="shared" si="105"/>
        <v>4.6641608000000003</v>
      </c>
      <c r="K377" s="46">
        <f t="shared" si="106"/>
        <v>0</v>
      </c>
      <c r="L377" s="47">
        <v>0.20000000000000001</v>
      </c>
      <c r="M377" s="48">
        <f t="shared" si="107"/>
        <v>0</v>
      </c>
      <c r="N377" s="49">
        <v>0.050000000000000003</v>
      </c>
      <c r="O377" s="50">
        <f t="shared" si="108"/>
        <v>0</v>
      </c>
      <c r="P377" s="49">
        <v>0.050000000000000003</v>
      </c>
      <c r="Q377" s="50">
        <f t="shared" si="109"/>
        <v>0</v>
      </c>
      <c r="R377" s="51">
        <f t="shared" si="110"/>
        <v>0</v>
      </c>
      <c r="S377" s="52">
        <f t="shared" si="111"/>
        <v>0</v>
      </c>
      <c r="T377" s="53" t="e">
        <f t="shared" si="112"/>
        <v>#DIV/0!</v>
      </c>
    </row>
    <row r="378" ht="15.95" customHeight="1">
      <c r="A378" s="352" t="s">
        <v>502</v>
      </c>
      <c r="B378" s="39" t="s">
        <v>120</v>
      </c>
      <c r="C378" s="40" t="s">
        <v>121</v>
      </c>
      <c r="D378" s="41">
        <v>0</v>
      </c>
      <c r="E378" s="42">
        <v>348</v>
      </c>
      <c r="F378" s="43">
        <v>0</v>
      </c>
      <c r="G378" s="44">
        <f t="shared" si="102"/>
        <v>348</v>
      </c>
      <c r="H378" s="45">
        <f t="shared" si="103"/>
        <v>50.34516</v>
      </c>
      <c r="I378" s="45">
        <f t="shared" si="104"/>
        <v>0</v>
      </c>
      <c r="J378" s="45">
        <f t="shared" si="105"/>
        <v>6.5448708</v>
      </c>
      <c r="K378" s="46">
        <f t="shared" si="106"/>
        <v>0</v>
      </c>
      <c r="L378" s="47">
        <v>0.20000000000000001</v>
      </c>
      <c r="M378" s="48">
        <f t="shared" si="107"/>
        <v>0</v>
      </c>
      <c r="N378" s="49">
        <v>0.050000000000000003</v>
      </c>
      <c r="O378" s="50">
        <f t="shared" si="108"/>
        <v>0</v>
      </c>
      <c r="P378" s="49">
        <v>0.050000000000000003</v>
      </c>
      <c r="Q378" s="50">
        <f t="shared" si="109"/>
        <v>0</v>
      </c>
      <c r="R378" s="51">
        <f t="shared" si="110"/>
        <v>0</v>
      </c>
      <c r="S378" s="52">
        <f t="shared" si="111"/>
        <v>0</v>
      </c>
      <c r="T378" s="53" t="e">
        <f t="shared" si="112"/>
        <v>#DIV/0!</v>
      </c>
    </row>
    <row r="379" ht="15.95" customHeight="1">
      <c r="A379" s="352" t="s">
        <v>502</v>
      </c>
      <c r="B379" s="56" t="s">
        <v>122</v>
      </c>
      <c r="C379" s="40" t="s">
        <v>123</v>
      </c>
      <c r="D379" s="41">
        <v>0</v>
      </c>
      <c r="E379" s="42">
        <v>428</v>
      </c>
      <c r="F379" s="43">
        <v>0</v>
      </c>
      <c r="G379" s="44">
        <f t="shared" si="102"/>
        <v>428</v>
      </c>
      <c r="H379" s="45">
        <f t="shared" si="103"/>
        <v>61.918759999999999</v>
      </c>
      <c r="I379" s="45">
        <f t="shared" si="104"/>
        <v>0</v>
      </c>
      <c r="J379" s="45">
        <f t="shared" si="105"/>
        <v>8.0494388000000008</v>
      </c>
      <c r="K379" s="46">
        <f t="shared" si="106"/>
        <v>0</v>
      </c>
      <c r="L379" s="47">
        <v>0.20000000000000001</v>
      </c>
      <c r="M379" s="48">
        <f t="shared" si="107"/>
        <v>0</v>
      </c>
      <c r="N379" s="49">
        <v>0.050000000000000003</v>
      </c>
      <c r="O379" s="50">
        <f t="shared" si="108"/>
        <v>0</v>
      </c>
      <c r="P379" s="49">
        <v>0.050000000000000003</v>
      </c>
      <c r="Q379" s="50">
        <f t="shared" si="109"/>
        <v>0</v>
      </c>
      <c r="R379" s="51">
        <f t="shared" si="110"/>
        <v>0</v>
      </c>
      <c r="S379" s="52">
        <f t="shared" si="111"/>
        <v>0</v>
      </c>
      <c r="T379" s="53" t="e">
        <f t="shared" si="112"/>
        <v>#DIV/0!</v>
      </c>
    </row>
    <row r="380" ht="15.95" customHeight="1">
      <c r="A380" s="352" t="s">
        <v>502</v>
      </c>
      <c r="B380" s="56" t="s">
        <v>124</v>
      </c>
      <c r="C380" s="60" t="s">
        <v>125</v>
      </c>
      <c r="D380" s="41">
        <v>0</v>
      </c>
      <c r="E380" s="42">
        <v>298</v>
      </c>
      <c r="F380" s="43">
        <v>0</v>
      </c>
      <c r="G380" s="44">
        <f t="shared" si="102"/>
        <v>298</v>
      </c>
      <c r="H380" s="45">
        <f t="shared" si="103"/>
        <v>43.111660000000001</v>
      </c>
      <c r="I380" s="45">
        <f t="shared" si="104"/>
        <v>0</v>
      </c>
      <c r="J380" s="45">
        <f t="shared" si="105"/>
        <v>5.6045158000000006</v>
      </c>
      <c r="K380" s="46">
        <f t="shared" si="106"/>
        <v>0</v>
      </c>
      <c r="L380" s="47">
        <v>0.20000000000000001</v>
      </c>
      <c r="M380" s="48">
        <f t="shared" si="107"/>
        <v>0</v>
      </c>
      <c r="N380" s="49">
        <v>0.050000000000000003</v>
      </c>
      <c r="O380" s="50">
        <f t="shared" si="108"/>
        <v>0</v>
      </c>
      <c r="P380" s="49">
        <v>0.050000000000000003</v>
      </c>
      <c r="Q380" s="50">
        <f t="shared" si="109"/>
        <v>0</v>
      </c>
      <c r="R380" s="51">
        <f t="shared" si="110"/>
        <v>0</v>
      </c>
      <c r="S380" s="52">
        <f t="shared" si="111"/>
        <v>0</v>
      </c>
      <c r="T380" s="53" t="e">
        <f t="shared" si="112"/>
        <v>#DIV/0!</v>
      </c>
    </row>
    <row r="381" ht="15.95" customHeight="1">
      <c r="A381" s="352" t="s">
        <v>502</v>
      </c>
      <c r="B381" s="56" t="s">
        <v>126</v>
      </c>
      <c r="C381" s="60" t="s">
        <v>127</v>
      </c>
      <c r="D381" s="41">
        <v>0</v>
      </c>
      <c r="E381" s="42">
        <v>398</v>
      </c>
      <c r="F381" s="43">
        <v>0</v>
      </c>
      <c r="G381" s="44">
        <f t="shared" si="102"/>
        <v>398</v>
      </c>
      <c r="H381" s="45">
        <f t="shared" si="103"/>
        <v>57.578659999999999</v>
      </c>
      <c r="I381" s="45">
        <f t="shared" si="104"/>
        <v>0</v>
      </c>
      <c r="J381" s="45">
        <f t="shared" si="105"/>
        <v>7.4852258000000003</v>
      </c>
      <c r="K381" s="46">
        <f t="shared" si="106"/>
        <v>0</v>
      </c>
      <c r="L381" s="47">
        <v>0.20000000000000001</v>
      </c>
      <c r="M381" s="48">
        <f t="shared" si="107"/>
        <v>0</v>
      </c>
      <c r="N381" s="49">
        <v>0.050000000000000003</v>
      </c>
      <c r="O381" s="50">
        <f t="shared" si="108"/>
        <v>0</v>
      </c>
      <c r="P381" s="49">
        <v>0.050000000000000003</v>
      </c>
      <c r="Q381" s="50">
        <f t="shared" si="109"/>
        <v>0</v>
      </c>
      <c r="R381" s="51">
        <f t="shared" si="110"/>
        <v>0</v>
      </c>
      <c r="S381" s="52">
        <f t="shared" si="111"/>
        <v>0</v>
      </c>
      <c r="T381" s="53" t="e">
        <f t="shared" si="112"/>
        <v>#DIV/0!</v>
      </c>
    </row>
    <row r="382" ht="15.95" customHeight="1">
      <c r="A382" s="352" t="s">
        <v>502</v>
      </c>
      <c r="B382" s="56" t="s">
        <v>128</v>
      </c>
      <c r="C382" s="60" t="s">
        <v>129</v>
      </c>
      <c r="D382" s="41">
        <v>0</v>
      </c>
      <c r="E382" s="42">
        <v>498</v>
      </c>
      <c r="F382" s="43">
        <v>0</v>
      </c>
      <c r="G382" s="44">
        <f t="shared" si="102"/>
        <v>498</v>
      </c>
      <c r="H382" s="45">
        <f t="shared" si="103"/>
        <v>72.045659999999998</v>
      </c>
      <c r="I382" s="45">
        <f t="shared" si="104"/>
        <v>0</v>
      </c>
      <c r="J382" s="45">
        <f t="shared" si="105"/>
        <v>9.3659358000000008</v>
      </c>
      <c r="K382" s="46">
        <f t="shared" si="106"/>
        <v>0</v>
      </c>
      <c r="L382" s="47">
        <v>0.20000000000000001</v>
      </c>
      <c r="M382" s="48">
        <f t="shared" si="107"/>
        <v>0</v>
      </c>
      <c r="N382" s="49">
        <v>0.050000000000000003</v>
      </c>
      <c r="O382" s="50">
        <f t="shared" si="108"/>
        <v>0</v>
      </c>
      <c r="P382" s="49">
        <v>0.050000000000000003</v>
      </c>
      <c r="Q382" s="50">
        <f t="shared" si="109"/>
        <v>0</v>
      </c>
      <c r="R382" s="51">
        <f t="shared" si="110"/>
        <v>0</v>
      </c>
      <c r="S382" s="52">
        <f t="shared" si="111"/>
        <v>0</v>
      </c>
      <c r="T382" s="53" t="e">
        <f t="shared" si="112"/>
        <v>#DIV/0!</v>
      </c>
    </row>
    <row r="383" ht="15.95" customHeight="1">
      <c r="A383" s="352" t="s">
        <v>502</v>
      </c>
      <c r="B383" s="56" t="s">
        <v>130</v>
      </c>
      <c r="C383" s="40" t="s">
        <v>131</v>
      </c>
      <c r="D383" s="41">
        <v>0</v>
      </c>
      <c r="E383" s="42">
        <v>198</v>
      </c>
      <c r="F383" s="43">
        <v>0</v>
      </c>
      <c r="G383" s="44">
        <f t="shared" si="102"/>
        <v>198</v>
      </c>
      <c r="H383" s="45">
        <f t="shared" si="103"/>
        <v>28.644659999999998</v>
      </c>
      <c r="I383" s="45">
        <f t="shared" si="104"/>
        <v>0</v>
      </c>
      <c r="J383" s="45">
        <f t="shared" si="105"/>
        <v>3.7238058000000001</v>
      </c>
      <c r="K383" s="46">
        <f t="shared" si="106"/>
        <v>0</v>
      </c>
      <c r="L383" s="47">
        <v>0.20000000000000001</v>
      </c>
      <c r="M383" s="48">
        <f t="shared" si="107"/>
        <v>0</v>
      </c>
      <c r="N383" s="49">
        <v>0.050000000000000003</v>
      </c>
      <c r="O383" s="50">
        <f t="shared" si="108"/>
        <v>0</v>
      </c>
      <c r="P383" s="49">
        <v>0.050000000000000003</v>
      </c>
      <c r="Q383" s="50">
        <f t="shared" si="109"/>
        <v>0</v>
      </c>
      <c r="R383" s="51">
        <f t="shared" si="110"/>
        <v>0</v>
      </c>
      <c r="S383" s="52">
        <f t="shared" si="111"/>
        <v>0</v>
      </c>
      <c r="T383" s="53" t="e">
        <f t="shared" si="112"/>
        <v>#DIV/0!</v>
      </c>
    </row>
    <row r="384" ht="15.95" customHeight="1">
      <c r="A384" s="352" t="s">
        <v>502</v>
      </c>
      <c r="B384" s="39" t="s">
        <v>132</v>
      </c>
      <c r="C384" s="40" t="s">
        <v>133</v>
      </c>
      <c r="D384" s="41">
        <v>0</v>
      </c>
      <c r="E384" s="42">
        <v>108</v>
      </c>
      <c r="F384" s="43">
        <v>0</v>
      </c>
      <c r="G384" s="44">
        <f t="shared" si="102"/>
        <v>108</v>
      </c>
      <c r="H384" s="45">
        <f t="shared" si="103"/>
        <v>15.624359999999999</v>
      </c>
      <c r="I384" s="45">
        <f t="shared" si="104"/>
        <v>0</v>
      </c>
      <c r="J384" s="45">
        <f t="shared" si="105"/>
        <v>2.0311667999999998</v>
      </c>
      <c r="K384" s="46">
        <f t="shared" si="106"/>
        <v>0</v>
      </c>
      <c r="L384" s="47">
        <v>0.20000000000000001</v>
      </c>
      <c r="M384" s="48">
        <f t="shared" si="107"/>
        <v>0</v>
      </c>
      <c r="N384" s="49">
        <v>0.050000000000000003</v>
      </c>
      <c r="O384" s="50">
        <f t="shared" si="108"/>
        <v>0</v>
      </c>
      <c r="P384" s="49">
        <v>0.050000000000000003</v>
      </c>
      <c r="Q384" s="50">
        <f t="shared" si="109"/>
        <v>0</v>
      </c>
      <c r="R384" s="51">
        <f t="shared" si="110"/>
        <v>0</v>
      </c>
      <c r="S384" s="52">
        <f t="shared" si="111"/>
        <v>0</v>
      </c>
      <c r="T384" s="53" t="e">
        <f t="shared" si="112"/>
        <v>#DIV/0!</v>
      </c>
    </row>
    <row r="385" ht="15.95" customHeight="1">
      <c r="A385" s="352" t="s">
        <v>502</v>
      </c>
      <c r="B385" s="39" t="s">
        <v>134</v>
      </c>
      <c r="C385" s="40" t="s">
        <v>135</v>
      </c>
      <c r="D385" s="41">
        <v>0</v>
      </c>
      <c r="E385" s="42">
        <v>98</v>
      </c>
      <c r="F385" s="43">
        <v>0</v>
      </c>
      <c r="G385" s="44">
        <f t="shared" si="102"/>
        <v>98</v>
      </c>
      <c r="H385" s="45">
        <f t="shared" si="103"/>
        <v>14.177659999999999</v>
      </c>
      <c r="I385" s="45">
        <f t="shared" si="104"/>
        <v>0</v>
      </c>
      <c r="J385" s="45">
        <f t="shared" si="105"/>
        <v>1.8430958</v>
      </c>
      <c r="K385" s="46">
        <f t="shared" si="106"/>
        <v>0</v>
      </c>
      <c r="L385" s="47">
        <v>0.20000000000000001</v>
      </c>
      <c r="M385" s="48">
        <f t="shared" si="107"/>
        <v>0</v>
      </c>
      <c r="N385" s="49">
        <v>0.050000000000000003</v>
      </c>
      <c r="O385" s="50">
        <f t="shared" si="108"/>
        <v>0</v>
      </c>
      <c r="P385" s="49">
        <v>0.050000000000000003</v>
      </c>
      <c r="Q385" s="50">
        <f t="shared" si="109"/>
        <v>0</v>
      </c>
      <c r="R385" s="51">
        <f t="shared" si="110"/>
        <v>0</v>
      </c>
      <c r="S385" s="52">
        <f t="shared" si="111"/>
        <v>0</v>
      </c>
      <c r="T385" s="53" t="e">
        <f t="shared" si="112"/>
        <v>#DIV/0!</v>
      </c>
    </row>
    <row r="386" ht="15.95" customHeight="1">
      <c r="A386" s="352" t="s">
        <v>502</v>
      </c>
      <c r="B386" s="39" t="s">
        <v>136</v>
      </c>
      <c r="C386" s="40" t="s">
        <v>137</v>
      </c>
      <c r="D386" s="41">
        <v>0</v>
      </c>
      <c r="E386" s="42">
        <v>266.39999999999998</v>
      </c>
      <c r="F386" s="43">
        <v>0</v>
      </c>
      <c r="G386" s="44">
        <f t="shared" si="102"/>
        <v>266</v>
      </c>
      <c r="H386" s="45">
        <f t="shared" si="103"/>
        <v>38.482219999999998</v>
      </c>
      <c r="I386" s="45">
        <f t="shared" si="104"/>
        <v>0</v>
      </c>
      <c r="J386" s="45">
        <f t="shared" si="105"/>
        <v>5.0026885999999999</v>
      </c>
      <c r="K386" s="46">
        <f t="shared" si="106"/>
        <v>0</v>
      </c>
      <c r="L386" s="47">
        <v>0.20000000000000001</v>
      </c>
      <c r="M386" s="48">
        <f t="shared" si="107"/>
        <v>0</v>
      </c>
      <c r="N386" s="49">
        <v>0.050000000000000003</v>
      </c>
      <c r="O386" s="50">
        <f t="shared" si="108"/>
        <v>0</v>
      </c>
      <c r="P386" s="49">
        <v>0.050000000000000003</v>
      </c>
      <c r="Q386" s="50">
        <f t="shared" si="109"/>
        <v>0</v>
      </c>
      <c r="R386" s="51">
        <f t="shared" si="110"/>
        <v>0</v>
      </c>
      <c r="S386" s="52">
        <f t="shared" si="111"/>
        <v>0</v>
      </c>
      <c r="T386" s="53" t="e">
        <f t="shared" si="112"/>
        <v>#DIV/0!</v>
      </c>
    </row>
    <row r="387" ht="15.95" customHeight="1">
      <c r="A387" s="352" t="s">
        <v>502</v>
      </c>
      <c r="B387" s="39" t="s">
        <v>138</v>
      </c>
      <c r="C387" s="40" t="s">
        <v>139</v>
      </c>
      <c r="D387" s="41">
        <v>0</v>
      </c>
      <c r="E387" s="42">
        <v>376.19999999999999</v>
      </c>
      <c r="F387" s="43">
        <v>0</v>
      </c>
      <c r="G387" s="44">
        <f t="shared" si="102"/>
        <v>376</v>
      </c>
      <c r="H387" s="45">
        <f t="shared" si="103"/>
        <v>54.395919999999997</v>
      </c>
      <c r="I387" s="45">
        <f t="shared" si="104"/>
        <v>0</v>
      </c>
      <c r="J387" s="45">
        <f t="shared" si="105"/>
        <v>7.0714695999999995</v>
      </c>
      <c r="K387" s="46">
        <f t="shared" si="106"/>
        <v>0</v>
      </c>
      <c r="L387" s="47">
        <v>0.20000000000000001</v>
      </c>
      <c r="M387" s="48">
        <f t="shared" si="107"/>
        <v>0</v>
      </c>
      <c r="N387" s="49">
        <v>0.050000000000000003</v>
      </c>
      <c r="O387" s="50">
        <f t="shared" si="108"/>
        <v>0</v>
      </c>
      <c r="P387" s="49">
        <v>0.050000000000000003</v>
      </c>
      <c r="Q387" s="50">
        <f t="shared" si="109"/>
        <v>0</v>
      </c>
      <c r="R387" s="51">
        <f t="shared" si="110"/>
        <v>0</v>
      </c>
      <c r="S387" s="52">
        <f t="shared" si="111"/>
        <v>0</v>
      </c>
      <c r="T387" s="53" t="e">
        <f t="shared" si="112"/>
        <v>#DIV/0!</v>
      </c>
    </row>
    <row r="388" ht="15.95" customHeight="1">
      <c r="A388" s="352" t="s">
        <v>502</v>
      </c>
      <c r="B388" s="39" t="s">
        <v>140</v>
      </c>
      <c r="C388" s="40" t="s">
        <v>141</v>
      </c>
      <c r="D388" s="41">
        <v>0</v>
      </c>
      <c r="E388" s="42">
        <v>217.08000000000001</v>
      </c>
      <c r="F388" s="43">
        <v>0</v>
      </c>
      <c r="G388" s="44">
        <f t="shared" si="102"/>
        <v>217</v>
      </c>
      <c r="H388" s="45">
        <f t="shared" si="103"/>
        <v>31.39339</v>
      </c>
      <c r="I388" s="45">
        <f t="shared" si="104"/>
        <v>0</v>
      </c>
      <c r="J388" s="45">
        <f t="shared" si="105"/>
        <v>4.0811406999999997</v>
      </c>
      <c r="K388" s="46">
        <f t="shared" si="106"/>
        <v>0</v>
      </c>
      <c r="L388" s="47">
        <v>0.20000000000000001</v>
      </c>
      <c r="M388" s="48">
        <f t="shared" si="107"/>
        <v>0</v>
      </c>
      <c r="N388" s="49">
        <v>0.050000000000000003</v>
      </c>
      <c r="O388" s="50">
        <f t="shared" si="108"/>
        <v>0</v>
      </c>
      <c r="P388" s="49">
        <v>0.050000000000000003</v>
      </c>
      <c r="Q388" s="50">
        <f t="shared" si="109"/>
        <v>0</v>
      </c>
      <c r="R388" s="51">
        <f t="shared" si="110"/>
        <v>0</v>
      </c>
      <c r="S388" s="52">
        <f t="shared" si="111"/>
        <v>0</v>
      </c>
      <c r="T388" s="53" t="e">
        <f t="shared" si="112"/>
        <v>#DIV/0!</v>
      </c>
    </row>
    <row r="389" ht="15.95" customHeight="1">
      <c r="A389" s="352" t="s">
        <v>502</v>
      </c>
      <c r="B389" s="39" t="s">
        <v>142</v>
      </c>
      <c r="C389" s="40" t="s">
        <v>143</v>
      </c>
      <c r="D389" s="41">
        <v>0</v>
      </c>
      <c r="E389" s="42">
        <v>98</v>
      </c>
      <c r="F389" s="43">
        <v>0</v>
      </c>
      <c r="G389" s="44">
        <f t="shared" si="102"/>
        <v>98</v>
      </c>
      <c r="H389" s="45">
        <f t="shared" si="103"/>
        <v>14.177659999999999</v>
      </c>
      <c r="I389" s="45">
        <f t="shared" si="104"/>
        <v>0</v>
      </c>
      <c r="J389" s="45">
        <f t="shared" si="105"/>
        <v>1.8430958</v>
      </c>
      <c r="K389" s="46">
        <f t="shared" si="106"/>
        <v>0</v>
      </c>
      <c r="L389" s="47">
        <v>0.20000000000000001</v>
      </c>
      <c r="M389" s="48">
        <f t="shared" si="107"/>
        <v>0</v>
      </c>
      <c r="N389" s="49">
        <v>0.050000000000000003</v>
      </c>
      <c r="O389" s="50">
        <f t="shared" si="108"/>
        <v>0</v>
      </c>
      <c r="P389" s="49">
        <v>0.050000000000000003</v>
      </c>
      <c r="Q389" s="50">
        <f t="shared" si="109"/>
        <v>0</v>
      </c>
      <c r="R389" s="51">
        <f t="shared" si="110"/>
        <v>0</v>
      </c>
      <c r="S389" s="52">
        <f t="shared" si="111"/>
        <v>0</v>
      </c>
      <c r="T389" s="53" t="e">
        <f t="shared" si="112"/>
        <v>#DIV/0!</v>
      </c>
    </row>
    <row r="390" ht="15.95" customHeight="1">
      <c r="A390" s="352" t="s">
        <v>502</v>
      </c>
      <c r="B390" s="39" t="s">
        <v>144</v>
      </c>
      <c r="C390" s="40" t="s">
        <v>145</v>
      </c>
      <c r="D390" s="41">
        <v>0</v>
      </c>
      <c r="E390" s="42">
        <v>198</v>
      </c>
      <c r="F390" s="43">
        <v>0</v>
      </c>
      <c r="G390" s="44">
        <f t="shared" si="102"/>
        <v>198</v>
      </c>
      <c r="H390" s="45">
        <f t="shared" si="103"/>
        <v>28.644659999999998</v>
      </c>
      <c r="I390" s="45">
        <f t="shared" si="104"/>
        <v>0</v>
      </c>
      <c r="J390" s="45">
        <f t="shared" si="105"/>
        <v>3.7238058000000001</v>
      </c>
      <c r="K390" s="46">
        <f t="shared" si="106"/>
        <v>0</v>
      </c>
      <c r="L390" s="47">
        <v>0.20000000000000001</v>
      </c>
      <c r="M390" s="48">
        <f t="shared" si="107"/>
        <v>0</v>
      </c>
      <c r="N390" s="49">
        <v>0.050000000000000003</v>
      </c>
      <c r="O390" s="50">
        <f t="shared" si="108"/>
        <v>0</v>
      </c>
      <c r="P390" s="49">
        <v>0.050000000000000003</v>
      </c>
      <c r="Q390" s="50">
        <f t="shared" si="109"/>
        <v>0</v>
      </c>
      <c r="R390" s="51">
        <f t="shared" si="110"/>
        <v>0</v>
      </c>
      <c r="S390" s="52">
        <f t="shared" si="111"/>
        <v>0</v>
      </c>
      <c r="T390" s="53" t="e">
        <f t="shared" si="112"/>
        <v>#DIV/0!</v>
      </c>
    </row>
    <row r="391" ht="15.95" customHeight="1">
      <c r="A391" s="352" t="s">
        <v>502</v>
      </c>
      <c r="B391" s="39" t="s">
        <v>146</v>
      </c>
      <c r="C391" s="40" t="s">
        <v>147</v>
      </c>
      <c r="D391" s="41">
        <v>0</v>
      </c>
      <c r="E391" s="42">
        <v>398</v>
      </c>
      <c r="F391" s="43">
        <v>0</v>
      </c>
      <c r="G391" s="44">
        <f t="shared" si="102"/>
        <v>398</v>
      </c>
      <c r="H391" s="45">
        <f t="shared" si="103"/>
        <v>57.578659999999999</v>
      </c>
      <c r="I391" s="45">
        <f t="shared" si="104"/>
        <v>0</v>
      </c>
      <c r="J391" s="45">
        <f t="shared" si="105"/>
        <v>7.4852258000000003</v>
      </c>
      <c r="K391" s="46">
        <f t="shared" si="106"/>
        <v>0</v>
      </c>
      <c r="L391" s="47">
        <v>0.20000000000000001</v>
      </c>
      <c r="M391" s="48">
        <f t="shared" si="107"/>
        <v>0</v>
      </c>
      <c r="N391" s="49">
        <v>0.050000000000000003</v>
      </c>
      <c r="O391" s="50">
        <f t="shared" si="108"/>
        <v>0</v>
      </c>
      <c r="P391" s="49">
        <v>0.050000000000000003</v>
      </c>
      <c r="Q391" s="50">
        <f t="shared" si="109"/>
        <v>0</v>
      </c>
      <c r="R391" s="51">
        <f t="shared" si="110"/>
        <v>0</v>
      </c>
      <c r="S391" s="52">
        <f t="shared" si="111"/>
        <v>0</v>
      </c>
      <c r="T391" s="53" t="e">
        <f t="shared" si="112"/>
        <v>#DIV/0!</v>
      </c>
    </row>
    <row r="392" ht="15.95" customHeight="1">
      <c r="A392" s="352" t="s">
        <v>502</v>
      </c>
      <c r="B392" s="39" t="s">
        <v>148</v>
      </c>
      <c r="C392" s="40" t="s">
        <v>149</v>
      </c>
      <c r="D392" s="41">
        <v>0</v>
      </c>
      <c r="E392" s="42">
        <v>298</v>
      </c>
      <c r="F392" s="43">
        <v>0</v>
      </c>
      <c r="G392" s="44">
        <f t="shared" si="102"/>
        <v>298</v>
      </c>
      <c r="H392" s="45">
        <f t="shared" si="103"/>
        <v>43.111660000000001</v>
      </c>
      <c r="I392" s="45">
        <f t="shared" si="104"/>
        <v>0</v>
      </c>
      <c r="J392" s="45">
        <f t="shared" si="105"/>
        <v>5.6045158000000006</v>
      </c>
      <c r="K392" s="46">
        <f t="shared" si="106"/>
        <v>0</v>
      </c>
      <c r="L392" s="47">
        <v>0.20000000000000001</v>
      </c>
      <c r="M392" s="48">
        <f t="shared" si="107"/>
        <v>0</v>
      </c>
      <c r="N392" s="49">
        <v>0.050000000000000003</v>
      </c>
      <c r="O392" s="50">
        <f t="shared" si="108"/>
        <v>0</v>
      </c>
      <c r="P392" s="49">
        <v>0.050000000000000003</v>
      </c>
      <c r="Q392" s="50">
        <f t="shared" si="109"/>
        <v>0</v>
      </c>
      <c r="R392" s="51">
        <f t="shared" si="110"/>
        <v>0</v>
      </c>
      <c r="S392" s="52">
        <f t="shared" si="111"/>
        <v>0</v>
      </c>
      <c r="T392" s="53" t="e">
        <f t="shared" si="112"/>
        <v>#DIV/0!</v>
      </c>
    </row>
    <row r="393" ht="15.95" customHeight="1">
      <c r="A393" s="352" t="s">
        <v>502</v>
      </c>
      <c r="B393" s="39" t="s">
        <v>150</v>
      </c>
      <c r="C393" s="40" t="s">
        <v>151</v>
      </c>
      <c r="D393" s="41">
        <v>0</v>
      </c>
      <c r="E393" s="42">
        <v>428</v>
      </c>
      <c r="F393" s="43">
        <v>0</v>
      </c>
      <c r="G393" s="44">
        <f t="shared" ref="G393:G424" si="113">ROUNDDOWN(E393*(1-F393),0)</f>
        <v>428</v>
      </c>
      <c r="H393" s="45">
        <f t="shared" ref="H393:H424" si="114">G393*$C$6</f>
        <v>61.918759999999999</v>
      </c>
      <c r="I393" s="45">
        <f t="shared" ref="I393:I424" si="115">H393*D393</f>
        <v>0</v>
      </c>
      <c r="J393" s="45">
        <f t="shared" ref="J393:J424" si="116">H393*0.13</f>
        <v>8.0494388000000008</v>
      </c>
      <c r="K393" s="46">
        <f t="shared" ref="K393:K424" si="117">(H393-J393)*D393</f>
        <v>0</v>
      </c>
      <c r="L393" s="47">
        <v>0.20000000000000001</v>
      </c>
      <c r="M393" s="48">
        <f t="shared" ref="M393:M424" si="118">K393*L393</f>
        <v>0</v>
      </c>
      <c r="N393" s="49">
        <v>0.050000000000000003</v>
      </c>
      <c r="O393" s="50">
        <f t="shared" ref="O393:O424" si="119">K393*N393</f>
        <v>0</v>
      </c>
      <c r="P393" s="49">
        <v>0.050000000000000003</v>
      </c>
      <c r="Q393" s="50">
        <f t="shared" ref="Q393:Q424" si="120">K393*P393</f>
        <v>0</v>
      </c>
      <c r="R393" s="51">
        <f t="shared" ref="R393:R424" si="121">IFERROR(ROUND((K393-M393-O393-Q393)/D393,2),0)</f>
        <v>0</v>
      </c>
      <c r="S393" s="52">
        <f t="shared" ref="S393:S424" si="122">+D393*R393</f>
        <v>0</v>
      </c>
      <c r="T393" s="53" t="e">
        <f t="shared" ref="T393:T424" si="123">S393/I393</f>
        <v>#DIV/0!</v>
      </c>
    </row>
    <row r="394" ht="15.95" customHeight="1">
      <c r="A394" s="352" t="s">
        <v>502</v>
      </c>
      <c r="B394" s="39" t="s">
        <v>152</v>
      </c>
      <c r="C394" s="40" t="s">
        <v>153</v>
      </c>
      <c r="D394" s="41">
        <v>0</v>
      </c>
      <c r="E394" s="42">
        <v>468</v>
      </c>
      <c r="F394" s="43">
        <v>0</v>
      </c>
      <c r="G394" s="44">
        <f t="shared" si="113"/>
        <v>468</v>
      </c>
      <c r="H394" s="45">
        <f t="shared" si="114"/>
        <v>67.705559999999991</v>
      </c>
      <c r="I394" s="45">
        <f t="shared" si="115"/>
        <v>0</v>
      </c>
      <c r="J394" s="45">
        <f t="shared" si="116"/>
        <v>8.8017227999999985</v>
      </c>
      <c r="K394" s="46">
        <f t="shared" si="117"/>
        <v>0</v>
      </c>
      <c r="L394" s="47">
        <v>0.20000000000000001</v>
      </c>
      <c r="M394" s="48">
        <f t="shared" si="118"/>
        <v>0</v>
      </c>
      <c r="N394" s="49">
        <v>0.050000000000000003</v>
      </c>
      <c r="O394" s="50">
        <f t="shared" si="119"/>
        <v>0</v>
      </c>
      <c r="P394" s="49">
        <v>0.050000000000000003</v>
      </c>
      <c r="Q394" s="50">
        <f t="shared" si="120"/>
        <v>0</v>
      </c>
      <c r="R394" s="51">
        <f t="shared" si="121"/>
        <v>0</v>
      </c>
      <c r="S394" s="52">
        <f t="shared" si="122"/>
        <v>0</v>
      </c>
      <c r="T394" s="53" t="e">
        <f t="shared" si="123"/>
        <v>#DIV/0!</v>
      </c>
    </row>
    <row r="395" ht="15.95" customHeight="1">
      <c r="A395" s="352" t="s">
        <v>502</v>
      </c>
      <c r="B395" s="39" t="s">
        <v>154</v>
      </c>
      <c r="C395" s="40" t="s">
        <v>155</v>
      </c>
      <c r="D395" s="41">
        <v>0</v>
      </c>
      <c r="E395" s="42">
        <v>108</v>
      </c>
      <c r="F395" s="43">
        <v>0</v>
      </c>
      <c r="G395" s="44">
        <f t="shared" si="113"/>
        <v>108</v>
      </c>
      <c r="H395" s="45">
        <f t="shared" si="114"/>
        <v>15.624359999999999</v>
      </c>
      <c r="I395" s="45">
        <f t="shared" si="115"/>
        <v>0</v>
      </c>
      <c r="J395" s="45">
        <f t="shared" si="116"/>
        <v>2.0311667999999998</v>
      </c>
      <c r="K395" s="46">
        <f t="shared" si="117"/>
        <v>0</v>
      </c>
      <c r="L395" s="47">
        <v>0.20000000000000001</v>
      </c>
      <c r="M395" s="48">
        <f t="shared" si="118"/>
        <v>0</v>
      </c>
      <c r="N395" s="49">
        <v>0.050000000000000003</v>
      </c>
      <c r="O395" s="50">
        <f t="shared" si="119"/>
        <v>0</v>
      </c>
      <c r="P395" s="49">
        <v>0.050000000000000003</v>
      </c>
      <c r="Q395" s="50">
        <f t="shared" si="120"/>
        <v>0</v>
      </c>
      <c r="R395" s="51">
        <f t="shared" si="121"/>
        <v>0</v>
      </c>
      <c r="S395" s="52">
        <f t="shared" si="122"/>
        <v>0</v>
      </c>
      <c r="T395" s="53" t="e">
        <f t="shared" si="123"/>
        <v>#DIV/0!</v>
      </c>
    </row>
    <row r="396" ht="15.95" customHeight="1">
      <c r="A396" s="352" t="s">
        <v>502</v>
      </c>
      <c r="B396" s="39" t="s">
        <v>156</v>
      </c>
      <c r="C396" s="40" t="s">
        <v>157</v>
      </c>
      <c r="D396" s="41">
        <v>0</v>
      </c>
      <c r="E396" s="42">
        <v>268</v>
      </c>
      <c r="F396" s="43">
        <v>0</v>
      </c>
      <c r="G396" s="44">
        <f t="shared" si="113"/>
        <v>268</v>
      </c>
      <c r="H396" s="45">
        <f t="shared" si="114"/>
        <v>38.771560000000001</v>
      </c>
      <c r="I396" s="45">
        <f t="shared" si="115"/>
        <v>0</v>
      </c>
      <c r="J396" s="45">
        <f t="shared" si="116"/>
        <v>5.0403028000000001</v>
      </c>
      <c r="K396" s="46">
        <f t="shared" si="117"/>
        <v>0</v>
      </c>
      <c r="L396" s="47">
        <v>0.20000000000000001</v>
      </c>
      <c r="M396" s="48">
        <f t="shared" si="118"/>
        <v>0</v>
      </c>
      <c r="N396" s="49">
        <v>0.050000000000000003</v>
      </c>
      <c r="O396" s="50">
        <f t="shared" si="119"/>
        <v>0</v>
      </c>
      <c r="P396" s="49">
        <v>0.050000000000000003</v>
      </c>
      <c r="Q396" s="50">
        <f t="shared" si="120"/>
        <v>0</v>
      </c>
      <c r="R396" s="51">
        <f t="shared" si="121"/>
        <v>0</v>
      </c>
      <c r="S396" s="52">
        <f t="shared" si="122"/>
        <v>0</v>
      </c>
      <c r="T396" s="53" t="e">
        <f t="shared" si="123"/>
        <v>#DIV/0!</v>
      </c>
    </row>
    <row r="397" ht="15.95" customHeight="1">
      <c r="A397" s="352" t="s">
        <v>502</v>
      </c>
      <c r="B397" s="39" t="s">
        <v>158</v>
      </c>
      <c r="C397" s="40" t="s">
        <v>159</v>
      </c>
      <c r="D397" s="41">
        <v>0</v>
      </c>
      <c r="E397" s="42">
        <v>268</v>
      </c>
      <c r="F397" s="43">
        <v>0</v>
      </c>
      <c r="G397" s="44">
        <f t="shared" si="113"/>
        <v>268</v>
      </c>
      <c r="H397" s="45">
        <f t="shared" si="114"/>
        <v>38.771560000000001</v>
      </c>
      <c r="I397" s="45">
        <f t="shared" si="115"/>
        <v>0</v>
      </c>
      <c r="J397" s="45">
        <f t="shared" si="116"/>
        <v>5.0403028000000001</v>
      </c>
      <c r="K397" s="46">
        <f t="shared" si="117"/>
        <v>0</v>
      </c>
      <c r="L397" s="47">
        <v>0.20000000000000001</v>
      </c>
      <c r="M397" s="48">
        <f t="shared" si="118"/>
        <v>0</v>
      </c>
      <c r="N397" s="49">
        <v>0.050000000000000003</v>
      </c>
      <c r="O397" s="50">
        <f t="shared" si="119"/>
        <v>0</v>
      </c>
      <c r="P397" s="49">
        <v>0.050000000000000003</v>
      </c>
      <c r="Q397" s="50">
        <f t="shared" si="120"/>
        <v>0</v>
      </c>
      <c r="R397" s="51">
        <f t="shared" si="121"/>
        <v>0</v>
      </c>
      <c r="S397" s="52">
        <f t="shared" si="122"/>
        <v>0</v>
      </c>
      <c r="T397" s="53" t="e">
        <f t="shared" si="123"/>
        <v>#DIV/0!</v>
      </c>
    </row>
    <row r="398" ht="15.95" customHeight="1">
      <c r="A398" s="352" t="s">
        <v>502</v>
      </c>
      <c r="B398" s="39" t="s">
        <v>160</v>
      </c>
      <c r="C398" s="40" t="s">
        <v>161</v>
      </c>
      <c r="D398" s="41">
        <v>0</v>
      </c>
      <c r="E398" s="42">
        <v>402</v>
      </c>
      <c r="F398" s="43">
        <v>0</v>
      </c>
      <c r="G398" s="44">
        <f t="shared" si="113"/>
        <v>402</v>
      </c>
      <c r="H398" s="45">
        <f t="shared" si="114"/>
        <v>58.157339999999998</v>
      </c>
      <c r="I398" s="45">
        <f t="shared" si="115"/>
        <v>0</v>
      </c>
      <c r="J398" s="45">
        <f t="shared" si="116"/>
        <v>7.5604541999999997</v>
      </c>
      <c r="K398" s="46">
        <f t="shared" si="117"/>
        <v>0</v>
      </c>
      <c r="L398" s="47">
        <v>0.20000000000000001</v>
      </c>
      <c r="M398" s="48">
        <f t="shared" si="118"/>
        <v>0</v>
      </c>
      <c r="N398" s="49">
        <v>0.050000000000000003</v>
      </c>
      <c r="O398" s="50">
        <f t="shared" si="119"/>
        <v>0</v>
      </c>
      <c r="P398" s="49">
        <v>0.050000000000000003</v>
      </c>
      <c r="Q398" s="50">
        <f t="shared" si="120"/>
        <v>0</v>
      </c>
      <c r="R398" s="51">
        <f t="shared" si="121"/>
        <v>0</v>
      </c>
      <c r="S398" s="52">
        <f t="shared" si="122"/>
        <v>0</v>
      </c>
      <c r="T398" s="53" t="e">
        <f t="shared" si="123"/>
        <v>#DIV/0!</v>
      </c>
    </row>
    <row r="399" ht="15.95" customHeight="1">
      <c r="A399" s="352" t="s">
        <v>502</v>
      </c>
      <c r="B399" s="39" t="s">
        <v>162</v>
      </c>
      <c r="C399" s="40" t="s">
        <v>163</v>
      </c>
      <c r="D399" s="41">
        <v>0</v>
      </c>
      <c r="E399" s="42">
        <v>298</v>
      </c>
      <c r="F399" s="43">
        <v>0</v>
      </c>
      <c r="G399" s="44">
        <f t="shared" si="113"/>
        <v>298</v>
      </c>
      <c r="H399" s="45">
        <f t="shared" si="114"/>
        <v>43.111660000000001</v>
      </c>
      <c r="I399" s="45">
        <f t="shared" si="115"/>
        <v>0</v>
      </c>
      <c r="J399" s="45">
        <f t="shared" si="116"/>
        <v>5.6045158000000006</v>
      </c>
      <c r="K399" s="46">
        <f t="shared" si="117"/>
        <v>0</v>
      </c>
      <c r="L399" s="47">
        <v>0.20000000000000001</v>
      </c>
      <c r="M399" s="48">
        <f t="shared" si="118"/>
        <v>0</v>
      </c>
      <c r="N399" s="49">
        <v>0.050000000000000003</v>
      </c>
      <c r="O399" s="50">
        <f t="shared" si="119"/>
        <v>0</v>
      </c>
      <c r="P399" s="49">
        <v>0.050000000000000003</v>
      </c>
      <c r="Q399" s="50">
        <f t="shared" si="120"/>
        <v>0</v>
      </c>
      <c r="R399" s="51">
        <f t="shared" si="121"/>
        <v>0</v>
      </c>
      <c r="S399" s="52">
        <f t="shared" si="122"/>
        <v>0</v>
      </c>
      <c r="T399" s="53" t="e">
        <f t="shared" si="123"/>
        <v>#DIV/0!</v>
      </c>
    </row>
    <row r="400" ht="15.95" customHeight="1">
      <c r="A400" s="352" t="s">
        <v>502</v>
      </c>
      <c r="B400" s="39" t="s">
        <v>164</v>
      </c>
      <c r="C400" s="40" t="s">
        <v>165</v>
      </c>
      <c r="D400" s="41">
        <v>0</v>
      </c>
      <c r="E400" s="42">
        <v>428</v>
      </c>
      <c r="F400" s="43">
        <v>0</v>
      </c>
      <c r="G400" s="44">
        <f t="shared" si="113"/>
        <v>428</v>
      </c>
      <c r="H400" s="45">
        <f t="shared" si="114"/>
        <v>61.918759999999999</v>
      </c>
      <c r="I400" s="45">
        <f t="shared" si="115"/>
        <v>0</v>
      </c>
      <c r="J400" s="45">
        <f t="shared" si="116"/>
        <v>8.0494388000000008</v>
      </c>
      <c r="K400" s="46">
        <f t="shared" si="117"/>
        <v>0</v>
      </c>
      <c r="L400" s="47">
        <v>0.20000000000000001</v>
      </c>
      <c r="M400" s="48">
        <f t="shared" si="118"/>
        <v>0</v>
      </c>
      <c r="N400" s="49">
        <v>0.050000000000000003</v>
      </c>
      <c r="O400" s="50">
        <f t="shared" si="119"/>
        <v>0</v>
      </c>
      <c r="P400" s="49">
        <v>0.050000000000000003</v>
      </c>
      <c r="Q400" s="50">
        <f t="shared" si="120"/>
        <v>0</v>
      </c>
      <c r="R400" s="51">
        <f t="shared" si="121"/>
        <v>0</v>
      </c>
      <c r="S400" s="52">
        <f t="shared" si="122"/>
        <v>0</v>
      </c>
      <c r="T400" s="53" t="e">
        <f t="shared" si="123"/>
        <v>#DIV/0!</v>
      </c>
    </row>
    <row r="401" ht="15.95" customHeight="1">
      <c r="A401" s="352" t="s">
        <v>502</v>
      </c>
      <c r="B401" s="39" t="s">
        <v>166</v>
      </c>
      <c r="C401" s="40" t="s">
        <v>167</v>
      </c>
      <c r="D401" s="41">
        <v>0</v>
      </c>
      <c r="E401" s="42">
        <v>268</v>
      </c>
      <c r="F401" s="43">
        <v>0</v>
      </c>
      <c r="G401" s="44">
        <f t="shared" si="113"/>
        <v>268</v>
      </c>
      <c r="H401" s="45">
        <f t="shared" si="114"/>
        <v>38.771560000000001</v>
      </c>
      <c r="I401" s="45">
        <f t="shared" si="115"/>
        <v>0</v>
      </c>
      <c r="J401" s="45">
        <f t="shared" si="116"/>
        <v>5.0403028000000001</v>
      </c>
      <c r="K401" s="46">
        <f t="shared" si="117"/>
        <v>0</v>
      </c>
      <c r="L401" s="47">
        <v>0.20000000000000001</v>
      </c>
      <c r="M401" s="48">
        <f t="shared" si="118"/>
        <v>0</v>
      </c>
      <c r="N401" s="49">
        <v>0.050000000000000003</v>
      </c>
      <c r="O401" s="50">
        <f t="shared" si="119"/>
        <v>0</v>
      </c>
      <c r="P401" s="49">
        <v>0.050000000000000003</v>
      </c>
      <c r="Q401" s="50">
        <f t="shared" si="120"/>
        <v>0</v>
      </c>
      <c r="R401" s="51">
        <f t="shared" si="121"/>
        <v>0</v>
      </c>
      <c r="S401" s="52">
        <f t="shared" si="122"/>
        <v>0</v>
      </c>
      <c r="T401" s="53" t="e">
        <f t="shared" si="123"/>
        <v>#DIV/0!</v>
      </c>
    </row>
    <row r="402" ht="15.95" customHeight="1">
      <c r="A402" s="352" t="s">
        <v>502</v>
      </c>
      <c r="B402" s="39" t="s">
        <v>168</v>
      </c>
      <c r="C402" s="40" t="s">
        <v>169</v>
      </c>
      <c r="D402" s="41">
        <v>0</v>
      </c>
      <c r="E402" s="42">
        <v>328</v>
      </c>
      <c r="F402" s="43">
        <v>0</v>
      </c>
      <c r="G402" s="44">
        <f t="shared" si="113"/>
        <v>328</v>
      </c>
      <c r="H402" s="45">
        <f t="shared" si="114"/>
        <v>47.45176</v>
      </c>
      <c r="I402" s="45">
        <f t="shared" si="115"/>
        <v>0</v>
      </c>
      <c r="J402" s="45">
        <f t="shared" si="116"/>
        <v>6.1687288000000002</v>
      </c>
      <c r="K402" s="46">
        <f t="shared" si="117"/>
        <v>0</v>
      </c>
      <c r="L402" s="47">
        <v>0.20000000000000001</v>
      </c>
      <c r="M402" s="48">
        <f t="shared" si="118"/>
        <v>0</v>
      </c>
      <c r="N402" s="49">
        <v>0.050000000000000003</v>
      </c>
      <c r="O402" s="50">
        <f t="shared" si="119"/>
        <v>0</v>
      </c>
      <c r="P402" s="49">
        <v>0.050000000000000003</v>
      </c>
      <c r="Q402" s="50">
        <f t="shared" si="120"/>
        <v>0</v>
      </c>
      <c r="R402" s="51">
        <f t="shared" si="121"/>
        <v>0</v>
      </c>
      <c r="S402" s="52">
        <f t="shared" si="122"/>
        <v>0</v>
      </c>
      <c r="T402" s="53" t="e">
        <f t="shared" si="123"/>
        <v>#DIV/0!</v>
      </c>
    </row>
    <row r="403" ht="15.95" customHeight="1">
      <c r="A403" s="352" t="s">
        <v>502</v>
      </c>
      <c r="B403" s="39" t="s">
        <v>170</v>
      </c>
      <c r="C403" s="40" t="s">
        <v>171</v>
      </c>
      <c r="D403" s="41">
        <v>0</v>
      </c>
      <c r="E403" s="42">
        <v>198</v>
      </c>
      <c r="F403" s="43">
        <v>0</v>
      </c>
      <c r="G403" s="44">
        <f t="shared" si="113"/>
        <v>198</v>
      </c>
      <c r="H403" s="45">
        <f t="shared" si="114"/>
        <v>28.644659999999998</v>
      </c>
      <c r="I403" s="45">
        <f t="shared" si="115"/>
        <v>0</v>
      </c>
      <c r="J403" s="45">
        <f t="shared" si="116"/>
        <v>3.7238058000000001</v>
      </c>
      <c r="K403" s="46">
        <f t="shared" si="117"/>
        <v>0</v>
      </c>
      <c r="L403" s="47">
        <v>0.20000000000000001</v>
      </c>
      <c r="M403" s="48">
        <f t="shared" si="118"/>
        <v>0</v>
      </c>
      <c r="N403" s="49">
        <v>0.050000000000000003</v>
      </c>
      <c r="O403" s="50">
        <f t="shared" si="119"/>
        <v>0</v>
      </c>
      <c r="P403" s="49">
        <v>0.050000000000000003</v>
      </c>
      <c r="Q403" s="50">
        <f t="shared" si="120"/>
        <v>0</v>
      </c>
      <c r="R403" s="51">
        <f t="shared" si="121"/>
        <v>0</v>
      </c>
      <c r="S403" s="52">
        <f t="shared" si="122"/>
        <v>0</v>
      </c>
      <c r="T403" s="53" t="e">
        <f t="shared" si="123"/>
        <v>#DIV/0!</v>
      </c>
    </row>
    <row r="404" ht="15.95" customHeight="1">
      <c r="A404" s="352" t="s">
        <v>502</v>
      </c>
      <c r="B404" s="39" t="s">
        <v>172</v>
      </c>
      <c r="C404" s="40" t="s">
        <v>173</v>
      </c>
      <c r="D404" s="41">
        <v>0</v>
      </c>
      <c r="E404" s="42">
        <v>348</v>
      </c>
      <c r="F404" s="43">
        <v>0</v>
      </c>
      <c r="G404" s="44">
        <f t="shared" si="113"/>
        <v>348</v>
      </c>
      <c r="H404" s="45">
        <f t="shared" si="114"/>
        <v>50.34516</v>
      </c>
      <c r="I404" s="45">
        <f t="shared" si="115"/>
        <v>0</v>
      </c>
      <c r="J404" s="45">
        <f t="shared" si="116"/>
        <v>6.5448708</v>
      </c>
      <c r="K404" s="46">
        <f t="shared" si="117"/>
        <v>0</v>
      </c>
      <c r="L404" s="47">
        <v>0.20000000000000001</v>
      </c>
      <c r="M404" s="48">
        <f t="shared" si="118"/>
        <v>0</v>
      </c>
      <c r="N404" s="49">
        <v>0.050000000000000003</v>
      </c>
      <c r="O404" s="50">
        <f t="shared" si="119"/>
        <v>0</v>
      </c>
      <c r="P404" s="49">
        <v>0.050000000000000003</v>
      </c>
      <c r="Q404" s="50">
        <f t="shared" si="120"/>
        <v>0</v>
      </c>
      <c r="R404" s="51">
        <f t="shared" si="121"/>
        <v>0</v>
      </c>
      <c r="S404" s="52">
        <f t="shared" si="122"/>
        <v>0</v>
      </c>
      <c r="T404" s="53" t="e">
        <f t="shared" si="123"/>
        <v>#DIV/0!</v>
      </c>
    </row>
    <row r="405" ht="15.95" customHeight="1">
      <c r="A405" s="352" t="s">
        <v>502</v>
      </c>
      <c r="B405" s="56" t="s">
        <v>174</v>
      </c>
      <c r="C405" s="40" t="s">
        <v>175</v>
      </c>
      <c r="D405" s="41">
        <v>0</v>
      </c>
      <c r="E405" s="42">
        <v>448</v>
      </c>
      <c r="F405" s="43">
        <v>0</v>
      </c>
      <c r="G405" s="44">
        <f t="shared" si="113"/>
        <v>448</v>
      </c>
      <c r="H405" s="45">
        <f t="shared" si="114"/>
        <v>64.812159999999992</v>
      </c>
      <c r="I405" s="45">
        <f t="shared" si="115"/>
        <v>0</v>
      </c>
      <c r="J405" s="45">
        <f t="shared" si="116"/>
        <v>8.4255807999999988</v>
      </c>
      <c r="K405" s="46">
        <f t="shared" si="117"/>
        <v>0</v>
      </c>
      <c r="L405" s="47">
        <v>0.20000000000000001</v>
      </c>
      <c r="M405" s="48">
        <f t="shared" si="118"/>
        <v>0</v>
      </c>
      <c r="N405" s="49">
        <v>0.050000000000000003</v>
      </c>
      <c r="O405" s="50">
        <f t="shared" si="119"/>
        <v>0</v>
      </c>
      <c r="P405" s="49">
        <v>0.050000000000000003</v>
      </c>
      <c r="Q405" s="50">
        <f t="shared" si="120"/>
        <v>0</v>
      </c>
      <c r="R405" s="51">
        <f t="shared" si="121"/>
        <v>0</v>
      </c>
      <c r="S405" s="52">
        <f t="shared" si="122"/>
        <v>0</v>
      </c>
      <c r="T405" s="53" t="e">
        <f t="shared" si="123"/>
        <v>#DIV/0!</v>
      </c>
    </row>
    <row r="406" ht="15.95" customHeight="1">
      <c r="A406" s="352" t="s">
        <v>502</v>
      </c>
      <c r="B406" s="39" t="s">
        <v>176</v>
      </c>
      <c r="C406" s="40" t="s">
        <v>177</v>
      </c>
      <c r="D406" s="41">
        <v>0</v>
      </c>
      <c r="E406" s="42">
        <v>268</v>
      </c>
      <c r="F406" s="43">
        <v>0</v>
      </c>
      <c r="G406" s="44">
        <f t="shared" si="113"/>
        <v>268</v>
      </c>
      <c r="H406" s="45">
        <f t="shared" si="114"/>
        <v>38.771560000000001</v>
      </c>
      <c r="I406" s="45">
        <f t="shared" si="115"/>
        <v>0</v>
      </c>
      <c r="J406" s="45">
        <f t="shared" si="116"/>
        <v>5.0403028000000001</v>
      </c>
      <c r="K406" s="46">
        <f t="shared" si="117"/>
        <v>0</v>
      </c>
      <c r="L406" s="47">
        <v>0.20000000000000001</v>
      </c>
      <c r="M406" s="48">
        <f t="shared" si="118"/>
        <v>0</v>
      </c>
      <c r="N406" s="49">
        <v>0.050000000000000003</v>
      </c>
      <c r="O406" s="50">
        <f t="shared" si="119"/>
        <v>0</v>
      </c>
      <c r="P406" s="49">
        <v>0.050000000000000003</v>
      </c>
      <c r="Q406" s="50">
        <f t="shared" si="120"/>
        <v>0</v>
      </c>
      <c r="R406" s="51">
        <f t="shared" si="121"/>
        <v>0</v>
      </c>
      <c r="S406" s="52">
        <f t="shared" si="122"/>
        <v>0</v>
      </c>
      <c r="T406" s="53" t="e">
        <f t="shared" si="123"/>
        <v>#DIV/0!</v>
      </c>
    </row>
    <row r="407" ht="15.95" customHeight="1">
      <c r="A407" s="352" t="s">
        <v>502</v>
      </c>
      <c r="B407" s="54" t="s">
        <v>178</v>
      </c>
      <c r="C407" s="55" t="s">
        <v>179</v>
      </c>
      <c r="D407" s="41">
        <v>0</v>
      </c>
      <c r="E407" s="42">
        <v>98</v>
      </c>
      <c r="F407" s="43">
        <v>0</v>
      </c>
      <c r="G407" s="44">
        <f t="shared" si="113"/>
        <v>98</v>
      </c>
      <c r="H407" s="45">
        <f t="shared" si="114"/>
        <v>14.177659999999999</v>
      </c>
      <c r="I407" s="45">
        <f t="shared" si="115"/>
        <v>0</v>
      </c>
      <c r="J407" s="45">
        <f t="shared" si="116"/>
        <v>1.8430958</v>
      </c>
      <c r="K407" s="46">
        <f t="shared" si="117"/>
        <v>0</v>
      </c>
      <c r="L407" s="47">
        <v>0.20000000000000001</v>
      </c>
      <c r="M407" s="48">
        <f t="shared" si="118"/>
        <v>0</v>
      </c>
      <c r="N407" s="49">
        <v>0.050000000000000003</v>
      </c>
      <c r="O407" s="50">
        <f t="shared" si="119"/>
        <v>0</v>
      </c>
      <c r="P407" s="49">
        <v>0.050000000000000003</v>
      </c>
      <c r="Q407" s="50">
        <f t="shared" si="120"/>
        <v>0</v>
      </c>
      <c r="R407" s="51">
        <f t="shared" si="121"/>
        <v>0</v>
      </c>
      <c r="S407" s="52">
        <f t="shared" si="122"/>
        <v>0</v>
      </c>
      <c r="T407" s="53" t="e">
        <f t="shared" si="123"/>
        <v>#DIV/0!</v>
      </c>
    </row>
    <row r="408" ht="15.95" customHeight="1">
      <c r="A408" s="352" t="s">
        <v>502</v>
      </c>
      <c r="B408" s="54" t="s">
        <v>180</v>
      </c>
      <c r="C408" s="55" t="s">
        <v>181</v>
      </c>
      <c r="D408" s="41">
        <v>0</v>
      </c>
      <c r="E408" s="42">
        <v>148</v>
      </c>
      <c r="F408" s="43">
        <v>0</v>
      </c>
      <c r="G408" s="44">
        <f t="shared" si="113"/>
        <v>148</v>
      </c>
      <c r="H408" s="45">
        <f t="shared" si="114"/>
        <v>21.411159999999999</v>
      </c>
      <c r="I408" s="45">
        <f t="shared" si="115"/>
        <v>0</v>
      </c>
      <c r="J408" s="45">
        <f t="shared" si="116"/>
        <v>2.7834507999999998</v>
      </c>
      <c r="K408" s="46">
        <f t="shared" si="117"/>
        <v>0</v>
      </c>
      <c r="L408" s="47">
        <v>0.20000000000000001</v>
      </c>
      <c r="M408" s="48">
        <f t="shared" si="118"/>
        <v>0</v>
      </c>
      <c r="N408" s="49">
        <v>0.050000000000000003</v>
      </c>
      <c r="O408" s="50">
        <f t="shared" si="119"/>
        <v>0</v>
      </c>
      <c r="P408" s="49">
        <v>0.050000000000000003</v>
      </c>
      <c r="Q408" s="50">
        <f t="shared" si="120"/>
        <v>0</v>
      </c>
      <c r="R408" s="51">
        <f t="shared" si="121"/>
        <v>0</v>
      </c>
      <c r="S408" s="52">
        <f t="shared" si="122"/>
        <v>0</v>
      </c>
      <c r="T408" s="53" t="e">
        <f t="shared" si="123"/>
        <v>#DIV/0!</v>
      </c>
    </row>
    <row r="409" ht="15.95" customHeight="1">
      <c r="A409" s="352" t="s">
        <v>502</v>
      </c>
      <c r="B409" s="39" t="s">
        <v>182</v>
      </c>
      <c r="C409" s="40" t="s">
        <v>183</v>
      </c>
      <c r="D409" s="41">
        <v>0</v>
      </c>
      <c r="E409" s="42">
        <v>128</v>
      </c>
      <c r="F409" s="43">
        <v>0</v>
      </c>
      <c r="G409" s="44">
        <f t="shared" si="113"/>
        <v>128</v>
      </c>
      <c r="H409" s="45">
        <f t="shared" si="114"/>
        <v>18.517759999999999</v>
      </c>
      <c r="I409" s="45">
        <f t="shared" si="115"/>
        <v>0</v>
      </c>
      <c r="J409" s="45">
        <f t="shared" si="116"/>
        <v>2.4073088</v>
      </c>
      <c r="K409" s="46">
        <f t="shared" si="117"/>
        <v>0</v>
      </c>
      <c r="L409" s="47">
        <v>0.20000000000000001</v>
      </c>
      <c r="M409" s="48">
        <f t="shared" si="118"/>
        <v>0</v>
      </c>
      <c r="N409" s="49">
        <v>0.050000000000000003</v>
      </c>
      <c r="O409" s="50">
        <f t="shared" si="119"/>
        <v>0</v>
      </c>
      <c r="P409" s="49">
        <v>0.050000000000000003</v>
      </c>
      <c r="Q409" s="50">
        <f t="shared" si="120"/>
        <v>0</v>
      </c>
      <c r="R409" s="51">
        <f t="shared" si="121"/>
        <v>0</v>
      </c>
      <c r="S409" s="52">
        <f t="shared" si="122"/>
        <v>0</v>
      </c>
      <c r="T409" s="53" t="e">
        <f t="shared" si="123"/>
        <v>#DIV/0!</v>
      </c>
    </row>
    <row r="410" ht="15.95" customHeight="1">
      <c r="A410" s="352" t="s">
        <v>502</v>
      </c>
      <c r="B410" s="39" t="s">
        <v>184</v>
      </c>
      <c r="C410" s="40" t="s">
        <v>185</v>
      </c>
      <c r="D410" s="41">
        <v>0</v>
      </c>
      <c r="E410" s="42">
        <v>298</v>
      </c>
      <c r="F410" s="43">
        <v>0</v>
      </c>
      <c r="G410" s="44">
        <f t="shared" si="113"/>
        <v>298</v>
      </c>
      <c r="H410" s="45">
        <f t="shared" si="114"/>
        <v>43.111660000000001</v>
      </c>
      <c r="I410" s="45">
        <f t="shared" si="115"/>
        <v>0</v>
      </c>
      <c r="J410" s="45">
        <f t="shared" si="116"/>
        <v>5.6045158000000006</v>
      </c>
      <c r="K410" s="46">
        <f t="shared" si="117"/>
        <v>0</v>
      </c>
      <c r="L410" s="47">
        <v>0.20000000000000001</v>
      </c>
      <c r="M410" s="48">
        <f t="shared" si="118"/>
        <v>0</v>
      </c>
      <c r="N410" s="49">
        <v>0.050000000000000003</v>
      </c>
      <c r="O410" s="50">
        <f t="shared" si="119"/>
        <v>0</v>
      </c>
      <c r="P410" s="49">
        <v>0.050000000000000003</v>
      </c>
      <c r="Q410" s="50">
        <f t="shared" si="120"/>
        <v>0</v>
      </c>
      <c r="R410" s="51">
        <f t="shared" si="121"/>
        <v>0</v>
      </c>
      <c r="S410" s="52">
        <f t="shared" si="122"/>
        <v>0</v>
      </c>
      <c r="T410" s="53" t="e">
        <f t="shared" si="123"/>
        <v>#DIV/0!</v>
      </c>
    </row>
    <row r="411" ht="15.95" customHeight="1">
      <c r="A411" s="352" t="s">
        <v>502</v>
      </c>
      <c r="B411" s="39" t="s">
        <v>186</v>
      </c>
      <c r="C411" s="40" t="s">
        <v>187</v>
      </c>
      <c r="D411" s="41">
        <v>0</v>
      </c>
      <c r="E411" s="42">
        <v>348</v>
      </c>
      <c r="F411" s="43">
        <v>0</v>
      </c>
      <c r="G411" s="44">
        <f t="shared" si="113"/>
        <v>348</v>
      </c>
      <c r="H411" s="45">
        <f t="shared" si="114"/>
        <v>50.34516</v>
      </c>
      <c r="I411" s="45">
        <f t="shared" si="115"/>
        <v>0</v>
      </c>
      <c r="J411" s="45">
        <f t="shared" si="116"/>
        <v>6.5448708</v>
      </c>
      <c r="K411" s="46">
        <f t="shared" si="117"/>
        <v>0</v>
      </c>
      <c r="L411" s="47">
        <v>0.20000000000000001</v>
      </c>
      <c r="M411" s="48">
        <f t="shared" si="118"/>
        <v>0</v>
      </c>
      <c r="N411" s="49">
        <v>0.050000000000000003</v>
      </c>
      <c r="O411" s="50">
        <f t="shared" si="119"/>
        <v>0</v>
      </c>
      <c r="P411" s="49">
        <v>0.050000000000000003</v>
      </c>
      <c r="Q411" s="50">
        <f t="shared" si="120"/>
        <v>0</v>
      </c>
      <c r="R411" s="51">
        <f t="shared" si="121"/>
        <v>0</v>
      </c>
      <c r="S411" s="52">
        <f t="shared" si="122"/>
        <v>0</v>
      </c>
      <c r="T411" s="53" t="e">
        <f t="shared" si="123"/>
        <v>#DIV/0!</v>
      </c>
    </row>
    <row r="412" ht="15.95" customHeight="1">
      <c r="A412" s="352" t="s">
        <v>502</v>
      </c>
      <c r="B412" s="39" t="s">
        <v>188</v>
      </c>
      <c r="C412" s="40" t="s">
        <v>189</v>
      </c>
      <c r="D412" s="41">
        <v>0</v>
      </c>
      <c r="E412" s="42">
        <v>328</v>
      </c>
      <c r="F412" s="43">
        <v>0</v>
      </c>
      <c r="G412" s="44">
        <f t="shared" si="113"/>
        <v>328</v>
      </c>
      <c r="H412" s="45">
        <f t="shared" si="114"/>
        <v>47.45176</v>
      </c>
      <c r="I412" s="45">
        <f t="shared" si="115"/>
        <v>0</v>
      </c>
      <c r="J412" s="45">
        <f t="shared" si="116"/>
        <v>6.1687288000000002</v>
      </c>
      <c r="K412" s="46">
        <f t="shared" si="117"/>
        <v>0</v>
      </c>
      <c r="L412" s="47">
        <v>0.20000000000000001</v>
      </c>
      <c r="M412" s="48">
        <f t="shared" si="118"/>
        <v>0</v>
      </c>
      <c r="N412" s="49">
        <v>0.050000000000000003</v>
      </c>
      <c r="O412" s="50">
        <f t="shared" si="119"/>
        <v>0</v>
      </c>
      <c r="P412" s="49">
        <v>0.050000000000000003</v>
      </c>
      <c r="Q412" s="50">
        <f t="shared" si="120"/>
        <v>0</v>
      </c>
      <c r="R412" s="51">
        <f t="shared" si="121"/>
        <v>0</v>
      </c>
      <c r="S412" s="52">
        <f t="shared" si="122"/>
        <v>0</v>
      </c>
      <c r="T412" s="53" t="e">
        <f t="shared" si="123"/>
        <v>#DIV/0!</v>
      </c>
    </row>
    <row r="413" ht="15.95" customHeight="1">
      <c r="A413" s="352" t="s">
        <v>502</v>
      </c>
      <c r="B413" s="39" t="s">
        <v>190</v>
      </c>
      <c r="C413" s="40" t="s">
        <v>191</v>
      </c>
      <c r="D413" s="41">
        <v>0</v>
      </c>
      <c r="E413" s="42">
        <v>398</v>
      </c>
      <c r="F413" s="43">
        <v>0</v>
      </c>
      <c r="G413" s="44">
        <f t="shared" si="113"/>
        <v>398</v>
      </c>
      <c r="H413" s="45">
        <f t="shared" si="114"/>
        <v>57.578659999999999</v>
      </c>
      <c r="I413" s="45">
        <f t="shared" si="115"/>
        <v>0</v>
      </c>
      <c r="J413" s="45">
        <f t="shared" si="116"/>
        <v>7.4852258000000003</v>
      </c>
      <c r="K413" s="46">
        <f t="shared" si="117"/>
        <v>0</v>
      </c>
      <c r="L413" s="47">
        <v>0.20000000000000001</v>
      </c>
      <c r="M413" s="48">
        <f t="shared" si="118"/>
        <v>0</v>
      </c>
      <c r="N413" s="49">
        <v>0.050000000000000003</v>
      </c>
      <c r="O413" s="50">
        <f t="shared" si="119"/>
        <v>0</v>
      </c>
      <c r="P413" s="49">
        <v>0.050000000000000003</v>
      </c>
      <c r="Q413" s="50">
        <f t="shared" si="120"/>
        <v>0</v>
      </c>
      <c r="R413" s="51">
        <f t="shared" si="121"/>
        <v>0</v>
      </c>
      <c r="S413" s="52">
        <f t="shared" si="122"/>
        <v>0</v>
      </c>
      <c r="T413" s="53" t="e">
        <f t="shared" si="123"/>
        <v>#DIV/0!</v>
      </c>
    </row>
    <row r="414" ht="15.95" customHeight="1">
      <c r="A414" s="352" t="s">
        <v>502</v>
      </c>
      <c r="B414" s="39" t="s">
        <v>192</v>
      </c>
      <c r="C414" s="40" t="s">
        <v>193</v>
      </c>
      <c r="D414" s="41">
        <v>0</v>
      </c>
      <c r="E414" s="42">
        <v>518</v>
      </c>
      <c r="F414" s="43">
        <v>0</v>
      </c>
      <c r="G414" s="44">
        <f t="shared" si="113"/>
        <v>518</v>
      </c>
      <c r="H414" s="45">
        <f t="shared" si="114"/>
        <v>74.939059999999998</v>
      </c>
      <c r="I414" s="45">
        <f t="shared" si="115"/>
        <v>0</v>
      </c>
      <c r="J414" s="45">
        <f t="shared" si="116"/>
        <v>9.7420778000000006</v>
      </c>
      <c r="K414" s="46">
        <f t="shared" si="117"/>
        <v>0</v>
      </c>
      <c r="L414" s="47">
        <v>0.20000000000000001</v>
      </c>
      <c r="M414" s="48">
        <f t="shared" si="118"/>
        <v>0</v>
      </c>
      <c r="N414" s="49">
        <v>0.050000000000000003</v>
      </c>
      <c r="O414" s="50">
        <f t="shared" si="119"/>
        <v>0</v>
      </c>
      <c r="P414" s="49">
        <v>0.050000000000000003</v>
      </c>
      <c r="Q414" s="50">
        <f t="shared" si="120"/>
        <v>0</v>
      </c>
      <c r="R414" s="51">
        <f t="shared" si="121"/>
        <v>0</v>
      </c>
      <c r="S414" s="52">
        <f t="shared" si="122"/>
        <v>0</v>
      </c>
      <c r="T414" s="53" t="e">
        <f t="shared" si="123"/>
        <v>#DIV/0!</v>
      </c>
    </row>
    <row r="415" ht="15.95" customHeight="1">
      <c r="A415" s="352" t="s">
        <v>502</v>
      </c>
      <c r="B415" s="39" t="s">
        <v>194</v>
      </c>
      <c r="C415" s="40" t="s">
        <v>195</v>
      </c>
      <c r="D415" s="41">
        <v>0</v>
      </c>
      <c r="E415" s="42">
        <v>348</v>
      </c>
      <c r="F415" s="43">
        <v>0</v>
      </c>
      <c r="G415" s="44">
        <f t="shared" si="113"/>
        <v>348</v>
      </c>
      <c r="H415" s="45">
        <f t="shared" si="114"/>
        <v>50.34516</v>
      </c>
      <c r="I415" s="45">
        <f t="shared" si="115"/>
        <v>0</v>
      </c>
      <c r="J415" s="45">
        <f t="shared" si="116"/>
        <v>6.5448708</v>
      </c>
      <c r="K415" s="46">
        <f t="shared" si="117"/>
        <v>0</v>
      </c>
      <c r="L415" s="47">
        <v>0.20000000000000001</v>
      </c>
      <c r="M415" s="48">
        <f t="shared" si="118"/>
        <v>0</v>
      </c>
      <c r="N415" s="49">
        <v>0.050000000000000003</v>
      </c>
      <c r="O415" s="50">
        <f t="shared" si="119"/>
        <v>0</v>
      </c>
      <c r="P415" s="49">
        <v>0.050000000000000003</v>
      </c>
      <c r="Q415" s="50">
        <f t="shared" si="120"/>
        <v>0</v>
      </c>
      <c r="R415" s="51">
        <f t="shared" si="121"/>
        <v>0</v>
      </c>
      <c r="S415" s="52">
        <f t="shared" si="122"/>
        <v>0</v>
      </c>
      <c r="T415" s="53" t="e">
        <f t="shared" si="123"/>
        <v>#DIV/0!</v>
      </c>
    </row>
    <row r="416" ht="15.95" customHeight="1">
      <c r="A416" s="352" t="s">
        <v>502</v>
      </c>
      <c r="B416" s="39" t="s">
        <v>196</v>
      </c>
      <c r="C416" s="40" t="s">
        <v>197</v>
      </c>
      <c r="D416" s="41">
        <v>0</v>
      </c>
      <c r="E416" s="42">
        <v>498</v>
      </c>
      <c r="F416" s="43">
        <v>0</v>
      </c>
      <c r="G416" s="44">
        <f t="shared" si="113"/>
        <v>498</v>
      </c>
      <c r="H416" s="45">
        <f t="shared" si="114"/>
        <v>72.045659999999998</v>
      </c>
      <c r="I416" s="45">
        <f t="shared" si="115"/>
        <v>0</v>
      </c>
      <c r="J416" s="45">
        <f t="shared" si="116"/>
        <v>9.3659358000000008</v>
      </c>
      <c r="K416" s="46">
        <f t="shared" si="117"/>
        <v>0</v>
      </c>
      <c r="L416" s="47">
        <v>0.20000000000000001</v>
      </c>
      <c r="M416" s="48">
        <f t="shared" si="118"/>
        <v>0</v>
      </c>
      <c r="N416" s="49">
        <v>0.050000000000000003</v>
      </c>
      <c r="O416" s="50">
        <f t="shared" si="119"/>
        <v>0</v>
      </c>
      <c r="P416" s="49">
        <v>0.050000000000000003</v>
      </c>
      <c r="Q416" s="50">
        <f t="shared" si="120"/>
        <v>0</v>
      </c>
      <c r="R416" s="51">
        <f t="shared" si="121"/>
        <v>0</v>
      </c>
      <c r="S416" s="52">
        <f t="shared" si="122"/>
        <v>0</v>
      </c>
      <c r="T416" s="53" t="e">
        <f t="shared" si="123"/>
        <v>#DIV/0!</v>
      </c>
    </row>
    <row r="417" ht="15.95" customHeight="1">
      <c r="A417" s="352" t="s">
        <v>502</v>
      </c>
      <c r="B417" s="39" t="s">
        <v>198</v>
      </c>
      <c r="C417" s="40" t="s">
        <v>199</v>
      </c>
      <c r="D417" s="41">
        <v>0</v>
      </c>
      <c r="E417" s="42">
        <v>198</v>
      </c>
      <c r="F417" s="43">
        <v>0</v>
      </c>
      <c r="G417" s="44">
        <f t="shared" si="113"/>
        <v>198</v>
      </c>
      <c r="H417" s="45">
        <f t="shared" si="114"/>
        <v>28.644659999999998</v>
      </c>
      <c r="I417" s="45">
        <f t="shared" si="115"/>
        <v>0</v>
      </c>
      <c r="J417" s="45">
        <f t="shared" si="116"/>
        <v>3.7238058000000001</v>
      </c>
      <c r="K417" s="46">
        <f t="shared" si="117"/>
        <v>0</v>
      </c>
      <c r="L417" s="47">
        <v>0.20000000000000001</v>
      </c>
      <c r="M417" s="48">
        <f t="shared" si="118"/>
        <v>0</v>
      </c>
      <c r="N417" s="49">
        <v>0.050000000000000003</v>
      </c>
      <c r="O417" s="50">
        <f t="shared" si="119"/>
        <v>0</v>
      </c>
      <c r="P417" s="49">
        <v>0.050000000000000003</v>
      </c>
      <c r="Q417" s="50">
        <f t="shared" si="120"/>
        <v>0</v>
      </c>
      <c r="R417" s="51">
        <f t="shared" si="121"/>
        <v>0</v>
      </c>
      <c r="S417" s="52">
        <f t="shared" si="122"/>
        <v>0</v>
      </c>
      <c r="T417" s="53" t="e">
        <f t="shared" si="123"/>
        <v>#DIV/0!</v>
      </c>
    </row>
    <row r="418" ht="15.95" customHeight="1">
      <c r="A418" s="352" t="s">
        <v>502</v>
      </c>
      <c r="B418" s="56" t="s">
        <v>200</v>
      </c>
      <c r="C418" s="40" t="s">
        <v>201</v>
      </c>
      <c r="D418" s="41">
        <v>0</v>
      </c>
      <c r="E418" s="42">
        <v>298</v>
      </c>
      <c r="F418" s="43">
        <v>0</v>
      </c>
      <c r="G418" s="44">
        <f t="shared" si="113"/>
        <v>298</v>
      </c>
      <c r="H418" s="45">
        <f t="shared" si="114"/>
        <v>43.111660000000001</v>
      </c>
      <c r="I418" s="45">
        <f t="shared" si="115"/>
        <v>0</v>
      </c>
      <c r="J418" s="45">
        <f t="shared" si="116"/>
        <v>5.6045158000000006</v>
      </c>
      <c r="K418" s="46">
        <f t="shared" si="117"/>
        <v>0</v>
      </c>
      <c r="L418" s="47">
        <v>0.20000000000000001</v>
      </c>
      <c r="M418" s="48">
        <f t="shared" si="118"/>
        <v>0</v>
      </c>
      <c r="N418" s="49">
        <v>0.050000000000000003</v>
      </c>
      <c r="O418" s="50">
        <f t="shared" si="119"/>
        <v>0</v>
      </c>
      <c r="P418" s="49">
        <v>0.050000000000000003</v>
      </c>
      <c r="Q418" s="50">
        <f t="shared" si="120"/>
        <v>0</v>
      </c>
      <c r="R418" s="51">
        <f t="shared" si="121"/>
        <v>0</v>
      </c>
      <c r="S418" s="52">
        <f t="shared" si="122"/>
        <v>0</v>
      </c>
      <c r="T418" s="53" t="e">
        <f t="shared" si="123"/>
        <v>#DIV/0!</v>
      </c>
    </row>
    <row r="419" ht="15.95" customHeight="1">
      <c r="A419" s="352" t="s">
        <v>502</v>
      </c>
      <c r="B419" s="39" t="s">
        <v>202</v>
      </c>
      <c r="C419" s="40" t="s">
        <v>203</v>
      </c>
      <c r="D419" s="41">
        <v>0</v>
      </c>
      <c r="E419" s="42">
        <v>298</v>
      </c>
      <c r="F419" s="43">
        <v>0</v>
      </c>
      <c r="G419" s="44">
        <f t="shared" si="113"/>
        <v>298</v>
      </c>
      <c r="H419" s="45">
        <f t="shared" si="114"/>
        <v>43.111660000000001</v>
      </c>
      <c r="I419" s="45">
        <f t="shared" si="115"/>
        <v>0</v>
      </c>
      <c r="J419" s="45">
        <f t="shared" si="116"/>
        <v>5.6045158000000006</v>
      </c>
      <c r="K419" s="46">
        <f t="shared" si="117"/>
        <v>0</v>
      </c>
      <c r="L419" s="47">
        <v>0.20000000000000001</v>
      </c>
      <c r="M419" s="48">
        <f t="shared" si="118"/>
        <v>0</v>
      </c>
      <c r="N419" s="49">
        <v>0.050000000000000003</v>
      </c>
      <c r="O419" s="50">
        <f t="shared" si="119"/>
        <v>0</v>
      </c>
      <c r="P419" s="49">
        <v>0.050000000000000003</v>
      </c>
      <c r="Q419" s="50">
        <f t="shared" si="120"/>
        <v>0</v>
      </c>
      <c r="R419" s="51">
        <f t="shared" si="121"/>
        <v>0</v>
      </c>
      <c r="S419" s="52">
        <f t="shared" si="122"/>
        <v>0</v>
      </c>
      <c r="T419" s="53" t="e">
        <f t="shared" si="123"/>
        <v>#DIV/0!</v>
      </c>
    </row>
    <row r="420" ht="15.95" customHeight="1">
      <c r="A420" s="352" t="s">
        <v>502</v>
      </c>
      <c r="B420" s="39" t="s">
        <v>204</v>
      </c>
      <c r="C420" s="40" t="s">
        <v>205</v>
      </c>
      <c r="D420" s="41">
        <v>0</v>
      </c>
      <c r="E420" s="42">
        <v>448</v>
      </c>
      <c r="F420" s="43">
        <v>0</v>
      </c>
      <c r="G420" s="44">
        <f t="shared" si="113"/>
        <v>448</v>
      </c>
      <c r="H420" s="45">
        <f t="shared" si="114"/>
        <v>64.812159999999992</v>
      </c>
      <c r="I420" s="45">
        <f t="shared" si="115"/>
        <v>0</v>
      </c>
      <c r="J420" s="45">
        <f t="shared" si="116"/>
        <v>8.4255807999999988</v>
      </c>
      <c r="K420" s="46">
        <f t="shared" si="117"/>
        <v>0</v>
      </c>
      <c r="L420" s="47">
        <v>0.20000000000000001</v>
      </c>
      <c r="M420" s="48">
        <f t="shared" si="118"/>
        <v>0</v>
      </c>
      <c r="N420" s="49">
        <v>0.050000000000000003</v>
      </c>
      <c r="O420" s="50">
        <f t="shared" si="119"/>
        <v>0</v>
      </c>
      <c r="P420" s="49">
        <v>0.050000000000000003</v>
      </c>
      <c r="Q420" s="50">
        <f t="shared" si="120"/>
        <v>0</v>
      </c>
      <c r="R420" s="51">
        <f t="shared" si="121"/>
        <v>0</v>
      </c>
      <c r="S420" s="52">
        <f t="shared" si="122"/>
        <v>0</v>
      </c>
      <c r="T420" s="53" t="e">
        <f t="shared" si="123"/>
        <v>#DIV/0!</v>
      </c>
    </row>
    <row r="421" ht="15.95" customHeight="1">
      <c r="A421" s="352" t="s">
        <v>502</v>
      </c>
      <c r="B421" s="39" t="s">
        <v>206</v>
      </c>
      <c r="C421" s="61" t="s">
        <v>207</v>
      </c>
      <c r="D421" s="41">
        <v>0</v>
      </c>
      <c r="E421" s="42">
        <v>248</v>
      </c>
      <c r="F421" s="43">
        <v>0</v>
      </c>
      <c r="G421" s="44">
        <f t="shared" si="113"/>
        <v>248</v>
      </c>
      <c r="H421" s="45">
        <f t="shared" si="114"/>
        <v>35.878160000000001</v>
      </c>
      <c r="I421" s="45">
        <f t="shared" si="115"/>
        <v>0</v>
      </c>
      <c r="J421" s="45">
        <f t="shared" si="116"/>
        <v>4.6641608000000003</v>
      </c>
      <c r="K421" s="46">
        <f t="shared" si="117"/>
        <v>0</v>
      </c>
      <c r="L421" s="47">
        <v>0.20000000000000001</v>
      </c>
      <c r="M421" s="48">
        <f t="shared" si="118"/>
        <v>0</v>
      </c>
      <c r="N421" s="49">
        <v>0.050000000000000003</v>
      </c>
      <c r="O421" s="50">
        <f t="shared" si="119"/>
        <v>0</v>
      </c>
      <c r="P421" s="49">
        <v>0.050000000000000003</v>
      </c>
      <c r="Q421" s="50">
        <f t="shared" si="120"/>
        <v>0</v>
      </c>
      <c r="R421" s="51">
        <f t="shared" si="121"/>
        <v>0</v>
      </c>
      <c r="S421" s="52">
        <f t="shared" si="122"/>
        <v>0</v>
      </c>
      <c r="T421" s="53" t="e">
        <f t="shared" si="123"/>
        <v>#DIV/0!</v>
      </c>
    </row>
    <row r="422" ht="15.95" customHeight="1">
      <c r="A422" s="352" t="s">
        <v>502</v>
      </c>
      <c r="B422" s="39" t="s">
        <v>208</v>
      </c>
      <c r="C422" s="61" t="s">
        <v>209</v>
      </c>
      <c r="D422" s="41">
        <v>0</v>
      </c>
      <c r="E422" s="42">
        <v>348</v>
      </c>
      <c r="F422" s="43">
        <v>0</v>
      </c>
      <c r="G422" s="44">
        <f t="shared" si="113"/>
        <v>348</v>
      </c>
      <c r="H422" s="45">
        <f t="shared" si="114"/>
        <v>50.34516</v>
      </c>
      <c r="I422" s="45">
        <f t="shared" si="115"/>
        <v>0</v>
      </c>
      <c r="J422" s="45">
        <f t="shared" si="116"/>
        <v>6.5448708</v>
      </c>
      <c r="K422" s="46">
        <f t="shared" si="117"/>
        <v>0</v>
      </c>
      <c r="L422" s="47">
        <v>0.20000000000000001</v>
      </c>
      <c r="M422" s="48">
        <f t="shared" si="118"/>
        <v>0</v>
      </c>
      <c r="N422" s="49">
        <v>0.050000000000000003</v>
      </c>
      <c r="O422" s="50">
        <f t="shared" si="119"/>
        <v>0</v>
      </c>
      <c r="P422" s="49">
        <v>0.050000000000000003</v>
      </c>
      <c r="Q422" s="50">
        <f t="shared" si="120"/>
        <v>0</v>
      </c>
      <c r="R422" s="51">
        <f t="shared" si="121"/>
        <v>0</v>
      </c>
      <c r="S422" s="52">
        <f t="shared" si="122"/>
        <v>0</v>
      </c>
      <c r="T422" s="53" t="e">
        <f t="shared" si="123"/>
        <v>#DIV/0!</v>
      </c>
    </row>
    <row r="423" ht="15.95" customHeight="1">
      <c r="A423" s="352" t="s">
        <v>502</v>
      </c>
      <c r="B423" s="56" t="s">
        <v>210</v>
      </c>
      <c r="C423" s="40" t="s">
        <v>211</v>
      </c>
      <c r="D423" s="41">
        <v>0</v>
      </c>
      <c r="E423" s="42">
        <v>368</v>
      </c>
      <c r="F423" s="43">
        <v>0</v>
      </c>
      <c r="G423" s="44">
        <f t="shared" si="113"/>
        <v>368</v>
      </c>
      <c r="H423" s="45">
        <f t="shared" si="114"/>
        <v>53.23856</v>
      </c>
      <c r="I423" s="45">
        <f t="shared" si="115"/>
        <v>0</v>
      </c>
      <c r="J423" s="45">
        <f t="shared" si="116"/>
        <v>6.9210128000000006</v>
      </c>
      <c r="K423" s="46">
        <f t="shared" si="117"/>
        <v>0</v>
      </c>
      <c r="L423" s="47">
        <v>0.20000000000000001</v>
      </c>
      <c r="M423" s="48">
        <f t="shared" si="118"/>
        <v>0</v>
      </c>
      <c r="N423" s="49">
        <v>0.050000000000000003</v>
      </c>
      <c r="O423" s="50">
        <f t="shared" si="119"/>
        <v>0</v>
      </c>
      <c r="P423" s="49">
        <v>0.050000000000000003</v>
      </c>
      <c r="Q423" s="50">
        <f t="shared" si="120"/>
        <v>0</v>
      </c>
      <c r="R423" s="51">
        <f t="shared" si="121"/>
        <v>0</v>
      </c>
      <c r="S423" s="52">
        <f t="shared" si="122"/>
        <v>0</v>
      </c>
      <c r="T423" s="53" t="e">
        <f t="shared" si="123"/>
        <v>#DIV/0!</v>
      </c>
    </row>
    <row r="424" ht="15.95" customHeight="1">
      <c r="A424" s="352" t="s">
        <v>502</v>
      </c>
      <c r="B424" s="56" t="s">
        <v>212</v>
      </c>
      <c r="C424" s="40" t="s">
        <v>213</v>
      </c>
      <c r="D424" s="41">
        <v>0</v>
      </c>
      <c r="E424" s="42">
        <v>528</v>
      </c>
      <c r="F424" s="43">
        <v>0</v>
      </c>
      <c r="G424" s="44">
        <f t="shared" si="113"/>
        <v>528</v>
      </c>
      <c r="H424" s="45">
        <f t="shared" si="114"/>
        <v>76.385759999999991</v>
      </c>
      <c r="I424" s="45">
        <f t="shared" si="115"/>
        <v>0</v>
      </c>
      <c r="J424" s="45">
        <f t="shared" si="116"/>
        <v>9.9301487999999996</v>
      </c>
      <c r="K424" s="46">
        <f t="shared" si="117"/>
        <v>0</v>
      </c>
      <c r="L424" s="47">
        <v>0.20000000000000001</v>
      </c>
      <c r="M424" s="48">
        <f t="shared" si="118"/>
        <v>0</v>
      </c>
      <c r="N424" s="49">
        <v>0.050000000000000003</v>
      </c>
      <c r="O424" s="50">
        <f t="shared" si="119"/>
        <v>0</v>
      </c>
      <c r="P424" s="49">
        <v>0.050000000000000003</v>
      </c>
      <c r="Q424" s="50">
        <f t="shared" si="120"/>
        <v>0</v>
      </c>
      <c r="R424" s="51">
        <f t="shared" si="121"/>
        <v>0</v>
      </c>
      <c r="S424" s="52">
        <f t="shared" si="122"/>
        <v>0</v>
      </c>
      <c r="T424" s="53" t="e">
        <f t="shared" si="123"/>
        <v>#DIV/0!</v>
      </c>
    </row>
    <row r="425" ht="15.95" customHeight="1">
      <c r="A425" s="352" t="s">
        <v>502</v>
      </c>
      <c r="B425" s="56" t="s">
        <v>214</v>
      </c>
      <c r="C425" s="40" t="s">
        <v>215</v>
      </c>
      <c r="D425" s="41">
        <v>0</v>
      </c>
      <c r="E425" s="42">
        <v>678</v>
      </c>
      <c r="F425" s="43">
        <v>0</v>
      </c>
      <c r="G425" s="44">
        <f t="shared" ref="G425:G456" si="124">ROUNDDOWN(E425*(1-F425),0)</f>
        <v>678</v>
      </c>
      <c r="H425" s="45">
        <f t="shared" ref="H425:H456" si="125">G425*$C$6</f>
        <v>98.086259999999996</v>
      </c>
      <c r="I425" s="45">
        <f t="shared" ref="I425:I456" si="126">H425*D425</f>
        <v>0</v>
      </c>
      <c r="J425" s="45">
        <f t="shared" ref="J425:J456" si="127">H425*0.13</f>
        <v>12.7512138</v>
      </c>
      <c r="K425" s="46">
        <f t="shared" ref="K425:K456" si="128">(H425-J425)*D425</f>
        <v>0</v>
      </c>
      <c r="L425" s="47">
        <v>0.20000000000000001</v>
      </c>
      <c r="M425" s="48">
        <f t="shared" ref="M425:M456" si="129">K425*L425</f>
        <v>0</v>
      </c>
      <c r="N425" s="49">
        <v>0.050000000000000003</v>
      </c>
      <c r="O425" s="50">
        <f t="shared" ref="O425:O456" si="130">K425*N425</f>
        <v>0</v>
      </c>
      <c r="P425" s="49">
        <v>0.050000000000000003</v>
      </c>
      <c r="Q425" s="50">
        <f t="shared" ref="Q425:Q456" si="131">K425*P425</f>
        <v>0</v>
      </c>
      <c r="R425" s="51">
        <f t="shared" ref="R425:R456" si="132">IFERROR(ROUND((K425-M425-O425-Q425)/D425,2),0)</f>
        <v>0</v>
      </c>
      <c r="S425" s="52">
        <f t="shared" ref="S425:S456" si="133">+D425*R425</f>
        <v>0</v>
      </c>
      <c r="T425" s="53" t="e">
        <f t="shared" ref="T425:T456" si="134">S425/I425</f>
        <v>#DIV/0!</v>
      </c>
    </row>
    <row r="426" ht="15.95" customHeight="1">
      <c r="A426" s="352" t="s">
        <v>502</v>
      </c>
      <c r="B426" s="56" t="s">
        <v>216</v>
      </c>
      <c r="C426" s="40" t="s">
        <v>217</v>
      </c>
      <c r="D426" s="41">
        <v>0</v>
      </c>
      <c r="E426" s="42">
        <v>248</v>
      </c>
      <c r="F426" s="43">
        <v>0</v>
      </c>
      <c r="G426" s="44">
        <f t="shared" si="124"/>
        <v>248</v>
      </c>
      <c r="H426" s="45">
        <f t="shared" si="125"/>
        <v>35.878160000000001</v>
      </c>
      <c r="I426" s="45">
        <f t="shared" si="126"/>
        <v>0</v>
      </c>
      <c r="J426" s="45">
        <f t="shared" si="127"/>
        <v>4.6641608000000003</v>
      </c>
      <c r="K426" s="46">
        <f t="shared" si="128"/>
        <v>0</v>
      </c>
      <c r="L426" s="47">
        <v>0.20000000000000001</v>
      </c>
      <c r="M426" s="48">
        <f t="shared" si="129"/>
        <v>0</v>
      </c>
      <c r="N426" s="49">
        <v>0.050000000000000003</v>
      </c>
      <c r="O426" s="50">
        <f t="shared" si="130"/>
        <v>0</v>
      </c>
      <c r="P426" s="49">
        <v>0.050000000000000003</v>
      </c>
      <c r="Q426" s="50">
        <f t="shared" si="131"/>
        <v>0</v>
      </c>
      <c r="R426" s="51">
        <f t="shared" si="132"/>
        <v>0</v>
      </c>
      <c r="S426" s="52">
        <f t="shared" si="133"/>
        <v>0</v>
      </c>
      <c r="T426" s="53" t="e">
        <f t="shared" si="134"/>
        <v>#DIV/0!</v>
      </c>
    </row>
    <row r="427" ht="15.95" customHeight="1">
      <c r="A427" s="352" t="s">
        <v>502</v>
      </c>
      <c r="B427" s="56" t="s">
        <v>218</v>
      </c>
      <c r="C427" s="40" t="s">
        <v>219</v>
      </c>
      <c r="D427" s="41">
        <v>0</v>
      </c>
      <c r="E427" s="42">
        <v>298</v>
      </c>
      <c r="F427" s="43">
        <v>0</v>
      </c>
      <c r="G427" s="44">
        <f t="shared" si="124"/>
        <v>298</v>
      </c>
      <c r="H427" s="45">
        <f t="shared" si="125"/>
        <v>43.111660000000001</v>
      </c>
      <c r="I427" s="45">
        <f t="shared" si="126"/>
        <v>0</v>
      </c>
      <c r="J427" s="45">
        <f t="shared" si="127"/>
        <v>5.6045158000000006</v>
      </c>
      <c r="K427" s="46">
        <f t="shared" si="128"/>
        <v>0</v>
      </c>
      <c r="L427" s="47">
        <v>0.20000000000000001</v>
      </c>
      <c r="M427" s="48">
        <f t="shared" si="129"/>
        <v>0</v>
      </c>
      <c r="N427" s="49">
        <v>0.050000000000000003</v>
      </c>
      <c r="O427" s="50">
        <f t="shared" si="130"/>
        <v>0</v>
      </c>
      <c r="P427" s="49">
        <v>0.050000000000000003</v>
      </c>
      <c r="Q427" s="50">
        <f t="shared" si="131"/>
        <v>0</v>
      </c>
      <c r="R427" s="51">
        <f t="shared" si="132"/>
        <v>0</v>
      </c>
      <c r="S427" s="52">
        <f t="shared" si="133"/>
        <v>0</v>
      </c>
      <c r="T427" s="53" t="e">
        <f t="shared" si="134"/>
        <v>#DIV/0!</v>
      </c>
    </row>
    <row r="428" ht="15.95" customHeight="1">
      <c r="A428" s="352" t="s">
        <v>502</v>
      </c>
      <c r="B428" s="56" t="s">
        <v>220</v>
      </c>
      <c r="C428" s="40" t="s">
        <v>221</v>
      </c>
      <c r="D428" s="41">
        <v>0</v>
      </c>
      <c r="E428" s="42">
        <v>498</v>
      </c>
      <c r="F428" s="43">
        <v>0</v>
      </c>
      <c r="G428" s="44">
        <f t="shared" si="124"/>
        <v>498</v>
      </c>
      <c r="H428" s="45">
        <f t="shared" si="125"/>
        <v>72.045659999999998</v>
      </c>
      <c r="I428" s="45">
        <f t="shared" si="126"/>
        <v>0</v>
      </c>
      <c r="J428" s="45">
        <f t="shared" si="127"/>
        <v>9.3659358000000008</v>
      </c>
      <c r="K428" s="46">
        <f t="shared" si="128"/>
        <v>0</v>
      </c>
      <c r="L428" s="47">
        <v>0.20000000000000001</v>
      </c>
      <c r="M428" s="48">
        <f t="shared" si="129"/>
        <v>0</v>
      </c>
      <c r="N428" s="49">
        <v>0.050000000000000003</v>
      </c>
      <c r="O428" s="50">
        <f t="shared" si="130"/>
        <v>0</v>
      </c>
      <c r="P428" s="49">
        <v>0.050000000000000003</v>
      </c>
      <c r="Q428" s="50">
        <f t="shared" si="131"/>
        <v>0</v>
      </c>
      <c r="R428" s="51">
        <f t="shared" si="132"/>
        <v>0</v>
      </c>
      <c r="S428" s="52">
        <f t="shared" si="133"/>
        <v>0</v>
      </c>
      <c r="T428" s="53" t="e">
        <f t="shared" si="134"/>
        <v>#DIV/0!</v>
      </c>
    </row>
    <row r="429" ht="15.95" customHeight="1">
      <c r="A429" s="352" t="s">
        <v>502</v>
      </c>
      <c r="B429" s="39" t="s">
        <v>222</v>
      </c>
      <c r="C429" s="61" t="s">
        <v>223</v>
      </c>
      <c r="D429" s="41">
        <v>0</v>
      </c>
      <c r="E429" s="42">
        <v>298</v>
      </c>
      <c r="F429" s="43">
        <v>0</v>
      </c>
      <c r="G429" s="44">
        <f t="shared" si="124"/>
        <v>298</v>
      </c>
      <c r="H429" s="45">
        <f t="shared" si="125"/>
        <v>43.111660000000001</v>
      </c>
      <c r="I429" s="45">
        <f t="shared" si="126"/>
        <v>0</v>
      </c>
      <c r="J429" s="45">
        <f t="shared" si="127"/>
        <v>5.6045158000000006</v>
      </c>
      <c r="K429" s="46">
        <f t="shared" si="128"/>
        <v>0</v>
      </c>
      <c r="L429" s="47">
        <v>0.20000000000000001</v>
      </c>
      <c r="M429" s="48">
        <f t="shared" si="129"/>
        <v>0</v>
      </c>
      <c r="N429" s="49">
        <v>0.050000000000000003</v>
      </c>
      <c r="O429" s="50">
        <f t="shared" si="130"/>
        <v>0</v>
      </c>
      <c r="P429" s="49">
        <v>0.050000000000000003</v>
      </c>
      <c r="Q429" s="50">
        <f t="shared" si="131"/>
        <v>0</v>
      </c>
      <c r="R429" s="51">
        <f t="shared" si="132"/>
        <v>0</v>
      </c>
      <c r="S429" s="52">
        <f t="shared" si="133"/>
        <v>0</v>
      </c>
      <c r="T429" s="53" t="e">
        <f t="shared" si="134"/>
        <v>#DIV/0!</v>
      </c>
    </row>
    <row r="430" ht="15.95" customHeight="1">
      <c r="A430" s="352" t="s">
        <v>502</v>
      </c>
      <c r="B430" s="39" t="s">
        <v>224</v>
      </c>
      <c r="C430" s="61" t="s">
        <v>225</v>
      </c>
      <c r="D430" s="41">
        <v>0</v>
      </c>
      <c r="E430" s="42">
        <v>428</v>
      </c>
      <c r="F430" s="43">
        <v>0</v>
      </c>
      <c r="G430" s="44">
        <f t="shared" si="124"/>
        <v>428</v>
      </c>
      <c r="H430" s="45">
        <f t="shared" si="125"/>
        <v>61.918759999999999</v>
      </c>
      <c r="I430" s="45">
        <f t="shared" si="126"/>
        <v>0</v>
      </c>
      <c r="J430" s="45">
        <f t="shared" si="127"/>
        <v>8.0494388000000008</v>
      </c>
      <c r="K430" s="46">
        <f t="shared" si="128"/>
        <v>0</v>
      </c>
      <c r="L430" s="47">
        <v>0.20000000000000001</v>
      </c>
      <c r="M430" s="48">
        <f t="shared" si="129"/>
        <v>0</v>
      </c>
      <c r="N430" s="49">
        <v>0.050000000000000003</v>
      </c>
      <c r="O430" s="50">
        <f t="shared" si="130"/>
        <v>0</v>
      </c>
      <c r="P430" s="49">
        <v>0.050000000000000003</v>
      </c>
      <c r="Q430" s="50">
        <f t="shared" si="131"/>
        <v>0</v>
      </c>
      <c r="R430" s="51">
        <f t="shared" si="132"/>
        <v>0</v>
      </c>
      <c r="S430" s="52">
        <f t="shared" si="133"/>
        <v>0</v>
      </c>
      <c r="T430" s="53" t="e">
        <f t="shared" si="134"/>
        <v>#DIV/0!</v>
      </c>
    </row>
    <row r="431" ht="15.95" customHeight="1">
      <c r="A431" s="352" t="s">
        <v>502</v>
      </c>
      <c r="B431" s="39" t="s">
        <v>226</v>
      </c>
      <c r="C431" s="61" t="s">
        <v>227</v>
      </c>
      <c r="D431" s="41">
        <v>0</v>
      </c>
      <c r="E431" s="42">
        <v>498</v>
      </c>
      <c r="F431" s="43">
        <v>0</v>
      </c>
      <c r="G431" s="44">
        <f t="shared" si="124"/>
        <v>498</v>
      </c>
      <c r="H431" s="45">
        <f t="shared" si="125"/>
        <v>72.045659999999998</v>
      </c>
      <c r="I431" s="45">
        <f t="shared" si="126"/>
        <v>0</v>
      </c>
      <c r="J431" s="45">
        <f t="shared" si="127"/>
        <v>9.3659358000000008</v>
      </c>
      <c r="K431" s="46">
        <f t="shared" si="128"/>
        <v>0</v>
      </c>
      <c r="L431" s="47">
        <v>0.20000000000000001</v>
      </c>
      <c r="M431" s="48">
        <f t="shared" si="129"/>
        <v>0</v>
      </c>
      <c r="N431" s="49">
        <v>0.050000000000000003</v>
      </c>
      <c r="O431" s="50">
        <f t="shared" si="130"/>
        <v>0</v>
      </c>
      <c r="P431" s="49">
        <v>0.050000000000000003</v>
      </c>
      <c r="Q431" s="50">
        <f t="shared" si="131"/>
        <v>0</v>
      </c>
      <c r="R431" s="51">
        <f t="shared" si="132"/>
        <v>0</v>
      </c>
      <c r="S431" s="52">
        <f t="shared" si="133"/>
        <v>0</v>
      </c>
      <c r="T431" s="53" t="e">
        <f t="shared" si="134"/>
        <v>#DIV/0!</v>
      </c>
    </row>
    <row r="432" ht="15.95" customHeight="1">
      <c r="A432" s="352" t="s">
        <v>502</v>
      </c>
      <c r="B432" s="56" t="s">
        <v>228</v>
      </c>
      <c r="C432" s="40" t="s">
        <v>229</v>
      </c>
      <c r="D432" s="41">
        <v>0</v>
      </c>
      <c r="E432" s="42">
        <v>298</v>
      </c>
      <c r="F432" s="43">
        <v>0</v>
      </c>
      <c r="G432" s="44">
        <f t="shared" si="124"/>
        <v>298</v>
      </c>
      <c r="H432" s="45">
        <f t="shared" si="125"/>
        <v>43.111660000000001</v>
      </c>
      <c r="I432" s="45">
        <f t="shared" si="126"/>
        <v>0</v>
      </c>
      <c r="J432" s="45">
        <f t="shared" si="127"/>
        <v>5.6045158000000006</v>
      </c>
      <c r="K432" s="46">
        <f t="shared" si="128"/>
        <v>0</v>
      </c>
      <c r="L432" s="47">
        <v>0.20000000000000001</v>
      </c>
      <c r="M432" s="48">
        <f t="shared" si="129"/>
        <v>0</v>
      </c>
      <c r="N432" s="49">
        <v>0.050000000000000003</v>
      </c>
      <c r="O432" s="50">
        <f t="shared" si="130"/>
        <v>0</v>
      </c>
      <c r="P432" s="49">
        <v>0.050000000000000003</v>
      </c>
      <c r="Q432" s="50">
        <f t="shared" si="131"/>
        <v>0</v>
      </c>
      <c r="R432" s="51">
        <f t="shared" si="132"/>
        <v>0</v>
      </c>
      <c r="S432" s="52">
        <f t="shared" si="133"/>
        <v>0</v>
      </c>
      <c r="T432" s="53" t="e">
        <f t="shared" si="134"/>
        <v>#DIV/0!</v>
      </c>
    </row>
    <row r="433" ht="15.95" customHeight="1">
      <c r="A433" s="352" t="s">
        <v>502</v>
      </c>
      <c r="B433" s="56" t="s">
        <v>230</v>
      </c>
      <c r="C433" s="40" t="s">
        <v>231</v>
      </c>
      <c r="D433" s="41">
        <v>0</v>
      </c>
      <c r="E433" s="42">
        <v>428</v>
      </c>
      <c r="F433" s="43">
        <v>0</v>
      </c>
      <c r="G433" s="44">
        <f t="shared" si="124"/>
        <v>428</v>
      </c>
      <c r="H433" s="45">
        <f t="shared" si="125"/>
        <v>61.918759999999999</v>
      </c>
      <c r="I433" s="45">
        <f t="shared" si="126"/>
        <v>0</v>
      </c>
      <c r="J433" s="45">
        <f t="shared" si="127"/>
        <v>8.0494388000000008</v>
      </c>
      <c r="K433" s="46">
        <f t="shared" si="128"/>
        <v>0</v>
      </c>
      <c r="L433" s="47">
        <v>0.20000000000000001</v>
      </c>
      <c r="M433" s="48">
        <f t="shared" si="129"/>
        <v>0</v>
      </c>
      <c r="N433" s="49">
        <v>0.050000000000000003</v>
      </c>
      <c r="O433" s="50">
        <f t="shared" si="130"/>
        <v>0</v>
      </c>
      <c r="P433" s="49">
        <v>0.050000000000000003</v>
      </c>
      <c r="Q433" s="50">
        <f t="shared" si="131"/>
        <v>0</v>
      </c>
      <c r="R433" s="51">
        <f t="shared" si="132"/>
        <v>0</v>
      </c>
      <c r="S433" s="52">
        <f t="shared" si="133"/>
        <v>0</v>
      </c>
      <c r="T433" s="53" t="e">
        <f t="shared" si="134"/>
        <v>#DIV/0!</v>
      </c>
    </row>
    <row r="434" ht="15.95" customHeight="1">
      <c r="A434" s="352" t="s">
        <v>502</v>
      </c>
      <c r="B434" s="39" t="s">
        <v>232</v>
      </c>
      <c r="C434" s="40" t="s">
        <v>233</v>
      </c>
      <c r="D434" s="41">
        <v>0</v>
      </c>
      <c r="E434" s="42">
        <v>158</v>
      </c>
      <c r="F434" s="43">
        <v>0</v>
      </c>
      <c r="G434" s="44">
        <f t="shared" si="124"/>
        <v>158</v>
      </c>
      <c r="H434" s="45">
        <f t="shared" si="125"/>
        <v>22.857859999999999</v>
      </c>
      <c r="I434" s="45">
        <f t="shared" si="126"/>
        <v>0</v>
      </c>
      <c r="J434" s="45">
        <f t="shared" si="127"/>
        <v>2.9715218000000001</v>
      </c>
      <c r="K434" s="46">
        <f t="shared" si="128"/>
        <v>0</v>
      </c>
      <c r="L434" s="47">
        <v>0.20000000000000001</v>
      </c>
      <c r="M434" s="48">
        <f t="shared" si="129"/>
        <v>0</v>
      </c>
      <c r="N434" s="49">
        <v>0.050000000000000003</v>
      </c>
      <c r="O434" s="50">
        <f t="shared" si="130"/>
        <v>0</v>
      </c>
      <c r="P434" s="49">
        <v>0.050000000000000003</v>
      </c>
      <c r="Q434" s="50">
        <f t="shared" si="131"/>
        <v>0</v>
      </c>
      <c r="R434" s="51">
        <f t="shared" si="132"/>
        <v>0</v>
      </c>
      <c r="S434" s="52">
        <f t="shared" si="133"/>
        <v>0</v>
      </c>
      <c r="T434" s="53" t="e">
        <f t="shared" si="134"/>
        <v>#DIV/0!</v>
      </c>
    </row>
    <row r="435" ht="15.95" customHeight="1">
      <c r="A435" s="352" t="s">
        <v>502</v>
      </c>
      <c r="B435" s="39" t="s">
        <v>234</v>
      </c>
      <c r="C435" s="40" t="s">
        <v>235</v>
      </c>
      <c r="D435" s="41">
        <v>0</v>
      </c>
      <c r="E435" s="42">
        <v>301.5</v>
      </c>
      <c r="F435" s="43">
        <v>0</v>
      </c>
      <c r="G435" s="44">
        <f t="shared" si="124"/>
        <v>301</v>
      </c>
      <c r="H435" s="45">
        <f t="shared" si="125"/>
        <v>43.545670000000001</v>
      </c>
      <c r="I435" s="45">
        <f t="shared" si="126"/>
        <v>0</v>
      </c>
      <c r="J435" s="45">
        <f t="shared" si="127"/>
        <v>5.6609370999999999</v>
      </c>
      <c r="K435" s="46">
        <f t="shared" si="128"/>
        <v>0</v>
      </c>
      <c r="L435" s="47">
        <v>0.20000000000000001</v>
      </c>
      <c r="M435" s="48">
        <f t="shared" si="129"/>
        <v>0</v>
      </c>
      <c r="N435" s="49">
        <v>0.050000000000000003</v>
      </c>
      <c r="O435" s="50">
        <f t="shared" si="130"/>
        <v>0</v>
      </c>
      <c r="P435" s="49">
        <v>0.050000000000000003</v>
      </c>
      <c r="Q435" s="50">
        <f t="shared" si="131"/>
        <v>0</v>
      </c>
      <c r="R435" s="51">
        <f t="shared" si="132"/>
        <v>0</v>
      </c>
      <c r="S435" s="52">
        <f t="shared" si="133"/>
        <v>0</v>
      </c>
      <c r="T435" s="53" t="e">
        <f t="shared" si="134"/>
        <v>#DIV/0!</v>
      </c>
    </row>
    <row r="436" ht="15.95" customHeight="1">
      <c r="A436" s="352" t="s">
        <v>502</v>
      </c>
      <c r="B436" s="39" t="s">
        <v>236</v>
      </c>
      <c r="C436" s="40" t="s">
        <v>237</v>
      </c>
      <c r="D436" s="41">
        <v>0</v>
      </c>
      <c r="E436" s="42">
        <v>278</v>
      </c>
      <c r="F436" s="43">
        <v>0</v>
      </c>
      <c r="G436" s="44">
        <f t="shared" si="124"/>
        <v>278</v>
      </c>
      <c r="H436" s="45">
        <f t="shared" si="125"/>
        <v>40.218260000000001</v>
      </c>
      <c r="I436" s="45">
        <f t="shared" si="126"/>
        <v>0</v>
      </c>
      <c r="J436" s="45">
        <f t="shared" si="127"/>
        <v>5.2283738</v>
      </c>
      <c r="K436" s="46">
        <f t="shared" si="128"/>
        <v>0</v>
      </c>
      <c r="L436" s="47">
        <v>0.20000000000000001</v>
      </c>
      <c r="M436" s="48">
        <f t="shared" si="129"/>
        <v>0</v>
      </c>
      <c r="N436" s="49">
        <v>0.050000000000000003</v>
      </c>
      <c r="O436" s="50">
        <f t="shared" si="130"/>
        <v>0</v>
      </c>
      <c r="P436" s="49">
        <v>0.050000000000000003</v>
      </c>
      <c r="Q436" s="50">
        <f t="shared" si="131"/>
        <v>0</v>
      </c>
      <c r="R436" s="51">
        <f t="shared" si="132"/>
        <v>0</v>
      </c>
      <c r="S436" s="52">
        <f t="shared" si="133"/>
        <v>0</v>
      </c>
      <c r="T436" s="53" t="e">
        <f t="shared" si="134"/>
        <v>#DIV/0!</v>
      </c>
    </row>
    <row r="437" ht="15.95" customHeight="1">
      <c r="A437" s="352" t="s">
        <v>502</v>
      </c>
      <c r="B437" s="39" t="s">
        <v>238</v>
      </c>
      <c r="C437" s="40" t="s">
        <v>239</v>
      </c>
      <c r="D437" s="41">
        <v>0</v>
      </c>
      <c r="E437" s="42">
        <v>88</v>
      </c>
      <c r="F437" s="43">
        <v>0</v>
      </c>
      <c r="G437" s="44">
        <f t="shared" si="124"/>
        <v>88</v>
      </c>
      <c r="H437" s="45">
        <f t="shared" si="125"/>
        <v>12.73096</v>
      </c>
      <c r="I437" s="45">
        <f t="shared" si="126"/>
        <v>0</v>
      </c>
      <c r="J437" s="45">
        <f t="shared" si="127"/>
        <v>1.6550248000000001</v>
      </c>
      <c r="K437" s="46">
        <f t="shared" si="128"/>
        <v>0</v>
      </c>
      <c r="L437" s="47">
        <v>0.20000000000000001</v>
      </c>
      <c r="M437" s="48">
        <f t="shared" si="129"/>
        <v>0</v>
      </c>
      <c r="N437" s="49">
        <v>0.050000000000000003</v>
      </c>
      <c r="O437" s="50">
        <f t="shared" si="130"/>
        <v>0</v>
      </c>
      <c r="P437" s="49">
        <v>0.050000000000000003</v>
      </c>
      <c r="Q437" s="50">
        <f t="shared" si="131"/>
        <v>0</v>
      </c>
      <c r="R437" s="51">
        <f t="shared" si="132"/>
        <v>0</v>
      </c>
      <c r="S437" s="52">
        <f t="shared" si="133"/>
        <v>0</v>
      </c>
      <c r="T437" s="53" t="e">
        <f t="shared" si="134"/>
        <v>#DIV/0!</v>
      </c>
    </row>
    <row r="438" ht="15.95" customHeight="1">
      <c r="A438" s="352" t="s">
        <v>502</v>
      </c>
      <c r="B438" s="56" t="s">
        <v>240</v>
      </c>
      <c r="C438" s="55" t="s">
        <v>241</v>
      </c>
      <c r="D438" s="41">
        <v>0</v>
      </c>
      <c r="E438" s="42">
        <v>198</v>
      </c>
      <c r="F438" s="43">
        <v>0</v>
      </c>
      <c r="G438" s="44">
        <f t="shared" si="124"/>
        <v>198</v>
      </c>
      <c r="H438" s="45">
        <f t="shared" si="125"/>
        <v>28.644659999999998</v>
      </c>
      <c r="I438" s="45">
        <f t="shared" si="126"/>
        <v>0</v>
      </c>
      <c r="J438" s="45">
        <f t="shared" si="127"/>
        <v>3.7238058000000001</v>
      </c>
      <c r="K438" s="46">
        <f t="shared" si="128"/>
        <v>0</v>
      </c>
      <c r="L438" s="47">
        <v>0.20000000000000001</v>
      </c>
      <c r="M438" s="48">
        <f t="shared" si="129"/>
        <v>0</v>
      </c>
      <c r="N438" s="49">
        <v>0.050000000000000003</v>
      </c>
      <c r="O438" s="50">
        <f t="shared" si="130"/>
        <v>0</v>
      </c>
      <c r="P438" s="49">
        <v>0.050000000000000003</v>
      </c>
      <c r="Q438" s="50">
        <f t="shared" si="131"/>
        <v>0</v>
      </c>
      <c r="R438" s="51">
        <f t="shared" si="132"/>
        <v>0</v>
      </c>
      <c r="S438" s="52">
        <f t="shared" si="133"/>
        <v>0</v>
      </c>
      <c r="T438" s="53" t="e">
        <f t="shared" si="134"/>
        <v>#DIV/0!</v>
      </c>
    </row>
    <row r="439" ht="15.95" customHeight="1">
      <c r="A439" s="352" t="s">
        <v>502</v>
      </c>
      <c r="B439" s="56" t="s">
        <v>242</v>
      </c>
      <c r="C439" s="55" t="s">
        <v>243</v>
      </c>
      <c r="D439" s="41">
        <v>0</v>
      </c>
      <c r="E439" s="42">
        <v>348</v>
      </c>
      <c r="F439" s="43">
        <v>0</v>
      </c>
      <c r="G439" s="44">
        <f t="shared" si="124"/>
        <v>348</v>
      </c>
      <c r="H439" s="45">
        <f t="shared" si="125"/>
        <v>50.34516</v>
      </c>
      <c r="I439" s="45">
        <f t="shared" si="126"/>
        <v>0</v>
      </c>
      <c r="J439" s="45">
        <f t="shared" si="127"/>
        <v>6.5448708</v>
      </c>
      <c r="K439" s="46">
        <f t="shared" si="128"/>
        <v>0</v>
      </c>
      <c r="L439" s="47">
        <v>0.20000000000000001</v>
      </c>
      <c r="M439" s="48">
        <f t="shared" si="129"/>
        <v>0</v>
      </c>
      <c r="N439" s="49">
        <v>0.050000000000000003</v>
      </c>
      <c r="O439" s="50">
        <f t="shared" si="130"/>
        <v>0</v>
      </c>
      <c r="P439" s="49">
        <v>0.050000000000000003</v>
      </c>
      <c r="Q439" s="50">
        <f t="shared" si="131"/>
        <v>0</v>
      </c>
      <c r="R439" s="51">
        <f t="shared" si="132"/>
        <v>0</v>
      </c>
      <c r="S439" s="52">
        <f t="shared" si="133"/>
        <v>0</v>
      </c>
      <c r="T439" s="53" t="e">
        <f t="shared" si="134"/>
        <v>#DIV/0!</v>
      </c>
    </row>
    <row r="440" ht="15.95" customHeight="1">
      <c r="A440" s="352" t="s">
        <v>502</v>
      </c>
      <c r="B440" s="56" t="s">
        <v>244</v>
      </c>
      <c r="C440" s="55" t="s">
        <v>245</v>
      </c>
      <c r="D440" s="41">
        <v>0</v>
      </c>
      <c r="E440" s="42">
        <v>498</v>
      </c>
      <c r="F440" s="43">
        <v>0</v>
      </c>
      <c r="G440" s="44">
        <f t="shared" si="124"/>
        <v>498</v>
      </c>
      <c r="H440" s="45">
        <f t="shared" si="125"/>
        <v>72.045659999999998</v>
      </c>
      <c r="I440" s="45">
        <f t="shared" si="126"/>
        <v>0</v>
      </c>
      <c r="J440" s="45">
        <f t="shared" si="127"/>
        <v>9.3659358000000008</v>
      </c>
      <c r="K440" s="46">
        <f t="shared" si="128"/>
        <v>0</v>
      </c>
      <c r="L440" s="47">
        <v>0.20000000000000001</v>
      </c>
      <c r="M440" s="48">
        <f t="shared" si="129"/>
        <v>0</v>
      </c>
      <c r="N440" s="49">
        <v>0.050000000000000003</v>
      </c>
      <c r="O440" s="50">
        <f t="shared" si="130"/>
        <v>0</v>
      </c>
      <c r="P440" s="49">
        <v>0.050000000000000003</v>
      </c>
      <c r="Q440" s="50">
        <f t="shared" si="131"/>
        <v>0</v>
      </c>
      <c r="R440" s="51">
        <f t="shared" si="132"/>
        <v>0</v>
      </c>
      <c r="S440" s="52">
        <f t="shared" si="133"/>
        <v>0</v>
      </c>
      <c r="T440" s="53" t="e">
        <f t="shared" si="134"/>
        <v>#DIV/0!</v>
      </c>
    </row>
    <row r="441" ht="15.95" customHeight="1">
      <c r="A441" s="352" t="s">
        <v>502</v>
      </c>
      <c r="B441" s="54" t="s">
        <v>246</v>
      </c>
      <c r="C441" s="55" t="s">
        <v>247</v>
      </c>
      <c r="D441" s="41">
        <v>0</v>
      </c>
      <c r="E441" s="42">
        <v>248</v>
      </c>
      <c r="F441" s="43">
        <v>0</v>
      </c>
      <c r="G441" s="44">
        <f t="shared" si="124"/>
        <v>248</v>
      </c>
      <c r="H441" s="45">
        <f t="shared" si="125"/>
        <v>35.878160000000001</v>
      </c>
      <c r="I441" s="45">
        <f t="shared" si="126"/>
        <v>0</v>
      </c>
      <c r="J441" s="45">
        <f t="shared" si="127"/>
        <v>4.6641608000000003</v>
      </c>
      <c r="K441" s="46">
        <f t="shared" si="128"/>
        <v>0</v>
      </c>
      <c r="L441" s="47">
        <v>0.20000000000000001</v>
      </c>
      <c r="M441" s="48">
        <f t="shared" si="129"/>
        <v>0</v>
      </c>
      <c r="N441" s="49">
        <v>0.050000000000000003</v>
      </c>
      <c r="O441" s="50">
        <f t="shared" si="130"/>
        <v>0</v>
      </c>
      <c r="P441" s="49">
        <v>0.050000000000000003</v>
      </c>
      <c r="Q441" s="50">
        <f t="shared" si="131"/>
        <v>0</v>
      </c>
      <c r="R441" s="51">
        <f t="shared" si="132"/>
        <v>0</v>
      </c>
      <c r="S441" s="52">
        <f t="shared" si="133"/>
        <v>0</v>
      </c>
      <c r="T441" s="53" t="e">
        <f t="shared" si="134"/>
        <v>#DIV/0!</v>
      </c>
    </row>
    <row r="442" ht="15.95" customHeight="1">
      <c r="A442" s="352" t="s">
        <v>502</v>
      </c>
      <c r="B442" s="54" t="s">
        <v>248</v>
      </c>
      <c r="C442" s="55" t="s">
        <v>249</v>
      </c>
      <c r="D442" s="41">
        <v>0</v>
      </c>
      <c r="E442" s="42">
        <v>348</v>
      </c>
      <c r="F442" s="43">
        <v>0</v>
      </c>
      <c r="G442" s="44">
        <f t="shared" si="124"/>
        <v>348</v>
      </c>
      <c r="H442" s="45">
        <f t="shared" si="125"/>
        <v>50.34516</v>
      </c>
      <c r="I442" s="45">
        <f t="shared" si="126"/>
        <v>0</v>
      </c>
      <c r="J442" s="45">
        <f t="shared" si="127"/>
        <v>6.5448708</v>
      </c>
      <c r="K442" s="46">
        <f t="shared" si="128"/>
        <v>0</v>
      </c>
      <c r="L442" s="47">
        <v>0.20000000000000001</v>
      </c>
      <c r="M442" s="48">
        <f t="shared" si="129"/>
        <v>0</v>
      </c>
      <c r="N442" s="49">
        <v>0.050000000000000003</v>
      </c>
      <c r="O442" s="50">
        <f t="shared" si="130"/>
        <v>0</v>
      </c>
      <c r="P442" s="49">
        <v>0.050000000000000003</v>
      </c>
      <c r="Q442" s="50">
        <f t="shared" si="131"/>
        <v>0</v>
      </c>
      <c r="R442" s="51">
        <f t="shared" si="132"/>
        <v>0</v>
      </c>
      <c r="S442" s="52">
        <f t="shared" si="133"/>
        <v>0</v>
      </c>
      <c r="T442" s="53" t="e">
        <f t="shared" si="134"/>
        <v>#DIV/0!</v>
      </c>
    </row>
    <row r="443" ht="15.95" customHeight="1">
      <c r="A443" s="352" t="s">
        <v>502</v>
      </c>
      <c r="B443" s="56" t="s">
        <v>250</v>
      </c>
      <c r="C443" s="40" t="s">
        <v>251</v>
      </c>
      <c r="D443" s="41">
        <v>0</v>
      </c>
      <c r="E443" s="42">
        <v>198</v>
      </c>
      <c r="F443" s="43">
        <v>0</v>
      </c>
      <c r="G443" s="44">
        <f t="shared" si="124"/>
        <v>198</v>
      </c>
      <c r="H443" s="45">
        <f t="shared" si="125"/>
        <v>28.644659999999998</v>
      </c>
      <c r="I443" s="45">
        <f t="shared" si="126"/>
        <v>0</v>
      </c>
      <c r="J443" s="45">
        <f t="shared" si="127"/>
        <v>3.7238058000000001</v>
      </c>
      <c r="K443" s="46">
        <f t="shared" si="128"/>
        <v>0</v>
      </c>
      <c r="L443" s="47">
        <v>0.20000000000000001</v>
      </c>
      <c r="M443" s="48">
        <f t="shared" si="129"/>
        <v>0</v>
      </c>
      <c r="N443" s="49">
        <v>0.050000000000000003</v>
      </c>
      <c r="O443" s="50">
        <f t="shared" si="130"/>
        <v>0</v>
      </c>
      <c r="P443" s="49">
        <v>0.050000000000000003</v>
      </c>
      <c r="Q443" s="50">
        <f t="shared" si="131"/>
        <v>0</v>
      </c>
      <c r="R443" s="51">
        <f t="shared" si="132"/>
        <v>0</v>
      </c>
      <c r="S443" s="52">
        <f t="shared" si="133"/>
        <v>0</v>
      </c>
      <c r="T443" s="53" t="e">
        <f t="shared" si="134"/>
        <v>#DIV/0!</v>
      </c>
    </row>
    <row r="444" ht="15.95" customHeight="1">
      <c r="A444" s="352" t="s">
        <v>502</v>
      </c>
      <c r="B444" s="56" t="s">
        <v>252</v>
      </c>
      <c r="C444" s="40" t="s">
        <v>253</v>
      </c>
      <c r="D444" s="41">
        <v>0</v>
      </c>
      <c r="E444" s="42">
        <v>398</v>
      </c>
      <c r="F444" s="43">
        <v>0</v>
      </c>
      <c r="G444" s="44">
        <f t="shared" si="124"/>
        <v>398</v>
      </c>
      <c r="H444" s="45">
        <f t="shared" si="125"/>
        <v>57.578659999999999</v>
      </c>
      <c r="I444" s="45">
        <f t="shared" si="126"/>
        <v>0</v>
      </c>
      <c r="J444" s="45">
        <f t="shared" si="127"/>
        <v>7.4852258000000003</v>
      </c>
      <c r="K444" s="46">
        <f t="shared" si="128"/>
        <v>0</v>
      </c>
      <c r="L444" s="47">
        <v>0.20000000000000001</v>
      </c>
      <c r="M444" s="48">
        <f t="shared" si="129"/>
        <v>0</v>
      </c>
      <c r="N444" s="49">
        <v>0.050000000000000003</v>
      </c>
      <c r="O444" s="50">
        <f t="shared" si="130"/>
        <v>0</v>
      </c>
      <c r="P444" s="49">
        <v>0.050000000000000003</v>
      </c>
      <c r="Q444" s="50">
        <f t="shared" si="131"/>
        <v>0</v>
      </c>
      <c r="R444" s="51">
        <f t="shared" si="132"/>
        <v>0</v>
      </c>
      <c r="S444" s="52">
        <f t="shared" si="133"/>
        <v>0</v>
      </c>
      <c r="T444" s="53" t="e">
        <f t="shared" si="134"/>
        <v>#DIV/0!</v>
      </c>
    </row>
    <row r="445" ht="15.95" customHeight="1">
      <c r="A445" s="352" t="s">
        <v>502</v>
      </c>
      <c r="B445" s="56" t="s">
        <v>254</v>
      </c>
      <c r="C445" s="40" t="s">
        <v>255</v>
      </c>
      <c r="D445" s="41">
        <v>0</v>
      </c>
      <c r="E445" s="42">
        <v>298</v>
      </c>
      <c r="F445" s="43">
        <v>0</v>
      </c>
      <c r="G445" s="44">
        <f t="shared" si="124"/>
        <v>298</v>
      </c>
      <c r="H445" s="45">
        <f t="shared" si="125"/>
        <v>43.111660000000001</v>
      </c>
      <c r="I445" s="45">
        <f t="shared" si="126"/>
        <v>0</v>
      </c>
      <c r="J445" s="45">
        <f t="shared" si="127"/>
        <v>5.6045158000000006</v>
      </c>
      <c r="K445" s="46">
        <f t="shared" si="128"/>
        <v>0</v>
      </c>
      <c r="L445" s="47">
        <v>0.20000000000000001</v>
      </c>
      <c r="M445" s="48">
        <f t="shared" si="129"/>
        <v>0</v>
      </c>
      <c r="N445" s="49">
        <v>0.050000000000000003</v>
      </c>
      <c r="O445" s="50">
        <f t="shared" si="130"/>
        <v>0</v>
      </c>
      <c r="P445" s="49">
        <v>0.050000000000000003</v>
      </c>
      <c r="Q445" s="50">
        <f t="shared" si="131"/>
        <v>0</v>
      </c>
      <c r="R445" s="51">
        <f t="shared" si="132"/>
        <v>0</v>
      </c>
      <c r="S445" s="52">
        <f t="shared" si="133"/>
        <v>0</v>
      </c>
      <c r="T445" s="53" t="e">
        <f t="shared" si="134"/>
        <v>#DIV/0!</v>
      </c>
    </row>
    <row r="446" ht="15.95" customHeight="1">
      <c r="A446" s="352" t="s">
        <v>502</v>
      </c>
      <c r="B446" s="56" t="s">
        <v>256</v>
      </c>
      <c r="C446" s="40" t="s">
        <v>257</v>
      </c>
      <c r="D446" s="41">
        <v>0</v>
      </c>
      <c r="E446" s="42">
        <v>178</v>
      </c>
      <c r="F446" s="43">
        <v>0</v>
      </c>
      <c r="G446" s="44">
        <f t="shared" si="124"/>
        <v>178</v>
      </c>
      <c r="H446" s="45">
        <f t="shared" si="125"/>
        <v>25.751259999999998</v>
      </c>
      <c r="I446" s="45">
        <f t="shared" si="126"/>
        <v>0</v>
      </c>
      <c r="J446" s="45">
        <f t="shared" si="127"/>
        <v>3.3476637999999999</v>
      </c>
      <c r="K446" s="46">
        <f t="shared" si="128"/>
        <v>0</v>
      </c>
      <c r="L446" s="47">
        <v>0.20000000000000001</v>
      </c>
      <c r="M446" s="48">
        <f t="shared" si="129"/>
        <v>0</v>
      </c>
      <c r="N446" s="49">
        <v>0.050000000000000003</v>
      </c>
      <c r="O446" s="50">
        <f t="shared" si="130"/>
        <v>0</v>
      </c>
      <c r="P446" s="49">
        <v>0.050000000000000003</v>
      </c>
      <c r="Q446" s="50">
        <f t="shared" si="131"/>
        <v>0</v>
      </c>
      <c r="R446" s="51">
        <f t="shared" si="132"/>
        <v>0</v>
      </c>
      <c r="S446" s="52">
        <f t="shared" si="133"/>
        <v>0</v>
      </c>
      <c r="T446" s="53" t="e">
        <f t="shared" si="134"/>
        <v>#DIV/0!</v>
      </c>
    </row>
    <row r="447" ht="15.95" customHeight="1">
      <c r="A447" s="352" t="s">
        <v>502</v>
      </c>
      <c r="B447" s="56" t="s">
        <v>258</v>
      </c>
      <c r="C447" s="40" t="s">
        <v>259</v>
      </c>
      <c r="D447" s="41">
        <v>0</v>
      </c>
      <c r="E447" s="42">
        <v>498</v>
      </c>
      <c r="F447" s="43">
        <v>0</v>
      </c>
      <c r="G447" s="44">
        <f t="shared" si="124"/>
        <v>498</v>
      </c>
      <c r="H447" s="45">
        <f t="shared" si="125"/>
        <v>72.045659999999998</v>
      </c>
      <c r="I447" s="45">
        <f t="shared" si="126"/>
        <v>0</v>
      </c>
      <c r="J447" s="45">
        <f t="shared" si="127"/>
        <v>9.3659358000000008</v>
      </c>
      <c r="K447" s="46">
        <f t="shared" si="128"/>
        <v>0</v>
      </c>
      <c r="L447" s="47">
        <v>0.20000000000000001</v>
      </c>
      <c r="M447" s="48">
        <f t="shared" si="129"/>
        <v>0</v>
      </c>
      <c r="N447" s="49">
        <v>0.050000000000000003</v>
      </c>
      <c r="O447" s="50">
        <f t="shared" si="130"/>
        <v>0</v>
      </c>
      <c r="P447" s="49">
        <v>0.050000000000000003</v>
      </c>
      <c r="Q447" s="50">
        <f t="shared" si="131"/>
        <v>0</v>
      </c>
      <c r="R447" s="51">
        <f t="shared" si="132"/>
        <v>0</v>
      </c>
      <c r="S447" s="52">
        <f t="shared" si="133"/>
        <v>0</v>
      </c>
      <c r="T447" s="53" t="e">
        <f t="shared" si="134"/>
        <v>#DIV/0!</v>
      </c>
    </row>
    <row r="448" ht="15.95" customHeight="1">
      <c r="A448" s="352" t="s">
        <v>502</v>
      </c>
      <c r="B448" s="39" t="s">
        <v>260</v>
      </c>
      <c r="C448" s="40" t="s">
        <v>261</v>
      </c>
      <c r="D448" s="41">
        <v>0</v>
      </c>
      <c r="E448" s="42">
        <v>268</v>
      </c>
      <c r="F448" s="43">
        <v>0</v>
      </c>
      <c r="G448" s="44">
        <f t="shared" si="124"/>
        <v>268</v>
      </c>
      <c r="H448" s="45">
        <f t="shared" si="125"/>
        <v>38.771560000000001</v>
      </c>
      <c r="I448" s="45">
        <f t="shared" si="126"/>
        <v>0</v>
      </c>
      <c r="J448" s="45">
        <f t="shared" si="127"/>
        <v>5.0403028000000001</v>
      </c>
      <c r="K448" s="46">
        <f t="shared" si="128"/>
        <v>0</v>
      </c>
      <c r="L448" s="47">
        <v>0.20000000000000001</v>
      </c>
      <c r="M448" s="48">
        <f t="shared" si="129"/>
        <v>0</v>
      </c>
      <c r="N448" s="49">
        <v>0.050000000000000003</v>
      </c>
      <c r="O448" s="50">
        <f t="shared" si="130"/>
        <v>0</v>
      </c>
      <c r="P448" s="49">
        <v>0.050000000000000003</v>
      </c>
      <c r="Q448" s="50">
        <f t="shared" si="131"/>
        <v>0</v>
      </c>
      <c r="R448" s="51">
        <f t="shared" si="132"/>
        <v>0</v>
      </c>
      <c r="S448" s="52">
        <f t="shared" si="133"/>
        <v>0</v>
      </c>
      <c r="T448" s="53" t="e">
        <f t="shared" si="134"/>
        <v>#DIV/0!</v>
      </c>
    </row>
    <row r="449" ht="15.95" customHeight="1">
      <c r="A449" s="352" t="s">
        <v>502</v>
      </c>
      <c r="B449" s="39" t="s">
        <v>262</v>
      </c>
      <c r="C449" s="40" t="s">
        <v>263</v>
      </c>
      <c r="D449" s="41">
        <v>0</v>
      </c>
      <c r="E449" s="42">
        <v>258</v>
      </c>
      <c r="F449" s="43">
        <v>0</v>
      </c>
      <c r="G449" s="44">
        <f t="shared" si="124"/>
        <v>258</v>
      </c>
      <c r="H449" s="45">
        <f t="shared" si="125"/>
        <v>37.324860000000001</v>
      </c>
      <c r="I449" s="45">
        <f t="shared" si="126"/>
        <v>0</v>
      </c>
      <c r="J449" s="45">
        <f t="shared" si="127"/>
        <v>4.8522318000000002</v>
      </c>
      <c r="K449" s="46">
        <f t="shared" si="128"/>
        <v>0</v>
      </c>
      <c r="L449" s="47">
        <v>0.20000000000000001</v>
      </c>
      <c r="M449" s="48">
        <f t="shared" si="129"/>
        <v>0</v>
      </c>
      <c r="N449" s="49">
        <v>0.050000000000000003</v>
      </c>
      <c r="O449" s="50">
        <f t="shared" si="130"/>
        <v>0</v>
      </c>
      <c r="P449" s="49">
        <v>0.050000000000000003</v>
      </c>
      <c r="Q449" s="50">
        <f t="shared" si="131"/>
        <v>0</v>
      </c>
      <c r="R449" s="51">
        <f t="shared" si="132"/>
        <v>0</v>
      </c>
      <c r="S449" s="52">
        <f t="shared" si="133"/>
        <v>0</v>
      </c>
      <c r="T449" s="53" t="e">
        <f t="shared" si="134"/>
        <v>#DIV/0!</v>
      </c>
    </row>
    <row r="450" ht="15.95" customHeight="1">
      <c r="A450" s="352" t="s">
        <v>502</v>
      </c>
      <c r="B450" s="39" t="s">
        <v>264</v>
      </c>
      <c r="C450" s="40" t="s">
        <v>265</v>
      </c>
      <c r="D450" s="41">
        <v>0</v>
      </c>
      <c r="E450" s="42">
        <v>314</v>
      </c>
      <c r="F450" s="43">
        <v>0</v>
      </c>
      <c r="G450" s="44">
        <f t="shared" si="124"/>
        <v>314</v>
      </c>
      <c r="H450" s="45">
        <f t="shared" si="125"/>
        <v>45.426379999999995</v>
      </c>
      <c r="I450" s="45">
        <f t="shared" si="126"/>
        <v>0</v>
      </c>
      <c r="J450" s="45">
        <f t="shared" si="127"/>
        <v>5.9054293999999992</v>
      </c>
      <c r="K450" s="46">
        <f t="shared" si="128"/>
        <v>0</v>
      </c>
      <c r="L450" s="47">
        <v>0.20000000000000001</v>
      </c>
      <c r="M450" s="48">
        <f t="shared" si="129"/>
        <v>0</v>
      </c>
      <c r="N450" s="49">
        <v>0.050000000000000003</v>
      </c>
      <c r="O450" s="50">
        <f t="shared" si="130"/>
        <v>0</v>
      </c>
      <c r="P450" s="49">
        <v>0.050000000000000003</v>
      </c>
      <c r="Q450" s="50">
        <f t="shared" si="131"/>
        <v>0</v>
      </c>
      <c r="R450" s="51">
        <f t="shared" si="132"/>
        <v>0</v>
      </c>
      <c r="S450" s="52">
        <f t="shared" si="133"/>
        <v>0</v>
      </c>
      <c r="T450" s="53" t="e">
        <f t="shared" si="134"/>
        <v>#DIV/0!</v>
      </c>
    </row>
    <row r="451" ht="15.95" customHeight="1">
      <c r="A451" s="352" t="s">
        <v>502</v>
      </c>
      <c r="B451" s="39" t="s">
        <v>266</v>
      </c>
      <c r="C451" s="40" t="s">
        <v>267</v>
      </c>
      <c r="D451" s="41">
        <v>0</v>
      </c>
      <c r="E451" s="42">
        <v>198</v>
      </c>
      <c r="F451" s="43">
        <v>0</v>
      </c>
      <c r="G451" s="44">
        <f t="shared" si="124"/>
        <v>198</v>
      </c>
      <c r="H451" s="45">
        <f t="shared" si="125"/>
        <v>28.644659999999998</v>
      </c>
      <c r="I451" s="45">
        <f t="shared" si="126"/>
        <v>0</v>
      </c>
      <c r="J451" s="45">
        <f t="shared" si="127"/>
        <v>3.7238058000000001</v>
      </c>
      <c r="K451" s="46">
        <f t="shared" si="128"/>
        <v>0</v>
      </c>
      <c r="L451" s="47">
        <v>0.20000000000000001</v>
      </c>
      <c r="M451" s="48">
        <f t="shared" si="129"/>
        <v>0</v>
      </c>
      <c r="N451" s="49">
        <v>0.050000000000000003</v>
      </c>
      <c r="O451" s="50">
        <f t="shared" si="130"/>
        <v>0</v>
      </c>
      <c r="P451" s="49">
        <v>0.050000000000000003</v>
      </c>
      <c r="Q451" s="50">
        <f t="shared" si="131"/>
        <v>0</v>
      </c>
      <c r="R451" s="51">
        <f t="shared" si="132"/>
        <v>0</v>
      </c>
      <c r="S451" s="52">
        <f t="shared" si="133"/>
        <v>0</v>
      </c>
      <c r="T451" s="53" t="e">
        <f t="shared" si="134"/>
        <v>#DIV/0!</v>
      </c>
    </row>
    <row r="452" ht="15.95" customHeight="1">
      <c r="A452" s="352" t="s">
        <v>502</v>
      </c>
      <c r="B452" s="39" t="s">
        <v>268</v>
      </c>
      <c r="C452" s="40" t="s">
        <v>269</v>
      </c>
      <c r="D452" s="41">
        <v>0</v>
      </c>
      <c r="E452" s="42">
        <v>398</v>
      </c>
      <c r="F452" s="43">
        <v>0</v>
      </c>
      <c r="G452" s="44">
        <f t="shared" si="124"/>
        <v>398</v>
      </c>
      <c r="H452" s="45">
        <f t="shared" si="125"/>
        <v>57.578659999999999</v>
      </c>
      <c r="I452" s="45">
        <f t="shared" si="126"/>
        <v>0</v>
      </c>
      <c r="J452" s="45">
        <f t="shared" si="127"/>
        <v>7.4852258000000003</v>
      </c>
      <c r="K452" s="46">
        <f t="shared" si="128"/>
        <v>0</v>
      </c>
      <c r="L452" s="47">
        <v>0.20000000000000001</v>
      </c>
      <c r="M452" s="48">
        <f t="shared" si="129"/>
        <v>0</v>
      </c>
      <c r="N452" s="49">
        <v>0.050000000000000003</v>
      </c>
      <c r="O452" s="50">
        <f t="shared" si="130"/>
        <v>0</v>
      </c>
      <c r="P452" s="49">
        <v>0.050000000000000003</v>
      </c>
      <c r="Q452" s="50">
        <f t="shared" si="131"/>
        <v>0</v>
      </c>
      <c r="R452" s="51">
        <f t="shared" si="132"/>
        <v>0</v>
      </c>
      <c r="S452" s="52">
        <f t="shared" si="133"/>
        <v>0</v>
      </c>
      <c r="T452" s="53" t="e">
        <f t="shared" si="134"/>
        <v>#DIV/0!</v>
      </c>
    </row>
    <row r="453" ht="15.95" customHeight="1">
      <c r="A453" s="352" t="s">
        <v>502</v>
      </c>
      <c r="B453" s="56" t="s">
        <v>270</v>
      </c>
      <c r="C453" s="62" t="s">
        <v>271</v>
      </c>
      <c r="D453" s="41">
        <v>0</v>
      </c>
      <c r="E453" s="42">
        <v>348</v>
      </c>
      <c r="F453" s="43">
        <v>0</v>
      </c>
      <c r="G453" s="44">
        <f t="shared" si="124"/>
        <v>348</v>
      </c>
      <c r="H453" s="45">
        <f t="shared" si="125"/>
        <v>50.34516</v>
      </c>
      <c r="I453" s="45">
        <f t="shared" si="126"/>
        <v>0</v>
      </c>
      <c r="J453" s="45">
        <f t="shared" si="127"/>
        <v>6.5448708</v>
      </c>
      <c r="K453" s="46">
        <f t="shared" si="128"/>
        <v>0</v>
      </c>
      <c r="L453" s="47">
        <v>0.20000000000000001</v>
      </c>
      <c r="M453" s="48">
        <f t="shared" si="129"/>
        <v>0</v>
      </c>
      <c r="N453" s="49">
        <v>0.050000000000000003</v>
      </c>
      <c r="O453" s="50">
        <f t="shared" si="130"/>
        <v>0</v>
      </c>
      <c r="P453" s="49">
        <v>0.050000000000000003</v>
      </c>
      <c r="Q453" s="50">
        <f t="shared" si="131"/>
        <v>0</v>
      </c>
      <c r="R453" s="51">
        <f t="shared" si="132"/>
        <v>0</v>
      </c>
      <c r="S453" s="52">
        <f t="shared" si="133"/>
        <v>0</v>
      </c>
      <c r="T453" s="53" t="e">
        <f t="shared" si="134"/>
        <v>#DIV/0!</v>
      </c>
    </row>
    <row r="454" ht="15.95" customHeight="1">
      <c r="A454" s="352" t="s">
        <v>502</v>
      </c>
      <c r="B454" s="56" t="s">
        <v>272</v>
      </c>
      <c r="C454" s="62" t="s">
        <v>273</v>
      </c>
      <c r="D454" s="41">
        <v>0</v>
      </c>
      <c r="E454" s="42">
        <v>498</v>
      </c>
      <c r="F454" s="43">
        <v>0</v>
      </c>
      <c r="G454" s="44">
        <f t="shared" si="124"/>
        <v>498</v>
      </c>
      <c r="H454" s="45">
        <f t="shared" si="125"/>
        <v>72.045659999999998</v>
      </c>
      <c r="I454" s="45">
        <f t="shared" si="126"/>
        <v>0</v>
      </c>
      <c r="J454" s="45">
        <f t="shared" si="127"/>
        <v>9.3659358000000008</v>
      </c>
      <c r="K454" s="46">
        <f t="shared" si="128"/>
        <v>0</v>
      </c>
      <c r="L454" s="47">
        <v>0.20000000000000001</v>
      </c>
      <c r="M454" s="48">
        <f t="shared" si="129"/>
        <v>0</v>
      </c>
      <c r="N454" s="49">
        <v>0.050000000000000003</v>
      </c>
      <c r="O454" s="50">
        <f t="shared" si="130"/>
        <v>0</v>
      </c>
      <c r="P454" s="49">
        <v>0.050000000000000003</v>
      </c>
      <c r="Q454" s="50">
        <f t="shared" si="131"/>
        <v>0</v>
      </c>
      <c r="R454" s="51">
        <f t="shared" si="132"/>
        <v>0</v>
      </c>
      <c r="S454" s="52">
        <f t="shared" si="133"/>
        <v>0</v>
      </c>
      <c r="T454" s="53" t="e">
        <f t="shared" si="134"/>
        <v>#DIV/0!</v>
      </c>
    </row>
    <row r="455" ht="15.95" customHeight="1">
      <c r="A455" s="352" t="s">
        <v>502</v>
      </c>
      <c r="B455" s="56" t="s">
        <v>274</v>
      </c>
      <c r="C455" s="62" t="s">
        <v>275</v>
      </c>
      <c r="D455" s="41">
        <v>0</v>
      </c>
      <c r="E455" s="42">
        <v>548</v>
      </c>
      <c r="F455" s="43">
        <v>0</v>
      </c>
      <c r="G455" s="44">
        <f t="shared" si="124"/>
        <v>548</v>
      </c>
      <c r="H455" s="45">
        <f t="shared" si="125"/>
        <v>79.27915999999999</v>
      </c>
      <c r="I455" s="45">
        <f t="shared" si="126"/>
        <v>0</v>
      </c>
      <c r="J455" s="45">
        <f t="shared" si="127"/>
        <v>10.306290799999999</v>
      </c>
      <c r="K455" s="46">
        <f t="shared" si="128"/>
        <v>0</v>
      </c>
      <c r="L455" s="47">
        <v>0.20000000000000001</v>
      </c>
      <c r="M455" s="48">
        <f t="shared" si="129"/>
        <v>0</v>
      </c>
      <c r="N455" s="49">
        <v>0.050000000000000003</v>
      </c>
      <c r="O455" s="50">
        <f t="shared" si="130"/>
        <v>0</v>
      </c>
      <c r="P455" s="49">
        <v>0.050000000000000003</v>
      </c>
      <c r="Q455" s="50">
        <f t="shared" si="131"/>
        <v>0</v>
      </c>
      <c r="R455" s="51">
        <f t="shared" si="132"/>
        <v>0</v>
      </c>
      <c r="S455" s="52">
        <f t="shared" si="133"/>
        <v>0</v>
      </c>
      <c r="T455" s="53" t="e">
        <f t="shared" si="134"/>
        <v>#DIV/0!</v>
      </c>
    </row>
    <row r="456" ht="15.95" customHeight="1">
      <c r="A456" s="352" t="s">
        <v>502</v>
      </c>
      <c r="B456" s="39" t="s">
        <v>276</v>
      </c>
      <c r="C456" s="59" t="s">
        <v>277</v>
      </c>
      <c r="D456" s="41">
        <v>0</v>
      </c>
      <c r="E456" s="42">
        <v>248</v>
      </c>
      <c r="F456" s="43">
        <v>0</v>
      </c>
      <c r="G456" s="44">
        <f t="shared" si="124"/>
        <v>248</v>
      </c>
      <c r="H456" s="45">
        <f t="shared" si="125"/>
        <v>35.878160000000001</v>
      </c>
      <c r="I456" s="45">
        <f t="shared" si="126"/>
        <v>0</v>
      </c>
      <c r="J456" s="45">
        <f t="shared" si="127"/>
        <v>4.6641608000000003</v>
      </c>
      <c r="K456" s="46">
        <f t="shared" si="128"/>
        <v>0</v>
      </c>
      <c r="L456" s="47">
        <v>0.20000000000000001</v>
      </c>
      <c r="M456" s="48">
        <f t="shared" si="129"/>
        <v>0</v>
      </c>
      <c r="N456" s="49">
        <v>0.050000000000000003</v>
      </c>
      <c r="O456" s="50">
        <f t="shared" si="130"/>
        <v>0</v>
      </c>
      <c r="P456" s="49">
        <v>0.050000000000000003</v>
      </c>
      <c r="Q456" s="50">
        <f t="shared" si="131"/>
        <v>0</v>
      </c>
      <c r="R456" s="51">
        <f t="shared" si="132"/>
        <v>0</v>
      </c>
      <c r="S456" s="52">
        <f t="shared" si="133"/>
        <v>0</v>
      </c>
      <c r="T456" s="53" t="e">
        <f t="shared" si="134"/>
        <v>#DIV/0!</v>
      </c>
    </row>
    <row r="457" ht="15.95" customHeight="1">
      <c r="A457" s="352" t="s">
        <v>502</v>
      </c>
      <c r="B457" s="39" t="s">
        <v>278</v>
      </c>
      <c r="C457" s="59" t="s">
        <v>279</v>
      </c>
      <c r="D457" s="41">
        <v>0</v>
      </c>
      <c r="E457" s="42">
        <v>348</v>
      </c>
      <c r="F457" s="43">
        <v>0</v>
      </c>
      <c r="G457" s="44">
        <f t="shared" ref="G457:G463" si="135">ROUNDDOWN(E457*(1-F457),0)</f>
        <v>348</v>
      </c>
      <c r="H457" s="45">
        <f t="shared" ref="H457:H481" si="136">G457*$C$6</f>
        <v>50.34516</v>
      </c>
      <c r="I457" s="45">
        <f t="shared" ref="I457:I481" si="137">H457*D457</f>
        <v>0</v>
      </c>
      <c r="J457" s="45">
        <f t="shared" ref="J457:J481" si="138">H457*0.13</f>
        <v>6.5448708</v>
      </c>
      <c r="K457" s="46">
        <f t="shared" ref="K457:K481" si="139">(H457-J457)*D457</f>
        <v>0</v>
      </c>
      <c r="L457" s="47">
        <v>0.20000000000000001</v>
      </c>
      <c r="M457" s="48">
        <f t="shared" ref="M457:M481" si="140">K457*L457</f>
        <v>0</v>
      </c>
      <c r="N457" s="49">
        <v>0.050000000000000003</v>
      </c>
      <c r="O457" s="50">
        <f t="shared" ref="O457:O481" si="141">K457*N457</f>
        <v>0</v>
      </c>
      <c r="P457" s="49">
        <v>0.050000000000000003</v>
      </c>
      <c r="Q457" s="50">
        <f t="shared" ref="Q457:Q481" si="142">K457*P457</f>
        <v>0</v>
      </c>
      <c r="R457" s="51">
        <f t="shared" ref="R457:R481" si="143">IFERROR(ROUND((K457-M457-O457-Q457)/D457,2),0)</f>
        <v>0</v>
      </c>
      <c r="S457" s="52">
        <f t="shared" ref="S457:S481" si="144">+D457*R457</f>
        <v>0</v>
      </c>
      <c r="T457" s="53" t="e">
        <f t="shared" ref="T457:T481" si="145">S457/I457</f>
        <v>#DIV/0!</v>
      </c>
    </row>
    <row r="458" ht="15.95" customHeight="1">
      <c r="A458" s="352" t="s">
        <v>502</v>
      </c>
      <c r="B458" s="39" t="s">
        <v>280</v>
      </c>
      <c r="C458" s="40" t="s">
        <v>281</v>
      </c>
      <c r="D458" s="41">
        <v>0</v>
      </c>
      <c r="E458" s="42">
        <v>348</v>
      </c>
      <c r="F458" s="43">
        <v>0</v>
      </c>
      <c r="G458" s="44">
        <f t="shared" si="135"/>
        <v>348</v>
      </c>
      <c r="H458" s="45">
        <f t="shared" si="136"/>
        <v>50.34516</v>
      </c>
      <c r="I458" s="45">
        <f t="shared" si="137"/>
        <v>0</v>
      </c>
      <c r="J458" s="45">
        <f t="shared" si="138"/>
        <v>6.5448708</v>
      </c>
      <c r="K458" s="46">
        <f t="shared" si="139"/>
        <v>0</v>
      </c>
      <c r="L458" s="47">
        <v>0.20000000000000001</v>
      </c>
      <c r="M458" s="48">
        <f t="shared" si="140"/>
        <v>0</v>
      </c>
      <c r="N458" s="49">
        <v>0.050000000000000003</v>
      </c>
      <c r="O458" s="50">
        <f t="shared" si="141"/>
        <v>0</v>
      </c>
      <c r="P458" s="49">
        <v>0.050000000000000003</v>
      </c>
      <c r="Q458" s="50">
        <f t="shared" si="142"/>
        <v>0</v>
      </c>
      <c r="R458" s="51">
        <f t="shared" si="143"/>
        <v>0</v>
      </c>
      <c r="S458" s="52">
        <f t="shared" si="144"/>
        <v>0</v>
      </c>
      <c r="T458" s="53" t="e">
        <f t="shared" si="145"/>
        <v>#DIV/0!</v>
      </c>
    </row>
    <row r="459" ht="15.95" customHeight="1">
      <c r="A459" s="352" t="s">
        <v>502</v>
      </c>
      <c r="B459" s="39" t="s">
        <v>282</v>
      </c>
      <c r="C459" s="40" t="s">
        <v>283</v>
      </c>
      <c r="D459" s="41">
        <v>0</v>
      </c>
      <c r="E459" s="42">
        <v>498</v>
      </c>
      <c r="F459" s="43">
        <v>0</v>
      </c>
      <c r="G459" s="44">
        <f t="shared" si="135"/>
        <v>498</v>
      </c>
      <c r="H459" s="45">
        <f t="shared" si="136"/>
        <v>72.045659999999998</v>
      </c>
      <c r="I459" s="45">
        <f t="shared" si="137"/>
        <v>0</v>
      </c>
      <c r="J459" s="45">
        <f t="shared" si="138"/>
        <v>9.3659358000000008</v>
      </c>
      <c r="K459" s="46">
        <f t="shared" si="139"/>
        <v>0</v>
      </c>
      <c r="L459" s="47">
        <v>0.20000000000000001</v>
      </c>
      <c r="M459" s="48">
        <f t="shared" si="140"/>
        <v>0</v>
      </c>
      <c r="N459" s="49">
        <v>0.050000000000000003</v>
      </c>
      <c r="O459" s="50">
        <f t="shared" si="141"/>
        <v>0</v>
      </c>
      <c r="P459" s="49">
        <v>0.050000000000000003</v>
      </c>
      <c r="Q459" s="50">
        <f t="shared" si="142"/>
        <v>0</v>
      </c>
      <c r="R459" s="51">
        <f t="shared" si="143"/>
        <v>0</v>
      </c>
      <c r="S459" s="52">
        <f t="shared" si="144"/>
        <v>0</v>
      </c>
      <c r="T459" s="53" t="e">
        <f t="shared" si="145"/>
        <v>#DIV/0!</v>
      </c>
    </row>
    <row r="460" ht="15.95" customHeight="1">
      <c r="A460" s="352" t="s">
        <v>502</v>
      </c>
      <c r="B460" s="39" t="s">
        <v>284</v>
      </c>
      <c r="C460" s="40" t="s">
        <v>285</v>
      </c>
      <c r="D460" s="41">
        <v>0</v>
      </c>
      <c r="E460" s="42">
        <v>148</v>
      </c>
      <c r="F460" s="43">
        <v>0</v>
      </c>
      <c r="G460" s="44">
        <f t="shared" si="135"/>
        <v>148</v>
      </c>
      <c r="H460" s="45">
        <f t="shared" si="136"/>
        <v>21.411159999999999</v>
      </c>
      <c r="I460" s="45">
        <f t="shared" si="137"/>
        <v>0</v>
      </c>
      <c r="J460" s="45">
        <f t="shared" si="138"/>
        <v>2.7834507999999998</v>
      </c>
      <c r="K460" s="46">
        <f t="shared" si="139"/>
        <v>0</v>
      </c>
      <c r="L460" s="47">
        <v>0.20000000000000001</v>
      </c>
      <c r="M460" s="48">
        <f t="shared" si="140"/>
        <v>0</v>
      </c>
      <c r="N460" s="49">
        <v>0.050000000000000003</v>
      </c>
      <c r="O460" s="50">
        <f t="shared" si="141"/>
        <v>0</v>
      </c>
      <c r="P460" s="49">
        <v>0.050000000000000003</v>
      </c>
      <c r="Q460" s="50">
        <f t="shared" si="142"/>
        <v>0</v>
      </c>
      <c r="R460" s="51">
        <f t="shared" si="143"/>
        <v>0</v>
      </c>
      <c r="S460" s="52">
        <f t="shared" si="144"/>
        <v>0</v>
      </c>
      <c r="T460" s="53" t="e">
        <f t="shared" si="145"/>
        <v>#DIV/0!</v>
      </c>
    </row>
    <row r="461" ht="15.95" customHeight="1">
      <c r="A461" s="352" t="s">
        <v>502</v>
      </c>
      <c r="B461" s="56" t="s">
        <v>286</v>
      </c>
      <c r="C461" s="40" t="s">
        <v>287</v>
      </c>
      <c r="D461" s="41">
        <v>0</v>
      </c>
      <c r="E461" s="42">
        <v>198</v>
      </c>
      <c r="F461" s="43">
        <v>0</v>
      </c>
      <c r="G461" s="44">
        <f t="shared" si="135"/>
        <v>198</v>
      </c>
      <c r="H461" s="45">
        <f t="shared" si="136"/>
        <v>28.644659999999998</v>
      </c>
      <c r="I461" s="45">
        <f t="shared" si="137"/>
        <v>0</v>
      </c>
      <c r="J461" s="45">
        <f t="shared" si="138"/>
        <v>3.7238058000000001</v>
      </c>
      <c r="K461" s="46">
        <f t="shared" si="139"/>
        <v>0</v>
      </c>
      <c r="L461" s="47">
        <v>0.20000000000000001</v>
      </c>
      <c r="M461" s="48">
        <f t="shared" si="140"/>
        <v>0</v>
      </c>
      <c r="N461" s="49">
        <v>0.050000000000000003</v>
      </c>
      <c r="O461" s="50">
        <f t="shared" si="141"/>
        <v>0</v>
      </c>
      <c r="P461" s="49">
        <v>0.050000000000000003</v>
      </c>
      <c r="Q461" s="50">
        <f t="shared" si="142"/>
        <v>0</v>
      </c>
      <c r="R461" s="51">
        <f t="shared" si="143"/>
        <v>0</v>
      </c>
      <c r="S461" s="52">
        <f t="shared" si="144"/>
        <v>0</v>
      </c>
      <c r="T461" s="63" t="e">
        <f t="shared" si="145"/>
        <v>#DIV/0!</v>
      </c>
    </row>
    <row r="462" ht="15.95" customHeight="1">
      <c r="A462" s="352" t="s">
        <v>502</v>
      </c>
      <c r="B462" s="56" t="s">
        <v>288</v>
      </c>
      <c r="C462" s="40" t="s">
        <v>289</v>
      </c>
      <c r="D462" s="41">
        <v>0</v>
      </c>
      <c r="E462" s="42">
        <v>198</v>
      </c>
      <c r="F462" s="43">
        <v>0</v>
      </c>
      <c r="G462" s="44">
        <f t="shared" si="135"/>
        <v>198</v>
      </c>
      <c r="H462" s="45">
        <f t="shared" si="136"/>
        <v>28.644659999999998</v>
      </c>
      <c r="I462" s="45">
        <f t="shared" si="137"/>
        <v>0</v>
      </c>
      <c r="J462" s="45">
        <f t="shared" si="138"/>
        <v>3.7238058000000001</v>
      </c>
      <c r="K462" s="46">
        <f t="shared" si="139"/>
        <v>0</v>
      </c>
      <c r="L462" s="47">
        <v>0.20000000000000001</v>
      </c>
      <c r="M462" s="48">
        <f t="shared" si="140"/>
        <v>0</v>
      </c>
      <c r="N462" s="49">
        <v>0.050000000000000003</v>
      </c>
      <c r="O462" s="50">
        <f t="shared" si="141"/>
        <v>0</v>
      </c>
      <c r="P462" s="49">
        <v>0.050000000000000003</v>
      </c>
      <c r="Q462" s="50">
        <f t="shared" si="142"/>
        <v>0</v>
      </c>
      <c r="R462" s="51">
        <f t="shared" si="143"/>
        <v>0</v>
      </c>
      <c r="S462" s="52">
        <f t="shared" si="144"/>
        <v>0</v>
      </c>
      <c r="T462" s="63" t="e">
        <f t="shared" si="145"/>
        <v>#DIV/0!</v>
      </c>
    </row>
    <row r="463" ht="15.95" customHeight="1">
      <c r="A463" s="352" t="s">
        <v>502</v>
      </c>
      <c r="B463" s="56" t="s">
        <v>290</v>
      </c>
      <c r="C463" s="40" t="s">
        <v>291</v>
      </c>
      <c r="D463" s="41">
        <v>0</v>
      </c>
      <c r="E463" s="42">
        <v>298</v>
      </c>
      <c r="F463" s="43">
        <v>0</v>
      </c>
      <c r="G463" s="44">
        <f t="shared" si="135"/>
        <v>298</v>
      </c>
      <c r="H463" s="45">
        <f t="shared" si="136"/>
        <v>43.111660000000001</v>
      </c>
      <c r="I463" s="45">
        <f t="shared" si="137"/>
        <v>0</v>
      </c>
      <c r="J463" s="45">
        <f t="shared" si="138"/>
        <v>5.6045158000000006</v>
      </c>
      <c r="K463" s="46">
        <f t="shared" si="139"/>
        <v>0</v>
      </c>
      <c r="L463" s="47">
        <v>0.20000000000000001</v>
      </c>
      <c r="M463" s="48">
        <f t="shared" si="140"/>
        <v>0</v>
      </c>
      <c r="N463" s="49">
        <v>0.050000000000000003</v>
      </c>
      <c r="O463" s="50">
        <f t="shared" si="141"/>
        <v>0</v>
      </c>
      <c r="P463" s="49">
        <v>0.050000000000000003</v>
      </c>
      <c r="Q463" s="50">
        <f t="shared" si="142"/>
        <v>0</v>
      </c>
      <c r="R463" s="51">
        <f t="shared" si="143"/>
        <v>0</v>
      </c>
      <c r="S463" s="52">
        <f t="shared" si="144"/>
        <v>0</v>
      </c>
      <c r="T463" s="63" t="e">
        <f t="shared" si="145"/>
        <v>#DIV/0!</v>
      </c>
    </row>
    <row r="464" ht="15.95" customHeight="1">
      <c r="A464" s="352" t="s">
        <v>502</v>
      </c>
      <c r="B464" s="360" t="s">
        <v>292</v>
      </c>
      <c r="C464" s="55" t="s">
        <v>293</v>
      </c>
      <c r="D464" s="68">
        <v>0</v>
      </c>
      <c r="E464" s="42">
        <v>298</v>
      </c>
      <c r="F464" s="43">
        <v>0</v>
      </c>
      <c r="G464" s="44">
        <f t="shared" ref="G464:G481" si="146">E464*(1-F464)</f>
        <v>298</v>
      </c>
      <c r="H464" s="45">
        <f t="shared" si="136"/>
        <v>43.111660000000001</v>
      </c>
      <c r="I464" s="45">
        <f t="shared" si="137"/>
        <v>0</v>
      </c>
      <c r="J464" s="45">
        <f t="shared" si="138"/>
        <v>5.6045158000000006</v>
      </c>
      <c r="K464" s="46">
        <f t="shared" si="139"/>
        <v>0</v>
      </c>
      <c r="L464" s="47">
        <v>0.20000000000000001</v>
      </c>
      <c r="M464" s="48">
        <f t="shared" si="140"/>
        <v>0</v>
      </c>
      <c r="N464" s="49">
        <v>0.050000000000000003</v>
      </c>
      <c r="O464" s="50">
        <f t="shared" si="141"/>
        <v>0</v>
      </c>
      <c r="P464" s="49">
        <v>0.050000000000000003</v>
      </c>
      <c r="Q464" s="50">
        <f t="shared" si="142"/>
        <v>0</v>
      </c>
      <c r="R464" s="51">
        <f t="shared" si="143"/>
        <v>0</v>
      </c>
      <c r="S464" s="52">
        <f t="shared" si="144"/>
        <v>0</v>
      </c>
      <c r="T464" s="69" t="e">
        <f t="shared" si="145"/>
        <v>#DIV/0!</v>
      </c>
    </row>
    <row r="465" ht="15.95" customHeight="1">
      <c r="A465" s="352" t="s">
        <v>502</v>
      </c>
      <c r="B465" s="360" t="s">
        <v>294</v>
      </c>
      <c r="C465" s="55" t="s">
        <v>295</v>
      </c>
      <c r="D465" s="68">
        <v>0</v>
      </c>
      <c r="E465" s="42">
        <v>398</v>
      </c>
      <c r="F465" s="43">
        <v>0</v>
      </c>
      <c r="G465" s="44">
        <f t="shared" si="146"/>
        <v>398</v>
      </c>
      <c r="H465" s="45">
        <f t="shared" si="136"/>
        <v>57.578659999999999</v>
      </c>
      <c r="I465" s="45">
        <f t="shared" si="137"/>
        <v>0</v>
      </c>
      <c r="J465" s="45">
        <f t="shared" si="138"/>
        <v>7.4852258000000003</v>
      </c>
      <c r="K465" s="46">
        <f t="shared" si="139"/>
        <v>0</v>
      </c>
      <c r="L465" s="47">
        <v>0.20000000000000001</v>
      </c>
      <c r="M465" s="48">
        <f t="shared" si="140"/>
        <v>0</v>
      </c>
      <c r="N465" s="49">
        <v>0.050000000000000003</v>
      </c>
      <c r="O465" s="50">
        <f t="shared" si="141"/>
        <v>0</v>
      </c>
      <c r="P465" s="49">
        <v>0.050000000000000003</v>
      </c>
      <c r="Q465" s="50">
        <f t="shared" si="142"/>
        <v>0</v>
      </c>
      <c r="R465" s="51">
        <f t="shared" si="143"/>
        <v>0</v>
      </c>
      <c r="S465" s="52">
        <f t="shared" si="144"/>
        <v>0</v>
      </c>
      <c r="T465" s="69" t="e">
        <f t="shared" si="145"/>
        <v>#DIV/0!</v>
      </c>
    </row>
    <row r="466" ht="15.95" customHeight="1">
      <c r="A466" s="352" t="s">
        <v>502</v>
      </c>
      <c r="B466" s="360" t="s">
        <v>296</v>
      </c>
      <c r="C466" s="55" t="s">
        <v>297</v>
      </c>
      <c r="D466" s="68">
        <v>0</v>
      </c>
      <c r="E466" s="42">
        <v>498</v>
      </c>
      <c r="F466" s="43">
        <v>0</v>
      </c>
      <c r="G466" s="44">
        <f t="shared" si="146"/>
        <v>498</v>
      </c>
      <c r="H466" s="45">
        <f t="shared" si="136"/>
        <v>72.045659999999998</v>
      </c>
      <c r="I466" s="45">
        <f t="shared" si="137"/>
        <v>0</v>
      </c>
      <c r="J466" s="45">
        <f t="shared" si="138"/>
        <v>9.3659358000000008</v>
      </c>
      <c r="K466" s="46">
        <f t="shared" si="139"/>
        <v>0</v>
      </c>
      <c r="L466" s="47">
        <v>0.20000000000000001</v>
      </c>
      <c r="M466" s="48">
        <f t="shared" si="140"/>
        <v>0</v>
      </c>
      <c r="N466" s="49">
        <v>0.050000000000000003</v>
      </c>
      <c r="O466" s="50">
        <f t="shared" si="141"/>
        <v>0</v>
      </c>
      <c r="P466" s="49">
        <v>0.050000000000000003</v>
      </c>
      <c r="Q466" s="50">
        <f t="shared" si="142"/>
        <v>0</v>
      </c>
      <c r="R466" s="51">
        <f t="shared" si="143"/>
        <v>0</v>
      </c>
      <c r="S466" s="52">
        <f t="shared" si="144"/>
        <v>0</v>
      </c>
      <c r="T466" s="69" t="e">
        <f t="shared" si="145"/>
        <v>#DIV/0!</v>
      </c>
    </row>
    <row r="467" ht="15.95" customHeight="1">
      <c r="A467" s="352" t="s">
        <v>502</v>
      </c>
      <c r="B467" s="361" t="s">
        <v>298</v>
      </c>
      <c r="C467" s="321" t="s">
        <v>299</v>
      </c>
      <c r="D467" s="68">
        <v>0</v>
      </c>
      <c r="E467" s="42">
        <v>198</v>
      </c>
      <c r="F467" s="43">
        <v>0</v>
      </c>
      <c r="G467" s="44">
        <f t="shared" si="146"/>
        <v>198</v>
      </c>
      <c r="H467" s="45">
        <f t="shared" si="136"/>
        <v>28.644659999999998</v>
      </c>
      <c r="I467" s="45">
        <f t="shared" si="137"/>
        <v>0</v>
      </c>
      <c r="J467" s="45">
        <f t="shared" si="138"/>
        <v>3.7238058000000001</v>
      </c>
      <c r="K467" s="46">
        <f t="shared" si="139"/>
        <v>0</v>
      </c>
      <c r="L467" s="47">
        <v>0.20000000000000001</v>
      </c>
      <c r="M467" s="48">
        <f t="shared" si="140"/>
        <v>0</v>
      </c>
      <c r="N467" s="49">
        <v>0.050000000000000003</v>
      </c>
      <c r="O467" s="50">
        <f t="shared" si="141"/>
        <v>0</v>
      </c>
      <c r="P467" s="49">
        <v>0.050000000000000003</v>
      </c>
      <c r="Q467" s="50">
        <f t="shared" si="142"/>
        <v>0</v>
      </c>
      <c r="R467" s="51">
        <f t="shared" si="143"/>
        <v>0</v>
      </c>
      <c r="S467" s="52">
        <f t="shared" si="144"/>
        <v>0</v>
      </c>
      <c r="T467" s="69" t="e">
        <f t="shared" si="145"/>
        <v>#DIV/0!</v>
      </c>
    </row>
    <row r="468" ht="15.95" customHeight="1">
      <c r="A468" s="352" t="s">
        <v>502</v>
      </c>
      <c r="B468" s="360" t="s">
        <v>300</v>
      </c>
      <c r="C468" s="55" t="s">
        <v>301</v>
      </c>
      <c r="D468" s="68">
        <v>0</v>
      </c>
      <c r="E468" s="42">
        <v>138</v>
      </c>
      <c r="F468" s="43">
        <v>0</v>
      </c>
      <c r="G468" s="44">
        <f t="shared" si="146"/>
        <v>138</v>
      </c>
      <c r="H468" s="45">
        <f t="shared" si="136"/>
        <v>19.964459999999999</v>
      </c>
      <c r="I468" s="45">
        <f t="shared" si="137"/>
        <v>0</v>
      </c>
      <c r="J468" s="45">
        <f t="shared" si="138"/>
        <v>2.5953797999999999</v>
      </c>
      <c r="K468" s="46">
        <f t="shared" si="139"/>
        <v>0</v>
      </c>
      <c r="L468" s="47">
        <v>0.20000000000000001</v>
      </c>
      <c r="M468" s="48">
        <f t="shared" si="140"/>
        <v>0</v>
      </c>
      <c r="N468" s="49">
        <v>0.050000000000000003</v>
      </c>
      <c r="O468" s="50">
        <f t="shared" si="141"/>
        <v>0</v>
      </c>
      <c r="P468" s="49">
        <v>0.050000000000000003</v>
      </c>
      <c r="Q468" s="50">
        <f t="shared" si="142"/>
        <v>0</v>
      </c>
      <c r="R468" s="51">
        <f t="shared" si="143"/>
        <v>0</v>
      </c>
      <c r="S468" s="52">
        <f t="shared" si="144"/>
        <v>0</v>
      </c>
      <c r="T468" s="69" t="e">
        <f t="shared" si="145"/>
        <v>#DIV/0!</v>
      </c>
    </row>
    <row r="469" ht="15.95" customHeight="1">
      <c r="A469" s="352" t="s">
        <v>502</v>
      </c>
      <c r="B469" s="360" t="s">
        <v>323</v>
      </c>
      <c r="C469" s="55" t="s">
        <v>303</v>
      </c>
      <c r="D469" s="68">
        <v>0</v>
      </c>
      <c r="E469" s="42">
        <v>148</v>
      </c>
      <c r="F469" s="43">
        <v>0</v>
      </c>
      <c r="G469" s="44">
        <f t="shared" si="146"/>
        <v>148</v>
      </c>
      <c r="H469" s="45">
        <f t="shared" si="136"/>
        <v>21.411159999999999</v>
      </c>
      <c r="I469" s="45">
        <f t="shared" si="137"/>
        <v>0</v>
      </c>
      <c r="J469" s="45">
        <f t="shared" si="138"/>
        <v>2.7834507999999998</v>
      </c>
      <c r="K469" s="46">
        <f t="shared" si="139"/>
        <v>0</v>
      </c>
      <c r="L469" s="47">
        <v>0.20000000000000001</v>
      </c>
      <c r="M469" s="48">
        <f t="shared" si="140"/>
        <v>0</v>
      </c>
      <c r="N469" s="49">
        <v>0.050000000000000003</v>
      </c>
      <c r="O469" s="50">
        <f t="shared" si="141"/>
        <v>0</v>
      </c>
      <c r="P469" s="49">
        <v>0.050000000000000003</v>
      </c>
      <c r="Q469" s="50">
        <f t="shared" si="142"/>
        <v>0</v>
      </c>
      <c r="R469" s="51">
        <f t="shared" si="143"/>
        <v>0</v>
      </c>
      <c r="S469" s="52">
        <f t="shared" si="144"/>
        <v>0</v>
      </c>
      <c r="T469" s="69" t="e">
        <f t="shared" si="145"/>
        <v>#DIV/0!</v>
      </c>
    </row>
    <row r="470" ht="15.95" customHeight="1">
      <c r="A470" s="352" t="s">
        <v>502</v>
      </c>
      <c r="B470" s="360" t="s">
        <v>304</v>
      </c>
      <c r="C470" s="55" t="s">
        <v>305</v>
      </c>
      <c r="D470" s="68">
        <v>0</v>
      </c>
      <c r="E470" s="42">
        <v>198</v>
      </c>
      <c r="F470" s="43">
        <v>0</v>
      </c>
      <c r="G470" s="44">
        <f t="shared" si="146"/>
        <v>198</v>
      </c>
      <c r="H470" s="45">
        <f t="shared" si="136"/>
        <v>28.644659999999998</v>
      </c>
      <c r="I470" s="45">
        <f t="shared" si="137"/>
        <v>0</v>
      </c>
      <c r="J470" s="45">
        <f t="shared" si="138"/>
        <v>3.7238058000000001</v>
      </c>
      <c r="K470" s="46">
        <f t="shared" si="139"/>
        <v>0</v>
      </c>
      <c r="L470" s="47">
        <v>0.20000000000000001</v>
      </c>
      <c r="M470" s="48">
        <f t="shared" si="140"/>
        <v>0</v>
      </c>
      <c r="N470" s="49">
        <v>0.050000000000000003</v>
      </c>
      <c r="O470" s="50">
        <f t="shared" si="141"/>
        <v>0</v>
      </c>
      <c r="P470" s="49">
        <v>0.050000000000000003</v>
      </c>
      <c r="Q470" s="50">
        <f t="shared" si="142"/>
        <v>0</v>
      </c>
      <c r="R470" s="51">
        <f t="shared" si="143"/>
        <v>0</v>
      </c>
      <c r="S470" s="52">
        <f t="shared" si="144"/>
        <v>0</v>
      </c>
      <c r="T470" s="69" t="e">
        <f t="shared" si="145"/>
        <v>#DIV/0!</v>
      </c>
    </row>
    <row r="471" ht="15.95" customHeight="1">
      <c r="A471" s="352" t="s">
        <v>502</v>
      </c>
      <c r="B471" s="360" t="s">
        <v>306</v>
      </c>
      <c r="C471" s="55" t="s">
        <v>307</v>
      </c>
      <c r="D471" s="68">
        <v>0</v>
      </c>
      <c r="E471" s="42">
        <v>298</v>
      </c>
      <c r="F471" s="43">
        <v>0</v>
      </c>
      <c r="G471" s="44">
        <f t="shared" si="146"/>
        <v>298</v>
      </c>
      <c r="H471" s="45">
        <f t="shared" si="136"/>
        <v>43.111660000000001</v>
      </c>
      <c r="I471" s="45">
        <f t="shared" si="137"/>
        <v>0</v>
      </c>
      <c r="J471" s="45">
        <f t="shared" si="138"/>
        <v>5.6045158000000006</v>
      </c>
      <c r="K471" s="46">
        <f t="shared" si="139"/>
        <v>0</v>
      </c>
      <c r="L471" s="47">
        <v>0.20000000000000001</v>
      </c>
      <c r="M471" s="48">
        <f t="shared" si="140"/>
        <v>0</v>
      </c>
      <c r="N471" s="49">
        <v>0.050000000000000003</v>
      </c>
      <c r="O471" s="50">
        <f t="shared" si="141"/>
        <v>0</v>
      </c>
      <c r="P471" s="49">
        <v>0.050000000000000003</v>
      </c>
      <c r="Q471" s="50">
        <f t="shared" si="142"/>
        <v>0</v>
      </c>
      <c r="R471" s="51">
        <f t="shared" si="143"/>
        <v>0</v>
      </c>
      <c r="S471" s="52">
        <f t="shared" si="144"/>
        <v>0</v>
      </c>
      <c r="T471" s="69" t="e">
        <f t="shared" si="145"/>
        <v>#DIV/0!</v>
      </c>
    </row>
    <row r="472" ht="15.95" customHeight="1">
      <c r="A472" s="352" t="s">
        <v>502</v>
      </c>
      <c r="B472" s="360" t="s">
        <v>308</v>
      </c>
      <c r="C472" s="55" t="s">
        <v>309</v>
      </c>
      <c r="D472" s="68">
        <v>0</v>
      </c>
      <c r="E472" s="42">
        <v>498</v>
      </c>
      <c r="F472" s="43">
        <v>0</v>
      </c>
      <c r="G472" s="44">
        <f t="shared" si="146"/>
        <v>498</v>
      </c>
      <c r="H472" s="45">
        <f t="shared" si="136"/>
        <v>72.045659999999998</v>
      </c>
      <c r="I472" s="45">
        <f t="shared" si="137"/>
        <v>0</v>
      </c>
      <c r="J472" s="45">
        <f t="shared" si="138"/>
        <v>9.3659358000000008</v>
      </c>
      <c r="K472" s="46">
        <f t="shared" si="139"/>
        <v>0</v>
      </c>
      <c r="L472" s="47">
        <v>0.20000000000000001</v>
      </c>
      <c r="M472" s="48">
        <f t="shared" si="140"/>
        <v>0</v>
      </c>
      <c r="N472" s="49">
        <v>0.050000000000000003</v>
      </c>
      <c r="O472" s="50">
        <f t="shared" si="141"/>
        <v>0</v>
      </c>
      <c r="P472" s="49">
        <v>0.050000000000000003</v>
      </c>
      <c r="Q472" s="50">
        <f t="shared" si="142"/>
        <v>0</v>
      </c>
      <c r="R472" s="51">
        <f t="shared" si="143"/>
        <v>0</v>
      </c>
      <c r="S472" s="52">
        <f t="shared" si="144"/>
        <v>0</v>
      </c>
      <c r="T472" s="69" t="e">
        <f t="shared" si="145"/>
        <v>#DIV/0!</v>
      </c>
    </row>
    <row r="473" ht="15.95" customHeight="1">
      <c r="A473" s="352" t="s">
        <v>502</v>
      </c>
      <c r="B473" s="360" t="s">
        <v>310</v>
      </c>
      <c r="C473" s="55" t="s">
        <v>311</v>
      </c>
      <c r="D473" s="68">
        <v>0</v>
      </c>
      <c r="E473" s="42">
        <v>638</v>
      </c>
      <c r="F473" s="43">
        <v>0</v>
      </c>
      <c r="G473" s="44">
        <f t="shared" si="146"/>
        <v>638</v>
      </c>
      <c r="H473" s="45">
        <f t="shared" si="136"/>
        <v>92.299459999999996</v>
      </c>
      <c r="I473" s="45">
        <f t="shared" si="137"/>
        <v>0</v>
      </c>
      <c r="J473" s="45">
        <f t="shared" si="138"/>
        <v>11.998929799999999</v>
      </c>
      <c r="K473" s="46">
        <f t="shared" si="139"/>
        <v>0</v>
      </c>
      <c r="L473" s="47">
        <v>0.20000000000000001</v>
      </c>
      <c r="M473" s="48">
        <f t="shared" si="140"/>
        <v>0</v>
      </c>
      <c r="N473" s="49">
        <v>0.050000000000000003</v>
      </c>
      <c r="O473" s="50">
        <f t="shared" si="141"/>
        <v>0</v>
      </c>
      <c r="P473" s="49">
        <v>0.050000000000000003</v>
      </c>
      <c r="Q473" s="50">
        <f t="shared" si="142"/>
        <v>0</v>
      </c>
      <c r="R473" s="51">
        <f t="shared" si="143"/>
        <v>0</v>
      </c>
      <c r="S473" s="52">
        <f t="shared" si="144"/>
        <v>0</v>
      </c>
      <c r="T473" s="69" t="e">
        <f t="shared" si="145"/>
        <v>#DIV/0!</v>
      </c>
    </row>
    <row r="474" ht="15.95" customHeight="1">
      <c r="A474" s="352" t="s">
        <v>502</v>
      </c>
      <c r="B474" s="360" t="s">
        <v>312</v>
      </c>
      <c r="C474" s="55" t="s">
        <v>324</v>
      </c>
      <c r="D474" s="68">
        <v>0</v>
      </c>
      <c r="E474" s="42">
        <v>178</v>
      </c>
      <c r="F474" s="43">
        <v>0</v>
      </c>
      <c r="G474" s="44">
        <f t="shared" si="146"/>
        <v>178</v>
      </c>
      <c r="H474" s="45">
        <f t="shared" si="136"/>
        <v>25.751259999999998</v>
      </c>
      <c r="I474" s="45">
        <f t="shared" si="137"/>
        <v>0</v>
      </c>
      <c r="J474" s="45">
        <f t="shared" si="138"/>
        <v>3.3476637999999999</v>
      </c>
      <c r="K474" s="46">
        <f t="shared" si="139"/>
        <v>0</v>
      </c>
      <c r="L474" s="47">
        <v>0.20000000000000001</v>
      </c>
      <c r="M474" s="48">
        <f t="shared" si="140"/>
        <v>0</v>
      </c>
      <c r="N474" s="49">
        <v>0.050000000000000003</v>
      </c>
      <c r="O474" s="50">
        <f t="shared" si="141"/>
        <v>0</v>
      </c>
      <c r="P474" s="49">
        <v>0.050000000000000003</v>
      </c>
      <c r="Q474" s="50">
        <f t="shared" si="142"/>
        <v>0</v>
      </c>
      <c r="R474" s="51">
        <f t="shared" si="143"/>
        <v>0</v>
      </c>
      <c r="S474" s="52">
        <f t="shared" si="144"/>
        <v>0</v>
      </c>
      <c r="T474" s="69" t="e">
        <f t="shared" si="145"/>
        <v>#DIV/0!</v>
      </c>
    </row>
    <row r="475" ht="15.95" customHeight="1">
      <c r="A475" s="352" t="s">
        <v>502</v>
      </c>
      <c r="B475" s="360" t="s">
        <v>314</v>
      </c>
      <c r="C475" s="55" t="s">
        <v>589</v>
      </c>
      <c r="D475" s="68">
        <v>0</v>
      </c>
      <c r="E475" s="42">
        <v>148</v>
      </c>
      <c r="F475" s="43">
        <v>0</v>
      </c>
      <c r="G475" s="44">
        <f t="shared" si="146"/>
        <v>148</v>
      </c>
      <c r="H475" s="45">
        <f t="shared" si="136"/>
        <v>21.411159999999999</v>
      </c>
      <c r="I475" s="45">
        <f t="shared" si="137"/>
        <v>0</v>
      </c>
      <c r="J475" s="45">
        <f t="shared" si="138"/>
        <v>2.7834507999999998</v>
      </c>
      <c r="K475" s="46">
        <f t="shared" si="139"/>
        <v>0</v>
      </c>
      <c r="L475" s="47">
        <v>0.20000000000000001</v>
      </c>
      <c r="M475" s="48">
        <f t="shared" si="140"/>
        <v>0</v>
      </c>
      <c r="N475" s="49">
        <v>0.050000000000000003</v>
      </c>
      <c r="O475" s="50">
        <f t="shared" si="141"/>
        <v>0</v>
      </c>
      <c r="P475" s="49">
        <v>0.050000000000000003</v>
      </c>
      <c r="Q475" s="50">
        <f t="shared" si="142"/>
        <v>0</v>
      </c>
      <c r="R475" s="51">
        <f t="shared" si="143"/>
        <v>0</v>
      </c>
      <c r="S475" s="52">
        <f t="shared" si="144"/>
        <v>0</v>
      </c>
      <c r="T475" s="69" t="e">
        <f t="shared" si="145"/>
        <v>#DIV/0!</v>
      </c>
    </row>
    <row r="476" ht="15.95" customHeight="1">
      <c r="A476" s="352" t="s">
        <v>502</v>
      </c>
      <c r="B476" s="360" t="s">
        <v>315</v>
      </c>
      <c r="C476" s="55" t="s">
        <v>590</v>
      </c>
      <c r="D476" s="68">
        <v>0</v>
      </c>
      <c r="E476" s="42">
        <v>198</v>
      </c>
      <c r="F476" s="43">
        <v>0</v>
      </c>
      <c r="G476" s="44">
        <f t="shared" si="146"/>
        <v>198</v>
      </c>
      <c r="H476" s="45">
        <f t="shared" si="136"/>
        <v>28.644659999999998</v>
      </c>
      <c r="I476" s="45">
        <f t="shared" si="137"/>
        <v>0</v>
      </c>
      <c r="J476" s="45">
        <f t="shared" si="138"/>
        <v>3.7238058000000001</v>
      </c>
      <c r="K476" s="46">
        <f t="shared" si="139"/>
        <v>0</v>
      </c>
      <c r="L476" s="47">
        <v>0.20000000000000001</v>
      </c>
      <c r="M476" s="48">
        <f t="shared" si="140"/>
        <v>0</v>
      </c>
      <c r="N476" s="49">
        <v>0.050000000000000003</v>
      </c>
      <c r="O476" s="50">
        <f t="shared" si="141"/>
        <v>0</v>
      </c>
      <c r="P476" s="49">
        <v>0.050000000000000003</v>
      </c>
      <c r="Q476" s="50">
        <f t="shared" si="142"/>
        <v>0</v>
      </c>
      <c r="R476" s="51">
        <f t="shared" si="143"/>
        <v>0</v>
      </c>
      <c r="S476" s="52">
        <f t="shared" si="144"/>
        <v>0</v>
      </c>
      <c r="T476" s="69" t="e">
        <f t="shared" si="145"/>
        <v>#DIV/0!</v>
      </c>
    </row>
    <row r="477" ht="15.95" customHeight="1">
      <c r="A477" s="352" t="s">
        <v>502</v>
      </c>
      <c r="B477" s="360" t="s">
        <v>316</v>
      </c>
      <c r="C477" s="55" t="s">
        <v>317</v>
      </c>
      <c r="D477" s="68">
        <v>0</v>
      </c>
      <c r="E477" s="42">
        <v>298</v>
      </c>
      <c r="F477" s="43">
        <v>0</v>
      </c>
      <c r="G477" s="44">
        <f t="shared" si="146"/>
        <v>298</v>
      </c>
      <c r="H477" s="45">
        <f t="shared" si="136"/>
        <v>43.111660000000001</v>
      </c>
      <c r="I477" s="45">
        <f t="shared" si="137"/>
        <v>0</v>
      </c>
      <c r="J477" s="45">
        <f t="shared" si="138"/>
        <v>5.6045158000000006</v>
      </c>
      <c r="K477" s="46">
        <f t="shared" si="139"/>
        <v>0</v>
      </c>
      <c r="L477" s="47">
        <v>0.20000000000000001</v>
      </c>
      <c r="M477" s="48">
        <f t="shared" si="140"/>
        <v>0</v>
      </c>
      <c r="N477" s="49">
        <v>0.050000000000000003</v>
      </c>
      <c r="O477" s="50">
        <f t="shared" si="141"/>
        <v>0</v>
      </c>
      <c r="P477" s="49">
        <v>0.050000000000000003</v>
      </c>
      <c r="Q477" s="50">
        <f t="shared" si="142"/>
        <v>0</v>
      </c>
      <c r="R477" s="51">
        <f t="shared" si="143"/>
        <v>0</v>
      </c>
      <c r="S477" s="52">
        <f t="shared" si="144"/>
        <v>0</v>
      </c>
      <c r="T477" s="69" t="e">
        <f t="shared" si="145"/>
        <v>#DIV/0!</v>
      </c>
    </row>
    <row r="478" ht="15.95" customHeight="1">
      <c r="A478" s="352" t="s">
        <v>502</v>
      </c>
      <c r="B478" s="360" t="s">
        <v>318</v>
      </c>
      <c r="C478" s="55" t="s">
        <v>591</v>
      </c>
      <c r="D478" s="68">
        <v>0</v>
      </c>
      <c r="E478" s="42">
        <v>448</v>
      </c>
      <c r="F478" s="43">
        <v>0</v>
      </c>
      <c r="G478" s="44">
        <f t="shared" si="146"/>
        <v>448</v>
      </c>
      <c r="H478" s="45">
        <f t="shared" si="136"/>
        <v>64.812159999999992</v>
      </c>
      <c r="I478" s="45">
        <f t="shared" si="137"/>
        <v>0</v>
      </c>
      <c r="J478" s="45">
        <f t="shared" si="138"/>
        <v>8.4255807999999988</v>
      </c>
      <c r="K478" s="46">
        <f t="shared" si="139"/>
        <v>0</v>
      </c>
      <c r="L478" s="47">
        <v>0.20000000000000001</v>
      </c>
      <c r="M478" s="48">
        <f t="shared" si="140"/>
        <v>0</v>
      </c>
      <c r="N478" s="49">
        <v>0.050000000000000003</v>
      </c>
      <c r="O478" s="50">
        <f t="shared" si="141"/>
        <v>0</v>
      </c>
      <c r="P478" s="49">
        <v>0.050000000000000003</v>
      </c>
      <c r="Q478" s="50">
        <f t="shared" si="142"/>
        <v>0</v>
      </c>
      <c r="R478" s="51">
        <f t="shared" si="143"/>
        <v>0</v>
      </c>
      <c r="S478" s="52">
        <f t="shared" si="144"/>
        <v>0</v>
      </c>
      <c r="T478" s="69" t="e">
        <f t="shared" si="145"/>
        <v>#DIV/0!</v>
      </c>
    </row>
    <row r="479" ht="15.95" customHeight="1">
      <c r="A479" s="352" t="s">
        <v>502</v>
      </c>
      <c r="B479" s="360" t="s">
        <v>319</v>
      </c>
      <c r="C479" s="55" t="s">
        <v>592</v>
      </c>
      <c r="D479" s="68">
        <v>0</v>
      </c>
      <c r="E479" s="42">
        <v>548</v>
      </c>
      <c r="F479" s="43">
        <v>0</v>
      </c>
      <c r="G479" s="44">
        <f t="shared" si="146"/>
        <v>548</v>
      </c>
      <c r="H479" s="45">
        <f t="shared" si="136"/>
        <v>79.27915999999999</v>
      </c>
      <c r="I479" s="45">
        <f t="shared" si="137"/>
        <v>0</v>
      </c>
      <c r="J479" s="45">
        <f t="shared" si="138"/>
        <v>10.306290799999999</v>
      </c>
      <c r="K479" s="46">
        <f t="shared" si="139"/>
        <v>0</v>
      </c>
      <c r="L479" s="47">
        <v>0.20000000000000001</v>
      </c>
      <c r="M479" s="48">
        <f t="shared" si="140"/>
        <v>0</v>
      </c>
      <c r="N479" s="49">
        <v>0.050000000000000003</v>
      </c>
      <c r="O479" s="50">
        <f t="shared" si="141"/>
        <v>0</v>
      </c>
      <c r="P479" s="49">
        <v>0.050000000000000003</v>
      </c>
      <c r="Q479" s="50">
        <f t="shared" si="142"/>
        <v>0</v>
      </c>
      <c r="R479" s="51">
        <f t="shared" si="143"/>
        <v>0</v>
      </c>
      <c r="S479" s="52">
        <f t="shared" si="144"/>
        <v>0</v>
      </c>
      <c r="T479" s="69" t="e">
        <f t="shared" si="145"/>
        <v>#DIV/0!</v>
      </c>
    </row>
    <row r="480" ht="15.95" customHeight="1">
      <c r="A480" s="352" t="s">
        <v>502</v>
      </c>
      <c r="B480" s="360" t="s">
        <v>320</v>
      </c>
      <c r="C480" s="55" t="s">
        <v>593</v>
      </c>
      <c r="D480" s="68">
        <v>0</v>
      </c>
      <c r="E480" s="42">
        <v>182.28</v>
      </c>
      <c r="F480" s="43">
        <v>0</v>
      </c>
      <c r="G480" s="44">
        <f t="shared" si="146"/>
        <v>182.28</v>
      </c>
      <c r="H480" s="45">
        <f t="shared" si="136"/>
        <v>26.370447599999999</v>
      </c>
      <c r="I480" s="45">
        <f t="shared" si="137"/>
        <v>0</v>
      </c>
      <c r="J480" s="45">
        <f t="shared" si="138"/>
        <v>3.4281581879999998</v>
      </c>
      <c r="K480" s="46">
        <f t="shared" si="139"/>
        <v>0</v>
      </c>
      <c r="L480" s="47">
        <v>0.20000000000000001</v>
      </c>
      <c r="M480" s="48">
        <f t="shared" si="140"/>
        <v>0</v>
      </c>
      <c r="N480" s="49">
        <v>0.050000000000000003</v>
      </c>
      <c r="O480" s="50">
        <f t="shared" si="141"/>
        <v>0</v>
      </c>
      <c r="P480" s="49">
        <v>0.050000000000000003</v>
      </c>
      <c r="Q480" s="50">
        <f t="shared" si="142"/>
        <v>0</v>
      </c>
      <c r="R480" s="51">
        <f t="shared" si="143"/>
        <v>0</v>
      </c>
      <c r="S480" s="52">
        <f t="shared" si="144"/>
        <v>0</v>
      </c>
      <c r="T480" s="69" t="e">
        <f t="shared" si="145"/>
        <v>#DIV/0!</v>
      </c>
    </row>
    <row r="481" ht="15.95" customHeight="1">
      <c r="A481" s="352" t="s">
        <v>502</v>
      </c>
      <c r="B481" s="360" t="s">
        <v>321</v>
      </c>
      <c r="C481" s="55" t="s">
        <v>594</v>
      </c>
      <c r="D481" s="68">
        <v>0</v>
      </c>
      <c r="E481" s="42">
        <v>300.95999999999998</v>
      </c>
      <c r="F481" s="43">
        <v>0</v>
      </c>
      <c r="G481" s="44">
        <f t="shared" si="146"/>
        <v>300.95999999999998</v>
      </c>
      <c r="H481" s="45">
        <f t="shared" si="136"/>
        <v>43.539883199999998</v>
      </c>
      <c r="I481" s="45">
        <f t="shared" si="137"/>
        <v>0</v>
      </c>
      <c r="J481" s="45">
        <f t="shared" si="138"/>
        <v>5.6601848160000001</v>
      </c>
      <c r="K481" s="46">
        <f t="shared" si="139"/>
        <v>0</v>
      </c>
      <c r="L481" s="47">
        <v>0.20000000000000001</v>
      </c>
      <c r="M481" s="48">
        <f t="shared" si="140"/>
        <v>0</v>
      </c>
      <c r="N481" s="49">
        <v>0.050000000000000003</v>
      </c>
      <c r="O481" s="50">
        <f t="shared" si="141"/>
        <v>0</v>
      </c>
      <c r="P481" s="49">
        <v>0.050000000000000003</v>
      </c>
      <c r="Q481" s="50">
        <f t="shared" si="142"/>
        <v>0</v>
      </c>
      <c r="R481" s="51">
        <f t="shared" si="143"/>
        <v>0</v>
      </c>
      <c r="S481" s="52">
        <f t="shared" si="144"/>
        <v>0</v>
      </c>
      <c r="T481" s="69" t="e">
        <f t="shared" si="145"/>
        <v>#DIV/0!</v>
      </c>
    </row>
    <row r="482" ht="15.95" customHeight="1">
      <c r="A482" s="349" t="s">
        <v>500</v>
      </c>
      <c r="B482" s="74"/>
      <c r="C482" s="75"/>
      <c r="D482" s="76">
        <f>SUM(D329:D481)</f>
        <v>0</v>
      </c>
      <c r="E482" s="77"/>
      <c r="F482" s="78"/>
      <c r="G482" s="79"/>
      <c r="H482" s="80"/>
      <c r="I482" s="80">
        <f>SUM(I334:I455)</f>
        <v>0</v>
      </c>
      <c r="J482" s="81">
        <v>0.13</v>
      </c>
      <c r="K482" s="80">
        <f>SUM(K334:K455)</f>
        <v>0</v>
      </c>
      <c r="L482" s="81">
        <v>0.20000000000000001</v>
      </c>
      <c r="M482" s="82">
        <f>SUM(M334:M455)</f>
        <v>0</v>
      </c>
      <c r="N482" s="81" t="e">
        <f>O482/K482</f>
        <v>#DIV/0!</v>
      </c>
      <c r="O482" s="80">
        <f>SUM(O334:O455)</f>
        <v>0</v>
      </c>
      <c r="P482" s="81" t="e">
        <f>Q482/K482</f>
        <v>#DIV/0!</v>
      </c>
      <c r="Q482" s="82">
        <f>SUM(Q334:Q455)</f>
        <v>0</v>
      </c>
      <c r="R482" s="82"/>
      <c r="S482" s="80">
        <f>SUM(S329:S461)</f>
        <v>0</v>
      </c>
      <c r="T482" s="81">
        <v>0.60999999999999999</v>
      </c>
    </row>
    <row r="483" ht="15.95" customHeight="1">
      <c r="A483" s="100" t="s">
        <v>503</v>
      </c>
      <c r="B483" s="98"/>
      <c r="C483" s="98"/>
      <c r="D483" s="99">
        <f>D235+D328+D482</f>
        <v>15537</v>
      </c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1">
        <f>S235+S328+S482</f>
        <v>123158.17000000003</v>
      </c>
      <c r="T483" s="100"/>
    </row>
    <row r="484" ht="15.95" customHeight="1"/>
    <row r="485" ht="15.9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</sheetData>
  <autoFilter ref="B7:T235">
    <sortState ref="B8:T235">
      <sortCondition ref="B7:B202"/>
    </sortState>
  </autoFilter>
  <mergeCells count="3">
    <mergeCell ref="A2:M2"/>
    <mergeCell ref="N3:S3"/>
    <mergeCell ref="N4:S5"/>
  </mergeCells>
  <conditionalFormatting sqref="B453:B454">
    <cfRule priority="2" dxfId="0" type="duplicateValues"/>
  </conditionalFormatting>
  <conditionalFormatting sqref="B424">
    <cfRule priority="7" dxfId="0" type="duplicateValues"/>
  </conditionalFormatting>
  <pageMargins left="0.7" right="0.7" top="0.75" bottom="0.75" header="0" footer="0"/>
  <pageSetup r:id="rId1"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0000FF"/>
    <pageSetUpPr fitToPage="1"/>
  </sheetPr>
  <sheetViews>
    <sheetView tabSelected="1" zoomScale="80" zoomScaleNormal="80" workbookViewId="0">
      <pane activePane="bottomLeft" state="frozen" topLeftCell="A8" ySplit="7"/>
      <selection pane="bottomLeft" activeCell="C301" sqref="C301"/>
    </sheetView>
  </sheetViews>
  <sheetFormatPr defaultColWidth="14.42578" defaultRowHeight="15" customHeight="1"/>
  <cols>
    <col min="1" max="1" width="14.42578" style="12"/>
    <col min="2" max="2" width="76.57031" style="12" customWidth="1"/>
    <col min="3" max="3" width="12.85547" style="12" customWidth="1"/>
    <col min="4" max="4" width="10.57031" style="12" customWidth="1"/>
    <col min="5" max="5" width="12.28516" style="12" bestFit="1" customWidth="1"/>
    <col min="6" max="6" width="9.425781" style="12" bestFit="1" customWidth="1"/>
    <col min="7" max="7" width="12.85547" style="12" bestFit="1" customWidth="1"/>
    <col min="8" max="8" width="12.57031" style="12" customWidth="1"/>
    <col min="9" max="9" width="15" style="12" bestFit="1" customWidth="1"/>
    <col min="10" max="10" width="12.57031" style="12" customWidth="1"/>
    <col min="11" max="11" width="13.57031" style="12" bestFit="1" customWidth="1"/>
    <col min="12" max="12" width="11.57031" style="12" customWidth="1"/>
    <col min="13" max="13" width="14" style="12" bestFit="1" customWidth="1"/>
    <col min="14" max="14" width="13" style="12" bestFit="1" customWidth="1"/>
    <col min="15" max="16" width="12.85547" style="12" customWidth="1"/>
    <col min="17" max="17" width="14.42578" style="12" bestFit="1" customWidth="1"/>
    <col min="18" max="18" width="14.42578" style="12" customWidth="1"/>
    <col min="19" max="19" width="13.57031" style="12" bestFit="1" customWidth="1"/>
    <col min="20" max="20" width="13.42578" style="12" customWidth="1"/>
    <col min="21" max="26" width="8.570313" style="12" customWidth="1"/>
    <col min="27" max="16384" width="14.42578" style="12"/>
  </cols>
  <sheetData>
    <row r="1" ht="35.25" customHeight="1"/>
    <row r="2" ht="27" customHeight="1">
      <c r="A2" s="13" t="s">
        <v>357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ht="18" customHeight="1">
      <c r="A3" s="340" t="s">
        <v>326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0</v>
      </c>
      <c r="O3" s="16"/>
      <c r="P3" s="16"/>
      <c r="Q3" s="16"/>
      <c r="R3" s="16"/>
      <c r="S3" s="16"/>
    </row>
    <row r="4" ht="25.5" customHeight="1">
      <c r="A4" s="341">
        <v>46113</v>
      </c>
      <c r="F4" s="15"/>
      <c r="I4" s="15"/>
      <c r="M4" s="15"/>
      <c r="N4" s="17">
        <f>S229+S302+S456</f>
        <v>231289.08000000013</v>
      </c>
      <c r="O4" s="18"/>
      <c r="P4" s="18"/>
      <c r="Q4" s="18"/>
      <c r="R4" s="18"/>
      <c r="S4" s="19"/>
    </row>
    <row r="5" ht="27" customHeight="1">
      <c r="A5" s="341">
        <v>46142</v>
      </c>
      <c r="B5" s="20" t="s">
        <v>1</v>
      </c>
      <c r="M5" s="21"/>
      <c r="N5" s="22"/>
      <c r="O5" s="23"/>
      <c r="P5" s="23"/>
      <c r="Q5" s="23"/>
      <c r="R5" s="23"/>
      <c r="S5" s="24"/>
    </row>
    <row r="6" ht="15" customHeight="1">
      <c r="B6" s="25" t="s">
        <v>2</v>
      </c>
      <c r="C6" s="26">
        <v>0.14624999999999999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ht="42.75">
      <c r="A7" s="28" t="s">
        <v>484</v>
      </c>
      <c r="B7" s="28" t="s">
        <v>3</v>
      </c>
      <c r="C7" s="29" t="s">
        <v>4</v>
      </c>
      <c r="D7" s="30" t="s">
        <v>5</v>
      </c>
      <c r="E7" s="31" t="s">
        <v>6</v>
      </c>
      <c r="F7" s="32" t="s">
        <v>7</v>
      </c>
      <c r="G7" s="31" t="s">
        <v>8</v>
      </c>
      <c r="H7" s="31" t="s">
        <v>9</v>
      </c>
      <c r="I7" s="31" t="s">
        <v>10</v>
      </c>
      <c r="J7" s="31" t="s">
        <v>11</v>
      </c>
      <c r="K7" s="31" t="s">
        <v>12</v>
      </c>
      <c r="L7" s="33" t="s">
        <v>13</v>
      </c>
      <c r="M7" s="33" t="s">
        <v>14</v>
      </c>
      <c r="N7" s="34" t="s">
        <v>15</v>
      </c>
      <c r="O7" s="35" t="s">
        <v>16</v>
      </c>
      <c r="P7" s="35" t="s">
        <v>17</v>
      </c>
      <c r="Q7" s="36" t="s">
        <v>18</v>
      </c>
      <c r="R7" s="37" t="s">
        <v>19</v>
      </c>
      <c r="S7" s="38" t="s">
        <v>20</v>
      </c>
      <c r="T7" s="38" t="s">
        <v>21</v>
      </c>
    </row>
    <row r="8" ht="15.95" customHeight="1">
      <c r="A8" s="342" t="s">
        <v>485</v>
      </c>
      <c r="B8" s="392" t="s">
        <v>22</v>
      </c>
      <c r="C8" s="393" t="s">
        <v>23</v>
      </c>
      <c r="D8" s="394">
        <v>7</v>
      </c>
      <c r="E8" s="395">
        <v>278</v>
      </c>
      <c r="F8" s="396">
        <v>0.80000000000000004</v>
      </c>
      <c r="G8" s="44">
        <f t="shared" ref="G8:G141" si="0">ROUNDDOWN(E8*(1-F8),0)</f>
        <v>55</v>
      </c>
      <c r="H8" s="45">
        <f t="shared" ref="H8:H124" si="1">G8*$C$6</f>
        <v>8.0437499999999993</v>
      </c>
      <c r="I8" s="45">
        <f t="shared" ref="I8:I141" si="2">H8*D8</f>
        <v>56.306249999999991</v>
      </c>
      <c r="J8" s="45">
        <f t="shared" ref="J8:J141" si="3">H8*0.13</f>
        <v>1.0456874999999999</v>
      </c>
      <c r="K8" s="46">
        <f t="shared" ref="K8:K141" si="4">(H8-J8)*D8</f>
        <v>48.986437499999994</v>
      </c>
      <c r="L8" s="47">
        <v>0.20000000000000001</v>
      </c>
      <c r="M8" s="48">
        <f>K8*L8</f>
        <v>9.7972874999999995</v>
      </c>
      <c r="N8" s="49">
        <v>0.050000000000000003</v>
      </c>
      <c r="O8" s="50">
        <f>K8*N8</f>
        <v>2.4493218749999999</v>
      </c>
      <c r="P8" s="49">
        <v>0.050000000000000003</v>
      </c>
      <c r="Q8" s="50">
        <f>K8*P8</f>
        <v>2.4493218749999999</v>
      </c>
      <c r="R8" s="51">
        <f t="shared" ref="R8:R141" si="5">IFERROR(ROUND((K8-M8-O8-Q8)/D8,2),0)</f>
        <v>4.9000000000000004</v>
      </c>
      <c r="S8" s="52">
        <f t="shared" ref="S8:S141" si="6">+D8*R8</f>
        <v>34.300000000000004</v>
      </c>
      <c r="T8" s="53">
        <f>S8/I8</f>
        <v>0.60916860916860938</v>
      </c>
    </row>
    <row r="9" ht="15.95" customHeight="1">
      <c r="A9" s="342" t="s">
        <v>485</v>
      </c>
      <c r="B9" s="392" t="s">
        <v>22</v>
      </c>
      <c r="C9" s="393" t="s">
        <v>23</v>
      </c>
      <c r="D9" s="394">
        <v>6</v>
      </c>
      <c r="E9" s="395">
        <v>278</v>
      </c>
      <c r="F9" s="396">
        <v>0.90000000000000002</v>
      </c>
      <c r="G9" s="44">
        <f t="shared" si="0"/>
        <v>27</v>
      </c>
      <c r="H9" s="45">
        <f t="shared" si="1"/>
        <v>3.9487499999999995</v>
      </c>
      <c r="I9" s="45">
        <f t="shared" si="2"/>
        <v>23.692499999999995</v>
      </c>
      <c r="J9" s="45">
        <f t="shared" si="3"/>
        <v>0.5133375</v>
      </c>
      <c r="K9" s="46">
        <f t="shared" si="4"/>
        <v>20.612474999999996</v>
      </c>
      <c r="L9" s="47">
        <v>0.20000000000000001</v>
      </c>
      <c r="M9" s="48">
        <f>K9*L9</f>
        <v>4.1224949999999998</v>
      </c>
      <c r="N9" s="49">
        <v>0.050000000000000003</v>
      </c>
      <c r="O9" s="50">
        <f>K9*N9</f>
        <v>1.0306237499999999</v>
      </c>
      <c r="P9" s="49">
        <v>0.050000000000000003</v>
      </c>
      <c r="Q9" s="50">
        <f>K9*P9</f>
        <v>1.0306237499999999</v>
      </c>
      <c r="R9" s="51">
        <f t="shared" si="5"/>
        <v>2.3999999999999999</v>
      </c>
      <c r="S9" s="52">
        <f t="shared" si="6"/>
        <v>14.399999999999999</v>
      </c>
      <c r="T9" s="53">
        <f>S9/I9</f>
        <v>0.60778727445394121</v>
      </c>
    </row>
    <row r="10" ht="15.95" customHeight="1">
      <c r="A10" s="342" t="s">
        <v>485</v>
      </c>
      <c r="B10" s="392" t="s">
        <v>26</v>
      </c>
      <c r="C10" s="393" t="s">
        <v>27</v>
      </c>
      <c r="D10" s="394">
        <v>467</v>
      </c>
      <c r="E10" s="395">
        <v>268</v>
      </c>
      <c r="F10" s="396">
        <v>0.83999999999999997</v>
      </c>
      <c r="G10" s="44">
        <f t="shared" si="0"/>
        <v>42</v>
      </c>
      <c r="H10" s="45">
        <f t="shared" si="1"/>
        <v>6.1425000000000001</v>
      </c>
      <c r="I10" s="45">
        <f t="shared" si="2"/>
        <v>2868.5475000000001</v>
      </c>
      <c r="J10" s="45">
        <f t="shared" si="3"/>
        <v>0.79852500000000004</v>
      </c>
      <c r="K10" s="46">
        <f t="shared" si="4"/>
        <v>2495.6363250000004</v>
      </c>
      <c r="L10" s="47">
        <v>0.20000000000000001</v>
      </c>
      <c r="M10" s="48">
        <f>K10*L10</f>
        <v>499.12726500000008</v>
      </c>
      <c r="N10" s="49">
        <v>0.050000000000000003</v>
      </c>
      <c r="O10" s="50">
        <f>K10*N10</f>
        <v>124.78181625000002</v>
      </c>
      <c r="P10" s="49">
        <v>0.050000000000000003</v>
      </c>
      <c r="Q10" s="50">
        <f>K10*P10</f>
        <v>124.78181625000002</v>
      </c>
      <c r="R10" s="51">
        <f t="shared" si="5"/>
        <v>3.7400000000000002</v>
      </c>
      <c r="S10" s="52">
        <f t="shared" si="6"/>
        <v>1746.5800000000002</v>
      </c>
      <c r="T10" s="53">
        <f>S10/I10</f>
        <v>0.60887260887260886</v>
      </c>
    </row>
    <row r="11" ht="15.95" customHeight="1">
      <c r="A11" s="342" t="s">
        <v>485</v>
      </c>
      <c r="B11" s="392" t="s">
        <v>28</v>
      </c>
      <c r="C11" s="393" t="s">
        <v>29</v>
      </c>
      <c r="D11" s="394">
        <v>118</v>
      </c>
      <c r="E11" s="395">
        <v>368</v>
      </c>
      <c r="F11" s="396">
        <v>0.80000000000000004</v>
      </c>
      <c r="G11" s="44">
        <f t="shared" si="0"/>
        <v>73</v>
      </c>
      <c r="H11" s="45">
        <f t="shared" si="1"/>
        <v>10.67625</v>
      </c>
      <c r="I11" s="45">
        <f t="shared" si="2"/>
        <v>1259.7974999999999</v>
      </c>
      <c r="J11" s="45">
        <f t="shared" si="3"/>
        <v>1.3879124999999999</v>
      </c>
      <c r="K11" s="46">
        <f t="shared" si="4"/>
        <v>1096.023825</v>
      </c>
      <c r="L11" s="47">
        <v>0.20000000000000001</v>
      </c>
      <c r="M11" s="48">
        <f>K11*L11</f>
        <v>219.20476500000001</v>
      </c>
      <c r="N11" s="49">
        <v>0.050000000000000003</v>
      </c>
      <c r="O11" s="50">
        <f>K11*N11</f>
        <v>54.801191250000002</v>
      </c>
      <c r="P11" s="49">
        <v>0.050000000000000003</v>
      </c>
      <c r="Q11" s="50">
        <f>K11*P11</f>
        <v>54.801191250000002</v>
      </c>
      <c r="R11" s="51">
        <f t="shared" si="5"/>
        <v>6.5</v>
      </c>
      <c r="S11" s="52">
        <f t="shared" si="6"/>
        <v>767</v>
      </c>
      <c r="T11" s="53">
        <f>S11/I11</f>
        <v>0.60882800608828014</v>
      </c>
    </row>
    <row r="12" ht="15.95" customHeight="1">
      <c r="A12" s="342" t="s">
        <v>485</v>
      </c>
      <c r="B12" s="392" t="s">
        <v>30</v>
      </c>
      <c r="C12" s="393" t="s">
        <v>31</v>
      </c>
      <c r="D12" s="394">
        <v>730</v>
      </c>
      <c r="E12" s="395">
        <v>498</v>
      </c>
      <c r="F12" s="396">
        <v>0.80000000000000004</v>
      </c>
      <c r="G12" s="44">
        <f t="shared" si="0"/>
        <v>99</v>
      </c>
      <c r="H12" s="45">
        <f t="shared" si="1"/>
        <v>14.47875</v>
      </c>
      <c r="I12" s="45">
        <f t="shared" si="2"/>
        <v>10569.487499999999</v>
      </c>
      <c r="J12" s="45">
        <f t="shared" si="3"/>
        <v>1.8822375</v>
      </c>
      <c r="K12" s="46">
        <f t="shared" si="4"/>
        <v>9195.4541250000002</v>
      </c>
      <c r="L12" s="47">
        <v>0.20000000000000001</v>
      </c>
      <c r="M12" s="48">
        <f>K12*L12</f>
        <v>1839.0908250000002</v>
      </c>
      <c r="N12" s="49">
        <v>0.050000000000000003</v>
      </c>
      <c r="O12" s="50">
        <f>K12*N12</f>
        <v>459.77270625000006</v>
      </c>
      <c r="P12" s="49">
        <v>0.050000000000000003</v>
      </c>
      <c r="Q12" s="50">
        <f>K12*P12</f>
        <v>459.77270625000006</v>
      </c>
      <c r="R12" s="51">
        <f t="shared" si="5"/>
        <v>8.8200000000000003</v>
      </c>
      <c r="S12" s="52">
        <f t="shared" si="6"/>
        <v>6438.6000000000004</v>
      </c>
      <c r="T12" s="53">
        <f>S12/I12</f>
        <v>0.60916860916860927</v>
      </c>
    </row>
    <row r="13" ht="15.95" customHeight="1">
      <c r="A13" s="342" t="s">
        <v>485</v>
      </c>
      <c r="B13" s="392" t="s">
        <v>32</v>
      </c>
      <c r="C13" s="393" t="s">
        <v>33</v>
      </c>
      <c r="D13" s="394">
        <v>31</v>
      </c>
      <c r="E13" s="395">
        <v>298</v>
      </c>
      <c r="F13" s="396">
        <v>0</v>
      </c>
      <c r="G13" s="44">
        <f t="shared" si="0"/>
        <v>298</v>
      </c>
      <c r="H13" s="45">
        <f t="shared" si="1"/>
        <v>43.582499999999996</v>
      </c>
      <c r="I13" s="45">
        <f t="shared" si="2"/>
        <v>1351.0574999999999</v>
      </c>
      <c r="J13" s="45">
        <f t="shared" si="3"/>
        <v>5.6657249999999992</v>
      </c>
      <c r="K13" s="46">
        <f t="shared" si="4"/>
        <v>1175.4200249999999</v>
      </c>
      <c r="L13" s="47">
        <v>0.20000000000000001</v>
      </c>
      <c r="M13" s="48">
        <f>K13*L13</f>
        <v>235.08400499999999</v>
      </c>
      <c r="N13" s="49">
        <v>0.050000000000000003</v>
      </c>
      <c r="O13" s="50">
        <f>K13*N13</f>
        <v>58.771001249999998</v>
      </c>
      <c r="P13" s="49">
        <v>0.050000000000000003</v>
      </c>
      <c r="Q13" s="50">
        <f>K13*P13</f>
        <v>58.771001249999998</v>
      </c>
      <c r="R13" s="51">
        <f t="shared" si="5"/>
        <v>26.539999999999999</v>
      </c>
      <c r="S13" s="52">
        <f t="shared" si="6"/>
        <v>822.74000000000001</v>
      </c>
      <c r="T13" s="53">
        <f>S13/I13</f>
        <v>0.60896001835599156</v>
      </c>
    </row>
    <row r="14" ht="15.95" customHeight="1">
      <c r="A14" s="342" t="s">
        <v>485</v>
      </c>
      <c r="B14" s="392" t="s">
        <v>34</v>
      </c>
      <c r="C14" s="393" t="s">
        <v>35</v>
      </c>
      <c r="D14" s="394">
        <v>6</v>
      </c>
      <c r="E14" s="395">
        <v>348</v>
      </c>
      <c r="F14" s="396">
        <v>0</v>
      </c>
      <c r="G14" s="44">
        <f t="shared" si="0"/>
        <v>348</v>
      </c>
      <c r="H14" s="45">
        <f t="shared" si="1"/>
        <v>50.894999999999996</v>
      </c>
      <c r="I14" s="45">
        <f t="shared" si="2"/>
        <v>305.37</v>
      </c>
      <c r="J14" s="45">
        <f t="shared" si="3"/>
        <v>6.6163499999999997</v>
      </c>
      <c r="K14" s="46">
        <f t="shared" si="4"/>
        <v>265.67189999999999</v>
      </c>
      <c r="L14" s="47">
        <v>0.20000000000000001</v>
      </c>
      <c r="M14" s="48">
        <f>K14*L14</f>
        <v>53.13438</v>
      </c>
      <c r="N14" s="49">
        <v>0.050000000000000003</v>
      </c>
      <c r="O14" s="50">
        <f>K14*N14</f>
        <v>13.283595</v>
      </c>
      <c r="P14" s="49">
        <v>0.050000000000000003</v>
      </c>
      <c r="Q14" s="50">
        <f>K14*P14</f>
        <v>13.283595</v>
      </c>
      <c r="R14" s="51">
        <f t="shared" si="5"/>
        <v>31</v>
      </c>
      <c r="S14" s="52">
        <f t="shared" si="6"/>
        <v>186</v>
      </c>
      <c r="T14" s="53">
        <f>S14/I14</f>
        <v>0.60909716082129872</v>
      </c>
    </row>
    <row r="15" ht="15.95" customHeight="1">
      <c r="A15" s="342" t="s">
        <v>485</v>
      </c>
      <c r="B15" s="392" t="s">
        <v>36</v>
      </c>
      <c r="C15" s="393" t="s">
        <v>37</v>
      </c>
      <c r="D15" s="394">
        <v>11</v>
      </c>
      <c r="E15" s="395">
        <v>248</v>
      </c>
      <c r="F15" s="396">
        <v>0.59999999999999998</v>
      </c>
      <c r="G15" s="44">
        <f t="shared" si="0"/>
        <v>99</v>
      </c>
      <c r="H15" s="45">
        <f t="shared" si="1"/>
        <v>14.47875</v>
      </c>
      <c r="I15" s="45">
        <f t="shared" si="2"/>
        <v>159.26624999999999</v>
      </c>
      <c r="J15" s="45">
        <f t="shared" si="3"/>
        <v>1.8822375</v>
      </c>
      <c r="K15" s="46">
        <f t="shared" si="4"/>
        <v>138.56163749999999</v>
      </c>
      <c r="L15" s="47">
        <v>0.20000000000000001</v>
      </c>
      <c r="M15" s="48">
        <f>K15*L15</f>
        <v>27.712327500000001</v>
      </c>
      <c r="N15" s="49">
        <v>0.050000000000000003</v>
      </c>
      <c r="O15" s="50">
        <f>K15*N15</f>
        <v>6.9280818750000002</v>
      </c>
      <c r="P15" s="49">
        <v>0.050000000000000003</v>
      </c>
      <c r="Q15" s="50">
        <f>K15*P15</f>
        <v>6.9280818750000002</v>
      </c>
      <c r="R15" s="51">
        <f t="shared" si="5"/>
        <v>8.8200000000000003</v>
      </c>
      <c r="S15" s="52">
        <f t="shared" si="6"/>
        <v>97.02000000000001</v>
      </c>
      <c r="T15" s="53">
        <f>S15/I15</f>
        <v>0.60916860916860927</v>
      </c>
    </row>
    <row r="16" ht="15.95" customHeight="1">
      <c r="A16" s="342" t="s">
        <v>485</v>
      </c>
      <c r="B16" s="392" t="s">
        <v>38</v>
      </c>
      <c r="C16" s="393" t="s">
        <v>39</v>
      </c>
      <c r="D16" s="394">
        <v>14</v>
      </c>
      <c r="E16" s="395">
        <v>268</v>
      </c>
      <c r="F16" s="396">
        <v>0.90000000000000002</v>
      </c>
      <c r="G16" s="44">
        <f t="shared" si="0"/>
        <v>26</v>
      </c>
      <c r="H16" s="45">
        <f t="shared" si="1"/>
        <v>3.8024999999999998</v>
      </c>
      <c r="I16" s="45">
        <f t="shared" si="2"/>
        <v>53.234999999999999</v>
      </c>
      <c r="J16" s="45">
        <f t="shared" si="3"/>
        <v>0.49432500000000001</v>
      </c>
      <c r="K16" s="46">
        <f t="shared" si="4"/>
        <v>46.314450000000001</v>
      </c>
      <c r="L16" s="47">
        <v>0.20000000000000001</v>
      </c>
      <c r="M16" s="48">
        <f>K16*L16</f>
        <v>9.2628900000000005</v>
      </c>
      <c r="N16" s="49">
        <v>0.050000000000000003</v>
      </c>
      <c r="O16" s="50">
        <f>K16*N16</f>
        <v>2.3157225000000001</v>
      </c>
      <c r="P16" s="49">
        <v>0.050000000000000003</v>
      </c>
      <c r="Q16" s="50">
        <f>K16*P16</f>
        <v>2.3157225000000001</v>
      </c>
      <c r="R16" s="51">
        <f t="shared" si="5"/>
        <v>2.3199999999999998</v>
      </c>
      <c r="S16" s="52">
        <f t="shared" si="6"/>
        <v>32.479999999999997</v>
      </c>
      <c r="T16" s="53">
        <f>S16/I16</f>
        <v>0.61012491781722544</v>
      </c>
    </row>
    <row r="17" ht="15.95" customHeight="1">
      <c r="A17" s="342" t="s">
        <v>485</v>
      </c>
      <c r="B17" s="392" t="s">
        <v>40</v>
      </c>
      <c r="C17" s="393" t="s">
        <v>41</v>
      </c>
      <c r="D17" s="394">
        <v>12</v>
      </c>
      <c r="E17" s="395">
        <v>288</v>
      </c>
      <c r="F17" s="396">
        <v>0.84999999999999998</v>
      </c>
      <c r="G17" s="44">
        <f t="shared" si="0"/>
        <v>43</v>
      </c>
      <c r="H17" s="45">
        <f t="shared" si="1"/>
        <v>6.2887499999999994</v>
      </c>
      <c r="I17" s="45">
        <f t="shared" si="2"/>
        <v>75.464999999999989</v>
      </c>
      <c r="J17" s="45">
        <f t="shared" si="3"/>
        <v>0.81753749999999992</v>
      </c>
      <c r="K17" s="46">
        <f t="shared" si="4"/>
        <v>65.654549999999986</v>
      </c>
      <c r="L17" s="47">
        <v>0.20000000000000001</v>
      </c>
      <c r="M17" s="48">
        <f>K17*L17</f>
        <v>13.130909999999998</v>
      </c>
      <c r="N17" s="49">
        <v>0.050000000000000003</v>
      </c>
      <c r="O17" s="50">
        <f>K17*N17</f>
        <v>3.2827274999999996</v>
      </c>
      <c r="P17" s="49">
        <v>0.050000000000000003</v>
      </c>
      <c r="Q17" s="50">
        <f>K17*P17</f>
        <v>3.2827274999999996</v>
      </c>
      <c r="R17" s="51">
        <f t="shared" si="5"/>
        <v>3.8300000000000001</v>
      </c>
      <c r="S17" s="52">
        <f t="shared" si="6"/>
        <v>45.960000000000001</v>
      </c>
      <c r="T17" s="53">
        <f>S17/I17</f>
        <v>0.60902405088451605</v>
      </c>
    </row>
    <row r="18" ht="15.95" customHeight="1">
      <c r="A18" s="342" t="s">
        <v>485</v>
      </c>
      <c r="B18" s="392" t="s">
        <v>292</v>
      </c>
      <c r="C18" s="393" t="s">
        <v>293</v>
      </c>
      <c r="D18" s="394">
        <v>10</v>
      </c>
      <c r="E18" s="395">
        <v>298</v>
      </c>
      <c r="F18" s="396">
        <v>0.40000000000000002</v>
      </c>
      <c r="G18" s="44">
        <f t="shared" si="0"/>
        <v>178</v>
      </c>
      <c r="H18" s="45">
        <f t="shared" si="1"/>
        <v>26.032499999999999</v>
      </c>
      <c r="I18" s="45">
        <f t="shared" si="2"/>
        <v>260.32499999999999</v>
      </c>
      <c r="J18" s="45">
        <f t="shared" si="3"/>
        <v>3.3842249999999998</v>
      </c>
      <c r="K18" s="46">
        <f t="shared" si="4"/>
        <v>226.48274999999998</v>
      </c>
      <c r="L18" s="47">
        <v>0.20000000000000001</v>
      </c>
      <c r="M18" s="48">
        <f>K18*L18</f>
        <v>45.296549999999996</v>
      </c>
      <c r="N18" s="49">
        <v>0.050000000000000003</v>
      </c>
      <c r="O18" s="50">
        <f>K18*N18</f>
        <v>11.324137499999999</v>
      </c>
      <c r="P18" s="49">
        <v>0.050000000000000003</v>
      </c>
      <c r="Q18" s="50">
        <f>K18*P18</f>
        <v>11.324137499999999</v>
      </c>
      <c r="R18" s="51">
        <f t="shared" si="5"/>
        <v>15.85</v>
      </c>
      <c r="S18" s="52">
        <f t="shared" si="6"/>
        <v>158.5</v>
      </c>
      <c r="T18" s="53">
        <f>S18/I18</f>
        <v>0.60885431671948531</v>
      </c>
    </row>
    <row r="19" ht="15.95" customHeight="1">
      <c r="A19" s="342" t="s">
        <v>485</v>
      </c>
      <c r="B19" s="392" t="s">
        <v>294</v>
      </c>
      <c r="C19" s="393" t="s">
        <v>295</v>
      </c>
      <c r="D19" s="394">
        <v>11</v>
      </c>
      <c r="E19" s="395">
        <v>398</v>
      </c>
      <c r="F19" s="396">
        <v>0.40000000000000002</v>
      </c>
      <c r="G19" s="44">
        <f t="shared" si="0"/>
        <v>238</v>
      </c>
      <c r="H19" s="45">
        <f t="shared" si="1"/>
        <v>34.807499999999997</v>
      </c>
      <c r="I19" s="45">
        <f t="shared" si="2"/>
        <v>382.88249999999999</v>
      </c>
      <c r="J19" s="45">
        <f t="shared" si="3"/>
        <v>4.5249749999999995</v>
      </c>
      <c r="K19" s="46">
        <f t="shared" si="4"/>
        <v>333.107775</v>
      </c>
      <c r="L19" s="47">
        <v>0.20000000000000001</v>
      </c>
      <c r="M19" s="48">
        <f>K19*L19</f>
        <v>66.621555000000001</v>
      </c>
      <c r="N19" s="49">
        <v>0.050000000000000003</v>
      </c>
      <c r="O19" s="50">
        <f>K19*N19</f>
        <v>16.65538875</v>
      </c>
      <c r="P19" s="49">
        <v>0.050000000000000003</v>
      </c>
      <c r="Q19" s="50">
        <f>K19*P19</f>
        <v>16.65538875</v>
      </c>
      <c r="R19" s="51">
        <f t="shared" si="5"/>
        <v>21.199999999999999</v>
      </c>
      <c r="S19" s="52">
        <f t="shared" si="6"/>
        <v>233.19999999999999</v>
      </c>
      <c r="T19" s="53">
        <f>S19/I19</f>
        <v>0.60906413847590313</v>
      </c>
    </row>
    <row r="20" ht="15.95" customHeight="1">
      <c r="A20" s="342" t="s">
        <v>485</v>
      </c>
      <c r="B20" s="392" t="s">
        <v>296</v>
      </c>
      <c r="C20" s="393" t="s">
        <v>297</v>
      </c>
      <c r="D20" s="394">
        <v>22</v>
      </c>
      <c r="E20" s="395">
        <v>498</v>
      </c>
      <c r="F20" s="396">
        <v>0.40000000000000002</v>
      </c>
      <c r="G20" s="44">
        <f t="shared" si="0"/>
        <v>298</v>
      </c>
      <c r="H20" s="45">
        <f t="shared" si="1"/>
        <v>43.582499999999996</v>
      </c>
      <c r="I20" s="45">
        <f t="shared" si="2"/>
        <v>958.81499999999994</v>
      </c>
      <c r="J20" s="45">
        <f t="shared" si="3"/>
        <v>5.6657249999999992</v>
      </c>
      <c r="K20" s="46">
        <f t="shared" si="4"/>
        <v>834.16904999999986</v>
      </c>
      <c r="L20" s="47">
        <v>0.20000000000000001</v>
      </c>
      <c r="M20" s="48">
        <f>K20*L20</f>
        <v>166.83380999999997</v>
      </c>
      <c r="N20" s="49">
        <v>0.050000000000000003</v>
      </c>
      <c r="O20" s="50">
        <f>K20*N20</f>
        <v>41.708452499999993</v>
      </c>
      <c r="P20" s="49">
        <v>0.050000000000000003</v>
      </c>
      <c r="Q20" s="50">
        <f>K20*P20</f>
        <v>41.708452499999993</v>
      </c>
      <c r="R20" s="51">
        <f t="shared" si="5"/>
        <v>26.539999999999999</v>
      </c>
      <c r="S20" s="52">
        <f t="shared" si="6"/>
        <v>583.88</v>
      </c>
      <c r="T20" s="53">
        <f>S20/I20</f>
        <v>0.60896001835599156</v>
      </c>
    </row>
    <row r="21" ht="15.95" customHeight="1">
      <c r="A21" s="342" t="s">
        <v>485</v>
      </c>
      <c r="B21" s="392" t="s">
        <v>42</v>
      </c>
      <c r="C21" s="393" t="s">
        <v>43</v>
      </c>
      <c r="D21" s="394">
        <v>2</v>
      </c>
      <c r="E21" s="395">
        <v>198</v>
      </c>
      <c r="F21" s="396">
        <v>0.75</v>
      </c>
      <c r="G21" s="44">
        <f t="shared" si="0"/>
        <v>49</v>
      </c>
      <c r="H21" s="45">
        <f t="shared" si="1"/>
        <v>7.1662499999999998</v>
      </c>
      <c r="I21" s="45">
        <f t="shared" si="2"/>
        <v>14.3325</v>
      </c>
      <c r="J21" s="45">
        <f t="shared" si="3"/>
        <v>0.93161249999999995</v>
      </c>
      <c r="K21" s="46">
        <f t="shared" si="4"/>
        <v>12.469275</v>
      </c>
      <c r="L21" s="47">
        <v>0.20000000000000001</v>
      </c>
      <c r="M21" s="48">
        <f>K21*L21</f>
        <v>2.4938549999999999</v>
      </c>
      <c r="N21" s="49">
        <v>0.050000000000000003</v>
      </c>
      <c r="O21" s="50">
        <f>K21*N21</f>
        <v>0.62346374999999998</v>
      </c>
      <c r="P21" s="49">
        <v>0.050000000000000003</v>
      </c>
      <c r="Q21" s="50">
        <f>K21*P21</f>
        <v>0.62346374999999998</v>
      </c>
      <c r="R21" s="51">
        <f t="shared" si="5"/>
        <v>4.3600000000000003</v>
      </c>
      <c r="S21" s="52">
        <f t="shared" si="6"/>
        <v>8.7200000000000006</v>
      </c>
      <c r="T21" s="53">
        <f>S21/I21</f>
        <v>0.60840746555032277</v>
      </c>
    </row>
    <row r="22" ht="15.95" customHeight="1">
      <c r="A22" s="342" t="s">
        <v>485</v>
      </c>
      <c r="B22" s="392" t="s">
        <v>42</v>
      </c>
      <c r="C22" s="393" t="s">
        <v>43</v>
      </c>
      <c r="D22" s="394">
        <v>51</v>
      </c>
      <c r="E22" s="395">
        <v>198</v>
      </c>
      <c r="F22" s="396">
        <v>0.88</v>
      </c>
      <c r="G22" s="44">
        <f t="shared" si="0"/>
        <v>23</v>
      </c>
      <c r="H22" s="45">
        <f t="shared" si="1"/>
        <v>3.3637499999999996</v>
      </c>
      <c r="I22" s="45">
        <f t="shared" si="2"/>
        <v>171.55124999999998</v>
      </c>
      <c r="J22" s="45">
        <f t="shared" si="3"/>
        <v>0.43728749999999994</v>
      </c>
      <c r="K22" s="46">
        <f t="shared" si="4"/>
        <v>149.24958749999996</v>
      </c>
      <c r="L22" s="47">
        <v>0.20000000000000001</v>
      </c>
      <c r="M22" s="48">
        <f>K22*L22</f>
        <v>29.849917499999993</v>
      </c>
      <c r="N22" s="49">
        <v>0.050000000000000003</v>
      </c>
      <c r="O22" s="50">
        <f>K22*N22</f>
        <v>7.4624793749999982</v>
      </c>
      <c r="P22" s="49">
        <v>0.050000000000000003</v>
      </c>
      <c r="Q22" s="50">
        <f>K22*P22</f>
        <v>7.4624793749999982</v>
      </c>
      <c r="R22" s="51">
        <f t="shared" si="5"/>
        <v>2.0499999999999998</v>
      </c>
      <c r="S22" s="52">
        <f t="shared" si="6"/>
        <v>104.55</v>
      </c>
      <c r="T22" s="53">
        <f>S22/I22</f>
        <v>0.60943887030843558</v>
      </c>
    </row>
    <row r="23" ht="15.95" customHeight="1">
      <c r="A23" s="342" t="s">
        <v>485</v>
      </c>
      <c r="B23" s="392" t="s">
        <v>44</v>
      </c>
      <c r="C23" s="393" t="s">
        <v>45</v>
      </c>
      <c r="D23" s="394">
        <v>2</v>
      </c>
      <c r="E23" s="395">
        <v>298</v>
      </c>
      <c r="F23" s="396">
        <v>0.75</v>
      </c>
      <c r="G23" s="44">
        <f t="shared" si="0"/>
        <v>74</v>
      </c>
      <c r="H23" s="45">
        <f t="shared" si="1"/>
        <v>10.8225</v>
      </c>
      <c r="I23" s="45">
        <f t="shared" si="2"/>
        <v>21.645</v>
      </c>
      <c r="J23" s="45">
        <f t="shared" si="3"/>
        <v>1.406925</v>
      </c>
      <c r="K23" s="46">
        <f t="shared" si="4"/>
        <v>18.831150000000001</v>
      </c>
      <c r="L23" s="47">
        <v>0.20000000000000001</v>
      </c>
      <c r="M23" s="48">
        <f>K23*L23</f>
        <v>3.7662300000000002</v>
      </c>
      <c r="N23" s="49">
        <v>0.050000000000000003</v>
      </c>
      <c r="O23" s="50">
        <f>K23*N23</f>
        <v>0.94155750000000005</v>
      </c>
      <c r="P23" s="49">
        <v>0.050000000000000003</v>
      </c>
      <c r="Q23" s="50">
        <f>K23*P23</f>
        <v>0.94155750000000005</v>
      </c>
      <c r="R23" s="51">
        <f t="shared" si="5"/>
        <v>6.5899999999999999</v>
      </c>
      <c r="S23" s="52">
        <f t="shared" si="6"/>
        <v>13.18</v>
      </c>
      <c r="T23" s="53">
        <f>S23/I23</f>
        <v>0.60891660891660893</v>
      </c>
    </row>
    <row r="24" ht="15.95" customHeight="1">
      <c r="A24" s="342" t="s">
        <v>485</v>
      </c>
      <c r="B24" s="392" t="s">
        <v>44</v>
      </c>
      <c r="C24" s="393" t="s">
        <v>45</v>
      </c>
      <c r="D24" s="394">
        <v>14</v>
      </c>
      <c r="E24" s="395">
        <v>298</v>
      </c>
      <c r="F24" s="396">
        <v>0.83999999999999997</v>
      </c>
      <c r="G24" s="44">
        <f t="shared" si="0"/>
        <v>47</v>
      </c>
      <c r="H24" s="45">
        <f t="shared" si="1"/>
        <v>6.8737499999999994</v>
      </c>
      <c r="I24" s="45">
        <f t="shared" si="2"/>
        <v>96.232499999999987</v>
      </c>
      <c r="J24" s="45">
        <f t="shared" si="3"/>
        <v>0.89358749999999998</v>
      </c>
      <c r="K24" s="46">
        <f t="shared" si="4"/>
        <v>83.722274999999996</v>
      </c>
      <c r="L24" s="47">
        <v>0.20000000000000001</v>
      </c>
      <c r="M24" s="48">
        <f>K24*L24</f>
        <v>16.744454999999999</v>
      </c>
      <c r="N24" s="49">
        <v>0.050000000000000003</v>
      </c>
      <c r="O24" s="50">
        <f>K24*N24</f>
        <v>4.1861137499999996</v>
      </c>
      <c r="P24" s="49">
        <v>0.050000000000000003</v>
      </c>
      <c r="Q24" s="50">
        <f>K24*P24</f>
        <v>4.1861137499999996</v>
      </c>
      <c r="R24" s="51">
        <f t="shared" si="5"/>
        <v>4.1900000000000004</v>
      </c>
      <c r="S24" s="52">
        <f t="shared" si="6"/>
        <v>58.660000000000004</v>
      </c>
      <c r="T24" s="53">
        <f>S24/I24</f>
        <v>0.60956537552282242</v>
      </c>
    </row>
    <row r="25" ht="15.95" customHeight="1">
      <c r="A25" s="342" t="s">
        <v>485</v>
      </c>
      <c r="B25" s="392" t="s">
        <v>46</v>
      </c>
      <c r="C25" s="393" t="s">
        <v>47</v>
      </c>
      <c r="D25" s="394">
        <v>56</v>
      </c>
      <c r="E25" s="395">
        <v>398</v>
      </c>
      <c r="F25" s="396">
        <v>0.81999999999999995</v>
      </c>
      <c r="G25" s="44">
        <f t="shared" si="0"/>
        <v>71</v>
      </c>
      <c r="H25" s="45">
        <f t="shared" si="1"/>
        <v>10.383749999999999</v>
      </c>
      <c r="I25" s="45">
        <f t="shared" si="2"/>
        <v>581.49000000000001</v>
      </c>
      <c r="J25" s="45">
        <f t="shared" si="3"/>
        <v>1.3498874999999999</v>
      </c>
      <c r="K25" s="46">
        <f t="shared" si="4"/>
        <v>505.8963</v>
      </c>
      <c r="L25" s="47">
        <v>0.20000000000000001</v>
      </c>
      <c r="M25" s="48">
        <f>K25*L25</f>
        <v>101.17926</v>
      </c>
      <c r="N25" s="49">
        <v>0.050000000000000003</v>
      </c>
      <c r="O25" s="50">
        <f>K25*N25</f>
        <v>25.294815</v>
      </c>
      <c r="P25" s="49">
        <v>0.050000000000000003</v>
      </c>
      <c r="Q25" s="50">
        <f>K25*P25</f>
        <v>25.294815</v>
      </c>
      <c r="R25" s="51">
        <f t="shared" si="5"/>
        <v>6.3200000000000003</v>
      </c>
      <c r="S25" s="52">
        <f t="shared" si="6"/>
        <v>353.92000000000002</v>
      </c>
      <c r="T25" s="53">
        <f>S25/I25</f>
        <v>0.60864331286866502</v>
      </c>
    </row>
    <row r="26" ht="15.95" customHeight="1">
      <c r="A26" s="342" t="s">
        <v>485</v>
      </c>
      <c r="B26" s="392" t="s">
        <v>48</v>
      </c>
      <c r="C26" s="393" t="s">
        <v>49</v>
      </c>
      <c r="D26" s="394">
        <v>549</v>
      </c>
      <c r="E26" s="395">
        <v>268</v>
      </c>
      <c r="F26" s="396">
        <v>0.84999999999999998</v>
      </c>
      <c r="G26" s="44">
        <f t="shared" si="0"/>
        <v>40</v>
      </c>
      <c r="H26" s="45">
        <f t="shared" si="1"/>
        <v>5.8499999999999996</v>
      </c>
      <c r="I26" s="45">
        <f t="shared" si="2"/>
        <v>3211.6499999999996</v>
      </c>
      <c r="J26" s="45">
        <f t="shared" si="3"/>
        <v>0.76049999999999995</v>
      </c>
      <c r="K26" s="46">
        <f t="shared" si="4"/>
        <v>2794.1354999999994</v>
      </c>
      <c r="L26" s="47">
        <v>0.20000000000000001</v>
      </c>
      <c r="M26" s="48">
        <f>K26*L26</f>
        <v>558.82709999999986</v>
      </c>
      <c r="N26" s="49">
        <v>0.050000000000000003</v>
      </c>
      <c r="O26" s="50">
        <f>K26*N26</f>
        <v>139.70677499999996</v>
      </c>
      <c r="P26" s="49">
        <v>0.050000000000000003</v>
      </c>
      <c r="Q26" s="50">
        <f>K26*P26</f>
        <v>139.70677499999996</v>
      </c>
      <c r="R26" s="51">
        <f t="shared" si="5"/>
        <v>3.5600000000000001</v>
      </c>
      <c r="S26" s="52">
        <f t="shared" si="6"/>
        <v>1954.4400000000001</v>
      </c>
      <c r="T26" s="53">
        <f>S26/I26</f>
        <v>0.60854700854700861</v>
      </c>
    </row>
    <row r="27" ht="15.95" customHeight="1">
      <c r="A27" s="342" t="s">
        <v>485</v>
      </c>
      <c r="B27" s="392" t="s">
        <v>48</v>
      </c>
      <c r="C27" s="393" t="s">
        <v>49</v>
      </c>
      <c r="D27" s="394">
        <v>142</v>
      </c>
      <c r="E27" s="395">
        <v>268</v>
      </c>
      <c r="F27" s="396">
        <v>0.90000000000000002</v>
      </c>
      <c r="G27" s="44">
        <f t="shared" si="0"/>
        <v>26</v>
      </c>
      <c r="H27" s="45">
        <f t="shared" si="1"/>
        <v>3.8024999999999998</v>
      </c>
      <c r="I27" s="45">
        <f t="shared" si="2"/>
        <v>539.95499999999993</v>
      </c>
      <c r="J27" s="45">
        <f t="shared" si="3"/>
        <v>0.49432500000000001</v>
      </c>
      <c r="K27" s="46">
        <f t="shared" si="4"/>
        <v>469.76085</v>
      </c>
      <c r="L27" s="47">
        <v>0.20000000000000001</v>
      </c>
      <c r="M27" s="48">
        <f>K27*L27</f>
        <v>93.95217000000001</v>
      </c>
      <c r="N27" s="49">
        <v>0.050000000000000003</v>
      </c>
      <c r="O27" s="50">
        <f>K27*N27</f>
        <v>23.488042500000002</v>
      </c>
      <c r="P27" s="49">
        <v>0.050000000000000003</v>
      </c>
      <c r="Q27" s="50">
        <f>K27*P27</f>
        <v>23.488042500000002</v>
      </c>
      <c r="R27" s="51">
        <f t="shared" si="5"/>
        <v>2.3199999999999998</v>
      </c>
      <c r="S27" s="52">
        <f t="shared" si="6"/>
        <v>329.44</v>
      </c>
      <c r="T27" s="53">
        <f>S27/I27</f>
        <v>0.61012491781722555</v>
      </c>
    </row>
    <row r="28" ht="15.95" customHeight="1">
      <c r="A28" s="342" t="s">
        <v>485</v>
      </c>
      <c r="B28" s="392" t="s">
        <v>50</v>
      </c>
      <c r="C28" s="393" t="s">
        <v>602</v>
      </c>
      <c r="D28" s="394">
        <v>347</v>
      </c>
      <c r="E28" s="395">
        <v>368</v>
      </c>
      <c r="F28" s="396">
        <v>0.84999999999999998</v>
      </c>
      <c r="G28" s="44">
        <f t="shared" si="0"/>
        <v>55</v>
      </c>
      <c r="H28" s="45">
        <f t="shared" si="1"/>
        <v>8.0437499999999993</v>
      </c>
      <c r="I28" s="45">
        <f t="shared" si="2"/>
        <v>2791.1812499999996</v>
      </c>
      <c r="J28" s="45">
        <f t="shared" si="3"/>
        <v>1.0456874999999999</v>
      </c>
      <c r="K28" s="46">
        <f t="shared" si="4"/>
        <v>2428.3276874999997</v>
      </c>
      <c r="L28" s="47">
        <v>0.20000000000000001</v>
      </c>
      <c r="M28" s="48">
        <f>K28*L28</f>
        <v>485.66553749999997</v>
      </c>
      <c r="N28" s="49">
        <v>0.050000000000000003</v>
      </c>
      <c r="O28" s="50">
        <f>K28*N28</f>
        <v>121.41638437499999</v>
      </c>
      <c r="P28" s="49">
        <v>0.050000000000000003</v>
      </c>
      <c r="Q28" s="50">
        <f>K28*P28</f>
        <v>121.41638437499999</v>
      </c>
      <c r="R28" s="51">
        <f t="shared" si="5"/>
        <v>4.9000000000000004</v>
      </c>
      <c r="S28" s="52">
        <f t="shared" si="6"/>
        <v>1700.3000000000002</v>
      </c>
      <c r="T28" s="53">
        <f>S28/I28</f>
        <v>0.60916860916860927</v>
      </c>
    </row>
    <row r="29" ht="15.95" customHeight="1">
      <c r="A29" s="342" t="s">
        <v>485</v>
      </c>
      <c r="B29" s="392" t="s">
        <v>50</v>
      </c>
      <c r="C29" s="393" t="s">
        <v>602</v>
      </c>
      <c r="D29" s="394">
        <v>507</v>
      </c>
      <c r="E29" s="395">
        <v>368</v>
      </c>
      <c r="F29" s="396">
        <v>0.90000000000000002</v>
      </c>
      <c r="G29" s="44">
        <f t="shared" si="0"/>
        <v>36</v>
      </c>
      <c r="H29" s="45">
        <f t="shared" si="1"/>
        <v>5.2649999999999997</v>
      </c>
      <c r="I29" s="45">
        <f t="shared" si="2"/>
        <v>2669.355</v>
      </c>
      <c r="J29" s="45">
        <f t="shared" si="3"/>
        <v>0.68445</v>
      </c>
      <c r="K29" s="46">
        <f t="shared" si="4"/>
        <v>2322.3388499999996</v>
      </c>
      <c r="L29" s="47">
        <v>0.20000000000000001</v>
      </c>
      <c r="M29" s="48">
        <f>K29*L29</f>
        <v>464.46776999999997</v>
      </c>
      <c r="N29" s="49">
        <v>0.050000000000000003</v>
      </c>
      <c r="O29" s="50">
        <f>K29*N29</f>
        <v>116.11694249999999</v>
      </c>
      <c r="P29" s="49">
        <v>0.050000000000000003</v>
      </c>
      <c r="Q29" s="50">
        <f>K29*P29</f>
        <v>116.11694249999999</v>
      </c>
      <c r="R29" s="51">
        <f t="shared" si="5"/>
        <v>3.21</v>
      </c>
      <c r="S29" s="52">
        <f t="shared" si="6"/>
        <v>1627.47</v>
      </c>
      <c r="T29" s="53">
        <f>S29/I29</f>
        <v>0.6096866096866097</v>
      </c>
    </row>
    <row r="30" ht="15.95" customHeight="1">
      <c r="A30" s="342" t="s">
        <v>485</v>
      </c>
      <c r="B30" s="392" t="s">
        <v>566</v>
      </c>
      <c r="C30" s="393" t="s">
        <v>567</v>
      </c>
      <c r="D30" s="394">
        <v>3</v>
      </c>
      <c r="E30" s="395">
        <v>268</v>
      </c>
      <c r="F30" s="396">
        <v>0</v>
      </c>
      <c r="G30" s="44">
        <f t="shared" si="0"/>
        <v>268</v>
      </c>
      <c r="H30" s="45">
        <f t="shared" si="1"/>
        <v>39.195</v>
      </c>
      <c r="I30" s="45">
        <f t="shared" si="2"/>
        <v>117.58500000000001</v>
      </c>
      <c r="J30" s="45">
        <f t="shared" si="3"/>
        <v>5.0953499999999998</v>
      </c>
      <c r="K30" s="46">
        <f t="shared" si="4"/>
        <v>102.29894999999999</v>
      </c>
      <c r="L30" s="47">
        <v>0.20000000000000001</v>
      </c>
      <c r="M30" s="48">
        <f>K30*L30</f>
        <v>20.459789999999998</v>
      </c>
      <c r="N30" s="49">
        <v>0.050000000000000003</v>
      </c>
      <c r="O30" s="50">
        <f>K30*N30</f>
        <v>5.1149474999999995</v>
      </c>
      <c r="P30" s="49">
        <v>0.050000000000000003</v>
      </c>
      <c r="Q30" s="50">
        <f>K30*P30</f>
        <v>5.1149474999999995</v>
      </c>
      <c r="R30" s="51">
        <f t="shared" si="5"/>
        <v>23.870000000000001</v>
      </c>
      <c r="S30" s="52">
        <f t="shared" si="6"/>
        <v>71.609999999999999</v>
      </c>
      <c r="T30" s="53">
        <f>S30/I30</f>
        <v>0.60900625079729553</v>
      </c>
    </row>
    <row r="31" ht="15.95" customHeight="1">
      <c r="A31" s="342" t="s">
        <v>485</v>
      </c>
      <c r="B31" s="392" t="s">
        <v>566</v>
      </c>
      <c r="C31" s="393" t="s">
        <v>567</v>
      </c>
      <c r="D31" s="394">
        <v>47</v>
      </c>
      <c r="E31" s="395">
        <v>268</v>
      </c>
      <c r="F31" s="396">
        <v>0.25</v>
      </c>
      <c r="G31" s="44">
        <f t="shared" si="0"/>
        <v>201</v>
      </c>
      <c r="H31" s="45">
        <f t="shared" si="1"/>
        <v>29.396249999999998</v>
      </c>
      <c r="I31" s="45">
        <f t="shared" si="2"/>
        <v>1381.62375</v>
      </c>
      <c r="J31" s="45">
        <f t="shared" si="3"/>
        <v>3.8215124999999999</v>
      </c>
      <c r="K31" s="46">
        <f t="shared" si="4"/>
        <v>1202.0126624999998</v>
      </c>
      <c r="L31" s="47">
        <v>0.20000000000000001</v>
      </c>
      <c r="M31" s="48">
        <f>K31*L31</f>
        <v>240.40253249999998</v>
      </c>
      <c r="N31" s="49">
        <v>0.050000000000000003</v>
      </c>
      <c r="O31" s="50">
        <f>K31*N31</f>
        <v>60.100633124999995</v>
      </c>
      <c r="P31" s="49">
        <v>0.050000000000000003</v>
      </c>
      <c r="Q31" s="50">
        <f>K31*P31</f>
        <v>60.100633124999995</v>
      </c>
      <c r="R31" s="51">
        <f t="shared" si="5"/>
        <v>17.899999999999999</v>
      </c>
      <c r="S31" s="52">
        <f t="shared" si="6"/>
        <v>841.29999999999995</v>
      </c>
      <c r="T31" s="53">
        <f>S31/I31</f>
        <v>0.6089212059361313</v>
      </c>
    </row>
    <row r="32" ht="15.95" customHeight="1">
      <c r="A32" s="342" t="s">
        <v>485</v>
      </c>
      <c r="B32" s="392" t="s">
        <v>568</v>
      </c>
      <c r="C32" s="393" t="s">
        <v>569</v>
      </c>
      <c r="D32" s="394">
        <v>14</v>
      </c>
      <c r="E32" s="395">
        <v>398</v>
      </c>
      <c r="F32" s="396">
        <v>0.25</v>
      </c>
      <c r="G32" s="44">
        <f t="shared" si="0"/>
        <v>298</v>
      </c>
      <c r="H32" s="45">
        <f t="shared" si="1"/>
        <v>43.582499999999996</v>
      </c>
      <c r="I32" s="45">
        <f t="shared" si="2"/>
        <v>610.15499999999997</v>
      </c>
      <c r="J32" s="45">
        <f t="shared" si="3"/>
        <v>5.6657249999999992</v>
      </c>
      <c r="K32" s="46">
        <f t="shared" si="4"/>
        <v>530.83484999999996</v>
      </c>
      <c r="L32" s="47">
        <v>0.20000000000000001</v>
      </c>
      <c r="M32" s="48">
        <f>K32*L32</f>
        <v>106.16696999999999</v>
      </c>
      <c r="N32" s="49">
        <v>0.050000000000000003</v>
      </c>
      <c r="O32" s="50">
        <f>K32*N32</f>
        <v>26.541742499999998</v>
      </c>
      <c r="P32" s="49">
        <v>0.050000000000000003</v>
      </c>
      <c r="Q32" s="50">
        <f>K32*P32</f>
        <v>26.541742499999998</v>
      </c>
      <c r="R32" s="51">
        <f t="shared" si="5"/>
        <v>26.539999999999999</v>
      </c>
      <c r="S32" s="52">
        <f t="shared" si="6"/>
        <v>371.56</v>
      </c>
      <c r="T32" s="53">
        <f>S32/I32</f>
        <v>0.60896001835599156</v>
      </c>
    </row>
    <row r="33" ht="15.95" customHeight="1">
      <c r="A33" s="342" t="s">
        <v>485</v>
      </c>
      <c r="B33" s="392" t="s">
        <v>570</v>
      </c>
      <c r="C33" s="393" t="s">
        <v>571</v>
      </c>
      <c r="D33" s="394">
        <v>18</v>
      </c>
      <c r="E33" s="395">
        <v>468</v>
      </c>
      <c r="F33" s="396">
        <v>0.25</v>
      </c>
      <c r="G33" s="44">
        <f t="shared" si="0"/>
        <v>351</v>
      </c>
      <c r="H33" s="45">
        <f t="shared" si="1"/>
        <v>51.333749999999995</v>
      </c>
      <c r="I33" s="45">
        <f t="shared" si="2"/>
        <v>924.00749999999994</v>
      </c>
      <c r="J33" s="45">
        <f t="shared" si="3"/>
        <v>6.6733874999999996</v>
      </c>
      <c r="K33" s="46">
        <f t="shared" si="4"/>
        <v>803.88652500000001</v>
      </c>
      <c r="L33" s="47">
        <v>0.20000000000000001</v>
      </c>
      <c r="M33" s="48">
        <f>K33*L33</f>
        <v>160.77730500000001</v>
      </c>
      <c r="N33" s="49">
        <v>0.050000000000000003</v>
      </c>
      <c r="O33" s="50">
        <f>K33*N33</f>
        <v>40.194326250000003</v>
      </c>
      <c r="P33" s="49">
        <v>0.050000000000000003</v>
      </c>
      <c r="Q33" s="50">
        <f>K33*P33</f>
        <v>40.194326250000003</v>
      </c>
      <c r="R33" s="51">
        <f t="shared" si="5"/>
        <v>31.260000000000002</v>
      </c>
      <c r="S33" s="52">
        <f t="shared" si="6"/>
        <v>562.68000000000006</v>
      </c>
      <c r="T33" s="53">
        <f>S33/I33</f>
        <v>0.60895609613558344</v>
      </c>
    </row>
    <row r="34" ht="15.95" customHeight="1">
      <c r="A34" s="342" t="s">
        <v>485</v>
      </c>
      <c r="B34" s="392" t="s">
        <v>52</v>
      </c>
      <c r="C34" s="393" t="s">
        <v>53</v>
      </c>
      <c r="D34" s="394">
        <v>52</v>
      </c>
      <c r="E34" s="395">
        <v>198</v>
      </c>
      <c r="F34" s="396">
        <v>0</v>
      </c>
      <c r="G34" s="44">
        <f t="shared" si="0"/>
        <v>198</v>
      </c>
      <c r="H34" s="45">
        <f t="shared" si="1"/>
        <v>28.9575</v>
      </c>
      <c r="I34" s="45">
        <f t="shared" si="2"/>
        <v>1505.79</v>
      </c>
      <c r="J34" s="45">
        <f t="shared" si="3"/>
        <v>3.764475</v>
      </c>
      <c r="K34" s="46">
        <f t="shared" si="4"/>
        <v>1310.0373</v>
      </c>
      <c r="L34" s="47">
        <v>0.20000000000000001</v>
      </c>
      <c r="M34" s="48">
        <f>K34*L34</f>
        <v>262.00745999999998</v>
      </c>
      <c r="N34" s="49">
        <v>0.050000000000000003</v>
      </c>
      <c r="O34" s="50">
        <f>K34*N34</f>
        <v>65.501864999999995</v>
      </c>
      <c r="P34" s="49">
        <v>0.050000000000000003</v>
      </c>
      <c r="Q34" s="50">
        <f>K34*P34</f>
        <v>65.501864999999995</v>
      </c>
      <c r="R34" s="51">
        <f t="shared" si="5"/>
        <v>17.640000000000001</v>
      </c>
      <c r="S34" s="52">
        <f t="shared" si="6"/>
        <v>917.27999999999997</v>
      </c>
      <c r="T34" s="53">
        <f>S34/I34</f>
        <v>0.60916860916860915</v>
      </c>
    </row>
    <row r="35" ht="15.95" customHeight="1">
      <c r="A35" s="342" t="s">
        <v>485</v>
      </c>
      <c r="B35" s="392" t="s">
        <v>52</v>
      </c>
      <c r="C35" s="393" t="s">
        <v>53</v>
      </c>
      <c r="D35" s="394">
        <v>3657</v>
      </c>
      <c r="E35" s="395">
        <v>198</v>
      </c>
      <c r="F35" s="396">
        <v>0.5</v>
      </c>
      <c r="G35" s="44">
        <f t="shared" si="0"/>
        <v>99</v>
      </c>
      <c r="H35" s="45">
        <f t="shared" si="1"/>
        <v>14.47875</v>
      </c>
      <c r="I35" s="45">
        <f t="shared" si="2"/>
        <v>52948.78875</v>
      </c>
      <c r="J35" s="45">
        <f t="shared" si="3"/>
        <v>1.8822375</v>
      </c>
      <c r="K35" s="46">
        <f t="shared" si="4"/>
        <v>46065.446212499999</v>
      </c>
      <c r="L35" s="47">
        <v>0.20000000000000001</v>
      </c>
      <c r="M35" s="48">
        <f>K35*L35</f>
        <v>9213.0892425000002</v>
      </c>
      <c r="N35" s="49">
        <v>0.050000000000000003</v>
      </c>
      <c r="O35" s="50">
        <f>K35*N35</f>
        <v>2303.272310625</v>
      </c>
      <c r="P35" s="49">
        <v>0.050000000000000003</v>
      </c>
      <c r="Q35" s="50">
        <f>K35*P35</f>
        <v>2303.272310625</v>
      </c>
      <c r="R35" s="51">
        <f t="shared" si="5"/>
        <v>8.8200000000000003</v>
      </c>
      <c r="S35" s="52">
        <f t="shared" si="6"/>
        <v>32254.740000000002</v>
      </c>
      <c r="T35" s="53">
        <f>S35/I35</f>
        <v>0.60916860916860915</v>
      </c>
    </row>
    <row r="36" ht="15.95" customHeight="1">
      <c r="A36" s="342" t="s">
        <v>485</v>
      </c>
      <c r="B36" s="392" t="s">
        <v>54</v>
      </c>
      <c r="C36" s="393" t="s">
        <v>55</v>
      </c>
      <c r="D36" s="394">
        <v>15</v>
      </c>
      <c r="E36" s="397">
        <v>158</v>
      </c>
      <c r="F36" s="396">
        <v>0</v>
      </c>
      <c r="G36" s="44">
        <f t="shared" si="0"/>
        <v>158</v>
      </c>
      <c r="H36" s="45">
        <f t="shared" si="1"/>
        <v>23.107499999999998</v>
      </c>
      <c r="I36" s="45">
        <f t="shared" si="2"/>
        <v>346.61249999999995</v>
      </c>
      <c r="J36" s="45">
        <f t="shared" si="3"/>
        <v>3.0039750000000001</v>
      </c>
      <c r="K36" s="46">
        <f t="shared" si="4"/>
        <v>301.55287499999997</v>
      </c>
      <c r="L36" s="47">
        <v>0.20000000000000001</v>
      </c>
      <c r="M36" s="48">
        <f>K36*L36</f>
        <v>60.310575</v>
      </c>
      <c r="N36" s="49">
        <v>0.050000000000000003</v>
      </c>
      <c r="O36" s="50">
        <f>K36*N36</f>
        <v>15.07764375</v>
      </c>
      <c r="P36" s="49">
        <v>0.050000000000000003</v>
      </c>
      <c r="Q36" s="50">
        <f>K36*P36</f>
        <v>15.07764375</v>
      </c>
      <c r="R36" s="51">
        <f t="shared" si="5"/>
        <v>14.07</v>
      </c>
      <c r="S36" s="52">
        <f t="shared" si="6"/>
        <v>211.05000000000001</v>
      </c>
      <c r="T36" s="53">
        <f>S36/I36</f>
        <v>0.60889321648815331</v>
      </c>
    </row>
    <row r="37" ht="15.95" customHeight="1">
      <c r="A37" s="342" t="s">
        <v>485</v>
      </c>
      <c r="B37" s="392" t="s">
        <v>54</v>
      </c>
      <c r="C37" s="393" t="s">
        <v>55</v>
      </c>
      <c r="D37" s="394">
        <v>1070</v>
      </c>
      <c r="E37" s="397">
        <v>158</v>
      </c>
      <c r="F37" s="396">
        <v>0.5</v>
      </c>
      <c r="G37" s="44">
        <f t="shared" si="0"/>
        <v>79</v>
      </c>
      <c r="H37" s="45">
        <f t="shared" si="1"/>
        <v>11.553749999999999</v>
      </c>
      <c r="I37" s="45">
        <f t="shared" si="2"/>
        <v>12362.512499999999</v>
      </c>
      <c r="J37" s="45">
        <f t="shared" si="3"/>
        <v>1.5019875</v>
      </c>
      <c r="K37" s="46">
        <f t="shared" si="4"/>
        <v>10755.385874999998</v>
      </c>
      <c r="L37" s="47">
        <v>0.20000000000000001</v>
      </c>
      <c r="M37" s="48">
        <f>K37*L37</f>
        <v>2151.0771749999999</v>
      </c>
      <c r="N37" s="49">
        <v>0.050000000000000003</v>
      </c>
      <c r="O37" s="50">
        <f>K37*N37</f>
        <v>537.76929374999997</v>
      </c>
      <c r="P37" s="49">
        <v>0.050000000000000003</v>
      </c>
      <c r="Q37" s="50">
        <f>K37*P37</f>
        <v>537.76929374999997</v>
      </c>
      <c r="R37" s="51">
        <f t="shared" si="5"/>
        <v>7.04</v>
      </c>
      <c r="S37" s="52">
        <f t="shared" si="6"/>
        <v>7532.8000000000002</v>
      </c>
      <c r="T37" s="53">
        <f>S37/I37</f>
        <v>0.60932597641458408</v>
      </c>
    </row>
    <row r="38" ht="15.95" customHeight="1">
      <c r="A38" s="342" t="s">
        <v>485</v>
      </c>
      <c r="B38" s="392" t="s">
        <v>56</v>
      </c>
      <c r="C38" s="393" t="s">
        <v>57</v>
      </c>
      <c r="D38" s="394">
        <v>34</v>
      </c>
      <c r="E38" s="395">
        <v>268</v>
      </c>
      <c r="F38" s="396">
        <v>0</v>
      </c>
      <c r="G38" s="44">
        <f t="shared" si="0"/>
        <v>268</v>
      </c>
      <c r="H38" s="45">
        <f t="shared" si="1"/>
        <v>39.195</v>
      </c>
      <c r="I38" s="45">
        <f t="shared" si="2"/>
        <v>1332.6300000000001</v>
      </c>
      <c r="J38" s="45">
        <f t="shared" si="3"/>
        <v>5.0953499999999998</v>
      </c>
      <c r="K38" s="46">
        <f t="shared" si="4"/>
        <v>1159.3880999999999</v>
      </c>
      <c r="L38" s="47">
        <v>0.20000000000000001</v>
      </c>
      <c r="M38" s="48">
        <f>K38*L38</f>
        <v>231.87761999999998</v>
      </c>
      <c r="N38" s="49">
        <v>0.050000000000000003</v>
      </c>
      <c r="O38" s="50">
        <f>K38*N38</f>
        <v>57.969404999999995</v>
      </c>
      <c r="P38" s="49">
        <v>0.050000000000000003</v>
      </c>
      <c r="Q38" s="50">
        <f>K38*P38</f>
        <v>57.969404999999995</v>
      </c>
      <c r="R38" s="51">
        <f t="shared" si="5"/>
        <v>23.870000000000001</v>
      </c>
      <c r="S38" s="52">
        <f t="shared" si="6"/>
        <v>811.58000000000004</v>
      </c>
      <c r="T38" s="53">
        <f>S38/I38</f>
        <v>0.60900625079729553</v>
      </c>
    </row>
    <row r="39" ht="15.95" customHeight="1">
      <c r="A39" s="342" t="s">
        <v>485</v>
      </c>
      <c r="B39" s="392" t="s">
        <v>56</v>
      </c>
      <c r="C39" s="393" t="s">
        <v>57</v>
      </c>
      <c r="D39" s="394">
        <v>1074</v>
      </c>
      <c r="E39" s="395">
        <v>268</v>
      </c>
      <c r="F39" s="396">
        <v>0.5</v>
      </c>
      <c r="G39" s="44">
        <f t="shared" si="0"/>
        <v>134</v>
      </c>
      <c r="H39" s="45">
        <f t="shared" si="1"/>
        <v>19.5975</v>
      </c>
      <c r="I39" s="45">
        <f t="shared" si="2"/>
        <v>21047.715</v>
      </c>
      <c r="J39" s="45">
        <f t="shared" si="3"/>
        <v>2.5476749999999999</v>
      </c>
      <c r="K39" s="46">
        <f t="shared" si="4"/>
        <v>18311.512049999998</v>
      </c>
      <c r="L39" s="47">
        <v>0.20000000000000001</v>
      </c>
      <c r="M39" s="48">
        <f>K39*L39</f>
        <v>3662.3024099999998</v>
      </c>
      <c r="N39" s="49">
        <v>0.050000000000000003</v>
      </c>
      <c r="O39" s="50">
        <f>K39*N39</f>
        <v>915.57560249999995</v>
      </c>
      <c r="P39" s="49">
        <v>0.050000000000000003</v>
      </c>
      <c r="Q39" s="50">
        <f>K39*P39</f>
        <v>915.57560249999995</v>
      </c>
      <c r="R39" s="51">
        <f t="shared" si="5"/>
        <v>11.93</v>
      </c>
      <c r="S39" s="52">
        <f t="shared" si="6"/>
        <v>12812.82</v>
      </c>
      <c r="T39" s="53">
        <f>S39/I39</f>
        <v>0.60875111621380273</v>
      </c>
    </row>
    <row r="40" ht="15.95" customHeight="1">
      <c r="A40" s="342" t="s">
        <v>485</v>
      </c>
      <c r="B40" s="392" t="s">
        <v>58</v>
      </c>
      <c r="C40" s="393" t="s">
        <v>59</v>
      </c>
      <c r="D40" s="394">
        <v>72</v>
      </c>
      <c r="E40" s="395">
        <v>138</v>
      </c>
      <c r="F40" s="396">
        <v>0</v>
      </c>
      <c r="G40" s="44">
        <f t="shared" si="0"/>
        <v>138</v>
      </c>
      <c r="H40" s="45">
        <f t="shared" si="1"/>
        <v>20.182499999999997</v>
      </c>
      <c r="I40" s="45">
        <f t="shared" si="2"/>
        <v>1453.1399999999999</v>
      </c>
      <c r="J40" s="45">
        <f t="shared" si="3"/>
        <v>2.6237249999999999</v>
      </c>
      <c r="K40" s="46">
        <f t="shared" si="4"/>
        <v>1264.2317999999998</v>
      </c>
      <c r="L40" s="47">
        <v>0.20000000000000001</v>
      </c>
      <c r="M40" s="48">
        <f>K40*L40</f>
        <v>252.84635999999998</v>
      </c>
      <c r="N40" s="49">
        <v>0.050000000000000003</v>
      </c>
      <c r="O40" s="50">
        <f>K40*N40</f>
        <v>63.211589999999994</v>
      </c>
      <c r="P40" s="49">
        <v>0.050000000000000003</v>
      </c>
      <c r="Q40" s="50">
        <f>K40*P40</f>
        <v>63.211589999999994</v>
      </c>
      <c r="R40" s="51">
        <f t="shared" si="5"/>
        <v>12.289999999999999</v>
      </c>
      <c r="S40" s="52">
        <f t="shared" si="6"/>
        <v>884.87999999999988</v>
      </c>
      <c r="T40" s="53">
        <f>S40/I40</f>
        <v>0.60894339155208721</v>
      </c>
    </row>
    <row r="41" ht="15.95" customHeight="1">
      <c r="A41" s="342" t="s">
        <v>485</v>
      </c>
      <c r="B41" s="392" t="s">
        <v>58</v>
      </c>
      <c r="C41" s="393" t="s">
        <v>59</v>
      </c>
      <c r="D41" s="394">
        <v>357</v>
      </c>
      <c r="E41" s="395">
        <v>138</v>
      </c>
      <c r="F41" s="396">
        <v>0.5</v>
      </c>
      <c r="G41" s="44">
        <f t="shared" si="0"/>
        <v>69</v>
      </c>
      <c r="H41" s="45">
        <f t="shared" si="1"/>
        <v>10.091249999999999</v>
      </c>
      <c r="I41" s="45">
        <f t="shared" si="2"/>
        <v>3602.5762499999996</v>
      </c>
      <c r="J41" s="45">
        <f t="shared" si="3"/>
        <v>1.3118624999999999</v>
      </c>
      <c r="K41" s="46">
        <f t="shared" si="4"/>
        <v>3134.2413374999996</v>
      </c>
      <c r="L41" s="47">
        <v>0.20000000000000001</v>
      </c>
      <c r="M41" s="48">
        <f>K41*L41</f>
        <v>626.84826750000002</v>
      </c>
      <c r="N41" s="49">
        <v>0.050000000000000003</v>
      </c>
      <c r="O41" s="50">
        <f>K41*N41</f>
        <v>156.712066875</v>
      </c>
      <c r="P41" s="49">
        <v>0.050000000000000003</v>
      </c>
      <c r="Q41" s="50">
        <f>K41*P41</f>
        <v>156.712066875</v>
      </c>
      <c r="R41" s="51">
        <f t="shared" si="5"/>
        <v>6.1500000000000004</v>
      </c>
      <c r="S41" s="52">
        <f t="shared" si="6"/>
        <v>2195.5500000000002</v>
      </c>
      <c r="T41" s="53">
        <f>S41/I41</f>
        <v>0.60943887030843569</v>
      </c>
    </row>
    <row r="42" ht="15.95" customHeight="1">
      <c r="A42" s="342" t="s">
        <v>485</v>
      </c>
      <c r="B42" s="392" t="s">
        <v>60</v>
      </c>
      <c r="C42" s="393" t="s">
        <v>61</v>
      </c>
      <c r="D42" s="394">
        <v>13</v>
      </c>
      <c r="E42" s="395">
        <v>398</v>
      </c>
      <c r="F42" s="396">
        <v>0</v>
      </c>
      <c r="G42" s="44">
        <f t="shared" si="0"/>
        <v>398</v>
      </c>
      <c r="H42" s="45">
        <f t="shared" si="1"/>
        <v>58.207499999999996</v>
      </c>
      <c r="I42" s="45">
        <f t="shared" si="2"/>
        <v>756.69749999999999</v>
      </c>
      <c r="J42" s="45">
        <f t="shared" si="3"/>
        <v>7.5669749999999993</v>
      </c>
      <c r="K42" s="46">
        <f t="shared" si="4"/>
        <v>658.32682499999999</v>
      </c>
      <c r="L42" s="47">
        <v>0.20000000000000001</v>
      </c>
      <c r="M42" s="48">
        <f>K42*L42</f>
        <v>131.66536500000001</v>
      </c>
      <c r="N42" s="49">
        <v>0.050000000000000003</v>
      </c>
      <c r="O42" s="50">
        <f>K42*N42</f>
        <v>32.916341250000002</v>
      </c>
      <c r="P42" s="49">
        <v>0.050000000000000003</v>
      </c>
      <c r="Q42" s="50">
        <f>K42*P42</f>
        <v>32.916341250000002</v>
      </c>
      <c r="R42" s="51">
        <f t="shared" si="5"/>
        <v>35.450000000000003</v>
      </c>
      <c r="S42" s="52">
        <f t="shared" si="6"/>
        <v>460.85000000000002</v>
      </c>
      <c r="T42" s="53">
        <f>S42/I42</f>
        <v>0.60902804621397588</v>
      </c>
    </row>
    <row r="43" ht="15.95" customHeight="1">
      <c r="A43" s="342" t="s">
        <v>485</v>
      </c>
      <c r="B43" s="392" t="s">
        <v>60</v>
      </c>
      <c r="C43" s="393" t="s">
        <v>61</v>
      </c>
      <c r="D43" s="394">
        <v>2409</v>
      </c>
      <c r="E43" s="395">
        <v>398</v>
      </c>
      <c r="F43" s="396">
        <v>0.5</v>
      </c>
      <c r="G43" s="44">
        <f t="shared" si="0"/>
        <v>199</v>
      </c>
      <c r="H43" s="45">
        <f t="shared" si="1"/>
        <v>29.103749999999998</v>
      </c>
      <c r="I43" s="45">
        <f t="shared" si="2"/>
        <v>70110.933749999997</v>
      </c>
      <c r="J43" s="45">
        <f t="shared" si="3"/>
        <v>3.7834874999999997</v>
      </c>
      <c r="K43" s="46">
        <f t="shared" si="4"/>
        <v>60996.512362499998</v>
      </c>
      <c r="L43" s="47">
        <v>0.20000000000000001</v>
      </c>
      <c r="M43" s="48">
        <f>K43*L43</f>
        <v>12199.3024725</v>
      </c>
      <c r="N43" s="49">
        <v>0.050000000000000003</v>
      </c>
      <c r="O43" s="50">
        <f>K43*N43</f>
        <v>3049.8256181249999</v>
      </c>
      <c r="P43" s="49">
        <v>0.050000000000000003</v>
      </c>
      <c r="Q43" s="50">
        <f>K43*P43</f>
        <v>3049.8256181249999</v>
      </c>
      <c r="R43" s="51">
        <f t="shared" si="5"/>
        <v>17.719999999999999</v>
      </c>
      <c r="S43" s="52">
        <f t="shared" si="6"/>
        <v>42687.479999999996</v>
      </c>
      <c r="T43" s="53">
        <f>S43/I43</f>
        <v>0.60885624704720176</v>
      </c>
    </row>
    <row r="44" ht="15.95" customHeight="1">
      <c r="A44" s="342" t="s">
        <v>485</v>
      </c>
      <c r="B44" s="392" t="s">
        <v>62</v>
      </c>
      <c r="C44" s="393" t="s">
        <v>63</v>
      </c>
      <c r="D44" s="394">
        <v>4</v>
      </c>
      <c r="E44" s="395">
        <v>48</v>
      </c>
      <c r="F44" s="396">
        <v>0</v>
      </c>
      <c r="G44" s="44">
        <f t="shared" si="0"/>
        <v>48</v>
      </c>
      <c r="H44" s="45">
        <f t="shared" si="1"/>
        <v>7.0199999999999996</v>
      </c>
      <c r="I44" s="45">
        <f t="shared" si="2"/>
        <v>28.079999999999998</v>
      </c>
      <c r="J44" s="45">
        <f t="shared" si="3"/>
        <v>0.91259999999999997</v>
      </c>
      <c r="K44" s="46">
        <f t="shared" si="4"/>
        <v>24.429599999999997</v>
      </c>
      <c r="L44" s="47">
        <v>0.20000000000000001</v>
      </c>
      <c r="M44" s="48">
        <f>K44*L44</f>
        <v>4.8859199999999996</v>
      </c>
      <c r="N44" s="49">
        <v>0.050000000000000003</v>
      </c>
      <c r="O44" s="50">
        <f>K44*N44</f>
        <v>1.2214799999999999</v>
      </c>
      <c r="P44" s="49">
        <v>0.050000000000000003</v>
      </c>
      <c r="Q44" s="50">
        <f>K44*P44</f>
        <v>1.2214799999999999</v>
      </c>
      <c r="R44" s="51">
        <f t="shared" si="5"/>
        <v>4.2800000000000002</v>
      </c>
      <c r="S44" s="52">
        <f t="shared" si="6"/>
        <v>17.120000000000001</v>
      </c>
      <c r="T44" s="53">
        <f>S44/I44</f>
        <v>0.6096866096866097</v>
      </c>
    </row>
    <row r="45" ht="15.95" customHeight="1">
      <c r="A45" s="342" t="s">
        <v>485</v>
      </c>
      <c r="B45" s="392" t="s">
        <v>62</v>
      </c>
      <c r="C45" s="393" t="s">
        <v>63</v>
      </c>
      <c r="D45" s="394">
        <v>75</v>
      </c>
      <c r="E45" s="395">
        <v>48</v>
      </c>
      <c r="F45" s="396">
        <v>0.5</v>
      </c>
      <c r="G45" s="44">
        <f t="shared" si="0"/>
        <v>24</v>
      </c>
      <c r="H45" s="45">
        <f t="shared" si="1"/>
        <v>3.5099999999999998</v>
      </c>
      <c r="I45" s="45">
        <f t="shared" si="2"/>
        <v>263.25</v>
      </c>
      <c r="J45" s="45">
        <f t="shared" si="3"/>
        <v>0.45629999999999998</v>
      </c>
      <c r="K45" s="46">
        <f t="shared" si="4"/>
        <v>229.02749999999997</v>
      </c>
      <c r="L45" s="47">
        <v>0.20000000000000001</v>
      </c>
      <c r="M45" s="48">
        <f>K45*L45</f>
        <v>45.805499999999995</v>
      </c>
      <c r="N45" s="49">
        <v>0.050000000000000003</v>
      </c>
      <c r="O45" s="50">
        <f>K45*N45</f>
        <v>11.451374999999999</v>
      </c>
      <c r="P45" s="49">
        <v>0.050000000000000003</v>
      </c>
      <c r="Q45" s="50">
        <f>K45*P45</f>
        <v>11.451374999999999</v>
      </c>
      <c r="R45" s="51">
        <f t="shared" si="5"/>
        <v>2.1400000000000001</v>
      </c>
      <c r="S45" s="52">
        <f t="shared" si="6"/>
        <v>160.5</v>
      </c>
      <c r="T45" s="53">
        <f>S45/I45</f>
        <v>0.6096866096866097</v>
      </c>
    </row>
    <row r="46" ht="15.95" customHeight="1">
      <c r="A46" s="342" t="s">
        <v>485</v>
      </c>
      <c r="B46" s="392" t="s">
        <v>64</v>
      </c>
      <c r="C46" s="393" t="s">
        <v>65</v>
      </c>
      <c r="D46" s="394">
        <v>2</v>
      </c>
      <c r="E46" s="395">
        <v>98</v>
      </c>
      <c r="F46" s="396">
        <v>0</v>
      </c>
      <c r="G46" s="44">
        <f t="shared" si="0"/>
        <v>98</v>
      </c>
      <c r="H46" s="45">
        <f t="shared" si="1"/>
        <v>14.3325</v>
      </c>
      <c r="I46" s="45">
        <f t="shared" si="2"/>
        <v>28.664999999999999</v>
      </c>
      <c r="J46" s="45">
        <f t="shared" si="3"/>
        <v>1.8632249999999999</v>
      </c>
      <c r="K46" s="46">
        <f t="shared" si="4"/>
        <v>24.938549999999999</v>
      </c>
      <c r="L46" s="47">
        <v>0.20000000000000001</v>
      </c>
      <c r="M46" s="48">
        <f>K46*L46</f>
        <v>4.9877099999999999</v>
      </c>
      <c r="N46" s="49">
        <v>0.050000000000000003</v>
      </c>
      <c r="O46" s="50">
        <f>K46*N46</f>
        <v>1.2469275</v>
      </c>
      <c r="P46" s="49">
        <v>0.050000000000000003</v>
      </c>
      <c r="Q46" s="50">
        <f>K46*P46</f>
        <v>1.2469275</v>
      </c>
      <c r="R46" s="51">
        <f t="shared" si="5"/>
        <v>8.7300000000000004</v>
      </c>
      <c r="S46" s="52">
        <f t="shared" si="6"/>
        <v>17.460000000000001</v>
      </c>
      <c r="T46" s="53">
        <f>S46/I46</f>
        <v>0.60910518053375196</v>
      </c>
    </row>
    <row r="47" ht="15.95" customHeight="1">
      <c r="A47" s="342" t="s">
        <v>485</v>
      </c>
      <c r="B47" s="392" t="s">
        <v>64</v>
      </c>
      <c r="C47" s="393" t="s">
        <v>65</v>
      </c>
      <c r="D47" s="394">
        <v>12</v>
      </c>
      <c r="E47" s="395">
        <v>98</v>
      </c>
      <c r="F47" s="396">
        <v>0.5</v>
      </c>
      <c r="G47" s="44">
        <f t="shared" si="0"/>
        <v>49</v>
      </c>
      <c r="H47" s="45">
        <f t="shared" si="1"/>
        <v>7.1662499999999998</v>
      </c>
      <c r="I47" s="45">
        <f t="shared" si="2"/>
        <v>85.995000000000005</v>
      </c>
      <c r="J47" s="45">
        <f t="shared" si="3"/>
        <v>0.93161249999999995</v>
      </c>
      <c r="K47" s="46">
        <f t="shared" si="4"/>
        <v>74.815650000000005</v>
      </c>
      <c r="L47" s="47">
        <v>0.20000000000000001</v>
      </c>
      <c r="M47" s="48">
        <f>K47*L47</f>
        <v>14.963130000000001</v>
      </c>
      <c r="N47" s="49">
        <v>0.050000000000000003</v>
      </c>
      <c r="O47" s="50">
        <f>K47*N47</f>
        <v>3.7407825000000003</v>
      </c>
      <c r="P47" s="49">
        <v>0.050000000000000003</v>
      </c>
      <c r="Q47" s="50">
        <f>K47*P47</f>
        <v>3.7407825000000003</v>
      </c>
      <c r="R47" s="51">
        <f t="shared" si="5"/>
        <v>4.3600000000000003</v>
      </c>
      <c r="S47" s="52">
        <f t="shared" si="6"/>
        <v>52.320000000000007</v>
      </c>
      <c r="T47" s="53">
        <f>S47/I47</f>
        <v>0.60840746555032277</v>
      </c>
    </row>
    <row r="48" ht="15.95" customHeight="1">
      <c r="A48" s="342" t="s">
        <v>485</v>
      </c>
      <c r="B48" s="392" t="s">
        <v>66</v>
      </c>
      <c r="C48" s="393" t="s">
        <v>67</v>
      </c>
      <c r="D48" s="394">
        <v>74</v>
      </c>
      <c r="E48" s="395">
        <v>228</v>
      </c>
      <c r="F48" s="396">
        <v>0.90000000000000002</v>
      </c>
      <c r="G48" s="44">
        <f t="shared" si="0"/>
        <v>22</v>
      </c>
      <c r="H48" s="45">
        <f t="shared" si="1"/>
        <v>3.2174999999999998</v>
      </c>
      <c r="I48" s="45">
        <f t="shared" si="2"/>
        <v>238.095</v>
      </c>
      <c r="J48" s="45">
        <f t="shared" si="3"/>
        <v>0.41827500000000001</v>
      </c>
      <c r="K48" s="46">
        <f t="shared" si="4"/>
        <v>207.14265</v>
      </c>
      <c r="L48" s="47">
        <v>0.20000000000000001</v>
      </c>
      <c r="M48" s="48">
        <f>K48*L48</f>
        <v>41.428530000000002</v>
      </c>
      <c r="N48" s="49">
        <v>0.050000000000000003</v>
      </c>
      <c r="O48" s="50">
        <f>K48*N48</f>
        <v>10.357132500000001</v>
      </c>
      <c r="P48" s="49">
        <v>0.050000000000000003</v>
      </c>
      <c r="Q48" s="50">
        <f>K48*P48</f>
        <v>10.357132500000001</v>
      </c>
      <c r="R48" s="51">
        <f t="shared" si="5"/>
        <v>1.96</v>
      </c>
      <c r="S48" s="52">
        <f t="shared" si="6"/>
        <v>145.03999999999999</v>
      </c>
      <c r="T48" s="53">
        <f>S48/I48</f>
        <v>0.60916860916860915</v>
      </c>
    </row>
    <row r="49" ht="15.95" customHeight="1">
      <c r="A49" s="342" t="s">
        <v>485</v>
      </c>
      <c r="B49" s="392" t="s">
        <v>510</v>
      </c>
      <c r="C49" s="393" t="s">
        <v>317</v>
      </c>
      <c r="D49" s="394">
        <v>3</v>
      </c>
      <c r="E49" s="395">
        <v>298</v>
      </c>
      <c r="F49" s="396">
        <v>0</v>
      </c>
      <c r="G49" s="44">
        <f t="shared" si="0"/>
        <v>298</v>
      </c>
      <c r="H49" s="45">
        <f t="shared" si="1"/>
        <v>43.582499999999996</v>
      </c>
      <c r="I49" s="45">
        <f t="shared" si="2"/>
        <v>130.7475</v>
      </c>
      <c r="J49" s="45">
        <f t="shared" si="3"/>
        <v>5.6657249999999992</v>
      </c>
      <c r="K49" s="46">
        <f t="shared" si="4"/>
        <v>113.75032499999998</v>
      </c>
      <c r="L49" s="47">
        <v>0.20000000000000001</v>
      </c>
      <c r="M49" s="48">
        <f>K49*L49</f>
        <v>22.750064999999996</v>
      </c>
      <c r="N49" s="49">
        <v>0.050000000000000003</v>
      </c>
      <c r="O49" s="50">
        <f>K49*N49</f>
        <v>5.6875162499999989</v>
      </c>
      <c r="P49" s="49">
        <v>0.050000000000000003</v>
      </c>
      <c r="Q49" s="50">
        <f>K49*P49</f>
        <v>5.6875162499999989</v>
      </c>
      <c r="R49" s="51">
        <f t="shared" si="5"/>
        <v>26.539999999999999</v>
      </c>
      <c r="S49" s="52">
        <f t="shared" si="6"/>
        <v>79.620000000000005</v>
      </c>
      <c r="T49" s="53">
        <f>S49/I49</f>
        <v>0.60896001835599156</v>
      </c>
    </row>
    <row r="50" ht="15.95" customHeight="1">
      <c r="A50" s="342" t="s">
        <v>485</v>
      </c>
      <c r="B50" s="392" t="s">
        <v>510</v>
      </c>
      <c r="C50" s="393" t="s">
        <v>317</v>
      </c>
      <c r="D50" s="394">
        <v>186</v>
      </c>
      <c r="E50" s="395">
        <v>298</v>
      </c>
      <c r="F50" s="396">
        <v>0.29999999999999999</v>
      </c>
      <c r="G50" s="44">
        <f t="shared" si="0"/>
        <v>208</v>
      </c>
      <c r="H50" s="45">
        <f t="shared" si="1"/>
        <v>30.419999999999998</v>
      </c>
      <c r="I50" s="45">
        <f t="shared" si="2"/>
        <v>5658.1199999999999</v>
      </c>
      <c r="J50" s="45">
        <f t="shared" si="3"/>
        <v>3.9546000000000001</v>
      </c>
      <c r="K50" s="46">
        <f t="shared" si="4"/>
        <v>4922.5644000000002</v>
      </c>
      <c r="L50" s="47">
        <v>0.20000000000000001</v>
      </c>
      <c r="M50" s="48">
        <f>K50*L50</f>
        <v>984.51288000000011</v>
      </c>
      <c r="N50" s="49">
        <v>0.050000000000000003</v>
      </c>
      <c r="O50" s="50">
        <f>K50*N50</f>
        <v>246.12822000000003</v>
      </c>
      <c r="P50" s="49">
        <v>0.050000000000000003</v>
      </c>
      <c r="Q50" s="50">
        <f>K50*P50</f>
        <v>246.12822000000003</v>
      </c>
      <c r="R50" s="51">
        <f t="shared" si="5"/>
        <v>18.530000000000001</v>
      </c>
      <c r="S50" s="52">
        <f t="shared" si="6"/>
        <v>3446.5800000000004</v>
      </c>
      <c r="T50" s="53">
        <f>S50/I50</f>
        <v>0.60913872452333995</v>
      </c>
    </row>
    <row r="51" ht="15.95" customHeight="1">
      <c r="A51" s="342" t="s">
        <v>485</v>
      </c>
      <c r="B51" s="392" t="s">
        <v>511</v>
      </c>
      <c r="C51" s="393" t="s">
        <v>540</v>
      </c>
      <c r="D51" s="394">
        <v>5</v>
      </c>
      <c r="E51" s="395">
        <v>448</v>
      </c>
      <c r="F51" s="396">
        <v>0</v>
      </c>
      <c r="G51" s="44">
        <f t="shared" si="0"/>
        <v>448</v>
      </c>
      <c r="H51" s="45">
        <f t="shared" si="1"/>
        <v>65.519999999999996</v>
      </c>
      <c r="I51" s="45">
        <f t="shared" si="2"/>
        <v>327.59999999999997</v>
      </c>
      <c r="J51" s="45">
        <f t="shared" si="3"/>
        <v>8.5175999999999998</v>
      </c>
      <c r="K51" s="46">
        <f t="shared" si="4"/>
        <v>285.01199999999994</v>
      </c>
      <c r="L51" s="47">
        <v>0.20000000000000001</v>
      </c>
      <c r="M51" s="48">
        <f>K51*L51</f>
        <v>57.002399999999994</v>
      </c>
      <c r="N51" s="49">
        <v>0.050000000000000003</v>
      </c>
      <c r="O51" s="50">
        <f>K51*N51</f>
        <v>14.250599999999999</v>
      </c>
      <c r="P51" s="49">
        <v>0.050000000000000003</v>
      </c>
      <c r="Q51" s="50">
        <f>K51*P51</f>
        <v>14.250599999999999</v>
      </c>
      <c r="R51" s="51">
        <f t="shared" si="5"/>
        <v>39.899999999999999</v>
      </c>
      <c r="S51" s="52">
        <f t="shared" si="6"/>
        <v>199.5</v>
      </c>
      <c r="T51" s="53">
        <f>S51/I51</f>
        <v>0.60897435897435903</v>
      </c>
    </row>
    <row r="52" ht="15.95" customHeight="1">
      <c r="A52" s="342" t="s">
        <v>485</v>
      </c>
      <c r="B52" s="392" t="s">
        <v>511</v>
      </c>
      <c r="C52" s="393" t="s">
        <v>540</v>
      </c>
      <c r="D52" s="394">
        <v>41</v>
      </c>
      <c r="E52" s="395">
        <v>448</v>
      </c>
      <c r="F52" s="396">
        <v>0.25</v>
      </c>
      <c r="G52" s="44">
        <f t="shared" si="0"/>
        <v>336</v>
      </c>
      <c r="H52" s="45">
        <f t="shared" si="1"/>
        <v>49.140000000000001</v>
      </c>
      <c r="I52" s="45">
        <f t="shared" si="2"/>
        <v>2014.74</v>
      </c>
      <c r="J52" s="45">
        <f t="shared" si="3"/>
        <v>6.3882000000000003</v>
      </c>
      <c r="K52" s="46">
        <f t="shared" si="4"/>
        <v>1752.8238000000001</v>
      </c>
      <c r="L52" s="47">
        <v>0.20000000000000001</v>
      </c>
      <c r="M52" s="48">
        <f>K52*L52</f>
        <v>350.56476000000004</v>
      </c>
      <c r="N52" s="49">
        <v>0.050000000000000003</v>
      </c>
      <c r="O52" s="50">
        <f>K52*N52</f>
        <v>87.641190000000009</v>
      </c>
      <c r="P52" s="49">
        <v>0.050000000000000003</v>
      </c>
      <c r="Q52" s="50">
        <f>K52*P52</f>
        <v>87.641190000000009</v>
      </c>
      <c r="R52" s="51">
        <f t="shared" si="5"/>
        <v>29.93</v>
      </c>
      <c r="S52" s="52">
        <f t="shared" si="6"/>
        <v>1227.1299999999999</v>
      </c>
      <c r="T52" s="53">
        <f>S52/I52</f>
        <v>0.60907610907610898</v>
      </c>
    </row>
    <row r="53" ht="15.95" customHeight="1">
      <c r="A53" s="342" t="s">
        <v>485</v>
      </c>
      <c r="B53" s="392" t="s">
        <v>512</v>
      </c>
      <c r="C53" s="393" t="s">
        <v>542</v>
      </c>
      <c r="D53" s="394">
        <v>3</v>
      </c>
      <c r="E53" s="395">
        <v>548</v>
      </c>
      <c r="F53" s="396">
        <v>0</v>
      </c>
      <c r="G53" s="44">
        <f t="shared" si="0"/>
        <v>548</v>
      </c>
      <c r="H53" s="45">
        <f t="shared" si="1"/>
        <v>80.144999999999996</v>
      </c>
      <c r="I53" s="45">
        <f t="shared" si="2"/>
        <v>240.435</v>
      </c>
      <c r="J53" s="45">
        <f t="shared" si="3"/>
        <v>10.418849999999999</v>
      </c>
      <c r="K53" s="46">
        <f t="shared" si="4"/>
        <v>209.17844999999997</v>
      </c>
      <c r="L53" s="47">
        <v>0.20000000000000001</v>
      </c>
      <c r="M53" s="48">
        <f>K53*L53</f>
        <v>41.83569</v>
      </c>
      <c r="N53" s="49">
        <v>0.050000000000000003</v>
      </c>
      <c r="O53" s="50">
        <f>K53*N53</f>
        <v>10.4589225</v>
      </c>
      <c r="P53" s="49">
        <v>0.050000000000000003</v>
      </c>
      <c r="Q53" s="50">
        <f>K53*P53</f>
        <v>10.4589225</v>
      </c>
      <c r="R53" s="51">
        <f t="shared" si="5"/>
        <v>48.810000000000002</v>
      </c>
      <c r="S53" s="52">
        <f t="shared" si="6"/>
        <v>146.43000000000001</v>
      </c>
      <c r="T53" s="53">
        <f>S53/I53</f>
        <v>0.60902114916713457</v>
      </c>
    </row>
    <row r="54" ht="15.95" customHeight="1">
      <c r="A54" s="342" t="s">
        <v>485</v>
      </c>
      <c r="B54" s="392" t="s">
        <v>512</v>
      </c>
      <c r="C54" s="393" t="s">
        <v>542</v>
      </c>
      <c r="D54" s="394">
        <v>90</v>
      </c>
      <c r="E54" s="395">
        <v>548</v>
      </c>
      <c r="F54" s="396">
        <v>0.25</v>
      </c>
      <c r="G54" s="44">
        <f t="shared" si="0"/>
        <v>411</v>
      </c>
      <c r="H54" s="45">
        <f t="shared" si="1"/>
        <v>60.108749999999993</v>
      </c>
      <c r="I54" s="45">
        <f t="shared" si="2"/>
        <v>5409.7874999999995</v>
      </c>
      <c r="J54" s="45">
        <f t="shared" si="3"/>
        <v>7.8141374999999993</v>
      </c>
      <c r="K54" s="46">
        <f t="shared" si="4"/>
        <v>4706.515124999999</v>
      </c>
      <c r="L54" s="47">
        <v>0.20000000000000001</v>
      </c>
      <c r="M54" s="48">
        <f>K54*L54</f>
        <v>941.30302499999982</v>
      </c>
      <c r="N54" s="49">
        <v>0.050000000000000003</v>
      </c>
      <c r="O54" s="50">
        <f>K54*N54</f>
        <v>235.32575624999996</v>
      </c>
      <c r="P54" s="49">
        <v>0.050000000000000003</v>
      </c>
      <c r="Q54" s="50">
        <f>K54*P54</f>
        <v>235.32575624999996</v>
      </c>
      <c r="R54" s="51">
        <f t="shared" si="5"/>
        <v>36.609999999999999</v>
      </c>
      <c r="S54" s="52">
        <f t="shared" si="6"/>
        <v>3294.9000000000001</v>
      </c>
      <c r="T54" s="53">
        <f>S54/I54</f>
        <v>0.60906274044960185</v>
      </c>
    </row>
    <row r="55" ht="15.95" customHeight="1">
      <c r="A55" s="342" t="s">
        <v>485</v>
      </c>
      <c r="B55" s="392" t="s">
        <v>68</v>
      </c>
      <c r="C55" s="393" t="s">
        <v>69</v>
      </c>
      <c r="D55" s="394">
        <v>24</v>
      </c>
      <c r="E55" s="395">
        <v>298</v>
      </c>
      <c r="F55" s="396">
        <v>0.83999999999999997</v>
      </c>
      <c r="G55" s="44">
        <f t="shared" si="0"/>
        <v>47</v>
      </c>
      <c r="H55" s="45">
        <f t="shared" si="1"/>
        <v>6.8737499999999994</v>
      </c>
      <c r="I55" s="45">
        <f t="shared" si="2"/>
        <v>164.96999999999997</v>
      </c>
      <c r="J55" s="45">
        <f t="shared" si="3"/>
        <v>0.89358749999999998</v>
      </c>
      <c r="K55" s="46">
        <f t="shared" si="4"/>
        <v>143.5239</v>
      </c>
      <c r="L55" s="47">
        <v>0.20000000000000001</v>
      </c>
      <c r="M55" s="48">
        <f>K55*L55</f>
        <v>28.70478</v>
      </c>
      <c r="N55" s="49">
        <v>0.050000000000000003</v>
      </c>
      <c r="O55" s="50">
        <f>K55*N55</f>
        <v>7.1761949999999999</v>
      </c>
      <c r="P55" s="49">
        <v>0.050000000000000003</v>
      </c>
      <c r="Q55" s="50">
        <f>K55*P55</f>
        <v>7.1761949999999999</v>
      </c>
      <c r="R55" s="51">
        <f t="shared" si="5"/>
        <v>4.1900000000000004</v>
      </c>
      <c r="S55" s="52">
        <f t="shared" si="6"/>
        <v>100.56</v>
      </c>
      <c r="T55" s="53">
        <f>S55/I55</f>
        <v>0.60956537552282242</v>
      </c>
    </row>
    <row r="56" ht="15.95" customHeight="1">
      <c r="A56" s="342" t="s">
        <v>485</v>
      </c>
      <c r="B56" s="392" t="s">
        <v>70</v>
      </c>
      <c r="C56" s="393" t="s">
        <v>71</v>
      </c>
      <c r="D56" s="394">
        <v>25</v>
      </c>
      <c r="E56" s="395">
        <v>248</v>
      </c>
      <c r="F56" s="396">
        <v>0.83999999999999997</v>
      </c>
      <c r="G56" s="44">
        <f t="shared" si="0"/>
        <v>39</v>
      </c>
      <c r="H56" s="45">
        <f t="shared" si="1"/>
        <v>5.7037499999999994</v>
      </c>
      <c r="I56" s="45">
        <f t="shared" si="2"/>
        <v>142.59375</v>
      </c>
      <c r="J56" s="45">
        <f t="shared" si="3"/>
        <v>0.74148749999999997</v>
      </c>
      <c r="K56" s="46">
        <f t="shared" si="4"/>
        <v>124.05656249999998</v>
      </c>
      <c r="L56" s="47">
        <v>0.20000000000000001</v>
      </c>
      <c r="M56" s="48">
        <f>K56*L56</f>
        <v>24.8113125</v>
      </c>
      <c r="N56" s="49">
        <v>0.050000000000000003</v>
      </c>
      <c r="O56" s="50">
        <f>K56*N56</f>
        <v>6.2028281249999999</v>
      </c>
      <c r="P56" s="49">
        <v>0.050000000000000003</v>
      </c>
      <c r="Q56" s="50">
        <f>K56*P56</f>
        <v>6.2028281249999999</v>
      </c>
      <c r="R56" s="51">
        <f t="shared" si="5"/>
        <v>3.4700000000000002</v>
      </c>
      <c r="S56" s="52">
        <f t="shared" si="6"/>
        <v>86.75</v>
      </c>
      <c r="T56" s="53">
        <f>S56/I56</f>
        <v>0.60837168529476227</v>
      </c>
    </row>
    <row r="57" ht="15.95" customHeight="1">
      <c r="A57" s="342" t="s">
        <v>485</v>
      </c>
      <c r="B57" s="392" t="s">
        <v>406</v>
      </c>
      <c r="C57" s="393" t="s">
        <v>73</v>
      </c>
      <c r="D57" s="394">
        <v>9</v>
      </c>
      <c r="E57" s="395">
        <v>228</v>
      </c>
      <c r="F57" s="396">
        <v>0.59999999999999998</v>
      </c>
      <c r="G57" s="44">
        <f t="shared" si="0"/>
        <v>91</v>
      </c>
      <c r="H57" s="45">
        <f t="shared" si="1"/>
        <v>13.30875</v>
      </c>
      <c r="I57" s="45">
        <f t="shared" si="2"/>
        <v>119.77875</v>
      </c>
      <c r="J57" s="45">
        <f t="shared" si="3"/>
        <v>1.7301375000000001</v>
      </c>
      <c r="K57" s="46">
        <f t="shared" si="4"/>
        <v>104.20751250000001</v>
      </c>
      <c r="L57" s="47">
        <v>0.20000000000000001</v>
      </c>
      <c r="M57" s="48">
        <f>K57*L57</f>
        <v>20.841502500000004</v>
      </c>
      <c r="N57" s="49">
        <v>0.050000000000000003</v>
      </c>
      <c r="O57" s="50">
        <f>K57*N57</f>
        <v>5.2103756250000011</v>
      </c>
      <c r="P57" s="49">
        <v>0.050000000000000003</v>
      </c>
      <c r="Q57" s="50">
        <f>K57*P57</f>
        <v>5.2103756250000011</v>
      </c>
      <c r="R57" s="51">
        <f t="shared" si="5"/>
        <v>8.1099999999999994</v>
      </c>
      <c r="S57" s="52">
        <f t="shared" si="6"/>
        <v>72.989999999999995</v>
      </c>
      <c r="T57" s="53">
        <f>S57/I57</f>
        <v>0.60937353245045545</v>
      </c>
    </row>
    <row r="58" ht="15.95" customHeight="1">
      <c r="A58" s="342" t="s">
        <v>485</v>
      </c>
      <c r="B58" s="392" t="s">
        <v>74</v>
      </c>
      <c r="C58" s="393" t="s">
        <v>75</v>
      </c>
      <c r="D58" s="394">
        <v>18</v>
      </c>
      <c r="E58" s="395">
        <v>248</v>
      </c>
      <c r="F58" s="396">
        <v>0.5</v>
      </c>
      <c r="G58" s="44">
        <f t="shared" si="0"/>
        <v>124</v>
      </c>
      <c r="H58" s="45">
        <f t="shared" si="1"/>
        <v>18.134999999999998</v>
      </c>
      <c r="I58" s="45">
        <f t="shared" si="2"/>
        <v>326.42999999999995</v>
      </c>
      <c r="J58" s="45">
        <f t="shared" si="3"/>
        <v>2.3575499999999998</v>
      </c>
      <c r="K58" s="46">
        <f t="shared" si="4"/>
        <v>283.99409999999995</v>
      </c>
      <c r="L58" s="47">
        <v>0.20000000000000001</v>
      </c>
      <c r="M58" s="48">
        <f>K58*L58</f>
        <v>56.798819999999992</v>
      </c>
      <c r="N58" s="49">
        <v>0.050000000000000003</v>
      </c>
      <c r="O58" s="50">
        <f>K58*N58</f>
        <v>14.199704999999998</v>
      </c>
      <c r="P58" s="49">
        <v>0.050000000000000003</v>
      </c>
      <c r="Q58" s="50">
        <f>K58*P58</f>
        <v>14.199704999999998</v>
      </c>
      <c r="R58" s="51">
        <f t="shared" si="5"/>
        <v>11.039999999999999</v>
      </c>
      <c r="S58" s="52">
        <f t="shared" si="6"/>
        <v>198.71999999999997</v>
      </c>
      <c r="T58" s="53">
        <f>S58/I58</f>
        <v>0.60876757650951197</v>
      </c>
    </row>
    <row r="59" ht="15.95" customHeight="1">
      <c r="A59" s="342" t="s">
        <v>485</v>
      </c>
      <c r="B59" s="392" t="s">
        <v>76</v>
      </c>
      <c r="C59" s="393" t="s">
        <v>77</v>
      </c>
      <c r="D59" s="394">
        <v>1</v>
      </c>
      <c r="E59" s="395">
        <v>348</v>
      </c>
      <c r="F59" s="396">
        <v>0</v>
      </c>
      <c r="G59" s="44">
        <f t="shared" si="0"/>
        <v>348</v>
      </c>
      <c r="H59" s="45">
        <f t="shared" si="1"/>
        <v>50.894999999999996</v>
      </c>
      <c r="I59" s="45">
        <f t="shared" si="2"/>
        <v>50.894999999999996</v>
      </c>
      <c r="J59" s="45">
        <f t="shared" si="3"/>
        <v>6.6163499999999997</v>
      </c>
      <c r="K59" s="46">
        <f t="shared" si="4"/>
        <v>44.278649999999999</v>
      </c>
      <c r="L59" s="47">
        <v>0.20000000000000001</v>
      </c>
      <c r="M59" s="48">
        <f>K59*L59</f>
        <v>8.8557299999999994</v>
      </c>
      <c r="N59" s="49">
        <v>0.050000000000000003</v>
      </c>
      <c r="O59" s="50">
        <f>K59*N59</f>
        <v>2.2139324999999999</v>
      </c>
      <c r="P59" s="49">
        <v>0.050000000000000003</v>
      </c>
      <c r="Q59" s="50">
        <f>K59*P59</f>
        <v>2.2139324999999999</v>
      </c>
      <c r="R59" s="51">
        <f t="shared" si="5"/>
        <v>31</v>
      </c>
      <c r="S59" s="52">
        <f t="shared" si="6"/>
        <v>31</v>
      </c>
      <c r="T59" s="53">
        <f>S59/I59</f>
        <v>0.60909716082129883</v>
      </c>
    </row>
    <row r="60" ht="15.95" customHeight="1">
      <c r="A60" s="342" t="s">
        <v>485</v>
      </c>
      <c r="B60" s="392" t="s">
        <v>76</v>
      </c>
      <c r="C60" s="393" t="s">
        <v>77</v>
      </c>
      <c r="D60" s="394">
        <v>11</v>
      </c>
      <c r="E60" s="395">
        <v>348</v>
      </c>
      <c r="F60" s="396">
        <v>0.5</v>
      </c>
      <c r="G60" s="44">
        <f t="shared" si="0"/>
        <v>174</v>
      </c>
      <c r="H60" s="45">
        <f t="shared" si="1"/>
        <v>25.447499999999998</v>
      </c>
      <c r="I60" s="45">
        <f t="shared" si="2"/>
        <v>279.92249999999996</v>
      </c>
      <c r="J60" s="45">
        <f t="shared" si="3"/>
        <v>3.3081749999999999</v>
      </c>
      <c r="K60" s="46">
        <f t="shared" si="4"/>
        <v>243.53257500000001</v>
      </c>
      <c r="L60" s="47">
        <v>0.20000000000000001</v>
      </c>
      <c r="M60" s="48">
        <f>K60*L60</f>
        <v>48.706515000000003</v>
      </c>
      <c r="N60" s="49">
        <v>0.050000000000000003</v>
      </c>
      <c r="O60" s="50">
        <f>K60*N60</f>
        <v>12.176628750000001</v>
      </c>
      <c r="P60" s="49">
        <v>0.050000000000000003</v>
      </c>
      <c r="Q60" s="50">
        <f>K60*P60</f>
        <v>12.176628750000001</v>
      </c>
      <c r="R60" s="51">
        <f t="shared" si="5"/>
        <v>15.5</v>
      </c>
      <c r="S60" s="52">
        <f t="shared" si="6"/>
        <v>170.5</v>
      </c>
      <c r="T60" s="53">
        <f>S60/I60</f>
        <v>0.60909716082129883</v>
      </c>
    </row>
    <row r="61" ht="15.95" customHeight="1">
      <c r="A61" s="342" t="s">
        <v>485</v>
      </c>
      <c r="B61" s="392" t="s">
        <v>78</v>
      </c>
      <c r="C61" s="393" t="s">
        <v>79</v>
      </c>
      <c r="D61" s="394">
        <v>143</v>
      </c>
      <c r="E61" s="395">
        <v>198</v>
      </c>
      <c r="F61" s="396">
        <v>0.83999999999999997</v>
      </c>
      <c r="G61" s="44">
        <f t="shared" si="0"/>
        <v>31</v>
      </c>
      <c r="H61" s="45">
        <f t="shared" si="1"/>
        <v>4.5337499999999995</v>
      </c>
      <c r="I61" s="45">
        <f t="shared" si="2"/>
        <v>648.32624999999996</v>
      </c>
      <c r="J61" s="45">
        <f t="shared" si="3"/>
        <v>0.58938749999999995</v>
      </c>
      <c r="K61" s="46">
        <f t="shared" si="4"/>
        <v>564.04383749999988</v>
      </c>
      <c r="L61" s="47">
        <v>0.20000000000000001</v>
      </c>
      <c r="M61" s="48">
        <f>K61*L61</f>
        <v>112.80876749999999</v>
      </c>
      <c r="N61" s="49">
        <v>0.050000000000000003</v>
      </c>
      <c r="O61" s="50">
        <f>K61*N61</f>
        <v>28.202191874999997</v>
      </c>
      <c r="P61" s="49">
        <v>0.050000000000000003</v>
      </c>
      <c r="Q61" s="50">
        <f>K61*P61</f>
        <v>28.202191874999997</v>
      </c>
      <c r="R61" s="51">
        <f t="shared" si="5"/>
        <v>2.7599999999999998</v>
      </c>
      <c r="S61" s="52">
        <f t="shared" si="6"/>
        <v>394.67999999999995</v>
      </c>
      <c r="T61" s="53">
        <f>S61/I61</f>
        <v>0.60876757650951197</v>
      </c>
    </row>
    <row r="62" ht="15.95" customHeight="1">
      <c r="A62" s="342" t="s">
        <v>485</v>
      </c>
      <c r="B62" s="392" t="s">
        <v>80</v>
      </c>
      <c r="C62" s="393" t="s">
        <v>81</v>
      </c>
      <c r="D62" s="394">
        <v>1</v>
      </c>
      <c r="E62" s="395">
        <v>298</v>
      </c>
      <c r="F62" s="396">
        <v>0</v>
      </c>
      <c r="G62" s="44">
        <f t="shared" si="0"/>
        <v>298</v>
      </c>
      <c r="H62" s="45">
        <f t="shared" si="1"/>
        <v>43.582499999999996</v>
      </c>
      <c r="I62" s="45">
        <f t="shared" si="2"/>
        <v>43.582499999999996</v>
      </c>
      <c r="J62" s="45">
        <f t="shared" si="3"/>
        <v>5.6657249999999992</v>
      </c>
      <c r="K62" s="46">
        <f t="shared" si="4"/>
        <v>37.916774999999994</v>
      </c>
      <c r="L62" s="47">
        <v>0.20000000000000001</v>
      </c>
      <c r="M62" s="48">
        <f>K62*L62</f>
        <v>7.5833549999999992</v>
      </c>
      <c r="N62" s="49">
        <v>0.050000000000000003</v>
      </c>
      <c r="O62" s="50">
        <f>K62*N62</f>
        <v>1.8958387499999998</v>
      </c>
      <c r="P62" s="49">
        <v>0.050000000000000003</v>
      </c>
      <c r="Q62" s="50">
        <f>K62*P62</f>
        <v>1.8958387499999998</v>
      </c>
      <c r="R62" s="51">
        <f t="shared" si="5"/>
        <v>26.539999999999999</v>
      </c>
      <c r="S62" s="52">
        <f t="shared" si="6"/>
        <v>26.539999999999999</v>
      </c>
      <c r="T62" s="53">
        <f>S62/I62</f>
        <v>0.60896001835599156</v>
      </c>
    </row>
    <row r="63" ht="15.95" customHeight="1">
      <c r="A63" s="342" t="s">
        <v>485</v>
      </c>
      <c r="B63" s="392" t="s">
        <v>80</v>
      </c>
      <c r="C63" s="393" t="s">
        <v>81</v>
      </c>
      <c r="D63" s="394">
        <v>113</v>
      </c>
      <c r="E63" s="395">
        <v>298</v>
      </c>
      <c r="F63" s="396">
        <v>0.83999999999999997</v>
      </c>
      <c r="G63" s="44">
        <f t="shared" si="0"/>
        <v>47</v>
      </c>
      <c r="H63" s="45">
        <f t="shared" si="1"/>
        <v>6.8737499999999994</v>
      </c>
      <c r="I63" s="45">
        <f t="shared" si="2"/>
        <v>776.73374999999987</v>
      </c>
      <c r="J63" s="45">
        <f t="shared" si="3"/>
        <v>0.89358749999999998</v>
      </c>
      <c r="K63" s="46">
        <f t="shared" si="4"/>
        <v>675.75836249999998</v>
      </c>
      <c r="L63" s="47">
        <v>0.20000000000000001</v>
      </c>
      <c r="M63" s="48">
        <f>K63*L63</f>
        <v>135.15167249999999</v>
      </c>
      <c r="N63" s="49">
        <v>0.050000000000000003</v>
      </c>
      <c r="O63" s="50">
        <f>K63*N63</f>
        <v>33.787918124999997</v>
      </c>
      <c r="P63" s="49">
        <v>0.050000000000000003</v>
      </c>
      <c r="Q63" s="50">
        <f>K63*P63</f>
        <v>33.787918124999997</v>
      </c>
      <c r="R63" s="51">
        <f t="shared" si="5"/>
        <v>4.1900000000000004</v>
      </c>
      <c r="S63" s="52">
        <f t="shared" si="6"/>
        <v>473.47000000000003</v>
      </c>
      <c r="T63" s="53">
        <f>S63/I63</f>
        <v>0.60956537552282242</v>
      </c>
    </row>
    <row r="64" ht="15.95" customHeight="1">
      <c r="A64" s="342" t="s">
        <v>485</v>
      </c>
      <c r="B64" s="392" t="s">
        <v>82</v>
      </c>
      <c r="C64" s="393" t="s">
        <v>83</v>
      </c>
      <c r="D64" s="394">
        <v>284</v>
      </c>
      <c r="E64" s="395">
        <v>398</v>
      </c>
      <c r="F64" s="396">
        <v>0.75</v>
      </c>
      <c r="G64" s="44">
        <f t="shared" si="0"/>
        <v>99</v>
      </c>
      <c r="H64" s="45">
        <f t="shared" si="1"/>
        <v>14.47875</v>
      </c>
      <c r="I64" s="45">
        <f t="shared" si="2"/>
        <v>4111.9650000000001</v>
      </c>
      <c r="J64" s="45">
        <f t="shared" si="3"/>
        <v>1.8822375</v>
      </c>
      <c r="K64" s="46">
        <f t="shared" si="4"/>
        <v>3577.4095499999999</v>
      </c>
      <c r="L64" s="47">
        <v>0.20000000000000001</v>
      </c>
      <c r="M64" s="48">
        <f>K64*L64</f>
        <v>715.48190999999997</v>
      </c>
      <c r="N64" s="49">
        <v>0.050000000000000003</v>
      </c>
      <c r="O64" s="50">
        <f>K64*N64</f>
        <v>178.87047749999999</v>
      </c>
      <c r="P64" s="49">
        <v>0.050000000000000003</v>
      </c>
      <c r="Q64" s="50">
        <f>K64*P64</f>
        <v>178.87047749999999</v>
      </c>
      <c r="R64" s="51">
        <f t="shared" si="5"/>
        <v>8.8200000000000003</v>
      </c>
      <c r="S64" s="52">
        <f t="shared" si="6"/>
        <v>2504.8800000000001</v>
      </c>
      <c r="T64" s="53">
        <f>S64/I64</f>
        <v>0.60916860916860915</v>
      </c>
    </row>
    <row r="65" ht="15.95" customHeight="1">
      <c r="A65" s="342" t="s">
        <v>485</v>
      </c>
      <c r="B65" s="392" t="s">
        <v>84</v>
      </c>
      <c r="C65" s="393" t="s">
        <v>85</v>
      </c>
      <c r="D65" s="394">
        <v>557</v>
      </c>
      <c r="E65" s="395">
        <v>98</v>
      </c>
      <c r="F65" s="396">
        <v>0.69999999999999996</v>
      </c>
      <c r="G65" s="44">
        <f t="shared" si="0"/>
        <v>29</v>
      </c>
      <c r="H65" s="45">
        <f t="shared" si="1"/>
        <v>4.24125</v>
      </c>
      <c r="I65" s="45">
        <f t="shared" si="2"/>
        <v>2362.3762499999998</v>
      </c>
      <c r="J65" s="45">
        <f t="shared" si="3"/>
        <v>0.55136249999999998</v>
      </c>
      <c r="K65" s="46">
        <f t="shared" si="4"/>
        <v>2055.2673374999999</v>
      </c>
      <c r="L65" s="47">
        <v>0.20000000000000001</v>
      </c>
      <c r="M65" s="48">
        <f>K65*L65</f>
        <v>411.05346750000001</v>
      </c>
      <c r="N65" s="49">
        <v>0.050000000000000003</v>
      </c>
      <c r="O65" s="50">
        <f>K65*N65</f>
        <v>102.763366875</v>
      </c>
      <c r="P65" s="49">
        <v>0.050000000000000003</v>
      </c>
      <c r="Q65" s="50">
        <f>K65*P65</f>
        <v>102.763366875</v>
      </c>
      <c r="R65" s="51">
        <f t="shared" si="5"/>
        <v>2.5800000000000001</v>
      </c>
      <c r="S65" s="52">
        <f t="shared" si="6"/>
        <v>1437.0599999999999</v>
      </c>
      <c r="T65" s="53">
        <f>S65/I65</f>
        <v>0.60831122900088419</v>
      </c>
    </row>
    <row r="66" ht="15.95" customHeight="1">
      <c r="A66" s="342" t="s">
        <v>485</v>
      </c>
      <c r="B66" s="392" t="s">
        <v>86</v>
      </c>
      <c r="C66" s="393" t="s">
        <v>87</v>
      </c>
      <c r="D66" s="394">
        <v>6</v>
      </c>
      <c r="E66" s="395">
        <v>198</v>
      </c>
      <c r="F66" s="396">
        <v>0</v>
      </c>
      <c r="G66" s="44">
        <f t="shared" si="0"/>
        <v>198</v>
      </c>
      <c r="H66" s="45">
        <f t="shared" si="1"/>
        <v>28.9575</v>
      </c>
      <c r="I66" s="45">
        <f t="shared" si="2"/>
        <v>173.745</v>
      </c>
      <c r="J66" s="45">
        <f t="shared" si="3"/>
        <v>3.764475</v>
      </c>
      <c r="K66" s="46">
        <f t="shared" si="4"/>
        <v>151.15814999999998</v>
      </c>
      <c r="L66" s="47">
        <v>0.20000000000000001</v>
      </c>
      <c r="M66" s="48">
        <f>K66*L66</f>
        <v>30.231629999999996</v>
      </c>
      <c r="N66" s="49">
        <v>0.050000000000000003</v>
      </c>
      <c r="O66" s="50">
        <f>K66*N66</f>
        <v>7.5579074999999989</v>
      </c>
      <c r="P66" s="49">
        <v>0.050000000000000003</v>
      </c>
      <c r="Q66" s="50">
        <f>K66*P66</f>
        <v>7.5579074999999989</v>
      </c>
      <c r="R66" s="51">
        <f t="shared" si="5"/>
        <v>17.640000000000001</v>
      </c>
      <c r="S66" s="52">
        <f t="shared" si="6"/>
        <v>105.84</v>
      </c>
      <c r="T66" s="53">
        <f>S66/I66</f>
        <v>0.60916860916860915</v>
      </c>
    </row>
    <row r="67" ht="15.95" customHeight="1">
      <c r="A67" s="342" t="s">
        <v>485</v>
      </c>
      <c r="B67" s="392" t="s">
        <v>86</v>
      </c>
      <c r="C67" s="393" t="s">
        <v>87</v>
      </c>
      <c r="D67" s="394">
        <v>73</v>
      </c>
      <c r="E67" s="395">
        <v>198</v>
      </c>
      <c r="F67" s="396">
        <v>0.75</v>
      </c>
      <c r="G67" s="44">
        <f t="shared" si="0"/>
        <v>49</v>
      </c>
      <c r="H67" s="45">
        <f t="shared" si="1"/>
        <v>7.1662499999999998</v>
      </c>
      <c r="I67" s="45">
        <f t="shared" si="2"/>
        <v>523.13625000000002</v>
      </c>
      <c r="J67" s="45">
        <f t="shared" si="3"/>
        <v>0.93161249999999995</v>
      </c>
      <c r="K67" s="46">
        <f t="shared" si="4"/>
        <v>455.12853749999999</v>
      </c>
      <c r="L67" s="47">
        <v>0.20000000000000001</v>
      </c>
      <c r="M67" s="48">
        <f>K67*L67</f>
        <v>91.02570750000001</v>
      </c>
      <c r="N67" s="49">
        <v>0.050000000000000003</v>
      </c>
      <c r="O67" s="50">
        <f>K67*N67</f>
        <v>22.756426875000002</v>
      </c>
      <c r="P67" s="49">
        <v>0.050000000000000003</v>
      </c>
      <c r="Q67" s="50">
        <f>K67*P67</f>
        <v>22.756426875000002</v>
      </c>
      <c r="R67" s="51">
        <f t="shared" si="5"/>
        <v>4.3600000000000003</v>
      </c>
      <c r="S67" s="52">
        <f t="shared" si="6"/>
        <v>318.28000000000003</v>
      </c>
      <c r="T67" s="53">
        <f>S67/I67</f>
        <v>0.60840746555032277</v>
      </c>
    </row>
    <row r="68" ht="15.95" customHeight="1">
      <c r="A68" s="342" t="s">
        <v>485</v>
      </c>
      <c r="B68" s="392" t="s">
        <v>88</v>
      </c>
      <c r="C68" s="393" t="s">
        <v>89</v>
      </c>
      <c r="D68" s="394">
        <v>9</v>
      </c>
      <c r="E68" s="395">
        <v>248</v>
      </c>
      <c r="F68" s="396">
        <v>0</v>
      </c>
      <c r="G68" s="44">
        <f t="shared" si="0"/>
        <v>248</v>
      </c>
      <c r="H68" s="45">
        <f t="shared" si="1"/>
        <v>36.269999999999996</v>
      </c>
      <c r="I68" s="45">
        <f t="shared" si="2"/>
        <v>326.42999999999995</v>
      </c>
      <c r="J68" s="45">
        <f t="shared" si="3"/>
        <v>4.7150999999999996</v>
      </c>
      <c r="K68" s="46">
        <f t="shared" si="4"/>
        <v>283.99409999999995</v>
      </c>
      <c r="L68" s="47">
        <v>0.20000000000000001</v>
      </c>
      <c r="M68" s="48">
        <f>K68*L68</f>
        <v>56.798819999999992</v>
      </c>
      <c r="N68" s="49">
        <v>0.050000000000000003</v>
      </c>
      <c r="O68" s="50">
        <f>K68*N68</f>
        <v>14.199704999999998</v>
      </c>
      <c r="P68" s="49">
        <v>0.050000000000000003</v>
      </c>
      <c r="Q68" s="50">
        <f>K68*P68</f>
        <v>14.199704999999998</v>
      </c>
      <c r="R68" s="51">
        <f t="shared" si="5"/>
        <v>22.09</v>
      </c>
      <c r="S68" s="52">
        <f t="shared" si="6"/>
        <v>198.81</v>
      </c>
      <c r="T68" s="53">
        <f>S68/I68</f>
        <v>0.60904328646264139</v>
      </c>
    </row>
    <row r="69" ht="15.95" customHeight="1">
      <c r="A69" s="342" t="s">
        <v>485</v>
      </c>
      <c r="B69" s="392" t="s">
        <v>88</v>
      </c>
      <c r="C69" s="393" t="s">
        <v>89</v>
      </c>
      <c r="D69" s="394">
        <v>90</v>
      </c>
      <c r="E69" s="395">
        <v>248</v>
      </c>
      <c r="F69" s="396">
        <v>0.59999999999999998</v>
      </c>
      <c r="G69" s="44">
        <f t="shared" si="0"/>
        <v>99</v>
      </c>
      <c r="H69" s="45">
        <f t="shared" si="1"/>
        <v>14.47875</v>
      </c>
      <c r="I69" s="45">
        <f t="shared" si="2"/>
        <v>1303.0875000000001</v>
      </c>
      <c r="J69" s="45">
        <f t="shared" si="3"/>
        <v>1.8822375</v>
      </c>
      <c r="K69" s="46">
        <f t="shared" si="4"/>
        <v>1133.6861249999999</v>
      </c>
      <c r="L69" s="47">
        <v>0.20000000000000001</v>
      </c>
      <c r="M69" s="48">
        <f>K69*L69</f>
        <v>226.737225</v>
      </c>
      <c r="N69" s="49">
        <v>0.050000000000000003</v>
      </c>
      <c r="O69" s="50">
        <f>K69*N69</f>
        <v>56.684306249999999</v>
      </c>
      <c r="P69" s="49">
        <v>0.050000000000000003</v>
      </c>
      <c r="Q69" s="50">
        <f>K69*P69</f>
        <v>56.684306249999999</v>
      </c>
      <c r="R69" s="51">
        <f t="shared" si="5"/>
        <v>8.8200000000000003</v>
      </c>
      <c r="S69" s="52">
        <f t="shared" si="6"/>
        <v>793.80000000000007</v>
      </c>
      <c r="T69" s="53">
        <f>S69/I69</f>
        <v>0.60916860916860915</v>
      </c>
    </row>
    <row r="70" ht="15.95" customHeight="1">
      <c r="A70" s="342" t="s">
        <v>485</v>
      </c>
      <c r="B70" s="392" t="s">
        <v>90</v>
      </c>
      <c r="C70" s="393" t="s">
        <v>91</v>
      </c>
      <c r="D70" s="394">
        <v>12</v>
      </c>
      <c r="E70" s="395">
        <v>88</v>
      </c>
      <c r="F70" s="396">
        <v>0</v>
      </c>
      <c r="G70" s="44">
        <f t="shared" si="0"/>
        <v>88</v>
      </c>
      <c r="H70" s="45">
        <f t="shared" si="1"/>
        <v>12.869999999999999</v>
      </c>
      <c r="I70" s="45">
        <f t="shared" si="2"/>
        <v>154.44</v>
      </c>
      <c r="J70" s="45">
        <f t="shared" si="3"/>
        <v>1.6731</v>
      </c>
      <c r="K70" s="46">
        <f t="shared" si="4"/>
        <v>134.36279999999999</v>
      </c>
      <c r="L70" s="47">
        <v>0.20000000000000001</v>
      </c>
      <c r="M70" s="48">
        <f>K70*L70</f>
        <v>26.87256</v>
      </c>
      <c r="N70" s="49">
        <v>0.050000000000000003</v>
      </c>
      <c r="O70" s="50">
        <f>K70*N70</f>
        <v>6.71814</v>
      </c>
      <c r="P70" s="49">
        <v>0.050000000000000003</v>
      </c>
      <c r="Q70" s="50">
        <f>K70*P70</f>
        <v>6.71814</v>
      </c>
      <c r="R70" s="51">
        <f t="shared" si="5"/>
        <v>7.8399999999999999</v>
      </c>
      <c r="S70" s="52">
        <f t="shared" si="6"/>
        <v>94.079999999999998</v>
      </c>
      <c r="T70" s="53">
        <f>S70/I70</f>
        <v>0.60916860916860915</v>
      </c>
    </row>
    <row r="71" ht="15.95" customHeight="1">
      <c r="A71" s="342" t="s">
        <v>485</v>
      </c>
      <c r="B71" s="392" t="s">
        <v>90</v>
      </c>
      <c r="C71" s="393" t="s">
        <v>91</v>
      </c>
      <c r="D71" s="394">
        <v>648</v>
      </c>
      <c r="E71" s="395">
        <v>88</v>
      </c>
      <c r="F71" s="396">
        <v>0.25</v>
      </c>
      <c r="G71" s="44">
        <f t="shared" si="0"/>
        <v>66</v>
      </c>
      <c r="H71" s="45">
        <f t="shared" si="1"/>
        <v>9.6524999999999999</v>
      </c>
      <c r="I71" s="45">
        <f t="shared" si="2"/>
        <v>6254.8199999999997</v>
      </c>
      <c r="J71" s="45">
        <f t="shared" si="3"/>
        <v>1.2548250000000001</v>
      </c>
      <c r="K71" s="46">
        <f t="shared" si="4"/>
        <v>5441.6934000000001</v>
      </c>
      <c r="L71" s="47">
        <v>0.20000000000000001</v>
      </c>
      <c r="M71" s="48">
        <f>K71*L71</f>
        <v>1088.3386800000001</v>
      </c>
      <c r="N71" s="49">
        <v>0.050000000000000003</v>
      </c>
      <c r="O71" s="50">
        <f>K71*N71</f>
        <v>272.08467000000002</v>
      </c>
      <c r="P71" s="49">
        <v>0.050000000000000003</v>
      </c>
      <c r="Q71" s="50">
        <f>K71*P71</f>
        <v>272.08467000000002</v>
      </c>
      <c r="R71" s="51">
        <f t="shared" si="5"/>
        <v>5.8799999999999999</v>
      </c>
      <c r="S71" s="52">
        <f t="shared" si="6"/>
        <v>3810.2399999999998</v>
      </c>
      <c r="T71" s="53">
        <f>S71/I71</f>
        <v>0.60916860916860915</v>
      </c>
    </row>
    <row r="72" ht="15.95" customHeight="1">
      <c r="A72" s="342" t="s">
        <v>485</v>
      </c>
      <c r="B72" s="392" t="s">
        <v>514</v>
      </c>
      <c r="C72" s="393" t="s">
        <v>543</v>
      </c>
      <c r="D72" s="394">
        <v>1</v>
      </c>
      <c r="E72" s="395">
        <v>198</v>
      </c>
      <c r="F72" s="396">
        <v>0</v>
      </c>
      <c r="G72" s="44">
        <f t="shared" si="0"/>
        <v>198</v>
      </c>
      <c r="H72" s="45">
        <f t="shared" si="1"/>
        <v>28.9575</v>
      </c>
      <c r="I72" s="45">
        <f t="shared" si="2"/>
        <v>28.9575</v>
      </c>
      <c r="J72" s="45">
        <f t="shared" si="3"/>
        <v>3.764475</v>
      </c>
      <c r="K72" s="46">
        <f t="shared" si="4"/>
        <v>25.193024999999999</v>
      </c>
      <c r="L72" s="47">
        <v>0.20000000000000001</v>
      </c>
      <c r="M72" s="48">
        <f>K72*L72</f>
        <v>5.0386050000000004</v>
      </c>
      <c r="N72" s="49">
        <v>0.050000000000000003</v>
      </c>
      <c r="O72" s="50">
        <f>K72*N72</f>
        <v>1.2596512500000001</v>
      </c>
      <c r="P72" s="49">
        <v>0.050000000000000003</v>
      </c>
      <c r="Q72" s="50">
        <f>K72*P72</f>
        <v>1.2596512500000001</v>
      </c>
      <c r="R72" s="51">
        <f t="shared" si="5"/>
        <v>17.640000000000001</v>
      </c>
      <c r="S72" s="52">
        <f t="shared" si="6"/>
        <v>17.640000000000001</v>
      </c>
      <c r="T72" s="53">
        <f>S72/I72</f>
        <v>0.60916860916860915</v>
      </c>
    </row>
    <row r="73" ht="15.95" customHeight="1">
      <c r="A73" s="342" t="s">
        <v>485</v>
      </c>
      <c r="B73" s="392" t="s">
        <v>514</v>
      </c>
      <c r="C73" s="393" t="s">
        <v>543</v>
      </c>
      <c r="D73" s="394">
        <v>21</v>
      </c>
      <c r="E73" s="395">
        <v>198</v>
      </c>
      <c r="F73" s="396">
        <v>0.29999999999999999</v>
      </c>
      <c r="G73" s="44">
        <f t="shared" si="0"/>
        <v>138</v>
      </c>
      <c r="H73" s="45">
        <f t="shared" si="1"/>
        <v>20.182499999999997</v>
      </c>
      <c r="I73" s="45">
        <f t="shared" si="2"/>
        <v>423.83249999999992</v>
      </c>
      <c r="J73" s="45">
        <f t="shared" si="3"/>
        <v>2.6237249999999999</v>
      </c>
      <c r="K73" s="46">
        <f t="shared" si="4"/>
        <v>368.73427499999991</v>
      </c>
      <c r="L73" s="47">
        <v>0.20000000000000001</v>
      </c>
      <c r="M73" s="48">
        <f>K73*L73</f>
        <v>73.746854999999982</v>
      </c>
      <c r="N73" s="49">
        <v>0.050000000000000003</v>
      </c>
      <c r="O73" s="50">
        <f>K73*N73</f>
        <v>18.436713749999996</v>
      </c>
      <c r="P73" s="49">
        <v>0.050000000000000003</v>
      </c>
      <c r="Q73" s="50">
        <f>K73*P73</f>
        <v>18.436713749999996</v>
      </c>
      <c r="R73" s="51">
        <f t="shared" si="5"/>
        <v>12.289999999999999</v>
      </c>
      <c r="S73" s="52">
        <f t="shared" si="6"/>
        <v>258.08999999999997</v>
      </c>
      <c r="T73" s="53">
        <f>S73/I73</f>
        <v>0.60894339155208721</v>
      </c>
    </row>
    <row r="74" ht="15.95" customHeight="1">
      <c r="A74" s="342" t="s">
        <v>485</v>
      </c>
      <c r="B74" s="392" t="s">
        <v>514</v>
      </c>
      <c r="C74" s="393" t="s">
        <v>543</v>
      </c>
      <c r="D74" s="394">
        <v>22</v>
      </c>
      <c r="E74" s="395">
        <v>198</v>
      </c>
      <c r="F74" s="396">
        <v>0.40000000000000002</v>
      </c>
      <c r="G74" s="44">
        <f t="shared" si="0"/>
        <v>118</v>
      </c>
      <c r="H74" s="45">
        <f t="shared" si="1"/>
        <v>17.2575</v>
      </c>
      <c r="I74" s="45">
        <f t="shared" si="2"/>
        <v>379.66500000000002</v>
      </c>
      <c r="J74" s="45">
        <f t="shared" si="3"/>
        <v>2.2434750000000001</v>
      </c>
      <c r="K74" s="46">
        <f t="shared" si="4"/>
        <v>330.30855000000003</v>
      </c>
      <c r="L74" s="47">
        <v>0.20000000000000001</v>
      </c>
      <c r="M74" s="48">
        <f>K74*L74</f>
        <v>66.061710000000005</v>
      </c>
      <c r="N74" s="49">
        <v>0.050000000000000003</v>
      </c>
      <c r="O74" s="50">
        <f>K74*N74</f>
        <v>16.515427500000001</v>
      </c>
      <c r="P74" s="49">
        <v>0.050000000000000003</v>
      </c>
      <c r="Q74" s="50">
        <f>K74*P74</f>
        <v>16.515427500000001</v>
      </c>
      <c r="R74" s="51">
        <f t="shared" si="5"/>
        <v>10.51</v>
      </c>
      <c r="S74" s="52">
        <f t="shared" si="6"/>
        <v>231.22</v>
      </c>
      <c r="T74" s="53">
        <f>S74/I74</f>
        <v>0.60901057511226997</v>
      </c>
    </row>
    <row r="75" ht="15.95" customHeight="1">
      <c r="A75" s="342" t="s">
        <v>485</v>
      </c>
      <c r="B75" s="392" t="s">
        <v>513</v>
      </c>
      <c r="C75" s="393" t="s">
        <v>545</v>
      </c>
      <c r="D75" s="394">
        <v>2</v>
      </c>
      <c r="E75" s="395">
        <v>398</v>
      </c>
      <c r="F75" s="396">
        <v>0</v>
      </c>
      <c r="G75" s="44">
        <f t="shared" si="0"/>
        <v>398</v>
      </c>
      <c r="H75" s="45">
        <f t="shared" si="1"/>
        <v>58.207499999999996</v>
      </c>
      <c r="I75" s="45">
        <f t="shared" si="2"/>
        <v>116.41499999999999</v>
      </c>
      <c r="J75" s="45">
        <f t="shared" si="3"/>
        <v>7.5669749999999993</v>
      </c>
      <c r="K75" s="46">
        <f t="shared" si="4"/>
        <v>101.28104999999999</v>
      </c>
      <c r="L75" s="47">
        <v>0.20000000000000001</v>
      </c>
      <c r="M75" s="48">
        <f>K75*L75</f>
        <v>20.256209999999999</v>
      </c>
      <c r="N75" s="49">
        <v>0.050000000000000003</v>
      </c>
      <c r="O75" s="50">
        <f>K75*N75</f>
        <v>5.0640524999999998</v>
      </c>
      <c r="P75" s="49">
        <v>0.050000000000000003</v>
      </c>
      <c r="Q75" s="50">
        <f>K75*P75</f>
        <v>5.0640524999999998</v>
      </c>
      <c r="R75" s="51">
        <f t="shared" si="5"/>
        <v>35.450000000000003</v>
      </c>
      <c r="S75" s="52">
        <f t="shared" si="6"/>
        <v>70.900000000000006</v>
      </c>
      <c r="T75" s="53">
        <f>S75/I75</f>
        <v>0.60902804621397599</v>
      </c>
    </row>
    <row r="76" ht="15.95" customHeight="1">
      <c r="A76" s="342" t="s">
        <v>485</v>
      </c>
      <c r="B76" s="392" t="s">
        <v>513</v>
      </c>
      <c r="C76" s="393" t="s">
        <v>545</v>
      </c>
      <c r="D76" s="394">
        <v>112</v>
      </c>
      <c r="E76" s="395">
        <v>398</v>
      </c>
      <c r="F76" s="396">
        <v>0.34999999999999998</v>
      </c>
      <c r="G76" s="44">
        <f t="shared" si="0"/>
        <v>258</v>
      </c>
      <c r="H76" s="45">
        <f t="shared" si="1"/>
        <v>37.732499999999995</v>
      </c>
      <c r="I76" s="45">
        <f t="shared" si="2"/>
        <v>4226.0399999999991</v>
      </c>
      <c r="J76" s="45">
        <f t="shared" si="3"/>
        <v>4.9052249999999997</v>
      </c>
      <c r="K76" s="46">
        <f t="shared" si="4"/>
        <v>3676.6547999999993</v>
      </c>
      <c r="L76" s="47">
        <v>0.20000000000000001</v>
      </c>
      <c r="M76" s="48">
        <f>K76*L76</f>
        <v>735.33095999999989</v>
      </c>
      <c r="N76" s="49">
        <v>0.050000000000000003</v>
      </c>
      <c r="O76" s="50">
        <f>K76*N76</f>
        <v>183.83273999999997</v>
      </c>
      <c r="P76" s="49">
        <v>0.050000000000000003</v>
      </c>
      <c r="Q76" s="50">
        <f>K76*P76</f>
        <v>183.83273999999997</v>
      </c>
      <c r="R76" s="51">
        <f t="shared" si="5"/>
        <v>22.98</v>
      </c>
      <c r="S76" s="52">
        <f t="shared" si="6"/>
        <v>2573.7600000000002</v>
      </c>
      <c r="T76" s="53">
        <f>S76/I76</f>
        <v>0.60902405088451617</v>
      </c>
    </row>
    <row r="77" ht="15.95" customHeight="1">
      <c r="A77" s="342" t="s">
        <v>485</v>
      </c>
      <c r="B77" s="392" t="s">
        <v>513</v>
      </c>
      <c r="C77" s="393" t="s">
        <v>545</v>
      </c>
      <c r="D77" s="394">
        <v>90</v>
      </c>
      <c r="E77" s="395">
        <v>398</v>
      </c>
      <c r="F77" s="396">
        <v>0.40000000000000002</v>
      </c>
      <c r="G77" s="44">
        <f t="shared" si="0"/>
        <v>238</v>
      </c>
      <c r="H77" s="45">
        <f t="shared" si="1"/>
        <v>34.807499999999997</v>
      </c>
      <c r="I77" s="45">
        <f t="shared" si="2"/>
        <v>3132.6749999999997</v>
      </c>
      <c r="J77" s="45">
        <f t="shared" si="3"/>
        <v>4.5249749999999995</v>
      </c>
      <c r="K77" s="46">
        <f t="shared" si="4"/>
        <v>2725.4272500000002</v>
      </c>
      <c r="L77" s="47">
        <v>0.20000000000000001</v>
      </c>
      <c r="M77" s="48">
        <f>K77*L77</f>
        <v>545.08545000000004</v>
      </c>
      <c r="N77" s="49">
        <v>0.050000000000000003</v>
      </c>
      <c r="O77" s="50">
        <f>K77*N77</f>
        <v>136.27136250000001</v>
      </c>
      <c r="P77" s="49">
        <v>0.050000000000000003</v>
      </c>
      <c r="Q77" s="50">
        <f>K77*P77</f>
        <v>136.27136250000001</v>
      </c>
      <c r="R77" s="51">
        <f t="shared" si="5"/>
        <v>21.199999999999999</v>
      </c>
      <c r="S77" s="52">
        <f t="shared" si="6"/>
        <v>1908</v>
      </c>
      <c r="T77" s="53">
        <f>S77/I77</f>
        <v>0.60906413847590324</v>
      </c>
    </row>
    <row r="78" ht="15.95" customHeight="1">
      <c r="A78" s="342" t="s">
        <v>485</v>
      </c>
      <c r="B78" s="392" t="s">
        <v>96</v>
      </c>
      <c r="C78" s="393" t="s">
        <v>97</v>
      </c>
      <c r="D78" s="394">
        <v>5</v>
      </c>
      <c r="E78" s="395">
        <v>298</v>
      </c>
      <c r="F78" s="396">
        <v>0</v>
      </c>
      <c r="G78" s="44">
        <f t="shared" si="0"/>
        <v>298</v>
      </c>
      <c r="H78" s="45">
        <f t="shared" si="1"/>
        <v>43.582499999999996</v>
      </c>
      <c r="I78" s="45">
        <f t="shared" si="2"/>
        <v>217.91249999999997</v>
      </c>
      <c r="J78" s="45">
        <f t="shared" si="3"/>
        <v>5.6657249999999992</v>
      </c>
      <c r="K78" s="46">
        <f t="shared" si="4"/>
        <v>189.58387499999998</v>
      </c>
      <c r="L78" s="47">
        <v>0.20000000000000001</v>
      </c>
      <c r="M78" s="48">
        <f>K78*L78</f>
        <v>37.916774999999994</v>
      </c>
      <c r="N78" s="49">
        <v>0.050000000000000003</v>
      </c>
      <c r="O78" s="50">
        <f>K78*N78</f>
        <v>9.4791937499999985</v>
      </c>
      <c r="P78" s="49">
        <v>0.050000000000000003</v>
      </c>
      <c r="Q78" s="50">
        <f>K78*P78</f>
        <v>9.4791937499999985</v>
      </c>
      <c r="R78" s="51">
        <f t="shared" si="5"/>
        <v>26.539999999999999</v>
      </c>
      <c r="S78" s="52">
        <f t="shared" si="6"/>
        <v>132.69999999999999</v>
      </c>
      <c r="T78" s="53">
        <f>S78/I78</f>
        <v>0.60896001835599156</v>
      </c>
    </row>
    <row r="79" ht="15.95" customHeight="1">
      <c r="A79" s="342" t="s">
        <v>485</v>
      </c>
      <c r="B79" s="392" t="s">
        <v>96</v>
      </c>
      <c r="C79" s="393" t="s">
        <v>97</v>
      </c>
      <c r="D79" s="394">
        <v>753</v>
      </c>
      <c r="E79" s="395">
        <v>298</v>
      </c>
      <c r="F79" s="396">
        <v>0.5</v>
      </c>
      <c r="G79" s="44">
        <f t="shared" si="0"/>
        <v>149</v>
      </c>
      <c r="H79" s="45">
        <f t="shared" si="1"/>
        <v>21.791249999999998</v>
      </c>
      <c r="I79" s="45">
        <f t="shared" si="2"/>
        <v>16408.811249999999</v>
      </c>
      <c r="J79" s="45">
        <f t="shared" si="3"/>
        <v>2.8328624999999996</v>
      </c>
      <c r="K79" s="46">
        <f t="shared" si="4"/>
        <v>14275.665787499998</v>
      </c>
      <c r="L79" s="47">
        <v>0.20000000000000001</v>
      </c>
      <c r="M79" s="48">
        <f>K79*L79</f>
        <v>2855.1331574999999</v>
      </c>
      <c r="N79" s="49">
        <v>0.050000000000000003</v>
      </c>
      <c r="O79" s="50">
        <f>K79*N79</f>
        <v>713.78328937499998</v>
      </c>
      <c r="P79" s="49">
        <v>0.050000000000000003</v>
      </c>
      <c r="Q79" s="50">
        <f>K79*P79</f>
        <v>713.78328937499998</v>
      </c>
      <c r="R79" s="51">
        <f t="shared" si="5"/>
        <v>13.27</v>
      </c>
      <c r="S79" s="52">
        <f t="shared" si="6"/>
        <v>9992.3099999999995</v>
      </c>
      <c r="T79" s="53">
        <f>S79/I79</f>
        <v>0.60896001835599156</v>
      </c>
    </row>
    <row r="80" ht="15.95" customHeight="1">
      <c r="A80" s="342" t="s">
        <v>485</v>
      </c>
      <c r="B80" s="392" t="s">
        <v>98</v>
      </c>
      <c r="C80" s="393" t="s">
        <v>99</v>
      </c>
      <c r="D80" s="394">
        <v>1</v>
      </c>
      <c r="E80" s="395">
        <v>478</v>
      </c>
      <c r="F80" s="396">
        <v>0</v>
      </c>
      <c r="G80" s="44">
        <f t="shared" si="0"/>
        <v>478</v>
      </c>
      <c r="H80" s="45">
        <f t="shared" si="1"/>
        <v>69.907499999999999</v>
      </c>
      <c r="I80" s="45">
        <f t="shared" si="2"/>
        <v>69.907499999999999</v>
      </c>
      <c r="J80" s="45">
        <f t="shared" si="3"/>
        <v>9.0879750000000001</v>
      </c>
      <c r="K80" s="46">
        <f t="shared" si="4"/>
        <v>60.819524999999999</v>
      </c>
      <c r="L80" s="47">
        <v>0.20000000000000001</v>
      </c>
      <c r="M80" s="48">
        <f>K80*L80</f>
        <v>12.163905</v>
      </c>
      <c r="N80" s="49">
        <v>0.050000000000000003</v>
      </c>
      <c r="O80" s="50">
        <f>K80*N80</f>
        <v>3.0409762499999999</v>
      </c>
      <c r="P80" s="49">
        <v>0.050000000000000003</v>
      </c>
      <c r="Q80" s="50">
        <f>K80*P80</f>
        <v>3.0409762499999999</v>
      </c>
      <c r="R80" s="51">
        <f t="shared" si="5"/>
        <v>42.57</v>
      </c>
      <c r="S80" s="52">
        <f t="shared" si="6"/>
        <v>42.57</v>
      </c>
      <c r="T80" s="53">
        <f>S80/I80</f>
        <v>0.60894753781783073</v>
      </c>
    </row>
    <row r="81" ht="15.95" customHeight="1">
      <c r="A81" s="342" t="s">
        <v>485</v>
      </c>
      <c r="B81" s="392" t="s">
        <v>98</v>
      </c>
      <c r="C81" s="393" t="s">
        <v>99</v>
      </c>
      <c r="D81" s="394">
        <v>53</v>
      </c>
      <c r="E81" s="395">
        <v>478</v>
      </c>
      <c r="F81" s="396">
        <v>0.5</v>
      </c>
      <c r="G81" s="44">
        <f t="shared" si="0"/>
        <v>239</v>
      </c>
      <c r="H81" s="45">
        <f t="shared" si="1"/>
        <v>34.953749999999999</v>
      </c>
      <c r="I81" s="45">
        <f t="shared" si="2"/>
        <v>1852.5487499999999</v>
      </c>
      <c r="J81" s="45">
        <f t="shared" si="3"/>
        <v>4.5439875000000001</v>
      </c>
      <c r="K81" s="46">
        <f t="shared" si="4"/>
        <v>1611.7174124999999</v>
      </c>
      <c r="L81" s="47">
        <v>0.20000000000000001</v>
      </c>
      <c r="M81" s="48">
        <f>K81*L81</f>
        <v>322.34348249999999</v>
      </c>
      <c r="N81" s="49">
        <v>0.050000000000000003</v>
      </c>
      <c r="O81" s="50">
        <f>K81*N81</f>
        <v>80.585870624999998</v>
      </c>
      <c r="P81" s="49">
        <v>0.050000000000000003</v>
      </c>
      <c r="Q81" s="50">
        <f>K81*P81</f>
        <v>80.585870624999998</v>
      </c>
      <c r="R81" s="51">
        <f t="shared" si="5"/>
        <v>21.289999999999999</v>
      </c>
      <c r="S81" s="52">
        <f t="shared" si="6"/>
        <v>1128.3699999999999</v>
      </c>
      <c r="T81" s="53">
        <f>S81/I81</f>
        <v>0.60909058398598148</v>
      </c>
    </row>
    <row r="82" ht="15.95" customHeight="1">
      <c r="A82" s="342" t="s">
        <v>485</v>
      </c>
      <c r="B82" s="392" t="s">
        <v>100</v>
      </c>
      <c r="C82" s="393" t="s">
        <v>101</v>
      </c>
      <c r="D82" s="394">
        <v>1</v>
      </c>
      <c r="E82" s="395">
        <v>538</v>
      </c>
      <c r="F82" s="396">
        <v>0</v>
      </c>
      <c r="G82" s="44">
        <f t="shared" si="0"/>
        <v>538</v>
      </c>
      <c r="H82" s="45">
        <f t="shared" si="1"/>
        <v>78.68249999999999</v>
      </c>
      <c r="I82" s="45">
        <f t="shared" si="2"/>
        <v>78.68249999999999</v>
      </c>
      <c r="J82" s="45">
        <f t="shared" si="3"/>
        <v>10.228724999999999</v>
      </c>
      <c r="K82" s="46">
        <f t="shared" si="4"/>
        <v>68.453774999999993</v>
      </c>
      <c r="L82" s="47">
        <v>0.20000000000000001</v>
      </c>
      <c r="M82" s="48">
        <f>K82*L82</f>
        <v>13.690754999999999</v>
      </c>
      <c r="N82" s="49">
        <v>0.050000000000000003</v>
      </c>
      <c r="O82" s="50">
        <f>K82*N82</f>
        <v>3.4226887499999998</v>
      </c>
      <c r="P82" s="49">
        <v>0.050000000000000003</v>
      </c>
      <c r="Q82" s="50">
        <f>K82*P82</f>
        <v>3.4226887499999998</v>
      </c>
      <c r="R82" s="51">
        <f t="shared" si="5"/>
        <v>47.920000000000002</v>
      </c>
      <c r="S82" s="52">
        <f t="shared" si="6"/>
        <v>47.920000000000002</v>
      </c>
      <c r="T82" s="53">
        <f>S82/I82</f>
        <v>0.60902996218981353</v>
      </c>
    </row>
    <row r="83" ht="15.95" customHeight="1">
      <c r="A83" s="342" t="s">
        <v>485</v>
      </c>
      <c r="B83" s="392" t="s">
        <v>100</v>
      </c>
      <c r="C83" s="393" t="s">
        <v>101</v>
      </c>
      <c r="D83" s="394">
        <v>374</v>
      </c>
      <c r="E83" s="395">
        <v>538</v>
      </c>
      <c r="F83" s="396">
        <v>0.5</v>
      </c>
      <c r="G83" s="44">
        <f t="shared" si="0"/>
        <v>269</v>
      </c>
      <c r="H83" s="45">
        <f t="shared" si="1"/>
        <v>39.341249999999995</v>
      </c>
      <c r="I83" s="45">
        <f t="shared" si="2"/>
        <v>14713.627499999999</v>
      </c>
      <c r="J83" s="45">
        <f t="shared" si="3"/>
        <v>5.1143624999999995</v>
      </c>
      <c r="K83" s="46">
        <f t="shared" si="4"/>
        <v>12800.855924999998</v>
      </c>
      <c r="L83" s="47">
        <v>0.20000000000000001</v>
      </c>
      <c r="M83" s="48">
        <f>K83*L83</f>
        <v>2560.1711849999997</v>
      </c>
      <c r="N83" s="49">
        <v>0.050000000000000003</v>
      </c>
      <c r="O83" s="50">
        <f>K83*N83</f>
        <v>640.04279624999992</v>
      </c>
      <c r="P83" s="49">
        <v>0.050000000000000003</v>
      </c>
      <c r="Q83" s="50">
        <f>K83*P83</f>
        <v>640.04279624999992</v>
      </c>
      <c r="R83" s="51">
        <f t="shared" si="5"/>
        <v>23.960000000000001</v>
      </c>
      <c r="S83" s="52">
        <f t="shared" si="6"/>
        <v>8961.0400000000009</v>
      </c>
      <c r="T83" s="53">
        <f>S83/I83</f>
        <v>0.60902996218981365</v>
      </c>
    </row>
    <row r="84" ht="15.95" customHeight="1">
      <c r="A84" s="342" t="s">
        <v>485</v>
      </c>
      <c r="B84" s="392" t="s">
        <v>102</v>
      </c>
      <c r="C84" s="393" t="s">
        <v>103</v>
      </c>
      <c r="D84" s="394">
        <v>34</v>
      </c>
      <c r="E84" s="395">
        <v>98</v>
      </c>
      <c r="F84" s="396">
        <v>0.75</v>
      </c>
      <c r="G84" s="44">
        <f t="shared" si="0"/>
        <v>24</v>
      </c>
      <c r="H84" s="45">
        <f t="shared" si="1"/>
        <v>3.5099999999999998</v>
      </c>
      <c r="I84" s="45">
        <f t="shared" si="2"/>
        <v>119.33999999999999</v>
      </c>
      <c r="J84" s="45">
        <f t="shared" si="3"/>
        <v>0.45629999999999998</v>
      </c>
      <c r="K84" s="46">
        <f t="shared" si="4"/>
        <v>103.82579999999999</v>
      </c>
      <c r="L84" s="47">
        <v>0.20000000000000001</v>
      </c>
      <c r="M84" s="48">
        <f>K84*L84</f>
        <v>20.765159999999998</v>
      </c>
      <c r="N84" s="49">
        <v>0.050000000000000003</v>
      </c>
      <c r="O84" s="50">
        <f>K84*N84</f>
        <v>5.1912899999999995</v>
      </c>
      <c r="P84" s="49">
        <v>0.050000000000000003</v>
      </c>
      <c r="Q84" s="50">
        <f>K84*P84</f>
        <v>5.1912899999999995</v>
      </c>
      <c r="R84" s="51">
        <f t="shared" si="5"/>
        <v>2.1400000000000001</v>
      </c>
      <c r="S84" s="52">
        <f t="shared" si="6"/>
        <v>72.760000000000005</v>
      </c>
      <c r="T84" s="53">
        <f>S84/I84</f>
        <v>0.60968660968660982</v>
      </c>
    </row>
    <row r="85" ht="15.95" customHeight="1">
      <c r="A85" s="342" t="s">
        <v>485</v>
      </c>
      <c r="B85" s="392" t="s">
        <v>104</v>
      </c>
      <c r="C85" s="393" t="s">
        <v>105</v>
      </c>
      <c r="D85" s="394">
        <v>7</v>
      </c>
      <c r="E85" s="395">
        <v>148</v>
      </c>
      <c r="F85" s="396">
        <v>0.75</v>
      </c>
      <c r="G85" s="44">
        <f t="shared" si="0"/>
        <v>37</v>
      </c>
      <c r="H85" s="45">
        <f t="shared" si="1"/>
        <v>5.4112499999999999</v>
      </c>
      <c r="I85" s="45">
        <f t="shared" si="2"/>
        <v>37.878749999999997</v>
      </c>
      <c r="J85" s="45">
        <f t="shared" si="3"/>
        <v>0.70346249999999999</v>
      </c>
      <c r="K85" s="46">
        <f t="shared" si="4"/>
        <v>32.9545125</v>
      </c>
      <c r="L85" s="47">
        <v>0.20000000000000001</v>
      </c>
      <c r="M85" s="48">
        <f>K85*L85</f>
        <v>6.5909025000000003</v>
      </c>
      <c r="N85" s="49">
        <v>0.050000000000000003</v>
      </c>
      <c r="O85" s="50">
        <f>K85*N85</f>
        <v>1.6477256250000001</v>
      </c>
      <c r="P85" s="49">
        <v>0.050000000000000003</v>
      </c>
      <c r="Q85" s="50">
        <f>K85*P85</f>
        <v>1.6477256250000001</v>
      </c>
      <c r="R85" s="51">
        <f t="shared" si="5"/>
        <v>3.2999999999999998</v>
      </c>
      <c r="S85" s="52">
        <f t="shared" si="6"/>
        <v>23.099999999999998</v>
      </c>
      <c r="T85" s="53">
        <f>S85/I85</f>
        <v>0.60984060984060984</v>
      </c>
    </row>
    <row r="86" ht="15.95" customHeight="1">
      <c r="A86" s="342" t="s">
        <v>485</v>
      </c>
      <c r="B86" s="392" t="s">
        <v>515</v>
      </c>
      <c r="C86" s="393" t="s">
        <v>313</v>
      </c>
      <c r="D86" s="394">
        <v>1</v>
      </c>
      <c r="E86" s="395">
        <v>178</v>
      </c>
      <c r="F86" s="396">
        <v>0.25</v>
      </c>
      <c r="G86" s="44">
        <f t="shared" si="0"/>
        <v>133</v>
      </c>
      <c r="H86" s="45">
        <f t="shared" si="1"/>
        <v>19.451249999999998</v>
      </c>
      <c r="I86" s="45">
        <f t="shared" si="2"/>
        <v>19.451249999999998</v>
      </c>
      <c r="J86" s="45">
        <f t="shared" si="3"/>
        <v>2.5286624999999998</v>
      </c>
      <c r="K86" s="46">
        <f t="shared" si="4"/>
        <v>16.922587499999999</v>
      </c>
      <c r="L86" s="47">
        <v>0.20000000000000001</v>
      </c>
      <c r="M86" s="48">
        <f>K86*L86</f>
        <v>3.3845174999999998</v>
      </c>
      <c r="N86" s="49">
        <v>0.050000000000000003</v>
      </c>
      <c r="O86" s="50">
        <f>K86*N86</f>
        <v>0.84612937499999996</v>
      </c>
      <c r="P86" s="49">
        <v>0.050000000000000003</v>
      </c>
      <c r="Q86" s="50">
        <f>K86*P86</f>
        <v>0.84612937499999996</v>
      </c>
      <c r="R86" s="51">
        <f t="shared" si="5"/>
        <v>11.85</v>
      </c>
      <c r="S86" s="52">
        <f t="shared" si="6"/>
        <v>11.85</v>
      </c>
      <c r="T86" s="53">
        <f>S86/I86</f>
        <v>0.60921534605745131</v>
      </c>
    </row>
    <row r="87" ht="15.95" customHeight="1">
      <c r="A87" s="342" t="s">
        <v>485</v>
      </c>
      <c r="B87" s="392" t="s">
        <v>108</v>
      </c>
      <c r="C87" s="393" t="s">
        <v>109</v>
      </c>
      <c r="D87" s="394">
        <v>189</v>
      </c>
      <c r="E87" s="395">
        <v>268</v>
      </c>
      <c r="F87" s="396">
        <v>0.90000000000000002</v>
      </c>
      <c r="G87" s="44">
        <f t="shared" si="0"/>
        <v>26</v>
      </c>
      <c r="H87" s="45">
        <f t="shared" si="1"/>
        <v>3.8024999999999998</v>
      </c>
      <c r="I87" s="45">
        <f t="shared" si="2"/>
        <v>718.6724999999999</v>
      </c>
      <c r="J87" s="45">
        <f t="shared" si="3"/>
        <v>0.49432500000000001</v>
      </c>
      <c r="K87" s="46">
        <f t="shared" si="4"/>
        <v>625.24507499999993</v>
      </c>
      <c r="L87" s="47">
        <v>0.20000000000000001</v>
      </c>
      <c r="M87" s="48">
        <f>K87*L87</f>
        <v>125.049015</v>
      </c>
      <c r="N87" s="49">
        <v>0.050000000000000003</v>
      </c>
      <c r="O87" s="50">
        <f>K87*N87</f>
        <v>31.262253749999999</v>
      </c>
      <c r="P87" s="49">
        <v>0.050000000000000003</v>
      </c>
      <c r="Q87" s="50">
        <f>K87*P87</f>
        <v>31.262253749999999</v>
      </c>
      <c r="R87" s="51">
        <f t="shared" si="5"/>
        <v>2.3199999999999998</v>
      </c>
      <c r="S87" s="52">
        <f t="shared" si="6"/>
        <v>438.47999999999996</v>
      </c>
      <c r="T87" s="53">
        <f>S87/I87</f>
        <v>0.61012491781722555</v>
      </c>
    </row>
    <row r="88" ht="15.95" customHeight="1">
      <c r="A88" s="342" t="s">
        <v>485</v>
      </c>
      <c r="B88" s="392" t="s">
        <v>110</v>
      </c>
      <c r="C88" s="393" t="s">
        <v>111</v>
      </c>
      <c r="D88" s="394">
        <v>253</v>
      </c>
      <c r="E88" s="395">
        <v>268</v>
      </c>
      <c r="F88" s="396">
        <v>0.90000000000000002</v>
      </c>
      <c r="G88" s="44">
        <f t="shared" si="0"/>
        <v>26</v>
      </c>
      <c r="H88" s="45">
        <f t="shared" si="1"/>
        <v>3.8024999999999998</v>
      </c>
      <c r="I88" s="45">
        <f t="shared" si="2"/>
        <v>962.03249999999991</v>
      </c>
      <c r="J88" s="45">
        <f t="shared" si="3"/>
        <v>0.49432500000000001</v>
      </c>
      <c r="K88" s="46">
        <f t="shared" si="4"/>
        <v>836.96827499999995</v>
      </c>
      <c r="L88" s="47">
        <v>0.20000000000000001</v>
      </c>
      <c r="M88" s="48">
        <f>K88*L88</f>
        <v>167.393655</v>
      </c>
      <c r="N88" s="49">
        <v>0.050000000000000003</v>
      </c>
      <c r="O88" s="50">
        <f>K88*N88</f>
        <v>41.848413749999999</v>
      </c>
      <c r="P88" s="49">
        <v>0.050000000000000003</v>
      </c>
      <c r="Q88" s="50">
        <f>K88*P88</f>
        <v>41.848413749999999</v>
      </c>
      <c r="R88" s="51">
        <f t="shared" si="5"/>
        <v>2.3199999999999998</v>
      </c>
      <c r="S88" s="52">
        <f t="shared" si="6"/>
        <v>586.95999999999992</v>
      </c>
      <c r="T88" s="53">
        <f>S88/I88</f>
        <v>0.61012491781722544</v>
      </c>
    </row>
    <row r="89" ht="15.95" customHeight="1">
      <c r="A89" s="342" t="s">
        <v>485</v>
      </c>
      <c r="B89" s="392" t="s">
        <v>112</v>
      </c>
      <c r="C89" s="393" t="s">
        <v>113</v>
      </c>
      <c r="D89" s="394">
        <v>16</v>
      </c>
      <c r="E89" s="395">
        <v>298</v>
      </c>
      <c r="F89" s="396">
        <v>0.5</v>
      </c>
      <c r="G89" s="44">
        <f t="shared" si="0"/>
        <v>149</v>
      </c>
      <c r="H89" s="45">
        <f t="shared" si="1"/>
        <v>21.791249999999998</v>
      </c>
      <c r="I89" s="45">
        <f t="shared" si="2"/>
        <v>348.65999999999997</v>
      </c>
      <c r="J89" s="45">
        <f t="shared" si="3"/>
        <v>2.8328624999999996</v>
      </c>
      <c r="K89" s="46">
        <f t="shared" si="4"/>
        <v>303.33419999999995</v>
      </c>
      <c r="L89" s="47">
        <v>0.20000000000000001</v>
      </c>
      <c r="M89" s="48">
        <f>K89*L89</f>
        <v>60.666839999999993</v>
      </c>
      <c r="N89" s="49">
        <v>0.050000000000000003</v>
      </c>
      <c r="O89" s="50">
        <f>K89*N89</f>
        <v>15.166709999999998</v>
      </c>
      <c r="P89" s="49">
        <v>0.050000000000000003</v>
      </c>
      <c r="Q89" s="50">
        <f>K89*P89</f>
        <v>15.166709999999998</v>
      </c>
      <c r="R89" s="51">
        <f t="shared" si="5"/>
        <v>13.27</v>
      </c>
      <c r="S89" s="52">
        <f t="shared" si="6"/>
        <v>212.31999999999999</v>
      </c>
      <c r="T89" s="53">
        <f>S89/I89</f>
        <v>0.60896001835599156</v>
      </c>
    </row>
    <row r="90" ht="15.95" customHeight="1">
      <c r="A90" s="342" t="s">
        <v>485</v>
      </c>
      <c r="B90" s="392" t="s">
        <v>114</v>
      </c>
      <c r="C90" s="393" t="s">
        <v>115</v>
      </c>
      <c r="D90" s="394">
        <v>5</v>
      </c>
      <c r="E90" s="395">
        <v>448</v>
      </c>
      <c r="F90" s="396">
        <v>0.52000000000000002</v>
      </c>
      <c r="G90" s="44">
        <f t="shared" si="0"/>
        <v>215</v>
      </c>
      <c r="H90" s="45">
        <f t="shared" si="1"/>
        <v>31.443749999999998</v>
      </c>
      <c r="I90" s="45">
        <f t="shared" si="2"/>
        <v>157.21875</v>
      </c>
      <c r="J90" s="45">
        <f t="shared" si="3"/>
        <v>4.0876874999999995</v>
      </c>
      <c r="K90" s="46">
        <f t="shared" si="4"/>
        <v>136.78031250000001</v>
      </c>
      <c r="L90" s="47">
        <v>0.20000000000000001</v>
      </c>
      <c r="M90" s="48">
        <f>K90*L90</f>
        <v>27.356062500000004</v>
      </c>
      <c r="N90" s="49">
        <v>0.050000000000000003</v>
      </c>
      <c r="O90" s="50">
        <f>K90*N90</f>
        <v>6.8390156250000009</v>
      </c>
      <c r="P90" s="49">
        <v>0.050000000000000003</v>
      </c>
      <c r="Q90" s="50">
        <f>K90*P90</f>
        <v>6.8390156250000009</v>
      </c>
      <c r="R90" s="51">
        <f t="shared" si="5"/>
        <v>19.149999999999999</v>
      </c>
      <c r="S90" s="52">
        <f t="shared" si="6"/>
        <v>95.75</v>
      </c>
      <c r="T90" s="53">
        <f>S90/I90</f>
        <v>0.60902405088451605</v>
      </c>
    </row>
    <row r="91" ht="15.95" customHeight="1">
      <c r="A91" s="342" t="s">
        <v>485</v>
      </c>
      <c r="B91" s="392" t="s">
        <v>116</v>
      </c>
      <c r="C91" s="393" t="s">
        <v>117</v>
      </c>
      <c r="D91" s="394">
        <v>19</v>
      </c>
      <c r="E91" s="395">
        <v>498</v>
      </c>
      <c r="F91" s="396">
        <v>0.5</v>
      </c>
      <c r="G91" s="44">
        <f t="shared" si="0"/>
        <v>249</v>
      </c>
      <c r="H91" s="45">
        <f t="shared" si="1"/>
        <v>36.416249999999998</v>
      </c>
      <c r="I91" s="45">
        <f t="shared" si="2"/>
        <v>691.90874999999994</v>
      </c>
      <c r="J91" s="45">
        <f t="shared" si="3"/>
        <v>4.7341125000000002</v>
      </c>
      <c r="K91" s="46">
        <f t="shared" si="4"/>
        <v>601.96061249999991</v>
      </c>
      <c r="L91" s="47">
        <v>0.20000000000000001</v>
      </c>
      <c r="M91" s="48">
        <f>K91*L91</f>
        <v>120.39212249999999</v>
      </c>
      <c r="N91" s="49">
        <v>0.050000000000000003</v>
      </c>
      <c r="O91" s="50">
        <f>K91*N91</f>
        <v>30.098030624999996</v>
      </c>
      <c r="P91" s="49">
        <v>0.050000000000000003</v>
      </c>
      <c r="Q91" s="50">
        <f>K91*P91</f>
        <v>30.098030624999996</v>
      </c>
      <c r="R91" s="51">
        <f t="shared" si="5"/>
        <v>22.18</v>
      </c>
      <c r="S91" s="52">
        <f t="shared" si="6"/>
        <v>421.42000000000002</v>
      </c>
      <c r="T91" s="53">
        <f>S91/I91</f>
        <v>0.60906875364706703</v>
      </c>
    </row>
    <row r="92" ht="15.95" customHeight="1">
      <c r="A92" s="342" t="s">
        <v>485</v>
      </c>
      <c r="B92" s="392" t="s">
        <v>118</v>
      </c>
      <c r="C92" s="393" t="s">
        <v>119</v>
      </c>
      <c r="D92" s="394">
        <v>861</v>
      </c>
      <c r="E92" s="395">
        <v>248</v>
      </c>
      <c r="F92" s="396">
        <v>0.80000000000000004</v>
      </c>
      <c r="G92" s="44">
        <f t="shared" si="0"/>
        <v>49</v>
      </c>
      <c r="H92" s="45">
        <f t="shared" si="1"/>
        <v>7.1662499999999998</v>
      </c>
      <c r="I92" s="45">
        <f t="shared" si="2"/>
        <v>6170.1412499999997</v>
      </c>
      <c r="J92" s="45">
        <f t="shared" si="3"/>
        <v>0.93161249999999995</v>
      </c>
      <c r="K92" s="46">
        <f t="shared" si="4"/>
        <v>5368.0228875000003</v>
      </c>
      <c r="L92" s="47">
        <v>0.20000000000000001</v>
      </c>
      <c r="M92" s="48">
        <f>K92*L92</f>
        <v>1073.6045775</v>
      </c>
      <c r="N92" s="49">
        <v>0.050000000000000003</v>
      </c>
      <c r="O92" s="50">
        <f>K92*N92</f>
        <v>268.401144375</v>
      </c>
      <c r="P92" s="49">
        <v>0.050000000000000003</v>
      </c>
      <c r="Q92" s="50">
        <f>K92*P92</f>
        <v>268.401144375</v>
      </c>
      <c r="R92" s="51">
        <f t="shared" si="5"/>
        <v>4.3600000000000003</v>
      </c>
      <c r="S92" s="52">
        <f t="shared" si="6"/>
        <v>3753.9600000000005</v>
      </c>
      <c r="T92" s="53">
        <f>S92/I92</f>
        <v>0.60840746555032277</v>
      </c>
    </row>
    <row r="93" ht="15.95" customHeight="1">
      <c r="A93" s="342" t="s">
        <v>485</v>
      </c>
      <c r="B93" s="392" t="s">
        <v>120</v>
      </c>
      <c r="C93" s="393" t="s">
        <v>121</v>
      </c>
      <c r="D93" s="394">
        <v>1</v>
      </c>
      <c r="E93" s="395">
        <v>348</v>
      </c>
      <c r="F93" s="396">
        <v>0</v>
      </c>
      <c r="G93" s="44">
        <f t="shared" si="0"/>
        <v>348</v>
      </c>
      <c r="H93" s="45">
        <f t="shared" si="1"/>
        <v>50.894999999999996</v>
      </c>
      <c r="I93" s="45">
        <f t="shared" si="2"/>
        <v>50.894999999999996</v>
      </c>
      <c r="J93" s="45">
        <f t="shared" si="3"/>
        <v>6.6163499999999997</v>
      </c>
      <c r="K93" s="46">
        <f t="shared" si="4"/>
        <v>44.278649999999999</v>
      </c>
      <c r="L93" s="47">
        <v>0.20000000000000001</v>
      </c>
      <c r="M93" s="48">
        <f>K93*L93</f>
        <v>8.8557299999999994</v>
      </c>
      <c r="N93" s="49">
        <v>0.050000000000000003</v>
      </c>
      <c r="O93" s="50">
        <f>K93*N93</f>
        <v>2.2139324999999999</v>
      </c>
      <c r="P93" s="49">
        <v>0.050000000000000003</v>
      </c>
      <c r="Q93" s="50">
        <f>K93*P93</f>
        <v>2.2139324999999999</v>
      </c>
      <c r="R93" s="51">
        <f t="shared" si="5"/>
        <v>31</v>
      </c>
      <c r="S93" s="52">
        <f t="shared" si="6"/>
        <v>31</v>
      </c>
      <c r="T93" s="53">
        <f>S93/I93</f>
        <v>0.60909716082129883</v>
      </c>
    </row>
    <row r="94" ht="15.95" customHeight="1">
      <c r="A94" s="342" t="s">
        <v>485</v>
      </c>
      <c r="B94" s="392" t="s">
        <v>120</v>
      </c>
      <c r="C94" s="393" t="s">
        <v>121</v>
      </c>
      <c r="D94" s="394">
        <v>164</v>
      </c>
      <c r="E94" s="395">
        <v>348</v>
      </c>
      <c r="F94" s="396">
        <v>0.71999999999999997</v>
      </c>
      <c r="G94" s="44">
        <f t="shared" si="0"/>
        <v>97</v>
      </c>
      <c r="H94" s="45">
        <f t="shared" si="1"/>
        <v>14.186249999999999</v>
      </c>
      <c r="I94" s="45">
        <f t="shared" si="2"/>
        <v>2326.5450000000001</v>
      </c>
      <c r="J94" s="45">
        <f t="shared" si="3"/>
        <v>1.8442125</v>
      </c>
      <c r="K94" s="46">
        <f t="shared" si="4"/>
        <v>2024.0941499999999</v>
      </c>
      <c r="L94" s="47">
        <v>0.20000000000000001</v>
      </c>
      <c r="M94" s="48">
        <f>K94*L94</f>
        <v>404.81882999999999</v>
      </c>
      <c r="N94" s="49">
        <v>0.050000000000000003</v>
      </c>
      <c r="O94" s="50">
        <f>K94*N94</f>
        <v>101.2047075</v>
      </c>
      <c r="P94" s="49">
        <v>0.050000000000000003</v>
      </c>
      <c r="Q94" s="50">
        <f>K94*P94</f>
        <v>101.2047075</v>
      </c>
      <c r="R94" s="51">
        <f t="shared" si="5"/>
        <v>8.6400000000000006</v>
      </c>
      <c r="S94" s="52">
        <f t="shared" si="6"/>
        <v>1416.96</v>
      </c>
      <c r="T94" s="53">
        <f>S94/I94</f>
        <v>0.60904044409199043</v>
      </c>
    </row>
    <row r="95" ht="15.95" customHeight="1">
      <c r="A95" s="342" t="s">
        <v>485</v>
      </c>
      <c r="B95" s="392" t="s">
        <v>122</v>
      </c>
      <c r="C95" s="393" t="s">
        <v>123</v>
      </c>
      <c r="D95" s="394">
        <v>1</v>
      </c>
      <c r="E95" s="395">
        <v>428</v>
      </c>
      <c r="F95" s="396">
        <v>0</v>
      </c>
      <c r="G95" s="44">
        <f t="shared" si="0"/>
        <v>428</v>
      </c>
      <c r="H95" s="45">
        <f t="shared" si="1"/>
        <v>62.594999999999999</v>
      </c>
      <c r="I95" s="45">
        <f t="shared" si="2"/>
        <v>62.594999999999999</v>
      </c>
      <c r="J95" s="45">
        <f t="shared" si="3"/>
        <v>8.1373499999999996</v>
      </c>
      <c r="K95" s="46">
        <f t="shared" si="4"/>
        <v>54.457650000000001</v>
      </c>
      <c r="L95" s="47">
        <v>0.20000000000000001</v>
      </c>
      <c r="M95" s="48">
        <f>K95*L95</f>
        <v>10.891530000000001</v>
      </c>
      <c r="N95" s="49">
        <v>0.050000000000000003</v>
      </c>
      <c r="O95" s="50">
        <f>K95*N95</f>
        <v>2.7228825000000003</v>
      </c>
      <c r="P95" s="49">
        <v>0.050000000000000003</v>
      </c>
      <c r="Q95" s="50">
        <f>K95*P95</f>
        <v>2.7228825000000003</v>
      </c>
      <c r="R95" s="51">
        <f t="shared" si="5"/>
        <v>38.119999999999997</v>
      </c>
      <c r="S95" s="52">
        <f t="shared" si="6"/>
        <v>38.119999999999997</v>
      </c>
      <c r="T95" s="53">
        <f>S95/I95</f>
        <v>0.60899432862049685</v>
      </c>
    </row>
    <row r="96" ht="15.95" customHeight="1">
      <c r="A96" s="342" t="s">
        <v>485</v>
      </c>
      <c r="B96" s="392" t="s">
        <v>122</v>
      </c>
      <c r="C96" s="393" t="s">
        <v>123</v>
      </c>
      <c r="D96" s="394">
        <v>163</v>
      </c>
      <c r="E96" s="395">
        <v>428</v>
      </c>
      <c r="F96" s="396">
        <v>0.65000000000000002</v>
      </c>
      <c r="G96" s="44">
        <f t="shared" si="0"/>
        <v>149</v>
      </c>
      <c r="H96" s="45">
        <f t="shared" si="1"/>
        <v>21.791249999999998</v>
      </c>
      <c r="I96" s="45">
        <f t="shared" si="2"/>
        <v>3551.9737499999997</v>
      </c>
      <c r="J96" s="45">
        <f t="shared" si="3"/>
        <v>2.8328624999999996</v>
      </c>
      <c r="K96" s="46">
        <f t="shared" si="4"/>
        <v>3090.2171624999996</v>
      </c>
      <c r="L96" s="47">
        <v>0.20000000000000001</v>
      </c>
      <c r="M96" s="48">
        <f>K96*L96</f>
        <v>618.04343249999999</v>
      </c>
      <c r="N96" s="49">
        <v>0.050000000000000003</v>
      </c>
      <c r="O96" s="50">
        <f>K96*N96</f>
        <v>154.510858125</v>
      </c>
      <c r="P96" s="49">
        <v>0.050000000000000003</v>
      </c>
      <c r="Q96" s="50">
        <f>K96*P96</f>
        <v>154.510858125</v>
      </c>
      <c r="R96" s="51">
        <f t="shared" si="5"/>
        <v>13.27</v>
      </c>
      <c r="S96" s="52">
        <f t="shared" si="6"/>
        <v>2163.0099999999998</v>
      </c>
      <c r="T96" s="53">
        <f>S96/I96</f>
        <v>0.60896001835599145</v>
      </c>
    </row>
    <row r="97" ht="15.95" customHeight="1">
      <c r="A97" s="342" t="s">
        <v>485</v>
      </c>
      <c r="B97" s="392" t="s">
        <v>124</v>
      </c>
      <c r="C97" s="393" t="s">
        <v>125</v>
      </c>
      <c r="D97" s="394">
        <v>9</v>
      </c>
      <c r="E97" s="395">
        <v>298</v>
      </c>
      <c r="F97" s="396">
        <v>0.67000000000000004</v>
      </c>
      <c r="G97" s="44">
        <f t="shared" si="0"/>
        <v>98</v>
      </c>
      <c r="H97" s="45">
        <f t="shared" si="1"/>
        <v>14.3325</v>
      </c>
      <c r="I97" s="45">
        <f t="shared" si="2"/>
        <v>128.99250000000001</v>
      </c>
      <c r="J97" s="45">
        <f t="shared" si="3"/>
        <v>1.8632249999999999</v>
      </c>
      <c r="K97" s="46">
        <f t="shared" si="4"/>
        <v>112.22347499999999</v>
      </c>
      <c r="L97" s="47">
        <v>0.20000000000000001</v>
      </c>
      <c r="M97" s="48">
        <f>K97*L97</f>
        <v>22.444694999999999</v>
      </c>
      <c r="N97" s="49">
        <v>0.050000000000000003</v>
      </c>
      <c r="O97" s="50">
        <f>K97*N97</f>
        <v>5.6111737499999998</v>
      </c>
      <c r="P97" s="49">
        <v>0.050000000000000003</v>
      </c>
      <c r="Q97" s="50">
        <f>K97*P97</f>
        <v>5.6111737499999998</v>
      </c>
      <c r="R97" s="51">
        <f t="shared" si="5"/>
        <v>8.7300000000000004</v>
      </c>
      <c r="S97" s="52">
        <f t="shared" si="6"/>
        <v>78.570000000000007</v>
      </c>
      <c r="T97" s="53">
        <f>S97/I97</f>
        <v>0.60910518053375196</v>
      </c>
    </row>
    <row r="98" ht="15.95" customHeight="1">
      <c r="A98" s="342" t="s">
        <v>485</v>
      </c>
      <c r="B98" s="392" t="s">
        <v>126</v>
      </c>
      <c r="C98" s="393" t="s">
        <v>127</v>
      </c>
      <c r="D98" s="394">
        <v>4</v>
      </c>
      <c r="E98" s="395">
        <v>398</v>
      </c>
      <c r="F98" s="396">
        <v>0.68999999999999995</v>
      </c>
      <c r="G98" s="44">
        <f t="shared" si="0"/>
        <v>123</v>
      </c>
      <c r="H98" s="45">
        <f t="shared" si="1"/>
        <v>17.98875</v>
      </c>
      <c r="I98" s="45">
        <f t="shared" si="2"/>
        <v>71.954999999999998</v>
      </c>
      <c r="J98" s="45">
        <f t="shared" si="3"/>
        <v>2.3385375000000002</v>
      </c>
      <c r="K98" s="46">
        <f t="shared" si="4"/>
        <v>62.600849999999994</v>
      </c>
      <c r="L98" s="47">
        <v>0.20000000000000001</v>
      </c>
      <c r="M98" s="48">
        <f>K98*L98</f>
        <v>12.52017</v>
      </c>
      <c r="N98" s="49">
        <v>0.050000000000000003</v>
      </c>
      <c r="O98" s="50">
        <f>K98*N98</f>
        <v>3.1300425000000001</v>
      </c>
      <c r="P98" s="49">
        <v>0.050000000000000003</v>
      </c>
      <c r="Q98" s="50">
        <f>K98*P98</f>
        <v>3.1300425000000001</v>
      </c>
      <c r="R98" s="51">
        <f t="shared" si="5"/>
        <v>10.960000000000001</v>
      </c>
      <c r="S98" s="52">
        <f t="shared" si="6"/>
        <v>43.840000000000003</v>
      </c>
      <c r="T98" s="53">
        <f>S98/I98</f>
        <v>0.60926968244041424</v>
      </c>
    </row>
    <row r="99" ht="15.95" customHeight="1">
      <c r="A99" s="342" t="s">
        <v>485</v>
      </c>
      <c r="B99" s="392" t="s">
        <v>128</v>
      </c>
      <c r="C99" s="393" t="s">
        <v>129</v>
      </c>
      <c r="D99" s="394">
        <v>7</v>
      </c>
      <c r="E99" s="395">
        <v>498</v>
      </c>
      <c r="F99" s="396">
        <v>0.69999999999999996</v>
      </c>
      <c r="G99" s="44">
        <f t="shared" si="0"/>
        <v>149</v>
      </c>
      <c r="H99" s="45">
        <f t="shared" si="1"/>
        <v>21.791249999999998</v>
      </c>
      <c r="I99" s="45">
        <f t="shared" si="2"/>
        <v>152.53874999999999</v>
      </c>
      <c r="J99" s="45">
        <f t="shared" si="3"/>
        <v>2.8328624999999996</v>
      </c>
      <c r="K99" s="46">
        <f t="shared" si="4"/>
        <v>132.70871249999999</v>
      </c>
      <c r="L99" s="47">
        <v>0.20000000000000001</v>
      </c>
      <c r="M99" s="48">
        <f>K99*L99</f>
        <v>26.541742499999998</v>
      </c>
      <c r="N99" s="49">
        <v>0.050000000000000003</v>
      </c>
      <c r="O99" s="50">
        <f>K99*N99</f>
        <v>6.6354356249999995</v>
      </c>
      <c r="P99" s="49">
        <v>0.050000000000000003</v>
      </c>
      <c r="Q99" s="50">
        <f>K99*P99</f>
        <v>6.6354356249999995</v>
      </c>
      <c r="R99" s="51">
        <f t="shared" si="5"/>
        <v>13.27</v>
      </c>
      <c r="S99" s="52">
        <f t="shared" si="6"/>
        <v>92.890000000000001</v>
      </c>
      <c r="T99" s="53">
        <f>S99/I99</f>
        <v>0.60896001835599156</v>
      </c>
    </row>
    <row r="100" ht="15.95" customHeight="1">
      <c r="A100" s="342" t="s">
        <v>485</v>
      </c>
      <c r="B100" s="392" t="s">
        <v>130</v>
      </c>
      <c r="C100" s="393" t="s">
        <v>131</v>
      </c>
      <c r="D100" s="394">
        <v>9</v>
      </c>
      <c r="E100" s="395">
        <v>198</v>
      </c>
      <c r="F100" s="396">
        <v>0.75</v>
      </c>
      <c r="G100" s="44">
        <f t="shared" si="0"/>
        <v>49</v>
      </c>
      <c r="H100" s="45">
        <f t="shared" si="1"/>
        <v>7.1662499999999998</v>
      </c>
      <c r="I100" s="45">
        <f t="shared" si="2"/>
        <v>64.496250000000003</v>
      </c>
      <c r="J100" s="45">
        <f t="shared" si="3"/>
        <v>0.93161249999999995</v>
      </c>
      <c r="K100" s="46">
        <f t="shared" si="4"/>
        <v>56.111737499999997</v>
      </c>
      <c r="L100" s="47">
        <v>0.20000000000000001</v>
      </c>
      <c r="M100" s="48">
        <f>K100*L100</f>
        <v>11.2223475</v>
      </c>
      <c r="N100" s="49">
        <v>0.050000000000000003</v>
      </c>
      <c r="O100" s="50">
        <f>K100*N100</f>
        <v>2.8055868749999999</v>
      </c>
      <c r="P100" s="49">
        <v>0.050000000000000003</v>
      </c>
      <c r="Q100" s="50">
        <f>K100*P100</f>
        <v>2.8055868749999999</v>
      </c>
      <c r="R100" s="51">
        <f t="shared" si="5"/>
        <v>4.3600000000000003</v>
      </c>
      <c r="S100" s="52">
        <f t="shared" si="6"/>
        <v>39.240000000000002</v>
      </c>
      <c r="T100" s="53">
        <f>S100/I100</f>
        <v>0.60840746555032266</v>
      </c>
    </row>
    <row r="101" ht="15.95" customHeight="1">
      <c r="A101" s="342" t="s">
        <v>485</v>
      </c>
      <c r="B101" s="392" t="s">
        <v>320</v>
      </c>
      <c r="C101" s="393" t="s">
        <v>546</v>
      </c>
      <c r="D101" s="394">
        <v>11</v>
      </c>
      <c r="E101" s="395">
        <v>178</v>
      </c>
      <c r="F101" s="396">
        <v>0</v>
      </c>
      <c r="G101" s="44">
        <f t="shared" si="0"/>
        <v>178</v>
      </c>
      <c r="H101" s="45">
        <f t="shared" si="1"/>
        <v>26.032499999999999</v>
      </c>
      <c r="I101" s="45">
        <f t="shared" si="2"/>
        <v>286.35749999999996</v>
      </c>
      <c r="J101" s="45">
        <f t="shared" si="3"/>
        <v>3.3842249999999998</v>
      </c>
      <c r="K101" s="46">
        <f t="shared" si="4"/>
        <v>249.13102499999997</v>
      </c>
      <c r="L101" s="47">
        <v>0.20000000000000001</v>
      </c>
      <c r="M101" s="48">
        <f>K101*L101</f>
        <v>49.826204999999995</v>
      </c>
      <c r="N101" s="49">
        <v>0.050000000000000003</v>
      </c>
      <c r="O101" s="50">
        <f>K101*N101</f>
        <v>12.456551249999999</v>
      </c>
      <c r="P101" s="49">
        <v>0.050000000000000003</v>
      </c>
      <c r="Q101" s="50">
        <f>K101*P101</f>
        <v>12.456551249999999</v>
      </c>
      <c r="R101" s="51">
        <f t="shared" si="5"/>
        <v>15.85</v>
      </c>
      <c r="S101" s="52">
        <f t="shared" si="6"/>
        <v>174.34999999999999</v>
      </c>
      <c r="T101" s="53">
        <f>S101/I101</f>
        <v>0.60885431671948531</v>
      </c>
    </row>
    <row r="102" ht="15.95" customHeight="1">
      <c r="A102" s="342" t="s">
        <v>485</v>
      </c>
      <c r="B102" s="392" t="s">
        <v>320</v>
      </c>
      <c r="C102" s="393" t="s">
        <v>546</v>
      </c>
      <c r="D102" s="394">
        <v>101</v>
      </c>
      <c r="E102" s="395">
        <v>178</v>
      </c>
      <c r="F102" s="396">
        <v>0.29999999999999999</v>
      </c>
      <c r="G102" s="44">
        <f t="shared" si="0"/>
        <v>124</v>
      </c>
      <c r="H102" s="45">
        <f t="shared" si="1"/>
        <v>18.134999999999998</v>
      </c>
      <c r="I102" s="45">
        <f t="shared" si="2"/>
        <v>1831.6349999999998</v>
      </c>
      <c r="J102" s="45">
        <f t="shared" si="3"/>
        <v>2.3575499999999998</v>
      </c>
      <c r="K102" s="46">
        <f t="shared" si="4"/>
        <v>1593.5224499999997</v>
      </c>
      <c r="L102" s="47">
        <v>0.20000000000000001</v>
      </c>
      <c r="M102" s="48">
        <f>K102*L102</f>
        <v>318.70448999999996</v>
      </c>
      <c r="N102" s="49">
        <v>0.050000000000000003</v>
      </c>
      <c r="O102" s="50">
        <f>K102*N102</f>
        <v>79.676122499999991</v>
      </c>
      <c r="P102" s="49">
        <v>0.050000000000000003</v>
      </c>
      <c r="Q102" s="50">
        <f>K102*P102</f>
        <v>79.676122499999991</v>
      </c>
      <c r="R102" s="51">
        <f t="shared" si="5"/>
        <v>11.039999999999999</v>
      </c>
      <c r="S102" s="52">
        <f t="shared" si="6"/>
        <v>1115.04</v>
      </c>
      <c r="T102" s="53">
        <f>S102/I102</f>
        <v>0.60876757650951208</v>
      </c>
    </row>
    <row r="103" ht="15.95" customHeight="1">
      <c r="A103" s="342" t="s">
        <v>485</v>
      </c>
      <c r="B103" s="392" t="s">
        <v>527</v>
      </c>
      <c r="C103" s="393" t="s">
        <v>546</v>
      </c>
      <c r="D103" s="394">
        <v>23</v>
      </c>
      <c r="E103" s="395">
        <v>178</v>
      </c>
      <c r="F103" s="396">
        <v>0.070000000000000007</v>
      </c>
      <c r="G103" s="44">
        <f t="shared" si="0"/>
        <v>165</v>
      </c>
      <c r="H103" s="45">
        <f t="shared" si="1"/>
        <v>24.131249999999998</v>
      </c>
      <c r="I103" s="45">
        <f t="shared" si="2"/>
        <v>555.01874999999995</v>
      </c>
      <c r="J103" s="45">
        <f t="shared" si="3"/>
        <v>3.1370624999999999</v>
      </c>
      <c r="K103" s="46">
        <f t="shared" si="4"/>
        <v>482.86631249999999</v>
      </c>
      <c r="L103" s="47">
        <v>0.20000000000000001</v>
      </c>
      <c r="M103" s="48">
        <f>K103*L103</f>
        <v>96.573262499999998</v>
      </c>
      <c r="N103" s="49">
        <v>0.050000000000000003</v>
      </c>
      <c r="O103" s="50">
        <f>K103*N103</f>
        <v>24.143315625</v>
      </c>
      <c r="P103" s="49">
        <v>0.050000000000000003</v>
      </c>
      <c r="Q103" s="50">
        <f>K103*P103</f>
        <v>24.143315625</v>
      </c>
      <c r="R103" s="51">
        <f t="shared" si="5"/>
        <v>14.699999999999999</v>
      </c>
      <c r="S103" s="52">
        <f t="shared" si="6"/>
        <v>338.09999999999997</v>
      </c>
      <c r="T103" s="53">
        <f>S103/I103</f>
        <v>0.60916860916860915</v>
      </c>
    </row>
    <row r="104" ht="15.95" customHeight="1">
      <c r="A104" s="342" t="s">
        <v>485</v>
      </c>
      <c r="B104" s="392" t="s">
        <v>527</v>
      </c>
      <c r="C104" s="393" t="s">
        <v>546</v>
      </c>
      <c r="D104" s="394">
        <v>23</v>
      </c>
      <c r="E104" s="395">
        <v>178</v>
      </c>
      <c r="F104" s="396">
        <v>0.29999999999999999</v>
      </c>
      <c r="G104" s="44">
        <f t="shared" si="0"/>
        <v>124</v>
      </c>
      <c r="H104" s="45">
        <f t="shared" si="1"/>
        <v>18.134999999999998</v>
      </c>
      <c r="I104" s="45">
        <f t="shared" si="2"/>
        <v>417.10499999999996</v>
      </c>
      <c r="J104" s="45">
        <f t="shared" si="3"/>
        <v>2.3575499999999998</v>
      </c>
      <c r="K104" s="46">
        <f t="shared" si="4"/>
        <v>362.88134999999994</v>
      </c>
      <c r="L104" s="47">
        <v>0.20000000000000001</v>
      </c>
      <c r="M104" s="48">
        <f>K104*L104</f>
        <v>72.576269999999994</v>
      </c>
      <c r="N104" s="49">
        <v>0.050000000000000003</v>
      </c>
      <c r="O104" s="50">
        <f>K104*N104</f>
        <v>18.144067499999998</v>
      </c>
      <c r="P104" s="49">
        <v>0.050000000000000003</v>
      </c>
      <c r="Q104" s="50">
        <f>K104*P104</f>
        <v>18.144067499999998</v>
      </c>
      <c r="R104" s="51">
        <f t="shared" si="5"/>
        <v>11.039999999999999</v>
      </c>
      <c r="S104" s="52">
        <f t="shared" si="6"/>
        <v>253.91999999999999</v>
      </c>
      <c r="T104" s="53">
        <f>S104/I104</f>
        <v>0.60876757650951197</v>
      </c>
    </row>
    <row r="105" ht="15.95" customHeight="1">
      <c r="A105" s="342" t="s">
        <v>485</v>
      </c>
      <c r="B105" s="392" t="s">
        <v>321</v>
      </c>
      <c r="C105" s="393" t="s">
        <v>548</v>
      </c>
      <c r="D105" s="394">
        <v>8</v>
      </c>
      <c r="E105" s="395">
        <v>268</v>
      </c>
      <c r="F105" s="396">
        <v>0.34000000000000002</v>
      </c>
      <c r="G105" s="44">
        <f t="shared" si="0"/>
        <v>176</v>
      </c>
      <c r="H105" s="45">
        <f t="shared" si="1"/>
        <v>25.739999999999998</v>
      </c>
      <c r="I105" s="45">
        <f t="shared" si="2"/>
        <v>205.91999999999999</v>
      </c>
      <c r="J105" s="45">
        <f t="shared" si="3"/>
        <v>3.3462000000000001</v>
      </c>
      <c r="K105" s="46">
        <f t="shared" si="4"/>
        <v>179.15039999999999</v>
      </c>
      <c r="L105" s="47">
        <v>0.20000000000000001</v>
      </c>
      <c r="M105" s="48">
        <f>K105*L105</f>
        <v>35.830080000000002</v>
      </c>
      <c r="N105" s="49">
        <v>0.050000000000000003</v>
      </c>
      <c r="O105" s="50">
        <f>K105*N105</f>
        <v>8.9575200000000006</v>
      </c>
      <c r="P105" s="49">
        <v>0.050000000000000003</v>
      </c>
      <c r="Q105" s="50">
        <f>K105*P105</f>
        <v>8.9575200000000006</v>
      </c>
      <c r="R105" s="51">
        <f t="shared" si="5"/>
        <v>15.68</v>
      </c>
      <c r="S105" s="52">
        <f t="shared" si="6"/>
        <v>125.44</v>
      </c>
      <c r="T105" s="53">
        <f>S105/I105</f>
        <v>0.60916860916860915</v>
      </c>
    </row>
    <row r="106" ht="15.95" customHeight="1">
      <c r="A106" s="342" t="s">
        <v>485</v>
      </c>
      <c r="B106" s="392" t="s">
        <v>526</v>
      </c>
      <c r="C106" s="393" t="s">
        <v>548</v>
      </c>
      <c r="D106" s="394">
        <v>8</v>
      </c>
      <c r="E106" s="395">
        <v>268</v>
      </c>
      <c r="F106" s="396">
        <v>0.12</v>
      </c>
      <c r="G106" s="44">
        <f t="shared" si="0"/>
        <v>235</v>
      </c>
      <c r="H106" s="45">
        <f t="shared" si="1"/>
        <v>34.368749999999999</v>
      </c>
      <c r="I106" s="45">
        <f t="shared" si="2"/>
        <v>274.94999999999999</v>
      </c>
      <c r="J106" s="45">
        <f t="shared" si="3"/>
        <v>4.4679374999999997</v>
      </c>
      <c r="K106" s="46">
        <f t="shared" si="4"/>
        <v>239.20650000000001</v>
      </c>
      <c r="L106" s="47">
        <v>0.20000000000000001</v>
      </c>
      <c r="M106" s="48">
        <f>K106*L106</f>
        <v>47.841300000000004</v>
      </c>
      <c r="N106" s="49">
        <v>0.050000000000000003</v>
      </c>
      <c r="O106" s="50">
        <f>K106*N106</f>
        <v>11.960325000000001</v>
      </c>
      <c r="P106" s="49">
        <v>0.050000000000000003</v>
      </c>
      <c r="Q106" s="50">
        <f>K106*P106</f>
        <v>11.960325000000001</v>
      </c>
      <c r="R106" s="51">
        <f t="shared" si="5"/>
        <v>20.93</v>
      </c>
      <c r="S106" s="52">
        <f t="shared" si="6"/>
        <v>167.44</v>
      </c>
      <c r="T106" s="53">
        <f>S106/I106</f>
        <v>0.60898345153664302</v>
      </c>
    </row>
    <row r="107" ht="15.95" customHeight="1">
      <c r="A107" s="342" t="s">
        <v>485</v>
      </c>
      <c r="B107" s="392" t="s">
        <v>526</v>
      </c>
      <c r="C107" s="393" t="s">
        <v>548</v>
      </c>
      <c r="D107" s="394">
        <v>23</v>
      </c>
      <c r="E107" s="395">
        <v>268</v>
      </c>
      <c r="F107" s="396">
        <v>0.34000000000000002</v>
      </c>
      <c r="G107" s="44">
        <f t="shared" si="0"/>
        <v>176</v>
      </c>
      <c r="H107" s="45">
        <f t="shared" si="1"/>
        <v>25.739999999999998</v>
      </c>
      <c r="I107" s="45">
        <f t="shared" si="2"/>
        <v>592.01999999999998</v>
      </c>
      <c r="J107" s="45">
        <f t="shared" si="3"/>
        <v>3.3462000000000001</v>
      </c>
      <c r="K107" s="46">
        <f t="shared" si="4"/>
        <v>515.05739999999992</v>
      </c>
      <c r="L107" s="47">
        <v>0.20000000000000001</v>
      </c>
      <c r="M107" s="48">
        <f>K107*L107</f>
        <v>103.01147999999999</v>
      </c>
      <c r="N107" s="49">
        <v>0.050000000000000003</v>
      </c>
      <c r="O107" s="50">
        <f>K107*N107</f>
        <v>25.752869999999998</v>
      </c>
      <c r="P107" s="49">
        <v>0.050000000000000003</v>
      </c>
      <c r="Q107" s="50">
        <f>K107*P107</f>
        <v>25.752869999999998</v>
      </c>
      <c r="R107" s="51">
        <f t="shared" si="5"/>
        <v>15.68</v>
      </c>
      <c r="S107" s="52">
        <f t="shared" si="6"/>
        <v>360.63999999999999</v>
      </c>
      <c r="T107" s="53">
        <f>S107/I107</f>
        <v>0.60916860916860915</v>
      </c>
    </row>
    <row r="108" ht="15.95" customHeight="1">
      <c r="A108" s="342" t="s">
        <v>485</v>
      </c>
      <c r="B108" s="392" t="s">
        <v>298</v>
      </c>
      <c r="C108" s="393" t="s">
        <v>299</v>
      </c>
      <c r="D108" s="394">
        <v>4</v>
      </c>
      <c r="E108" s="395">
        <v>198</v>
      </c>
      <c r="F108" s="396">
        <v>0</v>
      </c>
      <c r="G108" s="44">
        <f t="shared" si="0"/>
        <v>198</v>
      </c>
      <c r="H108" s="45">
        <f t="shared" si="1"/>
        <v>28.9575</v>
      </c>
      <c r="I108" s="45">
        <f t="shared" si="2"/>
        <v>115.83</v>
      </c>
      <c r="J108" s="45">
        <f t="shared" si="3"/>
        <v>3.764475</v>
      </c>
      <c r="K108" s="46">
        <f t="shared" si="4"/>
        <v>100.77209999999999</v>
      </c>
      <c r="L108" s="47">
        <v>0.20000000000000001</v>
      </c>
      <c r="M108" s="48">
        <f>K108*L108</f>
        <v>20.154420000000002</v>
      </c>
      <c r="N108" s="49">
        <v>0.050000000000000003</v>
      </c>
      <c r="O108" s="50">
        <f>K108*N108</f>
        <v>5.0386050000000004</v>
      </c>
      <c r="P108" s="49">
        <v>0.050000000000000003</v>
      </c>
      <c r="Q108" s="50">
        <f>K108*P108</f>
        <v>5.0386050000000004</v>
      </c>
      <c r="R108" s="51">
        <f t="shared" si="5"/>
        <v>17.640000000000001</v>
      </c>
      <c r="S108" s="52">
        <f t="shared" si="6"/>
        <v>70.560000000000002</v>
      </c>
      <c r="T108" s="53">
        <f>S108/I108</f>
        <v>0.60916860916860915</v>
      </c>
    </row>
    <row r="109" ht="15.95" customHeight="1">
      <c r="A109" s="342" t="s">
        <v>485</v>
      </c>
      <c r="B109" s="392" t="s">
        <v>298</v>
      </c>
      <c r="C109" s="393" t="s">
        <v>299</v>
      </c>
      <c r="D109" s="394">
        <v>16</v>
      </c>
      <c r="E109" s="395">
        <v>198</v>
      </c>
      <c r="F109" s="396">
        <v>0.25</v>
      </c>
      <c r="G109" s="44">
        <f t="shared" si="0"/>
        <v>148</v>
      </c>
      <c r="H109" s="45">
        <f t="shared" si="1"/>
        <v>21.645</v>
      </c>
      <c r="I109" s="45">
        <f t="shared" si="2"/>
        <v>346.31999999999999</v>
      </c>
      <c r="J109" s="45">
        <f t="shared" si="3"/>
        <v>2.81385</v>
      </c>
      <c r="K109" s="46">
        <f t="shared" si="4"/>
        <v>301.29840000000002</v>
      </c>
      <c r="L109" s="47">
        <v>0.20000000000000001</v>
      </c>
      <c r="M109" s="48">
        <f>K109*L109</f>
        <v>60.259680000000003</v>
      </c>
      <c r="N109" s="49">
        <v>0.050000000000000003</v>
      </c>
      <c r="O109" s="50">
        <f>K109*N109</f>
        <v>15.064920000000001</v>
      </c>
      <c r="P109" s="49">
        <v>0.050000000000000003</v>
      </c>
      <c r="Q109" s="50">
        <f>K109*P109</f>
        <v>15.064920000000001</v>
      </c>
      <c r="R109" s="51">
        <f t="shared" si="5"/>
        <v>13.18</v>
      </c>
      <c r="S109" s="52">
        <f t="shared" si="6"/>
        <v>210.88</v>
      </c>
      <c r="T109" s="53">
        <f>S109/I109</f>
        <v>0.60891660891660893</v>
      </c>
    </row>
    <row r="110" ht="15.95" customHeight="1">
      <c r="A110" s="342" t="s">
        <v>485</v>
      </c>
      <c r="B110" s="392" t="s">
        <v>132</v>
      </c>
      <c r="C110" s="393" t="s">
        <v>133</v>
      </c>
      <c r="D110" s="394">
        <v>6</v>
      </c>
      <c r="E110" s="395">
        <v>108</v>
      </c>
      <c r="F110" s="396">
        <v>0.5</v>
      </c>
      <c r="G110" s="44">
        <f t="shared" si="0"/>
        <v>54</v>
      </c>
      <c r="H110" s="45">
        <f t="shared" si="1"/>
        <v>7.8974999999999991</v>
      </c>
      <c r="I110" s="45">
        <f t="shared" si="2"/>
        <v>47.384999999999991</v>
      </c>
      <c r="J110" s="45">
        <f t="shared" si="3"/>
        <v>1.026675</v>
      </c>
      <c r="K110" s="46">
        <f t="shared" si="4"/>
        <v>41.224949999999993</v>
      </c>
      <c r="L110" s="47">
        <v>0.20000000000000001</v>
      </c>
      <c r="M110" s="48">
        <f>K110*L110</f>
        <v>8.2449899999999996</v>
      </c>
      <c r="N110" s="49">
        <v>0.050000000000000003</v>
      </c>
      <c r="O110" s="50">
        <f>K110*N110</f>
        <v>2.0612474999999999</v>
      </c>
      <c r="P110" s="49">
        <v>0.050000000000000003</v>
      </c>
      <c r="Q110" s="50">
        <f>K110*P110</f>
        <v>2.0612474999999999</v>
      </c>
      <c r="R110" s="51">
        <f t="shared" si="5"/>
        <v>4.8099999999999996</v>
      </c>
      <c r="S110" s="52">
        <f t="shared" si="6"/>
        <v>28.859999999999999</v>
      </c>
      <c r="T110" s="53">
        <f>S110/I110</f>
        <v>0.60905349794238695</v>
      </c>
    </row>
    <row r="111" ht="15.95" customHeight="1">
      <c r="A111" s="342" t="s">
        <v>485</v>
      </c>
      <c r="B111" s="392" t="s">
        <v>373</v>
      </c>
      <c r="C111" s="393" t="s">
        <v>135</v>
      </c>
      <c r="D111" s="394">
        <v>62</v>
      </c>
      <c r="E111" s="395">
        <v>98</v>
      </c>
      <c r="F111" s="396">
        <v>0</v>
      </c>
      <c r="G111" s="44">
        <f t="shared" si="0"/>
        <v>98</v>
      </c>
      <c r="H111" s="45">
        <f t="shared" si="1"/>
        <v>14.3325</v>
      </c>
      <c r="I111" s="45">
        <f t="shared" si="2"/>
        <v>888.61500000000001</v>
      </c>
      <c r="J111" s="45">
        <f t="shared" si="3"/>
        <v>1.8632249999999999</v>
      </c>
      <c r="K111" s="46">
        <f t="shared" si="4"/>
        <v>773.09505000000001</v>
      </c>
      <c r="L111" s="47">
        <v>0.20000000000000001</v>
      </c>
      <c r="M111" s="48">
        <f>K111*L111</f>
        <v>154.61901</v>
      </c>
      <c r="N111" s="49">
        <v>0.050000000000000003</v>
      </c>
      <c r="O111" s="50">
        <f>K111*N111</f>
        <v>38.654752500000001</v>
      </c>
      <c r="P111" s="49">
        <v>0.050000000000000003</v>
      </c>
      <c r="Q111" s="50">
        <f>K111*P111</f>
        <v>38.654752500000001</v>
      </c>
      <c r="R111" s="51">
        <f t="shared" si="5"/>
        <v>8.7300000000000004</v>
      </c>
      <c r="S111" s="52">
        <f t="shared" si="6"/>
        <v>541.25999999999999</v>
      </c>
      <c r="T111" s="53">
        <f>S111/I111</f>
        <v>0.60910518053375196</v>
      </c>
    </row>
    <row r="112" ht="15.95" customHeight="1">
      <c r="A112" s="342" t="s">
        <v>485</v>
      </c>
      <c r="B112" s="392" t="s">
        <v>373</v>
      </c>
      <c r="C112" s="393" t="s">
        <v>135</v>
      </c>
      <c r="D112" s="394">
        <v>479</v>
      </c>
      <c r="E112" s="395">
        <v>98</v>
      </c>
      <c r="F112" s="396">
        <v>0.25</v>
      </c>
      <c r="G112" s="44">
        <f t="shared" si="0"/>
        <v>73</v>
      </c>
      <c r="H112" s="45">
        <f t="shared" si="1"/>
        <v>10.67625</v>
      </c>
      <c r="I112" s="45">
        <f t="shared" si="2"/>
        <v>5113.9237499999999</v>
      </c>
      <c r="J112" s="45">
        <f t="shared" si="3"/>
        <v>1.3879124999999999</v>
      </c>
      <c r="K112" s="46">
        <f t="shared" si="4"/>
        <v>4449.1136624999999</v>
      </c>
      <c r="L112" s="47">
        <v>0.20000000000000001</v>
      </c>
      <c r="M112" s="48">
        <f>K112*L112</f>
        <v>889.82273250000003</v>
      </c>
      <c r="N112" s="49">
        <v>0.050000000000000003</v>
      </c>
      <c r="O112" s="50">
        <f>K112*N112</f>
        <v>222.45568312500001</v>
      </c>
      <c r="P112" s="49">
        <v>0.050000000000000003</v>
      </c>
      <c r="Q112" s="50">
        <f>K112*P112</f>
        <v>222.45568312500001</v>
      </c>
      <c r="R112" s="51">
        <f t="shared" si="5"/>
        <v>6.5</v>
      </c>
      <c r="S112" s="52">
        <f t="shared" si="6"/>
        <v>3113.5</v>
      </c>
      <c r="T112" s="53">
        <f>S112/I112</f>
        <v>0.60882800608828003</v>
      </c>
    </row>
    <row r="113" ht="15.95" customHeight="1">
      <c r="A113" s="342" t="s">
        <v>485</v>
      </c>
      <c r="B113" s="392" t="s">
        <v>136</v>
      </c>
      <c r="C113" s="393" t="s">
        <v>137</v>
      </c>
      <c r="D113" s="394">
        <v>1</v>
      </c>
      <c r="E113" s="397">
        <v>360</v>
      </c>
      <c r="F113" s="396">
        <v>0.26000000000000001</v>
      </c>
      <c r="G113" s="44">
        <f t="shared" si="0"/>
        <v>266</v>
      </c>
      <c r="H113" s="45">
        <f t="shared" si="1"/>
        <v>38.902499999999996</v>
      </c>
      <c r="I113" s="45">
        <f t="shared" si="2"/>
        <v>38.902499999999996</v>
      </c>
      <c r="J113" s="45">
        <f t="shared" si="3"/>
        <v>5.0573249999999996</v>
      </c>
      <c r="K113" s="46">
        <f t="shared" si="4"/>
        <v>33.845174999999998</v>
      </c>
      <c r="L113" s="47">
        <v>0.20000000000000001</v>
      </c>
      <c r="M113" s="48">
        <f>K113*L113</f>
        <v>6.7690349999999997</v>
      </c>
      <c r="N113" s="49">
        <v>0.050000000000000003</v>
      </c>
      <c r="O113" s="50">
        <f>K113*N113</f>
        <v>1.6922587499999999</v>
      </c>
      <c r="P113" s="49">
        <v>0.050000000000000003</v>
      </c>
      <c r="Q113" s="50">
        <f>K113*P113</f>
        <v>1.6922587499999999</v>
      </c>
      <c r="R113" s="51">
        <f t="shared" si="5"/>
        <v>23.690000000000001</v>
      </c>
      <c r="S113" s="52">
        <f t="shared" si="6"/>
        <v>23.690000000000001</v>
      </c>
      <c r="T113" s="53">
        <f>S113/I113</f>
        <v>0.60895829316881955</v>
      </c>
    </row>
    <row r="114" ht="15.95" customHeight="1">
      <c r="A114" s="342" t="s">
        <v>485</v>
      </c>
      <c r="B114" s="392" t="s">
        <v>138</v>
      </c>
      <c r="C114" s="393" t="s">
        <v>139</v>
      </c>
      <c r="D114" s="394">
        <v>6</v>
      </c>
      <c r="E114" s="397">
        <v>684</v>
      </c>
      <c r="F114" s="396">
        <v>0.45000000000000001</v>
      </c>
      <c r="G114" s="44">
        <f t="shared" si="0"/>
        <v>376</v>
      </c>
      <c r="H114" s="45">
        <f t="shared" si="1"/>
        <v>54.989999999999995</v>
      </c>
      <c r="I114" s="45">
        <f t="shared" si="2"/>
        <v>329.93999999999994</v>
      </c>
      <c r="J114" s="45">
        <f t="shared" si="3"/>
        <v>7.1486999999999998</v>
      </c>
      <c r="K114" s="46">
        <f t="shared" si="4"/>
        <v>287.0478</v>
      </c>
      <c r="L114" s="47">
        <v>0.20000000000000001</v>
      </c>
      <c r="M114" s="48">
        <f>K114*L114</f>
        <v>57.409559999999999</v>
      </c>
      <c r="N114" s="49">
        <v>0.050000000000000003</v>
      </c>
      <c r="O114" s="50">
        <f>K114*N114</f>
        <v>14.35239</v>
      </c>
      <c r="P114" s="49">
        <v>0.050000000000000003</v>
      </c>
      <c r="Q114" s="50">
        <f>K114*P114</f>
        <v>14.35239</v>
      </c>
      <c r="R114" s="51">
        <f t="shared" si="5"/>
        <v>33.490000000000002</v>
      </c>
      <c r="S114" s="52">
        <f t="shared" si="6"/>
        <v>200.94</v>
      </c>
      <c r="T114" s="53">
        <f>S114/I114</f>
        <v>0.60901982178577929</v>
      </c>
    </row>
    <row r="115" ht="15.95" customHeight="1">
      <c r="A115" s="342" t="s">
        <v>485</v>
      </c>
      <c r="B115" s="392" t="s">
        <v>142</v>
      </c>
      <c r="C115" s="393" t="s">
        <v>143</v>
      </c>
      <c r="D115" s="394">
        <v>33</v>
      </c>
      <c r="E115" s="395">
        <v>98</v>
      </c>
      <c r="F115" s="396">
        <v>0.75</v>
      </c>
      <c r="G115" s="44">
        <f t="shared" si="0"/>
        <v>24</v>
      </c>
      <c r="H115" s="45">
        <f t="shared" si="1"/>
        <v>3.5099999999999998</v>
      </c>
      <c r="I115" s="45">
        <f t="shared" si="2"/>
        <v>115.83</v>
      </c>
      <c r="J115" s="45">
        <f t="shared" si="3"/>
        <v>0.45629999999999998</v>
      </c>
      <c r="K115" s="46">
        <f t="shared" si="4"/>
        <v>100.77209999999999</v>
      </c>
      <c r="L115" s="47">
        <v>0.20000000000000001</v>
      </c>
      <c r="M115" s="48">
        <f>K115*L115</f>
        <v>20.154420000000002</v>
      </c>
      <c r="N115" s="49">
        <v>0.050000000000000003</v>
      </c>
      <c r="O115" s="50">
        <f>K115*N115</f>
        <v>5.0386050000000004</v>
      </c>
      <c r="P115" s="49">
        <v>0.050000000000000003</v>
      </c>
      <c r="Q115" s="50">
        <f>K115*P115</f>
        <v>5.0386050000000004</v>
      </c>
      <c r="R115" s="51">
        <f t="shared" si="5"/>
        <v>2.1400000000000001</v>
      </c>
      <c r="S115" s="52">
        <f t="shared" si="6"/>
        <v>70.620000000000005</v>
      </c>
      <c r="T115" s="53">
        <f>S115/I115</f>
        <v>0.6096866096866097</v>
      </c>
    </row>
    <row r="116" ht="15.95" customHeight="1">
      <c r="A116" s="342" t="s">
        <v>485</v>
      </c>
      <c r="B116" s="392" t="s">
        <v>144</v>
      </c>
      <c r="C116" s="393" t="s">
        <v>145</v>
      </c>
      <c r="D116" s="394">
        <v>14</v>
      </c>
      <c r="E116" s="395">
        <v>198</v>
      </c>
      <c r="F116" s="396">
        <v>0.75</v>
      </c>
      <c r="G116" s="44">
        <f t="shared" si="0"/>
        <v>49</v>
      </c>
      <c r="H116" s="45">
        <f t="shared" si="1"/>
        <v>7.1662499999999998</v>
      </c>
      <c r="I116" s="45">
        <f t="shared" si="2"/>
        <v>100.3275</v>
      </c>
      <c r="J116" s="45">
        <f t="shared" si="3"/>
        <v>0.93161249999999995</v>
      </c>
      <c r="K116" s="46">
        <f t="shared" si="4"/>
        <v>87.284925000000001</v>
      </c>
      <c r="L116" s="47">
        <v>0.20000000000000001</v>
      </c>
      <c r="M116" s="48">
        <f>K116*L116</f>
        <v>17.456985</v>
      </c>
      <c r="N116" s="49">
        <v>0.050000000000000003</v>
      </c>
      <c r="O116" s="50">
        <f>K116*N116</f>
        <v>4.3642462499999999</v>
      </c>
      <c r="P116" s="49">
        <v>0.050000000000000003</v>
      </c>
      <c r="Q116" s="50">
        <f>K116*P116</f>
        <v>4.3642462499999999</v>
      </c>
      <c r="R116" s="51">
        <f t="shared" si="5"/>
        <v>4.3600000000000003</v>
      </c>
      <c r="S116" s="52">
        <f t="shared" si="6"/>
        <v>61.040000000000006</v>
      </c>
      <c r="T116" s="53">
        <f>S116/I116</f>
        <v>0.60840746555032277</v>
      </c>
    </row>
    <row r="117" ht="15.95" customHeight="1">
      <c r="A117" s="342" t="s">
        <v>485</v>
      </c>
      <c r="B117" s="392" t="s">
        <v>146</v>
      </c>
      <c r="C117" s="393" t="s">
        <v>147</v>
      </c>
      <c r="D117" s="394">
        <v>10</v>
      </c>
      <c r="E117" s="395">
        <v>398</v>
      </c>
      <c r="F117" s="396">
        <v>0.75</v>
      </c>
      <c r="G117" s="44">
        <f t="shared" si="0"/>
        <v>99</v>
      </c>
      <c r="H117" s="45">
        <f t="shared" si="1"/>
        <v>14.47875</v>
      </c>
      <c r="I117" s="45">
        <f t="shared" si="2"/>
        <v>144.78749999999999</v>
      </c>
      <c r="J117" s="45">
        <f t="shared" si="3"/>
        <v>1.8822375</v>
      </c>
      <c r="K117" s="46">
        <f t="shared" si="4"/>
        <v>125.965125</v>
      </c>
      <c r="L117" s="47">
        <v>0.20000000000000001</v>
      </c>
      <c r="M117" s="48">
        <f>K117*L117</f>
        <v>25.193025000000002</v>
      </c>
      <c r="N117" s="49">
        <v>0.050000000000000003</v>
      </c>
      <c r="O117" s="50">
        <f>K117*N117</f>
        <v>6.2982562500000006</v>
      </c>
      <c r="P117" s="49">
        <v>0.050000000000000003</v>
      </c>
      <c r="Q117" s="50">
        <f>K117*P117</f>
        <v>6.2982562500000006</v>
      </c>
      <c r="R117" s="51">
        <f t="shared" si="5"/>
        <v>8.8200000000000003</v>
      </c>
      <c r="S117" s="52">
        <f t="shared" si="6"/>
        <v>88.200000000000003</v>
      </c>
      <c r="T117" s="53">
        <f>S117/I117</f>
        <v>0.60916860916860927</v>
      </c>
    </row>
    <row r="118" ht="15.95" customHeight="1">
      <c r="A118" s="342" t="s">
        <v>485</v>
      </c>
      <c r="B118" s="392" t="s">
        <v>148</v>
      </c>
      <c r="C118" s="393" t="s">
        <v>149</v>
      </c>
      <c r="D118" s="394">
        <v>2</v>
      </c>
      <c r="E118" s="395">
        <v>298</v>
      </c>
      <c r="F118" s="396">
        <v>0</v>
      </c>
      <c r="G118" s="44">
        <f t="shared" si="0"/>
        <v>298</v>
      </c>
      <c r="H118" s="45">
        <f t="shared" si="1"/>
        <v>43.582499999999996</v>
      </c>
      <c r="I118" s="45">
        <f t="shared" si="2"/>
        <v>87.164999999999992</v>
      </c>
      <c r="J118" s="45">
        <f t="shared" si="3"/>
        <v>5.6657249999999992</v>
      </c>
      <c r="K118" s="46">
        <f t="shared" si="4"/>
        <v>75.833549999999988</v>
      </c>
      <c r="L118" s="47">
        <v>0.20000000000000001</v>
      </c>
      <c r="M118" s="48">
        <f>K118*L118</f>
        <v>15.166709999999998</v>
      </c>
      <c r="N118" s="49">
        <v>0.050000000000000003</v>
      </c>
      <c r="O118" s="50">
        <f>K118*N118</f>
        <v>3.7916774999999996</v>
      </c>
      <c r="P118" s="49">
        <v>0.050000000000000003</v>
      </c>
      <c r="Q118" s="50">
        <f>K118*P118</f>
        <v>3.7916774999999996</v>
      </c>
      <c r="R118" s="51">
        <f t="shared" si="5"/>
        <v>26.539999999999999</v>
      </c>
      <c r="S118" s="52">
        <f t="shared" si="6"/>
        <v>53.079999999999998</v>
      </c>
      <c r="T118" s="53">
        <f>S118/I118</f>
        <v>0.60896001835599156</v>
      </c>
    </row>
    <row r="119" ht="15.95" customHeight="1">
      <c r="A119" s="342" t="s">
        <v>485</v>
      </c>
      <c r="B119" s="392" t="s">
        <v>148</v>
      </c>
      <c r="C119" s="393" t="s">
        <v>149</v>
      </c>
      <c r="D119" s="394">
        <v>49</v>
      </c>
      <c r="E119" s="395">
        <v>298</v>
      </c>
      <c r="F119" s="396">
        <v>0.59999999999999998</v>
      </c>
      <c r="G119" s="44">
        <f t="shared" si="0"/>
        <v>119</v>
      </c>
      <c r="H119" s="45">
        <f t="shared" si="1"/>
        <v>17.403749999999999</v>
      </c>
      <c r="I119" s="45">
        <f t="shared" si="2"/>
        <v>852.78374999999994</v>
      </c>
      <c r="J119" s="45">
        <f t="shared" si="3"/>
        <v>2.2624874999999998</v>
      </c>
      <c r="K119" s="46">
        <f t="shared" si="4"/>
        <v>741.92186249999997</v>
      </c>
      <c r="L119" s="47">
        <v>0.20000000000000001</v>
      </c>
      <c r="M119" s="48">
        <f>K119*L119</f>
        <v>148.38437250000001</v>
      </c>
      <c r="N119" s="49">
        <v>0.050000000000000003</v>
      </c>
      <c r="O119" s="50">
        <f>K119*N119</f>
        <v>37.096093125000003</v>
      </c>
      <c r="P119" s="49">
        <v>0.050000000000000003</v>
      </c>
      <c r="Q119" s="50">
        <f>K119*P119</f>
        <v>37.096093125000003</v>
      </c>
      <c r="R119" s="51">
        <f t="shared" si="5"/>
        <v>10.6</v>
      </c>
      <c r="S119" s="52">
        <f t="shared" si="6"/>
        <v>519.39999999999998</v>
      </c>
      <c r="T119" s="53">
        <f>S119/I119</f>
        <v>0.60906413847590324</v>
      </c>
    </row>
    <row r="120" ht="15.95" customHeight="1">
      <c r="A120" s="342" t="s">
        <v>485</v>
      </c>
      <c r="B120" s="392" t="s">
        <v>150</v>
      </c>
      <c r="C120" s="393" t="s">
        <v>151</v>
      </c>
      <c r="D120" s="394">
        <v>59</v>
      </c>
      <c r="E120" s="395">
        <v>428</v>
      </c>
      <c r="F120" s="396">
        <v>0.59999999999999998</v>
      </c>
      <c r="G120" s="44">
        <f t="shared" si="0"/>
        <v>171</v>
      </c>
      <c r="H120" s="45">
        <f t="shared" si="1"/>
        <v>25.008749999999999</v>
      </c>
      <c r="I120" s="45">
        <f t="shared" si="2"/>
        <v>1475.5162499999999</v>
      </c>
      <c r="J120" s="45">
        <f t="shared" si="3"/>
        <v>3.2511375</v>
      </c>
      <c r="K120" s="46">
        <f t="shared" si="4"/>
        <v>1283.6991375</v>
      </c>
      <c r="L120" s="47">
        <v>0.20000000000000001</v>
      </c>
      <c r="M120" s="48">
        <f>K120*L120</f>
        <v>256.73982749999999</v>
      </c>
      <c r="N120" s="49">
        <v>0.050000000000000003</v>
      </c>
      <c r="O120" s="50">
        <f>K120*N120</f>
        <v>64.184956874999997</v>
      </c>
      <c r="P120" s="49">
        <v>0.050000000000000003</v>
      </c>
      <c r="Q120" s="50">
        <f>K120*P120</f>
        <v>64.184956874999997</v>
      </c>
      <c r="R120" s="51">
        <f t="shared" si="5"/>
        <v>15.23</v>
      </c>
      <c r="S120" s="52">
        <f t="shared" si="6"/>
        <v>898.57000000000005</v>
      </c>
      <c r="T120" s="53">
        <f>S120/I120</f>
        <v>0.60898685460088975</v>
      </c>
    </row>
    <row r="121" ht="15.95" customHeight="1">
      <c r="A121" s="342" t="s">
        <v>485</v>
      </c>
      <c r="B121" s="392" t="s">
        <v>152</v>
      </c>
      <c r="C121" s="393" t="s">
        <v>153</v>
      </c>
      <c r="D121" s="394">
        <v>1</v>
      </c>
      <c r="E121" s="395">
        <v>468</v>
      </c>
      <c r="F121" s="396">
        <v>0</v>
      </c>
      <c r="G121" s="44">
        <f t="shared" si="0"/>
        <v>468</v>
      </c>
      <c r="H121" s="45">
        <f t="shared" si="1"/>
        <v>68.444999999999993</v>
      </c>
      <c r="I121" s="45">
        <f t="shared" si="2"/>
        <v>68.444999999999993</v>
      </c>
      <c r="J121" s="45">
        <f t="shared" si="3"/>
        <v>8.89785</v>
      </c>
      <c r="K121" s="46">
        <f t="shared" si="4"/>
        <v>59.547149999999995</v>
      </c>
      <c r="L121" s="47">
        <v>0.20000000000000001</v>
      </c>
      <c r="M121" s="48">
        <f>K121*L121</f>
        <v>11.90943</v>
      </c>
      <c r="N121" s="49">
        <v>0.050000000000000003</v>
      </c>
      <c r="O121" s="50">
        <f>K121*N121</f>
        <v>2.9773575000000001</v>
      </c>
      <c r="P121" s="49">
        <v>0.050000000000000003</v>
      </c>
      <c r="Q121" s="50">
        <f>K121*P121</f>
        <v>2.9773575000000001</v>
      </c>
      <c r="R121" s="51">
        <f t="shared" si="5"/>
        <v>41.68</v>
      </c>
      <c r="S121" s="52">
        <f t="shared" si="6"/>
        <v>41.68</v>
      </c>
      <c r="T121" s="53">
        <f>S121/I121</f>
        <v>0.60895609613558332</v>
      </c>
    </row>
    <row r="122" ht="15.95" customHeight="1">
      <c r="A122" s="342" t="s">
        <v>485</v>
      </c>
      <c r="B122" s="392" t="s">
        <v>152</v>
      </c>
      <c r="C122" s="393" t="s">
        <v>153</v>
      </c>
      <c r="D122" s="394">
        <v>65</v>
      </c>
      <c r="E122" s="395">
        <v>468</v>
      </c>
      <c r="F122" s="396">
        <v>0.59999999999999998</v>
      </c>
      <c r="G122" s="44">
        <f t="shared" si="0"/>
        <v>187</v>
      </c>
      <c r="H122" s="45">
        <f t="shared" si="1"/>
        <v>27.348749999999999</v>
      </c>
      <c r="I122" s="45">
        <f t="shared" si="2"/>
        <v>1777.66875</v>
      </c>
      <c r="J122" s="45">
        <f t="shared" si="3"/>
        <v>3.5553374999999998</v>
      </c>
      <c r="K122" s="46">
        <f t="shared" si="4"/>
        <v>1546.5718124999999</v>
      </c>
      <c r="L122" s="47">
        <v>0.20000000000000001</v>
      </c>
      <c r="M122" s="48">
        <f>K122*L122</f>
        <v>309.31436250000002</v>
      </c>
      <c r="N122" s="49">
        <v>0.050000000000000003</v>
      </c>
      <c r="O122" s="50">
        <f>K122*N122</f>
        <v>77.328590625000004</v>
      </c>
      <c r="P122" s="49">
        <v>0.050000000000000003</v>
      </c>
      <c r="Q122" s="50">
        <f>K122*P122</f>
        <v>77.328590625000004</v>
      </c>
      <c r="R122" s="51">
        <f t="shared" si="5"/>
        <v>16.66</v>
      </c>
      <c r="S122" s="52">
        <f t="shared" si="6"/>
        <v>1082.9000000000001</v>
      </c>
      <c r="T122" s="53">
        <f>S122/I122</f>
        <v>0.60916860916860915</v>
      </c>
    </row>
    <row r="123" ht="15.95" customHeight="1">
      <c r="A123" s="342" t="s">
        <v>485</v>
      </c>
      <c r="B123" s="392" t="s">
        <v>154</v>
      </c>
      <c r="C123" s="393" t="s">
        <v>155</v>
      </c>
      <c r="D123" s="394">
        <v>1</v>
      </c>
      <c r="E123" s="395">
        <v>108</v>
      </c>
      <c r="F123" s="396">
        <v>0</v>
      </c>
      <c r="G123" s="44">
        <f t="shared" si="0"/>
        <v>108</v>
      </c>
      <c r="H123" s="45">
        <f t="shared" si="1"/>
        <v>15.794999999999998</v>
      </c>
      <c r="I123" s="45">
        <f t="shared" si="2"/>
        <v>15.794999999999998</v>
      </c>
      <c r="J123" s="45">
        <f t="shared" si="3"/>
        <v>2.05335</v>
      </c>
      <c r="K123" s="46">
        <f t="shared" si="4"/>
        <v>13.741649999999998</v>
      </c>
      <c r="L123" s="47">
        <v>0.20000000000000001</v>
      </c>
      <c r="M123" s="48">
        <f>K123*L123</f>
        <v>2.7483299999999997</v>
      </c>
      <c r="N123" s="49">
        <v>0.050000000000000003</v>
      </c>
      <c r="O123" s="50">
        <f>K123*N123</f>
        <v>0.68708249999999993</v>
      </c>
      <c r="P123" s="49">
        <v>0.050000000000000003</v>
      </c>
      <c r="Q123" s="50">
        <f>K123*P123</f>
        <v>0.68708249999999993</v>
      </c>
      <c r="R123" s="51">
        <f t="shared" si="5"/>
        <v>9.6199999999999992</v>
      </c>
      <c r="S123" s="52">
        <f t="shared" si="6"/>
        <v>9.6199999999999992</v>
      </c>
      <c r="T123" s="53">
        <f>S123/I123</f>
        <v>0.60905349794238683</v>
      </c>
    </row>
    <row r="124" ht="15.95" customHeight="1">
      <c r="A124" s="342" t="s">
        <v>485</v>
      </c>
      <c r="B124" s="392" t="s">
        <v>154</v>
      </c>
      <c r="C124" s="393" t="s">
        <v>155</v>
      </c>
      <c r="D124" s="394">
        <v>5</v>
      </c>
      <c r="E124" s="395">
        <v>108</v>
      </c>
      <c r="F124" s="396">
        <v>0.5</v>
      </c>
      <c r="G124" s="44">
        <f t="shared" si="0"/>
        <v>54</v>
      </c>
      <c r="H124" s="45">
        <f t="shared" si="1"/>
        <v>7.8974999999999991</v>
      </c>
      <c r="I124" s="45">
        <f t="shared" si="2"/>
        <v>39.487499999999997</v>
      </c>
      <c r="J124" s="45">
        <f t="shared" si="3"/>
        <v>1.026675</v>
      </c>
      <c r="K124" s="46">
        <f t="shared" si="4"/>
        <v>34.354124999999996</v>
      </c>
      <c r="L124" s="47">
        <v>0.20000000000000001</v>
      </c>
      <c r="M124" s="48">
        <f>K124*L124</f>
        <v>6.870825</v>
      </c>
      <c r="N124" s="49">
        <v>0.050000000000000003</v>
      </c>
      <c r="O124" s="50">
        <f>K124*N124</f>
        <v>1.71770625</v>
      </c>
      <c r="P124" s="49">
        <v>0.050000000000000003</v>
      </c>
      <c r="Q124" s="50">
        <f>K124*P124</f>
        <v>1.71770625</v>
      </c>
      <c r="R124" s="51">
        <f t="shared" si="5"/>
        <v>4.8099999999999996</v>
      </c>
      <c r="S124" s="52">
        <f t="shared" si="6"/>
        <v>24.049999999999997</v>
      </c>
      <c r="T124" s="53">
        <f>S124/I124</f>
        <v>0.60905349794238683</v>
      </c>
    </row>
    <row r="125" ht="15.95" customHeight="1">
      <c r="A125" s="342" t="s">
        <v>485</v>
      </c>
      <c r="B125" s="392" t="s">
        <v>532</v>
      </c>
      <c r="C125" s="393" t="s">
        <v>551</v>
      </c>
      <c r="D125" s="394">
        <v>2</v>
      </c>
      <c r="E125" s="395">
        <v>178</v>
      </c>
      <c r="F125" s="396">
        <v>0.25</v>
      </c>
      <c r="G125" s="44">
        <f t="shared" si="0"/>
        <v>133</v>
      </c>
      <c r="H125" s="45">
        <f>G125*$C$6</f>
        <v>19.451249999999998</v>
      </c>
      <c r="I125" s="45">
        <f t="shared" si="2"/>
        <v>38.902499999999996</v>
      </c>
      <c r="J125" s="45">
        <f t="shared" si="3"/>
        <v>2.5286624999999998</v>
      </c>
      <c r="K125" s="46">
        <f t="shared" si="4"/>
        <v>33.845174999999998</v>
      </c>
      <c r="L125" s="47">
        <v>0.20000000000000001</v>
      </c>
      <c r="M125" s="48">
        <f>K125*L125</f>
        <v>6.7690349999999997</v>
      </c>
      <c r="N125" s="49">
        <v>0.050000000000000003</v>
      </c>
      <c r="O125" s="50">
        <f>K125*N125</f>
        <v>1.6922587499999999</v>
      </c>
      <c r="P125" s="49">
        <v>0.050000000000000003</v>
      </c>
      <c r="Q125" s="50">
        <f>K125*P125</f>
        <v>1.6922587499999999</v>
      </c>
      <c r="R125" s="51">
        <f t="shared" si="5"/>
        <v>11.85</v>
      </c>
      <c r="S125" s="52">
        <f t="shared" si="6"/>
        <v>23.699999999999999</v>
      </c>
      <c r="T125" s="53">
        <f>S125/I125</f>
        <v>0.60921534605745131</v>
      </c>
    </row>
    <row r="126" ht="15.95" customHeight="1">
      <c r="A126" s="342" t="s">
        <v>485</v>
      </c>
      <c r="B126" s="392" t="s">
        <v>534</v>
      </c>
      <c r="C126" s="393" t="s">
        <v>552</v>
      </c>
      <c r="D126" s="394">
        <v>1</v>
      </c>
      <c r="E126" s="395">
        <v>268</v>
      </c>
      <c r="F126" s="396">
        <v>0.25</v>
      </c>
      <c r="G126" s="44">
        <f t="shared" si="0"/>
        <v>201</v>
      </c>
      <c r="H126" s="45">
        <f>G126*$C$6</f>
        <v>29.396249999999998</v>
      </c>
      <c r="I126" s="45">
        <f t="shared" si="2"/>
        <v>29.396249999999998</v>
      </c>
      <c r="J126" s="45">
        <f t="shared" si="3"/>
        <v>3.8215124999999999</v>
      </c>
      <c r="K126" s="46">
        <f t="shared" si="4"/>
        <v>25.574737499999998</v>
      </c>
      <c r="L126" s="47">
        <v>0.20000000000000001</v>
      </c>
      <c r="M126" s="48">
        <f>K126*L126</f>
        <v>5.1149474999999995</v>
      </c>
      <c r="N126" s="49">
        <v>0.050000000000000003</v>
      </c>
      <c r="O126" s="50">
        <f>K126*N126</f>
        <v>1.2787368749999999</v>
      </c>
      <c r="P126" s="49">
        <v>0.050000000000000003</v>
      </c>
      <c r="Q126" s="50">
        <f>K126*P126</f>
        <v>1.2787368749999999</v>
      </c>
      <c r="R126" s="51">
        <f t="shared" si="5"/>
        <v>17.899999999999999</v>
      </c>
      <c r="S126" s="52">
        <f t="shared" si="6"/>
        <v>17.899999999999999</v>
      </c>
      <c r="T126" s="53">
        <f>S126/I126</f>
        <v>0.6089212059361313</v>
      </c>
    </row>
    <row r="127" ht="15.95" customHeight="1">
      <c r="A127" s="342" t="s">
        <v>485</v>
      </c>
      <c r="B127" s="392" t="s">
        <v>459</v>
      </c>
      <c r="C127" s="393" t="s">
        <v>159</v>
      </c>
      <c r="D127" s="394">
        <v>87</v>
      </c>
      <c r="E127" s="395">
        <v>268</v>
      </c>
      <c r="F127" s="396">
        <v>0.90000000000000002</v>
      </c>
      <c r="G127" s="44">
        <f t="shared" si="0"/>
        <v>26</v>
      </c>
      <c r="H127" s="45">
        <f>G127*$C$6</f>
        <v>3.8024999999999998</v>
      </c>
      <c r="I127" s="45">
        <f t="shared" si="2"/>
        <v>330.8175</v>
      </c>
      <c r="J127" s="45">
        <f t="shared" si="3"/>
        <v>0.49432500000000001</v>
      </c>
      <c r="K127" s="46">
        <f t="shared" si="4"/>
        <v>287.81122499999998</v>
      </c>
      <c r="L127" s="47">
        <v>0.20000000000000001</v>
      </c>
      <c r="M127" s="48">
        <f>K127*L127</f>
        <v>57.562244999999997</v>
      </c>
      <c r="N127" s="49">
        <v>0.050000000000000003</v>
      </c>
      <c r="O127" s="50">
        <f>K127*N127</f>
        <v>14.390561249999999</v>
      </c>
      <c r="P127" s="49">
        <v>0.050000000000000003</v>
      </c>
      <c r="Q127" s="50">
        <f>K127*P127</f>
        <v>14.390561249999999</v>
      </c>
      <c r="R127" s="51">
        <f t="shared" si="5"/>
        <v>2.3199999999999998</v>
      </c>
      <c r="S127" s="52">
        <f t="shared" si="6"/>
        <v>201.83999999999997</v>
      </c>
      <c r="T127" s="53">
        <f>S127/I127</f>
        <v>0.61012491781722544</v>
      </c>
    </row>
    <row r="128" ht="15.95" customHeight="1">
      <c r="A128" s="342" t="s">
        <v>485</v>
      </c>
      <c r="B128" s="392" t="s">
        <v>408</v>
      </c>
      <c r="C128" s="393" t="s">
        <v>161</v>
      </c>
      <c r="D128" s="394">
        <v>51</v>
      </c>
      <c r="E128" s="395">
        <v>402</v>
      </c>
      <c r="F128" s="396">
        <v>0.87</v>
      </c>
      <c r="G128" s="44">
        <f t="shared" si="0"/>
        <v>52</v>
      </c>
      <c r="H128" s="45">
        <f>G128*$C$6</f>
        <v>7.6049999999999995</v>
      </c>
      <c r="I128" s="45">
        <f t="shared" si="2"/>
        <v>387.85499999999996</v>
      </c>
      <c r="J128" s="45">
        <f t="shared" si="3"/>
        <v>0.98865000000000003</v>
      </c>
      <c r="K128" s="46">
        <f t="shared" si="4"/>
        <v>337.43385000000001</v>
      </c>
      <c r="L128" s="47">
        <v>0.20000000000000001</v>
      </c>
      <c r="M128" s="48">
        <f>K128*L128</f>
        <v>67.486770000000007</v>
      </c>
      <c r="N128" s="49">
        <v>0.050000000000000003</v>
      </c>
      <c r="O128" s="50">
        <f>K128*N128</f>
        <v>16.871692500000002</v>
      </c>
      <c r="P128" s="49">
        <v>0.050000000000000003</v>
      </c>
      <c r="Q128" s="50">
        <f>K128*P128</f>
        <v>16.871692500000002</v>
      </c>
      <c r="R128" s="51">
        <f t="shared" si="5"/>
        <v>4.6299999999999999</v>
      </c>
      <c r="S128" s="52">
        <f t="shared" si="6"/>
        <v>236.13</v>
      </c>
      <c r="T128" s="53">
        <f>S128/I128</f>
        <v>0.60880999342537812</v>
      </c>
    </row>
    <row r="129" ht="15.95" customHeight="1">
      <c r="A129" s="342" t="s">
        <v>485</v>
      </c>
      <c r="B129" s="392" t="s">
        <v>162</v>
      </c>
      <c r="C129" s="393" t="s">
        <v>163</v>
      </c>
      <c r="D129" s="394">
        <v>5</v>
      </c>
      <c r="E129" s="395">
        <v>198</v>
      </c>
      <c r="F129" s="396">
        <v>0.63</v>
      </c>
      <c r="G129" s="44">
        <f t="shared" si="0"/>
        <v>73</v>
      </c>
      <c r="H129" s="45">
        <f>G129*$C$6</f>
        <v>10.67625</v>
      </c>
      <c r="I129" s="45">
        <f t="shared" si="2"/>
        <v>53.381249999999994</v>
      </c>
      <c r="J129" s="45">
        <f t="shared" si="3"/>
        <v>1.3879124999999999</v>
      </c>
      <c r="K129" s="46">
        <f t="shared" si="4"/>
        <v>46.441687499999993</v>
      </c>
      <c r="L129" s="47">
        <v>0.20000000000000001</v>
      </c>
      <c r="M129" s="48">
        <f>K129*L129</f>
        <v>9.288337499999999</v>
      </c>
      <c r="N129" s="49">
        <v>0.050000000000000003</v>
      </c>
      <c r="O129" s="50">
        <f>K129*N129</f>
        <v>2.3220843749999998</v>
      </c>
      <c r="P129" s="49">
        <v>0.050000000000000003</v>
      </c>
      <c r="Q129" s="50">
        <f>K129*P129</f>
        <v>2.3220843749999998</v>
      </c>
      <c r="R129" s="51">
        <f t="shared" si="5"/>
        <v>6.5</v>
      </c>
      <c r="S129" s="52">
        <f t="shared" si="6"/>
        <v>32.5</v>
      </c>
      <c r="T129" s="53">
        <f>S129/I129</f>
        <v>0.60882800608828014</v>
      </c>
    </row>
    <row r="130" ht="15.95" customHeight="1">
      <c r="A130" s="342" t="s">
        <v>485</v>
      </c>
      <c r="B130" s="392" t="s">
        <v>164</v>
      </c>
      <c r="C130" s="393" t="s">
        <v>165</v>
      </c>
      <c r="D130" s="394">
        <v>9</v>
      </c>
      <c r="E130" s="395">
        <v>248</v>
      </c>
      <c r="F130" s="396">
        <v>0.59999999999999998</v>
      </c>
      <c r="G130" s="44">
        <f t="shared" si="0"/>
        <v>99</v>
      </c>
      <c r="H130" s="45">
        <f>G130*$C$6</f>
        <v>14.47875</v>
      </c>
      <c r="I130" s="45">
        <f t="shared" si="2"/>
        <v>130.30875</v>
      </c>
      <c r="J130" s="45">
        <f t="shared" si="3"/>
        <v>1.8822375</v>
      </c>
      <c r="K130" s="46">
        <f t="shared" si="4"/>
        <v>113.3686125</v>
      </c>
      <c r="L130" s="47">
        <v>0.20000000000000001</v>
      </c>
      <c r="M130" s="48">
        <f>K130*L130</f>
        <v>22.6737225</v>
      </c>
      <c r="N130" s="49">
        <v>0.050000000000000003</v>
      </c>
      <c r="O130" s="50">
        <f>K130*N130</f>
        <v>5.6684306250000001</v>
      </c>
      <c r="P130" s="49">
        <v>0.050000000000000003</v>
      </c>
      <c r="Q130" s="50">
        <f>K130*P130</f>
        <v>5.6684306250000001</v>
      </c>
      <c r="R130" s="51">
        <f t="shared" si="5"/>
        <v>8.8200000000000003</v>
      </c>
      <c r="S130" s="52">
        <f t="shared" si="6"/>
        <v>79.379999999999995</v>
      </c>
      <c r="T130" s="53">
        <f>S130/I130</f>
        <v>0.60916860916860915</v>
      </c>
    </row>
    <row r="131" ht="15.95" customHeight="1">
      <c r="A131" s="342" t="s">
        <v>485</v>
      </c>
      <c r="B131" s="392" t="s">
        <v>422</v>
      </c>
      <c r="C131" s="393" t="s">
        <v>167</v>
      </c>
      <c r="D131" s="394">
        <v>50</v>
      </c>
      <c r="E131" s="395">
        <v>268</v>
      </c>
      <c r="F131" s="396">
        <v>0.90000000000000002</v>
      </c>
      <c r="G131" s="44">
        <f t="shared" si="0"/>
        <v>26</v>
      </c>
      <c r="H131" s="45">
        <f>G131*$C$6</f>
        <v>3.8024999999999998</v>
      </c>
      <c r="I131" s="45">
        <f t="shared" si="2"/>
        <v>190.125</v>
      </c>
      <c r="J131" s="45">
        <f t="shared" si="3"/>
        <v>0.49432500000000001</v>
      </c>
      <c r="K131" s="46">
        <f t="shared" si="4"/>
        <v>165.40875</v>
      </c>
      <c r="L131" s="47">
        <v>0.20000000000000001</v>
      </c>
      <c r="M131" s="48">
        <f>K131*L131</f>
        <v>33.08175</v>
      </c>
      <c r="N131" s="49">
        <v>0.050000000000000003</v>
      </c>
      <c r="O131" s="50">
        <f>K131*N131</f>
        <v>8.2704374999999999</v>
      </c>
      <c r="P131" s="49">
        <v>0.050000000000000003</v>
      </c>
      <c r="Q131" s="50">
        <f>K131*P131</f>
        <v>8.2704374999999999</v>
      </c>
      <c r="R131" s="51">
        <f t="shared" si="5"/>
        <v>2.3199999999999998</v>
      </c>
      <c r="S131" s="52">
        <f t="shared" si="6"/>
        <v>115.99999999999999</v>
      </c>
      <c r="T131" s="53">
        <f>S131/I131</f>
        <v>0.61012491781722544</v>
      </c>
    </row>
    <row r="132" ht="15.95" customHeight="1">
      <c r="A132" s="342" t="s">
        <v>485</v>
      </c>
      <c r="B132" s="392" t="s">
        <v>423</v>
      </c>
      <c r="C132" s="393" t="s">
        <v>169</v>
      </c>
      <c r="D132" s="394">
        <v>95</v>
      </c>
      <c r="E132" s="395">
        <v>328</v>
      </c>
      <c r="F132" s="396">
        <v>0.90000000000000002</v>
      </c>
      <c r="G132" s="44">
        <f t="shared" si="0"/>
        <v>32</v>
      </c>
      <c r="H132" s="45">
        <f>G132*$C$6</f>
        <v>4.6799999999999997</v>
      </c>
      <c r="I132" s="45">
        <f t="shared" si="2"/>
        <v>444.59999999999997</v>
      </c>
      <c r="J132" s="45">
        <f t="shared" si="3"/>
        <v>0.60839999999999994</v>
      </c>
      <c r="K132" s="46">
        <f t="shared" si="4"/>
        <v>386.80200000000002</v>
      </c>
      <c r="L132" s="47">
        <v>0.20000000000000001</v>
      </c>
      <c r="M132" s="48">
        <f>K132*L132</f>
        <v>77.360400000000013</v>
      </c>
      <c r="N132" s="49">
        <v>0.050000000000000003</v>
      </c>
      <c r="O132" s="50">
        <f>K132*N132</f>
        <v>19.340100000000003</v>
      </c>
      <c r="P132" s="49">
        <v>0.050000000000000003</v>
      </c>
      <c r="Q132" s="50">
        <f>K132*P132</f>
        <v>19.340100000000003</v>
      </c>
      <c r="R132" s="51">
        <f t="shared" si="5"/>
        <v>2.8500000000000001</v>
      </c>
      <c r="S132" s="52">
        <f t="shared" si="6"/>
        <v>270.75</v>
      </c>
      <c r="T132" s="53">
        <f>S132/I132</f>
        <v>0.60897435897435903</v>
      </c>
    </row>
    <row r="133" ht="15.95" customHeight="1">
      <c r="A133" s="342" t="s">
        <v>485</v>
      </c>
      <c r="B133" s="392" t="s">
        <v>170</v>
      </c>
      <c r="C133" s="393" t="s">
        <v>171</v>
      </c>
      <c r="D133" s="394">
        <v>176</v>
      </c>
      <c r="E133" s="395">
        <v>178</v>
      </c>
      <c r="F133" s="396">
        <v>0.75</v>
      </c>
      <c r="G133" s="44">
        <f t="shared" si="0"/>
        <v>44</v>
      </c>
      <c r="H133" s="45">
        <f>G133*$C$6</f>
        <v>6.4349999999999996</v>
      </c>
      <c r="I133" s="45">
        <f t="shared" si="2"/>
        <v>1132.5599999999999</v>
      </c>
      <c r="J133" s="45">
        <f t="shared" si="3"/>
        <v>0.83655000000000002</v>
      </c>
      <c r="K133" s="46">
        <f t="shared" si="4"/>
        <v>985.32719999999995</v>
      </c>
      <c r="L133" s="47">
        <v>0.20000000000000001</v>
      </c>
      <c r="M133" s="48">
        <f>K133*L133</f>
        <v>197.06544</v>
      </c>
      <c r="N133" s="49">
        <v>0.050000000000000003</v>
      </c>
      <c r="O133" s="50">
        <f>K133*N133</f>
        <v>49.266359999999999</v>
      </c>
      <c r="P133" s="49">
        <v>0.050000000000000003</v>
      </c>
      <c r="Q133" s="50">
        <f>K133*P133</f>
        <v>49.266359999999999</v>
      </c>
      <c r="R133" s="51">
        <f t="shared" si="5"/>
        <v>3.9199999999999999</v>
      </c>
      <c r="S133" s="52">
        <f t="shared" si="6"/>
        <v>689.91999999999996</v>
      </c>
      <c r="T133" s="53">
        <f>S133/I133</f>
        <v>0.60916860916860915</v>
      </c>
    </row>
    <row r="134" ht="15.95" customHeight="1">
      <c r="A134" s="342" t="s">
        <v>485</v>
      </c>
      <c r="B134" s="392" t="s">
        <v>580</v>
      </c>
      <c r="C134" s="393" t="s">
        <v>581</v>
      </c>
      <c r="D134" s="394">
        <v>3</v>
      </c>
      <c r="E134" s="397">
        <v>398</v>
      </c>
      <c r="F134" s="396">
        <v>0</v>
      </c>
      <c r="G134" s="44">
        <f t="shared" si="0"/>
        <v>398</v>
      </c>
      <c r="H134" s="45">
        <f>G134*$C$6</f>
        <v>58.207499999999996</v>
      </c>
      <c r="I134" s="45">
        <f t="shared" si="2"/>
        <v>174.6225</v>
      </c>
      <c r="J134" s="45">
        <f t="shared" si="3"/>
        <v>7.5669749999999993</v>
      </c>
      <c r="K134" s="46">
        <f t="shared" si="4"/>
        <v>151.92157499999999</v>
      </c>
      <c r="L134" s="47">
        <v>0.20000000000000001</v>
      </c>
      <c r="M134" s="48">
        <f>K134*L134</f>
        <v>30.384315000000001</v>
      </c>
      <c r="N134" s="49">
        <v>0.050000000000000003</v>
      </c>
      <c r="O134" s="50">
        <f>K134*N134</f>
        <v>7.5960787500000002</v>
      </c>
      <c r="P134" s="49">
        <v>0.050000000000000003</v>
      </c>
      <c r="Q134" s="50">
        <f>K134*P134</f>
        <v>7.5960787500000002</v>
      </c>
      <c r="R134" s="51">
        <f t="shared" si="5"/>
        <v>35.450000000000003</v>
      </c>
      <c r="S134" s="52">
        <f t="shared" si="6"/>
        <v>106.35000000000001</v>
      </c>
      <c r="T134" s="53">
        <f>S134/I134</f>
        <v>0.60902804621397588</v>
      </c>
    </row>
    <row r="135" ht="15.95" customHeight="1">
      <c r="A135" s="342" t="s">
        <v>485</v>
      </c>
      <c r="B135" s="392" t="s">
        <v>580</v>
      </c>
      <c r="C135" s="393" t="s">
        <v>581</v>
      </c>
      <c r="D135" s="394">
        <v>98</v>
      </c>
      <c r="E135" s="397">
        <v>398</v>
      </c>
      <c r="F135" s="396">
        <v>0.5</v>
      </c>
      <c r="G135" s="44">
        <f t="shared" si="0"/>
        <v>199</v>
      </c>
      <c r="H135" s="45">
        <f>G135*$C$6</f>
        <v>29.103749999999998</v>
      </c>
      <c r="I135" s="45">
        <f t="shared" si="2"/>
        <v>2852.1675</v>
      </c>
      <c r="J135" s="45">
        <f t="shared" si="3"/>
        <v>3.7834874999999997</v>
      </c>
      <c r="K135" s="46">
        <f t="shared" si="4"/>
        <v>2481.3857249999996</v>
      </c>
      <c r="L135" s="47">
        <v>0.20000000000000001</v>
      </c>
      <c r="M135" s="48">
        <f>K135*L135</f>
        <v>496.27714499999996</v>
      </c>
      <c r="N135" s="49">
        <v>0.050000000000000003</v>
      </c>
      <c r="O135" s="50">
        <f>K135*N135</f>
        <v>124.06928624999999</v>
      </c>
      <c r="P135" s="49">
        <v>0.050000000000000003</v>
      </c>
      <c r="Q135" s="50">
        <f>K135*P135</f>
        <v>124.06928624999999</v>
      </c>
      <c r="R135" s="51">
        <f t="shared" si="5"/>
        <v>17.719999999999999</v>
      </c>
      <c r="S135" s="52">
        <f t="shared" si="6"/>
        <v>1736.5599999999999</v>
      </c>
      <c r="T135" s="53">
        <f>S135/I135</f>
        <v>0.60885624704720176</v>
      </c>
    </row>
    <row r="136" ht="15.95" customHeight="1">
      <c r="A136" s="342" t="s">
        <v>485</v>
      </c>
      <c r="B136" s="392" t="s">
        <v>174</v>
      </c>
      <c r="C136" s="393" t="s">
        <v>175</v>
      </c>
      <c r="D136" s="394">
        <v>4</v>
      </c>
      <c r="E136" s="397">
        <v>298</v>
      </c>
      <c r="F136" s="396">
        <v>0</v>
      </c>
      <c r="G136" s="44">
        <f t="shared" si="0"/>
        <v>298</v>
      </c>
      <c r="H136" s="45">
        <f>G136*$C$6</f>
        <v>43.582499999999996</v>
      </c>
      <c r="I136" s="45">
        <f t="shared" si="2"/>
        <v>174.32999999999998</v>
      </c>
      <c r="J136" s="45">
        <f t="shared" si="3"/>
        <v>5.6657249999999992</v>
      </c>
      <c r="K136" s="46">
        <f t="shared" si="4"/>
        <v>151.66709999999998</v>
      </c>
      <c r="L136" s="47">
        <v>0.20000000000000001</v>
      </c>
      <c r="M136" s="48">
        <f>K136*L136</f>
        <v>30.333419999999997</v>
      </c>
      <c r="N136" s="49">
        <v>0.050000000000000003</v>
      </c>
      <c r="O136" s="50">
        <f>K136*N136</f>
        <v>7.5833549999999992</v>
      </c>
      <c r="P136" s="49">
        <v>0.050000000000000003</v>
      </c>
      <c r="Q136" s="50">
        <f>K136*P136</f>
        <v>7.5833549999999992</v>
      </c>
      <c r="R136" s="51">
        <f t="shared" si="5"/>
        <v>26.539999999999999</v>
      </c>
      <c r="S136" s="52">
        <f t="shared" si="6"/>
        <v>106.16</v>
      </c>
      <c r="T136" s="53">
        <f>S136/I136</f>
        <v>0.60896001835599156</v>
      </c>
    </row>
    <row r="137" ht="15.95" customHeight="1">
      <c r="A137" s="342" t="s">
        <v>485</v>
      </c>
      <c r="B137" s="392" t="s">
        <v>174</v>
      </c>
      <c r="C137" s="393" t="s">
        <v>175</v>
      </c>
      <c r="D137" s="394">
        <v>602</v>
      </c>
      <c r="E137" s="397">
        <v>298</v>
      </c>
      <c r="F137" s="396">
        <v>0.79000000000000004</v>
      </c>
      <c r="G137" s="44">
        <f t="shared" si="0"/>
        <v>62</v>
      </c>
      <c r="H137" s="45">
        <f>G137*$C$6</f>
        <v>9.067499999999999</v>
      </c>
      <c r="I137" s="45">
        <f t="shared" si="2"/>
        <v>5458.6349999999993</v>
      </c>
      <c r="J137" s="45">
        <f t="shared" si="3"/>
        <v>1.1787749999999999</v>
      </c>
      <c r="K137" s="46">
        <f t="shared" si="4"/>
        <v>4749.0124499999993</v>
      </c>
      <c r="L137" s="47">
        <v>0.20000000000000001</v>
      </c>
      <c r="M137" s="48">
        <f>K137*L137</f>
        <v>949.80248999999992</v>
      </c>
      <c r="N137" s="49">
        <v>0.050000000000000003</v>
      </c>
      <c r="O137" s="50">
        <f>K137*N137</f>
        <v>237.45062249999998</v>
      </c>
      <c r="P137" s="49">
        <v>0.050000000000000003</v>
      </c>
      <c r="Q137" s="50">
        <f>K137*P137</f>
        <v>237.45062249999998</v>
      </c>
      <c r="R137" s="51">
        <f t="shared" si="5"/>
        <v>5.5199999999999996</v>
      </c>
      <c r="S137" s="52">
        <f t="shared" si="6"/>
        <v>3323.04</v>
      </c>
      <c r="T137" s="53">
        <f>S137/I137</f>
        <v>0.60876757650951208</v>
      </c>
    </row>
    <row r="138" ht="15.95" customHeight="1">
      <c r="A138" s="342" t="s">
        <v>485</v>
      </c>
      <c r="B138" s="392" t="s">
        <v>176</v>
      </c>
      <c r="C138" s="393" t="s">
        <v>177</v>
      </c>
      <c r="D138" s="394">
        <v>66</v>
      </c>
      <c r="E138" s="397">
        <v>268</v>
      </c>
      <c r="F138" s="396">
        <v>0.90000000000000002</v>
      </c>
      <c r="G138" s="44">
        <f t="shared" si="0"/>
        <v>26</v>
      </c>
      <c r="H138" s="45">
        <f>G138*$C$6</f>
        <v>3.8024999999999998</v>
      </c>
      <c r="I138" s="45">
        <f t="shared" si="2"/>
        <v>250.96499999999997</v>
      </c>
      <c r="J138" s="45">
        <f t="shared" si="3"/>
        <v>0.49432500000000001</v>
      </c>
      <c r="K138" s="46">
        <f t="shared" si="4"/>
        <v>218.33955</v>
      </c>
      <c r="L138" s="47">
        <v>0.20000000000000001</v>
      </c>
      <c r="M138" s="48">
        <f>K138*L138</f>
        <v>43.667910000000006</v>
      </c>
      <c r="N138" s="49">
        <v>0.050000000000000003</v>
      </c>
      <c r="O138" s="50">
        <f>K138*N138</f>
        <v>10.916977500000002</v>
      </c>
      <c r="P138" s="49">
        <v>0.050000000000000003</v>
      </c>
      <c r="Q138" s="50">
        <f>K138*P138</f>
        <v>10.916977500000002</v>
      </c>
      <c r="R138" s="51">
        <f t="shared" si="5"/>
        <v>2.3199999999999998</v>
      </c>
      <c r="S138" s="52">
        <f t="shared" si="6"/>
        <v>153.11999999999998</v>
      </c>
      <c r="T138" s="53">
        <f>S138/I138</f>
        <v>0.61012491781722544</v>
      </c>
    </row>
    <row r="139" ht="15.95" customHeight="1">
      <c r="A139" s="342" t="s">
        <v>485</v>
      </c>
      <c r="B139" s="392" t="s">
        <v>182</v>
      </c>
      <c r="C139" s="393" t="s">
        <v>183</v>
      </c>
      <c r="D139" s="394">
        <v>1</v>
      </c>
      <c r="E139" s="397">
        <v>128</v>
      </c>
      <c r="F139" s="396">
        <v>0.67000000000000004</v>
      </c>
      <c r="G139" s="44">
        <f t="shared" si="0"/>
        <v>42</v>
      </c>
      <c r="H139" s="45">
        <f>G139*$C$6</f>
        <v>6.1425000000000001</v>
      </c>
      <c r="I139" s="45">
        <f t="shared" si="2"/>
        <v>6.1425000000000001</v>
      </c>
      <c r="J139" s="45">
        <f t="shared" si="3"/>
        <v>0.79852500000000004</v>
      </c>
      <c r="K139" s="46">
        <f t="shared" si="4"/>
        <v>5.3439750000000004</v>
      </c>
      <c r="L139" s="47">
        <v>0.20000000000000001</v>
      </c>
      <c r="M139" s="48">
        <f>K139*L139</f>
        <v>1.0687950000000002</v>
      </c>
      <c r="N139" s="49">
        <v>0.050000000000000003</v>
      </c>
      <c r="O139" s="50">
        <f>K139*N139</f>
        <v>0.26719875000000004</v>
      </c>
      <c r="P139" s="49">
        <v>0.050000000000000003</v>
      </c>
      <c r="Q139" s="50">
        <f>K139*P139</f>
        <v>0.26719875000000004</v>
      </c>
      <c r="R139" s="51">
        <f t="shared" si="5"/>
        <v>3.7400000000000002</v>
      </c>
      <c r="S139" s="52">
        <f t="shared" si="6"/>
        <v>3.7400000000000002</v>
      </c>
      <c r="T139" s="53">
        <f>S139/I139</f>
        <v>0.60887260887260886</v>
      </c>
    </row>
    <row r="140" ht="15.95" customHeight="1">
      <c r="A140" s="342" t="s">
        <v>485</v>
      </c>
      <c r="B140" s="392" t="s">
        <v>300</v>
      </c>
      <c r="C140" s="393" t="s">
        <v>301</v>
      </c>
      <c r="D140" s="394">
        <v>3</v>
      </c>
      <c r="E140" s="397">
        <v>138</v>
      </c>
      <c r="F140" s="396">
        <v>0</v>
      </c>
      <c r="G140" s="44">
        <f t="shared" si="0"/>
        <v>138</v>
      </c>
      <c r="H140" s="45">
        <f>G140*$C$6</f>
        <v>20.182499999999997</v>
      </c>
      <c r="I140" s="45">
        <f t="shared" si="2"/>
        <v>60.547499999999992</v>
      </c>
      <c r="J140" s="45">
        <f t="shared" si="3"/>
        <v>2.6237249999999999</v>
      </c>
      <c r="K140" s="46">
        <f t="shared" si="4"/>
        <v>52.676324999999991</v>
      </c>
      <c r="L140" s="47">
        <v>0.20000000000000001</v>
      </c>
      <c r="M140" s="48">
        <f>K140*L140</f>
        <v>10.535264999999999</v>
      </c>
      <c r="N140" s="49">
        <v>0.050000000000000003</v>
      </c>
      <c r="O140" s="50">
        <f>K140*N140</f>
        <v>2.6338162499999997</v>
      </c>
      <c r="P140" s="49">
        <v>0.050000000000000003</v>
      </c>
      <c r="Q140" s="50">
        <f>K140*P140</f>
        <v>2.6338162499999997</v>
      </c>
      <c r="R140" s="51">
        <f t="shared" si="5"/>
        <v>12.289999999999999</v>
      </c>
      <c r="S140" s="52">
        <f t="shared" si="6"/>
        <v>36.869999999999997</v>
      </c>
      <c r="T140" s="53">
        <f>S140/I140</f>
        <v>0.60894339155208721</v>
      </c>
    </row>
    <row r="141" ht="15.95" customHeight="1">
      <c r="A141" s="342" t="s">
        <v>485</v>
      </c>
      <c r="B141" s="392" t="s">
        <v>300</v>
      </c>
      <c r="C141" s="393" t="s">
        <v>301</v>
      </c>
      <c r="D141" s="394">
        <v>126</v>
      </c>
      <c r="E141" s="397">
        <v>138</v>
      </c>
      <c r="F141" s="396">
        <v>0.34000000000000002</v>
      </c>
      <c r="G141" s="44">
        <f t="shared" si="0"/>
        <v>91</v>
      </c>
      <c r="H141" s="45">
        <f>G141*$C$6</f>
        <v>13.30875</v>
      </c>
      <c r="I141" s="45">
        <f t="shared" si="2"/>
        <v>1676.9024999999999</v>
      </c>
      <c r="J141" s="45">
        <f t="shared" si="3"/>
        <v>1.7301375000000001</v>
      </c>
      <c r="K141" s="46">
        <f t="shared" si="4"/>
        <v>1458.9051750000001</v>
      </c>
      <c r="L141" s="47">
        <v>0.20000000000000001</v>
      </c>
      <c r="M141" s="48">
        <f>K141*L141</f>
        <v>291.78103500000003</v>
      </c>
      <c r="N141" s="49">
        <v>0.050000000000000003</v>
      </c>
      <c r="O141" s="50">
        <f>K141*N141</f>
        <v>72.945258750000008</v>
      </c>
      <c r="P141" s="49">
        <v>0.050000000000000003</v>
      </c>
      <c r="Q141" s="50">
        <f>K141*P141</f>
        <v>72.945258750000008</v>
      </c>
      <c r="R141" s="51">
        <f t="shared" si="5"/>
        <v>8.1099999999999994</v>
      </c>
      <c r="S141" s="52">
        <f t="shared" si="6"/>
        <v>1021.8599999999999</v>
      </c>
      <c r="T141" s="53">
        <f>S141/I141</f>
        <v>0.60937353245045545</v>
      </c>
    </row>
    <row r="142" ht="15.95" customHeight="1">
      <c r="A142" s="342" t="s">
        <v>485</v>
      </c>
      <c r="B142" s="392" t="s">
        <v>184</v>
      </c>
      <c r="C142" s="393" t="s">
        <v>185</v>
      </c>
      <c r="D142" s="394">
        <v>12</v>
      </c>
      <c r="E142" s="397">
        <v>298</v>
      </c>
      <c r="F142" s="396">
        <v>0.5</v>
      </c>
      <c r="G142" s="44">
        <f t="shared" ref="G142:G173" si="7">ROUNDDOWN(E142*(1-F142),0)</f>
        <v>149</v>
      </c>
      <c r="H142" s="45">
        <f t="shared" ref="H142:H173" si="8">G142*$C$6</f>
        <v>21.791249999999998</v>
      </c>
      <c r="I142" s="45">
        <f t="shared" ref="I142:I173" si="9">H142*D142</f>
        <v>261.495</v>
      </c>
      <c r="J142" s="45">
        <f t="shared" ref="J142:J173" si="10">H142*0.13</f>
        <v>2.8328624999999996</v>
      </c>
      <c r="K142" s="46">
        <f t="shared" ref="K142:K173" si="11">(H142-J142)*D142</f>
        <v>227.50064999999995</v>
      </c>
      <c r="L142" s="47">
        <v>0.20000000000000001</v>
      </c>
      <c r="M142" s="48">
        <f t="shared" ref="M142:M173" si="12">K142*L142</f>
        <v>45.500129999999992</v>
      </c>
      <c r="N142" s="49">
        <v>0.050000000000000003</v>
      </c>
      <c r="O142" s="50">
        <f t="shared" ref="O142:O173" si="13">K142*N142</f>
        <v>11.375032499999998</v>
      </c>
      <c r="P142" s="49">
        <v>0.050000000000000003</v>
      </c>
      <c r="Q142" s="50">
        <f t="shared" ref="Q142:Q173" si="14">K142*P142</f>
        <v>11.375032499999998</v>
      </c>
      <c r="R142" s="51">
        <f t="shared" ref="R142:R173" si="15">IFERROR(ROUND((K142-M142-O142-Q142)/D142,2),0)</f>
        <v>13.27</v>
      </c>
      <c r="S142" s="52">
        <f t="shared" ref="S142:S173" si="16">+D142*R142</f>
        <v>159.24000000000001</v>
      </c>
      <c r="T142" s="53">
        <f t="shared" ref="T142:T173" si="17">S142/I142</f>
        <v>0.60896001835599156</v>
      </c>
    </row>
    <row r="143" ht="15.95" customHeight="1">
      <c r="A143" s="342" t="s">
        <v>485</v>
      </c>
      <c r="B143" s="392" t="s">
        <v>186</v>
      </c>
      <c r="C143" s="393" t="s">
        <v>187</v>
      </c>
      <c r="D143" s="394">
        <v>1</v>
      </c>
      <c r="E143" s="397">
        <v>348</v>
      </c>
      <c r="F143" s="396">
        <v>0</v>
      </c>
      <c r="G143" s="44">
        <f t="shared" si="7"/>
        <v>348</v>
      </c>
      <c r="H143" s="45">
        <f t="shared" si="8"/>
        <v>50.894999999999996</v>
      </c>
      <c r="I143" s="45">
        <f t="shared" si="9"/>
        <v>50.894999999999996</v>
      </c>
      <c r="J143" s="45">
        <f t="shared" si="10"/>
        <v>6.6163499999999997</v>
      </c>
      <c r="K143" s="46">
        <f t="shared" si="11"/>
        <v>44.278649999999999</v>
      </c>
      <c r="L143" s="47">
        <v>0.20000000000000001</v>
      </c>
      <c r="M143" s="48">
        <f t="shared" si="12"/>
        <v>8.8557299999999994</v>
      </c>
      <c r="N143" s="49">
        <v>0.050000000000000003</v>
      </c>
      <c r="O143" s="50">
        <f t="shared" si="13"/>
        <v>2.2139324999999999</v>
      </c>
      <c r="P143" s="49">
        <v>0.050000000000000003</v>
      </c>
      <c r="Q143" s="50">
        <f t="shared" si="14"/>
        <v>2.2139324999999999</v>
      </c>
      <c r="R143" s="51">
        <f t="shared" si="15"/>
        <v>31</v>
      </c>
      <c r="S143" s="52">
        <f t="shared" si="16"/>
        <v>31</v>
      </c>
      <c r="T143" s="53">
        <f t="shared" si="17"/>
        <v>0.60909716082129883</v>
      </c>
    </row>
    <row r="144" ht="15.95" customHeight="1">
      <c r="A144" s="342" t="s">
        <v>485</v>
      </c>
      <c r="B144" s="392" t="s">
        <v>186</v>
      </c>
      <c r="C144" s="393" t="s">
        <v>187</v>
      </c>
      <c r="D144" s="394">
        <v>5</v>
      </c>
      <c r="E144" s="397">
        <v>348</v>
      </c>
      <c r="F144" s="396">
        <v>0.42999999999999999</v>
      </c>
      <c r="G144" s="44">
        <f t="shared" si="7"/>
        <v>198</v>
      </c>
      <c r="H144" s="45">
        <f t="shared" si="8"/>
        <v>28.9575</v>
      </c>
      <c r="I144" s="45">
        <f t="shared" si="9"/>
        <v>144.78749999999999</v>
      </c>
      <c r="J144" s="45">
        <f t="shared" si="10"/>
        <v>3.764475</v>
      </c>
      <c r="K144" s="46">
        <f t="shared" si="11"/>
        <v>125.965125</v>
      </c>
      <c r="L144" s="47">
        <v>0.20000000000000001</v>
      </c>
      <c r="M144" s="48">
        <f t="shared" si="12"/>
        <v>25.193025000000002</v>
      </c>
      <c r="N144" s="49">
        <v>0.050000000000000003</v>
      </c>
      <c r="O144" s="50">
        <f t="shared" si="13"/>
        <v>6.2982562500000006</v>
      </c>
      <c r="P144" s="49">
        <v>0.050000000000000003</v>
      </c>
      <c r="Q144" s="50">
        <f t="shared" si="14"/>
        <v>6.2982562500000006</v>
      </c>
      <c r="R144" s="51">
        <f t="shared" si="15"/>
        <v>17.640000000000001</v>
      </c>
      <c r="S144" s="52">
        <f t="shared" si="16"/>
        <v>88.200000000000003</v>
      </c>
      <c r="T144" s="53">
        <f t="shared" si="17"/>
        <v>0.60916860916860927</v>
      </c>
    </row>
    <row r="145" ht="15.95" customHeight="1">
      <c r="A145" s="342" t="s">
        <v>485</v>
      </c>
      <c r="B145" s="392" t="s">
        <v>188</v>
      </c>
      <c r="C145" s="393" t="s">
        <v>189</v>
      </c>
      <c r="D145" s="394">
        <v>236</v>
      </c>
      <c r="E145" s="397">
        <v>328</v>
      </c>
      <c r="F145" s="396">
        <v>0.83999999999999997</v>
      </c>
      <c r="G145" s="44">
        <f t="shared" si="7"/>
        <v>52</v>
      </c>
      <c r="H145" s="45">
        <f t="shared" si="8"/>
        <v>7.6049999999999995</v>
      </c>
      <c r="I145" s="45">
        <f t="shared" si="9"/>
        <v>1794.78</v>
      </c>
      <c r="J145" s="45">
        <f t="shared" si="10"/>
        <v>0.98865000000000003</v>
      </c>
      <c r="K145" s="46">
        <f t="shared" si="11"/>
        <v>1561.4585999999999</v>
      </c>
      <c r="L145" s="47">
        <v>0.20000000000000001</v>
      </c>
      <c r="M145" s="48">
        <f t="shared" si="12"/>
        <v>312.29172</v>
      </c>
      <c r="N145" s="49">
        <v>0.050000000000000003</v>
      </c>
      <c r="O145" s="50">
        <f t="shared" si="13"/>
        <v>78.072929999999999</v>
      </c>
      <c r="P145" s="49">
        <v>0.050000000000000003</v>
      </c>
      <c r="Q145" s="50">
        <f t="shared" si="14"/>
        <v>78.072929999999999</v>
      </c>
      <c r="R145" s="51">
        <f t="shared" si="15"/>
        <v>4.6299999999999999</v>
      </c>
      <c r="S145" s="52">
        <f t="shared" si="16"/>
        <v>1092.6800000000001</v>
      </c>
      <c r="T145" s="53">
        <f t="shared" si="17"/>
        <v>0.60880999342537812</v>
      </c>
    </row>
    <row r="146" ht="15.95" customHeight="1">
      <c r="A146" s="342" t="s">
        <v>485</v>
      </c>
      <c r="B146" s="392" t="s">
        <v>341</v>
      </c>
      <c r="C146" s="393" t="s">
        <v>191</v>
      </c>
      <c r="D146" s="394">
        <v>1</v>
      </c>
      <c r="E146" s="397">
        <v>398</v>
      </c>
      <c r="F146" s="396">
        <v>0</v>
      </c>
      <c r="G146" s="44">
        <f t="shared" si="7"/>
        <v>398</v>
      </c>
      <c r="H146" s="45">
        <f t="shared" si="8"/>
        <v>58.207499999999996</v>
      </c>
      <c r="I146" s="45">
        <f t="shared" si="9"/>
        <v>58.207499999999996</v>
      </c>
      <c r="J146" s="45">
        <f t="shared" si="10"/>
        <v>7.5669749999999993</v>
      </c>
      <c r="K146" s="46">
        <f t="shared" si="11"/>
        <v>50.640524999999997</v>
      </c>
      <c r="L146" s="47">
        <v>0.20000000000000001</v>
      </c>
      <c r="M146" s="48">
        <f t="shared" si="12"/>
        <v>10.128105</v>
      </c>
      <c r="N146" s="49">
        <v>0.050000000000000003</v>
      </c>
      <c r="O146" s="50">
        <f t="shared" si="13"/>
        <v>2.5320262499999999</v>
      </c>
      <c r="P146" s="49">
        <v>0.050000000000000003</v>
      </c>
      <c r="Q146" s="50">
        <f t="shared" si="14"/>
        <v>2.5320262499999999</v>
      </c>
      <c r="R146" s="51">
        <f t="shared" si="15"/>
        <v>35.450000000000003</v>
      </c>
      <c r="S146" s="52">
        <f t="shared" si="16"/>
        <v>35.450000000000003</v>
      </c>
      <c r="T146" s="53">
        <f t="shared" si="17"/>
        <v>0.60902804621397599</v>
      </c>
    </row>
    <row r="147" ht="15.95" customHeight="1">
      <c r="A147" s="342" t="s">
        <v>485</v>
      </c>
      <c r="B147" s="392" t="s">
        <v>341</v>
      </c>
      <c r="C147" s="393" t="s">
        <v>191</v>
      </c>
      <c r="D147" s="394">
        <v>9</v>
      </c>
      <c r="E147" s="397">
        <v>398</v>
      </c>
      <c r="F147" s="396">
        <v>0.81999999999999995</v>
      </c>
      <c r="G147" s="44">
        <f t="shared" si="7"/>
        <v>71</v>
      </c>
      <c r="H147" s="45">
        <f t="shared" si="8"/>
        <v>10.383749999999999</v>
      </c>
      <c r="I147" s="45">
        <f t="shared" si="9"/>
        <v>93.453749999999985</v>
      </c>
      <c r="J147" s="45">
        <f t="shared" si="10"/>
        <v>1.3498874999999999</v>
      </c>
      <c r="K147" s="46">
        <f t="shared" si="11"/>
        <v>81.304762499999995</v>
      </c>
      <c r="L147" s="47">
        <v>0.20000000000000001</v>
      </c>
      <c r="M147" s="48">
        <f t="shared" si="12"/>
        <v>16.260952499999998</v>
      </c>
      <c r="N147" s="49">
        <v>0.050000000000000003</v>
      </c>
      <c r="O147" s="50">
        <f t="shared" si="13"/>
        <v>4.0652381249999996</v>
      </c>
      <c r="P147" s="49">
        <v>0.050000000000000003</v>
      </c>
      <c r="Q147" s="50">
        <f t="shared" si="14"/>
        <v>4.0652381249999996</v>
      </c>
      <c r="R147" s="51">
        <f t="shared" si="15"/>
        <v>6.3200000000000003</v>
      </c>
      <c r="S147" s="52">
        <f t="shared" si="16"/>
        <v>56.880000000000003</v>
      </c>
      <c r="T147" s="53">
        <f t="shared" si="17"/>
        <v>0.60864331286866513</v>
      </c>
    </row>
    <row r="148" ht="15.95" customHeight="1">
      <c r="A148" s="342" t="s">
        <v>485</v>
      </c>
      <c r="B148" s="392" t="s">
        <v>341</v>
      </c>
      <c r="C148" s="393" t="s">
        <v>191</v>
      </c>
      <c r="D148" s="394">
        <v>49</v>
      </c>
      <c r="E148" s="397">
        <v>398</v>
      </c>
      <c r="F148" s="396">
        <v>0.84999999999999998</v>
      </c>
      <c r="G148" s="44">
        <f t="shared" si="7"/>
        <v>59</v>
      </c>
      <c r="H148" s="45">
        <f t="shared" si="8"/>
        <v>8.6287500000000001</v>
      </c>
      <c r="I148" s="45">
        <f t="shared" si="9"/>
        <v>422.80875000000003</v>
      </c>
      <c r="J148" s="45">
        <f t="shared" si="10"/>
        <v>1.1217375000000001</v>
      </c>
      <c r="K148" s="46">
        <f t="shared" si="11"/>
        <v>367.84361250000001</v>
      </c>
      <c r="L148" s="47">
        <v>0.20000000000000001</v>
      </c>
      <c r="M148" s="48">
        <f t="shared" si="12"/>
        <v>73.568722500000007</v>
      </c>
      <c r="N148" s="49">
        <v>0.050000000000000003</v>
      </c>
      <c r="O148" s="50">
        <f t="shared" si="13"/>
        <v>18.392180625000002</v>
      </c>
      <c r="P148" s="49">
        <v>0.050000000000000003</v>
      </c>
      <c r="Q148" s="50">
        <f t="shared" si="14"/>
        <v>18.392180625000002</v>
      </c>
      <c r="R148" s="51">
        <f t="shared" si="15"/>
        <v>5.25</v>
      </c>
      <c r="S148" s="52">
        <f t="shared" si="16"/>
        <v>257.25</v>
      </c>
      <c r="T148" s="53">
        <f t="shared" si="17"/>
        <v>0.60843111690569318</v>
      </c>
    </row>
    <row r="149" ht="15.95" customHeight="1">
      <c r="A149" s="342" t="s">
        <v>485</v>
      </c>
      <c r="B149" s="392" t="s">
        <v>192</v>
      </c>
      <c r="C149" s="393" t="s">
        <v>193</v>
      </c>
      <c r="D149" s="394">
        <v>147</v>
      </c>
      <c r="E149" s="397">
        <v>518</v>
      </c>
      <c r="F149" s="396">
        <v>0.80000000000000004</v>
      </c>
      <c r="G149" s="44">
        <f t="shared" si="7"/>
        <v>103</v>
      </c>
      <c r="H149" s="45">
        <f t="shared" si="8"/>
        <v>15.063749999999999</v>
      </c>
      <c r="I149" s="45">
        <f t="shared" si="9"/>
        <v>2214.3712499999997</v>
      </c>
      <c r="J149" s="45">
        <f t="shared" si="10"/>
        <v>1.9582875</v>
      </c>
      <c r="K149" s="46">
        <f t="shared" si="11"/>
        <v>1926.5029874999998</v>
      </c>
      <c r="L149" s="47">
        <v>0.20000000000000001</v>
      </c>
      <c r="M149" s="48">
        <f t="shared" si="12"/>
        <v>385.30059749999998</v>
      </c>
      <c r="N149" s="49">
        <v>0.050000000000000003</v>
      </c>
      <c r="O149" s="50">
        <f t="shared" si="13"/>
        <v>96.325149374999995</v>
      </c>
      <c r="P149" s="49">
        <v>0.050000000000000003</v>
      </c>
      <c r="Q149" s="50">
        <f t="shared" si="14"/>
        <v>96.325149374999995</v>
      </c>
      <c r="R149" s="51">
        <f t="shared" si="15"/>
        <v>9.1699999999999999</v>
      </c>
      <c r="S149" s="52">
        <f t="shared" si="16"/>
        <v>1347.99</v>
      </c>
      <c r="T149" s="53">
        <f t="shared" si="17"/>
        <v>0.6087461621442205</v>
      </c>
    </row>
    <row r="150" ht="15.95" customHeight="1">
      <c r="A150" s="342" t="s">
        <v>485</v>
      </c>
      <c r="B150" s="392" t="s">
        <v>194</v>
      </c>
      <c r="C150" s="393" t="s">
        <v>195</v>
      </c>
      <c r="D150" s="394">
        <v>27</v>
      </c>
      <c r="E150" s="397">
        <v>348</v>
      </c>
      <c r="F150" s="396">
        <v>0.75</v>
      </c>
      <c r="G150" s="44">
        <f t="shared" si="7"/>
        <v>87</v>
      </c>
      <c r="H150" s="45">
        <f t="shared" si="8"/>
        <v>12.723749999999999</v>
      </c>
      <c r="I150" s="45">
        <f t="shared" si="9"/>
        <v>343.54124999999999</v>
      </c>
      <c r="J150" s="45">
        <f t="shared" si="10"/>
        <v>1.6540874999999999</v>
      </c>
      <c r="K150" s="46">
        <f t="shared" si="11"/>
        <v>298.88088749999997</v>
      </c>
      <c r="L150" s="47">
        <v>0.20000000000000001</v>
      </c>
      <c r="M150" s="48">
        <f t="shared" si="12"/>
        <v>59.776177499999996</v>
      </c>
      <c r="N150" s="49">
        <v>0.050000000000000003</v>
      </c>
      <c r="O150" s="50">
        <f t="shared" si="13"/>
        <v>14.944044374999999</v>
      </c>
      <c r="P150" s="49">
        <v>0.050000000000000003</v>
      </c>
      <c r="Q150" s="50">
        <f t="shared" si="14"/>
        <v>14.944044374999999</v>
      </c>
      <c r="R150" s="51">
        <f t="shared" si="15"/>
        <v>7.75</v>
      </c>
      <c r="S150" s="52">
        <f t="shared" si="16"/>
        <v>209.25</v>
      </c>
      <c r="T150" s="53">
        <f t="shared" si="17"/>
        <v>0.60909716082129872</v>
      </c>
    </row>
    <row r="151" ht="15.95" customHeight="1">
      <c r="A151" s="342" t="s">
        <v>485</v>
      </c>
      <c r="B151" s="392" t="s">
        <v>196</v>
      </c>
      <c r="C151" s="393" t="s">
        <v>197</v>
      </c>
      <c r="D151" s="394">
        <v>26</v>
      </c>
      <c r="E151" s="397">
        <v>498</v>
      </c>
      <c r="F151" s="396">
        <v>0.75</v>
      </c>
      <c r="G151" s="44">
        <f t="shared" si="7"/>
        <v>124</v>
      </c>
      <c r="H151" s="45">
        <f t="shared" si="8"/>
        <v>18.134999999999998</v>
      </c>
      <c r="I151" s="45">
        <f t="shared" si="9"/>
        <v>471.50999999999993</v>
      </c>
      <c r="J151" s="45">
        <f t="shared" si="10"/>
        <v>2.3575499999999998</v>
      </c>
      <c r="K151" s="46">
        <f t="shared" si="11"/>
        <v>410.21369999999996</v>
      </c>
      <c r="L151" s="47">
        <v>0.20000000000000001</v>
      </c>
      <c r="M151" s="48">
        <f t="shared" si="12"/>
        <v>82.042739999999995</v>
      </c>
      <c r="N151" s="49">
        <v>0.050000000000000003</v>
      </c>
      <c r="O151" s="50">
        <f t="shared" si="13"/>
        <v>20.510684999999999</v>
      </c>
      <c r="P151" s="49">
        <v>0.050000000000000003</v>
      </c>
      <c r="Q151" s="50">
        <f t="shared" si="14"/>
        <v>20.510684999999999</v>
      </c>
      <c r="R151" s="51">
        <f t="shared" si="15"/>
        <v>11.039999999999999</v>
      </c>
      <c r="S151" s="52">
        <f t="shared" si="16"/>
        <v>287.03999999999996</v>
      </c>
      <c r="T151" s="53">
        <f t="shared" si="17"/>
        <v>0.60876757650951197</v>
      </c>
    </row>
    <row r="152" ht="15.95" customHeight="1">
      <c r="A152" s="342" t="s">
        <v>485</v>
      </c>
      <c r="B152" s="392" t="s">
        <v>342</v>
      </c>
      <c r="C152" s="393" t="s">
        <v>199</v>
      </c>
      <c r="D152" s="394">
        <v>11</v>
      </c>
      <c r="E152" s="397">
        <v>198</v>
      </c>
      <c r="F152" s="396">
        <v>0.5</v>
      </c>
      <c r="G152" s="44">
        <f t="shared" si="7"/>
        <v>99</v>
      </c>
      <c r="H152" s="45">
        <f t="shared" si="8"/>
        <v>14.47875</v>
      </c>
      <c r="I152" s="45">
        <f t="shared" si="9"/>
        <v>159.26624999999999</v>
      </c>
      <c r="J152" s="45">
        <f t="shared" si="10"/>
        <v>1.8822375</v>
      </c>
      <c r="K152" s="46">
        <f t="shared" si="11"/>
        <v>138.56163749999999</v>
      </c>
      <c r="L152" s="47">
        <v>0.20000000000000001</v>
      </c>
      <c r="M152" s="48">
        <f t="shared" si="12"/>
        <v>27.712327500000001</v>
      </c>
      <c r="N152" s="49">
        <v>0.050000000000000003</v>
      </c>
      <c r="O152" s="50">
        <f t="shared" si="13"/>
        <v>6.9280818750000002</v>
      </c>
      <c r="P152" s="49">
        <v>0.050000000000000003</v>
      </c>
      <c r="Q152" s="50">
        <f t="shared" si="14"/>
        <v>6.9280818750000002</v>
      </c>
      <c r="R152" s="51">
        <f t="shared" si="15"/>
        <v>8.8200000000000003</v>
      </c>
      <c r="S152" s="52">
        <f t="shared" si="16"/>
        <v>97.02000000000001</v>
      </c>
      <c r="T152" s="53">
        <f t="shared" si="17"/>
        <v>0.60916860916860927</v>
      </c>
    </row>
    <row r="153" ht="15.95" customHeight="1">
      <c r="A153" s="342" t="s">
        <v>485</v>
      </c>
      <c r="B153" s="392" t="s">
        <v>343</v>
      </c>
      <c r="C153" s="393" t="s">
        <v>201</v>
      </c>
      <c r="D153" s="394">
        <v>2</v>
      </c>
      <c r="E153" s="397">
        <v>298</v>
      </c>
      <c r="F153" s="396">
        <v>0</v>
      </c>
      <c r="G153" s="44">
        <f t="shared" si="7"/>
        <v>298</v>
      </c>
      <c r="H153" s="45">
        <f t="shared" si="8"/>
        <v>43.582499999999996</v>
      </c>
      <c r="I153" s="45">
        <f t="shared" si="9"/>
        <v>87.164999999999992</v>
      </c>
      <c r="J153" s="45">
        <f t="shared" si="10"/>
        <v>5.6657249999999992</v>
      </c>
      <c r="K153" s="46">
        <f t="shared" si="11"/>
        <v>75.833549999999988</v>
      </c>
      <c r="L153" s="47">
        <v>0.20000000000000001</v>
      </c>
      <c r="M153" s="48">
        <f t="shared" si="12"/>
        <v>15.166709999999998</v>
      </c>
      <c r="N153" s="49">
        <v>0.050000000000000003</v>
      </c>
      <c r="O153" s="50">
        <f t="shared" si="13"/>
        <v>3.7916774999999996</v>
      </c>
      <c r="P153" s="49">
        <v>0.050000000000000003</v>
      </c>
      <c r="Q153" s="50">
        <f t="shared" si="14"/>
        <v>3.7916774999999996</v>
      </c>
      <c r="R153" s="51">
        <f t="shared" si="15"/>
        <v>26.539999999999999</v>
      </c>
      <c r="S153" s="52">
        <f t="shared" si="16"/>
        <v>53.079999999999998</v>
      </c>
      <c r="T153" s="53">
        <f t="shared" si="17"/>
        <v>0.60896001835599156</v>
      </c>
    </row>
    <row r="154" ht="15.95" customHeight="1">
      <c r="A154" s="342" t="s">
        <v>485</v>
      </c>
      <c r="B154" s="392" t="s">
        <v>343</v>
      </c>
      <c r="C154" s="393" t="s">
        <v>201</v>
      </c>
      <c r="D154" s="394">
        <v>19</v>
      </c>
      <c r="E154" s="397">
        <v>298</v>
      </c>
      <c r="F154" s="396">
        <v>0.5</v>
      </c>
      <c r="G154" s="44">
        <f t="shared" si="7"/>
        <v>149</v>
      </c>
      <c r="H154" s="45">
        <f t="shared" si="8"/>
        <v>21.791249999999998</v>
      </c>
      <c r="I154" s="45">
        <f t="shared" si="9"/>
        <v>414.03374999999994</v>
      </c>
      <c r="J154" s="45">
        <f t="shared" si="10"/>
        <v>2.8328624999999996</v>
      </c>
      <c r="K154" s="46">
        <f t="shared" si="11"/>
        <v>360.20936249999994</v>
      </c>
      <c r="L154" s="47">
        <v>0.20000000000000001</v>
      </c>
      <c r="M154" s="48">
        <f t="shared" si="12"/>
        <v>72.041872499999997</v>
      </c>
      <c r="N154" s="49">
        <v>0.050000000000000003</v>
      </c>
      <c r="O154" s="50">
        <f t="shared" si="13"/>
        <v>18.010468124999999</v>
      </c>
      <c r="P154" s="49">
        <v>0.050000000000000003</v>
      </c>
      <c r="Q154" s="50">
        <f t="shared" si="14"/>
        <v>18.010468124999999</v>
      </c>
      <c r="R154" s="51">
        <f t="shared" si="15"/>
        <v>13.27</v>
      </c>
      <c r="S154" s="52">
        <f t="shared" si="16"/>
        <v>252.13</v>
      </c>
      <c r="T154" s="53">
        <f t="shared" si="17"/>
        <v>0.60896001835599156</v>
      </c>
    </row>
    <row r="155" ht="15.95" customHeight="1">
      <c r="A155" s="342" t="s">
        <v>485</v>
      </c>
      <c r="B155" s="392" t="s">
        <v>202</v>
      </c>
      <c r="C155" s="393" t="s">
        <v>203</v>
      </c>
      <c r="D155" s="394">
        <v>138</v>
      </c>
      <c r="E155" s="397">
        <v>298</v>
      </c>
      <c r="F155" s="396">
        <v>0.90000000000000002</v>
      </c>
      <c r="G155" s="44">
        <f t="shared" si="7"/>
        <v>29</v>
      </c>
      <c r="H155" s="45">
        <f t="shared" si="8"/>
        <v>4.24125</v>
      </c>
      <c r="I155" s="45">
        <f t="shared" si="9"/>
        <v>585.29250000000002</v>
      </c>
      <c r="J155" s="45">
        <f t="shared" si="10"/>
        <v>0.55136249999999998</v>
      </c>
      <c r="K155" s="46">
        <f t="shared" si="11"/>
        <v>509.204475</v>
      </c>
      <c r="L155" s="47">
        <v>0.20000000000000001</v>
      </c>
      <c r="M155" s="48">
        <f t="shared" si="12"/>
        <v>101.840895</v>
      </c>
      <c r="N155" s="49">
        <v>0.050000000000000003</v>
      </c>
      <c r="O155" s="50">
        <f t="shared" si="13"/>
        <v>25.460223750000001</v>
      </c>
      <c r="P155" s="49">
        <v>0.050000000000000003</v>
      </c>
      <c r="Q155" s="50">
        <f t="shared" si="14"/>
        <v>25.460223750000001</v>
      </c>
      <c r="R155" s="51">
        <f t="shared" si="15"/>
        <v>2.5800000000000001</v>
      </c>
      <c r="S155" s="52">
        <f t="shared" si="16"/>
        <v>356.04000000000002</v>
      </c>
      <c r="T155" s="53">
        <f t="shared" si="17"/>
        <v>0.60831122900088419</v>
      </c>
    </row>
    <row r="156" ht="15.95" customHeight="1">
      <c r="A156" s="342" t="s">
        <v>485</v>
      </c>
      <c r="B156" s="392" t="s">
        <v>204</v>
      </c>
      <c r="C156" s="393" t="s">
        <v>205</v>
      </c>
      <c r="D156" s="394">
        <v>22</v>
      </c>
      <c r="E156" s="397">
        <v>448</v>
      </c>
      <c r="F156" s="396">
        <v>0.83999999999999997</v>
      </c>
      <c r="G156" s="44">
        <f t="shared" si="7"/>
        <v>71</v>
      </c>
      <c r="H156" s="45">
        <f t="shared" si="8"/>
        <v>10.383749999999999</v>
      </c>
      <c r="I156" s="45">
        <f t="shared" si="9"/>
        <v>228.4425</v>
      </c>
      <c r="J156" s="45">
        <f t="shared" si="10"/>
        <v>1.3498874999999999</v>
      </c>
      <c r="K156" s="46">
        <f t="shared" si="11"/>
        <v>198.74497499999998</v>
      </c>
      <c r="L156" s="47">
        <v>0.20000000000000001</v>
      </c>
      <c r="M156" s="48">
        <f t="shared" si="12"/>
        <v>39.748995000000001</v>
      </c>
      <c r="N156" s="49">
        <v>0.050000000000000003</v>
      </c>
      <c r="O156" s="50">
        <f t="shared" si="13"/>
        <v>9.9372487500000002</v>
      </c>
      <c r="P156" s="49">
        <v>0.050000000000000003</v>
      </c>
      <c r="Q156" s="50">
        <f t="shared" si="14"/>
        <v>9.9372487500000002</v>
      </c>
      <c r="R156" s="51">
        <f t="shared" si="15"/>
        <v>6.3200000000000003</v>
      </c>
      <c r="S156" s="52">
        <f t="shared" si="16"/>
        <v>139.04000000000002</v>
      </c>
      <c r="T156" s="53">
        <f t="shared" si="17"/>
        <v>0.60864331286866513</v>
      </c>
    </row>
    <row r="157" ht="15.95" customHeight="1">
      <c r="A157" s="342" t="s">
        <v>485</v>
      </c>
      <c r="B157" s="392" t="s">
        <v>206</v>
      </c>
      <c r="C157" s="393" t="s">
        <v>207</v>
      </c>
      <c r="D157" s="394">
        <v>18</v>
      </c>
      <c r="E157" s="397">
        <v>248</v>
      </c>
      <c r="F157" s="396">
        <v>0.59999999999999998</v>
      </c>
      <c r="G157" s="44">
        <f t="shared" si="7"/>
        <v>99</v>
      </c>
      <c r="H157" s="45">
        <f t="shared" si="8"/>
        <v>14.47875</v>
      </c>
      <c r="I157" s="45">
        <f t="shared" si="9"/>
        <v>260.61750000000001</v>
      </c>
      <c r="J157" s="45">
        <f t="shared" si="10"/>
        <v>1.8822375</v>
      </c>
      <c r="K157" s="46">
        <f t="shared" si="11"/>
        <v>226.737225</v>
      </c>
      <c r="L157" s="47">
        <v>0.20000000000000001</v>
      </c>
      <c r="M157" s="48">
        <f t="shared" si="12"/>
        <v>45.347445</v>
      </c>
      <c r="N157" s="49">
        <v>0.050000000000000003</v>
      </c>
      <c r="O157" s="50">
        <f t="shared" si="13"/>
        <v>11.33686125</v>
      </c>
      <c r="P157" s="49">
        <v>0.050000000000000003</v>
      </c>
      <c r="Q157" s="50">
        <f t="shared" si="14"/>
        <v>11.33686125</v>
      </c>
      <c r="R157" s="51">
        <f t="shared" si="15"/>
        <v>8.8200000000000003</v>
      </c>
      <c r="S157" s="52">
        <f t="shared" si="16"/>
        <v>158.75999999999999</v>
      </c>
      <c r="T157" s="53">
        <f t="shared" si="17"/>
        <v>0.60916860916860915</v>
      </c>
    </row>
    <row r="158" ht="15.95" customHeight="1">
      <c r="A158" s="342" t="s">
        <v>485</v>
      </c>
      <c r="B158" s="392" t="s">
        <v>208</v>
      </c>
      <c r="C158" s="393" t="s">
        <v>209</v>
      </c>
      <c r="D158" s="394">
        <v>10</v>
      </c>
      <c r="E158" s="397">
        <v>348</v>
      </c>
      <c r="F158" s="396">
        <v>0.57999999999999996</v>
      </c>
      <c r="G158" s="44">
        <f t="shared" si="7"/>
        <v>146</v>
      </c>
      <c r="H158" s="45">
        <f t="shared" si="8"/>
        <v>21.352499999999999</v>
      </c>
      <c r="I158" s="45">
        <f t="shared" si="9"/>
        <v>213.52499999999998</v>
      </c>
      <c r="J158" s="45">
        <f t="shared" si="10"/>
        <v>2.7758249999999998</v>
      </c>
      <c r="K158" s="46">
        <f t="shared" si="11"/>
        <v>185.76674999999997</v>
      </c>
      <c r="L158" s="47">
        <v>0.20000000000000001</v>
      </c>
      <c r="M158" s="48">
        <f t="shared" si="12"/>
        <v>37.153349999999996</v>
      </c>
      <c r="N158" s="49">
        <v>0.050000000000000003</v>
      </c>
      <c r="O158" s="50">
        <f t="shared" si="13"/>
        <v>9.288337499999999</v>
      </c>
      <c r="P158" s="49">
        <v>0.050000000000000003</v>
      </c>
      <c r="Q158" s="50">
        <f t="shared" si="14"/>
        <v>9.288337499999999</v>
      </c>
      <c r="R158" s="51">
        <f t="shared" si="15"/>
        <v>13</v>
      </c>
      <c r="S158" s="52">
        <f t="shared" si="16"/>
        <v>130</v>
      </c>
      <c r="T158" s="53">
        <f t="shared" si="17"/>
        <v>0.60882800608828014</v>
      </c>
    </row>
    <row r="159" ht="15.95" customHeight="1">
      <c r="A159" s="342" t="s">
        <v>485</v>
      </c>
      <c r="B159" s="392" t="s">
        <v>210</v>
      </c>
      <c r="C159" s="393" t="s">
        <v>211</v>
      </c>
      <c r="D159" s="394">
        <v>115</v>
      </c>
      <c r="E159" s="397">
        <v>368</v>
      </c>
      <c r="F159" s="396">
        <v>0.75</v>
      </c>
      <c r="G159" s="44">
        <f t="shared" si="7"/>
        <v>92</v>
      </c>
      <c r="H159" s="45">
        <f t="shared" si="8"/>
        <v>13.454999999999998</v>
      </c>
      <c r="I159" s="45">
        <f t="shared" si="9"/>
        <v>1547.3249999999998</v>
      </c>
      <c r="J159" s="45">
        <f t="shared" si="10"/>
        <v>1.7491499999999998</v>
      </c>
      <c r="K159" s="46">
        <f t="shared" si="11"/>
        <v>1346.1727499999997</v>
      </c>
      <c r="L159" s="47">
        <v>0.20000000000000001</v>
      </c>
      <c r="M159" s="48">
        <f t="shared" si="12"/>
        <v>269.23454999999996</v>
      </c>
      <c r="N159" s="49">
        <v>0.050000000000000003</v>
      </c>
      <c r="O159" s="50">
        <f t="shared" si="13"/>
        <v>67.308637499999989</v>
      </c>
      <c r="P159" s="49">
        <v>0.050000000000000003</v>
      </c>
      <c r="Q159" s="50">
        <f t="shared" si="14"/>
        <v>67.308637499999989</v>
      </c>
      <c r="R159" s="51">
        <f t="shared" si="15"/>
        <v>8.1899999999999995</v>
      </c>
      <c r="S159" s="52">
        <f t="shared" si="16"/>
        <v>941.84999999999991</v>
      </c>
      <c r="T159" s="53">
        <f t="shared" si="17"/>
        <v>0.60869565217391308</v>
      </c>
    </row>
    <row r="160" ht="15.95" customHeight="1">
      <c r="A160" s="342" t="s">
        <v>485</v>
      </c>
      <c r="B160" s="392" t="s">
        <v>212</v>
      </c>
      <c r="C160" s="393" t="s">
        <v>213</v>
      </c>
      <c r="D160" s="394">
        <v>101</v>
      </c>
      <c r="E160" s="397">
        <v>528</v>
      </c>
      <c r="F160" s="396">
        <v>0.69999999999999996</v>
      </c>
      <c r="G160" s="44">
        <f t="shared" si="7"/>
        <v>158</v>
      </c>
      <c r="H160" s="45">
        <f t="shared" si="8"/>
        <v>23.107499999999998</v>
      </c>
      <c r="I160" s="45">
        <f t="shared" si="9"/>
        <v>2333.8574999999996</v>
      </c>
      <c r="J160" s="45">
        <f t="shared" si="10"/>
        <v>3.0039750000000001</v>
      </c>
      <c r="K160" s="46">
        <f t="shared" si="11"/>
        <v>2030.4560249999997</v>
      </c>
      <c r="L160" s="47">
        <v>0.20000000000000001</v>
      </c>
      <c r="M160" s="48">
        <f t="shared" si="12"/>
        <v>406.09120499999995</v>
      </c>
      <c r="N160" s="49">
        <v>0.050000000000000003</v>
      </c>
      <c r="O160" s="50">
        <f t="shared" si="13"/>
        <v>101.52280124999999</v>
      </c>
      <c r="P160" s="49">
        <v>0.050000000000000003</v>
      </c>
      <c r="Q160" s="50">
        <f t="shared" si="14"/>
        <v>101.52280124999999</v>
      </c>
      <c r="R160" s="51">
        <f t="shared" si="15"/>
        <v>14.07</v>
      </c>
      <c r="S160" s="52">
        <f t="shared" si="16"/>
        <v>1421.0699999999999</v>
      </c>
      <c r="T160" s="53">
        <f t="shared" si="17"/>
        <v>0.60889321648815331</v>
      </c>
    </row>
    <row r="161" ht="15.95" customHeight="1">
      <c r="A161" s="342" t="s">
        <v>485</v>
      </c>
      <c r="B161" s="392" t="s">
        <v>214</v>
      </c>
      <c r="C161" s="393" t="s">
        <v>215</v>
      </c>
      <c r="D161" s="394">
        <v>13</v>
      </c>
      <c r="E161" s="397">
        <v>678</v>
      </c>
      <c r="F161" s="396">
        <v>0.59999999999999998</v>
      </c>
      <c r="G161" s="44">
        <f t="shared" si="7"/>
        <v>271</v>
      </c>
      <c r="H161" s="45">
        <f t="shared" si="8"/>
        <v>39.633749999999999</v>
      </c>
      <c r="I161" s="45">
        <f t="shared" si="9"/>
        <v>515.23874999999998</v>
      </c>
      <c r="J161" s="45">
        <f t="shared" si="10"/>
        <v>5.1523874999999997</v>
      </c>
      <c r="K161" s="46">
        <f t="shared" si="11"/>
        <v>448.25771250000003</v>
      </c>
      <c r="L161" s="47">
        <v>0.20000000000000001</v>
      </c>
      <c r="M161" s="48">
        <f t="shared" si="12"/>
        <v>89.651542500000005</v>
      </c>
      <c r="N161" s="49">
        <v>0.050000000000000003</v>
      </c>
      <c r="O161" s="50">
        <f t="shared" si="13"/>
        <v>22.412885625000001</v>
      </c>
      <c r="P161" s="49">
        <v>0.050000000000000003</v>
      </c>
      <c r="Q161" s="50">
        <f t="shared" si="14"/>
        <v>22.412885625000001</v>
      </c>
      <c r="R161" s="51">
        <f t="shared" si="15"/>
        <v>24.140000000000001</v>
      </c>
      <c r="S161" s="52">
        <f t="shared" si="16"/>
        <v>313.81999999999999</v>
      </c>
      <c r="T161" s="53">
        <f t="shared" si="17"/>
        <v>0.60907685999936922</v>
      </c>
    </row>
    <row r="162" ht="15.95" customHeight="1">
      <c r="A162" s="342" t="s">
        <v>485</v>
      </c>
      <c r="B162" s="392" t="s">
        <v>214</v>
      </c>
      <c r="C162" s="393" t="s">
        <v>215</v>
      </c>
      <c r="D162" s="394">
        <v>16</v>
      </c>
      <c r="E162" s="397">
        <v>678</v>
      </c>
      <c r="F162" s="396">
        <v>0.67000000000000004</v>
      </c>
      <c r="G162" s="44">
        <f t="shared" si="7"/>
        <v>223</v>
      </c>
      <c r="H162" s="45">
        <f t="shared" si="8"/>
        <v>32.613749999999996</v>
      </c>
      <c r="I162" s="45">
        <f t="shared" si="9"/>
        <v>521.81999999999994</v>
      </c>
      <c r="J162" s="45">
        <f t="shared" si="10"/>
        <v>4.2397874999999994</v>
      </c>
      <c r="K162" s="46">
        <f t="shared" si="11"/>
        <v>453.98339999999996</v>
      </c>
      <c r="L162" s="47">
        <v>0.20000000000000001</v>
      </c>
      <c r="M162" s="48">
        <f t="shared" si="12"/>
        <v>90.796679999999995</v>
      </c>
      <c r="N162" s="49">
        <v>0.050000000000000003</v>
      </c>
      <c r="O162" s="50">
        <f t="shared" si="13"/>
        <v>22.699169999999999</v>
      </c>
      <c r="P162" s="49">
        <v>0.050000000000000003</v>
      </c>
      <c r="Q162" s="50">
        <f t="shared" si="14"/>
        <v>22.699169999999999</v>
      </c>
      <c r="R162" s="51">
        <f t="shared" si="15"/>
        <v>19.859999999999999</v>
      </c>
      <c r="S162" s="52">
        <f t="shared" si="16"/>
        <v>317.75999999999999</v>
      </c>
      <c r="T162" s="53">
        <f t="shared" si="17"/>
        <v>0.60894561342991838</v>
      </c>
    </row>
    <row r="163" ht="15.95" customHeight="1">
      <c r="A163" s="342" t="s">
        <v>485</v>
      </c>
      <c r="B163" s="392" t="s">
        <v>216</v>
      </c>
      <c r="C163" s="393" t="s">
        <v>217</v>
      </c>
      <c r="D163" s="394">
        <v>182</v>
      </c>
      <c r="E163" s="397">
        <v>248</v>
      </c>
      <c r="F163" s="396">
        <v>0.75</v>
      </c>
      <c r="G163" s="44">
        <f t="shared" si="7"/>
        <v>62</v>
      </c>
      <c r="H163" s="45">
        <f t="shared" si="8"/>
        <v>9.067499999999999</v>
      </c>
      <c r="I163" s="45">
        <f t="shared" si="9"/>
        <v>1650.2849999999999</v>
      </c>
      <c r="J163" s="45">
        <f t="shared" si="10"/>
        <v>1.1787749999999999</v>
      </c>
      <c r="K163" s="46">
        <f t="shared" si="11"/>
        <v>1435.7479499999999</v>
      </c>
      <c r="L163" s="47">
        <v>0.20000000000000001</v>
      </c>
      <c r="M163" s="48">
        <f t="shared" si="12"/>
        <v>287.14958999999999</v>
      </c>
      <c r="N163" s="49">
        <v>0.050000000000000003</v>
      </c>
      <c r="O163" s="50">
        <f t="shared" si="13"/>
        <v>71.787397499999997</v>
      </c>
      <c r="P163" s="49">
        <v>0.050000000000000003</v>
      </c>
      <c r="Q163" s="50">
        <f t="shared" si="14"/>
        <v>71.787397499999997</v>
      </c>
      <c r="R163" s="51">
        <f t="shared" si="15"/>
        <v>5.5199999999999996</v>
      </c>
      <c r="S163" s="52">
        <f t="shared" si="16"/>
        <v>1004.6399999999999</v>
      </c>
      <c r="T163" s="53">
        <f t="shared" si="17"/>
        <v>0.60876757650951197</v>
      </c>
    </row>
    <row r="164" ht="15.95" customHeight="1">
      <c r="A164" s="342" t="s">
        <v>485</v>
      </c>
      <c r="B164" s="392" t="s">
        <v>306</v>
      </c>
      <c r="C164" s="393" t="s">
        <v>307</v>
      </c>
      <c r="D164" s="394">
        <v>70</v>
      </c>
      <c r="E164" s="397">
        <v>298</v>
      </c>
      <c r="F164" s="396">
        <v>0.33000000000000002</v>
      </c>
      <c r="G164" s="44">
        <f t="shared" si="7"/>
        <v>199</v>
      </c>
      <c r="H164" s="45">
        <f t="shared" si="8"/>
        <v>29.103749999999998</v>
      </c>
      <c r="I164" s="45">
        <f t="shared" si="9"/>
        <v>2037.2624999999998</v>
      </c>
      <c r="J164" s="45">
        <f t="shared" si="10"/>
        <v>3.7834874999999997</v>
      </c>
      <c r="K164" s="46">
        <f t="shared" si="11"/>
        <v>1772.418375</v>
      </c>
      <c r="L164" s="47">
        <v>0.20000000000000001</v>
      </c>
      <c r="M164" s="48">
        <f t="shared" si="12"/>
        <v>354.48367500000001</v>
      </c>
      <c r="N164" s="49">
        <v>0.050000000000000003</v>
      </c>
      <c r="O164" s="50">
        <f t="shared" si="13"/>
        <v>88.620918750000001</v>
      </c>
      <c r="P164" s="49">
        <v>0.050000000000000003</v>
      </c>
      <c r="Q164" s="50">
        <f t="shared" si="14"/>
        <v>88.620918750000001</v>
      </c>
      <c r="R164" s="51">
        <f t="shared" si="15"/>
        <v>17.719999999999999</v>
      </c>
      <c r="S164" s="52">
        <f t="shared" si="16"/>
        <v>1240.3999999999999</v>
      </c>
      <c r="T164" s="53">
        <f t="shared" si="17"/>
        <v>0.60885624704720176</v>
      </c>
    </row>
    <row r="165" ht="15.95" customHeight="1">
      <c r="A165" s="342" t="s">
        <v>485</v>
      </c>
      <c r="B165" s="392" t="s">
        <v>308</v>
      </c>
      <c r="C165" s="393" t="s">
        <v>309</v>
      </c>
      <c r="D165" s="394">
        <v>4</v>
      </c>
      <c r="E165" s="397">
        <v>498</v>
      </c>
      <c r="F165" s="396">
        <v>0</v>
      </c>
      <c r="G165" s="44">
        <f t="shared" si="7"/>
        <v>498</v>
      </c>
      <c r="H165" s="45">
        <f t="shared" si="8"/>
        <v>72.832499999999996</v>
      </c>
      <c r="I165" s="45">
        <f t="shared" si="9"/>
        <v>291.32999999999998</v>
      </c>
      <c r="J165" s="45">
        <f t="shared" si="10"/>
        <v>9.4682250000000003</v>
      </c>
      <c r="K165" s="46">
        <f t="shared" si="11"/>
        <v>253.45709999999997</v>
      </c>
      <c r="L165" s="47">
        <v>0.20000000000000001</v>
      </c>
      <c r="M165" s="48">
        <f t="shared" si="12"/>
        <v>50.691419999999994</v>
      </c>
      <c r="N165" s="49">
        <v>0.050000000000000003</v>
      </c>
      <c r="O165" s="50">
        <f t="shared" si="13"/>
        <v>12.672854999999998</v>
      </c>
      <c r="P165" s="49">
        <v>0.050000000000000003</v>
      </c>
      <c r="Q165" s="50">
        <f t="shared" si="14"/>
        <v>12.672854999999998</v>
      </c>
      <c r="R165" s="51">
        <f t="shared" si="15"/>
        <v>44.350000000000001</v>
      </c>
      <c r="S165" s="52">
        <f t="shared" si="16"/>
        <v>177.40000000000001</v>
      </c>
      <c r="T165" s="53">
        <f t="shared" si="17"/>
        <v>0.60893145230494639</v>
      </c>
    </row>
    <row r="166" ht="15.95" customHeight="1">
      <c r="A166" s="342" t="s">
        <v>485</v>
      </c>
      <c r="B166" s="392" t="s">
        <v>308</v>
      </c>
      <c r="C166" s="393" t="s">
        <v>309</v>
      </c>
      <c r="D166" s="394">
        <v>13</v>
      </c>
      <c r="E166" s="397">
        <v>498</v>
      </c>
      <c r="F166" s="396">
        <v>0.29999999999999999</v>
      </c>
      <c r="G166" s="44">
        <f t="shared" si="7"/>
        <v>348</v>
      </c>
      <c r="H166" s="45">
        <f t="shared" si="8"/>
        <v>50.894999999999996</v>
      </c>
      <c r="I166" s="45">
        <f t="shared" si="9"/>
        <v>661.63499999999999</v>
      </c>
      <c r="J166" s="45">
        <f t="shared" si="10"/>
        <v>6.6163499999999997</v>
      </c>
      <c r="K166" s="46">
        <f t="shared" si="11"/>
        <v>575.62244999999996</v>
      </c>
      <c r="L166" s="47">
        <v>0.20000000000000001</v>
      </c>
      <c r="M166" s="48">
        <f t="shared" si="12"/>
        <v>115.12448999999999</v>
      </c>
      <c r="N166" s="49">
        <v>0.050000000000000003</v>
      </c>
      <c r="O166" s="50">
        <f t="shared" si="13"/>
        <v>28.781122499999999</v>
      </c>
      <c r="P166" s="49">
        <v>0.050000000000000003</v>
      </c>
      <c r="Q166" s="50">
        <f t="shared" si="14"/>
        <v>28.781122499999999</v>
      </c>
      <c r="R166" s="51">
        <f t="shared" si="15"/>
        <v>31</v>
      </c>
      <c r="S166" s="52">
        <f t="shared" si="16"/>
        <v>403</v>
      </c>
      <c r="T166" s="53">
        <f t="shared" si="17"/>
        <v>0.60909716082129872</v>
      </c>
    </row>
    <row r="167" ht="15.95" customHeight="1">
      <c r="A167" s="342" t="s">
        <v>485</v>
      </c>
      <c r="B167" s="392" t="s">
        <v>310</v>
      </c>
      <c r="C167" s="393" t="s">
        <v>311</v>
      </c>
      <c r="D167" s="394">
        <v>2</v>
      </c>
      <c r="E167" s="397">
        <v>638</v>
      </c>
      <c r="F167" s="396">
        <v>0</v>
      </c>
      <c r="G167" s="44">
        <f t="shared" si="7"/>
        <v>638</v>
      </c>
      <c r="H167" s="45">
        <f t="shared" si="8"/>
        <v>93.30749999999999</v>
      </c>
      <c r="I167" s="45">
        <f t="shared" si="9"/>
        <v>186.61499999999998</v>
      </c>
      <c r="J167" s="45">
        <f t="shared" si="10"/>
        <v>12.129975</v>
      </c>
      <c r="K167" s="46">
        <f t="shared" si="11"/>
        <v>162.35504999999998</v>
      </c>
      <c r="L167" s="47">
        <v>0.20000000000000001</v>
      </c>
      <c r="M167" s="48">
        <f t="shared" si="12"/>
        <v>32.47101</v>
      </c>
      <c r="N167" s="49">
        <v>0.050000000000000003</v>
      </c>
      <c r="O167" s="50">
        <f t="shared" si="13"/>
        <v>8.1177524999999999</v>
      </c>
      <c r="P167" s="49">
        <v>0.050000000000000003</v>
      </c>
      <c r="Q167" s="50">
        <f t="shared" si="14"/>
        <v>8.1177524999999999</v>
      </c>
      <c r="R167" s="51">
        <f t="shared" si="15"/>
        <v>56.82</v>
      </c>
      <c r="S167" s="52">
        <f t="shared" si="16"/>
        <v>113.64</v>
      </c>
      <c r="T167" s="53">
        <f t="shared" si="17"/>
        <v>0.60895426412667797</v>
      </c>
    </row>
    <row r="168" ht="15.95" customHeight="1">
      <c r="A168" s="342" t="s">
        <v>485</v>
      </c>
      <c r="B168" s="392" t="s">
        <v>310</v>
      </c>
      <c r="C168" s="393" t="s">
        <v>311</v>
      </c>
      <c r="D168" s="394">
        <v>58</v>
      </c>
      <c r="E168" s="397">
        <v>638</v>
      </c>
      <c r="F168" s="396">
        <v>0.29999999999999999</v>
      </c>
      <c r="G168" s="44">
        <f t="shared" si="7"/>
        <v>446</v>
      </c>
      <c r="H168" s="45">
        <f t="shared" si="8"/>
        <v>65.227499999999992</v>
      </c>
      <c r="I168" s="45">
        <f t="shared" si="9"/>
        <v>3783.1949999999997</v>
      </c>
      <c r="J168" s="45">
        <f t="shared" si="10"/>
        <v>8.4795749999999988</v>
      </c>
      <c r="K168" s="46">
        <f t="shared" si="11"/>
        <v>3291.3796499999999</v>
      </c>
      <c r="L168" s="47">
        <v>0.20000000000000001</v>
      </c>
      <c r="M168" s="48">
        <f t="shared" si="12"/>
        <v>658.27593000000002</v>
      </c>
      <c r="N168" s="49">
        <v>0.050000000000000003</v>
      </c>
      <c r="O168" s="50">
        <f t="shared" si="13"/>
        <v>164.5689825</v>
      </c>
      <c r="P168" s="49">
        <v>0.050000000000000003</v>
      </c>
      <c r="Q168" s="50">
        <f t="shared" si="14"/>
        <v>164.5689825</v>
      </c>
      <c r="R168" s="51">
        <f t="shared" si="15"/>
        <v>39.719999999999999</v>
      </c>
      <c r="S168" s="52">
        <f t="shared" si="16"/>
        <v>2303.7599999999998</v>
      </c>
      <c r="T168" s="53">
        <f t="shared" si="17"/>
        <v>0.60894561342991838</v>
      </c>
    </row>
    <row r="169" ht="15.95" customHeight="1">
      <c r="A169" s="342" t="s">
        <v>485</v>
      </c>
      <c r="B169" s="392" t="s">
        <v>218</v>
      </c>
      <c r="C169" s="393" t="s">
        <v>219</v>
      </c>
      <c r="D169" s="394">
        <v>3</v>
      </c>
      <c r="E169" s="397">
        <v>88</v>
      </c>
      <c r="F169" s="396">
        <v>0.5</v>
      </c>
      <c r="G169" s="44">
        <f t="shared" si="7"/>
        <v>44</v>
      </c>
      <c r="H169" s="45">
        <f t="shared" si="8"/>
        <v>6.4349999999999996</v>
      </c>
      <c r="I169" s="45">
        <f t="shared" si="9"/>
        <v>19.305</v>
      </c>
      <c r="J169" s="45">
        <f t="shared" si="10"/>
        <v>0.83655000000000002</v>
      </c>
      <c r="K169" s="46">
        <f t="shared" si="11"/>
        <v>16.795349999999999</v>
      </c>
      <c r="L169" s="47">
        <v>0.20000000000000001</v>
      </c>
      <c r="M169" s="48">
        <f t="shared" si="12"/>
        <v>3.35907</v>
      </c>
      <c r="N169" s="49">
        <v>0.050000000000000003</v>
      </c>
      <c r="O169" s="50">
        <f t="shared" si="13"/>
        <v>0.8397675</v>
      </c>
      <c r="P169" s="49">
        <v>0.050000000000000003</v>
      </c>
      <c r="Q169" s="50">
        <f t="shared" si="14"/>
        <v>0.8397675</v>
      </c>
      <c r="R169" s="51">
        <f t="shared" si="15"/>
        <v>3.9199999999999999</v>
      </c>
      <c r="S169" s="52">
        <f t="shared" si="16"/>
        <v>11.76</v>
      </c>
      <c r="T169" s="53">
        <f t="shared" si="17"/>
        <v>0.60916860916860915</v>
      </c>
    </row>
    <row r="170" ht="15.95" customHeight="1">
      <c r="A170" s="342" t="s">
        <v>485</v>
      </c>
      <c r="B170" s="392" t="s">
        <v>222</v>
      </c>
      <c r="C170" s="393" t="s">
        <v>223</v>
      </c>
      <c r="D170" s="394">
        <v>5</v>
      </c>
      <c r="E170" s="397">
        <v>298</v>
      </c>
      <c r="F170" s="396">
        <v>0.59999999999999998</v>
      </c>
      <c r="G170" s="44">
        <f t="shared" si="7"/>
        <v>119</v>
      </c>
      <c r="H170" s="45">
        <f t="shared" si="8"/>
        <v>17.403749999999999</v>
      </c>
      <c r="I170" s="45">
        <f t="shared" si="9"/>
        <v>87.018749999999997</v>
      </c>
      <c r="J170" s="45">
        <f t="shared" si="10"/>
        <v>2.2624874999999998</v>
      </c>
      <c r="K170" s="46">
        <f t="shared" si="11"/>
        <v>75.706312499999996</v>
      </c>
      <c r="L170" s="47">
        <v>0.20000000000000001</v>
      </c>
      <c r="M170" s="48">
        <f t="shared" si="12"/>
        <v>15.1412625</v>
      </c>
      <c r="N170" s="49">
        <v>0.050000000000000003</v>
      </c>
      <c r="O170" s="50">
        <f t="shared" si="13"/>
        <v>3.785315625</v>
      </c>
      <c r="P170" s="49">
        <v>0.050000000000000003</v>
      </c>
      <c r="Q170" s="50">
        <f t="shared" si="14"/>
        <v>3.785315625</v>
      </c>
      <c r="R170" s="51">
        <f t="shared" si="15"/>
        <v>10.6</v>
      </c>
      <c r="S170" s="52">
        <f t="shared" si="16"/>
        <v>53</v>
      </c>
      <c r="T170" s="53">
        <f t="shared" si="17"/>
        <v>0.60906413847590324</v>
      </c>
    </row>
    <row r="171" ht="15.95" customHeight="1">
      <c r="A171" s="342" t="s">
        <v>485</v>
      </c>
      <c r="B171" s="392" t="s">
        <v>222</v>
      </c>
      <c r="C171" s="393" t="s">
        <v>223</v>
      </c>
      <c r="D171" s="394">
        <v>105</v>
      </c>
      <c r="E171" s="397">
        <v>298</v>
      </c>
      <c r="F171" s="396">
        <v>0.75</v>
      </c>
      <c r="G171" s="44">
        <f t="shared" si="7"/>
        <v>74</v>
      </c>
      <c r="H171" s="45">
        <f t="shared" si="8"/>
        <v>10.8225</v>
      </c>
      <c r="I171" s="45">
        <f t="shared" si="9"/>
        <v>1136.3625</v>
      </c>
      <c r="J171" s="45">
        <f t="shared" si="10"/>
        <v>1.406925</v>
      </c>
      <c r="K171" s="46">
        <f t="shared" si="11"/>
        <v>988.63537500000007</v>
      </c>
      <c r="L171" s="47">
        <v>0.20000000000000001</v>
      </c>
      <c r="M171" s="48">
        <f t="shared" si="12"/>
        <v>197.72707500000001</v>
      </c>
      <c r="N171" s="49">
        <v>0.050000000000000003</v>
      </c>
      <c r="O171" s="50">
        <f t="shared" si="13"/>
        <v>49.431768750000003</v>
      </c>
      <c r="P171" s="49">
        <v>0.050000000000000003</v>
      </c>
      <c r="Q171" s="50">
        <f t="shared" si="14"/>
        <v>49.431768750000003</v>
      </c>
      <c r="R171" s="51">
        <f t="shared" si="15"/>
        <v>6.5899999999999999</v>
      </c>
      <c r="S171" s="52">
        <f t="shared" si="16"/>
        <v>691.94999999999993</v>
      </c>
      <c r="T171" s="53">
        <f t="shared" si="17"/>
        <v>0.60891660891660893</v>
      </c>
    </row>
    <row r="172" ht="15.95" customHeight="1">
      <c r="A172" s="342" t="s">
        <v>485</v>
      </c>
      <c r="B172" s="392" t="s">
        <v>224</v>
      </c>
      <c r="C172" s="393" t="s">
        <v>225</v>
      </c>
      <c r="D172" s="394">
        <v>4</v>
      </c>
      <c r="E172" s="397">
        <v>428</v>
      </c>
      <c r="F172" s="396">
        <v>0.59999999999999998</v>
      </c>
      <c r="G172" s="44">
        <f t="shared" si="7"/>
        <v>171</v>
      </c>
      <c r="H172" s="45">
        <f t="shared" si="8"/>
        <v>25.008749999999999</v>
      </c>
      <c r="I172" s="45">
        <f t="shared" si="9"/>
        <v>100.035</v>
      </c>
      <c r="J172" s="45">
        <f t="shared" si="10"/>
        <v>3.2511375</v>
      </c>
      <c r="K172" s="46">
        <f t="shared" si="11"/>
        <v>87.030450000000002</v>
      </c>
      <c r="L172" s="47">
        <v>0.20000000000000001</v>
      </c>
      <c r="M172" s="48">
        <f t="shared" si="12"/>
        <v>17.406090000000003</v>
      </c>
      <c r="N172" s="49">
        <v>0.050000000000000003</v>
      </c>
      <c r="O172" s="50">
        <f t="shared" si="13"/>
        <v>4.3515225000000006</v>
      </c>
      <c r="P172" s="49">
        <v>0.050000000000000003</v>
      </c>
      <c r="Q172" s="50">
        <f t="shared" si="14"/>
        <v>4.3515225000000006</v>
      </c>
      <c r="R172" s="51">
        <f t="shared" si="15"/>
        <v>15.23</v>
      </c>
      <c r="S172" s="52">
        <f t="shared" si="16"/>
        <v>60.920000000000002</v>
      </c>
      <c r="T172" s="53">
        <f t="shared" si="17"/>
        <v>0.60898685460088975</v>
      </c>
    </row>
    <row r="173" ht="15.95" customHeight="1">
      <c r="A173" s="342" t="s">
        <v>485</v>
      </c>
      <c r="B173" s="392" t="s">
        <v>224</v>
      </c>
      <c r="C173" s="393" t="s">
        <v>225</v>
      </c>
      <c r="D173" s="394">
        <v>48</v>
      </c>
      <c r="E173" s="397">
        <v>428</v>
      </c>
      <c r="F173" s="396">
        <v>0.69999999999999996</v>
      </c>
      <c r="G173" s="44">
        <f t="shared" si="7"/>
        <v>128</v>
      </c>
      <c r="H173" s="45">
        <f t="shared" si="8"/>
        <v>18.719999999999999</v>
      </c>
      <c r="I173" s="45">
        <f t="shared" si="9"/>
        <v>898.55999999999995</v>
      </c>
      <c r="J173" s="45">
        <f t="shared" si="10"/>
        <v>2.4335999999999998</v>
      </c>
      <c r="K173" s="46">
        <f t="shared" si="11"/>
        <v>781.74720000000002</v>
      </c>
      <c r="L173" s="47">
        <v>0.20000000000000001</v>
      </c>
      <c r="M173" s="48">
        <f t="shared" si="12"/>
        <v>156.34944000000002</v>
      </c>
      <c r="N173" s="49">
        <v>0.050000000000000003</v>
      </c>
      <c r="O173" s="50">
        <f t="shared" si="13"/>
        <v>39.087360000000004</v>
      </c>
      <c r="P173" s="49">
        <v>0.050000000000000003</v>
      </c>
      <c r="Q173" s="50">
        <f t="shared" si="14"/>
        <v>39.087360000000004</v>
      </c>
      <c r="R173" s="51">
        <f t="shared" si="15"/>
        <v>11.4</v>
      </c>
      <c r="S173" s="52">
        <f t="shared" si="16"/>
        <v>547.20000000000005</v>
      </c>
      <c r="T173" s="53">
        <f t="shared" si="17"/>
        <v>0.60897435897435903</v>
      </c>
    </row>
    <row r="174" ht="15.95" customHeight="1">
      <c r="A174" s="342" t="s">
        <v>485</v>
      </c>
      <c r="B174" s="392" t="s">
        <v>226</v>
      </c>
      <c r="C174" s="393" t="s">
        <v>227</v>
      </c>
      <c r="D174" s="394">
        <v>6</v>
      </c>
      <c r="E174" s="397">
        <v>498</v>
      </c>
      <c r="F174" s="396">
        <v>0.59999999999999998</v>
      </c>
      <c r="G174" s="44">
        <f t="shared" ref="G174:G205" si="18">ROUNDDOWN(E174*(1-F174),0)</f>
        <v>199</v>
      </c>
      <c r="H174" s="45">
        <f t="shared" ref="H174:H205" si="19">G174*$C$6</f>
        <v>29.103749999999998</v>
      </c>
      <c r="I174" s="45">
        <f t="shared" ref="I174:I205" si="20">H174*D174</f>
        <v>174.6225</v>
      </c>
      <c r="J174" s="45">
        <f t="shared" ref="J174:J205" si="21">H174*0.13</f>
        <v>3.7834874999999997</v>
      </c>
      <c r="K174" s="46">
        <f t="shared" ref="K174:K205" si="22">(H174-J174)*D174</f>
        <v>151.92157499999999</v>
      </c>
      <c r="L174" s="47">
        <v>0.20000000000000001</v>
      </c>
      <c r="M174" s="48">
        <f t="shared" ref="M174:M205" si="23">K174*L174</f>
        <v>30.384315000000001</v>
      </c>
      <c r="N174" s="49">
        <v>0.050000000000000003</v>
      </c>
      <c r="O174" s="50">
        <f t="shared" ref="O174:O205" si="24">K174*N174</f>
        <v>7.5960787500000002</v>
      </c>
      <c r="P174" s="49">
        <v>0.050000000000000003</v>
      </c>
      <c r="Q174" s="50">
        <f t="shared" ref="Q174:Q205" si="25">K174*P174</f>
        <v>7.5960787500000002</v>
      </c>
      <c r="R174" s="51">
        <f t="shared" ref="R174:R205" si="26">IFERROR(ROUND((K174-M174-O174-Q174)/D174,2),0)</f>
        <v>17.719999999999999</v>
      </c>
      <c r="S174" s="52">
        <f t="shared" ref="S174:S205" si="27">+D174*R174</f>
        <v>106.31999999999999</v>
      </c>
      <c r="T174" s="53">
        <f t="shared" ref="T174:T205" si="28">S174/I174</f>
        <v>0.60885624704720176</v>
      </c>
    </row>
    <row r="175" ht="15.95" customHeight="1">
      <c r="A175" s="342" t="s">
        <v>485</v>
      </c>
      <c r="B175" s="392" t="s">
        <v>228</v>
      </c>
      <c r="C175" s="393" t="s">
        <v>229</v>
      </c>
      <c r="D175" s="394">
        <v>11</v>
      </c>
      <c r="E175" s="397">
        <v>298</v>
      </c>
      <c r="F175" s="396">
        <v>0.75</v>
      </c>
      <c r="G175" s="44">
        <f t="shared" si="18"/>
        <v>74</v>
      </c>
      <c r="H175" s="45">
        <f t="shared" si="19"/>
        <v>10.8225</v>
      </c>
      <c r="I175" s="45">
        <f t="shared" si="20"/>
        <v>119.0475</v>
      </c>
      <c r="J175" s="45">
        <f t="shared" si="21"/>
        <v>1.406925</v>
      </c>
      <c r="K175" s="46">
        <f t="shared" si="22"/>
        <v>103.571325</v>
      </c>
      <c r="L175" s="47">
        <v>0.20000000000000001</v>
      </c>
      <c r="M175" s="48">
        <f t="shared" si="23"/>
        <v>20.714265000000001</v>
      </c>
      <c r="N175" s="49">
        <v>0.050000000000000003</v>
      </c>
      <c r="O175" s="50">
        <f t="shared" si="24"/>
        <v>5.1785662500000003</v>
      </c>
      <c r="P175" s="49">
        <v>0.050000000000000003</v>
      </c>
      <c r="Q175" s="50">
        <f t="shared" si="25"/>
        <v>5.1785662500000003</v>
      </c>
      <c r="R175" s="51">
        <f t="shared" si="26"/>
        <v>6.5899999999999999</v>
      </c>
      <c r="S175" s="52">
        <f t="shared" si="27"/>
        <v>72.489999999999995</v>
      </c>
      <c r="T175" s="53">
        <f t="shared" si="28"/>
        <v>0.60891660891660893</v>
      </c>
    </row>
    <row r="176" ht="15.95" customHeight="1">
      <c r="A176" s="342" t="s">
        <v>485</v>
      </c>
      <c r="B176" s="392" t="s">
        <v>230</v>
      </c>
      <c r="C176" s="393" t="s">
        <v>231</v>
      </c>
      <c r="D176" s="394">
        <v>16</v>
      </c>
      <c r="E176" s="397">
        <v>428</v>
      </c>
      <c r="F176" s="396">
        <v>0.75</v>
      </c>
      <c r="G176" s="44">
        <f t="shared" si="18"/>
        <v>107</v>
      </c>
      <c r="H176" s="45">
        <f t="shared" si="19"/>
        <v>15.64875</v>
      </c>
      <c r="I176" s="45">
        <f t="shared" si="20"/>
        <v>250.38</v>
      </c>
      <c r="J176" s="45">
        <f t="shared" si="21"/>
        <v>2.0343374999999999</v>
      </c>
      <c r="K176" s="46">
        <f t="shared" si="22"/>
        <v>217.8306</v>
      </c>
      <c r="L176" s="47">
        <v>0.20000000000000001</v>
      </c>
      <c r="M176" s="48">
        <f t="shared" si="23"/>
        <v>43.566120000000005</v>
      </c>
      <c r="N176" s="49">
        <v>0.050000000000000003</v>
      </c>
      <c r="O176" s="50">
        <f t="shared" si="24"/>
        <v>10.891530000000001</v>
      </c>
      <c r="P176" s="49">
        <v>0.050000000000000003</v>
      </c>
      <c r="Q176" s="50">
        <f t="shared" si="25"/>
        <v>10.891530000000001</v>
      </c>
      <c r="R176" s="51">
        <f t="shared" si="26"/>
        <v>9.5299999999999994</v>
      </c>
      <c r="S176" s="52">
        <f t="shared" si="27"/>
        <v>152.47999999999999</v>
      </c>
      <c r="T176" s="53">
        <f t="shared" si="28"/>
        <v>0.60899432862049685</v>
      </c>
    </row>
    <row r="177" ht="15.95" customHeight="1">
      <c r="A177" s="342" t="s">
        <v>485</v>
      </c>
      <c r="B177" s="392" t="s">
        <v>232</v>
      </c>
      <c r="C177" s="393" t="s">
        <v>233</v>
      </c>
      <c r="D177" s="394">
        <v>1</v>
      </c>
      <c r="E177" s="397">
        <v>88</v>
      </c>
      <c r="F177" s="396">
        <v>0</v>
      </c>
      <c r="G177" s="44">
        <f t="shared" si="18"/>
        <v>88</v>
      </c>
      <c r="H177" s="45">
        <f t="shared" si="19"/>
        <v>12.869999999999999</v>
      </c>
      <c r="I177" s="45">
        <f t="shared" si="20"/>
        <v>12.869999999999999</v>
      </c>
      <c r="J177" s="45">
        <f t="shared" si="21"/>
        <v>1.6731</v>
      </c>
      <c r="K177" s="46">
        <f t="shared" si="22"/>
        <v>11.196899999999999</v>
      </c>
      <c r="L177" s="47">
        <v>0.20000000000000001</v>
      </c>
      <c r="M177" s="48">
        <f t="shared" si="23"/>
        <v>2.2393800000000001</v>
      </c>
      <c r="N177" s="49">
        <v>0.050000000000000003</v>
      </c>
      <c r="O177" s="50">
        <f t="shared" si="24"/>
        <v>0.55984500000000004</v>
      </c>
      <c r="P177" s="49">
        <v>0.050000000000000003</v>
      </c>
      <c r="Q177" s="50">
        <f t="shared" si="25"/>
        <v>0.55984500000000004</v>
      </c>
      <c r="R177" s="51">
        <f t="shared" si="26"/>
        <v>7.8399999999999999</v>
      </c>
      <c r="S177" s="52">
        <f t="shared" si="27"/>
        <v>7.8399999999999999</v>
      </c>
      <c r="T177" s="53">
        <f t="shared" si="28"/>
        <v>0.60916860916860915</v>
      </c>
    </row>
    <row r="178" ht="15.95" customHeight="1">
      <c r="A178" s="342" t="s">
        <v>485</v>
      </c>
      <c r="B178" s="392" t="s">
        <v>232</v>
      </c>
      <c r="C178" s="393" t="s">
        <v>233</v>
      </c>
      <c r="D178" s="394">
        <v>13</v>
      </c>
      <c r="E178" s="397">
        <v>88</v>
      </c>
      <c r="F178" s="396">
        <v>0.75</v>
      </c>
      <c r="G178" s="44">
        <f t="shared" si="18"/>
        <v>22</v>
      </c>
      <c r="H178" s="45">
        <f t="shared" si="19"/>
        <v>3.2174999999999998</v>
      </c>
      <c r="I178" s="45">
        <f t="shared" si="20"/>
        <v>41.827500000000001</v>
      </c>
      <c r="J178" s="45">
        <f t="shared" si="21"/>
        <v>0.41827500000000001</v>
      </c>
      <c r="K178" s="46">
        <f t="shared" si="22"/>
        <v>36.389924999999998</v>
      </c>
      <c r="L178" s="47">
        <v>0.20000000000000001</v>
      </c>
      <c r="M178" s="48">
        <f t="shared" si="23"/>
        <v>7.2779850000000001</v>
      </c>
      <c r="N178" s="49">
        <v>0.050000000000000003</v>
      </c>
      <c r="O178" s="50">
        <f t="shared" si="24"/>
        <v>1.81949625</v>
      </c>
      <c r="P178" s="49">
        <v>0.050000000000000003</v>
      </c>
      <c r="Q178" s="50">
        <f t="shared" si="25"/>
        <v>1.81949625</v>
      </c>
      <c r="R178" s="51">
        <f t="shared" si="26"/>
        <v>1.96</v>
      </c>
      <c r="S178" s="52">
        <f t="shared" si="27"/>
        <v>25.48</v>
      </c>
      <c r="T178" s="53">
        <f t="shared" si="28"/>
        <v>0.60916860916860915</v>
      </c>
    </row>
    <row r="179" ht="15.95" customHeight="1">
      <c r="A179" s="342" t="s">
        <v>485</v>
      </c>
      <c r="B179" s="392" t="s">
        <v>234</v>
      </c>
      <c r="C179" s="393" t="s">
        <v>235</v>
      </c>
      <c r="D179" s="394">
        <v>7</v>
      </c>
      <c r="E179" s="397">
        <v>146</v>
      </c>
      <c r="F179" s="396">
        <v>0.33000000000000002</v>
      </c>
      <c r="G179" s="44">
        <f t="shared" si="18"/>
        <v>97</v>
      </c>
      <c r="H179" s="45">
        <f t="shared" si="19"/>
        <v>14.186249999999999</v>
      </c>
      <c r="I179" s="45">
        <f t="shared" si="20"/>
        <v>99.303749999999994</v>
      </c>
      <c r="J179" s="45">
        <f t="shared" si="21"/>
        <v>1.8442125</v>
      </c>
      <c r="K179" s="46">
        <f t="shared" si="22"/>
        <v>86.394262499999996</v>
      </c>
      <c r="L179" s="47">
        <v>0.20000000000000001</v>
      </c>
      <c r="M179" s="48">
        <f t="shared" si="23"/>
        <v>17.278852499999999</v>
      </c>
      <c r="N179" s="49">
        <v>0.050000000000000003</v>
      </c>
      <c r="O179" s="50">
        <f t="shared" si="24"/>
        <v>4.3197131249999998</v>
      </c>
      <c r="P179" s="49">
        <v>0.050000000000000003</v>
      </c>
      <c r="Q179" s="50">
        <f t="shared" si="25"/>
        <v>4.3197131249999998</v>
      </c>
      <c r="R179" s="51">
        <f t="shared" si="26"/>
        <v>8.6400000000000006</v>
      </c>
      <c r="S179" s="52">
        <f t="shared" si="27"/>
        <v>60.480000000000004</v>
      </c>
      <c r="T179" s="53">
        <f t="shared" si="28"/>
        <v>0.60904044409199054</v>
      </c>
    </row>
    <row r="180" ht="15.95" customHeight="1">
      <c r="A180" s="342" t="s">
        <v>485</v>
      </c>
      <c r="B180" s="392" t="s">
        <v>236</v>
      </c>
      <c r="C180" s="393" t="s">
        <v>237</v>
      </c>
      <c r="D180" s="394">
        <v>5</v>
      </c>
      <c r="E180" s="397">
        <v>118</v>
      </c>
      <c r="F180" s="396">
        <v>0</v>
      </c>
      <c r="G180" s="44">
        <f t="shared" si="18"/>
        <v>118</v>
      </c>
      <c r="H180" s="45">
        <f t="shared" si="19"/>
        <v>17.2575</v>
      </c>
      <c r="I180" s="45">
        <f t="shared" si="20"/>
        <v>86.287499999999994</v>
      </c>
      <c r="J180" s="45">
        <f t="shared" si="21"/>
        <v>2.2434750000000001</v>
      </c>
      <c r="K180" s="46">
        <f t="shared" si="22"/>
        <v>75.070125000000004</v>
      </c>
      <c r="L180" s="47">
        <v>0.20000000000000001</v>
      </c>
      <c r="M180" s="48">
        <f t="shared" si="23"/>
        <v>15.014025000000002</v>
      </c>
      <c r="N180" s="49">
        <v>0.050000000000000003</v>
      </c>
      <c r="O180" s="50">
        <f t="shared" si="24"/>
        <v>3.7535062500000005</v>
      </c>
      <c r="P180" s="49">
        <v>0.050000000000000003</v>
      </c>
      <c r="Q180" s="50">
        <f t="shared" si="25"/>
        <v>3.7535062500000005</v>
      </c>
      <c r="R180" s="51">
        <f t="shared" si="26"/>
        <v>10.51</v>
      </c>
      <c r="S180" s="52">
        <f t="shared" si="27"/>
        <v>52.549999999999997</v>
      </c>
      <c r="T180" s="53">
        <f t="shared" si="28"/>
        <v>0.60901057511227008</v>
      </c>
    </row>
    <row r="181" ht="15.95" customHeight="1">
      <c r="A181" s="342" t="s">
        <v>485</v>
      </c>
      <c r="B181" s="392" t="s">
        <v>238</v>
      </c>
      <c r="C181" s="393" t="s">
        <v>239</v>
      </c>
      <c r="D181" s="394">
        <v>35</v>
      </c>
      <c r="E181" s="397">
        <v>88</v>
      </c>
      <c r="F181" s="396">
        <v>0.75</v>
      </c>
      <c r="G181" s="44">
        <f t="shared" si="18"/>
        <v>22</v>
      </c>
      <c r="H181" s="45">
        <f t="shared" si="19"/>
        <v>3.2174999999999998</v>
      </c>
      <c r="I181" s="45">
        <f t="shared" si="20"/>
        <v>112.6125</v>
      </c>
      <c r="J181" s="45">
        <f t="shared" si="21"/>
        <v>0.41827500000000001</v>
      </c>
      <c r="K181" s="46">
        <f t="shared" si="22"/>
        <v>97.972874999999988</v>
      </c>
      <c r="L181" s="47">
        <v>0.20000000000000001</v>
      </c>
      <c r="M181" s="48">
        <f t="shared" si="23"/>
        <v>19.594574999999999</v>
      </c>
      <c r="N181" s="49">
        <v>0.050000000000000003</v>
      </c>
      <c r="O181" s="50">
        <f t="shared" si="24"/>
        <v>4.8986437499999997</v>
      </c>
      <c r="P181" s="49">
        <v>0.050000000000000003</v>
      </c>
      <c r="Q181" s="50">
        <f t="shared" si="25"/>
        <v>4.8986437499999997</v>
      </c>
      <c r="R181" s="51">
        <f t="shared" si="26"/>
        <v>1.96</v>
      </c>
      <c r="S181" s="52">
        <f t="shared" si="27"/>
        <v>68.599999999999994</v>
      </c>
      <c r="T181" s="53">
        <f t="shared" si="28"/>
        <v>0.60916860916860915</v>
      </c>
    </row>
    <row r="182" ht="15.95" customHeight="1">
      <c r="A182" s="342" t="s">
        <v>485</v>
      </c>
      <c r="B182" s="392" t="s">
        <v>240</v>
      </c>
      <c r="C182" s="393" t="s">
        <v>241</v>
      </c>
      <c r="D182" s="394">
        <v>1</v>
      </c>
      <c r="E182" s="397">
        <v>198</v>
      </c>
      <c r="F182" s="396">
        <v>0.65000000000000002</v>
      </c>
      <c r="G182" s="44">
        <f t="shared" si="18"/>
        <v>69</v>
      </c>
      <c r="H182" s="45">
        <f t="shared" si="19"/>
        <v>10.091249999999999</v>
      </c>
      <c r="I182" s="45">
        <f t="shared" si="20"/>
        <v>10.091249999999999</v>
      </c>
      <c r="J182" s="45">
        <f t="shared" si="21"/>
        <v>1.3118624999999999</v>
      </c>
      <c r="K182" s="46">
        <f t="shared" si="22"/>
        <v>8.7793874999999986</v>
      </c>
      <c r="L182" s="47">
        <v>0.20000000000000001</v>
      </c>
      <c r="M182" s="48">
        <f t="shared" si="23"/>
        <v>1.7558774999999998</v>
      </c>
      <c r="N182" s="49">
        <v>0.050000000000000003</v>
      </c>
      <c r="O182" s="50">
        <f t="shared" si="24"/>
        <v>0.43896937499999994</v>
      </c>
      <c r="P182" s="49">
        <v>0.050000000000000003</v>
      </c>
      <c r="Q182" s="50">
        <f t="shared" si="25"/>
        <v>0.43896937499999994</v>
      </c>
      <c r="R182" s="51">
        <f t="shared" si="26"/>
        <v>6.1500000000000004</v>
      </c>
      <c r="S182" s="52">
        <f t="shared" si="27"/>
        <v>6.1500000000000004</v>
      </c>
      <c r="T182" s="53">
        <f t="shared" si="28"/>
        <v>0.60943887030843569</v>
      </c>
    </row>
    <row r="183" ht="15.95" customHeight="1">
      <c r="A183" s="342" t="s">
        <v>485</v>
      </c>
      <c r="B183" s="392" t="s">
        <v>240</v>
      </c>
      <c r="C183" s="393" t="s">
        <v>241</v>
      </c>
      <c r="D183" s="394">
        <v>2</v>
      </c>
      <c r="E183" s="397">
        <v>198</v>
      </c>
      <c r="F183" s="396">
        <v>0.75</v>
      </c>
      <c r="G183" s="44">
        <f t="shared" si="18"/>
        <v>49</v>
      </c>
      <c r="H183" s="45">
        <f t="shared" si="19"/>
        <v>7.1662499999999998</v>
      </c>
      <c r="I183" s="45">
        <f t="shared" si="20"/>
        <v>14.3325</v>
      </c>
      <c r="J183" s="45">
        <f t="shared" si="21"/>
        <v>0.93161249999999995</v>
      </c>
      <c r="K183" s="46">
        <f t="shared" si="22"/>
        <v>12.469275</v>
      </c>
      <c r="L183" s="47">
        <v>0.20000000000000001</v>
      </c>
      <c r="M183" s="48">
        <f t="shared" si="23"/>
        <v>2.4938549999999999</v>
      </c>
      <c r="N183" s="49">
        <v>0.050000000000000003</v>
      </c>
      <c r="O183" s="50">
        <f t="shared" si="24"/>
        <v>0.62346374999999998</v>
      </c>
      <c r="P183" s="49">
        <v>0.050000000000000003</v>
      </c>
      <c r="Q183" s="50">
        <f t="shared" si="25"/>
        <v>0.62346374999999998</v>
      </c>
      <c r="R183" s="51">
        <f t="shared" si="26"/>
        <v>4.3600000000000003</v>
      </c>
      <c r="S183" s="52">
        <f t="shared" si="27"/>
        <v>8.7200000000000006</v>
      </c>
      <c r="T183" s="53">
        <f t="shared" si="28"/>
        <v>0.60840746555032277</v>
      </c>
    </row>
    <row r="184" ht="15.95" customHeight="1">
      <c r="A184" s="342" t="s">
        <v>485</v>
      </c>
      <c r="B184" s="392" t="s">
        <v>242</v>
      </c>
      <c r="C184" s="393" t="s">
        <v>243</v>
      </c>
      <c r="D184" s="394">
        <v>2</v>
      </c>
      <c r="E184" s="397">
        <v>348</v>
      </c>
      <c r="F184" s="396">
        <v>0.65000000000000002</v>
      </c>
      <c r="G184" s="44">
        <f t="shared" si="18"/>
        <v>121</v>
      </c>
      <c r="H184" s="45">
        <f t="shared" si="19"/>
        <v>17.696249999999999</v>
      </c>
      <c r="I184" s="45">
        <f t="shared" si="20"/>
        <v>35.392499999999998</v>
      </c>
      <c r="J184" s="45">
        <f t="shared" si="21"/>
        <v>2.3005125</v>
      </c>
      <c r="K184" s="46">
        <f t="shared" si="22"/>
        <v>30.791474999999998</v>
      </c>
      <c r="L184" s="47">
        <v>0.20000000000000001</v>
      </c>
      <c r="M184" s="48">
        <f t="shared" si="23"/>
        <v>6.1582949999999999</v>
      </c>
      <c r="N184" s="49">
        <v>0.050000000000000003</v>
      </c>
      <c r="O184" s="50">
        <f t="shared" si="24"/>
        <v>1.53957375</v>
      </c>
      <c r="P184" s="49">
        <v>0.050000000000000003</v>
      </c>
      <c r="Q184" s="50">
        <f t="shared" si="25"/>
        <v>1.53957375</v>
      </c>
      <c r="R184" s="51">
        <f t="shared" si="26"/>
        <v>10.779999999999999</v>
      </c>
      <c r="S184" s="52">
        <f t="shared" si="27"/>
        <v>21.559999999999999</v>
      </c>
      <c r="T184" s="53">
        <f t="shared" si="28"/>
        <v>0.60916860916860915</v>
      </c>
    </row>
    <row r="185" ht="15.95" customHeight="1">
      <c r="A185" s="342" t="s">
        <v>485</v>
      </c>
      <c r="B185" s="392" t="s">
        <v>242</v>
      </c>
      <c r="C185" s="393" t="s">
        <v>243</v>
      </c>
      <c r="D185" s="394">
        <v>4</v>
      </c>
      <c r="E185" s="397">
        <v>348</v>
      </c>
      <c r="F185" s="396">
        <v>0.72999999999999998</v>
      </c>
      <c r="G185" s="44">
        <f t="shared" si="18"/>
        <v>93</v>
      </c>
      <c r="H185" s="45">
        <f t="shared" si="19"/>
        <v>13.601249999999999</v>
      </c>
      <c r="I185" s="45">
        <f t="shared" si="20"/>
        <v>54.404999999999994</v>
      </c>
      <c r="J185" s="45">
        <f t="shared" si="21"/>
        <v>1.7681624999999999</v>
      </c>
      <c r="K185" s="46">
        <f t="shared" si="22"/>
        <v>47.332349999999991</v>
      </c>
      <c r="L185" s="47">
        <v>0.20000000000000001</v>
      </c>
      <c r="M185" s="48">
        <f t="shared" si="23"/>
        <v>9.4664699999999993</v>
      </c>
      <c r="N185" s="49">
        <v>0.050000000000000003</v>
      </c>
      <c r="O185" s="50">
        <f t="shared" si="24"/>
        <v>2.3666174999999998</v>
      </c>
      <c r="P185" s="49">
        <v>0.050000000000000003</v>
      </c>
      <c r="Q185" s="50">
        <f t="shared" si="25"/>
        <v>2.3666174999999998</v>
      </c>
      <c r="R185" s="51">
        <f t="shared" si="26"/>
        <v>8.2799999999999994</v>
      </c>
      <c r="S185" s="52">
        <f t="shared" si="27"/>
        <v>33.119999999999997</v>
      </c>
      <c r="T185" s="53">
        <f t="shared" si="28"/>
        <v>0.60876757650951197</v>
      </c>
    </row>
    <row r="186" ht="15.95" customHeight="1">
      <c r="A186" s="342" t="s">
        <v>485</v>
      </c>
      <c r="B186" s="392" t="s">
        <v>244</v>
      </c>
      <c r="C186" s="393" t="s">
        <v>245</v>
      </c>
      <c r="D186" s="394">
        <v>1</v>
      </c>
      <c r="E186" s="397">
        <v>498</v>
      </c>
      <c r="F186" s="396">
        <v>0.65000000000000002</v>
      </c>
      <c r="G186" s="44">
        <f t="shared" si="18"/>
        <v>174</v>
      </c>
      <c r="H186" s="45">
        <f t="shared" si="19"/>
        <v>25.447499999999998</v>
      </c>
      <c r="I186" s="45">
        <f t="shared" si="20"/>
        <v>25.447499999999998</v>
      </c>
      <c r="J186" s="45">
        <f t="shared" si="21"/>
        <v>3.3081749999999999</v>
      </c>
      <c r="K186" s="46">
        <f t="shared" si="22"/>
        <v>22.139324999999999</v>
      </c>
      <c r="L186" s="47">
        <v>0.20000000000000001</v>
      </c>
      <c r="M186" s="48">
        <f t="shared" si="23"/>
        <v>4.4278649999999997</v>
      </c>
      <c r="N186" s="49">
        <v>0.050000000000000003</v>
      </c>
      <c r="O186" s="50">
        <f t="shared" si="24"/>
        <v>1.1069662499999999</v>
      </c>
      <c r="P186" s="49">
        <v>0.050000000000000003</v>
      </c>
      <c r="Q186" s="50">
        <f t="shared" si="25"/>
        <v>1.1069662499999999</v>
      </c>
      <c r="R186" s="51">
        <f t="shared" si="26"/>
        <v>15.5</v>
      </c>
      <c r="S186" s="52">
        <f t="shared" si="27"/>
        <v>15.5</v>
      </c>
      <c r="T186" s="53">
        <f t="shared" si="28"/>
        <v>0.60909716082129883</v>
      </c>
    </row>
    <row r="187" ht="15.95" customHeight="1">
      <c r="A187" s="342" t="s">
        <v>485</v>
      </c>
      <c r="B187" s="392" t="s">
        <v>244</v>
      </c>
      <c r="C187" s="393" t="s">
        <v>245</v>
      </c>
      <c r="D187" s="394">
        <v>2</v>
      </c>
      <c r="E187" s="397">
        <v>498</v>
      </c>
      <c r="F187" s="396">
        <v>0.69999999999999996</v>
      </c>
      <c r="G187" s="44">
        <f t="shared" si="18"/>
        <v>149</v>
      </c>
      <c r="H187" s="45">
        <f t="shared" si="19"/>
        <v>21.791249999999998</v>
      </c>
      <c r="I187" s="45">
        <f t="shared" si="20"/>
        <v>43.582499999999996</v>
      </c>
      <c r="J187" s="45">
        <f t="shared" si="21"/>
        <v>2.8328624999999996</v>
      </c>
      <c r="K187" s="46">
        <f t="shared" si="22"/>
        <v>37.916774999999994</v>
      </c>
      <c r="L187" s="47">
        <v>0.20000000000000001</v>
      </c>
      <c r="M187" s="48">
        <f t="shared" si="23"/>
        <v>7.5833549999999992</v>
      </c>
      <c r="N187" s="49">
        <v>0.050000000000000003</v>
      </c>
      <c r="O187" s="50">
        <f t="shared" si="24"/>
        <v>1.8958387499999998</v>
      </c>
      <c r="P187" s="49">
        <v>0.050000000000000003</v>
      </c>
      <c r="Q187" s="50">
        <f t="shared" si="25"/>
        <v>1.8958387499999998</v>
      </c>
      <c r="R187" s="51">
        <f t="shared" si="26"/>
        <v>13.27</v>
      </c>
      <c r="S187" s="52">
        <f t="shared" si="27"/>
        <v>26.539999999999999</v>
      </c>
      <c r="T187" s="53">
        <f t="shared" si="28"/>
        <v>0.60896001835599156</v>
      </c>
    </row>
    <row r="188" ht="15.95" customHeight="1">
      <c r="A188" s="342" t="s">
        <v>485</v>
      </c>
      <c r="B188" s="392" t="s">
        <v>246</v>
      </c>
      <c r="C188" s="393" t="s">
        <v>247</v>
      </c>
      <c r="D188" s="394">
        <v>3</v>
      </c>
      <c r="E188" s="397">
        <v>248</v>
      </c>
      <c r="F188" s="396">
        <v>0</v>
      </c>
      <c r="G188" s="44">
        <f t="shared" si="18"/>
        <v>248</v>
      </c>
      <c r="H188" s="45">
        <f t="shared" si="19"/>
        <v>36.269999999999996</v>
      </c>
      <c r="I188" s="45">
        <f t="shared" si="20"/>
        <v>108.80999999999999</v>
      </c>
      <c r="J188" s="45">
        <f t="shared" si="21"/>
        <v>4.7150999999999996</v>
      </c>
      <c r="K188" s="46">
        <f t="shared" si="22"/>
        <v>94.664699999999982</v>
      </c>
      <c r="L188" s="47">
        <v>0.20000000000000001</v>
      </c>
      <c r="M188" s="48">
        <f t="shared" si="23"/>
        <v>18.932939999999999</v>
      </c>
      <c r="N188" s="49">
        <v>0.050000000000000003</v>
      </c>
      <c r="O188" s="50">
        <f t="shared" si="24"/>
        <v>4.7332349999999996</v>
      </c>
      <c r="P188" s="49">
        <v>0.050000000000000003</v>
      </c>
      <c r="Q188" s="50">
        <f t="shared" si="25"/>
        <v>4.7332349999999996</v>
      </c>
      <c r="R188" s="51">
        <f t="shared" si="26"/>
        <v>22.09</v>
      </c>
      <c r="S188" s="52">
        <f t="shared" si="27"/>
        <v>66.269999999999996</v>
      </c>
      <c r="T188" s="53">
        <f t="shared" si="28"/>
        <v>0.60904328646264139</v>
      </c>
    </row>
    <row r="189" ht="15.95" customHeight="1">
      <c r="A189" s="342" t="s">
        <v>485</v>
      </c>
      <c r="B189" s="392" t="s">
        <v>246</v>
      </c>
      <c r="C189" s="393" t="s">
        <v>247</v>
      </c>
      <c r="D189" s="394">
        <v>67</v>
      </c>
      <c r="E189" s="397">
        <v>248</v>
      </c>
      <c r="F189" s="396">
        <v>0.40000000000000002</v>
      </c>
      <c r="G189" s="44">
        <f t="shared" si="18"/>
        <v>148</v>
      </c>
      <c r="H189" s="45">
        <f t="shared" si="19"/>
        <v>21.645</v>
      </c>
      <c r="I189" s="45">
        <f t="shared" si="20"/>
        <v>1450.2149999999999</v>
      </c>
      <c r="J189" s="45">
        <f t="shared" si="21"/>
        <v>2.81385</v>
      </c>
      <c r="K189" s="46">
        <f t="shared" si="22"/>
        <v>1261.68705</v>
      </c>
      <c r="L189" s="47">
        <v>0.20000000000000001</v>
      </c>
      <c r="M189" s="48">
        <f t="shared" si="23"/>
        <v>252.33741000000001</v>
      </c>
      <c r="N189" s="49">
        <v>0.050000000000000003</v>
      </c>
      <c r="O189" s="50">
        <f t="shared" si="24"/>
        <v>63.084352500000001</v>
      </c>
      <c r="P189" s="49">
        <v>0.050000000000000003</v>
      </c>
      <c r="Q189" s="50">
        <f t="shared" si="25"/>
        <v>63.084352500000001</v>
      </c>
      <c r="R189" s="51">
        <f t="shared" si="26"/>
        <v>13.18</v>
      </c>
      <c r="S189" s="52">
        <f t="shared" si="27"/>
        <v>883.05999999999995</v>
      </c>
      <c r="T189" s="53">
        <f t="shared" si="28"/>
        <v>0.60891660891660893</v>
      </c>
    </row>
    <row r="190" ht="15.95" customHeight="1">
      <c r="A190" s="342" t="s">
        <v>485</v>
      </c>
      <c r="B190" s="392" t="s">
        <v>248</v>
      </c>
      <c r="C190" s="393" t="s">
        <v>249</v>
      </c>
      <c r="D190" s="394">
        <v>1</v>
      </c>
      <c r="E190" s="397">
        <v>348</v>
      </c>
      <c r="F190" s="396">
        <v>0</v>
      </c>
      <c r="G190" s="44">
        <f t="shared" si="18"/>
        <v>348</v>
      </c>
      <c r="H190" s="45">
        <f t="shared" si="19"/>
        <v>50.894999999999996</v>
      </c>
      <c r="I190" s="45">
        <f t="shared" si="20"/>
        <v>50.894999999999996</v>
      </c>
      <c r="J190" s="45">
        <f t="shared" si="21"/>
        <v>6.6163499999999997</v>
      </c>
      <c r="K190" s="46">
        <f t="shared" si="22"/>
        <v>44.278649999999999</v>
      </c>
      <c r="L190" s="47">
        <v>0.20000000000000001</v>
      </c>
      <c r="M190" s="48">
        <f t="shared" si="23"/>
        <v>8.8557299999999994</v>
      </c>
      <c r="N190" s="49">
        <v>0.050000000000000003</v>
      </c>
      <c r="O190" s="50">
        <f t="shared" si="24"/>
        <v>2.2139324999999999</v>
      </c>
      <c r="P190" s="49">
        <v>0.050000000000000003</v>
      </c>
      <c r="Q190" s="50">
        <f t="shared" si="25"/>
        <v>2.2139324999999999</v>
      </c>
      <c r="R190" s="51">
        <f t="shared" si="26"/>
        <v>31</v>
      </c>
      <c r="S190" s="52">
        <f t="shared" si="27"/>
        <v>31</v>
      </c>
      <c r="T190" s="53">
        <f t="shared" si="28"/>
        <v>0.60909716082129883</v>
      </c>
    </row>
    <row r="191" ht="15.95" customHeight="1">
      <c r="A191" s="342" t="s">
        <v>485</v>
      </c>
      <c r="B191" s="392" t="s">
        <v>248</v>
      </c>
      <c r="C191" s="393" t="s">
        <v>249</v>
      </c>
      <c r="D191" s="394">
        <v>54</v>
      </c>
      <c r="E191" s="397">
        <v>348</v>
      </c>
      <c r="F191" s="396">
        <v>0.40000000000000002</v>
      </c>
      <c r="G191" s="44">
        <f t="shared" si="18"/>
        <v>208</v>
      </c>
      <c r="H191" s="45">
        <f t="shared" si="19"/>
        <v>30.419999999999998</v>
      </c>
      <c r="I191" s="45">
        <f t="shared" si="20"/>
        <v>1642.6799999999998</v>
      </c>
      <c r="J191" s="45">
        <f t="shared" si="21"/>
        <v>3.9546000000000001</v>
      </c>
      <c r="K191" s="46">
        <f t="shared" si="22"/>
        <v>1429.1315999999999</v>
      </c>
      <c r="L191" s="47">
        <v>0.20000000000000001</v>
      </c>
      <c r="M191" s="48">
        <f t="shared" si="23"/>
        <v>285.82632000000001</v>
      </c>
      <c r="N191" s="49">
        <v>0.050000000000000003</v>
      </c>
      <c r="O191" s="50">
        <f t="shared" si="24"/>
        <v>71.456580000000002</v>
      </c>
      <c r="P191" s="49">
        <v>0.050000000000000003</v>
      </c>
      <c r="Q191" s="50">
        <f t="shared" si="25"/>
        <v>71.456580000000002</v>
      </c>
      <c r="R191" s="51">
        <f t="shared" si="26"/>
        <v>18.530000000000001</v>
      </c>
      <c r="S191" s="52">
        <f t="shared" si="27"/>
        <v>1000.6200000000001</v>
      </c>
      <c r="T191" s="53">
        <f t="shared" si="28"/>
        <v>0.60913872452334006</v>
      </c>
    </row>
    <row r="192" ht="15.95" customHeight="1">
      <c r="A192" s="342" t="s">
        <v>485</v>
      </c>
      <c r="B192" s="392" t="s">
        <v>250</v>
      </c>
      <c r="C192" s="393" t="s">
        <v>251</v>
      </c>
      <c r="D192" s="394">
        <v>25</v>
      </c>
      <c r="E192" s="397">
        <v>198</v>
      </c>
      <c r="F192" s="396">
        <v>0.75</v>
      </c>
      <c r="G192" s="44">
        <f t="shared" si="18"/>
        <v>49</v>
      </c>
      <c r="H192" s="45">
        <f t="shared" si="19"/>
        <v>7.1662499999999998</v>
      </c>
      <c r="I192" s="45">
        <f t="shared" si="20"/>
        <v>179.15625</v>
      </c>
      <c r="J192" s="45">
        <f t="shared" si="21"/>
        <v>0.93161249999999995</v>
      </c>
      <c r="K192" s="46">
        <f t="shared" si="22"/>
        <v>155.8659375</v>
      </c>
      <c r="L192" s="47">
        <v>0.20000000000000001</v>
      </c>
      <c r="M192" s="48">
        <f t="shared" si="23"/>
        <v>31.173187500000001</v>
      </c>
      <c r="N192" s="49">
        <v>0.050000000000000003</v>
      </c>
      <c r="O192" s="50">
        <f t="shared" si="24"/>
        <v>7.7932968750000002</v>
      </c>
      <c r="P192" s="49">
        <v>0.050000000000000003</v>
      </c>
      <c r="Q192" s="50">
        <f t="shared" si="25"/>
        <v>7.7932968750000002</v>
      </c>
      <c r="R192" s="51">
        <f t="shared" si="26"/>
        <v>4.3600000000000003</v>
      </c>
      <c r="S192" s="52">
        <f t="shared" si="27"/>
        <v>109.00000000000001</v>
      </c>
      <c r="T192" s="53">
        <f t="shared" si="28"/>
        <v>0.60840746555032277</v>
      </c>
    </row>
    <row r="193" ht="15.95" customHeight="1">
      <c r="A193" s="342" t="s">
        <v>485</v>
      </c>
      <c r="B193" s="392" t="s">
        <v>252</v>
      </c>
      <c r="C193" s="393" t="s">
        <v>253</v>
      </c>
      <c r="D193" s="394">
        <v>19</v>
      </c>
      <c r="E193" s="397">
        <v>398</v>
      </c>
      <c r="F193" s="396">
        <v>0.75</v>
      </c>
      <c r="G193" s="44">
        <f t="shared" si="18"/>
        <v>99</v>
      </c>
      <c r="H193" s="45">
        <f t="shared" si="19"/>
        <v>14.47875</v>
      </c>
      <c r="I193" s="45">
        <f t="shared" si="20"/>
        <v>275.09625</v>
      </c>
      <c r="J193" s="45">
        <f t="shared" si="21"/>
        <v>1.8822375</v>
      </c>
      <c r="K193" s="46">
        <f t="shared" si="22"/>
        <v>239.33373749999998</v>
      </c>
      <c r="L193" s="47">
        <v>0.20000000000000001</v>
      </c>
      <c r="M193" s="48">
        <f t="shared" si="23"/>
        <v>47.866747500000002</v>
      </c>
      <c r="N193" s="49">
        <v>0.050000000000000003</v>
      </c>
      <c r="O193" s="50">
        <f t="shared" si="24"/>
        <v>11.966686875000001</v>
      </c>
      <c r="P193" s="49">
        <v>0.050000000000000003</v>
      </c>
      <c r="Q193" s="50">
        <f t="shared" si="25"/>
        <v>11.966686875000001</v>
      </c>
      <c r="R193" s="51">
        <f t="shared" si="26"/>
        <v>8.8200000000000003</v>
      </c>
      <c r="S193" s="52">
        <f t="shared" si="27"/>
        <v>167.58000000000001</v>
      </c>
      <c r="T193" s="53">
        <f t="shared" si="28"/>
        <v>0.60916860916860927</v>
      </c>
    </row>
    <row r="194" ht="15.95" customHeight="1">
      <c r="A194" s="342" t="s">
        <v>485</v>
      </c>
      <c r="B194" s="392" t="s">
        <v>254</v>
      </c>
      <c r="C194" s="393" t="s">
        <v>255</v>
      </c>
      <c r="D194" s="394">
        <v>103</v>
      </c>
      <c r="E194" s="397">
        <v>168</v>
      </c>
      <c r="F194" s="396">
        <v>0.59999999999999998</v>
      </c>
      <c r="G194" s="44">
        <f t="shared" si="18"/>
        <v>67</v>
      </c>
      <c r="H194" s="45">
        <f t="shared" si="19"/>
        <v>9.7987500000000001</v>
      </c>
      <c r="I194" s="45">
        <f t="shared" si="20"/>
        <v>1009.27125</v>
      </c>
      <c r="J194" s="45">
        <f t="shared" si="21"/>
        <v>1.2738375</v>
      </c>
      <c r="K194" s="46">
        <f t="shared" si="22"/>
        <v>878.06598749999989</v>
      </c>
      <c r="L194" s="47">
        <v>0.20000000000000001</v>
      </c>
      <c r="M194" s="48">
        <f t="shared" si="23"/>
        <v>175.61319749999998</v>
      </c>
      <c r="N194" s="49">
        <v>0.050000000000000003</v>
      </c>
      <c r="O194" s="50">
        <f t="shared" si="24"/>
        <v>43.903299374999996</v>
      </c>
      <c r="P194" s="49">
        <v>0.050000000000000003</v>
      </c>
      <c r="Q194" s="50">
        <f t="shared" si="25"/>
        <v>43.903299374999996</v>
      </c>
      <c r="R194" s="51">
        <f t="shared" si="26"/>
        <v>5.9699999999999998</v>
      </c>
      <c r="S194" s="52">
        <f t="shared" si="27"/>
        <v>614.90999999999997</v>
      </c>
      <c r="T194" s="53">
        <f t="shared" si="28"/>
        <v>0.60926138538078833</v>
      </c>
    </row>
    <row r="195" ht="15.95" customHeight="1">
      <c r="A195" s="342" t="s">
        <v>485</v>
      </c>
      <c r="B195" s="392" t="s">
        <v>254</v>
      </c>
      <c r="C195" s="393" t="s">
        <v>255</v>
      </c>
      <c r="D195" s="394">
        <v>579</v>
      </c>
      <c r="E195" s="397">
        <v>168</v>
      </c>
      <c r="F195" s="396">
        <v>0.75</v>
      </c>
      <c r="G195" s="44">
        <f t="shared" si="18"/>
        <v>42</v>
      </c>
      <c r="H195" s="45">
        <f t="shared" si="19"/>
        <v>6.1425000000000001</v>
      </c>
      <c r="I195" s="45">
        <f t="shared" si="20"/>
        <v>3556.5075000000002</v>
      </c>
      <c r="J195" s="45">
        <f t="shared" si="21"/>
        <v>0.79852500000000004</v>
      </c>
      <c r="K195" s="46">
        <f t="shared" si="22"/>
        <v>3094.1615250000004</v>
      </c>
      <c r="L195" s="47">
        <v>0.20000000000000001</v>
      </c>
      <c r="M195" s="48">
        <f t="shared" si="23"/>
        <v>618.83230500000013</v>
      </c>
      <c r="N195" s="49">
        <v>0.050000000000000003</v>
      </c>
      <c r="O195" s="50">
        <f t="shared" si="24"/>
        <v>154.70807625000003</v>
      </c>
      <c r="P195" s="49">
        <v>0.050000000000000003</v>
      </c>
      <c r="Q195" s="50">
        <f t="shared" si="25"/>
        <v>154.70807625000003</v>
      </c>
      <c r="R195" s="51">
        <f t="shared" si="26"/>
        <v>3.7400000000000002</v>
      </c>
      <c r="S195" s="52">
        <f t="shared" si="27"/>
        <v>2165.46</v>
      </c>
      <c r="T195" s="53">
        <f t="shared" si="28"/>
        <v>0.60887260887260886</v>
      </c>
    </row>
    <row r="196" ht="15.95" customHeight="1">
      <c r="A196" s="342" t="s">
        <v>485</v>
      </c>
      <c r="B196" s="392" t="s">
        <v>256</v>
      </c>
      <c r="C196" s="393" t="s">
        <v>257</v>
      </c>
      <c r="D196" s="394">
        <v>2</v>
      </c>
      <c r="E196" s="397">
        <v>178</v>
      </c>
      <c r="F196" s="396">
        <v>0.51000000000000001</v>
      </c>
      <c r="G196" s="44">
        <f t="shared" si="18"/>
        <v>87</v>
      </c>
      <c r="H196" s="45">
        <f t="shared" si="19"/>
        <v>12.723749999999999</v>
      </c>
      <c r="I196" s="45">
        <f t="shared" si="20"/>
        <v>25.447499999999998</v>
      </c>
      <c r="J196" s="45">
        <f t="shared" si="21"/>
        <v>1.6540874999999999</v>
      </c>
      <c r="K196" s="46">
        <f t="shared" si="22"/>
        <v>22.139324999999999</v>
      </c>
      <c r="L196" s="47">
        <v>0.20000000000000001</v>
      </c>
      <c r="M196" s="48">
        <f t="shared" si="23"/>
        <v>4.4278649999999997</v>
      </c>
      <c r="N196" s="49">
        <v>0.050000000000000003</v>
      </c>
      <c r="O196" s="50">
        <f t="shared" si="24"/>
        <v>1.1069662499999999</v>
      </c>
      <c r="P196" s="49">
        <v>0.050000000000000003</v>
      </c>
      <c r="Q196" s="50">
        <f t="shared" si="25"/>
        <v>1.1069662499999999</v>
      </c>
      <c r="R196" s="51">
        <f t="shared" si="26"/>
        <v>7.75</v>
      </c>
      <c r="S196" s="52">
        <f t="shared" si="27"/>
        <v>15.5</v>
      </c>
      <c r="T196" s="53">
        <f t="shared" si="28"/>
        <v>0.60909716082129883</v>
      </c>
    </row>
    <row r="197" ht="15.95" customHeight="1">
      <c r="A197" s="342" t="s">
        <v>485</v>
      </c>
      <c r="B197" s="392" t="s">
        <v>256</v>
      </c>
      <c r="C197" s="393" t="s">
        <v>257</v>
      </c>
      <c r="D197" s="394">
        <v>16</v>
      </c>
      <c r="E197" s="397">
        <v>178</v>
      </c>
      <c r="F197" s="396">
        <v>0.67000000000000004</v>
      </c>
      <c r="G197" s="44">
        <f t="shared" si="18"/>
        <v>58</v>
      </c>
      <c r="H197" s="45">
        <f t="shared" si="19"/>
        <v>8.4824999999999999</v>
      </c>
      <c r="I197" s="45">
        <f t="shared" si="20"/>
        <v>135.72</v>
      </c>
      <c r="J197" s="45">
        <f t="shared" si="21"/>
        <v>1.102725</v>
      </c>
      <c r="K197" s="46">
        <f t="shared" si="22"/>
        <v>118.07640000000001</v>
      </c>
      <c r="L197" s="47">
        <v>0.20000000000000001</v>
      </c>
      <c r="M197" s="48">
        <f t="shared" si="23"/>
        <v>23.615280000000002</v>
      </c>
      <c r="N197" s="49">
        <v>0.050000000000000003</v>
      </c>
      <c r="O197" s="50">
        <f t="shared" si="24"/>
        <v>5.9038200000000005</v>
      </c>
      <c r="P197" s="49">
        <v>0.050000000000000003</v>
      </c>
      <c r="Q197" s="50">
        <f t="shared" si="25"/>
        <v>5.9038200000000005</v>
      </c>
      <c r="R197" s="51">
        <f t="shared" si="26"/>
        <v>5.1699999999999999</v>
      </c>
      <c r="S197" s="52">
        <f t="shared" si="27"/>
        <v>82.719999999999999</v>
      </c>
      <c r="T197" s="53">
        <f t="shared" si="28"/>
        <v>0.60949012673150604</v>
      </c>
    </row>
    <row r="198" ht="15.95" customHeight="1">
      <c r="A198" s="342" t="s">
        <v>485</v>
      </c>
      <c r="B198" s="392" t="s">
        <v>258</v>
      </c>
      <c r="C198" s="393" t="s">
        <v>259</v>
      </c>
      <c r="D198" s="394">
        <v>15</v>
      </c>
      <c r="E198" s="397">
        <v>498</v>
      </c>
      <c r="F198" s="396">
        <v>0.59999999999999998</v>
      </c>
      <c r="G198" s="44">
        <f t="shared" si="18"/>
        <v>199</v>
      </c>
      <c r="H198" s="45">
        <f t="shared" si="19"/>
        <v>29.103749999999998</v>
      </c>
      <c r="I198" s="45">
        <f t="shared" si="20"/>
        <v>436.55624999999998</v>
      </c>
      <c r="J198" s="45">
        <f t="shared" si="21"/>
        <v>3.7834874999999997</v>
      </c>
      <c r="K198" s="46">
        <f t="shared" si="22"/>
        <v>379.80393749999996</v>
      </c>
      <c r="L198" s="47">
        <v>0.20000000000000001</v>
      </c>
      <c r="M198" s="48">
        <f t="shared" si="23"/>
        <v>75.960787499999995</v>
      </c>
      <c r="N198" s="49">
        <v>0.050000000000000003</v>
      </c>
      <c r="O198" s="50">
        <f t="shared" si="24"/>
        <v>18.990196874999999</v>
      </c>
      <c r="P198" s="49">
        <v>0.050000000000000003</v>
      </c>
      <c r="Q198" s="50">
        <f t="shared" si="25"/>
        <v>18.990196874999999</v>
      </c>
      <c r="R198" s="51">
        <f t="shared" si="26"/>
        <v>17.719999999999999</v>
      </c>
      <c r="S198" s="52">
        <f t="shared" si="27"/>
        <v>265.79999999999995</v>
      </c>
      <c r="T198" s="53">
        <f t="shared" si="28"/>
        <v>0.60885624704720176</v>
      </c>
    </row>
    <row r="199" ht="15.95" customHeight="1">
      <c r="A199" s="342" t="s">
        <v>485</v>
      </c>
      <c r="B199" s="392" t="s">
        <v>595</v>
      </c>
      <c r="C199" s="393" t="s">
        <v>603</v>
      </c>
      <c r="D199" s="394">
        <v>13</v>
      </c>
      <c r="E199" s="397">
        <v>198</v>
      </c>
      <c r="F199" s="396">
        <v>0</v>
      </c>
      <c r="G199" s="44">
        <f t="shared" si="18"/>
        <v>198</v>
      </c>
      <c r="H199" s="45">
        <f t="shared" si="19"/>
        <v>28.9575</v>
      </c>
      <c r="I199" s="45">
        <f t="shared" si="20"/>
        <v>376.44749999999999</v>
      </c>
      <c r="J199" s="45">
        <f t="shared" si="21"/>
        <v>3.764475</v>
      </c>
      <c r="K199" s="46">
        <f t="shared" si="22"/>
        <v>327.50932499999999</v>
      </c>
      <c r="L199" s="47">
        <v>0.20000000000000001</v>
      </c>
      <c r="M199" s="48">
        <f t="shared" si="23"/>
        <v>65.501864999999995</v>
      </c>
      <c r="N199" s="49">
        <v>0.050000000000000003</v>
      </c>
      <c r="O199" s="50">
        <f t="shared" si="24"/>
        <v>16.375466249999999</v>
      </c>
      <c r="P199" s="49">
        <v>0.050000000000000003</v>
      </c>
      <c r="Q199" s="50">
        <f t="shared" si="25"/>
        <v>16.375466249999999</v>
      </c>
      <c r="R199" s="51">
        <f t="shared" si="26"/>
        <v>17.640000000000001</v>
      </c>
      <c r="S199" s="52">
        <f t="shared" si="27"/>
        <v>229.31999999999999</v>
      </c>
      <c r="T199" s="53">
        <f t="shared" si="28"/>
        <v>0.60916860916860915</v>
      </c>
    </row>
    <row r="200" ht="15.95" customHeight="1">
      <c r="A200" s="342" t="s">
        <v>485</v>
      </c>
      <c r="B200" s="392" t="s">
        <v>597</v>
      </c>
      <c r="C200" s="393" t="s">
        <v>604</v>
      </c>
      <c r="D200" s="394">
        <v>1</v>
      </c>
      <c r="E200" s="397">
        <v>298</v>
      </c>
      <c r="F200" s="396">
        <v>0</v>
      </c>
      <c r="G200" s="44">
        <f t="shared" si="18"/>
        <v>298</v>
      </c>
      <c r="H200" s="45">
        <f t="shared" si="19"/>
        <v>43.582499999999996</v>
      </c>
      <c r="I200" s="45">
        <f t="shared" si="20"/>
        <v>43.582499999999996</v>
      </c>
      <c r="J200" s="45">
        <f t="shared" si="21"/>
        <v>5.6657249999999992</v>
      </c>
      <c r="K200" s="46">
        <f t="shared" si="22"/>
        <v>37.916774999999994</v>
      </c>
      <c r="L200" s="47">
        <v>0.20000000000000001</v>
      </c>
      <c r="M200" s="48">
        <f t="shared" si="23"/>
        <v>7.5833549999999992</v>
      </c>
      <c r="N200" s="49">
        <v>0.050000000000000003</v>
      </c>
      <c r="O200" s="50">
        <f t="shared" si="24"/>
        <v>1.8958387499999998</v>
      </c>
      <c r="P200" s="49">
        <v>0.050000000000000003</v>
      </c>
      <c r="Q200" s="50">
        <f t="shared" si="25"/>
        <v>1.8958387499999998</v>
      </c>
      <c r="R200" s="51">
        <f t="shared" si="26"/>
        <v>26.539999999999999</v>
      </c>
      <c r="S200" s="52">
        <f t="shared" si="27"/>
        <v>26.539999999999999</v>
      </c>
      <c r="T200" s="53">
        <f t="shared" si="28"/>
        <v>0.60896001835599156</v>
      </c>
    </row>
    <row r="201" ht="15.95" customHeight="1">
      <c r="A201" s="342" t="s">
        <v>485</v>
      </c>
      <c r="B201" s="392" t="s">
        <v>288</v>
      </c>
      <c r="C201" s="393" t="s">
        <v>289</v>
      </c>
      <c r="D201" s="394">
        <v>8</v>
      </c>
      <c r="E201" s="395">
        <v>198</v>
      </c>
      <c r="F201" s="396">
        <v>0.5</v>
      </c>
      <c r="G201" s="44">
        <f t="shared" si="18"/>
        <v>99</v>
      </c>
      <c r="H201" s="45">
        <f t="shared" si="19"/>
        <v>14.47875</v>
      </c>
      <c r="I201" s="45">
        <f t="shared" si="20"/>
        <v>115.83</v>
      </c>
      <c r="J201" s="45">
        <f t="shared" si="21"/>
        <v>1.8822375</v>
      </c>
      <c r="K201" s="46">
        <f t="shared" si="22"/>
        <v>100.77209999999999</v>
      </c>
      <c r="L201" s="47">
        <v>0.20000000000000001</v>
      </c>
      <c r="M201" s="48">
        <f t="shared" si="23"/>
        <v>20.154420000000002</v>
      </c>
      <c r="N201" s="49">
        <v>0.050000000000000003</v>
      </c>
      <c r="O201" s="50">
        <f t="shared" si="24"/>
        <v>5.0386050000000004</v>
      </c>
      <c r="P201" s="49">
        <v>0.050000000000000003</v>
      </c>
      <c r="Q201" s="50">
        <f t="shared" si="25"/>
        <v>5.0386050000000004</v>
      </c>
      <c r="R201" s="51">
        <f t="shared" si="26"/>
        <v>8.8200000000000003</v>
      </c>
      <c r="S201" s="52">
        <f t="shared" si="27"/>
        <v>70.560000000000002</v>
      </c>
      <c r="T201" s="53">
        <f t="shared" si="28"/>
        <v>0.60916860916860915</v>
      </c>
    </row>
    <row r="202" ht="15.95" customHeight="1">
      <c r="A202" s="342" t="s">
        <v>485</v>
      </c>
      <c r="B202" s="392" t="s">
        <v>288</v>
      </c>
      <c r="C202" s="393" t="s">
        <v>289</v>
      </c>
      <c r="D202" s="394">
        <v>102</v>
      </c>
      <c r="E202" s="395">
        <v>198</v>
      </c>
      <c r="F202" s="396">
        <v>0.59999999999999998</v>
      </c>
      <c r="G202" s="44">
        <f t="shared" si="18"/>
        <v>79</v>
      </c>
      <c r="H202" s="45">
        <f t="shared" si="19"/>
        <v>11.553749999999999</v>
      </c>
      <c r="I202" s="45">
        <f t="shared" si="20"/>
        <v>1178.4824999999998</v>
      </c>
      <c r="J202" s="45">
        <f t="shared" si="21"/>
        <v>1.5019875</v>
      </c>
      <c r="K202" s="46">
        <f t="shared" si="22"/>
        <v>1025.279775</v>
      </c>
      <c r="L202" s="47">
        <v>0.20000000000000001</v>
      </c>
      <c r="M202" s="48">
        <f t="shared" si="23"/>
        <v>205.05595500000001</v>
      </c>
      <c r="N202" s="49">
        <v>0.050000000000000003</v>
      </c>
      <c r="O202" s="50">
        <f t="shared" si="24"/>
        <v>51.263988750000003</v>
      </c>
      <c r="P202" s="49">
        <v>0.050000000000000003</v>
      </c>
      <c r="Q202" s="50">
        <f t="shared" si="25"/>
        <v>51.263988750000003</v>
      </c>
      <c r="R202" s="51">
        <f t="shared" si="26"/>
        <v>7.04</v>
      </c>
      <c r="S202" s="52">
        <f t="shared" si="27"/>
        <v>718.08000000000004</v>
      </c>
      <c r="T202" s="53">
        <f t="shared" si="28"/>
        <v>0.60932597641458408</v>
      </c>
    </row>
    <row r="203" ht="15.95" customHeight="1">
      <c r="A203" s="342" t="s">
        <v>485</v>
      </c>
      <c r="B203" s="392" t="s">
        <v>290</v>
      </c>
      <c r="C203" s="393" t="s">
        <v>291</v>
      </c>
      <c r="D203" s="394">
        <v>7</v>
      </c>
      <c r="E203" s="395">
        <v>298</v>
      </c>
      <c r="F203" s="396">
        <v>0.59999999999999998</v>
      </c>
      <c r="G203" s="44">
        <f t="shared" si="18"/>
        <v>119</v>
      </c>
      <c r="H203" s="45">
        <f t="shared" si="19"/>
        <v>17.403749999999999</v>
      </c>
      <c r="I203" s="45">
        <f t="shared" si="20"/>
        <v>121.82624999999999</v>
      </c>
      <c r="J203" s="45">
        <f t="shared" si="21"/>
        <v>2.2624874999999998</v>
      </c>
      <c r="K203" s="46">
        <f t="shared" si="22"/>
        <v>105.9888375</v>
      </c>
      <c r="L203" s="47">
        <v>0.20000000000000001</v>
      </c>
      <c r="M203" s="48">
        <f t="shared" si="23"/>
        <v>21.197767500000001</v>
      </c>
      <c r="N203" s="49">
        <v>0.050000000000000003</v>
      </c>
      <c r="O203" s="50">
        <f t="shared" si="24"/>
        <v>5.2994418750000003</v>
      </c>
      <c r="P203" s="49">
        <v>0.050000000000000003</v>
      </c>
      <c r="Q203" s="50">
        <f t="shared" si="25"/>
        <v>5.2994418750000003</v>
      </c>
      <c r="R203" s="51">
        <f t="shared" si="26"/>
        <v>10.6</v>
      </c>
      <c r="S203" s="52">
        <f t="shared" si="27"/>
        <v>74.200000000000003</v>
      </c>
      <c r="T203" s="53">
        <f t="shared" si="28"/>
        <v>0.60906413847590324</v>
      </c>
    </row>
    <row r="204" ht="15.95" customHeight="1">
      <c r="A204" s="342" t="s">
        <v>485</v>
      </c>
      <c r="B204" s="392" t="s">
        <v>262</v>
      </c>
      <c r="C204" s="393" t="s">
        <v>263</v>
      </c>
      <c r="D204" s="394">
        <v>66</v>
      </c>
      <c r="E204" s="397">
        <v>258</v>
      </c>
      <c r="F204" s="396">
        <v>0.80000000000000004</v>
      </c>
      <c r="G204" s="44">
        <f t="shared" si="18"/>
        <v>51</v>
      </c>
      <c r="H204" s="45">
        <f t="shared" si="19"/>
        <v>7.4587499999999993</v>
      </c>
      <c r="I204" s="45">
        <f t="shared" si="20"/>
        <v>492.27749999999997</v>
      </c>
      <c r="J204" s="45">
        <f t="shared" si="21"/>
        <v>0.96963749999999993</v>
      </c>
      <c r="K204" s="46">
        <f t="shared" si="22"/>
        <v>428.28142499999996</v>
      </c>
      <c r="L204" s="47">
        <v>0.20000000000000001</v>
      </c>
      <c r="M204" s="48">
        <f t="shared" si="23"/>
        <v>85.656284999999997</v>
      </c>
      <c r="N204" s="49">
        <v>0.050000000000000003</v>
      </c>
      <c r="O204" s="50">
        <f t="shared" si="24"/>
        <v>21.414071249999999</v>
      </c>
      <c r="P204" s="49">
        <v>0.050000000000000003</v>
      </c>
      <c r="Q204" s="50">
        <f t="shared" si="25"/>
        <v>21.414071249999999</v>
      </c>
      <c r="R204" s="51">
        <f t="shared" si="26"/>
        <v>4.54</v>
      </c>
      <c r="S204" s="52">
        <f t="shared" si="27"/>
        <v>299.63999999999999</v>
      </c>
      <c r="T204" s="53">
        <f t="shared" si="28"/>
        <v>0.60868107926931458</v>
      </c>
    </row>
    <row r="205" ht="15.95" customHeight="1">
      <c r="A205" s="342" t="s">
        <v>485</v>
      </c>
      <c r="B205" s="392" t="s">
        <v>528</v>
      </c>
      <c r="C205" s="393" t="s">
        <v>555</v>
      </c>
      <c r="D205" s="394">
        <v>1</v>
      </c>
      <c r="E205" s="395">
        <v>198</v>
      </c>
      <c r="F205" s="396">
        <v>0</v>
      </c>
      <c r="G205" s="44">
        <f t="shared" si="18"/>
        <v>198</v>
      </c>
      <c r="H205" s="45">
        <f t="shared" si="19"/>
        <v>28.9575</v>
      </c>
      <c r="I205" s="45">
        <f t="shared" si="20"/>
        <v>28.9575</v>
      </c>
      <c r="J205" s="45">
        <f t="shared" si="21"/>
        <v>3.764475</v>
      </c>
      <c r="K205" s="46">
        <f t="shared" si="22"/>
        <v>25.193024999999999</v>
      </c>
      <c r="L205" s="47">
        <v>0.20000000000000001</v>
      </c>
      <c r="M205" s="48">
        <f t="shared" si="23"/>
        <v>5.0386050000000004</v>
      </c>
      <c r="N205" s="49">
        <v>0.050000000000000003</v>
      </c>
      <c r="O205" s="50">
        <f t="shared" si="24"/>
        <v>1.2596512500000001</v>
      </c>
      <c r="P205" s="49">
        <v>0.050000000000000003</v>
      </c>
      <c r="Q205" s="50">
        <f t="shared" si="25"/>
        <v>1.2596512500000001</v>
      </c>
      <c r="R205" s="51">
        <f t="shared" si="26"/>
        <v>17.640000000000001</v>
      </c>
      <c r="S205" s="52">
        <f t="shared" si="27"/>
        <v>17.640000000000001</v>
      </c>
      <c r="T205" s="53">
        <f t="shared" si="28"/>
        <v>0.60916860916860915</v>
      </c>
    </row>
    <row r="206" ht="15.95" customHeight="1">
      <c r="A206" s="342" t="s">
        <v>485</v>
      </c>
      <c r="B206" s="392" t="s">
        <v>528</v>
      </c>
      <c r="C206" s="393" t="s">
        <v>555</v>
      </c>
      <c r="D206" s="394">
        <v>9</v>
      </c>
      <c r="E206" s="395">
        <v>198</v>
      </c>
      <c r="F206" s="396">
        <v>0.25</v>
      </c>
      <c r="G206" s="44">
        <f t="shared" ref="G206:G228" si="29">ROUNDDOWN(E206*(1-F206),0)</f>
        <v>148</v>
      </c>
      <c r="H206" s="45">
        <f t="shared" ref="H206:H228" si="30">G206*$C$6</f>
        <v>21.645</v>
      </c>
      <c r="I206" s="45">
        <f t="shared" ref="I206:I228" si="31">H206*D206</f>
        <v>194.80500000000001</v>
      </c>
      <c r="J206" s="45">
        <f t="shared" ref="J206:J228" si="32">H206*0.13</f>
        <v>2.81385</v>
      </c>
      <c r="K206" s="46">
        <f t="shared" ref="K206:K228" si="33">(H206-J206)*D206</f>
        <v>169.48035000000002</v>
      </c>
      <c r="L206" s="47">
        <v>0.20000000000000001</v>
      </c>
      <c r="M206" s="48">
        <f t="shared" ref="M206:M228" si="34">K206*L206</f>
        <v>33.896070000000002</v>
      </c>
      <c r="N206" s="49">
        <v>0.050000000000000003</v>
      </c>
      <c r="O206" s="50">
        <f t="shared" ref="O206:O228" si="35">K206*N206</f>
        <v>8.4740175000000004</v>
      </c>
      <c r="P206" s="49">
        <v>0.050000000000000003</v>
      </c>
      <c r="Q206" s="50">
        <f t="shared" ref="Q206:Q228" si="36">K206*P206</f>
        <v>8.4740175000000004</v>
      </c>
      <c r="R206" s="51">
        <f t="shared" ref="R206:R228" si="37">IFERROR(ROUND((K206-M206-O206-Q206)/D206,2),0)</f>
        <v>13.18</v>
      </c>
      <c r="S206" s="52">
        <f t="shared" ref="S206:S228" si="38">+D206*R206</f>
        <v>118.62</v>
      </c>
      <c r="T206" s="53">
        <f t="shared" ref="T206:T228" si="39">S206/I206</f>
        <v>0.60891660891660893</v>
      </c>
    </row>
    <row r="207" ht="15.95" customHeight="1">
      <c r="A207" s="342" t="s">
        <v>485</v>
      </c>
      <c r="B207" s="392" t="s">
        <v>529</v>
      </c>
      <c r="C207" s="393" t="s">
        <v>556</v>
      </c>
      <c r="D207" s="394">
        <v>1</v>
      </c>
      <c r="E207" s="397">
        <v>298</v>
      </c>
      <c r="F207" s="396">
        <v>0</v>
      </c>
      <c r="G207" s="44">
        <f t="shared" si="29"/>
        <v>298</v>
      </c>
      <c r="H207" s="45">
        <f t="shared" si="30"/>
        <v>43.582499999999996</v>
      </c>
      <c r="I207" s="45">
        <f t="shared" si="31"/>
        <v>43.582499999999996</v>
      </c>
      <c r="J207" s="45">
        <f t="shared" si="32"/>
        <v>5.6657249999999992</v>
      </c>
      <c r="K207" s="46">
        <f t="shared" si="33"/>
        <v>37.916774999999994</v>
      </c>
      <c r="L207" s="47">
        <v>0.20000000000000001</v>
      </c>
      <c r="M207" s="48">
        <f t="shared" si="34"/>
        <v>7.5833549999999992</v>
      </c>
      <c r="N207" s="49">
        <v>0.050000000000000003</v>
      </c>
      <c r="O207" s="50">
        <f t="shared" si="35"/>
        <v>1.8958387499999998</v>
      </c>
      <c r="P207" s="49">
        <v>0.050000000000000003</v>
      </c>
      <c r="Q207" s="50">
        <f t="shared" si="36"/>
        <v>1.8958387499999998</v>
      </c>
      <c r="R207" s="51">
        <f t="shared" si="37"/>
        <v>26.539999999999999</v>
      </c>
      <c r="S207" s="52">
        <f t="shared" si="38"/>
        <v>26.539999999999999</v>
      </c>
      <c r="T207" s="53">
        <f t="shared" si="39"/>
        <v>0.60896001835599156</v>
      </c>
    </row>
    <row r="208" ht="15.95" customHeight="1">
      <c r="A208" s="342" t="s">
        <v>485</v>
      </c>
      <c r="B208" s="392" t="s">
        <v>529</v>
      </c>
      <c r="C208" s="393" t="s">
        <v>556</v>
      </c>
      <c r="D208" s="394">
        <v>1</v>
      </c>
      <c r="E208" s="397">
        <v>298</v>
      </c>
      <c r="F208" s="396">
        <v>0.25</v>
      </c>
      <c r="G208" s="44">
        <f t="shared" si="29"/>
        <v>223</v>
      </c>
      <c r="H208" s="45">
        <f t="shared" si="30"/>
        <v>32.613749999999996</v>
      </c>
      <c r="I208" s="45">
        <f t="shared" si="31"/>
        <v>32.613749999999996</v>
      </c>
      <c r="J208" s="45">
        <f t="shared" si="32"/>
        <v>4.2397874999999994</v>
      </c>
      <c r="K208" s="46">
        <f t="shared" si="33"/>
        <v>28.373962499999998</v>
      </c>
      <c r="L208" s="47">
        <v>0.20000000000000001</v>
      </c>
      <c r="M208" s="48">
        <f t="shared" si="34"/>
        <v>5.6747924999999997</v>
      </c>
      <c r="N208" s="49">
        <v>0.050000000000000003</v>
      </c>
      <c r="O208" s="50">
        <f t="shared" si="35"/>
        <v>1.4186981249999999</v>
      </c>
      <c r="P208" s="49">
        <v>0.050000000000000003</v>
      </c>
      <c r="Q208" s="50">
        <f t="shared" si="36"/>
        <v>1.4186981249999999</v>
      </c>
      <c r="R208" s="51">
        <f t="shared" si="37"/>
        <v>19.859999999999999</v>
      </c>
      <c r="S208" s="52">
        <f t="shared" si="38"/>
        <v>19.859999999999999</v>
      </c>
      <c r="T208" s="53">
        <f t="shared" si="39"/>
        <v>0.60894561342991838</v>
      </c>
    </row>
    <row r="209" ht="15.95" customHeight="1">
      <c r="A209" s="342" t="s">
        <v>485</v>
      </c>
      <c r="B209" s="392" t="s">
        <v>264</v>
      </c>
      <c r="C209" s="393" t="s">
        <v>265</v>
      </c>
      <c r="D209" s="394">
        <v>77</v>
      </c>
      <c r="E209" s="397">
        <v>314</v>
      </c>
      <c r="F209" s="396">
        <v>0.90000000000000002</v>
      </c>
      <c r="G209" s="44">
        <f t="shared" si="29"/>
        <v>31</v>
      </c>
      <c r="H209" s="45">
        <f t="shared" si="30"/>
        <v>4.5337499999999995</v>
      </c>
      <c r="I209" s="45">
        <f t="shared" si="31"/>
        <v>349.09874999999994</v>
      </c>
      <c r="J209" s="45">
        <f t="shared" si="32"/>
        <v>0.58938749999999995</v>
      </c>
      <c r="K209" s="46">
        <f t="shared" si="33"/>
        <v>303.71591249999994</v>
      </c>
      <c r="L209" s="47">
        <v>0.20000000000000001</v>
      </c>
      <c r="M209" s="48">
        <f t="shared" si="34"/>
        <v>60.743182499999989</v>
      </c>
      <c r="N209" s="49">
        <v>0.050000000000000003</v>
      </c>
      <c r="O209" s="50">
        <f t="shared" si="35"/>
        <v>15.185795624999997</v>
      </c>
      <c r="P209" s="49">
        <v>0.050000000000000003</v>
      </c>
      <c r="Q209" s="50">
        <f t="shared" si="36"/>
        <v>15.185795624999997</v>
      </c>
      <c r="R209" s="51">
        <f t="shared" si="37"/>
        <v>2.7599999999999998</v>
      </c>
      <c r="S209" s="52">
        <f t="shared" si="38"/>
        <v>212.51999999999998</v>
      </c>
      <c r="T209" s="53">
        <f t="shared" si="39"/>
        <v>0.60876757650951208</v>
      </c>
    </row>
    <row r="210" ht="15.95" customHeight="1">
      <c r="A210" s="342" t="s">
        <v>485</v>
      </c>
      <c r="B210" s="392" t="s">
        <v>266</v>
      </c>
      <c r="C210" s="393" t="s">
        <v>267</v>
      </c>
      <c r="D210" s="394">
        <v>1</v>
      </c>
      <c r="E210" s="397">
        <v>198</v>
      </c>
      <c r="F210" s="396">
        <v>0</v>
      </c>
      <c r="G210" s="44">
        <f t="shared" si="29"/>
        <v>198</v>
      </c>
      <c r="H210" s="45">
        <f t="shared" si="30"/>
        <v>28.9575</v>
      </c>
      <c r="I210" s="45">
        <f t="shared" si="31"/>
        <v>28.9575</v>
      </c>
      <c r="J210" s="45">
        <f t="shared" si="32"/>
        <v>3.764475</v>
      </c>
      <c r="K210" s="46">
        <f t="shared" si="33"/>
        <v>25.193024999999999</v>
      </c>
      <c r="L210" s="47">
        <v>0.20000000000000001</v>
      </c>
      <c r="M210" s="48">
        <f t="shared" si="34"/>
        <v>5.0386050000000004</v>
      </c>
      <c r="N210" s="49">
        <v>0.050000000000000003</v>
      </c>
      <c r="O210" s="50">
        <f t="shared" si="35"/>
        <v>1.2596512500000001</v>
      </c>
      <c r="P210" s="49">
        <v>0.050000000000000003</v>
      </c>
      <c r="Q210" s="50">
        <f t="shared" si="36"/>
        <v>1.2596512500000001</v>
      </c>
      <c r="R210" s="51">
        <f t="shared" si="37"/>
        <v>17.640000000000001</v>
      </c>
      <c r="S210" s="52">
        <f t="shared" si="38"/>
        <v>17.640000000000001</v>
      </c>
      <c r="T210" s="53">
        <f t="shared" si="39"/>
        <v>0.60916860916860915</v>
      </c>
    </row>
    <row r="211" ht="15.95" customHeight="1">
      <c r="A211" s="342" t="s">
        <v>485</v>
      </c>
      <c r="B211" s="392" t="s">
        <v>266</v>
      </c>
      <c r="C211" s="393" t="s">
        <v>267</v>
      </c>
      <c r="D211" s="394">
        <v>11</v>
      </c>
      <c r="E211" s="397">
        <v>198</v>
      </c>
      <c r="F211" s="396">
        <v>0.75</v>
      </c>
      <c r="G211" s="44">
        <f t="shared" si="29"/>
        <v>49</v>
      </c>
      <c r="H211" s="45">
        <f t="shared" si="30"/>
        <v>7.1662499999999998</v>
      </c>
      <c r="I211" s="45">
        <f t="shared" si="31"/>
        <v>78.828749999999999</v>
      </c>
      <c r="J211" s="45">
        <f t="shared" si="32"/>
        <v>0.93161249999999995</v>
      </c>
      <c r="K211" s="46">
        <f t="shared" si="33"/>
        <v>68.5810125</v>
      </c>
      <c r="L211" s="47">
        <v>0.20000000000000001</v>
      </c>
      <c r="M211" s="48">
        <f t="shared" si="34"/>
        <v>13.716202500000001</v>
      </c>
      <c r="N211" s="49">
        <v>0.050000000000000003</v>
      </c>
      <c r="O211" s="50">
        <f t="shared" si="35"/>
        <v>3.4290506250000004</v>
      </c>
      <c r="P211" s="49">
        <v>0.050000000000000003</v>
      </c>
      <c r="Q211" s="50">
        <f t="shared" si="36"/>
        <v>3.4290506250000004</v>
      </c>
      <c r="R211" s="51">
        <f t="shared" si="37"/>
        <v>4.3600000000000003</v>
      </c>
      <c r="S211" s="52">
        <f t="shared" si="38"/>
        <v>47.960000000000001</v>
      </c>
      <c r="T211" s="53">
        <f t="shared" si="39"/>
        <v>0.60840746555032266</v>
      </c>
    </row>
    <row r="212" ht="15.95" customHeight="1">
      <c r="A212" s="342" t="s">
        <v>485</v>
      </c>
      <c r="B212" s="392" t="s">
        <v>268</v>
      </c>
      <c r="C212" s="393" t="s">
        <v>269</v>
      </c>
      <c r="D212" s="394">
        <v>48</v>
      </c>
      <c r="E212" s="395">
        <v>398</v>
      </c>
      <c r="F212" s="396">
        <v>0.84999999999999998</v>
      </c>
      <c r="G212" s="44">
        <f t="shared" si="29"/>
        <v>59</v>
      </c>
      <c r="H212" s="45">
        <f t="shared" si="30"/>
        <v>8.6287500000000001</v>
      </c>
      <c r="I212" s="45">
        <f t="shared" si="31"/>
        <v>414.18000000000001</v>
      </c>
      <c r="J212" s="45">
        <f t="shared" si="32"/>
        <v>1.1217375000000001</v>
      </c>
      <c r="K212" s="46">
        <f t="shared" si="33"/>
        <v>360.33659999999998</v>
      </c>
      <c r="L212" s="47">
        <v>0.20000000000000001</v>
      </c>
      <c r="M212" s="48">
        <f t="shared" si="34"/>
        <v>72.067319999999995</v>
      </c>
      <c r="N212" s="49">
        <v>0.050000000000000003</v>
      </c>
      <c r="O212" s="50">
        <f t="shared" si="35"/>
        <v>18.016829999999999</v>
      </c>
      <c r="P212" s="49">
        <v>0.050000000000000003</v>
      </c>
      <c r="Q212" s="50">
        <f t="shared" si="36"/>
        <v>18.016829999999999</v>
      </c>
      <c r="R212" s="51">
        <f t="shared" si="37"/>
        <v>5.25</v>
      </c>
      <c r="S212" s="52">
        <f t="shared" si="38"/>
        <v>252</v>
      </c>
      <c r="T212" s="53">
        <f t="shared" si="39"/>
        <v>0.60843111690569318</v>
      </c>
    </row>
    <row r="213" ht="15.95" customHeight="1">
      <c r="A213" s="342" t="s">
        <v>485</v>
      </c>
      <c r="B213" s="392" t="s">
        <v>270</v>
      </c>
      <c r="C213" s="393" t="s">
        <v>271</v>
      </c>
      <c r="D213" s="394">
        <v>1</v>
      </c>
      <c r="E213" s="397">
        <v>248</v>
      </c>
      <c r="F213" s="396">
        <v>0</v>
      </c>
      <c r="G213" s="44">
        <f t="shared" si="29"/>
        <v>248</v>
      </c>
      <c r="H213" s="45">
        <f t="shared" si="30"/>
        <v>36.269999999999996</v>
      </c>
      <c r="I213" s="45">
        <f t="shared" si="31"/>
        <v>36.269999999999996</v>
      </c>
      <c r="J213" s="45">
        <f t="shared" si="32"/>
        <v>4.7150999999999996</v>
      </c>
      <c r="K213" s="46">
        <f t="shared" si="33"/>
        <v>31.554899999999996</v>
      </c>
      <c r="L213" s="47">
        <v>0.20000000000000001</v>
      </c>
      <c r="M213" s="48">
        <f t="shared" si="34"/>
        <v>6.3109799999999998</v>
      </c>
      <c r="N213" s="49">
        <v>0.050000000000000003</v>
      </c>
      <c r="O213" s="50">
        <f t="shared" si="35"/>
        <v>1.577745</v>
      </c>
      <c r="P213" s="49">
        <v>0.050000000000000003</v>
      </c>
      <c r="Q213" s="50">
        <f t="shared" si="36"/>
        <v>1.577745</v>
      </c>
      <c r="R213" s="51">
        <f t="shared" si="37"/>
        <v>22.09</v>
      </c>
      <c r="S213" s="52">
        <f t="shared" si="38"/>
        <v>22.09</v>
      </c>
      <c r="T213" s="53">
        <f t="shared" si="39"/>
        <v>0.60904328646264139</v>
      </c>
    </row>
    <row r="214" ht="15.95" customHeight="1">
      <c r="A214" s="342" t="s">
        <v>485</v>
      </c>
      <c r="B214" s="392" t="s">
        <v>270</v>
      </c>
      <c r="C214" s="393" t="s">
        <v>271</v>
      </c>
      <c r="D214" s="394">
        <v>4</v>
      </c>
      <c r="E214" s="397">
        <v>168</v>
      </c>
      <c r="F214" s="396">
        <v>0</v>
      </c>
      <c r="G214" s="44">
        <f t="shared" si="29"/>
        <v>168</v>
      </c>
      <c r="H214" s="45">
        <f t="shared" si="30"/>
        <v>24.57</v>
      </c>
      <c r="I214" s="45">
        <f t="shared" si="31"/>
        <v>98.280000000000001</v>
      </c>
      <c r="J214" s="45">
        <f t="shared" si="32"/>
        <v>3.1941000000000002</v>
      </c>
      <c r="K214" s="46">
        <f t="shared" si="33"/>
        <v>85.503600000000006</v>
      </c>
      <c r="L214" s="47">
        <v>0.20000000000000001</v>
      </c>
      <c r="M214" s="48">
        <f t="shared" si="34"/>
        <v>17.100720000000003</v>
      </c>
      <c r="N214" s="49">
        <v>0.050000000000000003</v>
      </c>
      <c r="O214" s="50">
        <f t="shared" si="35"/>
        <v>4.2751800000000006</v>
      </c>
      <c r="P214" s="49">
        <v>0.050000000000000003</v>
      </c>
      <c r="Q214" s="50">
        <f t="shared" si="36"/>
        <v>4.2751800000000006</v>
      </c>
      <c r="R214" s="51">
        <f t="shared" si="37"/>
        <v>14.960000000000001</v>
      </c>
      <c r="S214" s="52">
        <f t="shared" si="38"/>
        <v>59.840000000000003</v>
      </c>
      <c r="T214" s="53">
        <f t="shared" si="39"/>
        <v>0.60887260887260886</v>
      </c>
    </row>
    <row r="215" ht="15.95" customHeight="1">
      <c r="A215" s="342" t="s">
        <v>485</v>
      </c>
      <c r="B215" s="392" t="s">
        <v>270</v>
      </c>
      <c r="C215" s="393" t="s">
        <v>271</v>
      </c>
      <c r="D215" s="394">
        <v>85</v>
      </c>
      <c r="E215" s="397">
        <v>168</v>
      </c>
      <c r="F215" s="396">
        <v>0.40999999999999998</v>
      </c>
      <c r="G215" s="44">
        <f t="shared" si="29"/>
        <v>99</v>
      </c>
      <c r="H215" s="45">
        <f t="shared" si="30"/>
        <v>14.47875</v>
      </c>
      <c r="I215" s="45">
        <f t="shared" si="31"/>
        <v>1230.6937499999999</v>
      </c>
      <c r="J215" s="45">
        <f t="shared" si="32"/>
        <v>1.8822375</v>
      </c>
      <c r="K215" s="46">
        <f t="shared" si="33"/>
        <v>1070.7035624999999</v>
      </c>
      <c r="L215" s="47">
        <v>0.20000000000000001</v>
      </c>
      <c r="M215" s="48">
        <f t="shared" si="34"/>
        <v>214.14071249999998</v>
      </c>
      <c r="N215" s="49">
        <v>0.050000000000000003</v>
      </c>
      <c r="O215" s="50">
        <f t="shared" si="35"/>
        <v>53.535178124999995</v>
      </c>
      <c r="P215" s="49">
        <v>0.050000000000000003</v>
      </c>
      <c r="Q215" s="50">
        <f t="shared" si="36"/>
        <v>53.535178124999995</v>
      </c>
      <c r="R215" s="51">
        <f t="shared" si="37"/>
        <v>8.8200000000000003</v>
      </c>
      <c r="S215" s="52">
        <f t="shared" si="38"/>
        <v>749.70000000000005</v>
      </c>
      <c r="T215" s="53">
        <f t="shared" si="39"/>
        <v>0.60916860916860927</v>
      </c>
    </row>
    <row r="216" ht="15.95" customHeight="1">
      <c r="A216" s="342" t="s">
        <v>485</v>
      </c>
      <c r="B216" s="392" t="s">
        <v>518</v>
      </c>
      <c r="C216" s="393" t="s">
        <v>557</v>
      </c>
      <c r="D216" s="394">
        <v>4</v>
      </c>
      <c r="E216" s="397">
        <v>198</v>
      </c>
      <c r="F216" s="396">
        <v>0</v>
      </c>
      <c r="G216" s="44">
        <f t="shared" si="29"/>
        <v>198</v>
      </c>
      <c r="H216" s="45">
        <f t="shared" si="30"/>
        <v>28.9575</v>
      </c>
      <c r="I216" s="45">
        <f t="shared" si="31"/>
        <v>115.83</v>
      </c>
      <c r="J216" s="45">
        <f t="shared" si="32"/>
        <v>3.764475</v>
      </c>
      <c r="K216" s="46">
        <f t="shared" si="33"/>
        <v>100.77209999999999</v>
      </c>
      <c r="L216" s="47">
        <v>0.20000000000000001</v>
      </c>
      <c r="M216" s="48">
        <f t="shared" si="34"/>
        <v>20.154420000000002</v>
      </c>
      <c r="N216" s="49">
        <v>0.050000000000000003</v>
      </c>
      <c r="O216" s="50">
        <f t="shared" si="35"/>
        <v>5.0386050000000004</v>
      </c>
      <c r="P216" s="49">
        <v>0.050000000000000003</v>
      </c>
      <c r="Q216" s="50">
        <f t="shared" si="36"/>
        <v>5.0386050000000004</v>
      </c>
      <c r="R216" s="51">
        <f t="shared" si="37"/>
        <v>17.640000000000001</v>
      </c>
      <c r="S216" s="52">
        <f t="shared" si="38"/>
        <v>70.560000000000002</v>
      </c>
      <c r="T216" s="53">
        <f t="shared" si="39"/>
        <v>0.60916860916860915</v>
      </c>
    </row>
    <row r="217" ht="15.95" customHeight="1">
      <c r="A217" s="342" t="s">
        <v>485</v>
      </c>
      <c r="B217" s="392" t="s">
        <v>518</v>
      </c>
      <c r="C217" s="393" t="s">
        <v>557</v>
      </c>
      <c r="D217" s="394">
        <v>28</v>
      </c>
      <c r="E217" s="397">
        <v>198</v>
      </c>
      <c r="F217" s="396">
        <v>0.40000000000000002</v>
      </c>
      <c r="G217" s="44">
        <f t="shared" si="29"/>
        <v>118</v>
      </c>
      <c r="H217" s="45">
        <f t="shared" si="30"/>
        <v>17.2575</v>
      </c>
      <c r="I217" s="45">
        <f t="shared" si="31"/>
        <v>483.21000000000004</v>
      </c>
      <c r="J217" s="45">
        <f t="shared" si="32"/>
        <v>2.2434750000000001</v>
      </c>
      <c r="K217" s="46">
        <f t="shared" si="33"/>
        <v>420.39269999999999</v>
      </c>
      <c r="L217" s="47">
        <v>0.20000000000000001</v>
      </c>
      <c r="M217" s="48">
        <f t="shared" si="34"/>
        <v>84.078540000000004</v>
      </c>
      <c r="N217" s="49">
        <v>0.050000000000000003</v>
      </c>
      <c r="O217" s="50">
        <f t="shared" si="35"/>
        <v>21.019635000000001</v>
      </c>
      <c r="P217" s="49">
        <v>0.050000000000000003</v>
      </c>
      <c r="Q217" s="50">
        <f t="shared" si="36"/>
        <v>21.019635000000001</v>
      </c>
      <c r="R217" s="51">
        <f t="shared" si="37"/>
        <v>10.51</v>
      </c>
      <c r="S217" s="52">
        <f t="shared" si="38"/>
        <v>294.27999999999997</v>
      </c>
      <c r="T217" s="53">
        <f t="shared" si="39"/>
        <v>0.60901057511226997</v>
      </c>
    </row>
    <row r="218" ht="15.95" customHeight="1">
      <c r="A218" s="342" t="s">
        <v>485</v>
      </c>
      <c r="B218" s="392" t="s">
        <v>498</v>
      </c>
      <c r="C218" s="393" t="s">
        <v>558</v>
      </c>
      <c r="D218" s="394">
        <v>7</v>
      </c>
      <c r="E218" s="395">
        <v>348</v>
      </c>
      <c r="F218" s="396">
        <v>0.31</v>
      </c>
      <c r="G218" s="44">
        <f t="shared" si="29"/>
        <v>240</v>
      </c>
      <c r="H218" s="45">
        <f t="shared" si="30"/>
        <v>35.099999999999994</v>
      </c>
      <c r="I218" s="45">
        <f t="shared" si="31"/>
        <v>245.69999999999996</v>
      </c>
      <c r="J218" s="45">
        <f t="shared" si="32"/>
        <v>4.5629999999999997</v>
      </c>
      <c r="K218" s="46">
        <f t="shared" si="33"/>
        <v>213.75899999999996</v>
      </c>
      <c r="L218" s="47">
        <v>0.20000000000000001</v>
      </c>
      <c r="M218" s="48">
        <f t="shared" si="34"/>
        <v>42.751799999999996</v>
      </c>
      <c r="N218" s="49">
        <v>0.050000000000000003</v>
      </c>
      <c r="O218" s="50">
        <f t="shared" si="35"/>
        <v>10.687949999999999</v>
      </c>
      <c r="P218" s="49">
        <v>0.050000000000000003</v>
      </c>
      <c r="Q218" s="50">
        <f t="shared" si="36"/>
        <v>10.687949999999999</v>
      </c>
      <c r="R218" s="51">
        <f t="shared" si="37"/>
        <v>21.379999999999999</v>
      </c>
      <c r="S218" s="52">
        <f t="shared" si="38"/>
        <v>149.66</v>
      </c>
      <c r="T218" s="53">
        <f t="shared" si="39"/>
        <v>0.60911680911680921</v>
      </c>
    </row>
    <row r="219" ht="15.95" customHeight="1">
      <c r="A219" s="342" t="s">
        <v>485</v>
      </c>
      <c r="B219" s="392" t="s">
        <v>499</v>
      </c>
      <c r="C219" s="393" t="s">
        <v>559</v>
      </c>
      <c r="D219" s="394">
        <v>2</v>
      </c>
      <c r="E219" s="397">
        <v>448</v>
      </c>
      <c r="F219" s="396">
        <v>0</v>
      </c>
      <c r="G219" s="44">
        <f t="shared" si="29"/>
        <v>448</v>
      </c>
      <c r="H219" s="45">
        <f t="shared" si="30"/>
        <v>65.519999999999996</v>
      </c>
      <c r="I219" s="45">
        <f t="shared" si="31"/>
        <v>131.03999999999999</v>
      </c>
      <c r="J219" s="45">
        <f t="shared" si="32"/>
        <v>8.5175999999999998</v>
      </c>
      <c r="K219" s="46">
        <f t="shared" si="33"/>
        <v>114.00479999999999</v>
      </c>
      <c r="L219" s="47">
        <v>0.20000000000000001</v>
      </c>
      <c r="M219" s="48">
        <f t="shared" si="34"/>
        <v>22.80096</v>
      </c>
      <c r="N219" s="49">
        <v>0.050000000000000003</v>
      </c>
      <c r="O219" s="50">
        <f t="shared" si="35"/>
        <v>5.70024</v>
      </c>
      <c r="P219" s="49">
        <v>0.050000000000000003</v>
      </c>
      <c r="Q219" s="50">
        <f t="shared" si="36"/>
        <v>5.70024</v>
      </c>
      <c r="R219" s="51">
        <f t="shared" si="37"/>
        <v>39.899999999999999</v>
      </c>
      <c r="S219" s="52">
        <f t="shared" si="38"/>
        <v>79.799999999999997</v>
      </c>
      <c r="T219" s="53">
        <f t="shared" si="39"/>
        <v>0.60897435897435903</v>
      </c>
    </row>
    <row r="220" ht="15.95" customHeight="1">
      <c r="A220" s="342" t="s">
        <v>485</v>
      </c>
      <c r="B220" s="392" t="s">
        <v>499</v>
      </c>
      <c r="C220" s="393" t="s">
        <v>559</v>
      </c>
      <c r="D220" s="394">
        <v>38</v>
      </c>
      <c r="E220" s="397">
        <v>398</v>
      </c>
      <c r="F220" s="396">
        <v>0.32000000000000001</v>
      </c>
      <c r="G220" s="44">
        <f t="shared" si="29"/>
        <v>270</v>
      </c>
      <c r="H220" s="45">
        <f t="shared" si="30"/>
        <v>39.487499999999997</v>
      </c>
      <c r="I220" s="45">
        <f t="shared" si="31"/>
        <v>1500.5249999999999</v>
      </c>
      <c r="J220" s="45">
        <f t="shared" si="32"/>
        <v>5.133375</v>
      </c>
      <c r="K220" s="46">
        <f t="shared" si="33"/>
        <v>1305.4567499999998</v>
      </c>
      <c r="L220" s="47">
        <v>0.20000000000000001</v>
      </c>
      <c r="M220" s="48">
        <f t="shared" si="34"/>
        <v>261.09134999999998</v>
      </c>
      <c r="N220" s="49">
        <v>0.050000000000000003</v>
      </c>
      <c r="O220" s="50">
        <f t="shared" si="35"/>
        <v>65.272837499999994</v>
      </c>
      <c r="P220" s="49">
        <v>0.050000000000000003</v>
      </c>
      <c r="Q220" s="50">
        <f t="shared" si="36"/>
        <v>65.272837499999994</v>
      </c>
      <c r="R220" s="51">
        <f t="shared" si="37"/>
        <v>24.050000000000001</v>
      </c>
      <c r="S220" s="52">
        <f t="shared" si="38"/>
        <v>913.89999999999998</v>
      </c>
      <c r="T220" s="53">
        <f t="shared" si="39"/>
        <v>0.60905349794238683</v>
      </c>
    </row>
    <row r="221" ht="15.95" customHeight="1">
      <c r="A221" s="342" t="s">
        <v>485</v>
      </c>
      <c r="B221" s="392" t="s">
        <v>276</v>
      </c>
      <c r="C221" s="393" t="s">
        <v>277</v>
      </c>
      <c r="D221" s="394">
        <v>3</v>
      </c>
      <c r="E221" s="397">
        <v>248</v>
      </c>
      <c r="F221" s="396">
        <v>0.69999999999999996</v>
      </c>
      <c r="G221" s="44">
        <f t="shared" si="29"/>
        <v>74</v>
      </c>
      <c r="H221" s="45">
        <f t="shared" si="30"/>
        <v>10.8225</v>
      </c>
      <c r="I221" s="45">
        <f t="shared" si="31"/>
        <v>32.467500000000001</v>
      </c>
      <c r="J221" s="45">
        <f t="shared" si="32"/>
        <v>1.406925</v>
      </c>
      <c r="K221" s="46">
        <f t="shared" si="33"/>
        <v>28.246725000000001</v>
      </c>
      <c r="L221" s="47">
        <v>0.20000000000000001</v>
      </c>
      <c r="M221" s="48">
        <f t="shared" si="34"/>
        <v>5.6493450000000003</v>
      </c>
      <c r="N221" s="49">
        <v>0.050000000000000003</v>
      </c>
      <c r="O221" s="50">
        <f t="shared" si="35"/>
        <v>1.4123362500000001</v>
      </c>
      <c r="P221" s="49">
        <v>0.050000000000000003</v>
      </c>
      <c r="Q221" s="50">
        <f t="shared" si="36"/>
        <v>1.4123362500000001</v>
      </c>
      <c r="R221" s="51">
        <f t="shared" si="37"/>
        <v>6.5899999999999999</v>
      </c>
      <c r="S221" s="52">
        <f t="shared" si="38"/>
        <v>19.77</v>
      </c>
      <c r="T221" s="53">
        <f t="shared" si="39"/>
        <v>0.60891660891660893</v>
      </c>
    </row>
    <row r="222" ht="15.95" customHeight="1">
      <c r="A222" s="342" t="s">
        <v>485</v>
      </c>
      <c r="B222" s="392" t="s">
        <v>350</v>
      </c>
      <c r="C222" s="393" t="s">
        <v>279</v>
      </c>
      <c r="D222" s="394">
        <v>7</v>
      </c>
      <c r="E222" s="397">
        <v>348</v>
      </c>
      <c r="F222" s="396">
        <v>0.69999999999999996</v>
      </c>
      <c r="G222" s="44">
        <f t="shared" si="29"/>
        <v>104</v>
      </c>
      <c r="H222" s="45">
        <f t="shared" si="30"/>
        <v>15.209999999999999</v>
      </c>
      <c r="I222" s="45">
        <f t="shared" si="31"/>
        <v>106.47</v>
      </c>
      <c r="J222" s="45">
        <f t="shared" si="32"/>
        <v>1.9773000000000001</v>
      </c>
      <c r="K222" s="46">
        <f t="shared" si="33"/>
        <v>92.628900000000002</v>
      </c>
      <c r="L222" s="47">
        <v>0.20000000000000001</v>
      </c>
      <c r="M222" s="48">
        <f t="shared" si="34"/>
        <v>18.525780000000001</v>
      </c>
      <c r="N222" s="49">
        <v>0.050000000000000003</v>
      </c>
      <c r="O222" s="50">
        <f t="shared" si="35"/>
        <v>4.6314450000000003</v>
      </c>
      <c r="P222" s="49">
        <v>0.050000000000000003</v>
      </c>
      <c r="Q222" s="50">
        <f t="shared" si="36"/>
        <v>4.6314450000000003</v>
      </c>
      <c r="R222" s="51">
        <f t="shared" si="37"/>
        <v>9.2599999999999998</v>
      </c>
      <c r="S222" s="52">
        <f t="shared" si="38"/>
        <v>64.819999999999993</v>
      </c>
      <c r="T222" s="53">
        <f t="shared" si="39"/>
        <v>0.608809993425378</v>
      </c>
    </row>
    <row r="223" ht="15.95" customHeight="1">
      <c r="A223" s="342" t="s">
        <v>485</v>
      </c>
      <c r="B223" s="392" t="s">
        <v>351</v>
      </c>
      <c r="C223" s="393" t="s">
        <v>281</v>
      </c>
      <c r="D223" s="394">
        <v>61</v>
      </c>
      <c r="E223" s="397">
        <v>348</v>
      </c>
      <c r="F223" s="396">
        <v>0.59999999999999998</v>
      </c>
      <c r="G223" s="44">
        <f t="shared" si="29"/>
        <v>139</v>
      </c>
      <c r="H223" s="45">
        <f t="shared" si="30"/>
        <v>20.328749999999999</v>
      </c>
      <c r="I223" s="45">
        <f t="shared" si="31"/>
        <v>1240.05375</v>
      </c>
      <c r="J223" s="45">
        <f t="shared" si="32"/>
        <v>2.6427375</v>
      </c>
      <c r="K223" s="46">
        <f t="shared" si="33"/>
        <v>1078.8467625000001</v>
      </c>
      <c r="L223" s="47">
        <v>0.20000000000000001</v>
      </c>
      <c r="M223" s="48">
        <f t="shared" si="34"/>
        <v>215.76935250000002</v>
      </c>
      <c r="N223" s="49">
        <v>0.050000000000000003</v>
      </c>
      <c r="O223" s="50">
        <f t="shared" si="35"/>
        <v>53.942338125000006</v>
      </c>
      <c r="P223" s="49">
        <v>0.050000000000000003</v>
      </c>
      <c r="Q223" s="50">
        <f t="shared" si="36"/>
        <v>53.942338125000006</v>
      </c>
      <c r="R223" s="51">
        <f t="shared" si="37"/>
        <v>12.380000000000001</v>
      </c>
      <c r="S223" s="52">
        <f t="shared" si="38"/>
        <v>755.18000000000006</v>
      </c>
      <c r="T223" s="53">
        <f t="shared" si="39"/>
        <v>0.6089897312918896</v>
      </c>
    </row>
    <row r="224" ht="15.95" customHeight="1">
      <c r="A224" s="342" t="s">
        <v>485</v>
      </c>
      <c r="B224" s="392" t="s">
        <v>352</v>
      </c>
      <c r="C224" s="393" t="s">
        <v>283</v>
      </c>
      <c r="D224" s="394">
        <v>31</v>
      </c>
      <c r="E224" s="397">
        <v>498</v>
      </c>
      <c r="F224" s="396">
        <v>0.59999999999999998</v>
      </c>
      <c r="G224" s="44">
        <f t="shared" si="29"/>
        <v>199</v>
      </c>
      <c r="H224" s="45">
        <f t="shared" si="30"/>
        <v>29.103749999999998</v>
      </c>
      <c r="I224" s="45">
        <f t="shared" si="31"/>
        <v>902.21624999999995</v>
      </c>
      <c r="J224" s="45">
        <f t="shared" si="32"/>
        <v>3.7834874999999997</v>
      </c>
      <c r="K224" s="46">
        <f t="shared" si="33"/>
        <v>784.92813749999993</v>
      </c>
      <c r="L224" s="47">
        <v>0.20000000000000001</v>
      </c>
      <c r="M224" s="48">
        <f t="shared" si="34"/>
        <v>156.98562749999999</v>
      </c>
      <c r="N224" s="49">
        <v>0.050000000000000003</v>
      </c>
      <c r="O224" s="50">
        <f t="shared" si="35"/>
        <v>39.246406874999998</v>
      </c>
      <c r="P224" s="49">
        <v>0.050000000000000003</v>
      </c>
      <c r="Q224" s="50">
        <f t="shared" si="36"/>
        <v>39.246406874999998</v>
      </c>
      <c r="R224" s="51">
        <f t="shared" si="37"/>
        <v>17.719999999999999</v>
      </c>
      <c r="S224" s="52">
        <f t="shared" si="38"/>
        <v>549.31999999999994</v>
      </c>
      <c r="T224" s="53">
        <f t="shared" si="39"/>
        <v>0.60885624704720176</v>
      </c>
    </row>
    <row r="225" ht="15.95" customHeight="1">
      <c r="A225" s="342" t="s">
        <v>485</v>
      </c>
      <c r="B225" s="392" t="s">
        <v>314</v>
      </c>
      <c r="C225" s="393" t="s">
        <v>561</v>
      </c>
      <c r="D225" s="394">
        <v>4</v>
      </c>
      <c r="E225" s="397">
        <v>148</v>
      </c>
      <c r="F225" s="396">
        <v>0.34000000000000002</v>
      </c>
      <c r="G225" s="44">
        <f t="shared" si="29"/>
        <v>97</v>
      </c>
      <c r="H225" s="45">
        <f t="shared" si="30"/>
        <v>14.186249999999999</v>
      </c>
      <c r="I225" s="45">
        <f t="shared" si="31"/>
        <v>56.744999999999997</v>
      </c>
      <c r="J225" s="45">
        <f t="shared" si="32"/>
        <v>1.8442125</v>
      </c>
      <c r="K225" s="46">
        <f t="shared" si="33"/>
        <v>49.36815</v>
      </c>
      <c r="L225" s="47">
        <v>0.20000000000000001</v>
      </c>
      <c r="M225" s="48">
        <f t="shared" si="34"/>
        <v>9.8736300000000004</v>
      </c>
      <c r="N225" s="49">
        <v>0.050000000000000003</v>
      </c>
      <c r="O225" s="50">
        <f t="shared" si="35"/>
        <v>2.4684075000000001</v>
      </c>
      <c r="P225" s="49">
        <v>0.050000000000000003</v>
      </c>
      <c r="Q225" s="50">
        <f t="shared" si="36"/>
        <v>2.4684075000000001</v>
      </c>
      <c r="R225" s="51">
        <f t="shared" si="37"/>
        <v>8.6400000000000006</v>
      </c>
      <c r="S225" s="52">
        <f t="shared" si="38"/>
        <v>34.560000000000002</v>
      </c>
      <c r="T225" s="53">
        <f t="shared" si="39"/>
        <v>0.60904044409199054</v>
      </c>
    </row>
    <row r="226" ht="15.95" customHeight="1">
      <c r="A226" s="342" t="s">
        <v>485</v>
      </c>
      <c r="B226" s="392" t="s">
        <v>315</v>
      </c>
      <c r="C226" s="393" t="s">
        <v>562</v>
      </c>
      <c r="D226" s="394">
        <v>1</v>
      </c>
      <c r="E226" s="397">
        <v>198</v>
      </c>
      <c r="F226" s="396">
        <v>0.25</v>
      </c>
      <c r="G226" s="44">
        <f t="shared" si="29"/>
        <v>148</v>
      </c>
      <c r="H226" s="45">
        <f t="shared" si="30"/>
        <v>21.645</v>
      </c>
      <c r="I226" s="45">
        <f t="shared" si="31"/>
        <v>21.645</v>
      </c>
      <c r="J226" s="45">
        <f t="shared" si="32"/>
        <v>2.81385</v>
      </c>
      <c r="K226" s="46">
        <f t="shared" si="33"/>
        <v>18.831150000000001</v>
      </c>
      <c r="L226" s="47">
        <v>0.20000000000000001</v>
      </c>
      <c r="M226" s="48">
        <f t="shared" si="34"/>
        <v>3.7662300000000002</v>
      </c>
      <c r="N226" s="49">
        <v>0.050000000000000003</v>
      </c>
      <c r="O226" s="50">
        <f t="shared" si="35"/>
        <v>0.94155750000000005</v>
      </c>
      <c r="P226" s="49">
        <v>0.050000000000000003</v>
      </c>
      <c r="Q226" s="50">
        <f t="shared" si="36"/>
        <v>0.94155750000000005</v>
      </c>
      <c r="R226" s="51">
        <f t="shared" si="37"/>
        <v>13.18</v>
      </c>
      <c r="S226" s="52">
        <f t="shared" si="38"/>
        <v>13.18</v>
      </c>
      <c r="T226" s="53">
        <f t="shared" si="39"/>
        <v>0.60891660891660893</v>
      </c>
    </row>
    <row r="227" ht="15.95" customHeight="1">
      <c r="A227" s="342" t="s">
        <v>485</v>
      </c>
      <c r="B227" s="392" t="s">
        <v>284</v>
      </c>
      <c r="C227" s="393" t="s">
        <v>285</v>
      </c>
      <c r="D227" s="394">
        <v>6</v>
      </c>
      <c r="E227" s="397">
        <v>148</v>
      </c>
      <c r="F227" s="396">
        <v>0.75</v>
      </c>
      <c r="G227" s="44">
        <f t="shared" si="29"/>
        <v>37</v>
      </c>
      <c r="H227" s="45">
        <f t="shared" si="30"/>
        <v>5.4112499999999999</v>
      </c>
      <c r="I227" s="45">
        <f t="shared" si="31"/>
        <v>32.467500000000001</v>
      </c>
      <c r="J227" s="45">
        <f t="shared" si="32"/>
        <v>0.70346249999999999</v>
      </c>
      <c r="K227" s="46">
        <f t="shared" si="33"/>
        <v>28.246725000000001</v>
      </c>
      <c r="L227" s="47">
        <v>0.20000000000000001</v>
      </c>
      <c r="M227" s="48">
        <f t="shared" si="34"/>
        <v>5.6493450000000003</v>
      </c>
      <c r="N227" s="49">
        <v>0.050000000000000003</v>
      </c>
      <c r="O227" s="50">
        <f t="shared" si="35"/>
        <v>1.4123362500000001</v>
      </c>
      <c r="P227" s="49">
        <v>0.050000000000000003</v>
      </c>
      <c r="Q227" s="50">
        <f t="shared" si="36"/>
        <v>1.4123362500000001</v>
      </c>
      <c r="R227" s="51">
        <f t="shared" si="37"/>
        <v>3.2999999999999998</v>
      </c>
      <c r="S227" s="52">
        <f t="shared" si="38"/>
        <v>19.799999999999997</v>
      </c>
      <c r="T227" s="53">
        <f t="shared" si="39"/>
        <v>0.60984060984060973</v>
      </c>
    </row>
    <row r="228" ht="15.95" customHeight="1">
      <c r="A228" s="342" t="s">
        <v>485</v>
      </c>
      <c r="B228" s="392" t="s">
        <v>286</v>
      </c>
      <c r="C228" s="393" t="s">
        <v>287</v>
      </c>
      <c r="D228" s="394">
        <v>1</v>
      </c>
      <c r="E228" s="395">
        <v>198</v>
      </c>
      <c r="F228" s="396">
        <v>0.75</v>
      </c>
      <c r="G228" s="44">
        <f t="shared" si="29"/>
        <v>49</v>
      </c>
      <c r="H228" s="45">
        <f t="shared" si="30"/>
        <v>7.1662499999999998</v>
      </c>
      <c r="I228" s="45">
        <f t="shared" si="31"/>
        <v>7.1662499999999998</v>
      </c>
      <c r="J228" s="45">
        <f t="shared" si="32"/>
        <v>0.93161249999999995</v>
      </c>
      <c r="K228" s="46">
        <f t="shared" si="33"/>
        <v>6.2346374999999998</v>
      </c>
      <c r="L228" s="47">
        <v>0.20000000000000001</v>
      </c>
      <c r="M228" s="48">
        <f t="shared" si="34"/>
        <v>1.2469275</v>
      </c>
      <c r="N228" s="49">
        <v>0.050000000000000003</v>
      </c>
      <c r="O228" s="50">
        <f t="shared" si="35"/>
        <v>0.31173187499999999</v>
      </c>
      <c r="P228" s="49">
        <v>0.050000000000000003</v>
      </c>
      <c r="Q228" s="50">
        <f t="shared" si="36"/>
        <v>0.31173187499999999</v>
      </c>
      <c r="R228" s="51">
        <f t="shared" si="37"/>
        <v>4.3600000000000003</v>
      </c>
      <c r="S228" s="52">
        <f t="shared" si="38"/>
        <v>4.3600000000000003</v>
      </c>
      <c r="T228" s="53">
        <f t="shared" si="39"/>
        <v>0.60840746555032277</v>
      </c>
    </row>
    <row r="229" ht="15.95" customHeight="1">
      <c r="A229" s="349" t="s">
        <v>500</v>
      </c>
      <c r="B229" s="74"/>
      <c r="C229" s="350"/>
      <c r="D229" s="76">
        <f>SUM(D8:D228)</f>
        <v>23127</v>
      </c>
      <c r="E229" s="77"/>
      <c r="F229" s="78"/>
      <c r="G229" s="79"/>
      <c r="H229" s="80"/>
      <c r="I229" s="80">
        <f>SUM(I8:I228)</f>
        <v>358774.35750000027</v>
      </c>
      <c r="J229" s="81">
        <v>0.13</v>
      </c>
      <c r="K229" s="80">
        <f>SUM(K8:K228)</f>
        <v>312133.69102500007</v>
      </c>
      <c r="L229" s="81">
        <v>0.20000000000000001</v>
      </c>
      <c r="M229" s="82">
        <f>SUM(M8:M228)</f>
        <v>62426.738205000045</v>
      </c>
      <c r="N229" s="81">
        <f>O229/K229</f>
        <v>0.050000000000000024</v>
      </c>
      <c r="O229" s="80">
        <f>SUM(O8:O228)</f>
        <v>15606.684551250011</v>
      </c>
      <c r="P229" s="81">
        <f>Q229/K229</f>
        <v>0.050000000000000024</v>
      </c>
      <c r="Q229" s="82">
        <f>SUM(Q8:Q228)</f>
        <v>15606.684551250011</v>
      </c>
      <c r="R229" s="82"/>
      <c r="S229" s="80">
        <f>SUM(S8:S228)</f>
        <v>218491.58000000013</v>
      </c>
      <c r="T229" s="81">
        <v>0.60999999999999999</v>
      </c>
    </row>
    <row r="230" ht="15.95" customHeight="1">
      <c r="A230" s="351" t="s">
        <v>501</v>
      </c>
      <c r="B230" s="398" t="s">
        <v>26</v>
      </c>
      <c r="C230" s="399" t="s">
        <v>27</v>
      </c>
      <c r="D230" s="400">
        <v>4</v>
      </c>
      <c r="E230" s="401">
        <v>268</v>
      </c>
      <c r="F230" s="402">
        <v>0.83999999999999997</v>
      </c>
      <c r="G230" s="88">
        <f t="shared" ref="G230:G301" si="40">ROUNDDOWN(E230*(1-F230),0)</f>
        <v>42</v>
      </c>
      <c r="H230" s="89">
        <f t="shared" ref="H230:H254" si="41">G230*$C$6</f>
        <v>6.1425000000000001</v>
      </c>
      <c r="I230" s="89">
        <f t="shared" ref="I230:I301" si="42">H230*D230</f>
        <v>24.57</v>
      </c>
      <c r="J230" s="89">
        <f t="shared" ref="J230:J301" si="43">H230*0.13</f>
        <v>0.79852500000000004</v>
      </c>
      <c r="K230" s="90">
        <f t="shared" ref="K230:K301" si="44">(H230-J230)*D230</f>
        <v>21.375900000000001</v>
      </c>
      <c r="L230" s="91">
        <v>0.20000000000000001</v>
      </c>
      <c r="M230" s="92">
        <f t="shared" ref="M230:M301" si="45">K230*L230</f>
        <v>4.2751800000000006</v>
      </c>
      <c r="N230" s="93">
        <v>0.050000000000000003</v>
      </c>
      <c r="O230" s="94">
        <f>K230*N230</f>
        <v>1.0687950000000002</v>
      </c>
      <c r="P230" s="93">
        <v>0.050000000000000003</v>
      </c>
      <c r="Q230" s="94">
        <f t="shared" ref="Q230:Q301" si="46">K230*P230</f>
        <v>1.0687950000000002</v>
      </c>
      <c r="R230" s="95">
        <f t="shared" ref="R230:R301" si="47">IFERROR(ROUND((K230-M230-O230-Q230)/D230,2),0)</f>
        <v>3.7400000000000002</v>
      </c>
      <c r="S230" s="96">
        <f t="shared" ref="S230:S301" si="48">+D230*R230</f>
        <v>14.960000000000001</v>
      </c>
      <c r="T230" s="97">
        <f t="shared" ref="T230:T301" si="49">S230/I230</f>
        <v>0.60887260887260886</v>
      </c>
    </row>
    <row r="231" ht="15.95" customHeight="1">
      <c r="A231" s="351" t="s">
        <v>501</v>
      </c>
      <c r="B231" s="398" t="s">
        <v>329</v>
      </c>
      <c r="C231" s="399" t="s">
        <v>31</v>
      </c>
      <c r="D231" s="400">
        <v>2</v>
      </c>
      <c r="E231" s="401">
        <v>498</v>
      </c>
      <c r="F231" s="402">
        <v>0.80000000000000004</v>
      </c>
      <c r="G231" s="88">
        <f t="shared" si="40"/>
        <v>99</v>
      </c>
      <c r="H231" s="89">
        <f t="shared" si="41"/>
        <v>14.47875</v>
      </c>
      <c r="I231" s="89">
        <f t="shared" si="42"/>
        <v>28.9575</v>
      </c>
      <c r="J231" s="89">
        <f t="shared" si="43"/>
        <v>1.8822375</v>
      </c>
      <c r="K231" s="90">
        <f t="shared" si="44"/>
        <v>25.193024999999999</v>
      </c>
      <c r="L231" s="91">
        <v>0.20000000000000001</v>
      </c>
      <c r="M231" s="92">
        <f t="shared" si="45"/>
        <v>5.0386050000000004</v>
      </c>
      <c r="N231" s="93">
        <v>0.050000000000000003</v>
      </c>
      <c r="O231" s="94">
        <f>K231*N231</f>
        <v>1.2596512500000001</v>
      </c>
      <c r="P231" s="93">
        <v>0.050000000000000003</v>
      </c>
      <c r="Q231" s="94">
        <f t="shared" si="46"/>
        <v>1.2596512500000001</v>
      </c>
      <c r="R231" s="95">
        <f t="shared" si="47"/>
        <v>8.8200000000000003</v>
      </c>
      <c r="S231" s="96">
        <f t="shared" si="48"/>
        <v>17.640000000000001</v>
      </c>
      <c r="T231" s="97">
        <f t="shared" si="49"/>
        <v>0.60916860916860915</v>
      </c>
    </row>
    <row r="232" ht="15.95" customHeight="1">
      <c r="A232" s="351" t="s">
        <v>501</v>
      </c>
      <c r="B232" s="398" t="s">
        <v>32</v>
      </c>
      <c r="C232" s="399" t="s">
        <v>33</v>
      </c>
      <c r="D232" s="400">
        <v>1</v>
      </c>
      <c r="E232" s="401">
        <v>298</v>
      </c>
      <c r="F232" s="402">
        <v>0</v>
      </c>
      <c r="G232" s="88">
        <f t="shared" si="40"/>
        <v>298</v>
      </c>
      <c r="H232" s="89">
        <f t="shared" si="41"/>
        <v>43.582499999999996</v>
      </c>
      <c r="I232" s="89">
        <f t="shared" si="42"/>
        <v>43.582499999999996</v>
      </c>
      <c r="J232" s="89">
        <f t="shared" si="43"/>
        <v>5.6657249999999992</v>
      </c>
      <c r="K232" s="90">
        <f t="shared" si="44"/>
        <v>37.916774999999994</v>
      </c>
      <c r="L232" s="91">
        <v>0.20000000000000001</v>
      </c>
      <c r="M232" s="92">
        <f t="shared" si="45"/>
        <v>7.5833549999999992</v>
      </c>
      <c r="N232" s="93">
        <v>0.050000000000000003</v>
      </c>
      <c r="O232" s="94">
        <f>K232*N232</f>
        <v>1.8958387499999998</v>
      </c>
      <c r="P232" s="93">
        <v>0.050000000000000003</v>
      </c>
      <c r="Q232" s="94">
        <f t="shared" si="46"/>
        <v>1.8958387499999998</v>
      </c>
      <c r="R232" s="95">
        <f t="shared" si="47"/>
        <v>26.539999999999999</v>
      </c>
      <c r="S232" s="96">
        <f t="shared" si="48"/>
        <v>26.539999999999999</v>
      </c>
      <c r="T232" s="97">
        <f t="shared" si="49"/>
        <v>0.60896001835599156</v>
      </c>
    </row>
    <row r="233" ht="15.95" customHeight="1">
      <c r="A233" s="351" t="s">
        <v>501</v>
      </c>
      <c r="B233" s="398" t="s">
        <v>24</v>
      </c>
      <c r="C233" s="399" t="s">
        <v>25</v>
      </c>
      <c r="D233" s="400">
        <v>2</v>
      </c>
      <c r="E233" s="401">
        <v>278</v>
      </c>
      <c r="F233" s="402">
        <v>0.90000000000000002</v>
      </c>
      <c r="G233" s="88">
        <f t="shared" si="40"/>
        <v>27</v>
      </c>
      <c r="H233" s="89">
        <f t="shared" si="41"/>
        <v>3.9487499999999995</v>
      </c>
      <c r="I233" s="89">
        <f t="shared" si="42"/>
        <v>7.8974999999999991</v>
      </c>
      <c r="J233" s="89">
        <f t="shared" si="43"/>
        <v>0.5133375</v>
      </c>
      <c r="K233" s="90">
        <f t="shared" si="44"/>
        <v>6.8708249999999991</v>
      </c>
      <c r="L233" s="91">
        <v>0.20000000000000001</v>
      </c>
      <c r="M233" s="92">
        <f t="shared" si="45"/>
        <v>1.3741649999999999</v>
      </c>
      <c r="N233" s="93">
        <v>0.050000000000000003</v>
      </c>
      <c r="O233" s="94">
        <f>K233*N233</f>
        <v>0.34354124999999996</v>
      </c>
      <c r="P233" s="93">
        <v>0.050000000000000003</v>
      </c>
      <c r="Q233" s="94">
        <f t="shared" si="46"/>
        <v>0.34354124999999996</v>
      </c>
      <c r="R233" s="95">
        <f t="shared" si="47"/>
        <v>2.3999999999999999</v>
      </c>
      <c r="S233" s="96">
        <f t="shared" si="48"/>
        <v>4.7999999999999998</v>
      </c>
      <c r="T233" s="97">
        <f t="shared" si="49"/>
        <v>0.60778727445394121</v>
      </c>
    </row>
    <row r="234" ht="15.95" customHeight="1">
      <c r="A234" s="351" t="s">
        <v>501</v>
      </c>
      <c r="B234" s="398" t="s">
        <v>36</v>
      </c>
      <c r="C234" s="403" t="s">
        <v>37</v>
      </c>
      <c r="D234" s="400">
        <v>1</v>
      </c>
      <c r="E234" s="401">
        <v>248</v>
      </c>
      <c r="F234" s="402">
        <v>0.59999999999999998</v>
      </c>
      <c r="G234" s="88">
        <f t="shared" si="40"/>
        <v>99</v>
      </c>
      <c r="H234" s="89">
        <f t="shared" si="41"/>
        <v>14.47875</v>
      </c>
      <c r="I234" s="89">
        <f t="shared" si="42"/>
        <v>14.47875</v>
      </c>
      <c r="J234" s="89">
        <f t="shared" si="43"/>
        <v>1.8822375</v>
      </c>
      <c r="K234" s="90">
        <f t="shared" si="44"/>
        <v>12.596512499999999</v>
      </c>
      <c r="L234" s="91">
        <v>0.20000000000000001</v>
      </c>
      <c r="M234" s="92">
        <f t="shared" si="45"/>
        <v>2.5193025000000002</v>
      </c>
      <c r="N234" s="93">
        <v>0.050000000000000003</v>
      </c>
      <c r="O234" s="94">
        <f>K234*N234</f>
        <v>0.62982562500000006</v>
      </c>
      <c r="P234" s="93">
        <v>0.050000000000000003</v>
      </c>
      <c r="Q234" s="94">
        <f t="shared" si="46"/>
        <v>0.62982562500000006</v>
      </c>
      <c r="R234" s="95">
        <f t="shared" si="47"/>
        <v>8.8200000000000003</v>
      </c>
      <c r="S234" s="96">
        <f t="shared" si="48"/>
        <v>8.8200000000000003</v>
      </c>
      <c r="T234" s="97">
        <f t="shared" si="49"/>
        <v>0.60916860916860915</v>
      </c>
    </row>
    <row r="235" ht="15.95" customHeight="1">
      <c r="A235" s="351" t="s">
        <v>501</v>
      </c>
      <c r="B235" s="398" t="s">
        <v>48</v>
      </c>
      <c r="C235" s="403" t="s">
        <v>49</v>
      </c>
      <c r="D235" s="400">
        <v>1</v>
      </c>
      <c r="E235" s="401">
        <v>268</v>
      </c>
      <c r="F235" s="402">
        <v>0.84999999999999998</v>
      </c>
      <c r="G235" s="88">
        <f t="shared" si="40"/>
        <v>40</v>
      </c>
      <c r="H235" s="89">
        <f t="shared" si="41"/>
        <v>5.8499999999999996</v>
      </c>
      <c r="I235" s="89">
        <f t="shared" si="42"/>
        <v>5.8499999999999996</v>
      </c>
      <c r="J235" s="89">
        <f t="shared" si="43"/>
        <v>0.76049999999999995</v>
      </c>
      <c r="K235" s="90">
        <f t="shared" si="44"/>
        <v>5.0894999999999992</v>
      </c>
      <c r="L235" s="91">
        <v>0.20000000000000001</v>
      </c>
      <c r="M235" s="92">
        <f t="shared" si="45"/>
        <v>1.0178999999999998</v>
      </c>
      <c r="N235" s="93">
        <v>0.050000000000000003</v>
      </c>
      <c r="O235" s="94">
        <f>K235*N235</f>
        <v>0.25447499999999995</v>
      </c>
      <c r="P235" s="93">
        <v>0.050000000000000003</v>
      </c>
      <c r="Q235" s="94">
        <f t="shared" si="46"/>
        <v>0.25447499999999995</v>
      </c>
      <c r="R235" s="95">
        <f t="shared" si="47"/>
        <v>3.5600000000000001</v>
      </c>
      <c r="S235" s="96">
        <f t="shared" si="48"/>
        <v>3.5600000000000001</v>
      </c>
      <c r="T235" s="97">
        <f t="shared" si="49"/>
        <v>0.60854700854700861</v>
      </c>
    </row>
    <row r="236" ht="15.95" customHeight="1">
      <c r="A236" s="351" t="s">
        <v>501</v>
      </c>
      <c r="B236" s="398" t="s">
        <v>50</v>
      </c>
      <c r="C236" s="403" t="s">
        <v>51</v>
      </c>
      <c r="D236" s="400">
        <v>7</v>
      </c>
      <c r="E236" s="401">
        <v>368</v>
      </c>
      <c r="F236" s="402">
        <v>0.84999999999999998</v>
      </c>
      <c r="G236" s="88">
        <f t="shared" si="40"/>
        <v>55</v>
      </c>
      <c r="H236" s="89">
        <f t="shared" si="41"/>
        <v>8.0437499999999993</v>
      </c>
      <c r="I236" s="89">
        <f t="shared" si="42"/>
        <v>56.306249999999991</v>
      </c>
      <c r="J236" s="89">
        <f t="shared" si="43"/>
        <v>1.0456874999999999</v>
      </c>
      <c r="K236" s="90">
        <f t="shared" si="44"/>
        <v>48.986437499999994</v>
      </c>
      <c r="L236" s="91">
        <v>0.20000000000000001</v>
      </c>
      <c r="M236" s="92">
        <f t="shared" si="45"/>
        <v>9.7972874999999995</v>
      </c>
      <c r="N236" s="93">
        <v>0.050000000000000003</v>
      </c>
      <c r="O236" s="94">
        <f>K236*N236</f>
        <v>2.4493218749999999</v>
      </c>
      <c r="P236" s="93">
        <v>0.050000000000000003</v>
      </c>
      <c r="Q236" s="94">
        <f t="shared" si="46"/>
        <v>2.4493218749999999</v>
      </c>
      <c r="R236" s="95">
        <f t="shared" si="47"/>
        <v>4.9000000000000004</v>
      </c>
      <c r="S236" s="96">
        <f t="shared" si="48"/>
        <v>34.300000000000004</v>
      </c>
      <c r="T236" s="97">
        <f t="shared" si="49"/>
        <v>0.60916860916860938</v>
      </c>
    </row>
    <row r="237" ht="15.95" customHeight="1">
      <c r="A237" s="351" t="s">
        <v>501</v>
      </c>
      <c r="B237" s="398" t="s">
        <v>566</v>
      </c>
      <c r="C237" s="404" t="s">
        <v>567</v>
      </c>
      <c r="D237" s="400">
        <v>5</v>
      </c>
      <c r="E237" s="401">
        <v>268</v>
      </c>
      <c r="F237" s="402">
        <v>0.25</v>
      </c>
      <c r="G237" s="88">
        <f t="shared" si="40"/>
        <v>201</v>
      </c>
      <c r="H237" s="89">
        <f t="shared" si="41"/>
        <v>29.396249999999998</v>
      </c>
      <c r="I237" s="89">
        <f t="shared" si="42"/>
        <v>146.98124999999999</v>
      </c>
      <c r="J237" s="89">
        <f t="shared" si="43"/>
        <v>3.8215124999999999</v>
      </c>
      <c r="K237" s="90">
        <f t="shared" si="44"/>
        <v>127.87368749999999</v>
      </c>
      <c r="L237" s="91">
        <v>0.20000000000000001</v>
      </c>
      <c r="M237" s="92">
        <f t="shared" si="45"/>
        <v>25.574737499999998</v>
      </c>
      <c r="N237" s="93">
        <v>0.050000000000000003</v>
      </c>
      <c r="O237" s="94">
        <f>K237*N237</f>
        <v>6.3936843749999994</v>
      </c>
      <c r="P237" s="93">
        <v>0.050000000000000003</v>
      </c>
      <c r="Q237" s="94">
        <f t="shared" si="46"/>
        <v>6.3936843749999994</v>
      </c>
      <c r="R237" s="95">
        <f t="shared" si="47"/>
        <v>17.899999999999999</v>
      </c>
      <c r="S237" s="96">
        <f t="shared" si="48"/>
        <v>89.5</v>
      </c>
      <c r="T237" s="97">
        <f t="shared" si="49"/>
        <v>0.6089212059361313</v>
      </c>
    </row>
    <row r="238" ht="15.95" customHeight="1">
      <c r="A238" s="351" t="s">
        <v>501</v>
      </c>
      <c r="B238" s="398" t="s">
        <v>568</v>
      </c>
      <c r="C238" s="404" t="s">
        <v>569</v>
      </c>
      <c r="D238" s="400">
        <v>2</v>
      </c>
      <c r="E238" s="401">
        <v>398</v>
      </c>
      <c r="F238" s="402">
        <v>0.25</v>
      </c>
      <c r="G238" s="88">
        <f t="shared" si="40"/>
        <v>298</v>
      </c>
      <c r="H238" s="89">
        <f t="shared" si="41"/>
        <v>43.582499999999996</v>
      </c>
      <c r="I238" s="89">
        <f t="shared" si="42"/>
        <v>87.164999999999992</v>
      </c>
      <c r="J238" s="89">
        <f t="shared" si="43"/>
        <v>5.6657249999999992</v>
      </c>
      <c r="K238" s="90">
        <f t="shared" si="44"/>
        <v>75.833549999999988</v>
      </c>
      <c r="L238" s="91">
        <v>0.20000000000000001</v>
      </c>
      <c r="M238" s="92">
        <f t="shared" si="45"/>
        <v>15.166709999999998</v>
      </c>
      <c r="N238" s="93">
        <v>0.050000000000000003</v>
      </c>
      <c r="O238" s="94">
        <f>K238*N238</f>
        <v>3.7916774999999996</v>
      </c>
      <c r="P238" s="93">
        <v>0.050000000000000003</v>
      </c>
      <c r="Q238" s="94">
        <f t="shared" si="46"/>
        <v>3.7916774999999996</v>
      </c>
      <c r="R238" s="95">
        <f t="shared" si="47"/>
        <v>26.539999999999999</v>
      </c>
      <c r="S238" s="96">
        <f t="shared" si="48"/>
        <v>53.079999999999998</v>
      </c>
      <c r="T238" s="97">
        <f t="shared" si="49"/>
        <v>0.60896001835599156</v>
      </c>
    </row>
    <row r="239" ht="15.95" customHeight="1">
      <c r="A239" s="351" t="s">
        <v>501</v>
      </c>
      <c r="B239" s="398" t="s">
        <v>44</v>
      </c>
      <c r="C239" s="403" t="s">
        <v>45</v>
      </c>
      <c r="D239" s="400">
        <v>1</v>
      </c>
      <c r="E239" s="401">
        <v>298</v>
      </c>
      <c r="F239" s="402">
        <v>0.83999999999999997</v>
      </c>
      <c r="G239" s="88">
        <f t="shared" si="40"/>
        <v>47</v>
      </c>
      <c r="H239" s="89">
        <f t="shared" si="41"/>
        <v>6.8737499999999994</v>
      </c>
      <c r="I239" s="89">
        <f t="shared" si="42"/>
        <v>6.8737499999999994</v>
      </c>
      <c r="J239" s="89">
        <f t="shared" si="43"/>
        <v>0.89358749999999998</v>
      </c>
      <c r="K239" s="90">
        <f t="shared" si="44"/>
        <v>5.9801624999999996</v>
      </c>
      <c r="L239" s="91">
        <v>0.20000000000000001</v>
      </c>
      <c r="M239" s="92">
        <f t="shared" si="45"/>
        <v>1.1960325000000001</v>
      </c>
      <c r="N239" s="93">
        <v>0.050000000000000003</v>
      </c>
      <c r="O239" s="94">
        <f>K239*N239</f>
        <v>0.29900812500000001</v>
      </c>
      <c r="P239" s="93">
        <v>0.050000000000000003</v>
      </c>
      <c r="Q239" s="94">
        <f t="shared" si="46"/>
        <v>0.29900812500000001</v>
      </c>
      <c r="R239" s="95">
        <f t="shared" si="47"/>
        <v>4.1900000000000004</v>
      </c>
      <c r="S239" s="96">
        <f t="shared" si="48"/>
        <v>4.1900000000000004</v>
      </c>
      <c r="T239" s="97">
        <f t="shared" si="49"/>
        <v>0.60956537552282242</v>
      </c>
    </row>
    <row r="240" ht="15.95" customHeight="1">
      <c r="A240" s="351" t="s">
        <v>501</v>
      </c>
      <c r="B240" s="398" t="s">
        <v>46</v>
      </c>
      <c r="C240" s="403" t="s">
        <v>47</v>
      </c>
      <c r="D240" s="400">
        <v>4</v>
      </c>
      <c r="E240" s="401">
        <v>398</v>
      </c>
      <c r="F240" s="402">
        <v>0.81999999999999995</v>
      </c>
      <c r="G240" s="88">
        <f t="shared" si="40"/>
        <v>71</v>
      </c>
      <c r="H240" s="89">
        <f t="shared" si="41"/>
        <v>10.383749999999999</v>
      </c>
      <c r="I240" s="89">
        <f t="shared" si="42"/>
        <v>41.534999999999997</v>
      </c>
      <c r="J240" s="89">
        <f t="shared" si="43"/>
        <v>1.3498874999999999</v>
      </c>
      <c r="K240" s="90">
        <f t="shared" si="44"/>
        <v>36.135449999999999</v>
      </c>
      <c r="L240" s="91">
        <v>0.20000000000000001</v>
      </c>
      <c r="M240" s="92">
        <f t="shared" si="45"/>
        <v>7.2270900000000005</v>
      </c>
      <c r="N240" s="93">
        <v>0.050000000000000003</v>
      </c>
      <c r="O240" s="94">
        <f>K240*N240</f>
        <v>1.8067725000000001</v>
      </c>
      <c r="P240" s="93">
        <v>0.050000000000000003</v>
      </c>
      <c r="Q240" s="94">
        <f t="shared" si="46"/>
        <v>1.8067725000000001</v>
      </c>
      <c r="R240" s="95">
        <f t="shared" si="47"/>
        <v>6.3200000000000003</v>
      </c>
      <c r="S240" s="96">
        <f t="shared" si="48"/>
        <v>25.280000000000001</v>
      </c>
      <c r="T240" s="97">
        <f t="shared" si="49"/>
        <v>0.60864331286866502</v>
      </c>
    </row>
    <row r="241" ht="15.95" customHeight="1">
      <c r="A241" s="351" t="s">
        <v>501</v>
      </c>
      <c r="B241" s="398" t="s">
        <v>60</v>
      </c>
      <c r="C241" s="403" t="s">
        <v>61</v>
      </c>
      <c r="D241" s="400">
        <v>32</v>
      </c>
      <c r="E241" s="401">
        <v>398</v>
      </c>
      <c r="F241" s="402">
        <v>0.5</v>
      </c>
      <c r="G241" s="88">
        <f t="shared" si="40"/>
        <v>199</v>
      </c>
      <c r="H241" s="89">
        <f t="shared" si="41"/>
        <v>29.103749999999998</v>
      </c>
      <c r="I241" s="89">
        <f t="shared" si="42"/>
        <v>931.31999999999994</v>
      </c>
      <c r="J241" s="89">
        <f t="shared" si="43"/>
        <v>3.7834874999999997</v>
      </c>
      <c r="K241" s="90">
        <f t="shared" si="44"/>
        <v>810.24839999999995</v>
      </c>
      <c r="L241" s="91">
        <v>0.20000000000000001</v>
      </c>
      <c r="M241" s="92">
        <f t="shared" si="45"/>
        <v>162.04968</v>
      </c>
      <c r="N241" s="93">
        <v>0.050000000000000003</v>
      </c>
      <c r="O241" s="94">
        <f>K241*N241</f>
        <v>40.512419999999999</v>
      </c>
      <c r="P241" s="93">
        <v>0.050000000000000003</v>
      </c>
      <c r="Q241" s="94">
        <f t="shared" si="46"/>
        <v>40.512419999999999</v>
      </c>
      <c r="R241" s="95">
        <f t="shared" si="47"/>
        <v>17.719999999999999</v>
      </c>
      <c r="S241" s="96">
        <f t="shared" si="48"/>
        <v>567.03999999999996</v>
      </c>
      <c r="T241" s="97">
        <f t="shared" si="49"/>
        <v>0.60885624704720187</v>
      </c>
    </row>
    <row r="242" ht="15.95" customHeight="1">
      <c r="A242" s="351" t="s">
        <v>501</v>
      </c>
      <c r="B242" s="398" t="s">
        <v>54</v>
      </c>
      <c r="C242" s="403" t="s">
        <v>55</v>
      </c>
      <c r="D242" s="400">
        <v>3</v>
      </c>
      <c r="E242" s="401">
        <v>158</v>
      </c>
      <c r="F242" s="402">
        <v>0</v>
      </c>
      <c r="G242" s="88">
        <f t="shared" si="40"/>
        <v>158</v>
      </c>
      <c r="H242" s="89">
        <f t="shared" si="41"/>
        <v>23.107499999999998</v>
      </c>
      <c r="I242" s="89">
        <f t="shared" si="42"/>
        <v>69.322499999999991</v>
      </c>
      <c r="J242" s="89">
        <f t="shared" si="43"/>
        <v>3.0039750000000001</v>
      </c>
      <c r="K242" s="90">
        <f t="shared" si="44"/>
        <v>60.310574999999993</v>
      </c>
      <c r="L242" s="91">
        <v>0.20000000000000001</v>
      </c>
      <c r="M242" s="92">
        <f t="shared" si="45"/>
        <v>12.062114999999999</v>
      </c>
      <c r="N242" s="93">
        <v>0.050000000000000003</v>
      </c>
      <c r="O242" s="94">
        <f>K242*N242</f>
        <v>3.0155287499999996</v>
      </c>
      <c r="P242" s="93">
        <v>0.050000000000000003</v>
      </c>
      <c r="Q242" s="94">
        <f t="shared" si="46"/>
        <v>3.0155287499999996</v>
      </c>
      <c r="R242" s="95">
        <f t="shared" si="47"/>
        <v>14.07</v>
      </c>
      <c r="S242" s="96">
        <f t="shared" si="48"/>
        <v>42.210000000000001</v>
      </c>
      <c r="T242" s="97">
        <f t="shared" si="49"/>
        <v>0.60889321648815331</v>
      </c>
    </row>
    <row r="243" ht="15.95" customHeight="1">
      <c r="A243" s="351" t="s">
        <v>501</v>
      </c>
      <c r="B243" s="398" t="s">
        <v>54</v>
      </c>
      <c r="C243" s="403" t="s">
        <v>55</v>
      </c>
      <c r="D243" s="400">
        <v>1450</v>
      </c>
      <c r="E243" s="401">
        <v>158</v>
      </c>
      <c r="F243" s="402">
        <v>0.5</v>
      </c>
      <c r="G243" s="88">
        <f t="shared" si="40"/>
        <v>79</v>
      </c>
      <c r="H243" s="89">
        <f t="shared" si="41"/>
        <v>11.553749999999999</v>
      </c>
      <c r="I243" s="89">
        <f t="shared" si="42"/>
        <v>16752.9375</v>
      </c>
      <c r="J243" s="89">
        <f t="shared" si="43"/>
        <v>1.5019875</v>
      </c>
      <c r="K243" s="90">
        <f t="shared" si="44"/>
        <v>14575.055624999999</v>
      </c>
      <c r="L243" s="91">
        <v>0.20000000000000001</v>
      </c>
      <c r="M243" s="92">
        <f t="shared" si="45"/>
        <v>2915.011125</v>
      </c>
      <c r="N243" s="93">
        <v>0.050000000000000003</v>
      </c>
      <c r="O243" s="94">
        <f>K243*N243</f>
        <v>728.75278125</v>
      </c>
      <c r="P243" s="93">
        <v>0.050000000000000003</v>
      </c>
      <c r="Q243" s="94">
        <f t="shared" si="46"/>
        <v>728.75278125</v>
      </c>
      <c r="R243" s="95">
        <f t="shared" si="47"/>
        <v>7.04</v>
      </c>
      <c r="S243" s="96">
        <f t="shared" si="48"/>
        <v>10208</v>
      </c>
      <c r="T243" s="97">
        <f t="shared" si="49"/>
        <v>0.60932597641458397</v>
      </c>
    </row>
    <row r="244" ht="15.95" customHeight="1">
      <c r="A244" s="351" t="s">
        <v>501</v>
      </c>
      <c r="B244" s="398" t="s">
        <v>334</v>
      </c>
      <c r="C244" s="403" t="s">
        <v>57</v>
      </c>
      <c r="D244" s="400">
        <v>9</v>
      </c>
      <c r="E244" s="401">
        <v>268</v>
      </c>
      <c r="F244" s="402">
        <v>0.5</v>
      </c>
      <c r="G244" s="88">
        <f t="shared" si="40"/>
        <v>134</v>
      </c>
      <c r="H244" s="89">
        <f t="shared" si="41"/>
        <v>19.5975</v>
      </c>
      <c r="I244" s="89">
        <f t="shared" si="42"/>
        <v>176.3775</v>
      </c>
      <c r="J244" s="89">
        <f t="shared" si="43"/>
        <v>2.5476749999999999</v>
      </c>
      <c r="K244" s="90">
        <f t="shared" si="44"/>
        <v>153.44842499999999</v>
      </c>
      <c r="L244" s="91">
        <v>0.20000000000000001</v>
      </c>
      <c r="M244" s="92">
        <f t="shared" si="45"/>
        <v>30.689684999999997</v>
      </c>
      <c r="N244" s="93">
        <v>0.050000000000000003</v>
      </c>
      <c r="O244" s="94">
        <f>K244*N244</f>
        <v>7.6724212499999993</v>
      </c>
      <c r="P244" s="93">
        <v>0.050000000000000003</v>
      </c>
      <c r="Q244" s="94">
        <f t="shared" si="46"/>
        <v>7.6724212499999993</v>
      </c>
      <c r="R244" s="95">
        <f t="shared" si="47"/>
        <v>11.93</v>
      </c>
      <c r="S244" s="96">
        <f t="shared" si="48"/>
        <v>107.37</v>
      </c>
      <c r="T244" s="97">
        <f t="shared" si="49"/>
        <v>0.60875111621380285</v>
      </c>
    </row>
    <row r="245" ht="15.95" customHeight="1">
      <c r="A245" s="351" t="s">
        <v>501</v>
      </c>
      <c r="B245" s="398" t="s">
        <v>334</v>
      </c>
      <c r="C245" s="403" t="s">
        <v>57</v>
      </c>
      <c r="D245" s="400">
        <v>1</v>
      </c>
      <c r="E245" s="401">
        <v>268</v>
      </c>
      <c r="F245" s="402">
        <v>0</v>
      </c>
      <c r="G245" s="88">
        <f t="shared" si="40"/>
        <v>268</v>
      </c>
      <c r="H245" s="89">
        <f t="shared" si="41"/>
        <v>39.195</v>
      </c>
      <c r="I245" s="89">
        <f t="shared" si="42"/>
        <v>39.195</v>
      </c>
      <c r="J245" s="89">
        <f t="shared" si="43"/>
        <v>5.0953499999999998</v>
      </c>
      <c r="K245" s="90">
        <f t="shared" si="44"/>
        <v>34.099649999999997</v>
      </c>
      <c r="L245" s="91">
        <v>0.20000000000000001</v>
      </c>
      <c r="M245" s="92">
        <f t="shared" si="45"/>
        <v>6.8199299999999994</v>
      </c>
      <c r="N245" s="93">
        <v>0.050000000000000003</v>
      </c>
      <c r="O245" s="94">
        <f>K245*N245</f>
        <v>1.7049824999999998</v>
      </c>
      <c r="P245" s="93">
        <v>0.050000000000000003</v>
      </c>
      <c r="Q245" s="94">
        <f t="shared" si="46"/>
        <v>1.7049824999999998</v>
      </c>
      <c r="R245" s="95">
        <f t="shared" si="47"/>
        <v>23.870000000000001</v>
      </c>
      <c r="S245" s="96">
        <f t="shared" si="48"/>
        <v>23.870000000000001</v>
      </c>
      <c r="T245" s="97">
        <f t="shared" si="49"/>
        <v>0.60900625079729565</v>
      </c>
    </row>
    <row r="246" ht="15.95" customHeight="1">
      <c r="A246" s="351" t="s">
        <v>501</v>
      </c>
      <c r="B246" s="398" t="s">
        <v>521</v>
      </c>
      <c r="C246" s="403" t="s">
        <v>53</v>
      </c>
      <c r="D246" s="400">
        <v>1</v>
      </c>
      <c r="E246" s="401">
        <v>198</v>
      </c>
      <c r="F246" s="402">
        <v>0</v>
      </c>
      <c r="G246" s="88">
        <f t="shared" si="40"/>
        <v>198</v>
      </c>
      <c r="H246" s="89">
        <f t="shared" si="41"/>
        <v>28.9575</v>
      </c>
      <c r="I246" s="89">
        <f t="shared" si="42"/>
        <v>28.9575</v>
      </c>
      <c r="J246" s="89">
        <f t="shared" si="43"/>
        <v>3.764475</v>
      </c>
      <c r="K246" s="90">
        <f t="shared" si="44"/>
        <v>25.193024999999999</v>
      </c>
      <c r="L246" s="91">
        <v>0.20000000000000001</v>
      </c>
      <c r="M246" s="92">
        <f t="shared" si="45"/>
        <v>5.0386050000000004</v>
      </c>
      <c r="N246" s="93">
        <v>0.050000000000000003</v>
      </c>
      <c r="O246" s="94">
        <f>K246*N246</f>
        <v>1.2596512500000001</v>
      </c>
      <c r="P246" s="93">
        <v>0.050000000000000003</v>
      </c>
      <c r="Q246" s="94">
        <f t="shared" si="46"/>
        <v>1.2596512500000001</v>
      </c>
      <c r="R246" s="95">
        <f t="shared" si="47"/>
        <v>17.640000000000001</v>
      </c>
      <c r="S246" s="96">
        <f t="shared" si="48"/>
        <v>17.640000000000001</v>
      </c>
      <c r="T246" s="97">
        <f t="shared" si="49"/>
        <v>0.60916860916860915</v>
      </c>
    </row>
    <row r="247" ht="15.95" customHeight="1">
      <c r="A247" s="351" t="s">
        <v>501</v>
      </c>
      <c r="B247" s="398" t="s">
        <v>521</v>
      </c>
      <c r="C247" s="403" t="s">
        <v>53</v>
      </c>
      <c r="D247" s="400">
        <v>38</v>
      </c>
      <c r="E247" s="401">
        <v>198</v>
      </c>
      <c r="F247" s="402">
        <v>0.5</v>
      </c>
      <c r="G247" s="88">
        <f t="shared" si="40"/>
        <v>99</v>
      </c>
      <c r="H247" s="89">
        <f t="shared" si="41"/>
        <v>14.47875</v>
      </c>
      <c r="I247" s="89">
        <f t="shared" si="42"/>
        <v>550.1925</v>
      </c>
      <c r="J247" s="89">
        <f t="shared" si="43"/>
        <v>1.8822375</v>
      </c>
      <c r="K247" s="90">
        <f t="shared" si="44"/>
        <v>478.66747499999997</v>
      </c>
      <c r="L247" s="91">
        <v>0.20000000000000001</v>
      </c>
      <c r="M247" s="92">
        <f t="shared" si="45"/>
        <v>95.733495000000005</v>
      </c>
      <c r="N247" s="93">
        <v>0.050000000000000003</v>
      </c>
      <c r="O247" s="94">
        <f>K247*N247</f>
        <v>23.933373750000001</v>
      </c>
      <c r="P247" s="93">
        <v>0.050000000000000003</v>
      </c>
      <c r="Q247" s="94">
        <f t="shared" si="46"/>
        <v>23.933373750000001</v>
      </c>
      <c r="R247" s="95">
        <f t="shared" si="47"/>
        <v>8.8200000000000003</v>
      </c>
      <c r="S247" s="96">
        <f t="shared" si="48"/>
        <v>335.16000000000003</v>
      </c>
      <c r="T247" s="97">
        <f t="shared" si="49"/>
        <v>0.60916860916860927</v>
      </c>
    </row>
    <row r="248" ht="15.95" customHeight="1">
      <c r="A248" s="351" t="s">
        <v>501</v>
      </c>
      <c r="B248" s="398" t="s">
        <v>78</v>
      </c>
      <c r="C248" s="403" t="s">
        <v>79</v>
      </c>
      <c r="D248" s="400">
        <v>2</v>
      </c>
      <c r="E248" s="401">
        <v>198</v>
      </c>
      <c r="F248" s="402">
        <v>0.83999999999999997</v>
      </c>
      <c r="G248" s="88">
        <f t="shared" si="40"/>
        <v>31</v>
      </c>
      <c r="H248" s="89">
        <f t="shared" si="41"/>
        <v>4.5337499999999995</v>
      </c>
      <c r="I248" s="89">
        <f t="shared" si="42"/>
        <v>9.067499999999999</v>
      </c>
      <c r="J248" s="89">
        <f t="shared" si="43"/>
        <v>0.58938749999999995</v>
      </c>
      <c r="K248" s="90">
        <f t="shared" si="44"/>
        <v>7.8887249999999991</v>
      </c>
      <c r="L248" s="91">
        <v>0.20000000000000001</v>
      </c>
      <c r="M248" s="92">
        <f t="shared" si="45"/>
        <v>1.577745</v>
      </c>
      <c r="N248" s="93">
        <v>0.050000000000000003</v>
      </c>
      <c r="O248" s="94">
        <f>K248*N248</f>
        <v>0.39443624999999999</v>
      </c>
      <c r="P248" s="93">
        <v>0.050000000000000003</v>
      </c>
      <c r="Q248" s="94">
        <f t="shared" si="46"/>
        <v>0.39443624999999999</v>
      </c>
      <c r="R248" s="95">
        <f t="shared" si="47"/>
        <v>2.7599999999999998</v>
      </c>
      <c r="S248" s="96">
        <f t="shared" si="48"/>
        <v>5.5199999999999996</v>
      </c>
      <c r="T248" s="97">
        <f t="shared" si="49"/>
        <v>0.60876757650951197</v>
      </c>
    </row>
    <row r="249" ht="15.95" customHeight="1">
      <c r="A249" s="351" t="s">
        <v>501</v>
      </c>
      <c r="B249" s="398" t="s">
        <v>80</v>
      </c>
      <c r="C249" s="403" t="s">
        <v>81</v>
      </c>
      <c r="D249" s="400">
        <v>4</v>
      </c>
      <c r="E249" s="401">
        <v>298</v>
      </c>
      <c r="F249" s="402">
        <v>0.83999999999999997</v>
      </c>
      <c r="G249" s="88">
        <f t="shared" si="40"/>
        <v>47</v>
      </c>
      <c r="H249" s="89">
        <f t="shared" si="41"/>
        <v>6.8737499999999994</v>
      </c>
      <c r="I249" s="89">
        <f t="shared" si="42"/>
        <v>27.494999999999997</v>
      </c>
      <c r="J249" s="89">
        <f t="shared" si="43"/>
        <v>0.89358749999999998</v>
      </c>
      <c r="K249" s="90">
        <f t="shared" si="44"/>
        <v>23.920649999999998</v>
      </c>
      <c r="L249" s="91">
        <v>0.20000000000000001</v>
      </c>
      <c r="M249" s="92">
        <f t="shared" si="45"/>
        <v>4.7841300000000002</v>
      </c>
      <c r="N249" s="93">
        <v>0.050000000000000003</v>
      </c>
      <c r="O249" s="94">
        <f>K249*N249</f>
        <v>1.1960325000000001</v>
      </c>
      <c r="P249" s="93">
        <v>0.050000000000000003</v>
      </c>
      <c r="Q249" s="94">
        <f t="shared" si="46"/>
        <v>1.1960325000000001</v>
      </c>
      <c r="R249" s="95">
        <f t="shared" si="47"/>
        <v>4.1900000000000004</v>
      </c>
      <c r="S249" s="96">
        <f t="shared" si="48"/>
        <v>16.760000000000002</v>
      </c>
      <c r="T249" s="97">
        <f t="shared" si="49"/>
        <v>0.60956537552282242</v>
      </c>
    </row>
    <row r="250" ht="15.95" customHeight="1">
      <c r="A250" s="351" t="s">
        <v>501</v>
      </c>
      <c r="B250" s="398" t="s">
        <v>82</v>
      </c>
      <c r="C250" s="403" t="s">
        <v>83</v>
      </c>
      <c r="D250" s="400">
        <v>1</v>
      </c>
      <c r="E250" s="401">
        <v>398</v>
      </c>
      <c r="F250" s="402">
        <v>0.75</v>
      </c>
      <c r="G250" s="88">
        <f t="shared" si="40"/>
        <v>99</v>
      </c>
      <c r="H250" s="89">
        <f t="shared" si="41"/>
        <v>14.47875</v>
      </c>
      <c r="I250" s="89">
        <f t="shared" si="42"/>
        <v>14.47875</v>
      </c>
      <c r="J250" s="89">
        <f t="shared" si="43"/>
        <v>1.8822375</v>
      </c>
      <c r="K250" s="90">
        <f t="shared" si="44"/>
        <v>12.596512499999999</v>
      </c>
      <c r="L250" s="91">
        <v>0.20000000000000001</v>
      </c>
      <c r="M250" s="92">
        <f t="shared" si="45"/>
        <v>2.5193025000000002</v>
      </c>
      <c r="N250" s="93">
        <v>0.050000000000000003</v>
      </c>
      <c r="O250" s="94">
        <f>K250*N250</f>
        <v>0.62982562500000006</v>
      </c>
      <c r="P250" s="93">
        <v>0.050000000000000003</v>
      </c>
      <c r="Q250" s="94">
        <f t="shared" si="46"/>
        <v>0.62982562500000006</v>
      </c>
      <c r="R250" s="95">
        <f t="shared" si="47"/>
        <v>8.8200000000000003</v>
      </c>
      <c r="S250" s="96">
        <f t="shared" si="48"/>
        <v>8.8200000000000003</v>
      </c>
      <c r="T250" s="97">
        <f t="shared" si="49"/>
        <v>0.60916860916860915</v>
      </c>
    </row>
    <row r="251" ht="15.95" customHeight="1">
      <c r="A251" s="351" t="s">
        <v>501</v>
      </c>
      <c r="B251" s="398" t="s">
        <v>84</v>
      </c>
      <c r="C251" s="403" t="s">
        <v>85</v>
      </c>
      <c r="D251" s="400">
        <v>1</v>
      </c>
      <c r="E251" s="401">
        <v>98</v>
      </c>
      <c r="F251" s="402">
        <v>0.69999999999999996</v>
      </c>
      <c r="G251" s="88">
        <f t="shared" si="40"/>
        <v>29</v>
      </c>
      <c r="H251" s="89">
        <f t="shared" si="41"/>
        <v>4.24125</v>
      </c>
      <c r="I251" s="89">
        <f t="shared" si="42"/>
        <v>4.24125</v>
      </c>
      <c r="J251" s="89">
        <f t="shared" si="43"/>
        <v>0.55136249999999998</v>
      </c>
      <c r="K251" s="90">
        <f t="shared" si="44"/>
        <v>3.6898875000000002</v>
      </c>
      <c r="L251" s="91">
        <v>0.20000000000000001</v>
      </c>
      <c r="M251" s="92">
        <f t="shared" si="45"/>
        <v>0.73797750000000006</v>
      </c>
      <c r="N251" s="93">
        <v>0.050000000000000003</v>
      </c>
      <c r="O251" s="94">
        <f>K251*N251</f>
        <v>0.18449437500000002</v>
      </c>
      <c r="P251" s="93">
        <v>0.050000000000000003</v>
      </c>
      <c r="Q251" s="94">
        <f t="shared" si="46"/>
        <v>0.18449437500000002</v>
      </c>
      <c r="R251" s="95">
        <f t="shared" si="47"/>
        <v>2.5800000000000001</v>
      </c>
      <c r="S251" s="96">
        <f t="shared" si="48"/>
        <v>2.5800000000000001</v>
      </c>
      <c r="T251" s="97">
        <f t="shared" si="49"/>
        <v>0.60831122900088419</v>
      </c>
    </row>
    <row r="252" ht="15.95" customHeight="1">
      <c r="A252" s="351" t="s">
        <v>501</v>
      </c>
      <c r="B252" s="398" t="s">
        <v>86</v>
      </c>
      <c r="C252" s="405" t="s">
        <v>87</v>
      </c>
      <c r="D252" s="400">
        <v>5</v>
      </c>
      <c r="E252" s="401">
        <v>198</v>
      </c>
      <c r="F252" s="402">
        <v>0.75</v>
      </c>
      <c r="G252" s="88">
        <f t="shared" si="40"/>
        <v>49</v>
      </c>
      <c r="H252" s="89">
        <f t="shared" si="41"/>
        <v>7.1662499999999998</v>
      </c>
      <c r="I252" s="89">
        <f t="shared" si="42"/>
        <v>35.831249999999997</v>
      </c>
      <c r="J252" s="89">
        <f t="shared" si="43"/>
        <v>0.93161249999999995</v>
      </c>
      <c r="K252" s="90">
        <f t="shared" si="44"/>
        <v>31.173187499999997</v>
      </c>
      <c r="L252" s="91">
        <v>0.20000000000000001</v>
      </c>
      <c r="M252" s="92">
        <f t="shared" si="45"/>
        <v>6.2346374999999998</v>
      </c>
      <c r="N252" s="93">
        <v>0.050000000000000003</v>
      </c>
      <c r="O252" s="94">
        <f>K252*N252</f>
        <v>1.558659375</v>
      </c>
      <c r="P252" s="93">
        <v>0.050000000000000003</v>
      </c>
      <c r="Q252" s="94">
        <f t="shared" si="46"/>
        <v>1.558659375</v>
      </c>
      <c r="R252" s="95">
        <f t="shared" si="47"/>
        <v>4.3600000000000003</v>
      </c>
      <c r="S252" s="96">
        <f t="shared" si="48"/>
        <v>21.800000000000001</v>
      </c>
      <c r="T252" s="97">
        <f t="shared" si="49"/>
        <v>0.60840746555032277</v>
      </c>
    </row>
    <row r="253" ht="15.95" customHeight="1">
      <c r="A253" s="351" t="s">
        <v>501</v>
      </c>
      <c r="B253" s="398" t="s">
        <v>88</v>
      </c>
      <c r="C253" s="405" t="s">
        <v>89</v>
      </c>
      <c r="D253" s="400">
        <v>1</v>
      </c>
      <c r="E253" s="401">
        <v>248</v>
      </c>
      <c r="F253" s="402">
        <v>0.59999999999999998</v>
      </c>
      <c r="G253" s="88">
        <f t="shared" si="40"/>
        <v>99</v>
      </c>
      <c r="H253" s="89">
        <f t="shared" si="41"/>
        <v>14.47875</v>
      </c>
      <c r="I253" s="89">
        <f t="shared" si="42"/>
        <v>14.47875</v>
      </c>
      <c r="J253" s="89">
        <f t="shared" si="43"/>
        <v>1.8822375</v>
      </c>
      <c r="K253" s="90">
        <f t="shared" si="44"/>
        <v>12.596512499999999</v>
      </c>
      <c r="L253" s="91">
        <v>0.20000000000000001</v>
      </c>
      <c r="M253" s="92">
        <f t="shared" si="45"/>
        <v>2.5193025000000002</v>
      </c>
      <c r="N253" s="93">
        <v>0.050000000000000003</v>
      </c>
      <c r="O253" s="94">
        <f>K253*N253</f>
        <v>0.62982562500000006</v>
      </c>
      <c r="P253" s="93">
        <v>0.050000000000000003</v>
      </c>
      <c r="Q253" s="94">
        <f t="shared" si="46"/>
        <v>0.62982562500000006</v>
      </c>
      <c r="R253" s="95">
        <f t="shared" si="47"/>
        <v>8.8200000000000003</v>
      </c>
      <c r="S253" s="96">
        <f t="shared" si="48"/>
        <v>8.8200000000000003</v>
      </c>
      <c r="T253" s="97">
        <f t="shared" si="49"/>
        <v>0.60916860916860915</v>
      </c>
    </row>
    <row r="254" ht="15.95" customHeight="1">
      <c r="A254" s="351" t="s">
        <v>501</v>
      </c>
      <c r="B254" s="398" t="s">
        <v>90</v>
      </c>
      <c r="C254" s="403" t="s">
        <v>91</v>
      </c>
      <c r="D254" s="400">
        <v>2</v>
      </c>
      <c r="E254" s="401">
        <v>88</v>
      </c>
      <c r="F254" s="402">
        <v>0.25</v>
      </c>
      <c r="G254" s="88">
        <f t="shared" si="40"/>
        <v>66</v>
      </c>
      <c r="H254" s="89">
        <f t="shared" si="41"/>
        <v>9.6524999999999999</v>
      </c>
      <c r="I254" s="89">
        <f t="shared" si="42"/>
        <v>19.305</v>
      </c>
      <c r="J254" s="89">
        <f t="shared" si="43"/>
        <v>1.2548250000000001</v>
      </c>
      <c r="K254" s="90">
        <f t="shared" si="44"/>
        <v>16.795349999999999</v>
      </c>
      <c r="L254" s="91">
        <v>0.20000000000000001</v>
      </c>
      <c r="M254" s="92">
        <f t="shared" si="45"/>
        <v>3.35907</v>
      </c>
      <c r="N254" s="93">
        <v>0.050000000000000003</v>
      </c>
      <c r="O254" s="94">
        <f>K254*N254</f>
        <v>0.8397675</v>
      </c>
      <c r="P254" s="93">
        <v>0.050000000000000003</v>
      </c>
      <c r="Q254" s="94">
        <f t="shared" si="46"/>
        <v>0.8397675</v>
      </c>
      <c r="R254" s="95">
        <f t="shared" si="47"/>
        <v>5.8799999999999999</v>
      </c>
      <c r="S254" s="96">
        <f t="shared" si="48"/>
        <v>11.76</v>
      </c>
      <c r="T254" s="97">
        <f t="shared" si="49"/>
        <v>0.60916860916860915</v>
      </c>
    </row>
    <row r="255" ht="15.95" customHeight="1">
      <c r="A255" s="351" t="s">
        <v>501</v>
      </c>
      <c r="B255" s="398" t="s">
        <v>522</v>
      </c>
      <c r="C255" s="406" t="s">
        <v>543</v>
      </c>
      <c r="D255" s="400">
        <v>2</v>
      </c>
      <c r="E255" s="401">
        <v>198</v>
      </c>
      <c r="F255" s="402">
        <v>0.40000000000000002</v>
      </c>
      <c r="G255" s="88">
        <f t="shared" si="40"/>
        <v>118</v>
      </c>
      <c r="H255" s="89">
        <f t="shared" ref="H255:H261" si="50">G255*$C$6</f>
        <v>17.2575</v>
      </c>
      <c r="I255" s="89">
        <f t="shared" si="42"/>
        <v>34.515000000000001</v>
      </c>
      <c r="J255" s="89">
        <f t="shared" si="43"/>
        <v>2.2434750000000001</v>
      </c>
      <c r="K255" s="90">
        <f t="shared" si="44"/>
        <v>30.02805</v>
      </c>
      <c r="L255" s="91">
        <v>0.20000000000000001</v>
      </c>
      <c r="M255" s="92">
        <f t="shared" si="45"/>
        <v>6.0056100000000008</v>
      </c>
      <c r="N255" s="93">
        <v>0.050000000000000003</v>
      </c>
      <c r="O255" s="94">
        <f>K255*N255</f>
        <v>1.5014025000000002</v>
      </c>
      <c r="P255" s="93">
        <v>0.050000000000000003</v>
      </c>
      <c r="Q255" s="94">
        <f t="shared" si="46"/>
        <v>1.5014025000000002</v>
      </c>
      <c r="R255" s="95">
        <f t="shared" si="47"/>
        <v>10.51</v>
      </c>
      <c r="S255" s="96">
        <f t="shared" si="48"/>
        <v>21.02</v>
      </c>
      <c r="T255" s="97">
        <f t="shared" si="49"/>
        <v>0.60901057511226997</v>
      </c>
    </row>
    <row r="256" ht="15.95" customHeight="1">
      <c r="A256" s="351" t="s">
        <v>501</v>
      </c>
      <c r="B256" s="398" t="s">
        <v>533</v>
      </c>
      <c r="C256" s="406" t="s">
        <v>545</v>
      </c>
      <c r="D256" s="400">
        <v>4</v>
      </c>
      <c r="E256" s="401">
        <v>398</v>
      </c>
      <c r="F256" s="402">
        <v>0.40000000000000002</v>
      </c>
      <c r="G256" s="88">
        <f t="shared" si="40"/>
        <v>238</v>
      </c>
      <c r="H256" s="89">
        <f t="shared" si="50"/>
        <v>34.807499999999997</v>
      </c>
      <c r="I256" s="89">
        <f t="shared" si="42"/>
        <v>139.22999999999999</v>
      </c>
      <c r="J256" s="89">
        <f t="shared" si="43"/>
        <v>4.5249749999999995</v>
      </c>
      <c r="K256" s="90">
        <f t="shared" si="44"/>
        <v>121.1301</v>
      </c>
      <c r="L256" s="91">
        <v>0.20000000000000001</v>
      </c>
      <c r="M256" s="92">
        <f t="shared" si="45"/>
        <v>24.226020000000002</v>
      </c>
      <c r="N256" s="93">
        <v>0.050000000000000003</v>
      </c>
      <c r="O256" s="94">
        <f>K256*N256</f>
        <v>6.0565050000000005</v>
      </c>
      <c r="P256" s="93">
        <v>0.050000000000000003</v>
      </c>
      <c r="Q256" s="94">
        <f t="shared" si="46"/>
        <v>6.0565050000000005</v>
      </c>
      <c r="R256" s="95">
        <f t="shared" si="47"/>
        <v>21.199999999999999</v>
      </c>
      <c r="S256" s="96">
        <f t="shared" si="48"/>
        <v>84.799999999999997</v>
      </c>
      <c r="T256" s="97">
        <f t="shared" si="49"/>
        <v>0.60906413847590324</v>
      </c>
    </row>
    <row r="257" ht="15.95" customHeight="1">
      <c r="A257" s="351" t="s">
        <v>501</v>
      </c>
      <c r="B257" s="398" t="s">
        <v>66</v>
      </c>
      <c r="C257" s="407" t="s">
        <v>67</v>
      </c>
      <c r="D257" s="400">
        <v>9</v>
      </c>
      <c r="E257" s="401">
        <v>228</v>
      </c>
      <c r="F257" s="402">
        <v>0.90000000000000002</v>
      </c>
      <c r="G257" s="88">
        <f t="shared" si="40"/>
        <v>22</v>
      </c>
      <c r="H257" s="89">
        <f t="shared" si="50"/>
        <v>3.2174999999999998</v>
      </c>
      <c r="I257" s="89">
        <f t="shared" si="42"/>
        <v>28.9575</v>
      </c>
      <c r="J257" s="89">
        <f t="shared" si="43"/>
        <v>0.41827500000000001</v>
      </c>
      <c r="K257" s="90">
        <f t="shared" si="44"/>
        <v>25.193024999999999</v>
      </c>
      <c r="L257" s="91">
        <v>0.20000000000000001</v>
      </c>
      <c r="M257" s="92">
        <f t="shared" si="45"/>
        <v>5.0386050000000004</v>
      </c>
      <c r="N257" s="93">
        <v>0.050000000000000003</v>
      </c>
      <c r="O257" s="94">
        <f>K257*N257</f>
        <v>1.2596512500000001</v>
      </c>
      <c r="P257" s="93">
        <v>0.050000000000000003</v>
      </c>
      <c r="Q257" s="94">
        <f t="shared" si="46"/>
        <v>1.2596512500000001</v>
      </c>
      <c r="R257" s="95">
        <f t="shared" si="47"/>
        <v>1.96</v>
      </c>
      <c r="S257" s="96">
        <f t="shared" si="48"/>
        <v>17.640000000000001</v>
      </c>
      <c r="T257" s="97">
        <f t="shared" si="49"/>
        <v>0.60916860916860915</v>
      </c>
    </row>
    <row r="258" ht="15.95" customHeight="1">
      <c r="A258" s="351" t="s">
        <v>501</v>
      </c>
      <c r="B258" s="398" t="s">
        <v>510</v>
      </c>
      <c r="C258" s="404" t="s">
        <v>317</v>
      </c>
      <c r="D258" s="400">
        <v>4</v>
      </c>
      <c r="E258" s="401">
        <v>298</v>
      </c>
      <c r="F258" s="402">
        <v>0.29999999999999999</v>
      </c>
      <c r="G258" s="88">
        <f t="shared" si="40"/>
        <v>208</v>
      </c>
      <c r="H258" s="89">
        <f t="shared" si="50"/>
        <v>30.419999999999998</v>
      </c>
      <c r="I258" s="89">
        <f t="shared" si="42"/>
        <v>121.67999999999999</v>
      </c>
      <c r="J258" s="89">
        <f t="shared" si="43"/>
        <v>3.9546000000000001</v>
      </c>
      <c r="K258" s="90">
        <f t="shared" si="44"/>
        <v>105.8616</v>
      </c>
      <c r="L258" s="91">
        <v>0.20000000000000001</v>
      </c>
      <c r="M258" s="92">
        <f t="shared" si="45"/>
        <v>21.172319999999999</v>
      </c>
      <c r="N258" s="93">
        <v>0.050000000000000003</v>
      </c>
      <c r="O258" s="94">
        <f>K258*N258</f>
        <v>5.2930799999999998</v>
      </c>
      <c r="P258" s="93">
        <v>0.050000000000000003</v>
      </c>
      <c r="Q258" s="94">
        <f t="shared" si="46"/>
        <v>5.2930799999999998</v>
      </c>
      <c r="R258" s="95">
        <f t="shared" si="47"/>
        <v>18.530000000000001</v>
      </c>
      <c r="S258" s="96">
        <f t="shared" si="48"/>
        <v>74.120000000000005</v>
      </c>
      <c r="T258" s="97">
        <f t="shared" si="49"/>
        <v>0.60913872452333995</v>
      </c>
    </row>
    <row r="259" ht="15.95" customHeight="1">
      <c r="A259" s="351" t="s">
        <v>501</v>
      </c>
      <c r="B259" s="398" t="s">
        <v>512</v>
      </c>
      <c r="C259" s="408" t="s">
        <v>542</v>
      </c>
      <c r="D259" s="400">
        <v>1</v>
      </c>
      <c r="E259" s="401">
        <v>548</v>
      </c>
      <c r="F259" s="402">
        <v>0.25</v>
      </c>
      <c r="G259" s="88">
        <f t="shared" si="40"/>
        <v>411</v>
      </c>
      <c r="H259" s="89">
        <f t="shared" si="50"/>
        <v>60.108749999999993</v>
      </c>
      <c r="I259" s="89">
        <f t="shared" si="42"/>
        <v>60.108749999999993</v>
      </c>
      <c r="J259" s="89">
        <f t="shared" si="43"/>
        <v>7.8141374999999993</v>
      </c>
      <c r="K259" s="90">
        <f t="shared" si="44"/>
        <v>52.294612499999992</v>
      </c>
      <c r="L259" s="91">
        <v>0.20000000000000001</v>
      </c>
      <c r="M259" s="92">
        <f t="shared" si="45"/>
        <v>10.4589225</v>
      </c>
      <c r="N259" s="93">
        <v>0.050000000000000003</v>
      </c>
      <c r="O259" s="94">
        <f>K259*N259</f>
        <v>2.614730625</v>
      </c>
      <c r="P259" s="93">
        <v>0.050000000000000003</v>
      </c>
      <c r="Q259" s="94">
        <f t="shared" si="46"/>
        <v>2.614730625</v>
      </c>
      <c r="R259" s="95">
        <f t="shared" si="47"/>
        <v>36.609999999999999</v>
      </c>
      <c r="S259" s="96">
        <f t="shared" si="48"/>
        <v>36.609999999999999</v>
      </c>
      <c r="T259" s="97">
        <f t="shared" si="49"/>
        <v>0.60906274044960185</v>
      </c>
    </row>
    <row r="260" ht="15.95" customHeight="1">
      <c r="A260" s="351" t="s">
        <v>501</v>
      </c>
      <c r="B260" s="398" t="s">
        <v>512</v>
      </c>
      <c r="C260" s="408" t="s">
        <v>542</v>
      </c>
      <c r="D260" s="400">
        <v>1</v>
      </c>
      <c r="E260" s="401">
        <v>548</v>
      </c>
      <c r="F260" s="402">
        <v>0</v>
      </c>
      <c r="G260" s="88">
        <f t="shared" si="40"/>
        <v>548</v>
      </c>
      <c r="H260" s="89">
        <f t="shared" si="50"/>
        <v>80.144999999999996</v>
      </c>
      <c r="I260" s="89">
        <f t="shared" si="42"/>
        <v>80.144999999999996</v>
      </c>
      <c r="J260" s="89">
        <f t="shared" si="43"/>
        <v>10.418849999999999</v>
      </c>
      <c r="K260" s="90">
        <f t="shared" si="44"/>
        <v>69.72614999999999</v>
      </c>
      <c r="L260" s="91">
        <v>0.20000000000000001</v>
      </c>
      <c r="M260" s="92">
        <f t="shared" si="45"/>
        <v>13.945229999999999</v>
      </c>
      <c r="N260" s="93">
        <v>0.050000000000000003</v>
      </c>
      <c r="O260" s="94">
        <f>K260*N260</f>
        <v>3.4863074999999997</v>
      </c>
      <c r="P260" s="93">
        <v>0.050000000000000003</v>
      </c>
      <c r="Q260" s="94">
        <f t="shared" si="46"/>
        <v>3.4863074999999997</v>
      </c>
      <c r="R260" s="95">
        <f t="shared" si="47"/>
        <v>48.810000000000002</v>
      </c>
      <c r="S260" s="96">
        <f t="shared" si="48"/>
        <v>48.810000000000002</v>
      </c>
      <c r="T260" s="97">
        <f t="shared" si="49"/>
        <v>0.60902114916713468</v>
      </c>
    </row>
    <row r="261" ht="15.95" customHeight="1">
      <c r="A261" s="351" t="s">
        <v>501</v>
      </c>
      <c r="B261" s="398" t="s">
        <v>68</v>
      </c>
      <c r="C261" s="403" t="s">
        <v>69</v>
      </c>
      <c r="D261" s="400">
        <v>3</v>
      </c>
      <c r="E261" s="401">
        <v>298</v>
      </c>
      <c r="F261" s="402">
        <v>0.83999999999999997</v>
      </c>
      <c r="G261" s="88">
        <f t="shared" si="40"/>
        <v>47</v>
      </c>
      <c r="H261" s="89">
        <f t="shared" si="50"/>
        <v>6.8737499999999994</v>
      </c>
      <c r="I261" s="89">
        <f t="shared" si="42"/>
        <v>20.621249999999996</v>
      </c>
      <c r="J261" s="89">
        <f t="shared" si="43"/>
        <v>0.89358749999999998</v>
      </c>
      <c r="K261" s="90">
        <f t="shared" si="44"/>
        <v>17.9404875</v>
      </c>
      <c r="L261" s="91">
        <v>0.20000000000000001</v>
      </c>
      <c r="M261" s="92">
        <f t="shared" si="45"/>
        <v>3.5880974999999999</v>
      </c>
      <c r="N261" s="93">
        <v>0.050000000000000003</v>
      </c>
      <c r="O261" s="94">
        <f>K261*N261</f>
        <v>0.89702437499999998</v>
      </c>
      <c r="P261" s="93">
        <v>0.050000000000000003</v>
      </c>
      <c r="Q261" s="94">
        <f t="shared" si="46"/>
        <v>0.89702437499999998</v>
      </c>
      <c r="R261" s="95">
        <f t="shared" si="47"/>
        <v>4.1900000000000004</v>
      </c>
      <c r="S261" s="96">
        <f t="shared" si="48"/>
        <v>12.57</v>
      </c>
      <c r="T261" s="97">
        <f t="shared" si="49"/>
        <v>0.60956537552282242</v>
      </c>
    </row>
    <row r="262" ht="15.95" customHeight="1">
      <c r="A262" s="351" t="s">
        <v>501</v>
      </c>
      <c r="B262" s="398" t="s">
        <v>118</v>
      </c>
      <c r="C262" s="403" t="s">
        <v>119</v>
      </c>
      <c r="D262" s="400">
        <v>2</v>
      </c>
      <c r="E262" s="401">
        <v>248</v>
      </c>
      <c r="F262" s="402">
        <v>0.80000000000000004</v>
      </c>
      <c r="G262" s="88">
        <f t="shared" si="40"/>
        <v>49</v>
      </c>
      <c r="H262" s="89">
        <f>G262*$C$6</f>
        <v>7.1662499999999998</v>
      </c>
      <c r="I262" s="89">
        <f t="shared" si="42"/>
        <v>14.3325</v>
      </c>
      <c r="J262" s="89">
        <f t="shared" si="43"/>
        <v>0.93161249999999995</v>
      </c>
      <c r="K262" s="90">
        <f t="shared" si="44"/>
        <v>12.469275</v>
      </c>
      <c r="L262" s="91">
        <v>0.20000000000000001</v>
      </c>
      <c r="M262" s="92">
        <f t="shared" si="45"/>
        <v>2.4938549999999999</v>
      </c>
      <c r="N262" s="93">
        <v>0.050000000000000003</v>
      </c>
      <c r="O262" s="94">
        <f>K262*N262</f>
        <v>0.62346374999999998</v>
      </c>
      <c r="P262" s="93">
        <v>0.050000000000000003</v>
      </c>
      <c r="Q262" s="94">
        <f t="shared" si="46"/>
        <v>0.62346374999999998</v>
      </c>
      <c r="R262" s="95">
        <f t="shared" si="47"/>
        <v>4.3600000000000003</v>
      </c>
      <c r="S262" s="96">
        <f t="shared" si="48"/>
        <v>8.7200000000000006</v>
      </c>
      <c r="T262" s="97">
        <f t="shared" si="49"/>
        <v>0.60840746555032277</v>
      </c>
    </row>
    <row r="263" ht="15.95" customHeight="1">
      <c r="A263" s="351" t="s">
        <v>501</v>
      </c>
      <c r="B263" s="398" t="s">
        <v>120</v>
      </c>
      <c r="C263" s="403" t="s">
        <v>121</v>
      </c>
      <c r="D263" s="400">
        <v>1</v>
      </c>
      <c r="E263" s="401">
        <v>348</v>
      </c>
      <c r="F263" s="402">
        <v>0.71999999999999997</v>
      </c>
      <c r="G263" s="88">
        <f t="shared" si="40"/>
        <v>97</v>
      </c>
      <c r="H263" s="89">
        <f>G263*$C$6</f>
        <v>14.186249999999999</v>
      </c>
      <c r="I263" s="89">
        <f t="shared" si="42"/>
        <v>14.186249999999999</v>
      </c>
      <c r="J263" s="89">
        <f t="shared" si="43"/>
        <v>1.8442125</v>
      </c>
      <c r="K263" s="90">
        <f t="shared" si="44"/>
        <v>12.3420375</v>
      </c>
      <c r="L263" s="91">
        <v>0.20000000000000001</v>
      </c>
      <c r="M263" s="92">
        <f t="shared" si="45"/>
        <v>2.4684075000000001</v>
      </c>
      <c r="N263" s="93">
        <v>0.050000000000000003</v>
      </c>
      <c r="O263" s="94">
        <f>K263*N263</f>
        <v>0.61710187500000002</v>
      </c>
      <c r="P263" s="93">
        <v>0.050000000000000003</v>
      </c>
      <c r="Q263" s="94">
        <f t="shared" si="46"/>
        <v>0.61710187500000002</v>
      </c>
      <c r="R263" s="95">
        <f t="shared" si="47"/>
        <v>8.6400000000000006</v>
      </c>
      <c r="S263" s="96">
        <f t="shared" si="48"/>
        <v>8.6400000000000006</v>
      </c>
      <c r="T263" s="97">
        <f t="shared" si="49"/>
        <v>0.60904044409199054</v>
      </c>
    </row>
    <row r="264" ht="15.95" customHeight="1">
      <c r="A264" s="351" t="s">
        <v>501</v>
      </c>
      <c r="B264" s="398" t="s">
        <v>122</v>
      </c>
      <c r="C264" s="403" t="s">
        <v>123</v>
      </c>
      <c r="D264" s="400">
        <v>3</v>
      </c>
      <c r="E264" s="401">
        <v>428</v>
      </c>
      <c r="F264" s="402">
        <v>0.65000000000000002</v>
      </c>
      <c r="G264" s="88">
        <f t="shared" si="40"/>
        <v>149</v>
      </c>
      <c r="H264" s="89">
        <f>G264*$C$6</f>
        <v>21.791249999999998</v>
      </c>
      <c r="I264" s="89">
        <f t="shared" si="42"/>
        <v>65.373750000000001</v>
      </c>
      <c r="J264" s="89">
        <f t="shared" si="43"/>
        <v>2.8328624999999996</v>
      </c>
      <c r="K264" s="90">
        <f t="shared" si="44"/>
        <v>56.875162499999988</v>
      </c>
      <c r="L264" s="91">
        <v>0.20000000000000001</v>
      </c>
      <c r="M264" s="92">
        <f t="shared" si="45"/>
        <v>11.375032499999998</v>
      </c>
      <c r="N264" s="93">
        <v>0.050000000000000003</v>
      </c>
      <c r="O264" s="94">
        <f>K264*N264</f>
        <v>2.8437581249999995</v>
      </c>
      <c r="P264" s="93">
        <v>0.050000000000000003</v>
      </c>
      <c r="Q264" s="94">
        <f t="shared" si="46"/>
        <v>2.8437581249999995</v>
      </c>
      <c r="R264" s="95">
        <f t="shared" si="47"/>
        <v>13.27</v>
      </c>
      <c r="S264" s="96">
        <f t="shared" si="48"/>
        <v>39.810000000000002</v>
      </c>
      <c r="T264" s="97">
        <f t="shared" si="49"/>
        <v>0.60896001835599156</v>
      </c>
    </row>
    <row r="265" ht="15.95" customHeight="1">
      <c r="A265" s="351" t="s">
        <v>501</v>
      </c>
      <c r="B265" s="398" t="s">
        <v>128</v>
      </c>
      <c r="C265" s="407" t="s">
        <v>129</v>
      </c>
      <c r="D265" s="400">
        <v>1</v>
      </c>
      <c r="E265" s="401">
        <v>498</v>
      </c>
      <c r="F265" s="402">
        <v>0.69999999999999996</v>
      </c>
      <c r="G265" s="88">
        <f t="shared" si="40"/>
        <v>149</v>
      </c>
      <c r="H265" s="89">
        <f>G265*$C$6</f>
        <v>21.791249999999998</v>
      </c>
      <c r="I265" s="89">
        <f t="shared" si="42"/>
        <v>21.791249999999998</v>
      </c>
      <c r="J265" s="89">
        <f t="shared" si="43"/>
        <v>2.8328624999999996</v>
      </c>
      <c r="K265" s="90">
        <f t="shared" si="44"/>
        <v>18.958387499999997</v>
      </c>
      <c r="L265" s="91">
        <v>0.20000000000000001</v>
      </c>
      <c r="M265" s="92">
        <f t="shared" si="45"/>
        <v>3.7916774999999996</v>
      </c>
      <c r="N265" s="93">
        <v>0.050000000000000003</v>
      </c>
      <c r="O265" s="94">
        <f>K265*N265</f>
        <v>0.9479193749999999</v>
      </c>
      <c r="P265" s="93">
        <v>0.050000000000000003</v>
      </c>
      <c r="Q265" s="94">
        <f t="shared" si="46"/>
        <v>0.9479193749999999</v>
      </c>
      <c r="R265" s="95">
        <f t="shared" si="47"/>
        <v>13.27</v>
      </c>
      <c r="S265" s="96">
        <f t="shared" si="48"/>
        <v>13.27</v>
      </c>
      <c r="T265" s="97">
        <f t="shared" si="49"/>
        <v>0.60896001835599156</v>
      </c>
    </row>
    <row r="266" ht="15.95" customHeight="1">
      <c r="A266" s="351" t="s">
        <v>501</v>
      </c>
      <c r="B266" s="398" t="s">
        <v>298</v>
      </c>
      <c r="C266" s="409" t="s">
        <v>299</v>
      </c>
      <c r="D266" s="400">
        <v>1</v>
      </c>
      <c r="E266" s="401">
        <v>198</v>
      </c>
      <c r="F266" s="402">
        <v>0</v>
      </c>
      <c r="G266" s="88">
        <f t="shared" si="40"/>
        <v>198</v>
      </c>
      <c r="H266" s="89">
        <f>G266*$C$6</f>
        <v>28.9575</v>
      </c>
      <c r="I266" s="89">
        <f t="shared" si="42"/>
        <v>28.9575</v>
      </c>
      <c r="J266" s="89">
        <f t="shared" si="43"/>
        <v>3.764475</v>
      </c>
      <c r="K266" s="90">
        <f t="shared" si="44"/>
        <v>25.193024999999999</v>
      </c>
      <c r="L266" s="91">
        <v>0.20000000000000001</v>
      </c>
      <c r="M266" s="92">
        <f t="shared" si="45"/>
        <v>5.0386050000000004</v>
      </c>
      <c r="N266" s="93">
        <v>0.050000000000000003</v>
      </c>
      <c r="O266" s="94">
        <f>K266*N266</f>
        <v>1.2596512500000001</v>
      </c>
      <c r="P266" s="93">
        <v>0.050000000000000003</v>
      </c>
      <c r="Q266" s="94">
        <f t="shared" si="46"/>
        <v>1.2596512500000001</v>
      </c>
      <c r="R266" s="95">
        <f t="shared" si="47"/>
        <v>17.640000000000001</v>
      </c>
      <c r="S266" s="96">
        <f t="shared" si="48"/>
        <v>17.640000000000001</v>
      </c>
      <c r="T266" s="97">
        <f t="shared" si="49"/>
        <v>0.60916860916860915</v>
      </c>
    </row>
    <row r="267" ht="15.95" customHeight="1">
      <c r="A267" s="351" t="s">
        <v>501</v>
      </c>
      <c r="B267" s="398" t="s">
        <v>298</v>
      </c>
      <c r="C267" s="409" t="s">
        <v>299</v>
      </c>
      <c r="D267" s="400">
        <v>1</v>
      </c>
      <c r="E267" s="401">
        <v>198</v>
      </c>
      <c r="F267" s="402">
        <v>0.25</v>
      </c>
      <c r="G267" s="88">
        <f t="shared" si="40"/>
        <v>148</v>
      </c>
      <c r="H267" s="89">
        <f>G267*$C$6</f>
        <v>21.645</v>
      </c>
      <c r="I267" s="89">
        <f t="shared" si="42"/>
        <v>21.645</v>
      </c>
      <c r="J267" s="89">
        <f t="shared" si="43"/>
        <v>2.81385</v>
      </c>
      <c r="K267" s="90">
        <f t="shared" si="44"/>
        <v>18.831150000000001</v>
      </c>
      <c r="L267" s="91">
        <v>0.20000000000000001</v>
      </c>
      <c r="M267" s="92">
        <f t="shared" si="45"/>
        <v>3.7662300000000002</v>
      </c>
      <c r="N267" s="93">
        <v>0.050000000000000003</v>
      </c>
      <c r="O267" s="94">
        <f>K267*N267</f>
        <v>0.94155750000000005</v>
      </c>
      <c r="P267" s="93">
        <v>0.050000000000000003</v>
      </c>
      <c r="Q267" s="94">
        <f t="shared" si="46"/>
        <v>0.94155750000000005</v>
      </c>
      <c r="R267" s="95">
        <f t="shared" si="47"/>
        <v>13.18</v>
      </c>
      <c r="S267" s="96">
        <f t="shared" si="48"/>
        <v>13.18</v>
      </c>
      <c r="T267" s="97">
        <f t="shared" si="49"/>
        <v>0.60891660891660893</v>
      </c>
    </row>
    <row r="268" ht="15.95" customHeight="1">
      <c r="A268" s="351" t="s">
        <v>501</v>
      </c>
      <c r="B268" s="398" t="s">
        <v>140</v>
      </c>
      <c r="C268" s="403" t="s">
        <v>141</v>
      </c>
      <c r="D268" s="400">
        <v>1</v>
      </c>
      <c r="E268" s="401">
        <v>217</v>
      </c>
      <c r="F268" s="402">
        <v>0.65000000000000002</v>
      </c>
      <c r="G268" s="88">
        <f t="shared" si="40"/>
        <v>75</v>
      </c>
      <c r="H268" s="89">
        <f>G268*$C$6</f>
        <v>10.96875</v>
      </c>
      <c r="I268" s="89">
        <f t="shared" si="42"/>
        <v>10.96875</v>
      </c>
      <c r="J268" s="89">
        <f t="shared" si="43"/>
        <v>1.4259375000000001</v>
      </c>
      <c r="K268" s="90">
        <f t="shared" si="44"/>
        <v>9.5428125000000001</v>
      </c>
      <c r="L268" s="91">
        <v>0.20000000000000001</v>
      </c>
      <c r="M268" s="92">
        <f t="shared" si="45"/>
        <v>1.9085625000000002</v>
      </c>
      <c r="N268" s="93">
        <v>0.050000000000000003</v>
      </c>
      <c r="O268" s="94">
        <f>K268*N268</f>
        <v>0.47714062500000004</v>
      </c>
      <c r="P268" s="93">
        <v>0.050000000000000003</v>
      </c>
      <c r="Q268" s="94">
        <f t="shared" si="46"/>
        <v>0.47714062500000004</v>
      </c>
      <c r="R268" s="95">
        <f t="shared" si="47"/>
        <v>6.6799999999999997</v>
      </c>
      <c r="S268" s="96">
        <f t="shared" si="48"/>
        <v>6.6799999999999997</v>
      </c>
      <c r="T268" s="97">
        <f t="shared" si="49"/>
        <v>0.60900284900284896</v>
      </c>
    </row>
    <row r="269" ht="15.95" customHeight="1">
      <c r="A269" s="351" t="s">
        <v>501</v>
      </c>
      <c r="B269" s="398" t="s">
        <v>148</v>
      </c>
      <c r="C269" s="403" t="s">
        <v>149</v>
      </c>
      <c r="D269" s="400">
        <v>2</v>
      </c>
      <c r="E269" s="401">
        <v>298</v>
      </c>
      <c r="F269" s="402">
        <v>0.59999999999999998</v>
      </c>
      <c r="G269" s="88">
        <f t="shared" si="40"/>
        <v>119</v>
      </c>
      <c r="H269" s="89">
        <f>G269*$C$6</f>
        <v>17.403749999999999</v>
      </c>
      <c r="I269" s="89">
        <f t="shared" si="42"/>
        <v>34.807499999999997</v>
      </c>
      <c r="J269" s="89">
        <f t="shared" si="43"/>
        <v>2.2624874999999998</v>
      </c>
      <c r="K269" s="90">
        <f t="shared" si="44"/>
        <v>30.282525</v>
      </c>
      <c r="L269" s="91">
        <v>0.20000000000000001</v>
      </c>
      <c r="M269" s="92">
        <f t="shared" si="45"/>
        <v>6.0565050000000005</v>
      </c>
      <c r="N269" s="93">
        <v>0.050000000000000003</v>
      </c>
      <c r="O269" s="94">
        <f>K269*N269</f>
        <v>1.5141262500000001</v>
      </c>
      <c r="P269" s="93">
        <v>0.050000000000000003</v>
      </c>
      <c r="Q269" s="94">
        <f t="shared" si="46"/>
        <v>1.5141262500000001</v>
      </c>
      <c r="R269" s="95">
        <f t="shared" si="47"/>
        <v>10.6</v>
      </c>
      <c r="S269" s="96">
        <f t="shared" si="48"/>
        <v>21.199999999999999</v>
      </c>
      <c r="T269" s="97">
        <f t="shared" si="49"/>
        <v>0.60906413847590324</v>
      </c>
    </row>
    <row r="270" ht="15.95" customHeight="1">
      <c r="A270" s="351" t="s">
        <v>501</v>
      </c>
      <c r="B270" s="398" t="s">
        <v>152</v>
      </c>
      <c r="C270" s="407" t="s">
        <v>153</v>
      </c>
      <c r="D270" s="400">
        <v>1</v>
      </c>
      <c r="E270" s="401">
        <v>468</v>
      </c>
      <c r="F270" s="402">
        <v>0.59999999999999998</v>
      </c>
      <c r="G270" s="88">
        <f t="shared" si="40"/>
        <v>187</v>
      </c>
      <c r="H270" s="89">
        <f>G270*$C$6</f>
        <v>27.348749999999999</v>
      </c>
      <c r="I270" s="89">
        <f t="shared" si="42"/>
        <v>27.348749999999999</v>
      </c>
      <c r="J270" s="89">
        <f t="shared" si="43"/>
        <v>3.5553374999999998</v>
      </c>
      <c r="K270" s="90">
        <f t="shared" si="44"/>
        <v>23.793412499999999</v>
      </c>
      <c r="L270" s="91">
        <v>0.20000000000000001</v>
      </c>
      <c r="M270" s="92">
        <f t="shared" si="45"/>
        <v>4.7586824999999999</v>
      </c>
      <c r="N270" s="93">
        <v>0.050000000000000003</v>
      </c>
      <c r="O270" s="94">
        <f>K270*N270</f>
        <v>1.189670625</v>
      </c>
      <c r="P270" s="93">
        <v>0.050000000000000003</v>
      </c>
      <c r="Q270" s="94">
        <f t="shared" si="46"/>
        <v>1.189670625</v>
      </c>
      <c r="R270" s="95">
        <f t="shared" si="47"/>
        <v>16.66</v>
      </c>
      <c r="S270" s="96">
        <f t="shared" si="48"/>
        <v>16.66</v>
      </c>
      <c r="T270" s="97">
        <f t="shared" si="49"/>
        <v>0.60916860916860915</v>
      </c>
    </row>
    <row r="271" ht="15.95" customHeight="1">
      <c r="A271" s="351" t="s">
        <v>501</v>
      </c>
      <c r="B271" s="398" t="s">
        <v>170</v>
      </c>
      <c r="C271" s="403" t="s">
        <v>171</v>
      </c>
      <c r="D271" s="400">
        <v>1</v>
      </c>
      <c r="E271" s="401">
        <v>178</v>
      </c>
      <c r="F271" s="402">
        <v>0.75</v>
      </c>
      <c r="G271" s="88">
        <f t="shared" si="40"/>
        <v>44</v>
      </c>
      <c r="H271" s="89">
        <f>G271*$C$6</f>
        <v>6.4349999999999996</v>
      </c>
      <c r="I271" s="89">
        <f t="shared" si="42"/>
        <v>6.4349999999999996</v>
      </c>
      <c r="J271" s="89">
        <f t="shared" si="43"/>
        <v>0.83655000000000002</v>
      </c>
      <c r="K271" s="90">
        <f t="shared" si="44"/>
        <v>5.5984499999999997</v>
      </c>
      <c r="L271" s="91">
        <v>0.20000000000000001</v>
      </c>
      <c r="M271" s="92">
        <f t="shared" si="45"/>
        <v>1.1196900000000001</v>
      </c>
      <c r="N271" s="93">
        <v>0.050000000000000003</v>
      </c>
      <c r="O271" s="94">
        <f>K271*N271</f>
        <v>0.27992250000000002</v>
      </c>
      <c r="P271" s="93">
        <v>0.050000000000000003</v>
      </c>
      <c r="Q271" s="94">
        <f t="shared" si="46"/>
        <v>0.27992250000000002</v>
      </c>
      <c r="R271" s="95">
        <f t="shared" si="47"/>
        <v>3.9199999999999999</v>
      </c>
      <c r="S271" s="96">
        <f t="shared" si="48"/>
        <v>3.9199999999999999</v>
      </c>
      <c r="T271" s="97">
        <f t="shared" si="49"/>
        <v>0.60916860916860915</v>
      </c>
    </row>
    <row r="272" ht="15.95" customHeight="1">
      <c r="A272" s="351" t="s">
        <v>501</v>
      </c>
      <c r="B272" s="398" t="s">
        <v>174</v>
      </c>
      <c r="C272" s="403" t="s">
        <v>175</v>
      </c>
      <c r="D272" s="400">
        <v>6</v>
      </c>
      <c r="E272" s="401">
        <v>298</v>
      </c>
      <c r="F272" s="402">
        <v>0.79000000000000004</v>
      </c>
      <c r="G272" s="88">
        <f t="shared" si="40"/>
        <v>62</v>
      </c>
      <c r="H272" s="89">
        <f>G272*$C$6</f>
        <v>9.067499999999999</v>
      </c>
      <c r="I272" s="89">
        <f t="shared" si="42"/>
        <v>54.404999999999994</v>
      </c>
      <c r="J272" s="89">
        <f t="shared" si="43"/>
        <v>1.1787749999999999</v>
      </c>
      <c r="K272" s="90">
        <f t="shared" si="44"/>
        <v>47.332349999999991</v>
      </c>
      <c r="L272" s="91">
        <v>0.20000000000000001</v>
      </c>
      <c r="M272" s="92">
        <f t="shared" si="45"/>
        <v>9.4664699999999993</v>
      </c>
      <c r="N272" s="93">
        <v>0.050000000000000003</v>
      </c>
      <c r="O272" s="94">
        <f>K272*N272</f>
        <v>2.3666174999999998</v>
      </c>
      <c r="P272" s="93">
        <v>0.050000000000000003</v>
      </c>
      <c r="Q272" s="94">
        <f t="shared" si="46"/>
        <v>2.3666174999999998</v>
      </c>
      <c r="R272" s="95">
        <f t="shared" si="47"/>
        <v>5.5199999999999996</v>
      </c>
      <c r="S272" s="96">
        <f t="shared" si="48"/>
        <v>33.119999999999997</v>
      </c>
      <c r="T272" s="97">
        <f t="shared" si="49"/>
        <v>0.60876757650951197</v>
      </c>
    </row>
    <row r="273" ht="15.95" customHeight="1">
      <c r="A273" s="351" t="s">
        <v>501</v>
      </c>
      <c r="B273" s="398" t="s">
        <v>176</v>
      </c>
      <c r="C273" s="403" t="s">
        <v>177</v>
      </c>
      <c r="D273" s="400">
        <v>1</v>
      </c>
      <c r="E273" s="401">
        <v>268</v>
      </c>
      <c r="F273" s="402">
        <v>0.90000000000000002</v>
      </c>
      <c r="G273" s="88">
        <f t="shared" si="40"/>
        <v>26</v>
      </c>
      <c r="H273" s="89">
        <f>G273*$C$6</f>
        <v>3.8024999999999998</v>
      </c>
      <c r="I273" s="89">
        <f t="shared" si="42"/>
        <v>3.8024999999999998</v>
      </c>
      <c r="J273" s="89">
        <f t="shared" si="43"/>
        <v>0.49432500000000001</v>
      </c>
      <c r="K273" s="90">
        <f t="shared" si="44"/>
        <v>3.3081749999999999</v>
      </c>
      <c r="L273" s="91">
        <v>0.20000000000000001</v>
      </c>
      <c r="M273" s="92">
        <f t="shared" si="45"/>
        <v>0.66163499999999997</v>
      </c>
      <c r="N273" s="93">
        <v>0.050000000000000003</v>
      </c>
      <c r="O273" s="94">
        <f>K273*N273</f>
        <v>0.16540874999999999</v>
      </c>
      <c r="P273" s="93">
        <v>0.050000000000000003</v>
      </c>
      <c r="Q273" s="94">
        <f t="shared" si="46"/>
        <v>0.16540874999999999</v>
      </c>
      <c r="R273" s="95">
        <f t="shared" si="47"/>
        <v>2.3199999999999998</v>
      </c>
      <c r="S273" s="96">
        <f t="shared" si="48"/>
        <v>2.3199999999999998</v>
      </c>
      <c r="T273" s="97">
        <f t="shared" si="49"/>
        <v>0.61012491781722555</v>
      </c>
    </row>
    <row r="274" ht="15.95" customHeight="1">
      <c r="A274" s="351" t="s">
        <v>501</v>
      </c>
      <c r="B274" s="398" t="s">
        <v>534</v>
      </c>
      <c r="C274" s="408" t="s">
        <v>552</v>
      </c>
      <c r="D274" s="400">
        <v>2</v>
      </c>
      <c r="E274" s="401">
        <v>268</v>
      </c>
      <c r="F274" s="402">
        <v>0.25</v>
      </c>
      <c r="G274" s="88">
        <f t="shared" si="40"/>
        <v>201</v>
      </c>
      <c r="H274" s="89">
        <f>G274*$C$6</f>
        <v>29.396249999999998</v>
      </c>
      <c r="I274" s="89">
        <f t="shared" si="42"/>
        <v>58.792499999999997</v>
      </c>
      <c r="J274" s="89">
        <f t="shared" si="43"/>
        <v>3.8215124999999999</v>
      </c>
      <c r="K274" s="90">
        <f t="shared" si="44"/>
        <v>51.149474999999995</v>
      </c>
      <c r="L274" s="91">
        <v>0.20000000000000001</v>
      </c>
      <c r="M274" s="92">
        <f t="shared" si="45"/>
        <v>10.229894999999999</v>
      </c>
      <c r="N274" s="93">
        <v>0.050000000000000003</v>
      </c>
      <c r="O274" s="94">
        <f>K274*N274</f>
        <v>2.5574737499999998</v>
      </c>
      <c r="P274" s="93">
        <v>0.050000000000000003</v>
      </c>
      <c r="Q274" s="94">
        <f t="shared" si="46"/>
        <v>2.5574737499999998</v>
      </c>
      <c r="R274" s="95">
        <f t="shared" si="47"/>
        <v>17.899999999999999</v>
      </c>
      <c r="S274" s="96">
        <f t="shared" si="48"/>
        <v>35.799999999999997</v>
      </c>
      <c r="T274" s="97">
        <f t="shared" si="49"/>
        <v>0.6089212059361313</v>
      </c>
    </row>
    <row r="275" ht="15.95" customHeight="1">
      <c r="A275" s="351" t="s">
        <v>501</v>
      </c>
      <c r="B275" s="398" t="s">
        <v>158</v>
      </c>
      <c r="C275" s="403" t="s">
        <v>159</v>
      </c>
      <c r="D275" s="400">
        <v>2</v>
      </c>
      <c r="E275" s="401">
        <v>268</v>
      </c>
      <c r="F275" s="402">
        <v>0.90000000000000002</v>
      </c>
      <c r="G275" s="88">
        <f t="shared" si="40"/>
        <v>26</v>
      </c>
      <c r="H275" s="89">
        <f>G275*$C$6</f>
        <v>3.8024999999999998</v>
      </c>
      <c r="I275" s="89">
        <f t="shared" si="42"/>
        <v>7.6049999999999995</v>
      </c>
      <c r="J275" s="89">
        <f t="shared" si="43"/>
        <v>0.49432500000000001</v>
      </c>
      <c r="K275" s="90">
        <f t="shared" si="44"/>
        <v>6.6163499999999997</v>
      </c>
      <c r="L275" s="91">
        <v>0.20000000000000001</v>
      </c>
      <c r="M275" s="92">
        <f t="shared" si="45"/>
        <v>1.3232699999999999</v>
      </c>
      <c r="N275" s="93">
        <v>0.050000000000000003</v>
      </c>
      <c r="O275" s="94">
        <f>K275*N275</f>
        <v>0.33081749999999999</v>
      </c>
      <c r="P275" s="93">
        <v>0.050000000000000003</v>
      </c>
      <c r="Q275" s="94">
        <f t="shared" si="46"/>
        <v>0.33081749999999999</v>
      </c>
      <c r="R275" s="95">
        <f t="shared" si="47"/>
        <v>2.3199999999999998</v>
      </c>
      <c r="S275" s="96">
        <f t="shared" si="48"/>
        <v>4.6399999999999997</v>
      </c>
      <c r="T275" s="97">
        <f t="shared" si="49"/>
        <v>0.61012491781722555</v>
      </c>
    </row>
    <row r="276" ht="15.95" customHeight="1">
      <c r="A276" s="351" t="s">
        <v>501</v>
      </c>
      <c r="B276" s="398" t="s">
        <v>160</v>
      </c>
      <c r="C276" s="403" t="s">
        <v>161</v>
      </c>
      <c r="D276" s="400">
        <v>1</v>
      </c>
      <c r="E276" s="401">
        <v>402</v>
      </c>
      <c r="F276" s="402">
        <v>0.87</v>
      </c>
      <c r="G276" s="88">
        <f t="shared" si="40"/>
        <v>52</v>
      </c>
      <c r="H276" s="89">
        <f>G276*$C$6</f>
        <v>7.6049999999999995</v>
      </c>
      <c r="I276" s="89">
        <f t="shared" si="42"/>
        <v>7.6049999999999995</v>
      </c>
      <c r="J276" s="89">
        <f t="shared" si="43"/>
        <v>0.98865000000000003</v>
      </c>
      <c r="K276" s="90">
        <f t="shared" si="44"/>
        <v>6.6163499999999997</v>
      </c>
      <c r="L276" s="91">
        <v>0.20000000000000001</v>
      </c>
      <c r="M276" s="92">
        <f t="shared" si="45"/>
        <v>1.3232699999999999</v>
      </c>
      <c r="N276" s="93">
        <v>0.050000000000000003</v>
      </c>
      <c r="O276" s="94">
        <f>K276*N276</f>
        <v>0.33081749999999999</v>
      </c>
      <c r="P276" s="93">
        <v>0.050000000000000003</v>
      </c>
      <c r="Q276" s="94">
        <f t="shared" si="46"/>
        <v>0.33081749999999999</v>
      </c>
      <c r="R276" s="95">
        <f t="shared" si="47"/>
        <v>4.6299999999999999</v>
      </c>
      <c r="S276" s="96">
        <f t="shared" si="48"/>
        <v>4.6299999999999999</v>
      </c>
      <c r="T276" s="97">
        <f t="shared" si="49"/>
        <v>0.60880999342537812</v>
      </c>
    </row>
    <row r="277" ht="15.95" customHeight="1">
      <c r="A277" s="351" t="s">
        <v>501</v>
      </c>
      <c r="B277" s="398" t="s">
        <v>166</v>
      </c>
      <c r="C277" s="403" t="s">
        <v>167</v>
      </c>
      <c r="D277" s="400">
        <v>1</v>
      </c>
      <c r="E277" s="401">
        <v>268</v>
      </c>
      <c r="F277" s="402">
        <v>0.90000000000000002</v>
      </c>
      <c r="G277" s="88">
        <f t="shared" si="40"/>
        <v>26</v>
      </c>
      <c r="H277" s="89">
        <f>G277*$C$6</f>
        <v>3.8024999999999998</v>
      </c>
      <c r="I277" s="89">
        <f t="shared" si="42"/>
        <v>3.8024999999999998</v>
      </c>
      <c r="J277" s="89">
        <f t="shared" si="43"/>
        <v>0.49432500000000001</v>
      </c>
      <c r="K277" s="90">
        <f t="shared" si="44"/>
        <v>3.3081749999999999</v>
      </c>
      <c r="L277" s="91">
        <v>0.20000000000000001</v>
      </c>
      <c r="M277" s="92">
        <f t="shared" si="45"/>
        <v>0.66163499999999997</v>
      </c>
      <c r="N277" s="93">
        <v>0.050000000000000003</v>
      </c>
      <c r="O277" s="94">
        <f>K277*N277</f>
        <v>0.16540874999999999</v>
      </c>
      <c r="P277" s="93">
        <v>0.050000000000000003</v>
      </c>
      <c r="Q277" s="94">
        <f t="shared" si="46"/>
        <v>0.16540874999999999</v>
      </c>
      <c r="R277" s="95">
        <f t="shared" si="47"/>
        <v>2.3199999999999998</v>
      </c>
      <c r="S277" s="96">
        <f t="shared" si="48"/>
        <v>2.3199999999999998</v>
      </c>
      <c r="T277" s="97">
        <f t="shared" si="49"/>
        <v>0.61012491781722555</v>
      </c>
    </row>
    <row r="278" ht="15.95" customHeight="1">
      <c r="A278" s="351" t="s">
        <v>501</v>
      </c>
      <c r="B278" s="398" t="s">
        <v>184</v>
      </c>
      <c r="C278" s="403" t="s">
        <v>185</v>
      </c>
      <c r="D278" s="400">
        <v>1</v>
      </c>
      <c r="E278" s="401">
        <v>298</v>
      </c>
      <c r="F278" s="402">
        <v>0.5</v>
      </c>
      <c r="G278" s="88">
        <f t="shared" si="40"/>
        <v>149</v>
      </c>
      <c r="H278" s="89">
        <f>G278*$C$6</f>
        <v>21.791249999999998</v>
      </c>
      <c r="I278" s="89">
        <f t="shared" si="42"/>
        <v>21.791249999999998</v>
      </c>
      <c r="J278" s="89">
        <f t="shared" si="43"/>
        <v>2.8328624999999996</v>
      </c>
      <c r="K278" s="90">
        <f t="shared" si="44"/>
        <v>18.958387499999997</v>
      </c>
      <c r="L278" s="91">
        <v>0.20000000000000001</v>
      </c>
      <c r="M278" s="92">
        <f t="shared" si="45"/>
        <v>3.7916774999999996</v>
      </c>
      <c r="N278" s="93">
        <v>0.050000000000000003</v>
      </c>
      <c r="O278" s="94">
        <f>K278*N278</f>
        <v>0.9479193749999999</v>
      </c>
      <c r="P278" s="93">
        <v>0.050000000000000003</v>
      </c>
      <c r="Q278" s="94">
        <f t="shared" si="46"/>
        <v>0.9479193749999999</v>
      </c>
      <c r="R278" s="95">
        <f t="shared" si="47"/>
        <v>13.27</v>
      </c>
      <c r="S278" s="96">
        <f t="shared" si="48"/>
        <v>13.27</v>
      </c>
      <c r="T278" s="97">
        <f t="shared" si="49"/>
        <v>0.60896001835599156</v>
      </c>
    </row>
    <row r="279" ht="15.95" customHeight="1">
      <c r="A279" s="351" t="s">
        <v>501</v>
      </c>
      <c r="B279" s="398" t="s">
        <v>188</v>
      </c>
      <c r="C279" s="403" t="s">
        <v>189</v>
      </c>
      <c r="D279" s="400">
        <v>2</v>
      </c>
      <c r="E279" s="401">
        <v>328</v>
      </c>
      <c r="F279" s="402">
        <v>0.83999999999999997</v>
      </c>
      <c r="G279" s="88">
        <f t="shared" si="40"/>
        <v>52</v>
      </c>
      <c r="H279" s="89">
        <f>G279*$C$6</f>
        <v>7.6049999999999995</v>
      </c>
      <c r="I279" s="89">
        <f t="shared" si="42"/>
        <v>15.209999999999999</v>
      </c>
      <c r="J279" s="89">
        <f t="shared" si="43"/>
        <v>0.98865000000000003</v>
      </c>
      <c r="K279" s="90">
        <f t="shared" si="44"/>
        <v>13.232699999999999</v>
      </c>
      <c r="L279" s="91">
        <v>0.20000000000000001</v>
      </c>
      <c r="M279" s="92">
        <f t="shared" si="45"/>
        <v>2.6465399999999999</v>
      </c>
      <c r="N279" s="93">
        <v>0.050000000000000003</v>
      </c>
      <c r="O279" s="94">
        <f>K279*N279</f>
        <v>0.66163499999999997</v>
      </c>
      <c r="P279" s="93">
        <v>0.050000000000000003</v>
      </c>
      <c r="Q279" s="94">
        <f t="shared" si="46"/>
        <v>0.66163499999999997</v>
      </c>
      <c r="R279" s="95">
        <f t="shared" si="47"/>
        <v>4.6299999999999999</v>
      </c>
      <c r="S279" s="96">
        <f t="shared" si="48"/>
        <v>9.2599999999999998</v>
      </c>
      <c r="T279" s="97">
        <f t="shared" si="49"/>
        <v>0.60880999342537812</v>
      </c>
    </row>
    <row r="280" ht="15.95" customHeight="1">
      <c r="A280" s="351" t="s">
        <v>501</v>
      </c>
      <c r="B280" s="398" t="s">
        <v>190</v>
      </c>
      <c r="C280" s="403" t="s">
        <v>191</v>
      </c>
      <c r="D280" s="400">
        <v>1</v>
      </c>
      <c r="E280" s="401">
        <v>398</v>
      </c>
      <c r="F280" s="402">
        <v>0.84999999999999998</v>
      </c>
      <c r="G280" s="88">
        <f t="shared" si="40"/>
        <v>59</v>
      </c>
      <c r="H280" s="89">
        <f>G280*$C$6</f>
        <v>8.6287500000000001</v>
      </c>
      <c r="I280" s="89">
        <f t="shared" si="42"/>
        <v>8.6287500000000001</v>
      </c>
      <c r="J280" s="89">
        <f t="shared" si="43"/>
        <v>1.1217375000000001</v>
      </c>
      <c r="K280" s="90">
        <f t="shared" si="44"/>
        <v>7.5070125000000001</v>
      </c>
      <c r="L280" s="91">
        <v>0.20000000000000001</v>
      </c>
      <c r="M280" s="92">
        <f t="shared" si="45"/>
        <v>1.5014025000000002</v>
      </c>
      <c r="N280" s="93">
        <v>0.050000000000000003</v>
      </c>
      <c r="O280" s="94">
        <f>K280*N280</f>
        <v>0.37535062500000005</v>
      </c>
      <c r="P280" s="93">
        <v>0.050000000000000003</v>
      </c>
      <c r="Q280" s="94">
        <f t="shared" si="46"/>
        <v>0.37535062500000005</v>
      </c>
      <c r="R280" s="95">
        <f t="shared" si="47"/>
        <v>5.25</v>
      </c>
      <c r="S280" s="96">
        <f t="shared" si="48"/>
        <v>5.25</v>
      </c>
      <c r="T280" s="97">
        <f t="shared" si="49"/>
        <v>0.60843111690569318</v>
      </c>
    </row>
    <row r="281" ht="15.95" customHeight="1">
      <c r="A281" s="351" t="s">
        <v>501</v>
      </c>
      <c r="B281" s="398" t="s">
        <v>196</v>
      </c>
      <c r="C281" s="403" t="s">
        <v>197</v>
      </c>
      <c r="D281" s="400">
        <v>1</v>
      </c>
      <c r="E281" s="401">
        <v>498</v>
      </c>
      <c r="F281" s="402">
        <v>0.75</v>
      </c>
      <c r="G281" s="88">
        <f t="shared" si="40"/>
        <v>124</v>
      </c>
      <c r="H281" s="89">
        <f>G281*$C$6</f>
        <v>18.134999999999998</v>
      </c>
      <c r="I281" s="89">
        <f t="shared" si="42"/>
        <v>18.134999999999998</v>
      </c>
      <c r="J281" s="89">
        <f t="shared" si="43"/>
        <v>2.3575499999999998</v>
      </c>
      <c r="K281" s="90">
        <f t="shared" si="44"/>
        <v>15.777449999999998</v>
      </c>
      <c r="L281" s="91">
        <v>0.20000000000000001</v>
      </c>
      <c r="M281" s="92">
        <f t="shared" si="45"/>
        <v>3.1554899999999999</v>
      </c>
      <c r="N281" s="93">
        <v>0.050000000000000003</v>
      </c>
      <c r="O281" s="94">
        <f>K281*N281</f>
        <v>0.78887249999999998</v>
      </c>
      <c r="P281" s="93">
        <v>0.050000000000000003</v>
      </c>
      <c r="Q281" s="94">
        <f t="shared" si="46"/>
        <v>0.78887249999999998</v>
      </c>
      <c r="R281" s="95">
        <f t="shared" si="47"/>
        <v>11.039999999999999</v>
      </c>
      <c r="S281" s="96">
        <f t="shared" si="48"/>
        <v>11.039999999999999</v>
      </c>
      <c r="T281" s="97">
        <f t="shared" si="49"/>
        <v>0.60876757650951197</v>
      </c>
    </row>
    <row r="282" ht="15.95" customHeight="1">
      <c r="A282" s="351" t="s">
        <v>501</v>
      </c>
      <c r="B282" s="398" t="s">
        <v>200</v>
      </c>
      <c r="C282" s="403" t="s">
        <v>201</v>
      </c>
      <c r="D282" s="400">
        <v>2</v>
      </c>
      <c r="E282" s="401">
        <v>298</v>
      </c>
      <c r="F282" s="402">
        <v>0.5</v>
      </c>
      <c r="G282" s="88">
        <f t="shared" si="40"/>
        <v>149</v>
      </c>
      <c r="H282" s="89">
        <f>G282*$C$6</f>
        <v>21.791249999999998</v>
      </c>
      <c r="I282" s="89">
        <f t="shared" si="42"/>
        <v>43.582499999999996</v>
      </c>
      <c r="J282" s="89">
        <f t="shared" si="43"/>
        <v>2.8328624999999996</v>
      </c>
      <c r="K282" s="90">
        <f t="shared" si="44"/>
        <v>37.916774999999994</v>
      </c>
      <c r="L282" s="91">
        <v>0.20000000000000001</v>
      </c>
      <c r="M282" s="92">
        <f t="shared" si="45"/>
        <v>7.5833549999999992</v>
      </c>
      <c r="N282" s="93">
        <v>0.050000000000000003</v>
      </c>
      <c r="O282" s="94">
        <f>K282*N282</f>
        <v>1.8958387499999998</v>
      </c>
      <c r="P282" s="93">
        <v>0.050000000000000003</v>
      </c>
      <c r="Q282" s="94">
        <f t="shared" si="46"/>
        <v>1.8958387499999998</v>
      </c>
      <c r="R282" s="95">
        <f t="shared" si="47"/>
        <v>13.27</v>
      </c>
      <c r="S282" s="96">
        <f t="shared" si="48"/>
        <v>26.539999999999999</v>
      </c>
      <c r="T282" s="97">
        <f t="shared" si="49"/>
        <v>0.60896001835599156</v>
      </c>
    </row>
    <row r="283" ht="15.95" customHeight="1">
      <c r="A283" s="351" t="s">
        <v>501</v>
      </c>
      <c r="B283" s="398" t="s">
        <v>216</v>
      </c>
      <c r="C283" s="403" t="s">
        <v>217</v>
      </c>
      <c r="D283" s="400">
        <v>2</v>
      </c>
      <c r="E283" s="401">
        <v>248</v>
      </c>
      <c r="F283" s="402">
        <v>0.75</v>
      </c>
      <c r="G283" s="88">
        <f t="shared" si="40"/>
        <v>62</v>
      </c>
      <c r="H283" s="89">
        <f>G283*$C$6</f>
        <v>9.067499999999999</v>
      </c>
      <c r="I283" s="89">
        <f t="shared" si="42"/>
        <v>18.134999999999998</v>
      </c>
      <c r="J283" s="89">
        <f t="shared" si="43"/>
        <v>1.1787749999999999</v>
      </c>
      <c r="K283" s="90">
        <f t="shared" si="44"/>
        <v>15.777449999999998</v>
      </c>
      <c r="L283" s="91">
        <v>0.20000000000000001</v>
      </c>
      <c r="M283" s="92">
        <f t="shared" si="45"/>
        <v>3.1554899999999999</v>
      </c>
      <c r="N283" s="93">
        <v>0.050000000000000003</v>
      </c>
      <c r="O283" s="94">
        <f>K283*N283</f>
        <v>0.78887249999999998</v>
      </c>
      <c r="P283" s="93">
        <v>0.050000000000000003</v>
      </c>
      <c r="Q283" s="94">
        <f t="shared" si="46"/>
        <v>0.78887249999999998</v>
      </c>
      <c r="R283" s="95">
        <f t="shared" si="47"/>
        <v>5.5199999999999996</v>
      </c>
      <c r="S283" s="96">
        <f t="shared" si="48"/>
        <v>11.039999999999999</v>
      </c>
      <c r="T283" s="97">
        <f t="shared" si="49"/>
        <v>0.60876757650951197</v>
      </c>
    </row>
    <row r="284" ht="15.95" customHeight="1">
      <c r="A284" s="351" t="s">
        <v>501</v>
      </c>
      <c r="B284" s="398" t="s">
        <v>306</v>
      </c>
      <c r="C284" s="404" t="s">
        <v>307</v>
      </c>
      <c r="D284" s="400">
        <v>2</v>
      </c>
      <c r="E284" s="401">
        <v>298</v>
      </c>
      <c r="F284" s="402">
        <v>0.33000000000000002</v>
      </c>
      <c r="G284" s="88">
        <f t="shared" si="40"/>
        <v>199</v>
      </c>
      <c r="H284" s="89">
        <f>G284*$C$6</f>
        <v>29.103749999999998</v>
      </c>
      <c r="I284" s="89">
        <f t="shared" si="42"/>
        <v>58.207499999999996</v>
      </c>
      <c r="J284" s="89">
        <f t="shared" si="43"/>
        <v>3.7834874999999997</v>
      </c>
      <c r="K284" s="90">
        <f t="shared" si="44"/>
        <v>50.640524999999997</v>
      </c>
      <c r="L284" s="91">
        <v>0.20000000000000001</v>
      </c>
      <c r="M284" s="92">
        <f t="shared" si="45"/>
        <v>10.128105</v>
      </c>
      <c r="N284" s="93">
        <v>0.050000000000000003</v>
      </c>
      <c r="O284" s="94">
        <f>K284*N284</f>
        <v>2.5320262499999999</v>
      </c>
      <c r="P284" s="93">
        <v>0.050000000000000003</v>
      </c>
      <c r="Q284" s="94">
        <f t="shared" si="46"/>
        <v>2.5320262499999999</v>
      </c>
      <c r="R284" s="95">
        <f t="shared" si="47"/>
        <v>17.719999999999999</v>
      </c>
      <c r="S284" s="96">
        <f t="shared" si="48"/>
        <v>35.439999999999998</v>
      </c>
      <c r="T284" s="97">
        <f t="shared" si="49"/>
        <v>0.60885624704720187</v>
      </c>
    </row>
    <row r="285" ht="15.95" customHeight="1">
      <c r="A285" s="351" t="s">
        <v>501</v>
      </c>
      <c r="B285" s="398" t="s">
        <v>308</v>
      </c>
      <c r="C285" s="410" t="s">
        <v>309</v>
      </c>
      <c r="D285" s="400">
        <v>2</v>
      </c>
      <c r="E285" s="401">
        <v>498</v>
      </c>
      <c r="F285" s="402">
        <v>0.29999999999999999</v>
      </c>
      <c r="G285" s="88">
        <f t="shared" si="40"/>
        <v>348</v>
      </c>
      <c r="H285" s="89">
        <f t="shared" ref="H285:H289" si="51">G285*$C$6</f>
        <v>50.894999999999996</v>
      </c>
      <c r="I285" s="89">
        <f t="shared" si="42"/>
        <v>101.78999999999999</v>
      </c>
      <c r="J285" s="89">
        <f t="shared" si="43"/>
        <v>6.6163499999999997</v>
      </c>
      <c r="K285" s="90">
        <f t="shared" si="44"/>
        <v>88.557299999999998</v>
      </c>
      <c r="L285" s="91">
        <v>0.20000000000000001</v>
      </c>
      <c r="M285" s="92">
        <f t="shared" si="45"/>
        <v>17.711459999999999</v>
      </c>
      <c r="N285" s="93">
        <v>0.050000000000000003</v>
      </c>
      <c r="O285" s="94">
        <f>K285*N285</f>
        <v>4.4278649999999997</v>
      </c>
      <c r="P285" s="93">
        <v>0.050000000000000003</v>
      </c>
      <c r="Q285" s="94">
        <f t="shared" si="46"/>
        <v>4.4278649999999997</v>
      </c>
      <c r="R285" s="95">
        <f t="shared" si="47"/>
        <v>31</v>
      </c>
      <c r="S285" s="96">
        <f t="shared" si="48"/>
        <v>62</v>
      </c>
      <c r="T285" s="97">
        <f t="shared" si="49"/>
        <v>0.60909716082129883</v>
      </c>
    </row>
    <row r="286" ht="15.95" customHeight="1">
      <c r="A286" s="351" t="s">
        <v>501</v>
      </c>
      <c r="B286" s="398" t="s">
        <v>310</v>
      </c>
      <c r="C286" s="410" t="s">
        <v>311</v>
      </c>
      <c r="D286" s="400">
        <v>4</v>
      </c>
      <c r="E286" s="401">
        <v>638</v>
      </c>
      <c r="F286" s="402">
        <v>0.29999999999999999</v>
      </c>
      <c r="G286" s="88">
        <f t="shared" si="40"/>
        <v>446</v>
      </c>
      <c r="H286" s="89">
        <f t="shared" si="51"/>
        <v>65.227499999999992</v>
      </c>
      <c r="I286" s="89">
        <f t="shared" si="42"/>
        <v>260.90999999999997</v>
      </c>
      <c r="J286" s="89">
        <f t="shared" si="43"/>
        <v>8.4795749999999988</v>
      </c>
      <c r="K286" s="90">
        <f t="shared" si="44"/>
        <v>226.99169999999998</v>
      </c>
      <c r="L286" s="91">
        <v>0.20000000000000001</v>
      </c>
      <c r="M286" s="92">
        <f t="shared" si="45"/>
        <v>45.398339999999997</v>
      </c>
      <c r="N286" s="93">
        <v>0.050000000000000003</v>
      </c>
      <c r="O286" s="94">
        <f>K286*N286</f>
        <v>11.349584999999999</v>
      </c>
      <c r="P286" s="93">
        <v>0.050000000000000003</v>
      </c>
      <c r="Q286" s="94">
        <f t="shared" si="46"/>
        <v>11.349584999999999</v>
      </c>
      <c r="R286" s="95">
        <f t="shared" si="47"/>
        <v>39.719999999999999</v>
      </c>
      <c r="S286" s="96">
        <f t="shared" si="48"/>
        <v>158.88</v>
      </c>
      <c r="T286" s="97">
        <f t="shared" si="49"/>
        <v>0.60894561342991838</v>
      </c>
    </row>
    <row r="287" ht="15.95" customHeight="1">
      <c r="A287" s="351" t="s">
        <v>501</v>
      </c>
      <c r="B287" s="398" t="s">
        <v>356</v>
      </c>
      <c r="C287" s="403" t="s">
        <v>221</v>
      </c>
      <c r="D287" s="400">
        <v>1</v>
      </c>
      <c r="E287" s="401">
        <v>498</v>
      </c>
      <c r="F287" s="402">
        <v>0.81000000000000005</v>
      </c>
      <c r="G287" s="88">
        <f t="shared" si="40"/>
        <v>94</v>
      </c>
      <c r="H287" s="89">
        <f t="shared" si="51"/>
        <v>13.747499999999999</v>
      </c>
      <c r="I287" s="89">
        <f t="shared" si="42"/>
        <v>13.747499999999999</v>
      </c>
      <c r="J287" s="89">
        <f t="shared" si="43"/>
        <v>1.787175</v>
      </c>
      <c r="K287" s="90">
        <f t="shared" si="44"/>
        <v>11.960324999999999</v>
      </c>
      <c r="L287" s="91">
        <v>0.20000000000000001</v>
      </c>
      <c r="M287" s="92">
        <f t="shared" si="45"/>
        <v>2.3920650000000001</v>
      </c>
      <c r="N287" s="93">
        <v>0.050000000000000003</v>
      </c>
      <c r="O287" s="94">
        <f>K287*N287</f>
        <v>0.59801625000000003</v>
      </c>
      <c r="P287" s="93">
        <v>0.050000000000000003</v>
      </c>
      <c r="Q287" s="94">
        <f t="shared" si="46"/>
        <v>0.59801625000000003</v>
      </c>
      <c r="R287" s="95">
        <f t="shared" si="47"/>
        <v>8.3699999999999992</v>
      </c>
      <c r="S287" s="96">
        <f t="shared" si="48"/>
        <v>8.3699999999999992</v>
      </c>
      <c r="T287" s="97">
        <f t="shared" si="49"/>
        <v>0.60883797054009825</v>
      </c>
    </row>
    <row r="288" ht="15.95" customHeight="1">
      <c r="A288" s="351" t="s">
        <v>501</v>
      </c>
      <c r="B288" s="398" t="s">
        <v>222</v>
      </c>
      <c r="C288" s="403" t="s">
        <v>223</v>
      </c>
      <c r="D288" s="400">
        <v>1</v>
      </c>
      <c r="E288" s="401">
        <v>298</v>
      </c>
      <c r="F288" s="402">
        <v>0.75</v>
      </c>
      <c r="G288" s="88">
        <f t="shared" si="40"/>
        <v>74</v>
      </c>
      <c r="H288" s="89">
        <f t="shared" si="51"/>
        <v>10.8225</v>
      </c>
      <c r="I288" s="89">
        <f t="shared" si="42"/>
        <v>10.8225</v>
      </c>
      <c r="J288" s="89">
        <f t="shared" si="43"/>
        <v>1.406925</v>
      </c>
      <c r="K288" s="90">
        <f t="shared" si="44"/>
        <v>9.4155750000000005</v>
      </c>
      <c r="L288" s="91">
        <v>0.20000000000000001</v>
      </c>
      <c r="M288" s="92">
        <f t="shared" si="45"/>
        <v>1.8831150000000001</v>
      </c>
      <c r="N288" s="93">
        <v>0.050000000000000003</v>
      </c>
      <c r="O288" s="94">
        <f>K288*N288</f>
        <v>0.47077875000000002</v>
      </c>
      <c r="P288" s="93">
        <v>0.050000000000000003</v>
      </c>
      <c r="Q288" s="94">
        <f t="shared" si="46"/>
        <v>0.47077875000000002</v>
      </c>
      <c r="R288" s="95">
        <f t="shared" si="47"/>
        <v>6.5899999999999999</v>
      </c>
      <c r="S288" s="96">
        <f t="shared" si="48"/>
        <v>6.5899999999999999</v>
      </c>
      <c r="T288" s="97">
        <f t="shared" si="49"/>
        <v>0.60891660891660893</v>
      </c>
    </row>
    <row r="289" ht="15.95" customHeight="1">
      <c r="A289" s="351" t="s">
        <v>501</v>
      </c>
      <c r="B289" s="398" t="s">
        <v>224</v>
      </c>
      <c r="C289" s="403" t="s">
        <v>225</v>
      </c>
      <c r="D289" s="400">
        <v>6</v>
      </c>
      <c r="E289" s="401">
        <v>428</v>
      </c>
      <c r="F289" s="402">
        <v>0.69999999999999996</v>
      </c>
      <c r="G289" s="88">
        <f t="shared" si="40"/>
        <v>128</v>
      </c>
      <c r="H289" s="89">
        <f t="shared" si="51"/>
        <v>18.719999999999999</v>
      </c>
      <c r="I289" s="89">
        <f t="shared" si="42"/>
        <v>112.31999999999999</v>
      </c>
      <c r="J289" s="89">
        <f t="shared" si="43"/>
        <v>2.4335999999999998</v>
      </c>
      <c r="K289" s="90">
        <f t="shared" si="44"/>
        <v>97.718400000000003</v>
      </c>
      <c r="L289" s="91">
        <v>0.20000000000000001</v>
      </c>
      <c r="M289" s="92">
        <f t="shared" si="45"/>
        <v>19.543680000000002</v>
      </c>
      <c r="N289" s="93">
        <v>0.050000000000000003</v>
      </c>
      <c r="O289" s="94">
        <f>K289*N289</f>
        <v>4.8859200000000005</v>
      </c>
      <c r="P289" s="93">
        <v>0.050000000000000003</v>
      </c>
      <c r="Q289" s="94">
        <f t="shared" si="46"/>
        <v>4.8859200000000005</v>
      </c>
      <c r="R289" s="95">
        <f t="shared" si="47"/>
        <v>11.4</v>
      </c>
      <c r="S289" s="96">
        <f t="shared" si="48"/>
        <v>68.400000000000006</v>
      </c>
      <c r="T289" s="97">
        <f t="shared" si="49"/>
        <v>0.60897435897435903</v>
      </c>
    </row>
    <row r="290" ht="15.95" customHeight="1">
      <c r="A290" s="351" t="s">
        <v>501</v>
      </c>
      <c r="B290" s="398" t="s">
        <v>244</v>
      </c>
      <c r="C290" s="403" t="s">
        <v>245</v>
      </c>
      <c r="D290" s="400">
        <v>1</v>
      </c>
      <c r="E290" s="401">
        <v>498</v>
      </c>
      <c r="F290" s="402">
        <v>0.69999999999999996</v>
      </c>
      <c r="G290" s="88">
        <f t="shared" si="40"/>
        <v>149</v>
      </c>
      <c r="H290" s="89">
        <f>G290*$C$6</f>
        <v>21.791249999999998</v>
      </c>
      <c r="I290" s="89">
        <f t="shared" si="42"/>
        <v>21.791249999999998</v>
      </c>
      <c r="J290" s="89">
        <f t="shared" si="43"/>
        <v>2.8328624999999996</v>
      </c>
      <c r="K290" s="90">
        <f t="shared" si="44"/>
        <v>18.958387499999997</v>
      </c>
      <c r="L290" s="91">
        <v>0.20000000000000001</v>
      </c>
      <c r="M290" s="92">
        <f t="shared" si="45"/>
        <v>3.7916774999999996</v>
      </c>
      <c r="N290" s="93">
        <v>0.050000000000000003</v>
      </c>
      <c r="O290" s="94">
        <f>K290*N290</f>
        <v>0.9479193749999999</v>
      </c>
      <c r="P290" s="93">
        <v>0.050000000000000003</v>
      </c>
      <c r="Q290" s="94">
        <f t="shared" si="46"/>
        <v>0.9479193749999999</v>
      </c>
      <c r="R290" s="95">
        <f t="shared" si="47"/>
        <v>13.27</v>
      </c>
      <c r="S290" s="96">
        <f t="shared" si="48"/>
        <v>13.27</v>
      </c>
      <c r="T290" s="97">
        <f t="shared" si="49"/>
        <v>0.60896001835599156</v>
      </c>
    </row>
    <row r="291" ht="15.95" customHeight="1">
      <c r="A291" s="351" t="s">
        <v>501</v>
      </c>
      <c r="B291" s="398" t="s">
        <v>535</v>
      </c>
      <c r="C291" s="403" t="s">
        <v>213</v>
      </c>
      <c r="D291" s="400">
        <v>1</v>
      </c>
      <c r="E291" s="401">
        <v>528</v>
      </c>
      <c r="F291" s="402">
        <v>0.69999999999999996</v>
      </c>
      <c r="G291" s="88">
        <f t="shared" si="40"/>
        <v>158</v>
      </c>
      <c r="H291" s="89">
        <f>G291*$C$6</f>
        <v>23.107499999999998</v>
      </c>
      <c r="I291" s="89">
        <f t="shared" si="42"/>
        <v>23.107499999999998</v>
      </c>
      <c r="J291" s="89">
        <f t="shared" si="43"/>
        <v>3.0039750000000001</v>
      </c>
      <c r="K291" s="90">
        <f t="shared" si="44"/>
        <v>20.103524999999998</v>
      </c>
      <c r="L291" s="91">
        <v>0.20000000000000001</v>
      </c>
      <c r="M291" s="92">
        <f t="shared" si="45"/>
        <v>4.0207049999999995</v>
      </c>
      <c r="N291" s="93">
        <v>0.050000000000000003</v>
      </c>
      <c r="O291" s="94">
        <f>K291*N291</f>
        <v>1.0051762499999999</v>
      </c>
      <c r="P291" s="93">
        <v>0.050000000000000003</v>
      </c>
      <c r="Q291" s="94">
        <f t="shared" si="46"/>
        <v>1.0051762499999999</v>
      </c>
      <c r="R291" s="95">
        <f t="shared" si="47"/>
        <v>14.07</v>
      </c>
      <c r="S291" s="96">
        <f t="shared" si="48"/>
        <v>14.07</v>
      </c>
      <c r="T291" s="97">
        <f t="shared" si="49"/>
        <v>0.60889321648815331</v>
      </c>
    </row>
    <row r="292" ht="15.95" customHeight="1">
      <c r="A292" s="351" t="s">
        <v>501</v>
      </c>
      <c r="B292" s="398" t="s">
        <v>214</v>
      </c>
      <c r="C292" s="403" t="s">
        <v>215</v>
      </c>
      <c r="D292" s="400">
        <v>1</v>
      </c>
      <c r="E292" s="401">
        <v>678</v>
      </c>
      <c r="F292" s="402">
        <v>0.59999999999999998</v>
      </c>
      <c r="G292" s="88">
        <f t="shared" si="40"/>
        <v>271</v>
      </c>
      <c r="H292" s="89">
        <f>G292*$C$6</f>
        <v>39.633749999999999</v>
      </c>
      <c r="I292" s="89">
        <f t="shared" si="42"/>
        <v>39.633749999999999</v>
      </c>
      <c r="J292" s="89">
        <f t="shared" si="43"/>
        <v>5.1523874999999997</v>
      </c>
      <c r="K292" s="90">
        <f t="shared" si="44"/>
        <v>34.481362500000003</v>
      </c>
      <c r="L292" s="91">
        <v>0.20000000000000001</v>
      </c>
      <c r="M292" s="92">
        <f t="shared" si="45"/>
        <v>6.8962725000000011</v>
      </c>
      <c r="N292" s="93">
        <v>0.050000000000000003</v>
      </c>
      <c r="O292" s="94">
        <f>K292*N292</f>
        <v>1.7240681250000003</v>
      </c>
      <c r="P292" s="93">
        <v>0.050000000000000003</v>
      </c>
      <c r="Q292" s="94">
        <f t="shared" si="46"/>
        <v>1.7240681250000003</v>
      </c>
      <c r="R292" s="95">
        <f t="shared" si="47"/>
        <v>24.140000000000001</v>
      </c>
      <c r="S292" s="96">
        <f t="shared" si="48"/>
        <v>24.140000000000001</v>
      </c>
      <c r="T292" s="97">
        <f t="shared" si="49"/>
        <v>0.60907685999936922</v>
      </c>
    </row>
    <row r="293" ht="15.95" customHeight="1">
      <c r="A293" s="351" t="s">
        <v>501</v>
      </c>
      <c r="B293" s="398" t="s">
        <v>347</v>
      </c>
      <c r="C293" s="403" t="s">
        <v>235</v>
      </c>
      <c r="D293" s="400">
        <v>5</v>
      </c>
      <c r="E293" s="401">
        <v>302</v>
      </c>
      <c r="F293" s="402">
        <v>0.83999999999999997</v>
      </c>
      <c r="G293" s="88">
        <f t="shared" si="40"/>
        <v>48</v>
      </c>
      <c r="H293" s="89">
        <f>G293*$C$6</f>
        <v>7.0199999999999996</v>
      </c>
      <c r="I293" s="89">
        <f t="shared" si="42"/>
        <v>35.099999999999994</v>
      </c>
      <c r="J293" s="89">
        <f t="shared" si="43"/>
        <v>0.91259999999999997</v>
      </c>
      <c r="K293" s="90">
        <f t="shared" si="44"/>
        <v>30.536999999999995</v>
      </c>
      <c r="L293" s="91">
        <v>0.20000000000000001</v>
      </c>
      <c r="M293" s="92">
        <f t="shared" si="45"/>
        <v>6.1073999999999993</v>
      </c>
      <c r="N293" s="93">
        <v>0.050000000000000003</v>
      </c>
      <c r="O293" s="94">
        <f>K293*N293</f>
        <v>1.5268499999999998</v>
      </c>
      <c r="P293" s="93">
        <v>0.050000000000000003</v>
      </c>
      <c r="Q293" s="94">
        <f t="shared" si="46"/>
        <v>1.5268499999999998</v>
      </c>
      <c r="R293" s="95">
        <f t="shared" si="47"/>
        <v>4.2800000000000002</v>
      </c>
      <c r="S293" s="96">
        <f t="shared" si="48"/>
        <v>21.400000000000002</v>
      </c>
      <c r="T293" s="97">
        <f t="shared" si="49"/>
        <v>0.60968660968660982</v>
      </c>
    </row>
    <row r="294" ht="15.95" customHeight="1">
      <c r="A294" s="351" t="s">
        <v>501</v>
      </c>
      <c r="B294" s="398" t="s">
        <v>236</v>
      </c>
      <c r="C294" s="403" t="s">
        <v>237</v>
      </c>
      <c r="D294" s="400">
        <v>5</v>
      </c>
      <c r="E294" s="401">
        <v>278</v>
      </c>
      <c r="F294" s="402">
        <v>0.84999999999999998</v>
      </c>
      <c r="G294" s="88">
        <f t="shared" si="40"/>
        <v>41</v>
      </c>
      <c r="H294" s="89">
        <f>G294*$C$6</f>
        <v>5.9962499999999999</v>
      </c>
      <c r="I294" s="89">
        <f t="shared" si="42"/>
        <v>29.981249999999999</v>
      </c>
      <c r="J294" s="89">
        <f t="shared" si="43"/>
        <v>0.77951250000000005</v>
      </c>
      <c r="K294" s="90">
        <f t="shared" si="44"/>
        <v>26.0836875</v>
      </c>
      <c r="L294" s="91">
        <v>0.20000000000000001</v>
      </c>
      <c r="M294" s="92">
        <f t="shared" si="45"/>
        <v>5.2167375000000007</v>
      </c>
      <c r="N294" s="93">
        <v>0.050000000000000003</v>
      </c>
      <c r="O294" s="94">
        <f>K294*N294</f>
        <v>1.3041843750000002</v>
      </c>
      <c r="P294" s="93">
        <v>0.050000000000000003</v>
      </c>
      <c r="Q294" s="94">
        <f t="shared" si="46"/>
        <v>1.3041843750000002</v>
      </c>
      <c r="R294" s="95">
        <f t="shared" si="47"/>
        <v>3.6499999999999999</v>
      </c>
      <c r="S294" s="96">
        <f t="shared" si="48"/>
        <v>18.25</v>
      </c>
      <c r="T294" s="97">
        <f t="shared" si="49"/>
        <v>0.60871377944548677</v>
      </c>
    </row>
    <row r="295" ht="15.95" customHeight="1">
      <c r="A295" s="351" t="s">
        <v>501</v>
      </c>
      <c r="B295" s="398" t="s">
        <v>268</v>
      </c>
      <c r="C295" s="407" t="s">
        <v>269</v>
      </c>
      <c r="D295" s="400">
        <v>2</v>
      </c>
      <c r="E295" s="401">
        <v>398</v>
      </c>
      <c r="F295" s="402">
        <v>0.84999999999999998</v>
      </c>
      <c r="G295" s="88">
        <f t="shared" si="40"/>
        <v>59</v>
      </c>
      <c r="H295" s="89">
        <f>G295*$C$6</f>
        <v>8.6287500000000001</v>
      </c>
      <c r="I295" s="89">
        <f t="shared" si="42"/>
        <v>17.2575</v>
      </c>
      <c r="J295" s="89">
        <f t="shared" si="43"/>
        <v>1.1217375000000001</v>
      </c>
      <c r="K295" s="90">
        <f t="shared" si="44"/>
        <v>15.014025</v>
      </c>
      <c r="L295" s="91">
        <v>0.20000000000000001</v>
      </c>
      <c r="M295" s="92">
        <f t="shared" si="45"/>
        <v>3.0028050000000004</v>
      </c>
      <c r="N295" s="93">
        <v>0.050000000000000003</v>
      </c>
      <c r="O295" s="94">
        <f>K295*N295</f>
        <v>0.7507012500000001</v>
      </c>
      <c r="P295" s="93">
        <v>0.050000000000000003</v>
      </c>
      <c r="Q295" s="94">
        <f t="shared" si="46"/>
        <v>0.7507012500000001</v>
      </c>
      <c r="R295" s="95">
        <f t="shared" si="47"/>
        <v>5.25</v>
      </c>
      <c r="S295" s="96">
        <f t="shared" si="48"/>
        <v>10.5</v>
      </c>
      <c r="T295" s="97">
        <f t="shared" si="49"/>
        <v>0.60843111690569318</v>
      </c>
    </row>
    <row r="296" ht="15.95" customHeight="1">
      <c r="A296" s="351" t="s">
        <v>501</v>
      </c>
      <c r="B296" s="398" t="s">
        <v>499</v>
      </c>
      <c r="C296" s="411" t="s">
        <v>559</v>
      </c>
      <c r="D296" s="400">
        <v>1</v>
      </c>
      <c r="E296" s="401">
        <v>448</v>
      </c>
      <c r="F296" s="402">
        <v>0.40000000000000002</v>
      </c>
      <c r="G296" s="88">
        <f t="shared" si="40"/>
        <v>268</v>
      </c>
      <c r="H296" s="89">
        <f>G296*$C$6</f>
        <v>39.195</v>
      </c>
      <c r="I296" s="89">
        <f t="shared" si="42"/>
        <v>39.195</v>
      </c>
      <c r="J296" s="89">
        <f t="shared" si="43"/>
        <v>5.0953499999999998</v>
      </c>
      <c r="K296" s="90">
        <f t="shared" si="44"/>
        <v>34.099649999999997</v>
      </c>
      <c r="L296" s="91">
        <v>0.20000000000000001</v>
      </c>
      <c r="M296" s="92">
        <f t="shared" si="45"/>
        <v>6.8199299999999994</v>
      </c>
      <c r="N296" s="93">
        <v>0.050000000000000003</v>
      </c>
      <c r="O296" s="94">
        <f>K296*N296</f>
        <v>1.7049824999999998</v>
      </c>
      <c r="P296" s="93">
        <v>0.050000000000000003</v>
      </c>
      <c r="Q296" s="94">
        <f t="shared" si="46"/>
        <v>1.7049824999999998</v>
      </c>
      <c r="R296" s="95">
        <f t="shared" si="47"/>
        <v>23.870000000000001</v>
      </c>
      <c r="S296" s="96">
        <f t="shared" si="48"/>
        <v>23.870000000000001</v>
      </c>
      <c r="T296" s="97">
        <f t="shared" si="49"/>
        <v>0.60900625079729565</v>
      </c>
    </row>
    <row r="297" ht="15.95" customHeight="1">
      <c r="A297" s="351" t="s">
        <v>501</v>
      </c>
      <c r="B297" s="398" t="s">
        <v>288</v>
      </c>
      <c r="C297" s="412" t="s">
        <v>289</v>
      </c>
      <c r="D297" s="400">
        <v>1</v>
      </c>
      <c r="E297" s="401">
        <v>198</v>
      </c>
      <c r="F297" s="402">
        <v>0.59999999999999998</v>
      </c>
      <c r="G297" s="88">
        <f t="shared" si="40"/>
        <v>79</v>
      </c>
      <c r="H297" s="89">
        <f>G297*$C$6</f>
        <v>11.553749999999999</v>
      </c>
      <c r="I297" s="89">
        <f t="shared" si="42"/>
        <v>11.553749999999999</v>
      </c>
      <c r="J297" s="89">
        <f t="shared" si="43"/>
        <v>1.5019875</v>
      </c>
      <c r="K297" s="90">
        <f t="shared" si="44"/>
        <v>10.051762499999999</v>
      </c>
      <c r="L297" s="91">
        <v>0.20000000000000001</v>
      </c>
      <c r="M297" s="92">
        <f t="shared" si="45"/>
        <v>2.0103524999999998</v>
      </c>
      <c r="N297" s="93">
        <v>0.050000000000000003</v>
      </c>
      <c r="O297" s="94">
        <f>K297*N297</f>
        <v>0.50258812499999994</v>
      </c>
      <c r="P297" s="93">
        <v>0.050000000000000003</v>
      </c>
      <c r="Q297" s="94">
        <f t="shared" si="46"/>
        <v>0.50258812499999994</v>
      </c>
      <c r="R297" s="95">
        <f t="shared" si="47"/>
        <v>7.04</v>
      </c>
      <c r="S297" s="96">
        <f t="shared" si="48"/>
        <v>7.04</v>
      </c>
      <c r="T297" s="97">
        <f t="shared" si="49"/>
        <v>0.60932597641458408</v>
      </c>
    </row>
    <row r="298" ht="15.95" customHeight="1">
      <c r="A298" s="351" t="s">
        <v>501</v>
      </c>
      <c r="B298" s="398" t="s">
        <v>290</v>
      </c>
      <c r="C298" s="413" t="s">
        <v>291</v>
      </c>
      <c r="D298" s="400">
        <v>2</v>
      </c>
      <c r="E298" s="401">
        <v>298</v>
      </c>
      <c r="F298" s="402">
        <v>0.59999999999999998</v>
      </c>
      <c r="G298" s="88">
        <f t="shared" si="40"/>
        <v>119</v>
      </c>
      <c r="H298" s="89">
        <f>G298*$C$6</f>
        <v>17.403749999999999</v>
      </c>
      <c r="I298" s="89">
        <f t="shared" si="42"/>
        <v>34.807499999999997</v>
      </c>
      <c r="J298" s="89">
        <f t="shared" si="43"/>
        <v>2.2624874999999998</v>
      </c>
      <c r="K298" s="90">
        <f t="shared" si="44"/>
        <v>30.282525</v>
      </c>
      <c r="L298" s="91">
        <v>0.20000000000000001</v>
      </c>
      <c r="M298" s="92">
        <f t="shared" si="45"/>
        <v>6.0565050000000005</v>
      </c>
      <c r="N298" s="93">
        <v>0.050000000000000003</v>
      </c>
      <c r="O298" s="94">
        <f>K298*N298</f>
        <v>1.5141262500000001</v>
      </c>
      <c r="P298" s="93">
        <v>0.050000000000000003</v>
      </c>
      <c r="Q298" s="94">
        <f t="shared" si="46"/>
        <v>1.5141262500000001</v>
      </c>
      <c r="R298" s="95">
        <f t="shared" si="47"/>
        <v>10.6</v>
      </c>
      <c r="S298" s="96">
        <f t="shared" si="48"/>
        <v>21.199999999999999</v>
      </c>
      <c r="T298" s="97">
        <f t="shared" si="49"/>
        <v>0.60906413847590324</v>
      </c>
    </row>
    <row r="299" ht="15.95" customHeight="1">
      <c r="A299" s="351" t="s">
        <v>501</v>
      </c>
      <c r="B299" s="398" t="s">
        <v>348</v>
      </c>
      <c r="C299" s="414" t="s">
        <v>263</v>
      </c>
      <c r="D299" s="400">
        <v>2</v>
      </c>
      <c r="E299" s="401">
        <v>258</v>
      </c>
      <c r="F299" s="402">
        <v>0.80000000000000004</v>
      </c>
      <c r="G299" s="88">
        <f t="shared" si="40"/>
        <v>51</v>
      </c>
      <c r="H299" s="89">
        <f>G299*$C$6</f>
        <v>7.4587499999999993</v>
      </c>
      <c r="I299" s="89">
        <f t="shared" si="42"/>
        <v>14.917499999999999</v>
      </c>
      <c r="J299" s="89">
        <f t="shared" si="43"/>
        <v>0.96963749999999993</v>
      </c>
      <c r="K299" s="90">
        <f t="shared" si="44"/>
        <v>12.978224999999998</v>
      </c>
      <c r="L299" s="91">
        <v>0.20000000000000001</v>
      </c>
      <c r="M299" s="92">
        <f t="shared" si="45"/>
        <v>2.5956449999999998</v>
      </c>
      <c r="N299" s="93">
        <v>0.050000000000000003</v>
      </c>
      <c r="O299" s="94">
        <f>K299*N299</f>
        <v>0.64891124999999994</v>
      </c>
      <c r="P299" s="93">
        <v>0.050000000000000003</v>
      </c>
      <c r="Q299" s="94">
        <f t="shared" si="46"/>
        <v>0.64891124999999994</v>
      </c>
      <c r="R299" s="95">
        <f t="shared" si="47"/>
        <v>4.54</v>
      </c>
      <c r="S299" s="96">
        <f t="shared" si="48"/>
        <v>9.0800000000000001</v>
      </c>
      <c r="T299" s="97">
        <f t="shared" si="49"/>
        <v>0.60868107926931458</v>
      </c>
    </row>
    <row r="300" ht="15.95" customHeight="1">
      <c r="A300" s="351" t="s">
        <v>501</v>
      </c>
      <c r="B300" s="398" t="s">
        <v>529</v>
      </c>
      <c r="C300" s="415" t="s">
        <v>556</v>
      </c>
      <c r="D300" s="400">
        <v>1</v>
      </c>
      <c r="E300" s="401">
        <v>298</v>
      </c>
      <c r="F300" s="402">
        <v>0.20000000000000001</v>
      </c>
      <c r="G300" s="88">
        <f t="shared" si="40"/>
        <v>238</v>
      </c>
      <c r="H300" s="89">
        <f>G300*$C$6</f>
        <v>34.807499999999997</v>
      </c>
      <c r="I300" s="89">
        <f t="shared" si="42"/>
        <v>34.807499999999997</v>
      </c>
      <c r="J300" s="89">
        <f t="shared" si="43"/>
        <v>4.5249749999999995</v>
      </c>
      <c r="K300" s="90">
        <f t="shared" si="44"/>
        <v>30.282525</v>
      </c>
      <c r="L300" s="91">
        <v>0.20000000000000001</v>
      </c>
      <c r="M300" s="92">
        <f t="shared" si="45"/>
        <v>6.0565050000000005</v>
      </c>
      <c r="N300" s="93">
        <v>0.050000000000000003</v>
      </c>
      <c r="O300" s="94">
        <f>K300*N300</f>
        <v>1.5141262500000001</v>
      </c>
      <c r="P300" s="93">
        <v>0.050000000000000003</v>
      </c>
      <c r="Q300" s="94">
        <f t="shared" si="46"/>
        <v>1.5141262500000001</v>
      </c>
      <c r="R300" s="95">
        <f t="shared" si="47"/>
        <v>21.199999999999999</v>
      </c>
      <c r="S300" s="96">
        <f t="shared" si="48"/>
        <v>21.199999999999999</v>
      </c>
      <c r="T300" s="97">
        <f t="shared" si="49"/>
        <v>0.60906413847590324</v>
      </c>
    </row>
    <row r="301" ht="15.95" customHeight="1">
      <c r="A301" s="351" t="s">
        <v>501</v>
      </c>
      <c r="B301" s="398" t="s">
        <v>350</v>
      </c>
      <c r="C301" s="416" t="s">
        <v>279</v>
      </c>
      <c r="D301" s="400">
        <v>1</v>
      </c>
      <c r="E301" s="401">
        <v>348</v>
      </c>
      <c r="F301" s="402">
        <v>0.69999999999999996</v>
      </c>
      <c r="G301" s="88">
        <f t="shared" si="40"/>
        <v>104</v>
      </c>
      <c r="H301" s="89">
        <f>G301*$C$6</f>
        <v>15.209999999999999</v>
      </c>
      <c r="I301" s="89">
        <f t="shared" si="42"/>
        <v>15.209999999999999</v>
      </c>
      <c r="J301" s="89">
        <f t="shared" si="43"/>
        <v>1.9773000000000001</v>
      </c>
      <c r="K301" s="90">
        <f t="shared" si="44"/>
        <v>13.232699999999999</v>
      </c>
      <c r="L301" s="91">
        <v>0.20000000000000001</v>
      </c>
      <c r="M301" s="92">
        <f t="shared" si="45"/>
        <v>2.6465399999999999</v>
      </c>
      <c r="N301" s="93">
        <v>0.050000000000000003</v>
      </c>
      <c r="O301" s="94">
        <f>K301*N301</f>
        <v>0.66163499999999997</v>
      </c>
      <c r="P301" s="93">
        <v>0.050000000000000003</v>
      </c>
      <c r="Q301" s="94">
        <f t="shared" si="46"/>
        <v>0.66163499999999997</v>
      </c>
      <c r="R301" s="95">
        <f t="shared" si="47"/>
        <v>9.2599999999999998</v>
      </c>
      <c r="S301" s="96">
        <f t="shared" si="48"/>
        <v>9.2599999999999998</v>
      </c>
      <c r="T301" s="97">
        <f t="shared" si="49"/>
        <v>0.60880999342537812</v>
      </c>
    </row>
    <row r="302" ht="15.95" customHeight="1">
      <c r="A302" s="349" t="s">
        <v>500</v>
      </c>
      <c r="B302" s="74"/>
      <c r="C302" s="75"/>
      <c r="D302" s="76">
        <f>SUM(D230:D301)</f>
        <v>1679</v>
      </c>
      <c r="E302" s="77"/>
      <c r="F302" s="78"/>
      <c r="G302" s="79"/>
      <c r="H302" s="80"/>
      <c r="I302" s="80">
        <f>SUM(I230:I301)</f>
        <v>21005.156249999982</v>
      </c>
      <c r="J302" s="81">
        <v>0.13</v>
      </c>
      <c r="K302" s="80">
        <f>SUM(K230:K301)</f>
        <v>18274.485937499991</v>
      </c>
      <c r="L302" s="81">
        <v>0.20000000000000001</v>
      </c>
      <c r="M302" s="80">
        <f>SUM(M230:M301)</f>
        <v>3654.8971875000007</v>
      </c>
      <c r="N302" s="81">
        <f>O302/K302</f>
        <v>0.050000000000000037</v>
      </c>
      <c r="O302" s="80">
        <f>SUM(O230:O301)</f>
        <v>913.72429687500016</v>
      </c>
      <c r="P302" s="81">
        <f>Q302/K302</f>
        <v>0.050000000000000037</v>
      </c>
      <c r="Q302" s="80">
        <f>SUM(Q230:Q301)</f>
        <v>913.72429687500016</v>
      </c>
      <c r="R302" s="82"/>
      <c r="S302" s="80">
        <f>SUM(S230:S301)</f>
        <v>12797.500000000004</v>
      </c>
      <c r="T302" s="81">
        <v>0.60999999999999999</v>
      </c>
    </row>
    <row r="303" ht="15.95" customHeight="1">
      <c r="A303" s="352" t="s">
        <v>502</v>
      </c>
      <c r="B303" s="39" t="s">
        <v>22</v>
      </c>
      <c r="C303" s="40" t="s">
        <v>23</v>
      </c>
      <c r="D303" s="41">
        <v>0</v>
      </c>
      <c r="E303" s="42">
        <v>278</v>
      </c>
      <c r="F303" s="43">
        <v>0</v>
      </c>
      <c r="G303" s="44">
        <f t="shared" ref="G303:G334" si="52">ROUNDDOWN(E303*(1-F303),0)</f>
        <v>278</v>
      </c>
      <c r="H303" s="45">
        <f t="shared" ref="H303:H334" si="53">G303*$C$6</f>
        <v>40.657499999999999</v>
      </c>
      <c r="I303" s="45">
        <f t="shared" ref="I303:I334" si="54">H303*D303</f>
        <v>0</v>
      </c>
      <c r="J303" s="45">
        <f t="shared" ref="J303:J334" si="55">H303*0.13</f>
        <v>5.2854749999999999</v>
      </c>
      <c r="K303" s="46">
        <f t="shared" ref="K303:K334" si="56">(H303-J303)*D303</f>
        <v>0</v>
      </c>
      <c r="L303" s="47">
        <v>0.20000000000000001</v>
      </c>
      <c r="M303" s="48">
        <f t="shared" ref="M303:M334" si="57">K303*L303</f>
        <v>0</v>
      </c>
      <c r="N303" s="49">
        <v>0.050000000000000003</v>
      </c>
      <c r="O303" s="50">
        <f t="shared" ref="O303:O334" si="58">K303*N303</f>
        <v>0</v>
      </c>
      <c r="P303" s="49">
        <v>0.050000000000000003</v>
      </c>
      <c r="Q303" s="50">
        <f t="shared" ref="Q303:Q334" si="59">K303*P303</f>
        <v>0</v>
      </c>
      <c r="R303" s="51">
        <f t="shared" ref="R303:R334" si="60">IFERROR(ROUND((K303-M303-O303-Q303)/D303,2),0)</f>
        <v>0</v>
      </c>
      <c r="S303" s="52">
        <f t="shared" ref="S303:S334" si="61">+D303*R303</f>
        <v>0</v>
      </c>
      <c r="T303" s="53" t="e">
        <f t="shared" ref="T303:T334" si="62">S303/I303</f>
        <v>#DIV/0!</v>
      </c>
    </row>
    <row r="304" ht="15.95" customHeight="1">
      <c r="A304" s="352" t="s">
        <v>502</v>
      </c>
      <c r="B304" s="39" t="s">
        <v>24</v>
      </c>
      <c r="C304" s="40" t="s">
        <v>25</v>
      </c>
      <c r="D304" s="41">
        <f>VLOOKUP(B304,[1]銷售庫存統計總表!B:N,13,FALSE)</f>
        <v>0</v>
      </c>
      <c r="E304" s="42">
        <v>278</v>
      </c>
      <c r="F304" s="43">
        <v>0</v>
      </c>
      <c r="G304" s="44">
        <f t="shared" si="52"/>
        <v>278</v>
      </c>
      <c r="H304" s="45">
        <f t="shared" si="53"/>
        <v>40.657499999999999</v>
      </c>
      <c r="I304" s="45">
        <f t="shared" si="54"/>
        <v>0</v>
      </c>
      <c r="J304" s="45">
        <f t="shared" si="55"/>
        <v>5.2854749999999999</v>
      </c>
      <c r="K304" s="46">
        <f t="shared" si="56"/>
        <v>0</v>
      </c>
      <c r="L304" s="47">
        <v>0.20000000000000001</v>
      </c>
      <c r="M304" s="48">
        <f t="shared" si="57"/>
        <v>0</v>
      </c>
      <c r="N304" s="49">
        <v>0.050000000000000003</v>
      </c>
      <c r="O304" s="50">
        <f t="shared" si="58"/>
        <v>0</v>
      </c>
      <c r="P304" s="49">
        <v>0.050000000000000003</v>
      </c>
      <c r="Q304" s="50">
        <f t="shared" si="59"/>
        <v>0</v>
      </c>
      <c r="R304" s="51">
        <f t="shared" si="60"/>
        <v>0</v>
      </c>
      <c r="S304" s="52">
        <f t="shared" si="61"/>
        <v>0</v>
      </c>
      <c r="T304" s="53" t="e">
        <f t="shared" si="62"/>
        <v>#DIV/0!</v>
      </c>
    </row>
    <row r="305" ht="15.95" customHeight="1">
      <c r="A305" s="352" t="s">
        <v>502</v>
      </c>
      <c r="B305" s="39" t="s">
        <v>26</v>
      </c>
      <c r="C305" s="40" t="s">
        <v>27</v>
      </c>
      <c r="D305" s="41">
        <v>0</v>
      </c>
      <c r="E305" s="42">
        <v>268</v>
      </c>
      <c r="F305" s="43">
        <v>0</v>
      </c>
      <c r="G305" s="44">
        <f t="shared" si="52"/>
        <v>268</v>
      </c>
      <c r="H305" s="45">
        <f t="shared" si="53"/>
        <v>39.195</v>
      </c>
      <c r="I305" s="45">
        <f t="shared" si="54"/>
        <v>0</v>
      </c>
      <c r="J305" s="45">
        <f t="shared" si="55"/>
        <v>5.0953499999999998</v>
      </c>
      <c r="K305" s="46">
        <f t="shared" si="56"/>
        <v>0</v>
      </c>
      <c r="L305" s="47">
        <v>0.20000000000000001</v>
      </c>
      <c r="M305" s="48">
        <f t="shared" si="57"/>
        <v>0</v>
      </c>
      <c r="N305" s="49">
        <v>0.050000000000000003</v>
      </c>
      <c r="O305" s="50">
        <f t="shared" si="58"/>
        <v>0</v>
      </c>
      <c r="P305" s="49">
        <v>0.050000000000000003</v>
      </c>
      <c r="Q305" s="50">
        <f t="shared" si="59"/>
        <v>0</v>
      </c>
      <c r="R305" s="51">
        <f t="shared" si="60"/>
        <v>0</v>
      </c>
      <c r="S305" s="52">
        <f t="shared" si="61"/>
        <v>0</v>
      </c>
      <c r="T305" s="53" t="e">
        <f t="shared" si="62"/>
        <v>#DIV/0!</v>
      </c>
    </row>
    <row r="306" ht="15.95" customHeight="1">
      <c r="A306" s="352" t="s">
        <v>502</v>
      </c>
      <c r="B306" s="39" t="s">
        <v>28</v>
      </c>
      <c r="C306" s="40" t="s">
        <v>29</v>
      </c>
      <c r="D306" s="41">
        <v>0</v>
      </c>
      <c r="E306" s="42">
        <v>368</v>
      </c>
      <c r="F306" s="43">
        <v>0</v>
      </c>
      <c r="G306" s="44">
        <f t="shared" si="52"/>
        <v>368</v>
      </c>
      <c r="H306" s="45">
        <f t="shared" si="53"/>
        <v>53.819999999999993</v>
      </c>
      <c r="I306" s="45">
        <f t="shared" si="54"/>
        <v>0</v>
      </c>
      <c r="J306" s="45">
        <f t="shared" si="55"/>
        <v>6.996599999999999</v>
      </c>
      <c r="K306" s="46">
        <f t="shared" si="56"/>
        <v>0</v>
      </c>
      <c r="L306" s="47">
        <v>0.20000000000000001</v>
      </c>
      <c r="M306" s="48">
        <f t="shared" si="57"/>
        <v>0</v>
      </c>
      <c r="N306" s="49">
        <v>0.050000000000000003</v>
      </c>
      <c r="O306" s="50">
        <f t="shared" si="58"/>
        <v>0</v>
      </c>
      <c r="P306" s="49">
        <v>0.050000000000000003</v>
      </c>
      <c r="Q306" s="50">
        <f t="shared" si="59"/>
        <v>0</v>
      </c>
      <c r="R306" s="51">
        <f t="shared" si="60"/>
        <v>0</v>
      </c>
      <c r="S306" s="52">
        <f t="shared" si="61"/>
        <v>0</v>
      </c>
      <c r="T306" s="53" t="e">
        <f t="shared" si="62"/>
        <v>#DIV/0!</v>
      </c>
    </row>
    <row r="307" ht="15.95" customHeight="1">
      <c r="A307" s="352" t="s">
        <v>502</v>
      </c>
      <c r="B307" s="39" t="s">
        <v>30</v>
      </c>
      <c r="C307" s="40" t="s">
        <v>31</v>
      </c>
      <c r="D307" s="41">
        <v>0</v>
      </c>
      <c r="E307" s="42">
        <v>498</v>
      </c>
      <c r="F307" s="43">
        <v>0</v>
      </c>
      <c r="G307" s="44">
        <f t="shared" si="52"/>
        <v>498</v>
      </c>
      <c r="H307" s="45">
        <f t="shared" si="53"/>
        <v>72.832499999999996</v>
      </c>
      <c r="I307" s="45">
        <f t="shared" si="54"/>
        <v>0</v>
      </c>
      <c r="J307" s="45">
        <f t="shared" si="55"/>
        <v>9.4682250000000003</v>
      </c>
      <c r="K307" s="46">
        <f t="shared" si="56"/>
        <v>0</v>
      </c>
      <c r="L307" s="47">
        <v>0.20000000000000001</v>
      </c>
      <c r="M307" s="48">
        <f t="shared" si="57"/>
        <v>0</v>
      </c>
      <c r="N307" s="49">
        <v>0.050000000000000003</v>
      </c>
      <c r="O307" s="50">
        <f t="shared" si="58"/>
        <v>0</v>
      </c>
      <c r="P307" s="49">
        <v>0.050000000000000003</v>
      </c>
      <c r="Q307" s="50">
        <f t="shared" si="59"/>
        <v>0</v>
      </c>
      <c r="R307" s="51">
        <f t="shared" si="60"/>
        <v>0</v>
      </c>
      <c r="S307" s="52">
        <f t="shared" si="61"/>
        <v>0</v>
      </c>
      <c r="T307" s="53" t="e">
        <f t="shared" si="62"/>
        <v>#DIV/0!</v>
      </c>
    </row>
    <row r="308" ht="15.95" customHeight="1">
      <c r="A308" s="352" t="s">
        <v>502</v>
      </c>
      <c r="B308" s="39" t="s">
        <v>32</v>
      </c>
      <c r="C308" s="40" t="s">
        <v>33</v>
      </c>
      <c r="D308" s="41">
        <v>0</v>
      </c>
      <c r="E308" s="42">
        <v>298</v>
      </c>
      <c r="F308" s="43">
        <v>0</v>
      </c>
      <c r="G308" s="44">
        <f t="shared" si="52"/>
        <v>298</v>
      </c>
      <c r="H308" s="45">
        <f t="shared" si="53"/>
        <v>43.582499999999996</v>
      </c>
      <c r="I308" s="45">
        <f t="shared" si="54"/>
        <v>0</v>
      </c>
      <c r="J308" s="45">
        <f t="shared" si="55"/>
        <v>5.6657249999999992</v>
      </c>
      <c r="K308" s="46">
        <f t="shared" si="56"/>
        <v>0</v>
      </c>
      <c r="L308" s="47">
        <v>0.20000000000000001</v>
      </c>
      <c r="M308" s="48">
        <f t="shared" si="57"/>
        <v>0</v>
      </c>
      <c r="N308" s="49">
        <v>0.050000000000000003</v>
      </c>
      <c r="O308" s="50">
        <f t="shared" si="58"/>
        <v>0</v>
      </c>
      <c r="P308" s="49">
        <v>0.050000000000000003</v>
      </c>
      <c r="Q308" s="50">
        <f t="shared" si="59"/>
        <v>0</v>
      </c>
      <c r="R308" s="51">
        <f t="shared" si="60"/>
        <v>0</v>
      </c>
      <c r="S308" s="52">
        <f t="shared" si="61"/>
        <v>0</v>
      </c>
      <c r="T308" s="53" t="e">
        <f t="shared" si="62"/>
        <v>#DIV/0!</v>
      </c>
    </row>
    <row r="309" ht="15.95" customHeight="1">
      <c r="A309" s="352" t="s">
        <v>502</v>
      </c>
      <c r="B309" s="39" t="s">
        <v>34</v>
      </c>
      <c r="C309" s="40" t="s">
        <v>35</v>
      </c>
      <c r="D309" s="41">
        <v>0</v>
      </c>
      <c r="E309" s="42">
        <v>348</v>
      </c>
      <c r="F309" s="43">
        <v>0</v>
      </c>
      <c r="G309" s="44">
        <f t="shared" si="52"/>
        <v>348</v>
      </c>
      <c r="H309" s="45">
        <f t="shared" si="53"/>
        <v>50.894999999999996</v>
      </c>
      <c r="I309" s="45">
        <f t="shared" si="54"/>
        <v>0</v>
      </c>
      <c r="J309" s="45">
        <f t="shared" si="55"/>
        <v>6.6163499999999997</v>
      </c>
      <c r="K309" s="46">
        <f t="shared" si="56"/>
        <v>0</v>
      </c>
      <c r="L309" s="47">
        <v>0.20000000000000001</v>
      </c>
      <c r="M309" s="48">
        <f t="shared" si="57"/>
        <v>0</v>
      </c>
      <c r="N309" s="49">
        <v>0.050000000000000003</v>
      </c>
      <c r="O309" s="50">
        <f t="shared" si="58"/>
        <v>0</v>
      </c>
      <c r="P309" s="49">
        <v>0.050000000000000003</v>
      </c>
      <c r="Q309" s="50">
        <f t="shared" si="59"/>
        <v>0</v>
      </c>
      <c r="R309" s="51">
        <f t="shared" si="60"/>
        <v>0</v>
      </c>
      <c r="S309" s="52">
        <f t="shared" si="61"/>
        <v>0</v>
      </c>
      <c r="T309" s="53" t="e">
        <f t="shared" si="62"/>
        <v>#DIV/0!</v>
      </c>
    </row>
    <row r="310" ht="15.95" customHeight="1">
      <c r="A310" s="352" t="s">
        <v>502</v>
      </c>
      <c r="B310" s="54" t="s">
        <v>36</v>
      </c>
      <c r="C310" s="55" t="s">
        <v>37</v>
      </c>
      <c r="D310" s="41">
        <v>0</v>
      </c>
      <c r="E310" s="42">
        <v>248</v>
      </c>
      <c r="F310" s="43">
        <v>0</v>
      </c>
      <c r="G310" s="44">
        <f t="shared" si="52"/>
        <v>248</v>
      </c>
      <c r="H310" s="45">
        <f t="shared" si="53"/>
        <v>36.269999999999996</v>
      </c>
      <c r="I310" s="45">
        <f t="shared" si="54"/>
        <v>0</v>
      </c>
      <c r="J310" s="45">
        <f t="shared" si="55"/>
        <v>4.7150999999999996</v>
      </c>
      <c r="K310" s="46">
        <f t="shared" si="56"/>
        <v>0</v>
      </c>
      <c r="L310" s="47">
        <v>0.20000000000000001</v>
      </c>
      <c r="M310" s="48">
        <f t="shared" si="57"/>
        <v>0</v>
      </c>
      <c r="N310" s="49">
        <v>0.050000000000000003</v>
      </c>
      <c r="O310" s="50">
        <f t="shared" si="58"/>
        <v>0</v>
      </c>
      <c r="P310" s="49">
        <v>0.050000000000000003</v>
      </c>
      <c r="Q310" s="50">
        <f t="shared" si="59"/>
        <v>0</v>
      </c>
      <c r="R310" s="51">
        <f t="shared" si="60"/>
        <v>0</v>
      </c>
      <c r="S310" s="52">
        <f t="shared" si="61"/>
        <v>0</v>
      </c>
      <c r="T310" s="53" t="e">
        <f t="shared" si="62"/>
        <v>#DIV/0!</v>
      </c>
    </row>
    <row r="311" ht="15.95" customHeight="1">
      <c r="A311" s="352" t="s">
        <v>502</v>
      </c>
      <c r="B311" s="56" t="s">
        <v>38</v>
      </c>
      <c r="C311" s="40" t="s">
        <v>39</v>
      </c>
      <c r="D311" s="41">
        <f>VLOOKUP(B311,[1]銷售庫存統計總表!B:N,13,FALSE)</f>
        <v>0</v>
      </c>
      <c r="E311" s="42">
        <v>268</v>
      </c>
      <c r="F311" s="43">
        <v>0</v>
      </c>
      <c r="G311" s="44">
        <f t="shared" si="52"/>
        <v>268</v>
      </c>
      <c r="H311" s="45">
        <f t="shared" si="53"/>
        <v>39.195</v>
      </c>
      <c r="I311" s="45">
        <f t="shared" si="54"/>
        <v>0</v>
      </c>
      <c r="J311" s="45">
        <f t="shared" si="55"/>
        <v>5.0953499999999998</v>
      </c>
      <c r="K311" s="46">
        <f t="shared" si="56"/>
        <v>0</v>
      </c>
      <c r="L311" s="47">
        <v>0.20000000000000001</v>
      </c>
      <c r="M311" s="48">
        <f t="shared" si="57"/>
        <v>0</v>
      </c>
      <c r="N311" s="49">
        <v>0.050000000000000003</v>
      </c>
      <c r="O311" s="50">
        <f t="shared" si="58"/>
        <v>0</v>
      </c>
      <c r="P311" s="49">
        <v>0.050000000000000003</v>
      </c>
      <c r="Q311" s="50">
        <f t="shared" si="59"/>
        <v>0</v>
      </c>
      <c r="R311" s="51">
        <f t="shared" si="60"/>
        <v>0</v>
      </c>
      <c r="S311" s="52">
        <f t="shared" si="61"/>
        <v>0</v>
      </c>
      <c r="T311" s="53" t="e">
        <f t="shared" si="62"/>
        <v>#DIV/0!</v>
      </c>
    </row>
    <row r="312" ht="15.95" customHeight="1">
      <c r="A312" s="352" t="s">
        <v>502</v>
      </c>
      <c r="B312" s="56" t="s">
        <v>40</v>
      </c>
      <c r="C312" s="40" t="s">
        <v>41</v>
      </c>
      <c r="D312" s="41">
        <f>VLOOKUP(B312,[1]銷售庫存統計總表!B:N,13,FALSE)</f>
        <v>0</v>
      </c>
      <c r="E312" s="42">
        <v>288</v>
      </c>
      <c r="F312" s="43">
        <v>0</v>
      </c>
      <c r="G312" s="44">
        <f t="shared" si="52"/>
        <v>288</v>
      </c>
      <c r="H312" s="45">
        <f t="shared" si="53"/>
        <v>42.119999999999997</v>
      </c>
      <c r="I312" s="45">
        <f t="shared" si="54"/>
        <v>0</v>
      </c>
      <c r="J312" s="45">
        <f t="shared" si="55"/>
        <v>5.4756</v>
      </c>
      <c r="K312" s="46">
        <f t="shared" si="56"/>
        <v>0</v>
      </c>
      <c r="L312" s="47">
        <v>0.20000000000000001</v>
      </c>
      <c r="M312" s="48">
        <f t="shared" si="57"/>
        <v>0</v>
      </c>
      <c r="N312" s="49">
        <v>0.050000000000000003</v>
      </c>
      <c r="O312" s="50">
        <f t="shared" si="58"/>
        <v>0</v>
      </c>
      <c r="P312" s="49">
        <v>0.050000000000000003</v>
      </c>
      <c r="Q312" s="50">
        <f t="shared" si="59"/>
        <v>0</v>
      </c>
      <c r="R312" s="51">
        <f t="shared" si="60"/>
        <v>0</v>
      </c>
      <c r="S312" s="52">
        <f t="shared" si="61"/>
        <v>0</v>
      </c>
      <c r="T312" s="53" t="e">
        <f t="shared" si="62"/>
        <v>#DIV/0!</v>
      </c>
    </row>
    <row r="313" ht="15.95" customHeight="1">
      <c r="A313" s="352" t="s">
        <v>502</v>
      </c>
      <c r="B313" s="56" t="s">
        <v>42</v>
      </c>
      <c r="C313" s="55" t="s">
        <v>43</v>
      </c>
      <c r="D313" s="41">
        <v>0</v>
      </c>
      <c r="E313" s="42">
        <v>198</v>
      </c>
      <c r="F313" s="43">
        <v>0</v>
      </c>
      <c r="G313" s="44">
        <f t="shared" si="52"/>
        <v>198</v>
      </c>
      <c r="H313" s="45">
        <f t="shared" si="53"/>
        <v>28.9575</v>
      </c>
      <c r="I313" s="45">
        <f t="shared" si="54"/>
        <v>0</v>
      </c>
      <c r="J313" s="45">
        <f t="shared" si="55"/>
        <v>3.764475</v>
      </c>
      <c r="K313" s="46">
        <f t="shared" si="56"/>
        <v>0</v>
      </c>
      <c r="L313" s="47">
        <v>0.20000000000000001</v>
      </c>
      <c r="M313" s="48">
        <f t="shared" si="57"/>
        <v>0</v>
      </c>
      <c r="N313" s="49">
        <v>0.050000000000000003</v>
      </c>
      <c r="O313" s="50">
        <f t="shared" si="58"/>
        <v>0</v>
      </c>
      <c r="P313" s="49">
        <v>0.050000000000000003</v>
      </c>
      <c r="Q313" s="50">
        <f t="shared" si="59"/>
        <v>0</v>
      </c>
      <c r="R313" s="51">
        <f t="shared" si="60"/>
        <v>0</v>
      </c>
      <c r="S313" s="52">
        <f t="shared" si="61"/>
        <v>0</v>
      </c>
      <c r="T313" s="53" t="e">
        <f t="shared" si="62"/>
        <v>#DIV/0!</v>
      </c>
    </row>
    <row r="314" ht="15.95" customHeight="1">
      <c r="A314" s="352" t="s">
        <v>502</v>
      </c>
      <c r="B314" s="56" t="s">
        <v>44</v>
      </c>
      <c r="C314" s="40" t="s">
        <v>45</v>
      </c>
      <c r="D314" s="41">
        <f>VLOOKUP(B314,[1]銷售庫存統計總表!B:N,13,FALSE)</f>
        <v>0</v>
      </c>
      <c r="E314" s="42">
        <v>298</v>
      </c>
      <c r="F314" s="43">
        <v>0</v>
      </c>
      <c r="G314" s="44">
        <f t="shared" si="52"/>
        <v>298</v>
      </c>
      <c r="H314" s="45">
        <f t="shared" si="53"/>
        <v>43.582499999999996</v>
      </c>
      <c r="I314" s="45">
        <f t="shared" si="54"/>
        <v>0</v>
      </c>
      <c r="J314" s="45">
        <f t="shared" si="55"/>
        <v>5.6657249999999992</v>
      </c>
      <c r="K314" s="46">
        <f t="shared" si="56"/>
        <v>0</v>
      </c>
      <c r="L314" s="47">
        <v>0.20000000000000001</v>
      </c>
      <c r="M314" s="48">
        <f t="shared" si="57"/>
        <v>0</v>
      </c>
      <c r="N314" s="49">
        <v>0.050000000000000003</v>
      </c>
      <c r="O314" s="50">
        <f t="shared" si="58"/>
        <v>0</v>
      </c>
      <c r="P314" s="49">
        <v>0.050000000000000003</v>
      </c>
      <c r="Q314" s="50">
        <f t="shared" si="59"/>
        <v>0</v>
      </c>
      <c r="R314" s="51">
        <f t="shared" si="60"/>
        <v>0</v>
      </c>
      <c r="S314" s="52">
        <f t="shared" si="61"/>
        <v>0</v>
      </c>
      <c r="T314" s="53" t="e">
        <f t="shared" si="62"/>
        <v>#DIV/0!</v>
      </c>
    </row>
    <row r="315" ht="15.95" customHeight="1">
      <c r="A315" s="352" t="s">
        <v>502</v>
      </c>
      <c r="B315" s="56" t="s">
        <v>46</v>
      </c>
      <c r="C315" s="40" t="s">
        <v>47</v>
      </c>
      <c r="D315" s="41">
        <v>0</v>
      </c>
      <c r="E315" s="42">
        <v>398</v>
      </c>
      <c r="F315" s="43">
        <v>0</v>
      </c>
      <c r="G315" s="44">
        <f t="shared" si="52"/>
        <v>398</v>
      </c>
      <c r="H315" s="45">
        <f t="shared" si="53"/>
        <v>58.207499999999996</v>
      </c>
      <c r="I315" s="45">
        <f t="shared" si="54"/>
        <v>0</v>
      </c>
      <c r="J315" s="45">
        <f t="shared" si="55"/>
        <v>7.5669749999999993</v>
      </c>
      <c r="K315" s="46">
        <f t="shared" si="56"/>
        <v>0</v>
      </c>
      <c r="L315" s="47">
        <v>0.20000000000000001</v>
      </c>
      <c r="M315" s="48">
        <f t="shared" si="57"/>
        <v>0</v>
      </c>
      <c r="N315" s="49">
        <v>0.050000000000000003</v>
      </c>
      <c r="O315" s="50">
        <f t="shared" si="58"/>
        <v>0</v>
      </c>
      <c r="P315" s="49">
        <v>0.050000000000000003</v>
      </c>
      <c r="Q315" s="50">
        <f t="shared" si="59"/>
        <v>0</v>
      </c>
      <c r="R315" s="51">
        <f t="shared" si="60"/>
        <v>0</v>
      </c>
      <c r="S315" s="52">
        <f t="shared" si="61"/>
        <v>0</v>
      </c>
      <c r="T315" s="53" t="e">
        <f t="shared" si="62"/>
        <v>#DIV/0!</v>
      </c>
    </row>
    <row r="316" ht="15.95" customHeight="1">
      <c r="A316" s="352" t="s">
        <v>502</v>
      </c>
      <c r="B316" s="39" t="s">
        <v>48</v>
      </c>
      <c r="C316" s="40" t="s">
        <v>49</v>
      </c>
      <c r="D316" s="41">
        <v>0</v>
      </c>
      <c r="E316" s="42">
        <v>268</v>
      </c>
      <c r="F316" s="43">
        <v>0</v>
      </c>
      <c r="G316" s="44">
        <f t="shared" si="52"/>
        <v>268</v>
      </c>
      <c r="H316" s="45">
        <f t="shared" si="53"/>
        <v>39.195</v>
      </c>
      <c r="I316" s="45">
        <f t="shared" si="54"/>
        <v>0</v>
      </c>
      <c r="J316" s="45">
        <f t="shared" si="55"/>
        <v>5.0953499999999998</v>
      </c>
      <c r="K316" s="46">
        <f t="shared" si="56"/>
        <v>0</v>
      </c>
      <c r="L316" s="47">
        <v>0.20000000000000001</v>
      </c>
      <c r="M316" s="48">
        <f t="shared" si="57"/>
        <v>0</v>
      </c>
      <c r="N316" s="49">
        <v>0.050000000000000003</v>
      </c>
      <c r="O316" s="50">
        <f t="shared" si="58"/>
        <v>0</v>
      </c>
      <c r="P316" s="49">
        <v>0.050000000000000003</v>
      </c>
      <c r="Q316" s="50">
        <f t="shared" si="59"/>
        <v>0</v>
      </c>
      <c r="R316" s="51">
        <f t="shared" si="60"/>
        <v>0</v>
      </c>
      <c r="S316" s="52">
        <f t="shared" si="61"/>
        <v>0</v>
      </c>
      <c r="T316" s="53" t="e">
        <f t="shared" si="62"/>
        <v>#DIV/0!</v>
      </c>
    </row>
    <row r="317" ht="15.95" customHeight="1">
      <c r="A317" s="352" t="s">
        <v>502</v>
      </c>
      <c r="B317" s="39" t="s">
        <v>50</v>
      </c>
      <c r="C317" s="40" t="s">
        <v>51</v>
      </c>
      <c r="D317" s="41">
        <v>0</v>
      </c>
      <c r="E317" s="42">
        <v>368</v>
      </c>
      <c r="F317" s="43">
        <v>0</v>
      </c>
      <c r="G317" s="44">
        <f t="shared" si="52"/>
        <v>368</v>
      </c>
      <c r="H317" s="45">
        <f t="shared" si="53"/>
        <v>53.819999999999993</v>
      </c>
      <c r="I317" s="45">
        <f t="shared" si="54"/>
        <v>0</v>
      </c>
      <c r="J317" s="45">
        <f t="shared" si="55"/>
        <v>6.996599999999999</v>
      </c>
      <c r="K317" s="46">
        <f t="shared" si="56"/>
        <v>0</v>
      </c>
      <c r="L317" s="47">
        <v>0.20000000000000001</v>
      </c>
      <c r="M317" s="48">
        <f t="shared" si="57"/>
        <v>0</v>
      </c>
      <c r="N317" s="49">
        <v>0.050000000000000003</v>
      </c>
      <c r="O317" s="50">
        <f t="shared" si="58"/>
        <v>0</v>
      </c>
      <c r="P317" s="49">
        <v>0.050000000000000003</v>
      </c>
      <c r="Q317" s="50">
        <f t="shared" si="59"/>
        <v>0</v>
      </c>
      <c r="R317" s="51">
        <f t="shared" si="60"/>
        <v>0</v>
      </c>
      <c r="S317" s="52">
        <f t="shared" si="61"/>
        <v>0</v>
      </c>
      <c r="T317" s="53" t="e">
        <f t="shared" si="62"/>
        <v>#DIV/0!</v>
      </c>
    </row>
    <row r="318" ht="15.95" customHeight="1">
      <c r="A318" s="352" t="s">
        <v>502</v>
      </c>
      <c r="B318" s="39" t="s">
        <v>52</v>
      </c>
      <c r="C318" s="40" t="s">
        <v>53</v>
      </c>
      <c r="D318" s="41">
        <v>0</v>
      </c>
      <c r="E318" s="42">
        <v>198</v>
      </c>
      <c r="F318" s="43">
        <v>0</v>
      </c>
      <c r="G318" s="44">
        <f t="shared" si="52"/>
        <v>198</v>
      </c>
      <c r="H318" s="45">
        <f t="shared" si="53"/>
        <v>28.9575</v>
      </c>
      <c r="I318" s="45">
        <f t="shared" si="54"/>
        <v>0</v>
      </c>
      <c r="J318" s="45">
        <f t="shared" si="55"/>
        <v>3.764475</v>
      </c>
      <c r="K318" s="46">
        <f t="shared" si="56"/>
        <v>0</v>
      </c>
      <c r="L318" s="47">
        <v>0.20000000000000001</v>
      </c>
      <c r="M318" s="48">
        <f t="shared" si="57"/>
        <v>0</v>
      </c>
      <c r="N318" s="49">
        <v>0.050000000000000003</v>
      </c>
      <c r="O318" s="50">
        <f t="shared" si="58"/>
        <v>0</v>
      </c>
      <c r="P318" s="49">
        <v>0.050000000000000003</v>
      </c>
      <c r="Q318" s="50">
        <f t="shared" si="59"/>
        <v>0</v>
      </c>
      <c r="R318" s="51">
        <f t="shared" si="60"/>
        <v>0</v>
      </c>
      <c r="S318" s="52">
        <f t="shared" si="61"/>
        <v>0</v>
      </c>
      <c r="T318" s="53" t="e">
        <f t="shared" si="62"/>
        <v>#DIV/0!</v>
      </c>
    </row>
    <row r="319" ht="15.95" customHeight="1">
      <c r="A319" s="352" t="s">
        <v>502</v>
      </c>
      <c r="B319" s="39" t="s">
        <v>54</v>
      </c>
      <c r="C319" s="40" t="s">
        <v>55</v>
      </c>
      <c r="D319" s="41">
        <v>0</v>
      </c>
      <c r="E319" s="42">
        <v>198</v>
      </c>
      <c r="F319" s="43">
        <v>0</v>
      </c>
      <c r="G319" s="44">
        <f t="shared" si="52"/>
        <v>198</v>
      </c>
      <c r="H319" s="45">
        <f t="shared" si="53"/>
        <v>28.9575</v>
      </c>
      <c r="I319" s="45">
        <f t="shared" si="54"/>
        <v>0</v>
      </c>
      <c r="J319" s="45">
        <f t="shared" si="55"/>
        <v>3.764475</v>
      </c>
      <c r="K319" s="46">
        <f t="shared" si="56"/>
        <v>0</v>
      </c>
      <c r="L319" s="47">
        <v>0.20000000000000001</v>
      </c>
      <c r="M319" s="48">
        <f t="shared" si="57"/>
        <v>0</v>
      </c>
      <c r="N319" s="49">
        <v>0.050000000000000003</v>
      </c>
      <c r="O319" s="50">
        <f t="shared" si="58"/>
        <v>0</v>
      </c>
      <c r="P319" s="49">
        <v>0.050000000000000003</v>
      </c>
      <c r="Q319" s="50">
        <f t="shared" si="59"/>
        <v>0</v>
      </c>
      <c r="R319" s="51">
        <f t="shared" si="60"/>
        <v>0</v>
      </c>
      <c r="S319" s="52">
        <f t="shared" si="61"/>
        <v>0</v>
      </c>
      <c r="T319" s="53" t="e">
        <f t="shared" si="62"/>
        <v>#DIV/0!</v>
      </c>
    </row>
    <row r="320" ht="15.95" customHeight="1">
      <c r="A320" s="352" t="s">
        <v>502</v>
      </c>
      <c r="B320" s="39" t="s">
        <v>56</v>
      </c>
      <c r="C320" s="40" t="s">
        <v>57</v>
      </c>
      <c r="D320" s="41">
        <v>0</v>
      </c>
      <c r="E320" s="42">
        <v>268</v>
      </c>
      <c r="F320" s="43">
        <v>0</v>
      </c>
      <c r="G320" s="44">
        <f t="shared" si="52"/>
        <v>268</v>
      </c>
      <c r="H320" s="45">
        <f t="shared" si="53"/>
        <v>39.195</v>
      </c>
      <c r="I320" s="45">
        <f t="shared" si="54"/>
        <v>0</v>
      </c>
      <c r="J320" s="45">
        <f t="shared" si="55"/>
        <v>5.0953499999999998</v>
      </c>
      <c r="K320" s="46">
        <f t="shared" si="56"/>
        <v>0</v>
      </c>
      <c r="L320" s="47">
        <v>0.20000000000000001</v>
      </c>
      <c r="M320" s="48">
        <f t="shared" si="57"/>
        <v>0</v>
      </c>
      <c r="N320" s="49">
        <v>0.050000000000000003</v>
      </c>
      <c r="O320" s="50">
        <f t="shared" si="58"/>
        <v>0</v>
      </c>
      <c r="P320" s="49">
        <v>0.050000000000000003</v>
      </c>
      <c r="Q320" s="50">
        <f t="shared" si="59"/>
        <v>0</v>
      </c>
      <c r="R320" s="51">
        <f t="shared" si="60"/>
        <v>0</v>
      </c>
      <c r="S320" s="52">
        <f t="shared" si="61"/>
        <v>0</v>
      </c>
      <c r="T320" s="53" t="e">
        <f t="shared" si="62"/>
        <v>#DIV/0!</v>
      </c>
    </row>
    <row r="321" ht="15.95" customHeight="1">
      <c r="A321" s="352" t="s">
        <v>502</v>
      </c>
      <c r="B321" s="39" t="s">
        <v>58</v>
      </c>
      <c r="C321" s="40" t="s">
        <v>59</v>
      </c>
      <c r="D321" s="41">
        <v>0</v>
      </c>
      <c r="E321" s="42">
        <v>138</v>
      </c>
      <c r="F321" s="43">
        <v>0</v>
      </c>
      <c r="G321" s="44">
        <f t="shared" si="52"/>
        <v>138</v>
      </c>
      <c r="H321" s="45">
        <f t="shared" si="53"/>
        <v>20.182499999999997</v>
      </c>
      <c r="I321" s="45">
        <f t="shared" si="54"/>
        <v>0</v>
      </c>
      <c r="J321" s="45">
        <f t="shared" si="55"/>
        <v>2.6237249999999999</v>
      </c>
      <c r="K321" s="46">
        <f t="shared" si="56"/>
        <v>0</v>
      </c>
      <c r="L321" s="47">
        <v>0.20000000000000001</v>
      </c>
      <c r="M321" s="48">
        <f t="shared" si="57"/>
        <v>0</v>
      </c>
      <c r="N321" s="49">
        <v>0.050000000000000003</v>
      </c>
      <c r="O321" s="50">
        <f t="shared" si="58"/>
        <v>0</v>
      </c>
      <c r="P321" s="49">
        <v>0.050000000000000003</v>
      </c>
      <c r="Q321" s="50">
        <f t="shared" si="59"/>
        <v>0</v>
      </c>
      <c r="R321" s="51">
        <f t="shared" si="60"/>
        <v>0</v>
      </c>
      <c r="S321" s="52">
        <f t="shared" si="61"/>
        <v>0</v>
      </c>
      <c r="T321" s="53" t="e">
        <f t="shared" si="62"/>
        <v>#DIV/0!</v>
      </c>
    </row>
    <row r="322" ht="15.95" customHeight="1">
      <c r="A322" s="352" t="s">
        <v>502</v>
      </c>
      <c r="B322" s="39" t="s">
        <v>60</v>
      </c>
      <c r="C322" s="40" t="s">
        <v>61</v>
      </c>
      <c r="D322" s="41">
        <v>0</v>
      </c>
      <c r="E322" s="42">
        <v>398</v>
      </c>
      <c r="F322" s="43">
        <v>0</v>
      </c>
      <c r="G322" s="44">
        <f t="shared" si="52"/>
        <v>398</v>
      </c>
      <c r="H322" s="45">
        <f t="shared" si="53"/>
        <v>58.207499999999996</v>
      </c>
      <c r="I322" s="45">
        <f t="shared" si="54"/>
        <v>0</v>
      </c>
      <c r="J322" s="45">
        <f t="shared" si="55"/>
        <v>7.5669749999999993</v>
      </c>
      <c r="K322" s="46">
        <f t="shared" si="56"/>
        <v>0</v>
      </c>
      <c r="L322" s="47">
        <v>0.20000000000000001</v>
      </c>
      <c r="M322" s="48">
        <f t="shared" si="57"/>
        <v>0</v>
      </c>
      <c r="N322" s="49">
        <v>0.050000000000000003</v>
      </c>
      <c r="O322" s="50">
        <f t="shared" si="58"/>
        <v>0</v>
      </c>
      <c r="P322" s="49">
        <v>0.050000000000000003</v>
      </c>
      <c r="Q322" s="50">
        <f t="shared" si="59"/>
        <v>0</v>
      </c>
      <c r="R322" s="51">
        <f t="shared" si="60"/>
        <v>0</v>
      </c>
      <c r="S322" s="52">
        <f t="shared" si="61"/>
        <v>0</v>
      </c>
      <c r="T322" s="53" t="e">
        <f t="shared" si="62"/>
        <v>#DIV/0!</v>
      </c>
    </row>
    <row r="323" ht="15.95" customHeight="1">
      <c r="A323" s="352" t="s">
        <v>502</v>
      </c>
      <c r="B323" s="54" t="s">
        <v>62</v>
      </c>
      <c r="C323" s="55" t="s">
        <v>63</v>
      </c>
      <c r="D323" s="41">
        <v>0</v>
      </c>
      <c r="E323" s="42">
        <v>48</v>
      </c>
      <c r="F323" s="43">
        <v>0</v>
      </c>
      <c r="G323" s="44">
        <f t="shared" si="52"/>
        <v>48</v>
      </c>
      <c r="H323" s="45">
        <f t="shared" si="53"/>
        <v>7.0199999999999996</v>
      </c>
      <c r="I323" s="45">
        <f t="shared" si="54"/>
        <v>0</v>
      </c>
      <c r="J323" s="45">
        <f t="shared" si="55"/>
        <v>0.91259999999999997</v>
      </c>
      <c r="K323" s="46">
        <f t="shared" si="56"/>
        <v>0</v>
      </c>
      <c r="L323" s="47">
        <v>0.20000000000000001</v>
      </c>
      <c r="M323" s="48">
        <f t="shared" si="57"/>
        <v>0</v>
      </c>
      <c r="N323" s="49">
        <v>0.050000000000000003</v>
      </c>
      <c r="O323" s="50">
        <f t="shared" si="58"/>
        <v>0</v>
      </c>
      <c r="P323" s="49">
        <v>0.050000000000000003</v>
      </c>
      <c r="Q323" s="50">
        <f t="shared" si="59"/>
        <v>0</v>
      </c>
      <c r="R323" s="51">
        <f t="shared" si="60"/>
        <v>0</v>
      </c>
      <c r="S323" s="52">
        <f t="shared" si="61"/>
        <v>0</v>
      </c>
      <c r="T323" s="53" t="e">
        <f t="shared" si="62"/>
        <v>#DIV/0!</v>
      </c>
    </row>
    <row r="324" ht="15.95" customHeight="1">
      <c r="A324" s="352" t="s">
        <v>502</v>
      </c>
      <c r="B324" s="54" t="s">
        <v>64</v>
      </c>
      <c r="C324" s="55" t="s">
        <v>65</v>
      </c>
      <c r="D324" s="41">
        <v>0</v>
      </c>
      <c r="E324" s="42">
        <v>98</v>
      </c>
      <c r="F324" s="43">
        <v>0</v>
      </c>
      <c r="G324" s="44">
        <f t="shared" si="52"/>
        <v>98</v>
      </c>
      <c r="H324" s="45">
        <f t="shared" si="53"/>
        <v>14.3325</v>
      </c>
      <c r="I324" s="45">
        <f t="shared" si="54"/>
        <v>0</v>
      </c>
      <c r="J324" s="45">
        <f t="shared" si="55"/>
        <v>1.8632249999999999</v>
      </c>
      <c r="K324" s="46">
        <f t="shared" si="56"/>
        <v>0</v>
      </c>
      <c r="L324" s="47">
        <v>0.20000000000000001</v>
      </c>
      <c r="M324" s="48">
        <f t="shared" si="57"/>
        <v>0</v>
      </c>
      <c r="N324" s="49">
        <v>0.050000000000000003</v>
      </c>
      <c r="O324" s="50">
        <f t="shared" si="58"/>
        <v>0</v>
      </c>
      <c r="P324" s="49">
        <v>0.050000000000000003</v>
      </c>
      <c r="Q324" s="50">
        <f t="shared" si="59"/>
        <v>0</v>
      </c>
      <c r="R324" s="51">
        <f t="shared" si="60"/>
        <v>0</v>
      </c>
      <c r="S324" s="52">
        <f t="shared" si="61"/>
        <v>0</v>
      </c>
      <c r="T324" s="53" t="e">
        <f t="shared" si="62"/>
        <v>#DIV/0!</v>
      </c>
    </row>
    <row r="325" ht="15.95" customHeight="1">
      <c r="A325" s="352" t="s">
        <v>502</v>
      </c>
      <c r="B325" s="39" t="s">
        <v>66</v>
      </c>
      <c r="C325" s="40" t="s">
        <v>67</v>
      </c>
      <c r="D325" s="41">
        <v>0</v>
      </c>
      <c r="E325" s="42">
        <v>228</v>
      </c>
      <c r="F325" s="43">
        <v>0</v>
      </c>
      <c r="G325" s="44">
        <f t="shared" si="52"/>
        <v>228</v>
      </c>
      <c r="H325" s="45">
        <f t="shared" si="53"/>
        <v>33.344999999999999</v>
      </c>
      <c r="I325" s="45">
        <f t="shared" si="54"/>
        <v>0</v>
      </c>
      <c r="J325" s="45">
        <f t="shared" si="55"/>
        <v>4.3348500000000003</v>
      </c>
      <c r="K325" s="46">
        <f t="shared" si="56"/>
        <v>0</v>
      </c>
      <c r="L325" s="47">
        <v>0.20000000000000001</v>
      </c>
      <c r="M325" s="48">
        <f t="shared" si="57"/>
        <v>0</v>
      </c>
      <c r="N325" s="49">
        <v>0.050000000000000003</v>
      </c>
      <c r="O325" s="50">
        <f t="shared" si="58"/>
        <v>0</v>
      </c>
      <c r="P325" s="49">
        <v>0.050000000000000003</v>
      </c>
      <c r="Q325" s="50">
        <f t="shared" si="59"/>
        <v>0</v>
      </c>
      <c r="R325" s="51">
        <f t="shared" si="60"/>
        <v>0</v>
      </c>
      <c r="S325" s="52">
        <f t="shared" si="61"/>
        <v>0</v>
      </c>
      <c r="T325" s="53" t="e">
        <f t="shared" si="62"/>
        <v>#DIV/0!</v>
      </c>
    </row>
    <row r="326" ht="15.95" customHeight="1">
      <c r="A326" s="352" t="s">
        <v>502</v>
      </c>
      <c r="B326" s="39" t="s">
        <v>68</v>
      </c>
      <c r="C326" s="40" t="s">
        <v>69</v>
      </c>
      <c r="D326" s="41">
        <v>0</v>
      </c>
      <c r="E326" s="42">
        <v>298</v>
      </c>
      <c r="F326" s="43">
        <v>0</v>
      </c>
      <c r="G326" s="44">
        <f t="shared" si="52"/>
        <v>298</v>
      </c>
      <c r="H326" s="45">
        <f t="shared" si="53"/>
        <v>43.582499999999996</v>
      </c>
      <c r="I326" s="45">
        <f t="shared" si="54"/>
        <v>0</v>
      </c>
      <c r="J326" s="45">
        <f t="shared" si="55"/>
        <v>5.6657249999999992</v>
      </c>
      <c r="K326" s="46">
        <f t="shared" si="56"/>
        <v>0</v>
      </c>
      <c r="L326" s="47">
        <v>0.20000000000000001</v>
      </c>
      <c r="M326" s="48">
        <f t="shared" si="57"/>
        <v>0</v>
      </c>
      <c r="N326" s="49">
        <v>0.050000000000000003</v>
      </c>
      <c r="O326" s="50">
        <f t="shared" si="58"/>
        <v>0</v>
      </c>
      <c r="P326" s="49">
        <v>0.050000000000000003</v>
      </c>
      <c r="Q326" s="50">
        <f t="shared" si="59"/>
        <v>0</v>
      </c>
      <c r="R326" s="51">
        <f t="shared" si="60"/>
        <v>0</v>
      </c>
      <c r="S326" s="52">
        <f t="shared" si="61"/>
        <v>0</v>
      </c>
      <c r="T326" s="53" t="e">
        <f t="shared" si="62"/>
        <v>#DIV/0!</v>
      </c>
    </row>
    <row r="327" ht="15.95" customHeight="1">
      <c r="A327" s="352" t="s">
        <v>502</v>
      </c>
      <c r="B327" s="56" t="s">
        <v>70</v>
      </c>
      <c r="C327" s="40" t="s">
        <v>71</v>
      </c>
      <c r="D327" s="41">
        <v>0</v>
      </c>
      <c r="E327" s="42">
        <v>248</v>
      </c>
      <c r="F327" s="43">
        <v>0</v>
      </c>
      <c r="G327" s="44">
        <f t="shared" si="52"/>
        <v>248</v>
      </c>
      <c r="H327" s="45">
        <f t="shared" si="53"/>
        <v>36.269999999999996</v>
      </c>
      <c r="I327" s="45">
        <f t="shared" si="54"/>
        <v>0</v>
      </c>
      <c r="J327" s="45">
        <f t="shared" si="55"/>
        <v>4.7150999999999996</v>
      </c>
      <c r="K327" s="46">
        <f t="shared" si="56"/>
        <v>0</v>
      </c>
      <c r="L327" s="47">
        <v>0.20000000000000001</v>
      </c>
      <c r="M327" s="48">
        <f t="shared" si="57"/>
        <v>0</v>
      </c>
      <c r="N327" s="49">
        <v>0.050000000000000003</v>
      </c>
      <c r="O327" s="50">
        <f t="shared" si="58"/>
        <v>0</v>
      </c>
      <c r="P327" s="49">
        <v>0.050000000000000003</v>
      </c>
      <c r="Q327" s="50">
        <f t="shared" si="59"/>
        <v>0</v>
      </c>
      <c r="R327" s="51">
        <f t="shared" si="60"/>
        <v>0</v>
      </c>
      <c r="S327" s="52">
        <f t="shared" si="61"/>
        <v>0</v>
      </c>
      <c r="T327" s="53" t="e">
        <f t="shared" si="62"/>
        <v>#DIV/0!</v>
      </c>
    </row>
    <row r="328" ht="15.95" customHeight="1">
      <c r="A328" s="352" t="s">
        <v>502</v>
      </c>
      <c r="B328" s="39" t="s">
        <v>72</v>
      </c>
      <c r="C328" s="40" t="s">
        <v>73</v>
      </c>
      <c r="D328" s="41">
        <v>0</v>
      </c>
      <c r="E328" s="42">
        <v>228</v>
      </c>
      <c r="F328" s="43">
        <v>0</v>
      </c>
      <c r="G328" s="44">
        <f t="shared" si="52"/>
        <v>228</v>
      </c>
      <c r="H328" s="45">
        <f t="shared" si="53"/>
        <v>33.344999999999999</v>
      </c>
      <c r="I328" s="45">
        <f t="shared" si="54"/>
        <v>0</v>
      </c>
      <c r="J328" s="45">
        <f t="shared" si="55"/>
        <v>4.3348500000000003</v>
      </c>
      <c r="K328" s="46">
        <f t="shared" si="56"/>
        <v>0</v>
      </c>
      <c r="L328" s="47">
        <v>0.20000000000000001</v>
      </c>
      <c r="M328" s="48">
        <f t="shared" si="57"/>
        <v>0</v>
      </c>
      <c r="N328" s="49">
        <v>0.050000000000000003</v>
      </c>
      <c r="O328" s="50">
        <f t="shared" si="58"/>
        <v>0</v>
      </c>
      <c r="P328" s="49">
        <v>0.050000000000000003</v>
      </c>
      <c r="Q328" s="50">
        <f t="shared" si="59"/>
        <v>0</v>
      </c>
      <c r="R328" s="51">
        <f t="shared" si="60"/>
        <v>0</v>
      </c>
      <c r="S328" s="52">
        <f t="shared" si="61"/>
        <v>0</v>
      </c>
      <c r="T328" s="53" t="e">
        <f t="shared" si="62"/>
        <v>#DIV/0!</v>
      </c>
    </row>
    <row r="329" ht="15.95" customHeight="1">
      <c r="A329" s="352" t="s">
        <v>502</v>
      </c>
      <c r="B329" s="39" t="s">
        <v>74</v>
      </c>
      <c r="C329" s="40" t="s">
        <v>75</v>
      </c>
      <c r="D329" s="41">
        <v>0</v>
      </c>
      <c r="E329" s="42">
        <v>248</v>
      </c>
      <c r="F329" s="43">
        <v>0</v>
      </c>
      <c r="G329" s="44">
        <f t="shared" si="52"/>
        <v>248</v>
      </c>
      <c r="H329" s="45">
        <f t="shared" si="53"/>
        <v>36.269999999999996</v>
      </c>
      <c r="I329" s="45">
        <f t="shared" si="54"/>
        <v>0</v>
      </c>
      <c r="J329" s="45">
        <f t="shared" si="55"/>
        <v>4.7150999999999996</v>
      </c>
      <c r="K329" s="46">
        <f t="shared" si="56"/>
        <v>0</v>
      </c>
      <c r="L329" s="47">
        <v>0.20000000000000001</v>
      </c>
      <c r="M329" s="48">
        <f t="shared" si="57"/>
        <v>0</v>
      </c>
      <c r="N329" s="49">
        <v>0.050000000000000003</v>
      </c>
      <c r="O329" s="50">
        <f t="shared" si="58"/>
        <v>0</v>
      </c>
      <c r="P329" s="49">
        <v>0.050000000000000003</v>
      </c>
      <c r="Q329" s="50">
        <f t="shared" si="59"/>
        <v>0</v>
      </c>
      <c r="R329" s="51">
        <f t="shared" si="60"/>
        <v>0</v>
      </c>
      <c r="S329" s="52">
        <f t="shared" si="61"/>
        <v>0</v>
      </c>
      <c r="T329" s="53" t="e">
        <f t="shared" si="62"/>
        <v>#DIV/0!</v>
      </c>
    </row>
    <row r="330" ht="15.95" customHeight="1">
      <c r="A330" s="352" t="s">
        <v>502</v>
      </c>
      <c r="B330" s="39" t="s">
        <v>76</v>
      </c>
      <c r="C330" s="40" t="s">
        <v>77</v>
      </c>
      <c r="D330" s="41">
        <v>0</v>
      </c>
      <c r="E330" s="42">
        <v>348</v>
      </c>
      <c r="F330" s="43">
        <v>0</v>
      </c>
      <c r="G330" s="44">
        <f t="shared" si="52"/>
        <v>348</v>
      </c>
      <c r="H330" s="45">
        <f t="shared" si="53"/>
        <v>50.894999999999996</v>
      </c>
      <c r="I330" s="45">
        <f t="shared" si="54"/>
        <v>0</v>
      </c>
      <c r="J330" s="45">
        <f t="shared" si="55"/>
        <v>6.6163499999999997</v>
      </c>
      <c r="K330" s="46">
        <f t="shared" si="56"/>
        <v>0</v>
      </c>
      <c r="L330" s="47">
        <v>0.20000000000000001</v>
      </c>
      <c r="M330" s="48">
        <f t="shared" si="57"/>
        <v>0</v>
      </c>
      <c r="N330" s="49">
        <v>0.050000000000000003</v>
      </c>
      <c r="O330" s="50">
        <f t="shared" si="58"/>
        <v>0</v>
      </c>
      <c r="P330" s="49">
        <v>0.050000000000000003</v>
      </c>
      <c r="Q330" s="50">
        <f t="shared" si="59"/>
        <v>0</v>
      </c>
      <c r="R330" s="51">
        <f t="shared" si="60"/>
        <v>0</v>
      </c>
      <c r="S330" s="52">
        <f t="shared" si="61"/>
        <v>0</v>
      </c>
      <c r="T330" s="53" t="e">
        <f t="shared" si="62"/>
        <v>#DIV/0!</v>
      </c>
    </row>
    <row r="331" ht="15.95" customHeight="1">
      <c r="A331" s="352" t="s">
        <v>502</v>
      </c>
      <c r="B331" s="39" t="s">
        <v>78</v>
      </c>
      <c r="C331" s="40" t="s">
        <v>79</v>
      </c>
      <c r="D331" s="41">
        <v>0</v>
      </c>
      <c r="E331" s="42">
        <v>198</v>
      </c>
      <c r="F331" s="43">
        <v>0</v>
      </c>
      <c r="G331" s="44">
        <f t="shared" si="52"/>
        <v>198</v>
      </c>
      <c r="H331" s="45">
        <f t="shared" si="53"/>
        <v>28.9575</v>
      </c>
      <c r="I331" s="45">
        <f t="shared" si="54"/>
        <v>0</v>
      </c>
      <c r="J331" s="45">
        <f t="shared" si="55"/>
        <v>3.764475</v>
      </c>
      <c r="K331" s="46">
        <f t="shared" si="56"/>
        <v>0</v>
      </c>
      <c r="L331" s="47">
        <v>0.20000000000000001</v>
      </c>
      <c r="M331" s="48">
        <f t="shared" si="57"/>
        <v>0</v>
      </c>
      <c r="N331" s="49">
        <v>0.050000000000000003</v>
      </c>
      <c r="O331" s="50">
        <f t="shared" si="58"/>
        <v>0</v>
      </c>
      <c r="P331" s="49">
        <v>0.050000000000000003</v>
      </c>
      <c r="Q331" s="50">
        <f t="shared" si="59"/>
        <v>0</v>
      </c>
      <c r="R331" s="51">
        <f t="shared" si="60"/>
        <v>0</v>
      </c>
      <c r="S331" s="52">
        <f t="shared" si="61"/>
        <v>0</v>
      </c>
      <c r="T331" s="53" t="e">
        <f t="shared" si="62"/>
        <v>#DIV/0!</v>
      </c>
    </row>
    <row r="332" ht="15.95" customHeight="1">
      <c r="A332" s="352" t="s">
        <v>502</v>
      </c>
      <c r="B332" s="39" t="s">
        <v>80</v>
      </c>
      <c r="C332" s="40" t="s">
        <v>81</v>
      </c>
      <c r="D332" s="41">
        <v>0</v>
      </c>
      <c r="E332" s="42">
        <v>298</v>
      </c>
      <c r="F332" s="43">
        <v>0</v>
      </c>
      <c r="G332" s="44">
        <f t="shared" si="52"/>
        <v>298</v>
      </c>
      <c r="H332" s="45">
        <f t="shared" si="53"/>
        <v>43.582499999999996</v>
      </c>
      <c r="I332" s="45">
        <f t="shared" si="54"/>
        <v>0</v>
      </c>
      <c r="J332" s="45">
        <f t="shared" si="55"/>
        <v>5.6657249999999992</v>
      </c>
      <c r="K332" s="46">
        <f t="shared" si="56"/>
        <v>0</v>
      </c>
      <c r="L332" s="47">
        <v>0.20000000000000001</v>
      </c>
      <c r="M332" s="48">
        <f t="shared" si="57"/>
        <v>0</v>
      </c>
      <c r="N332" s="49">
        <v>0.050000000000000003</v>
      </c>
      <c r="O332" s="50">
        <f t="shared" si="58"/>
        <v>0</v>
      </c>
      <c r="P332" s="49">
        <v>0.050000000000000003</v>
      </c>
      <c r="Q332" s="50">
        <f t="shared" si="59"/>
        <v>0</v>
      </c>
      <c r="R332" s="51">
        <f t="shared" si="60"/>
        <v>0</v>
      </c>
      <c r="S332" s="52">
        <f t="shared" si="61"/>
        <v>0</v>
      </c>
      <c r="T332" s="53" t="e">
        <f t="shared" si="62"/>
        <v>#DIV/0!</v>
      </c>
    </row>
    <row r="333" ht="15.95" customHeight="1">
      <c r="A333" s="352" t="s">
        <v>502</v>
      </c>
      <c r="B333" s="39" t="s">
        <v>82</v>
      </c>
      <c r="C333" s="40" t="s">
        <v>83</v>
      </c>
      <c r="D333" s="41">
        <v>0</v>
      </c>
      <c r="E333" s="42">
        <v>398</v>
      </c>
      <c r="F333" s="43">
        <v>0</v>
      </c>
      <c r="G333" s="44">
        <f t="shared" si="52"/>
        <v>398</v>
      </c>
      <c r="H333" s="45">
        <f t="shared" si="53"/>
        <v>58.207499999999996</v>
      </c>
      <c r="I333" s="45">
        <f t="shared" si="54"/>
        <v>0</v>
      </c>
      <c r="J333" s="45">
        <f t="shared" si="55"/>
        <v>7.5669749999999993</v>
      </c>
      <c r="K333" s="46">
        <f t="shared" si="56"/>
        <v>0</v>
      </c>
      <c r="L333" s="47">
        <v>0.20000000000000001</v>
      </c>
      <c r="M333" s="48">
        <f t="shared" si="57"/>
        <v>0</v>
      </c>
      <c r="N333" s="49">
        <v>0.050000000000000003</v>
      </c>
      <c r="O333" s="50">
        <f t="shared" si="58"/>
        <v>0</v>
      </c>
      <c r="P333" s="49">
        <v>0.050000000000000003</v>
      </c>
      <c r="Q333" s="50">
        <f t="shared" si="59"/>
        <v>0</v>
      </c>
      <c r="R333" s="51">
        <f t="shared" si="60"/>
        <v>0</v>
      </c>
      <c r="S333" s="52">
        <f t="shared" si="61"/>
        <v>0</v>
      </c>
      <c r="T333" s="53" t="e">
        <f t="shared" si="62"/>
        <v>#DIV/0!</v>
      </c>
    </row>
    <row r="334" ht="15.95" customHeight="1">
      <c r="A334" s="352" t="s">
        <v>502</v>
      </c>
      <c r="B334" s="56" t="s">
        <v>84</v>
      </c>
      <c r="C334" s="40" t="s">
        <v>85</v>
      </c>
      <c r="D334" s="41">
        <v>0</v>
      </c>
      <c r="E334" s="42">
        <v>98</v>
      </c>
      <c r="F334" s="43">
        <v>0</v>
      </c>
      <c r="G334" s="44">
        <f t="shared" si="52"/>
        <v>98</v>
      </c>
      <c r="H334" s="45">
        <f t="shared" si="53"/>
        <v>14.3325</v>
      </c>
      <c r="I334" s="45">
        <f t="shared" si="54"/>
        <v>0</v>
      </c>
      <c r="J334" s="45">
        <f t="shared" si="55"/>
        <v>1.8632249999999999</v>
      </c>
      <c r="K334" s="46">
        <f t="shared" si="56"/>
        <v>0</v>
      </c>
      <c r="L334" s="47">
        <v>0.20000000000000001</v>
      </c>
      <c r="M334" s="48">
        <f t="shared" si="57"/>
        <v>0</v>
      </c>
      <c r="N334" s="49">
        <v>0.050000000000000003</v>
      </c>
      <c r="O334" s="50">
        <f t="shared" si="58"/>
        <v>0</v>
      </c>
      <c r="P334" s="49">
        <v>0.050000000000000003</v>
      </c>
      <c r="Q334" s="50">
        <f t="shared" si="59"/>
        <v>0</v>
      </c>
      <c r="R334" s="51">
        <f t="shared" si="60"/>
        <v>0</v>
      </c>
      <c r="S334" s="52">
        <f t="shared" si="61"/>
        <v>0</v>
      </c>
      <c r="T334" s="53" t="e">
        <f t="shared" si="62"/>
        <v>#DIV/0!</v>
      </c>
    </row>
    <row r="335" ht="15.95" customHeight="1">
      <c r="A335" s="352" t="s">
        <v>502</v>
      </c>
      <c r="B335" s="57" t="s">
        <v>86</v>
      </c>
      <c r="C335" s="40" t="s">
        <v>87</v>
      </c>
      <c r="D335" s="41">
        <v>0</v>
      </c>
      <c r="E335" s="42">
        <v>198</v>
      </c>
      <c r="F335" s="43">
        <v>0</v>
      </c>
      <c r="G335" s="44">
        <f t="shared" ref="G335:G366" si="63">ROUNDDOWN(E335*(1-F335),0)</f>
        <v>198</v>
      </c>
      <c r="H335" s="45">
        <f t="shared" ref="H335:H366" si="64">G335*$C$6</f>
        <v>28.9575</v>
      </c>
      <c r="I335" s="45">
        <f t="shared" ref="I335:I366" si="65">H335*D335</f>
        <v>0</v>
      </c>
      <c r="J335" s="45">
        <f t="shared" ref="J335:J366" si="66">H335*0.13</f>
        <v>3.764475</v>
      </c>
      <c r="K335" s="46">
        <f t="shared" ref="K335:K366" si="67">(H335-J335)*D335</f>
        <v>0</v>
      </c>
      <c r="L335" s="47">
        <v>0.20000000000000001</v>
      </c>
      <c r="M335" s="48">
        <f t="shared" ref="M335:M366" si="68">K335*L335</f>
        <v>0</v>
      </c>
      <c r="N335" s="49">
        <v>0.050000000000000003</v>
      </c>
      <c r="O335" s="50">
        <f t="shared" ref="O335:O366" si="69">K335*N335</f>
        <v>0</v>
      </c>
      <c r="P335" s="49">
        <v>0.050000000000000003</v>
      </c>
      <c r="Q335" s="50">
        <f t="shared" ref="Q335:Q366" si="70">K335*P335</f>
        <v>0</v>
      </c>
      <c r="R335" s="51">
        <f t="shared" ref="R335:R366" si="71">IFERROR(ROUND((K335-M335-O335-Q335)/D335,2),0)</f>
        <v>0</v>
      </c>
      <c r="S335" s="52">
        <f t="shared" ref="S335:S366" si="72">+D335*R335</f>
        <v>0</v>
      </c>
      <c r="T335" s="53" t="e">
        <f t="shared" ref="T335:T366" si="73">S335/I335</f>
        <v>#DIV/0!</v>
      </c>
    </row>
    <row r="336" ht="15.95" customHeight="1">
      <c r="A336" s="352" t="s">
        <v>502</v>
      </c>
      <c r="B336" s="56" t="s">
        <v>88</v>
      </c>
      <c r="C336" s="40" t="s">
        <v>89</v>
      </c>
      <c r="D336" s="41">
        <v>0</v>
      </c>
      <c r="E336" s="42">
        <v>248</v>
      </c>
      <c r="F336" s="43">
        <v>0</v>
      </c>
      <c r="G336" s="44">
        <f t="shared" si="63"/>
        <v>248</v>
      </c>
      <c r="H336" s="45">
        <f t="shared" si="64"/>
        <v>36.269999999999996</v>
      </c>
      <c r="I336" s="45">
        <f t="shared" si="65"/>
        <v>0</v>
      </c>
      <c r="J336" s="45">
        <f t="shared" si="66"/>
        <v>4.7150999999999996</v>
      </c>
      <c r="K336" s="46">
        <f t="shared" si="67"/>
        <v>0</v>
      </c>
      <c r="L336" s="47">
        <v>0.20000000000000001</v>
      </c>
      <c r="M336" s="48">
        <f t="shared" si="68"/>
        <v>0</v>
      </c>
      <c r="N336" s="49">
        <v>0.050000000000000003</v>
      </c>
      <c r="O336" s="50">
        <f t="shared" si="69"/>
        <v>0</v>
      </c>
      <c r="P336" s="49">
        <v>0.050000000000000003</v>
      </c>
      <c r="Q336" s="50">
        <f t="shared" si="70"/>
        <v>0</v>
      </c>
      <c r="R336" s="51">
        <f t="shared" si="71"/>
        <v>0</v>
      </c>
      <c r="S336" s="52">
        <f t="shared" si="72"/>
        <v>0</v>
      </c>
      <c r="T336" s="53" t="e">
        <f t="shared" si="73"/>
        <v>#DIV/0!</v>
      </c>
    </row>
    <row r="337" ht="15.95" customHeight="1">
      <c r="A337" s="352" t="s">
        <v>502</v>
      </c>
      <c r="B337" s="39" t="s">
        <v>90</v>
      </c>
      <c r="C337" s="40" t="s">
        <v>91</v>
      </c>
      <c r="D337" s="41">
        <v>0</v>
      </c>
      <c r="E337" s="42">
        <v>298</v>
      </c>
      <c r="F337" s="43">
        <v>0</v>
      </c>
      <c r="G337" s="44">
        <f t="shared" si="63"/>
        <v>298</v>
      </c>
      <c r="H337" s="45">
        <f t="shared" si="64"/>
        <v>43.582499999999996</v>
      </c>
      <c r="I337" s="45">
        <f t="shared" si="65"/>
        <v>0</v>
      </c>
      <c r="J337" s="45">
        <f t="shared" si="66"/>
        <v>5.6657249999999992</v>
      </c>
      <c r="K337" s="46">
        <f t="shared" si="67"/>
        <v>0</v>
      </c>
      <c r="L337" s="47">
        <v>0.20000000000000001</v>
      </c>
      <c r="M337" s="48">
        <f t="shared" si="68"/>
        <v>0</v>
      </c>
      <c r="N337" s="49">
        <v>0.050000000000000003</v>
      </c>
      <c r="O337" s="50">
        <f t="shared" si="69"/>
        <v>0</v>
      </c>
      <c r="P337" s="49">
        <v>0.050000000000000003</v>
      </c>
      <c r="Q337" s="50">
        <f t="shared" si="70"/>
        <v>0</v>
      </c>
      <c r="R337" s="51">
        <f t="shared" si="71"/>
        <v>0</v>
      </c>
      <c r="S337" s="52">
        <f t="shared" si="72"/>
        <v>0</v>
      </c>
      <c r="T337" s="53" t="e">
        <f t="shared" si="73"/>
        <v>#DIV/0!</v>
      </c>
    </row>
    <row r="338" ht="15.95" customHeight="1">
      <c r="A338" s="352" t="s">
        <v>502</v>
      </c>
      <c r="B338" s="39" t="s">
        <v>92</v>
      </c>
      <c r="C338" s="40" t="s">
        <v>93</v>
      </c>
      <c r="D338" s="41">
        <v>0</v>
      </c>
      <c r="E338" s="42">
        <v>398</v>
      </c>
      <c r="F338" s="43">
        <v>0</v>
      </c>
      <c r="G338" s="44">
        <f t="shared" si="63"/>
        <v>398</v>
      </c>
      <c r="H338" s="45">
        <f t="shared" si="64"/>
        <v>58.207499999999996</v>
      </c>
      <c r="I338" s="45">
        <f t="shared" si="65"/>
        <v>0</v>
      </c>
      <c r="J338" s="45">
        <f t="shared" si="66"/>
        <v>7.5669749999999993</v>
      </c>
      <c r="K338" s="46">
        <f t="shared" si="67"/>
        <v>0</v>
      </c>
      <c r="L338" s="47">
        <v>0.20000000000000001</v>
      </c>
      <c r="M338" s="48">
        <f t="shared" si="68"/>
        <v>0</v>
      </c>
      <c r="N338" s="49">
        <v>0.050000000000000003</v>
      </c>
      <c r="O338" s="50">
        <f t="shared" si="69"/>
        <v>0</v>
      </c>
      <c r="P338" s="49">
        <v>0.050000000000000003</v>
      </c>
      <c r="Q338" s="50">
        <f t="shared" si="70"/>
        <v>0</v>
      </c>
      <c r="R338" s="51">
        <f t="shared" si="71"/>
        <v>0</v>
      </c>
      <c r="S338" s="52">
        <f t="shared" si="72"/>
        <v>0</v>
      </c>
      <c r="T338" s="53" t="e">
        <f t="shared" si="73"/>
        <v>#DIV/0!</v>
      </c>
    </row>
    <row r="339" ht="15.95" customHeight="1">
      <c r="A339" s="352" t="s">
        <v>502</v>
      </c>
      <c r="B339" s="56" t="s">
        <v>94</v>
      </c>
      <c r="C339" s="40" t="s">
        <v>95</v>
      </c>
      <c r="D339" s="41">
        <v>0</v>
      </c>
      <c r="E339" s="42">
        <v>498</v>
      </c>
      <c r="F339" s="43">
        <v>0</v>
      </c>
      <c r="G339" s="44">
        <f t="shared" si="63"/>
        <v>498</v>
      </c>
      <c r="H339" s="45">
        <f t="shared" si="64"/>
        <v>72.832499999999996</v>
      </c>
      <c r="I339" s="45">
        <f t="shared" si="65"/>
        <v>0</v>
      </c>
      <c r="J339" s="45">
        <f t="shared" si="66"/>
        <v>9.4682250000000003</v>
      </c>
      <c r="K339" s="46">
        <f t="shared" si="67"/>
        <v>0</v>
      </c>
      <c r="L339" s="47">
        <v>0.20000000000000001</v>
      </c>
      <c r="M339" s="48">
        <f t="shared" si="68"/>
        <v>0</v>
      </c>
      <c r="N339" s="49">
        <v>0.050000000000000003</v>
      </c>
      <c r="O339" s="50">
        <f t="shared" si="69"/>
        <v>0</v>
      </c>
      <c r="P339" s="49">
        <v>0.050000000000000003</v>
      </c>
      <c r="Q339" s="50">
        <f t="shared" si="70"/>
        <v>0</v>
      </c>
      <c r="R339" s="51">
        <f t="shared" si="71"/>
        <v>0</v>
      </c>
      <c r="S339" s="52">
        <f t="shared" si="72"/>
        <v>0</v>
      </c>
      <c r="T339" s="53" t="e">
        <f t="shared" si="73"/>
        <v>#DIV/0!</v>
      </c>
    </row>
    <row r="340" ht="15.95" customHeight="1">
      <c r="A340" s="352" t="s">
        <v>502</v>
      </c>
      <c r="B340" s="56" t="s">
        <v>96</v>
      </c>
      <c r="C340" s="58" t="s">
        <v>97</v>
      </c>
      <c r="D340" s="41">
        <v>0</v>
      </c>
      <c r="E340" s="42">
        <v>298</v>
      </c>
      <c r="F340" s="43">
        <v>0</v>
      </c>
      <c r="G340" s="44">
        <f t="shared" si="63"/>
        <v>298</v>
      </c>
      <c r="H340" s="45">
        <f t="shared" si="64"/>
        <v>43.582499999999996</v>
      </c>
      <c r="I340" s="45">
        <f t="shared" si="65"/>
        <v>0</v>
      </c>
      <c r="J340" s="45">
        <f t="shared" si="66"/>
        <v>5.6657249999999992</v>
      </c>
      <c r="K340" s="46">
        <f t="shared" si="67"/>
        <v>0</v>
      </c>
      <c r="L340" s="47">
        <v>0.20000000000000001</v>
      </c>
      <c r="M340" s="48">
        <f t="shared" si="68"/>
        <v>0</v>
      </c>
      <c r="N340" s="49">
        <v>0.050000000000000003</v>
      </c>
      <c r="O340" s="50">
        <f t="shared" si="69"/>
        <v>0</v>
      </c>
      <c r="P340" s="49">
        <v>0.050000000000000003</v>
      </c>
      <c r="Q340" s="50">
        <f t="shared" si="70"/>
        <v>0</v>
      </c>
      <c r="R340" s="51">
        <f t="shared" si="71"/>
        <v>0</v>
      </c>
      <c r="S340" s="52">
        <f t="shared" si="72"/>
        <v>0</v>
      </c>
      <c r="T340" s="53" t="e">
        <f t="shared" si="73"/>
        <v>#DIV/0!</v>
      </c>
    </row>
    <row r="341" ht="15.95" customHeight="1">
      <c r="A341" s="352" t="s">
        <v>502</v>
      </c>
      <c r="B341" s="56" t="s">
        <v>98</v>
      </c>
      <c r="C341" s="58" t="s">
        <v>99</v>
      </c>
      <c r="D341" s="41">
        <v>0</v>
      </c>
      <c r="E341" s="42">
        <v>478</v>
      </c>
      <c r="F341" s="43">
        <v>0</v>
      </c>
      <c r="G341" s="44">
        <f t="shared" si="63"/>
        <v>478</v>
      </c>
      <c r="H341" s="45">
        <f t="shared" si="64"/>
        <v>69.907499999999999</v>
      </c>
      <c r="I341" s="45">
        <f t="shared" si="65"/>
        <v>0</v>
      </c>
      <c r="J341" s="45">
        <f t="shared" si="66"/>
        <v>9.0879750000000001</v>
      </c>
      <c r="K341" s="46">
        <f t="shared" si="67"/>
        <v>0</v>
      </c>
      <c r="L341" s="47">
        <v>0.20000000000000001</v>
      </c>
      <c r="M341" s="48">
        <f t="shared" si="68"/>
        <v>0</v>
      </c>
      <c r="N341" s="49">
        <v>0.050000000000000003</v>
      </c>
      <c r="O341" s="50">
        <f t="shared" si="69"/>
        <v>0</v>
      </c>
      <c r="P341" s="49">
        <v>0.050000000000000003</v>
      </c>
      <c r="Q341" s="50">
        <f t="shared" si="70"/>
        <v>0</v>
      </c>
      <c r="R341" s="51">
        <f t="shared" si="71"/>
        <v>0</v>
      </c>
      <c r="S341" s="52">
        <f t="shared" si="72"/>
        <v>0</v>
      </c>
      <c r="T341" s="53" t="e">
        <f t="shared" si="73"/>
        <v>#DIV/0!</v>
      </c>
    </row>
    <row r="342" ht="15.95" customHeight="1">
      <c r="A342" s="352" t="s">
        <v>502</v>
      </c>
      <c r="B342" s="56" t="s">
        <v>100</v>
      </c>
      <c r="C342" s="40" t="s">
        <v>101</v>
      </c>
      <c r="D342" s="41">
        <v>0</v>
      </c>
      <c r="E342" s="42">
        <v>538</v>
      </c>
      <c r="F342" s="43">
        <v>0</v>
      </c>
      <c r="G342" s="44">
        <f t="shared" si="63"/>
        <v>538</v>
      </c>
      <c r="H342" s="45">
        <f t="shared" si="64"/>
        <v>78.68249999999999</v>
      </c>
      <c r="I342" s="45">
        <f t="shared" si="65"/>
        <v>0</v>
      </c>
      <c r="J342" s="45">
        <f t="shared" si="66"/>
        <v>10.228724999999999</v>
      </c>
      <c r="K342" s="46">
        <f t="shared" si="67"/>
        <v>0</v>
      </c>
      <c r="L342" s="47">
        <v>0.20000000000000001</v>
      </c>
      <c r="M342" s="48">
        <f t="shared" si="68"/>
        <v>0</v>
      </c>
      <c r="N342" s="49">
        <v>0.050000000000000003</v>
      </c>
      <c r="O342" s="50">
        <f t="shared" si="69"/>
        <v>0</v>
      </c>
      <c r="P342" s="49">
        <v>0.050000000000000003</v>
      </c>
      <c r="Q342" s="50">
        <f t="shared" si="70"/>
        <v>0</v>
      </c>
      <c r="R342" s="51">
        <f t="shared" si="71"/>
        <v>0</v>
      </c>
      <c r="S342" s="52">
        <f t="shared" si="72"/>
        <v>0</v>
      </c>
      <c r="T342" s="53" t="e">
        <f t="shared" si="73"/>
        <v>#DIV/0!</v>
      </c>
    </row>
    <row r="343" ht="15.95" customHeight="1">
      <c r="A343" s="352" t="s">
        <v>502</v>
      </c>
      <c r="B343" s="39" t="s">
        <v>102</v>
      </c>
      <c r="C343" s="40" t="s">
        <v>103</v>
      </c>
      <c r="D343" s="41">
        <v>0</v>
      </c>
      <c r="E343" s="42">
        <v>98</v>
      </c>
      <c r="F343" s="43">
        <v>0</v>
      </c>
      <c r="G343" s="44">
        <f t="shared" si="63"/>
        <v>98</v>
      </c>
      <c r="H343" s="45">
        <f t="shared" si="64"/>
        <v>14.3325</v>
      </c>
      <c r="I343" s="45">
        <f t="shared" si="65"/>
        <v>0</v>
      </c>
      <c r="J343" s="45">
        <f t="shared" si="66"/>
        <v>1.8632249999999999</v>
      </c>
      <c r="K343" s="46">
        <f t="shared" si="67"/>
        <v>0</v>
      </c>
      <c r="L343" s="47">
        <v>0.20000000000000001</v>
      </c>
      <c r="M343" s="48">
        <f t="shared" si="68"/>
        <v>0</v>
      </c>
      <c r="N343" s="49">
        <v>0.050000000000000003</v>
      </c>
      <c r="O343" s="50">
        <f t="shared" si="69"/>
        <v>0</v>
      </c>
      <c r="P343" s="49">
        <v>0.050000000000000003</v>
      </c>
      <c r="Q343" s="50">
        <f t="shared" si="70"/>
        <v>0</v>
      </c>
      <c r="R343" s="51">
        <f t="shared" si="71"/>
        <v>0</v>
      </c>
      <c r="S343" s="52">
        <f t="shared" si="72"/>
        <v>0</v>
      </c>
      <c r="T343" s="53" t="e">
        <f t="shared" si="73"/>
        <v>#DIV/0!</v>
      </c>
    </row>
    <row r="344" ht="15.95" customHeight="1">
      <c r="A344" s="352" t="s">
        <v>502</v>
      </c>
      <c r="B344" s="39" t="s">
        <v>104</v>
      </c>
      <c r="C344" s="40" t="s">
        <v>105</v>
      </c>
      <c r="D344" s="41">
        <v>0</v>
      </c>
      <c r="E344" s="42">
        <v>148</v>
      </c>
      <c r="F344" s="43">
        <v>0</v>
      </c>
      <c r="G344" s="44">
        <f t="shared" si="63"/>
        <v>148</v>
      </c>
      <c r="H344" s="45">
        <f t="shared" si="64"/>
        <v>21.645</v>
      </c>
      <c r="I344" s="45">
        <f t="shared" si="65"/>
        <v>0</v>
      </c>
      <c r="J344" s="45">
        <f t="shared" si="66"/>
        <v>2.81385</v>
      </c>
      <c r="K344" s="46">
        <f t="shared" si="67"/>
        <v>0</v>
      </c>
      <c r="L344" s="47">
        <v>0.20000000000000001</v>
      </c>
      <c r="M344" s="48">
        <f t="shared" si="68"/>
        <v>0</v>
      </c>
      <c r="N344" s="49">
        <v>0.050000000000000003</v>
      </c>
      <c r="O344" s="50">
        <f t="shared" si="69"/>
        <v>0</v>
      </c>
      <c r="P344" s="49">
        <v>0.050000000000000003</v>
      </c>
      <c r="Q344" s="50">
        <f t="shared" si="70"/>
        <v>0</v>
      </c>
      <c r="R344" s="51">
        <f t="shared" si="71"/>
        <v>0</v>
      </c>
      <c r="S344" s="52">
        <f t="shared" si="72"/>
        <v>0</v>
      </c>
      <c r="T344" s="53" t="e">
        <f t="shared" si="73"/>
        <v>#DIV/0!</v>
      </c>
    </row>
    <row r="345" ht="15.95" customHeight="1">
      <c r="A345" s="352" t="s">
        <v>502</v>
      </c>
      <c r="B345" s="54" t="s">
        <v>106</v>
      </c>
      <c r="C345" s="55" t="s">
        <v>107</v>
      </c>
      <c r="D345" s="41">
        <v>0</v>
      </c>
      <c r="E345" s="42">
        <v>198</v>
      </c>
      <c r="F345" s="43">
        <v>0</v>
      </c>
      <c r="G345" s="44">
        <f t="shared" si="63"/>
        <v>198</v>
      </c>
      <c r="H345" s="45">
        <f t="shared" si="64"/>
        <v>28.9575</v>
      </c>
      <c r="I345" s="45">
        <f t="shared" si="65"/>
        <v>0</v>
      </c>
      <c r="J345" s="45">
        <f t="shared" si="66"/>
        <v>3.764475</v>
      </c>
      <c r="K345" s="46">
        <f t="shared" si="67"/>
        <v>0</v>
      </c>
      <c r="L345" s="47">
        <v>0.20000000000000001</v>
      </c>
      <c r="M345" s="48">
        <f t="shared" si="68"/>
        <v>0</v>
      </c>
      <c r="N345" s="49">
        <v>0.050000000000000003</v>
      </c>
      <c r="O345" s="50">
        <f t="shared" si="69"/>
        <v>0</v>
      </c>
      <c r="P345" s="49">
        <v>0.050000000000000003</v>
      </c>
      <c r="Q345" s="50">
        <f t="shared" si="70"/>
        <v>0</v>
      </c>
      <c r="R345" s="51">
        <f t="shared" si="71"/>
        <v>0</v>
      </c>
      <c r="S345" s="52">
        <f t="shared" si="72"/>
        <v>0</v>
      </c>
      <c r="T345" s="53" t="e">
        <f t="shared" si="73"/>
        <v>#DIV/0!</v>
      </c>
    </row>
    <row r="346" ht="15.95" customHeight="1">
      <c r="A346" s="352" t="s">
        <v>502</v>
      </c>
      <c r="B346" s="39" t="s">
        <v>108</v>
      </c>
      <c r="C346" s="40" t="s">
        <v>109</v>
      </c>
      <c r="D346" s="41">
        <v>0</v>
      </c>
      <c r="E346" s="42">
        <v>268</v>
      </c>
      <c r="F346" s="43">
        <v>0</v>
      </c>
      <c r="G346" s="44">
        <f t="shared" si="63"/>
        <v>268</v>
      </c>
      <c r="H346" s="45">
        <f t="shared" si="64"/>
        <v>39.195</v>
      </c>
      <c r="I346" s="45">
        <f t="shared" si="65"/>
        <v>0</v>
      </c>
      <c r="J346" s="45">
        <f t="shared" si="66"/>
        <v>5.0953499999999998</v>
      </c>
      <c r="K346" s="46">
        <f t="shared" si="67"/>
        <v>0</v>
      </c>
      <c r="L346" s="47">
        <v>0.20000000000000001</v>
      </c>
      <c r="M346" s="48">
        <f t="shared" si="68"/>
        <v>0</v>
      </c>
      <c r="N346" s="49">
        <v>0.050000000000000003</v>
      </c>
      <c r="O346" s="50">
        <f t="shared" si="69"/>
        <v>0</v>
      </c>
      <c r="P346" s="49">
        <v>0.050000000000000003</v>
      </c>
      <c r="Q346" s="50">
        <f t="shared" si="70"/>
        <v>0</v>
      </c>
      <c r="R346" s="51">
        <f t="shared" si="71"/>
        <v>0</v>
      </c>
      <c r="S346" s="52">
        <f t="shared" si="72"/>
        <v>0</v>
      </c>
      <c r="T346" s="53" t="e">
        <f t="shared" si="73"/>
        <v>#DIV/0!</v>
      </c>
    </row>
    <row r="347" ht="15.95" customHeight="1">
      <c r="A347" s="352" t="s">
        <v>502</v>
      </c>
      <c r="B347" s="56" t="s">
        <v>110</v>
      </c>
      <c r="C347" s="40" t="s">
        <v>111</v>
      </c>
      <c r="D347" s="41">
        <v>0</v>
      </c>
      <c r="E347" s="42">
        <v>268</v>
      </c>
      <c r="F347" s="43">
        <v>0</v>
      </c>
      <c r="G347" s="44">
        <f t="shared" si="63"/>
        <v>268</v>
      </c>
      <c r="H347" s="45">
        <f t="shared" si="64"/>
        <v>39.195</v>
      </c>
      <c r="I347" s="45">
        <f t="shared" si="65"/>
        <v>0</v>
      </c>
      <c r="J347" s="45">
        <f t="shared" si="66"/>
        <v>5.0953499999999998</v>
      </c>
      <c r="K347" s="46">
        <f t="shared" si="67"/>
        <v>0</v>
      </c>
      <c r="L347" s="47">
        <v>0.20000000000000001</v>
      </c>
      <c r="M347" s="48">
        <f t="shared" si="68"/>
        <v>0</v>
      </c>
      <c r="N347" s="49">
        <v>0.050000000000000003</v>
      </c>
      <c r="O347" s="50">
        <f t="shared" si="69"/>
        <v>0</v>
      </c>
      <c r="P347" s="49">
        <v>0.050000000000000003</v>
      </c>
      <c r="Q347" s="50">
        <f t="shared" si="70"/>
        <v>0</v>
      </c>
      <c r="R347" s="51">
        <f t="shared" si="71"/>
        <v>0</v>
      </c>
      <c r="S347" s="52">
        <f t="shared" si="72"/>
        <v>0</v>
      </c>
      <c r="T347" s="53" t="e">
        <f t="shared" si="73"/>
        <v>#DIV/0!</v>
      </c>
    </row>
    <row r="348" ht="15.95" customHeight="1">
      <c r="A348" s="352" t="s">
        <v>502</v>
      </c>
      <c r="B348" s="39" t="s">
        <v>112</v>
      </c>
      <c r="C348" s="59" t="s">
        <v>113</v>
      </c>
      <c r="D348" s="41">
        <v>0</v>
      </c>
      <c r="E348" s="42">
        <v>298</v>
      </c>
      <c r="F348" s="43">
        <v>0</v>
      </c>
      <c r="G348" s="44">
        <f t="shared" si="63"/>
        <v>298</v>
      </c>
      <c r="H348" s="45">
        <f t="shared" si="64"/>
        <v>43.582499999999996</v>
      </c>
      <c r="I348" s="45">
        <f t="shared" si="65"/>
        <v>0</v>
      </c>
      <c r="J348" s="45">
        <f t="shared" si="66"/>
        <v>5.6657249999999992</v>
      </c>
      <c r="K348" s="46">
        <f t="shared" si="67"/>
        <v>0</v>
      </c>
      <c r="L348" s="47">
        <v>0.20000000000000001</v>
      </c>
      <c r="M348" s="48">
        <f t="shared" si="68"/>
        <v>0</v>
      </c>
      <c r="N348" s="49">
        <v>0.050000000000000003</v>
      </c>
      <c r="O348" s="50">
        <f t="shared" si="69"/>
        <v>0</v>
      </c>
      <c r="P348" s="49">
        <v>0.050000000000000003</v>
      </c>
      <c r="Q348" s="50">
        <f t="shared" si="70"/>
        <v>0</v>
      </c>
      <c r="R348" s="51">
        <f t="shared" si="71"/>
        <v>0</v>
      </c>
      <c r="S348" s="52">
        <f t="shared" si="72"/>
        <v>0</v>
      </c>
      <c r="T348" s="53" t="e">
        <f t="shared" si="73"/>
        <v>#DIV/0!</v>
      </c>
    </row>
    <row r="349" ht="15.95" customHeight="1">
      <c r="A349" s="352" t="s">
        <v>502</v>
      </c>
      <c r="B349" s="39" t="s">
        <v>114</v>
      </c>
      <c r="C349" s="59" t="s">
        <v>115</v>
      </c>
      <c r="D349" s="41">
        <v>0</v>
      </c>
      <c r="E349" s="42">
        <v>448</v>
      </c>
      <c r="F349" s="43">
        <v>0</v>
      </c>
      <c r="G349" s="44">
        <f t="shared" si="63"/>
        <v>448</v>
      </c>
      <c r="H349" s="45">
        <f t="shared" si="64"/>
        <v>65.519999999999996</v>
      </c>
      <c r="I349" s="45">
        <f t="shared" si="65"/>
        <v>0</v>
      </c>
      <c r="J349" s="45">
        <f t="shared" si="66"/>
        <v>8.5175999999999998</v>
      </c>
      <c r="K349" s="46">
        <f t="shared" si="67"/>
        <v>0</v>
      </c>
      <c r="L349" s="47">
        <v>0.20000000000000001</v>
      </c>
      <c r="M349" s="48">
        <f t="shared" si="68"/>
        <v>0</v>
      </c>
      <c r="N349" s="49">
        <v>0.050000000000000003</v>
      </c>
      <c r="O349" s="50">
        <f t="shared" si="69"/>
        <v>0</v>
      </c>
      <c r="P349" s="49">
        <v>0.050000000000000003</v>
      </c>
      <c r="Q349" s="50">
        <f t="shared" si="70"/>
        <v>0</v>
      </c>
      <c r="R349" s="51">
        <f t="shared" si="71"/>
        <v>0</v>
      </c>
      <c r="S349" s="52">
        <f t="shared" si="72"/>
        <v>0</v>
      </c>
      <c r="T349" s="53" t="e">
        <f t="shared" si="73"/>
        <v>#DIV/0!</v>
      </c>
    </row>
    <row r="350" ht="15.95" customHeight="1">
      <c r="A350" s="352" t="s">
        <v>502</v>
      </c>
      <c r="B350" s="39" t="s">
        <v>116</v>
      </c>
      <c r="C350" s="59" t="s">
        <v>117</v>
      </c>
      <c r="D350" s="41">
        <v>0</v>
      </c>
      <c r="E350" s="42">
        <v>498</v>
      </c>
      <c r="F350" s="43">
        <v>0</v>
      </c>
      <c r="G350" s="44">
        <f t="shared" si="63"/>
        <v>498</v>
      </c>
      <c r="H350" s="45">
        <f t="shared" si="64"/>
        <v>72.832499999999996</v>
      </c>
      <c r="I350" s="45">
        <f t="shared" si="65"/>
        <v>0</v>
      </c>
      <c r="J350" s="45">
        <f t="shared" si="66"/>
        <v>9.4682250000000003</v>
      </c>
      <c r="K350" s="46">
        <f t="shared" si="67"/>
        <v>0</v>
      </c>
      <c r="L350" s="47">
        <v>0.20000000000000001</v>
      </c>
      <c r="M350" s="48">
        <f t="shared" si="68"/>
        <v>0</v>
      </c>
      <c r="N350" s="49">
        <v>0.050000000000000003</v>
      </c>
      <c r="O350" s="50">
        <f t="shared" si="69"/>
        <v>0</v>
      </c>
      <c r="P350" s="49">
        <v>0.050000000000000003</v>
      </c>
      <c r="Q350" s="50">
        <f t="shared" si="70"/>
        <v>0</v>
      </c>
      <c r="R350" s="51">
        <f t="shared" si="71"/>
        <v>0</v>
      </c>
      <c r="S350" s="52">
        <f t="shared" si="72"/>
        <v>0</v>
      </c>
      <c r="T350" s="53" t="e">
        <f t="shared" si="73"/>
        <v>#DIV/0!</v>
      </c>
    </row>
    <row r="351" ht="15.95" customHeight="1">
      <c r="A351" s="352" t="s">
        <v>502</v>
      </c>
      <c r="B351" s="39" t="s">
        <v>322</v>
      </c>
      <c r="C351" s="40" t="s">
        <v>119</v>
      </c>
      <c r="D351" s="41">
        <v>0</v>
      </c>
      <c r="E351" s="42">
        <v>248</v>
      </c>
      <c r="F351" s="43">
        <v>0</v>
      </c>
      <c r="G351" s="44">
        <f t="shared" si="63"/>
        <v>248</v>
      </c>
      <c r="H351" s="45">
        <f t="shared" si="64"/>
        <v>36.269999999999996</v>
      </c>
      <c r="I351" s="45">
        <f t="shared" si="65"/>
        <v>0</v>
      </c>
      <c r="J351" s="45">
        <f t="shared" si="66"/>
        <v>4.7150999999999996</v>
      </c>
      <c r="K351" s="46">
        <f t="shared" si="67"/>
        <v>0</v>
      </c>
      <c r="L351" s="47">
        <v>0.20000000000000001</v>
      </c>
      <c r="M351" s="48">
        <f t="shared" si="68"/>
        <v>0</v>
      </c>
      <c r="N351" s="49">
        <v>0.050000000000000003</v>
      </c>
      <c r="O351" s="50">
        <f t="shared" si="69"/>
        <v>0</v>
      </c>
      <c r="P351" s="49">
        <v>0.050000000000000003</v>
      </c>
      <c r="Q351" s="50">
        <f t="shared" si="70"/>
        <v>0</v>
      </c>
      <c r="R351" s="51">
        <f t="shared" si="71"/>
        <v>0</v>
      </c>
      <c r="S351" s="52">
        <f t="shared" si="72"/>
        <v>0</v>
      </c>
      <c r="T351" s="53" t="e">
        <f t="shared" si="73"/>
        <v>#DIV/0!</v>
      </c>
    </row>
    <row r="352" ht="15.95" customHeight="1">
      <c r="A352" s="352" t="s">
        <v>502</v>
      </c>
      <c r="B352" s="39" t="s">
        <v>120</v>
      </c>
      <c r="C352" s="40" t="s">
        <v>121</v>
      </c>
      <c r="D352" s="41">
        <v>0</v>
      </c>
      <c r="E352" s="42">
        <v>348</v>
      </c>
      <c r="F352" s="43">
        <v>0</v>
      </c>
      <c r="G352" s="44">
        <f t="shared" si="63"/>
        <v>348</v>
      </c>
      <c r="H352" s="45">
        <f t="shared" si="64"/>
        <v>50.894999999999996</v>
      </c>
      <c r="I352" s="45">
        <f t="shared" si="65"/>
        <v>0</v>
      </c>
      <c r="J352" s="45">
        <f t="shared" si="66"/>
        <v>6.6163499999999997</v>
      </c>
      <c r="K352" s="46">
        <f t="shared" si="67"/>
        <v>0</v>
      </c>
      <c r="L352" s="47">
        <v>0.20000000000000001</v>
      </c>
      <c r="M352" s="48">
        <f t="shared" si="68"/>
        <v>0</v>
      </c>
      <c r="N352" s="49">
        <v>0.050000000000000003</v>
      </c>
      <c r="O352" s="50">
        <f t="shared" si="69"/>
        <v>0</v>
      </c>
      <c r="P352" s="49">
        <v>0.050000000000000003</v>
      </c>
      <c r="Q352" s="50">
        <f t="shared" si="70"/>
        <v>0</v>
      </c>
      <c r="R352" s="51">
        <f t="shared" si="71"/>
        <v>0</v>
      </c>
      <c r="S352" s="52">
        <f t="shared" si="72"/>
        <v>0</v>
      </c>
      <c r="T352" s="53" t="e">
        <f t="shared" si="73"/>
        <v>#DIV/0!</v>
      </c>
    </row>
    <row r="353" ht="15.95" customHeight="1">
      <c r="A353" s="352" t="s">
        <v>502</v>
      </c>
      <c r="B353" s="56" t="s">
        <v>122</v>
      </c>
      <c r="C353" s="40" t="s">
        <v>123</v>
      </c>
      <c r="D353" s="41">
        <v>0</v>
      </c>
      <c r="E353" s="42">
        <v>428</v>
      </c>
      <c r="F353" s="43">
        <v>0</v>
      </c>
      <c r="G353" s="44">
        <f t="shared" si="63"/>
        <v>428</v>
      </c>
      <c r="H353" s="45">
        <f t="shared" si="64"/>
        <v>62.594999999999999</v>
      </c>
      <c r="I353" s="45">
        <f t="shared" si="65"/>
        <v>0</v>
      </c>
      <c r="J353" s="45">
        <f t="shared" si="66"/>
        <v>8.1373499999999996</v>
      </c>
      <c r="K353" s="46">
        <f t="shared" si="67"/>
        <v>0</v>
      </c>
      <c r="L353" s="47">
        <v>0.20000000000000001</v>
      </c>
      <c r="M353" s="48">
        <f t="shared" si="68"/>
        <v>0</v>
      </c>
      <c r="N353" s="49">
        <v>0.050000000000000003</v>
      </c>
      <c r="O353" s="50">
        <f t="shared" si="69"/>
        <v>0</v>
      </c>
      <c r="P353" s="49">
        <v>0.050000000000000003</v>
      </c>
      <c r="Q353" s="50">
        <f t="shared" si="70"/>
        <v>0</v>
      </c>
      <c r="R353" s="51">
        <f t="shared" si="71"/>
        <v>0</v>
      </c>
      <c r="S353" s="52">
        <f t="shared" si="72"/>
        <v>0</v>
      </c>
      <c r="T353" s="53" t="e">
        <f t="shared" si="73"/>
        <v>#DIV/0!</v>
      </c>
    </row>
    <row r="354" ht="15.95" customHeight="1">
      <c r="A354" s="352" t="s">
        <v>502</v>
      </c>
      <c r="B354" s="56" t="s">
        <v>124</v>
      </c>
      <c r="C354" s="60" t="s">
        <v>125</v>
      </c>
      <c r="D354" s="41">
        <v>0</v>
      </c>
      <c r="E354" s="42">
        <v>298</v>
      </c>
      <c r="F354" s="43">
        <v>0</v>
      </c>
      <c r="G354" s="44">
        <f t="shared" si="63"/>
        <v>298</v>
      </c>
      <c r="H354" s="45">
        <f t="shared" si="64"/>
        <v>43.582499999999996</v>
      </c>
      <c r="I354" s="45">
        <f t="shared" si="65"/>
        <v>0</v>
      </c>
      <c r="J354" s="45">
        <f t="shared" si="66"/>
        <v>5.6657249999999992</v>
      </c>
      <c r="K354" s="46">
        <f t="shared" si="67"/>
        <v>0</v>
      </c>
      <c r="L354" s="47">
        <v>0.20000000000000001</v>
      </c>
      <c r="M354" s="48">
        <f t="shared" si="68"/>
        <v>0</v>
      </c>
      <c r="N354" s="49">
        <v>0.050000000000000003</v>
      </c>
      <c r="O354" s="50">
        <f t="shared" si="69"/>
        <v>0</v>
      </c>
      <c r="P354" s="49">
        <v>0.050000000000000003</v>
      </c>
      <c r="Q354" s="50">
        <f t="shared" si="70"/>
        <v>0</v>
      </c>
      <c r="R354" s="51">
        <f t="shared" si="71"/>
        <v>0</v>
      </c>
      <c r="S354" s="52">
        <f t="shared" si="72"/>
        <v>0</v>
      </c>
      <c r="T354" s="53" t="e">
        <f t="shared" si="73"/>
        <v>#DIV/0!</v>
      </c>
    </row>
    <row r="355" ht="15.95" customHeight="1">
      <c r="A355" s="352" t="s">
        <v>502</v>
      </c>
      <c r="B355" s="56" t="s">
        <v>126</v>
      </c>
      <c r="C355" s="60" t="s">
        <v>127</v>
      </c>
      <c r="D355" s="41">
        <v>0</v>
      </c>
      <c r="E355" s="42">
        <v>398</v>
      </c>
      <c r="F355" s="43">
        <v>0</v>
      </c>
      <c r="G355" s="44">
        <f t="shared" si="63"/>
        <v>398</v>
      </c>
      <c r="H355" s="45">
        <f t="shared" si="64"/>
        <v>58.207499999999996</v>
      </c>
      <c r="I355" s="45">
        <f t="shared" si="65"/>
        <v>0</v>
      </c>
      <c r="J355" s="45">
        <f t="shared" si="66"/>
        <v>7.5669749999999993</v>
      </c>
      <c r="K355" s="46">
        <f t="shared" si="67"/>
        <v>0</v>
      </c>
      <c r="L355" s="47">
        <v>0.20000000000000001</v>
      </c>
      <c r="M355" s="48">
        <f t="shared" si="68"/>
        <v>0</v>
      </c>
      <c r="N355" s="49">
        <v>0.050000000000000003</v>
      </c>
      <c r="O355" s="50">
        <f t="shared" si="69"/>
        <v>0</v>
      </c>
      <c r="P355" s="49">
        <v>0.050000000000000003</v>
      </c>
      <c r="Q355" s="50">
        <f t="shared" si="70"/>
        <v>0</v>
      </c>
      <c r="R355" s="51">
        <f t="shared" si="71"/>
        <v>0</v>
      </c>
      <c r="S355" s="52">
        <f t="shared" si="72"/>
        <v>0</v>
      </c>
      <c r="T355" s="53" t="e">
        <f t="shared" si="73"/>
        <v>#DIV/0!</v>
      </c>
    </row>
    <row r="356" ht="15.95" customHeight="1">
      <c r="A356" s="352" t="s">
        <v>502</v>
      </c>
      <c r="B356" s="56" t="s">
        <v>128</v>
      </c>
      <c r="C356" s="60" t="s">
        <v>129</v>
      </c>
      <c r="D356" s="41">
        <v>0</v>
      </c>
      <c r="E356" s="42">
        <v>498</v>
      </c>
      <c r="F356" s="43">
        <v>0</v>
      </c>
      <c r="G356" s="44">
        <f t="shared" si="63"/>
        <v>498</v>
      </c>
      <c r="H356" s="45">
        <f t="shared" si="64"/>
        <v>72.832499999999996</v>
      </c>
      <c r="I356" s="45">
        <f t="shared" si="65"/>
        <v>0</v>
      </c>
      <c r="J356" s="45">
        <f t="shared" si="66"/>
        <v>9.4682250000000003</v>
      </c>
      <c r="K356" s="46">
        <f t="shared" si="67"/>
        <v>0</v>
      </c>
      <c r="L356" s="47">
        <v>0.20000000000000001</v>
      </c>
      <c r="M356" s="48">
        <f t="shared" si="68"/>
        <v>0</v>
      </c>
      <c r="N356" s="49">
        <v>0.050000000000000003</v>
      </c>
      <c r="O356" s="50">
        <f t="shared" si="69"/>
        <v>0</v>
      </c>
      <c r="P356" s="49">
        <v>0.050000000000000003</v>
      </c>
      <c r="Q356" s="50">
        <f t="shared" si="70"/>
        <v>0</v>
      </c>
      <c r="R356" s="51">
        <f t="shared" si="71"/>
        <v>0</v>
      </c>
      <c r="S356" s="52">
        <f t="shared" si="72"/>
        <v>0</v>
      </c>
      <c r="T356" s="53" t="e">
        <f t="shared" si="73"/>
        <v>#DIV/0!</v>
      </c>
    </row>
    <row r="357" ht="15.95" customHeight="1">
      <c r="A357" s="352" t="s">
        <v>502</v>
      </c>
      <c r="B357" s="56" t="s">
        <v>130</v>
      </c>
      <c r="C357" s="40" t="s">
        <v>131</v>
      </c>
      <c r="D357" s="41">
        <v>0</v>
      </c>
      <c r="E357" s="42">
        <v>198</v>
      </c>
      <c r="F357" s="43">
        <v>0</v>
      </c>
      <c r="G357" s="44">
        <f t="shared" si="63"/>
        <v>198</v>
      </c>
      <c r="H357" s="45">
        <f t="shared" si="64"/>
        <v>28.9575</v>
      </c>
      <c r="I357" s="45">
        <f t="shared" si="65"/>
        <v>0</v>
      </c>
      <c r="J357" s="45">
        <f t="shared" si="66"/>
        <v>3.764475</v>
      </c>
      <c r="K357" s="46">
        <f t="shared" si="67"/>
        <v>0</v>
      </c>
      <c r="L357" s="47">
        <v>0.20000000000000001</v>
      </c>
      <c r="M357" s="48">
        <f t="shared" si="68"/>
        <v>0</v>
      </c>
      <c r="N357" s="49">
        <v>0.050000000000000003</v>
      </c>
      <c r="O357" s="50">
        <f t="shared" si="69"/>
        <v>0</v>
      </c>
      <c r="P357" s="49">
        <v>0.050000000000000003</v>
      </c>
      <c r="Q357" s="50">
        <f t="shared" si="70"/>
        <v>0</v>
      </c>
      <c r="R357" s="51">
        <f t="shared" si="71"/>
        <v>0</v>
      </c>
      <c r="S357" s="52">
        <f t="shared" si="72"/>
        <v>0</v>
      </c>
      <c r="T357" s="53" t="e">
        <f t="shared" si="73"/>
        <v>#DIV/0!</v>
      </c>
    </row>
    <row r="358" ht="15.95" customHeight="1">
      <c r="A358" s="352" t="s">
        <v>502</v>
      </c>
      <c r="B358" s="39" t="s">
        <v>132</v>
      </c>
      <c r="C358" s="40" t="s">
        <v>133</v>
      </c>
      <c r="D358" s="41">
        <v>0</v>
      </c>
      <c r="E358" s="42">
        <v>108</v>
      </c>
      <c r="F358" s="43">
        <v>0</v>
      </c>
      <c r="G358" s="44">
        <f t="shared" si="63"/>
        <v>108</v>
      </c>
      <c r="H358" s="45">
        <f t="shared" si="64"/>
        <v>15.794999999999998</v>
      </c>
      <c r="I358" s="45">
        <f t="shared" si="65"/>
        <v>0</v>
      </c>
      <c r="J358" s="45">
        <f t="shared" si="66"/>
        <v>2.05335</v>
      </c>
      <c r="K358" s="46">
        <f t="shared" si="67"/>
        <v>0</v>
      </c>
      <c r="L358" s="47">
        <v>0.20000000000000001</v>
      </c>
      <c r="M358" s="48">
        <f t="shared" si="68"/>
        <v>0</v>
      </c>
      <c r="N358" s="49">
        <v>0.050000000000000003</v>
      </c>
      <c r="O358" s="50">
        <f t="shared" si="69"/>
        <v>0</v>
      </c>
      <c r="P358" s="49">
        <v>0.050000000000000003</v>
      </c>
      <c r="Q358" s="50">
        <f t="shared" si="70"/>
        <v>0</v>
      </c>
      <c r="R358" s="51">
        <f t="shared" si="71"/>
        <v>0</v>
      </c>
      <c r="S358" s="52">
        <f t="shared" si="72"/>
        <v>0</v>
      </c>
      <c r="T358" s="53" t="e">
        <f t="shared" si="73"/>
        <v>#DIV/0!</v>
      </c>
    </row>
    <row r="359" ht="15.95" customHeight="1">
      <c r="A359" s="352" t="s">
        <v>502</v>
      </c>
      <c r="B359" s="39" t="s">
        <v>134</v>
      </c>
      <c r="C359" s="40" t="s">
        <v>135</v>
      </c>
      <c r="D359" s="41">
        <v>0</v>
      </c>
      <c r="E359" s="42">
        <v>98</v>
      </c>
      <c r="F359" s="43">
        <v>0</v>
      </c>
      <c r="G359" s="44">
        <f t="shared" si="63"/>
        <v>98</v>
      </c>
      <c r="H359" s="45">
        <f t="shared" si="64"/>
        <v>14.3325</v>
      </c>
      <c r="I359" s="45">
        <f t="shared" si="65"/>
        <v>0</v>
      </c>
      <c r="J359" s="45">
        <f t="shared" si="66"/>
        <v>1.8632249999999999</v>
      </c>
      <c r="K359" s="46">
        <f t="shared" si="67"/>
        <v>0</v>
      </c>
      <c r="L359" s="47">
        <v>0.20000000000000001</v>
      </c>
      <c r="M359" s="48">
        <f t="shared" si="68"/>
        <v>0</v>
      </c>
      <c r="N359" s="49">
        <v>0.050000000000000003</v>
      </c>
      <c r="O359" s="50">
        <f t="shared" si="69"/>
        <v>0</v>
      </c>
      <c r="P359" s="49">
        <v>0.050000000000000003</v>
      </c>
      <c r="Q359" s="50">
        <f t="shared" si="70"/>
        <v>0</v>
      </c>
      <c r="R359" s="51">
        <f t="shared" si="71"/>
        <v>0</v>
      </c>
      <c r="S359" s="52">
        <f t="shared" si="72"/>
        <v>0</v>
      </c>
      <c r="T359" s="53" t="e">
        <f t="shared" si="73"/>
        <v>#DIV/0!</v>
      </c>
    </row>
    <row r="360" ht="15.95" customHeight="1">
      <c r="A360" s="352" t="s">
        <v>502</v>
      </c>
      <c r="B360" s="39" t="s">
        <v>136</v>
      </c>
      <c r="C360" s="40" t="s">
        <v>137</v>
      </c>
      <c r="D360" s="41">
        <v>0</v>
      </c>
      <c r="E360" s="42">
        <v>266.39999999999998</v>
      </c>
      <c r="F360" s="43">
        <v>0</v>
      </c>
      <c r="G360" s="44">
        <f t="shared" si="63"/>
        <v>266</v>
      </c>
      <c r="H360" s="45">
        <f t="shared" si="64"/>
        <v>38.902499999999996</v>
      </c>
      <c r="I360" s="45">
        <f t="shared" si="65"/>
        <v>0</v>
      </c>
      <c r="J360" s="45">
        <f t="shared" si="66"/>
        <v>5.0573249999999996</v>
      </c>
      <c r="K360" s="46">
        <f t="shared" si="67"/>
        <v>0</v>
      </c>
      <c r="L360" s="47">
        <v>0.20000000000000001</v>
      </c>
      <c r="M360" s="48">
        <f t="shared" si="68"/>
        <v>0</v>
      </c>
      <c r="N360" s="49">
        <v>0.050000000000000003</v>
      </c>
      <c r="O360" s="50">
        <f t="shared" si="69"/>
        <v>0</v>
      </c>
      <c r="P360" s="49">
        <v>0.050000000000000003</v>
      </c>
      <c r="Q360" s="50">
        <f t="shared" si="70"/>
        <v>0</v>
      </c>
      <c r="R360" s="51">
        <f t="shared" si="71"/>
        <v>0</v>
      </c>
      <c r="S360" s="52">
        <f t="shared" si="72"/>
        <v>0</v>
      </c>
      <c r="T360" s="53" t="e">
        <f t="shared" si="73"/>
        <v>#DIV/0!</v>
      </c>
    </row>
    <row r="361" ht="15.95" customHeight="1">
      <c r="A361" s="352" t="s">
        <v>502</v>
      </c>
      <c r="B361" s="39" t="s">
        <v>138</v>
      </c>
      <c r="C361" s="40" t="s">
        <v>139</v>
      </c>
      <c r="D361" s="41">
        <v>0</v>
      </c>
      <c r="E361" s="42">
        <v>376.19999999999999</v>
      </c>
      <c r="F361" s="43">
        <v>0</v>
      </c>
      <c r="G361" s="44">
        <f t="shared" si="63"/>
        <v>376</v>
      </c>
      <c r="H361" s="45">
        <f t="shared" si="64"/>
        <v>54.989999999999995</v>
      </c>
      <c r="I361" s="45">
        <f t="shared" si="65"/>
        <v>0</v>
      </c>
      <c r="J361" s="45">
        <f t="shared" si="66"/>
        <v>7.1486999999999998</v>
      </c>
      <c r="K361" s="46">
        <f t="shared" si="67"/>
        <v>0</v>
      </c>
      <c r="L361" s="47">
        <v>0.20000000000000001</v>
      </c>
      <c r="M361" s="48">
        <f t="shared" si="68"/>
        <v>0</v>
      </c>
      <c r="N361" s="49">
        <v>0.050000000000000003</v>
      </c>
      <c r="O361" s="50">
        <f t="shared" si="69"/>
        <v>0</v>
      </c>
      <c r="P361" s="49">
        <v>0.050000000000000003</v>
      </c>
      <c r="Q361" s="50">
        <f t="shared" si="70"/>
        <v>0</v>
      </c>
      <c r="R361" s="51">
        <f t="shared" si="71"/>
        <v>0</v>
      </c>
      <c r="S361" s="52">
        <f t="shared" si="72"/>
        <v>0</v>
      </c>
      <c r="T361" s="53" t="e">
        <f t="shared" si="73"/>
        <v>#DIV/0!</v>
      </c>
    </row>
    <row r="362" ht="15.95" customHeight="1">
      <c r="A362" s="352" t="s">
        <v>502</v>
      </c>
      <c r="B362" s="39" t="s">
        <v>140</v>
      </c>
      <c r="C362" s="40" t="s">
        <v>141</v>
      </c>
      <c r="D362" s="41">
        <v>0</v>
      </c>
      <c r="E362" s="42">
        <v>217.08000000000001</v>
      </c>
      <c r="F362" s="43">
        <v>0</v>
      </c>
      <c r="G362" s="44">
        <f t="shared" si="63"/>
        <v>217</v>
      </c>
      <c r="H362" s="45">
        <f t="shared" si="64"/>
        <v>31.736249999999998</v>
      </c>
      <c r="I362" s="45">
        <f t="shared" si="65"/>
        <v>0</v>
      </c>
      <c r="J362" s="45">
        <f t="shared" si="66"/>
        <v>4.1257124999999997</v>
      </c>
      <c r="K362" s="46">
        <f t="shared" si="67"/>
        <v>0</v>
      </c>
      <c r="L362" s="47">
        <v>0.20000000000000001</v>
      </c>
      <c r="M362" s="48">
        <f t="shared" si="68"/>
        <v>0</v>
      </c>
      <c r="N362" s="49">
        <v>0.050000000000000003</v>
      </c>
      <c r="O362" s="50">
        <f t="shared" si="69"/>
        <v>0</v>
      </c>
      <c r="P362" s="49">
        <v>0.050000000000000003</v>
      </c>
      <c r="Q362" s="50">
        <f t="shared" si="70"/>
        <v>0</v>
      </c>
      <c r="R362" s="51">
        <f t="shared" si="71"/>
        <v>0</v>
      </c>
      <c r="S362" s="52">
        <f t="shared" si="72"/>
        <v>0</v>
      </c>
      <c r="T362" s="53" t="e">
        <f t="shared" si="73"/>
        <v>#DIV/0!</v>
      </c>
    </row>
    <row r="363" ht="15.95" customHeight="1">
      <c r="A363" s="352" t="s">
        <v>502</v>
      </c>
      <c r="B363" s="39" t="s">
        <v>142</v>
      </c>
      <c r="C363" s="40" t="s">
        <v>143</v>
      </c>
      <c r="D363" s="41">
        <v>0</v>
      </c>
      <c r="E363" s="42">
        <v>98</v>
      </c>
      <c r="F363" s="43">
        <v>0</v>
      </c>
      <c r="G363" s="44">
        <f t="shared" si="63"/>
        <v>98</v>
      </c>
      <c r="H363" s="45">
        <f t="shared" si="64"/>
        <v>14.3325</v>
      </c>
      <c r="I363" s="45">
        <f t="shared" si="65"/>
        <v>0</v>
      </c>
      <c r="J363" s="45">
        <f t="shared" si="66"/>
        <v>1.8632249999999999</v>
      </c>
      <c r="K363" s="46">
        <f t="shared" si="67"/>
        <v>0</v>
      </c>
      <c r="L363" s="47">
        <v>0.20000000000000001</v>
      </c>
      <c r="M363" s="48">
        <f t="shared" si="68"/>
        <v>0</v>
      </c>
      <c r="N363" s="49">
        <v>0.050000000000000003</v>
      </c>
      <c r="O363" s="50">
        <f t="shared" si="69"/>
        <v>0</v>
      </c>
      <c r="P363" s="49">
        <v>0.050000000000000003</v>
      </c>
      <c r="Q363" s="50">
        <f t="shared" si="70"/>
        <v>0</v>
      </c>
      <c r="R363" s="51">
        <f t="shared" si="71"/>
        <v>0</v>
      </c>
      <c r="S363" s="52">
        <f t="shared" si="72"/>
        <v>0</v>
      </c>
      <c r="T363" s="53" t="e">
        <f t="shared" si="73"/>
        <v>#DIV/0!</v>
      </c>
    </row>
    <row r="364" ht="15.95" customHeight="1">
      <c r="A364" s="352" t="s">
        <v>502</v>
      </c>
      <c r="B364" s="39" t="s">
        <v>144</v>
      </c>
      <c r="C364" s="40" t="s">
        <v>145</v>
      </c>
      <c r="D364" s="41">
        <v>0</v>
      </c>
      <c r="E364" s="42">
        <v>198</v>
      </c>
      <c r="F364" s="43">
        <v>0</v>
      </c>
      <c r="G364" s="44">
        <f t="shared" si="63"/>
        <v>198</v>
      </c>
      <c r="H364" s="45">
        <f t="shared" si="64"/>
        <v>28.9575</v>
      </c>
      <c r="I364" s="45">
        <f t="shared" si="65"/>
        <v>0</v>
      </c>
      <c r="J364" s="45">
        <f t="shared" si="66"/>
        <v>3.764475</v>
      </c>
      <c r="K364" s="46">
        <f t="shared" si="67"/>
        <v>0</v>
      </c>
      <c r="L364" s="47">
        <v>0.20000000000000001</v>
      </c>
      <c r="M364" s="48">
        <f t="shared" si="68"/>
        <v>0</v>
      </c>
      <c r="N364" s="49">
        <v>0.050000000000000003</v>
      </c>
      <c r="O364" s="50">
        <f t="shared" si="69"/>
        <v>0</v>
      </c>
      <c r="P364" s="49">
        <v>0.050000000000000003</v>
      </c>
      <c r="Q364" s="50">
        <f t="shared" si="70"/>
        <v>0</v>
      </c>
      <c r="R364" s="51">
        <f t="shared" si="71"/>
        <v>0</v>
      </c>
      <c r="S364" s="52">
        <f t="shared" si="72"/>
        <v>0</v>
      </c>
      <c r="T364" s="53" t="e">
        <f t="shared" si="73"/>
        <v>#DIV/0!</v>
      </c>
    </row>
    <row r="365" ht="15.95" customHeight="1">
      <c r="A365" s="352" t="s">
        <v>502</v>
      </c>
      <c r="B365" s="39" t="s">
        <v>146</v>
      </c>
      <c r="C365" s="40" t="s">
        <v>147</v>
      </c>
      <c r="D365" s="41">
        <v>0</v>
      </c>
      <c r="E365" s="42">
        <v>398</v>
      </c>
      <c r="F365" s="43">
        <v>0</v>
      </c>
      <c r="G365" s="44">
        <f t="shared" si="63"/>
        <v>398</v>
      </c>
      <c r="H365" s="45">
        <f t="shared" si="64"/>
        <v>58.207499999999996</v>
      </c>
      <c r="I365" s="45">
        <f t="shared" si="65"/>
        <v>0</v>
      </c>
      <c r="J365" s="45">
        <f t="shared" si="66"/>
        <v>7.5669749999999993</v>
      </c>
      <c r="K365" s="46">
        <f t="shared" si="67"/>
        <v>0</v>
      </c>
      <c r="L365" s="47">
        <v>0.20000000000000001</v>
      </c>
      <c r="M365" s="48">
        <f t="shared" si="68"/>
        <v>0</v>
      </c>
      <c r="N365" s="49">
        <v>0.050000000000000003</v>
      </c>
      <c r="O365" s="50">
        <f t="shared" si="69"/>
        <v>0</v>
      </c>
      <c r="P365" s="49">
        <v>0.050000000000000003</v>
      </c>
      <c r="Q365" s="50">
        <f t="shared" si="70"/>
        <v>0</v>
      </c>
      <c r="R365" s="51">
        <f t="shared" si="71"/>
        <v>0</v>
      </c>
      <c r="S365" s="52">
        <f t="shared" si="72"/>
        <v>0</v>
      </c>
      <c r="T365" s="53" t="e">
        <f t="shared" si="73"/>
        <v>#DIV/0!</v>
      </c>
    </row>
    <row r="366" ht="15.95" customHeight="1">
      <c r="A366" s="352" t="s">
        <v>502</v>
      </c>
      <c r="B366" s="39" t="s">
        <v>148</v>
      </c>
      <c r="C366" s="40" t="s">
        <v>149</v>
      </c>
      <c r="D366" s="41">
        <v>0</v>
      </c>
      <c r="E366" s="42">
        <v>298</v>
      </c>
      <c r="F366" s="43">
        <v>0</v>
      </c>
      <c r="G366" s="44">
        <f t="shared" si="63"/>
        <v>298</v>
      </c>
      <c r="H366" s="45">
        <f t="shared" si="64"/>
        <v>43.582499999999996</v>
      </c>
      <c r="I366" s="45">
        <f t="shared" si="65"/>
        <v>0</v>
      </c>
      <c r="J366" s="45">
        <f t="shared" si="66"/>
        <v>5.6657249999999992</v>
      </c>
      <c r="K366" s="46">
        <f t="shared" si="67"/>
        <v>0</v>
      </c>
      <c r="L366" s="47">
        <v>0.20000000000000001</v>
      </c>
      <c r="M366" s="48">
        <f t="shared" si="68"/>
        <v>0</v>
      </c>
      <c r="N366" s="49">
        <v>0.050000000000000003</v>
      </c>
      <c r="O366" s="50">
        <f t="shared" si="69"/>
        <v>0</v>
      </c>
      <c r="P366" s="49">
        <v>0.050000000000000003</v>
      </c>
      <c r="Q366" s="50">
        <f t="shared" si="70"/>
        <v>0</v>
      </c>
      <c r="R366" s="51">
        <f t="shared" si="71"/>
        <v>0</v>
      </c>
      <c r="S366" s="52">
        <f t="shared" si="72"/>
        <v>0</v>
      </c>
      <c r="T366" s="53" t="e">
        <f t="shared" si="73"/>
        <v>#DIV/0!</v>
      </c>
    </row>
    <row r="367" ht="15.95" customHeight="1">
      <c r="A367" s="352" t="s">
        <v>502</v>
      </c>
      <c r="B367" s="39" t="s">
        <v>150</v>
      </c>
      <c r="C367" s="40" t="s">
        <v>151</v>
      </c>
      <c r="D367" s="41">
        <v>0</v>
      </c>
      <c r="E367" s="42">
        <v>428</v>
      </c>
      <c r="F367" s="43">
        <v>0</v>
      </c>
      <c r="G367" s="44">
        <f t="shared" ref="G367:G398" si="74">ROUNDDOWN(E367*(1-F367),0)</f>
        <v>428</v>
      </c>
      <c r="H367" s="45">
        <f t="shared" ref="H367:H398" si="75">G367*$C$6</f>
        <v>62.594999999999999</v>
      </c>
      <c r="I367" s="45">
        <f t="shared" ref="I367:I398" si="76">H367*D367</f>
        <v>0</v>
      </c>
      <c r="J367" s="45">
        <f t="shared" ref="J367:J398" si="77">H367*0.13</f>
        <v>8.1373499999999996</v>
      </c>
      <c r="K367" s="46">
        <f t="shared" ref="K367:K398" si="78">(H367-J367)*D367</f>
        <v>0</v>
      </c>
      <c r="L367" s="47">
        <v>0.20000000000000001</v>
      </c>
      <c r="M367" s="48">
        <f t="shared" ref="M367:M398" si="79">K367*L367</f>
        <v>0</v>
      </c>
      <c r="N367" s="49">
        <v>0.050000000000000003</v>
      </c>
      <c r="O367" s="50">
        <f t="shared" ref="O367:O398" si="80">K367*N367</f>
        <v>0</v>
      </c>
      <c r="P367" s="49">
        <v>0.050000000000000003</v>
      </c>
      <c r="Q367" s="50">
        <f t="shared" ref="Q367:Q398" si="81">K367*P367</f>
        <v>0</v>
      </c>
      <c r="R367" s="51">
        <f t="shared" ref="R367:R398" si="82">IFERROR(ROUND((K367-M367-O367-Q367)/D367,2),0)</f>
        <v>0</v>
      </c>
      <c r="S367" s="52">
        <f t="shared" ref="S367:S398" si="83">+D367*R367</f>
        <v>0</v>
      </c>
      <c r="T367" s="53" t="e">
        <f t="shared" ref="T367:T398" si="84">S367/I367</f>
        <v>#DIV/0!</v>
      </c>
    </row>
    <row r="368" ht="15.95" customHeight="1">
      <c r="A368" s="352" t="s">
        <v>502</v>
      </c>
      <c r="B368" s="39" t="s">
        <v>152</v>
      </c>
      <c r="C368" s="40" t="s">
        <v>153</v>
      </c>
      <c r="D368" s="41">
        <v>0</v>
      </c>
      <c r="E368" s="42">
        <v>468</v>
      </c>
      <c r="F368" s="43">
        <v>0</v>
      </c>
      <c r="G368" s="44">
        <f t="shared" si="74"/>
        <v>468</v>
      </c>
      <c r="H368" s="45">
        <f t="shared" si="75"/>
        <v>68.444999999999993</v>
      </c>
      <c r="I368" s="45">
        <f t="shared" si="76"/>
        <v>0</v>
      </c>
      <c r="J368" s="45">
        <f t="shared" si="77"/>
        <v>8.89785</v>
      </c>
      <c r="K368" s="46">
        <f t="shared" si="78"/>
        <v>0</v>
      </c>
      <c r="L368" s="47">
        <v>0.20000000000000001</v>
      </c>
      <c r="M368" s="48">
        <f t="shared" si="79"/>
        <v>0</v>
      </c>
      <c r="N368" s="49">
        <v>0.050000000000000003</v>
      </c>
      <c r="O368" s="50">
        <f t="shared" si="80"/>
        <v>0</v>
      </c>
      <c r="P368" s="49">
        <v>0.050000000000000003</v>
      </c>
      <c r="Q368" s="50">
        <f t="shared" si="81"/>
        <v>0</v>
      </c>
      <c r="R368" s="51">
        <f t="shared" si="82"/>
        <v>0</v>
      </c>
      <c r="S368" s="52">
        <f t="shared" si="83"/>
        <v>0</v>
      </c>
      <c r="T368" s="53" t="e">
        <f t="shared" si="84"/>
        <v>#DIV/0!</v>
      </c>
    </row>
    <row r="369" ht="15.95" customHeight="1">
      <c r="A369" s="352" t="s">
        <v>502</v>
      </c>
      <c r="B369" s="39" t="s">
        <v>154</v>
      </c>
      <c r="C369" s="40" t="s">
        <v>155</v>
      </c>
      <c r="D369" s="41">
        <v>0</v>
      </c>
      <c r="E369" s="42">
        <v>108</v>
      </c>
      <c r="F369" s="43">
        <v>0</v>
      </c>
      <c r="G369" s="44">
        <f t="shared" si="74"/>
        <v>108</v>
      </c>
      <c r="H369" s="45">
        <f t="shared" si="75"/>
        <v>15.794999999999998</v>
      </c>
      <c r="I369" s="45">
        <f t="shared" si="76"/>
        <v>0</v>
      </c>
      <c r="J369" s="45">
        <f t="shared" si="77"/>
        <v>2.05335</v>
      </c>
      <c r="K369" s="46">
        <f t="shared" si="78"/>
        <v>0</v>
      </c>
      <c r="L369" s="47">
        <v>0.20000000000000001</v>
      </c>
      <c r="M369" s="48">
        <f t="shared" si="79"/>
        <v>0</v>
      </c>
      <c r="N369" s="49">
        <v>0.050000000000000003</v>
      </c>
      <c r="O369" s="50">
        <f t="shared" si="80"/>
        <v>0</v>
      </c>
      <c r="P369" s="49">
        <v>0.050000000000000003</v>
      </c>
      <c r="Q369" s="50">
        <f t="shared" si="81"/>
        <v>0</v>
      </c>
      <c r="R369" s="51">
        <f t="shared" si="82"/>
        <v>0</v>
      </c>
      <c r="S369" s="52">
        <f t="shared" si="83"/>
        <v>0</v>
      </c>
      <c r="T369" s="53" t="e">
        <f t="shared" si="84"/>
        <v>#DIV/0!</v>
      </c>
    </row>
    <row r="370" ht="15.95" customHeight="1">
      <c r="A370" s="352" t="s">
        <v>502</v>
      </c>
      <c r="B370" s="39" t="s">
        <v>156</v>
      </c>
      <c r="C370" s="40" t="s">
        <v>157</v>
      </c>
      <c r="D370" s="41">
        <v>0</v>
      </c>
      <c r="E370" s="42">
        <v>268</v>
      </c>
      <c r="F370" s="43">
        <v>0</v>
      </c>
      <c r="G370" s="44">
        <f t="shared" si="74"/>
        <v>268</v>
      </c>
      <c r="H370" s="45">
        <f t="shared" si="75"/>
        <v>39.195</v>
      </c>
      <c r="I370" s="45">
        <f t="shared" si="76"/>
        <v>0</v>
      </c>
      <c r="J370" s="45">
        <f t="shared" si="77"/>
        <v>5.0953499999999998</v>
      </c>
      <c r="K370" s="46">
        <f t="shared" si="78"/>
        <v>0</v>
      </c>
      <c r="L370" s="47">
        <v>0.20000000000000001</v>
      </c>
      <c r="M370" s="48">
        <f t="shared" si="79"/>
        <v>0</v>
      </c>
      <c r="N370" s="49">
        <v>0.050000000000000003</v>
      </c>
      <c r="O370" s="50">
        <f t="shared" si="80"/>
        <v>0</v>
      </c>
      <c r="P370" s="49">
        <v>0.050000000000000003</v>
      </c>
      <c r="Q370" s="50">
        <f t="shared" si="81"/>
        <v>0</v>
      </c>
      <c r="R370" s="51">
        <f t="shared" si="82"/>
        <v>0</v>
      </c>
      <c r="S370" s="52">
        <f t="shared" si="83"/>
        <v>0</v>
      </c>
      <c r="T370" s="53" t="e">
        <f t="shared" si="84"/>
        <v>#DIV/0!</v>
      </c>
    </row>
    <row r="371" ht="15.95" customHeight="1">
      <c r="A371" s="352" t="s">
        <v>502</v>
      </c>
      <c r="B371" s="39" t="s">
        <v>158</v>
      </c>
      <c r="C371" s="40" t="s">
        <v>159</v>
      </c>
      <c r="D371" s="41">
        <v>0</v>
      </c>
      <c r="E371" s="42">
        <v>268</v>
      </c>
      <c r="F371" s="43">
        <v>0</v>
      </c>
      <c r="G371" s="44">
        <f t="shared" si="74"/>
        <v>268</v>
      </c>
      <c r="H371" s="45">
        <f t="shared" si="75"/>
        <v>39.195</v>
      </c>
      <c r="I371" s="45">
        <f t="shared" si="76"/>
        <v>0</v>
      </c>
      <c r="J371" s="45">
        <f t="shared" si="77"/>
        <v>5.0953499999999998</v>
      </c>
      <c r="K371" s="46">
        <f t="shared" si="78"/>
        <v>0</v>
      </c>
      <c r="L371" s="47">
        <v>0.20000000000000001</v>
      </c>
      <c r="M371" s="48">
        <f t="shared" si="79"/>
        <v>0</v>
      </c>
      <c r="N371" s="49">
        <v>0.050000000000000003</v>
      </c>
      <c r="O371" s="50">
        <f t="shared" si="80"/>
        <v>0</v>
      </c>
      <c r="P371" s="49">
        <v>0.050000000000000003</v>
      </c>
      <c r="Q371" s="50">
        <f t="shared" si="81"/>
        <v>0</v>
      </c>
      <c r="R371" s="51">
        <f t="shared" si="82"/>
        <v>0</v>
      </c>
      <c r="S371" s="52">
        <f t="shared" si="83"/>
        <v>0</v>
      </c>
      <c r="T371" s="53" t="e">
        <f t="shared" si="84"/>
        <v>#DIV/0!</v>
      </c>
    </row>
    <row r="372" ht="15.95" customHeight="1">
      <c r="A372" s="352" t="s">
        <v>502</v>
      </c>
      <c r="B372" s="39" t="s">
        <v>160</v>
      </c>
      <c r="C372" s="40" t="s">
        <v>161</v>
      </c>
      <c r="D372" s="41">
        <v>0</v>
      </c>
      <c r="E372" s="42">
        <v>402</v>
      </c>
      <c r="F372" s="43">
        <v>0</v>
      </c>
      <c r="G372" s="44">
        <f t="shared" si="74"/>
        <v>402</v>
      </c>
      <c r="H372" s="45">
        <f t="shared" si="75"/>
        <v>58.792499999999997</v>
      </c>
      <c r="I372" s="45">
        <f t="shared" si="76"/>
        <v>0</v>
      </c>
      <c r="J372" s="45">
        <f t="shared" si="77"/>
        <v>7.6430249999999997</v>
      </c>
      <c r="K372" s="46">
        <f t="shared" si="78"/>
        <v>0</v>
      </c>
      <c r="L372" s="47">
        <v>0.20000000000000001</v>
      </c>
      <c r="M372" s="48">
        <f t="shared" si="79"/>
        <v>0</v>
      </c>
      <c r="N372" s="49">
        <v>0.050000000000000003</v>
      </c>
      <c r="O372" s="50">
        <f t="shared" si="80"/>
        <v>0</v>
      </c>
      <c r="P372" s="49">
        <v>0.050000000000000003</v>
      </c>
      <c r="Q372" s="50">
        <f t="shared" si="81"/>
        <v>0</v>
      </c>
      <c r="R372" s="51">
        <f t="shared" si="82"/>
        <v>0</v>
      </c>
      <c r="S372" s="52">
        <f t="shared" si="83"/>
        <v>0</v>
      </c>
      <c r="T372" s="53" t="e">
        <f t="shared" si="84"/>
        <v>#DIV/0!</v>
      </c>
    </row>
    <row r="373" ht="15.95" customHeight="1">
      <c r="A373" s="352" t="s">
        <v>502</v>
      </c>
      <c r="B373" s="39" t="s">
        <v>162</v>
      </c>
      <c r="C373" s="40" t="s">
        <v>163</v>
      </c>
      <c r="D373" s="41">
        <v>0</v>
      </c>
      <c r="E373" s="42">
        <v>298</v>
      </c>
      <c r="F373" s="43">
        <v>0</v>
      </c>
      <c r="G373" s="44">
        <f t="shared" si="74"/>
        <v>298</v>
      </c>
      <c r="H373" s="45">
        <f t="shared" si="75"/>
        <v>43.582499999999996</v>
      </c>
      <c r="I373" s="45">
        <f t="shared" si="76"/>
        <v>0</v>
      </c>
      <c r="J373" s="45">
        <f t="shared" si="77"/>
        <v>5.6657249999999992</v>
      </c>
      <c r="K373" s="46">
        <f t="shared" si="78"/>
        <v>0</v>
      </c>
      <c r="L373" s="47">
        <v>0.20000000000000001</v>
      </c>
      <c r="M373" s="48">
        <f t="shared" si="79"/>
        <v>0</v>
      </c>
      <c r="N373" s="49">
        <v>0.050000000000000003</v>
      </c>
      <c r="O373" s="50">
        <f t="shared" si="80"/>
        <v>0</v>
      </c>
      <c r="P373" s="49">
        <v>0.050000000000000003</v>
      </c>
      <c r="Q373" s="50">
        <f t="shared" si="81"/>
        <v>0</v>
      </c>
      <c r="R373" s="51">
        <f t="shared" si="82"/>
        <v>0</v>
      </c>
      <c r="S373" s="52">
        <f t="shared" si="83"/>
        <v>0</v>
      </c>
      <c r="T373" s="53" t="e">
        <f t="shared" si="84"/>
        <v>#DIV/0!</v>
      </c>
    </row>
    <row r="374" ht="15.95" customHeight="1">
      <c r="A374" s="352" t="s">
        <v>502</v>
      </c>
      <c r="B374" s="39" t="s">
        <v>164</v>
      </c>
      <c r="C374" s="40" t="s">
        <v>165</v>
      </c>
      <c r="D374" s="41">
        <v>0</v>
      </c>
      <c r="E374" s="42">
        <v>428</v>
      </c>
      <c r="F374" s="43">
        <v>0</v>
      </c>
      <c r="G374" s="44">
        <f t="shared" si="74"/>
        <v>428</v>
      </c>
      <c r="H374" s="45">
        <f t="shared" si="75"/>
        <v>62.594999999999999</v>
      </c>
      <c r="I374" s="45">
        <f t="shared" si="76"/>
        <v>0</v>
      </c>
      <c r="J374" s="45">
        <f t="shared" si="77"/>
        <v>8.1373499999999996</v>
      </c>
      <c r="K374" s="46">
        <f t="shared" si="78"/>
        <v>0</v>
      </c>
      <c r="L374" s="47">
        <v>0.20000000000000001</v>
      </c>
      <c r="M374" s="48">
        <f t="shared" si="79"/>
        <v>0</v>
      </c>
      <c r="N374" s="49">
        <v>0.050000000000000003</v>
      </c>
      <c r="O374" s="50">
        <f t="shared" si="80"/>
        <v>0</v>
      </c>
      <c r="P374" s="49">
        <v>0.050000000000000003</v>
      </c>
      <c r="Q374" s="50">
        <f t="shared" si="81"/>
        <v>0</v>
      </c>
      <c r="R374" s="51">
        <f t="shared" si="82"/>
        <v>0</v>
      </c>
      <c r="S374" s="52">
        <f t="shared" si="83"/>
        <v>0</v>
      </c>
      <c r="T374" s="53" t="e">
        <f t="shared" si="84"/>
        <v>#DIV/0!</v>
      </c>
    </row>
    <row r="375" ht="15.95" customHeight="1">
      <c r="A375" s="352" t="s">
        <v>502</v>
      </c>
      <c r="B375" s="39" t="s">
        <v>166</v>
      </c>
      <c r="C375" s="40" t="s">
        <v>167</v>
      </c>
      <c r="D375" s="41">
        <v>0</v>
      </c>
      <c r="E375" s="42">
        <v>268</v>
      </c>
      <c r="F375" s="43">
        <v>0</v>
      </c>
      <c r="G375" s="44">
        <f t="shared" si="74"/>
        <v>268</v>
      </c>
      <c r="H375" s="45">
        <f t="shared" si="75"/>
        <v>39.195</v>
      </c>
      <c r="I375" s="45">
        <f t="shared" si="76"/>
        <v>0</v>
      </c>
      <c r="J375" s="45">
        <f t="shared" si="77"/>
        <v>5.0953499999999998</v>
      </c>
      <c r="K375" s="46">
        <f t="shared" si="78"/>
        <v>0</v>
      </c>
      <c r="L375" s="47">
        <v>0.20000000000000001</v>
      </c>
      <c r="M375" s="48">
        <f t="shared" si="79"/>
        <v>0</v>
      </c>
      <c r="N375" s="49">
        <v>0.050000000000000003</v>
      </c>
      <c r="O375" s="50">
        <f t="shared" si="80"/>
        <v>0</v>
      </c>
      <c r="P375" s="49">
        <v>0.050000000000000003</v>
      </c>
      <c r="Q375" s="50">
        <f t="shared" si="81"/>
        <v>0</v>
      </c>
      <c r="R375" s="51">
        <f t="shared" si="82"/>
        <v>0</v>
      </c>
      <c r="S375" s="52">
        <f t="shared" si="83"/>
        <v>0</v>
      </c>
      <c r="T375" s="53" t="e">
        <f t="shared" si="84"/>
        <v>#DIV/0!</v>
      </c>
    </row>
    <row r="376" ht="15.95" customHeight="1">
      <c r="A376" s="352" t="s">
        <v>502</v>
      </c>
      <c r="B376" s="39" t="s">
        <v>168</v>
      </c>
      <c r="C376" s="40" t="s">
        <v>169</v>
      </c>
      <c r="D376" s="41">
        <v>0</v>
      </c>
      <c r="E376" s="42">
        <v>328</v>
      </c>
      <c r="F376" s="43">
        <v>0</v>
      </c>
      <c r="G376" s="44">
        <f t="shared" si="74"/>
        <v>328</v>
      </c>
      <c r="H376" s="45">
        <f t="shared" si="75"/>
        <v>47.969999999999999</v>
      </c>
      <c r="I376" s="45">
        <f t="shared" si="76"/>
        <v>0</v>
      </c>
      <c r="J376" s="45">
        <f t="shared" si="77"/>
        <v>6.2361000000000004</v>
      </c>
      <c r="K376" s="46">
        <f t="shared" si="78"/>
        <v>0</v>
      </c>
      <c r="L376" s="47">
        <v>0.20000000000000001</v>
      </c>
      <c r="M376" s="48">
        <f t="shared" si="79"/>
        <v>0</v>
      </c>
      <c r="N376" s="49">
        <v>0.050000000000000003</v>
      </c>
      <c r="O376" s="50">
        <f t="shared" si="80"/>
        <v>0</v>
      </c>
      <c r="P376" s="49">
        <v>0.050000000000000003</v>
      </c>
      <c r="Q376" s="50">
        <f t="shared" si="81"/>
        <v>0</v>
      </c>
      <c r="R376" s="51">
        <f t="shared" si="82"/>
        <v>0</v>
      </c>
      <c r="S376" s="52">
        <f t="shared" si="83"/>
        <v>0</v>
      </c>
      <c r="T376" s="53" t="e">
        <f t="shared" si="84"/>
        <v>#DIV/0!</v>
      </c>
    </row>
    <row r="377" ht="15.95" customHeight="1">
      <c r="A377" s="352" t="s">
        <v>502</v>
      </c>
      <c r="B377" s="39" t="s">
        <v>170</v>
      </c>
      <c r="C377" s="40" t="s">
        <v>171</v>
      </c>
      <c r="D377" s="41">
        <v>0</v>
      </c>
      <c r="E377" s="42">
        <v>198</v>
      </c>
      <c r="F377" s="43">
        <v>0</v>
      </c>
      <c r="G377" s="44">
        <f t="shared" si="74"/>
        <v>198</v>
      </c>
      <c r="H377" s="45">
        <f t="shared" si="75"/>
        <v>28.9575</v>
      </c>
      <c r="I377" s="45">
        <f t="shared" si="76"/>
        <v>0</v>
      </c>
      <c r="J377" s="45">
        <f t="shared" si="77"/>
        <v>3.764475</v>
      </c>
      <c r="K377" s="46">
        <f t="shared" si="78"/>
        <v>0</v>
      </c>
      <c r="L377" s="47">
        <v>0.20000000000000001</v>
      </c>
      <c r="M377" s="48">
        <f t="shared" si="79"/>
        <v>0</v>
      </c>
      <c r="N377" s="49">
        <v>0.050000000000000003</v>
      </c>
      <c r="O377" s="50">
        <f t="shared" si="80"/>
        <v>0</v>
      </c>
      <c r="P377" s="49">
        <v>0.050000000000000003</v>
      </c>
      <c r="Q377" s="50">
        <f t="shared" si="81"/>
        <v>0</v>
      </c>
      <c r="R377" s="51">
        <f t="shared" si="82"/>
        <v>0</v>
      </c>
      <c r="S377" s="52">
        <f t="shared" si="83"/>
        <v>0</v>
      </c>
      <c r="T377" s="53" t="e">
        <f t="shared" si="84"/>
        <v>#DIV/0!</v>
      </c>
    </row>
    <row r="378" ht="15.95" customHeight="1">
      <c r="A378" s="352" t="s">
        <v>502</v>
      </c>
      <c r="B378" s="39" t="s">
        <v>172</v>
      </c>
      <c r="C378" s="40" t="s">
        <v>173</v>
      </c>
      <c r="D378" s="41">
        <v>0</v>
      </c>
      <c r="E378" s="42">
        <v>348</v>
      </c>
      <c r="F378" s="43">
        <v>0</v>
      </c>
      <c r="G378" s="44">
        <f t="shared" si="74"/>
        <v>348</v>
      </c>
      <c r="H378" s="45">
        <f t="shared" si="75"/>
        <v>50.894999999999996</v>
      </c>
      <c r="I378" s="45">
        <f t="shared" si="76"/>
        <v>0</v>
      </c>
      <c r="J378" s="45">
        <f t="shared" si="77"/>
        <v>6.6163499999999997</v>
      </c>
      <c r="K378" s="46">
        <f t="shared" si="78"/>
        <v>0</v>
      </c>
      <c r="L378" s="47">
        <v>0.20000000000000001</v>
      </c>
      <c r="M378" s="48">
        <f t="shared" si="79"/>
        <v>0</v>
      </c>
      <c r="N378" s="49">
        <v>0.050000000000000003</v>
      </c>
      <c r="O378" s="50">
        <f t="shared" si="80"/>
        <v>0</v>
      </c>
      <c r="P378" s="49">
        <v>0.050000000000000003</v>
      </c>
      <c r="Q378" s="50">
        <f t="shared" si="81"/>
        <v>0</v>
      </c>
      <c r="R378" s="51">
        <f t="shared" si="82"/>
        <v>0</v>
      </c>
      <c r="S378" s="52">
        <f t="shared" si="83"/>
        <v>0</v>
      </c>
      <c r="T378" s="53" t="e">
        <f t="shared" si="84"/>
        <v>#DIV/0!</v>
      </c>
    </row>
    <row r="379" ht="15.95" customHeight="1">
      <c r="A379" s="352" t="s">
        <v>502</v>
      </c>
      <c r="B379" s="56" t="s">
        <v>174</v>
      </c>
      <c r="C379" s="40" t="s">
        <v>175</v>
      </c>
      <c r="D379" s="41">
        <v>0</v>
      </c>
      <c r="E379" s="42">
        <v>448</v>
      </c>
      <c r="F379" s="43">
        <v>0</v>
      </c>
      <c r="G379" s="44">
        <f t="shared" si="74"/>
        <v>448</v>
      </c>
      <c r="H379" s="45">
        <f t="shared" si="75"/>
        <v>65.519999999999996</v>
      </c>
      <c r="I379" s="45">
        <f t="shared" si="76"/>
        <v>0</v>
      </c>
      <c r="J379" s="45">
        <f t="shared" si="77"/>
        <v>8.5175999999999998</v>
      </c>
      <c r="K379" s="46">
        <f t="shared" si="78"/>
        <v>0</v>
      </c>
      <c r="L379" s="47">
        <v>0.20000000000000001</v>
      </c>
      <c r="M379" s="48">
        <f t="shared" si="79"/>
        <v>0</v>
      </c>
      <c r="N379" s="49">
        <v>0.050000000000000003</v>
      </c>
      <c r="O379" s="50">
        <f t="shared" si="80"/>
        <v>0</v>
      </c>
      <c r="P379" s="49">
        <v>0.050000000000000003</v>
      </c>
      <c r="Q379" s="50">
        <f t="shared" si="81"/>
        <v>0</v>
      </c>
      <c r="R379" s="51">
        <f t="shared" si="82"/>
        <v>0</v>
      </c>
      <c r="S379" s="52">
        <f t="shared" si="83"/>
        <v>0</v>
      </c>
      <c r="T379" s="53" t="e">
        <f t="shared" si="84"/>
        <v>#DIV/0!</v>
      </c>
    </row>
    <row r="380" ht="15.95" customHeight="1">
      <c r="A380" s="352" t="s">
        <v>502</v>
      </c>
      <c r="B380" s="39" t="s">
        <v>176</v>
      </c>
      <c r="C380" s="40" t="s">
        <v>177</v>
      </c>
      <c r="D380" s="41">
        <v>0</v>
      </c>
      <c r="E380" s="42">
        <v>268</v>
      </c>
      <c r="F380" s="43">
        <v>0</v>
      </c>
      <c r="G380" s="44">
        <f t="shared" si="74"/>
        <v>268</v>
      </c>
      <c r="H380" s="45">
        <f t="shared" si="75"/>
        <v>39.195</v>
      </c>
      <c r="I380" s="45">
        <f t="shared" si="76"/>
        <v>0</v>
      </c>
      <c r="J380" s="45">
        <f t="shared" si="77"/>
        <v>5.0953499999999998</v>
      </c>
      <c r="K380" s="46">
        <f t="shared" si="78"/>
        <v>0</v>
      </c>
      <c r="L380" s="47">
        <v>0.20000000000000001</v>
      </c>
      <c r="M380" s="48">
        <f t="shared" si="79"/>
        <v>0</v>
      </c>
      <c r="N380" s="49">
        <v>0.050000000000000003</v>
      </c>
      <c r="O380" s="50">
        <f t="shared" si="80"/>
        <v>0</v>
      </c>
      <c r="P380" s="49">
        <v>0.050000000000000003</v>
      </c>
      <c r="Q380" s="50">
        <f t="shared" si="81"/>
        <v>0</v>
      </c>
      <c r="R380" s="51">
        <f t="shared" si="82"/>
        <v>0</v>
      </c>
      <c r="S380" s="52">
        <f t="shared" si="83"/>
        <v>0</v>
      </c>
      <c r="T380" s="53" t="e">
        <f t="shared" si="84"/>
        <v>#DIV/0!</v>
      </c>
    </row>
    <row r="381" ht="15.95" customHeight="1">
      <c r="A381" s="352" t="s">
        <v>502</v>
      </c>
      <c r="B381" s="54" t="s">
        <v>178</v>
      </c>
      <c r="C381" s="55" t="s">
        <v>179</v>
      </c>
      <c r="D381" s="41">
        <v>0</v>
      </c>
      <c r="E381" s="42">
        <v>98</v>
      </c>
      <c r="F381" s="43">
        <v>0</v>
      </c>
      <c r="G381" s="44">
        <f t="shared" si="74"/>
        <v>98</v>
      </c>
      <c r="H381" s="45">
        <f t="shared" si="75"/>
        <v>14.3325</v>
      </c>
      <c r="I381" s="45">
        <f t="shared" si="76"/>
        <v>0</v>
      </c>
      <c r="J381" s="45">
        <f t="shared" si="77"/>
        <v>1.8632249999999999</v>
      </c>
      <c r="K381" s="46">
        <f t="shared" si="78"/>
        <v>0</v>
      </c>
      <c r="L381" s="47">
        <v>0.20000000000000001</v>
      </c>
      <c r="M381" s="48">
        <f t="shared" si="79"/>
        <v>0</v>
      </c>
      <c r="N381" s="49">
        <v>0.050000000000000003</v>
      </c>
      <c r="O381" s="50">
        <f t="shared" si="80"/>
        <v>0</v>
      </c>
      <c r="P381" s="49">
        <v>0.050000000000000003</v>
      </c>
      <c r="Q381" s="50">
        <f t="shared" si="81"/>
        <v>0</v>
      </c>
      <c r="R381" s="51">
        <f t="shared" si="82"/>
        <v>0</v>
      </c>
      <c r="S381" s="52">
        <f t="shared" si="83"/>
        <v>0</v>
      </c>
      <c r="T381" s="53" t="e">
        <f t="shared" si="84"/>
        <v>#DIV/0!</v>
      </c>
    </row>
    <row r="382" ht="15.95" customHeight="1">
      <c r="A382" s="352" t="s">
        <v>502</v>
      </c>
      <c r="B382" s="54" t="s">
        <v>180</v>
      </c>
      <c r="C382" s="55" t="s">
        <v>181</v>
      </c>
      <c r="D382" s="41">
        <v>0</v>
      </c>
      <c r="E382" s="42">
        <v>148</v>
      </c>
      <c r="F382" s="43">
        <v>0</v>
      </c>
      <c r="G382" s="44">
        <f t="shared" si="74"/>
        <v>148</v>
      </c>
      <c r="H382" s="45">
        <f t="shared" si="75"/>
        <v>21.645</v>
      </c>
      <c r="I382" s="45">
        <f t="shared" si="76"/>
        <v>0</v>
      </c>
      <c r="J382" s="45">
        <f t="shared" si="77"/>
        <v>2.81385</v>
      </c>
      <c r="K382" s="46">
        <f t="shared" si="78"/>
        <v>0</v>
      </c>
      <c r="L382" s="47">
        <v>0.20000000000000001</v>
      </c>
      <c r="M382" s="48">
        <f t="shared" si="79"/>
        <v>0</v>
      </c>
      <c r="N382" s="49">
        <v>0.050000000000000003</v>
      </c>
      <c r="O382" s="50">
        <f t="shared" si="80"/>
        <v>0</v>
      </c>
      <c r="P382" s="49">
        <v>0.050000000000000003</v>
      </c>
      <c r="Q382" s="50">
        <f t="shared" si="81"/>
        <v>0</v>
      </c>
      <c r="R382" s="51">
        <f t="shared" si="82"/>
        <v>0</v>
      </c>
      <c r="S382" s="52">
        <f t="shared" si="83"/>
        <v>0</v>
      </c>
      <c r="T382" s="53" t="e">
        <f t="shared" si="84"/>
        <v>#DIV/0!</v>
      </c>
    </row>
    <row r="383" ht="15.95" customHeight="1">
      <c r="A383" s="352" t="s">
        <v>502</v>
      </c>
      <c r="B383" s="39" t="s">
        <v>182</v>
      </c>
      <c r="C383" s="40" t="s">
        <v>183</v>
      </c>
      <c r="D383" s="41">
        <v>0</v>
      </c>
      <c r="E383" s="42">
        <v>128</v>
      </c>
      <c r="F383" s="43">
        <v>0</v>
      </c>
      <c r="G383" s="44">
        <f t="shared" si="74"/>
        <v>128</v>
      </c>
      <c r="H383" s="45">
        <f t="shared" si="75"/>
        <v>18.719999999999999</v>
      </c>
      <c r="I383" s="45">
        <f t="shared" si="76"/>
        <v>0</v>
      </c>
      <c r="J383" s="45">
        <f t="shared" si="77"/>
        <v>2.4335999999999998</v>
      </c>
      <c r="K383" s="46">
        <f t="shared" si="78"/>
        <v>0</v>
      </c>
      <c r="L383" s="47">
        <v>0.20000000000000001</v>
      </c>
      <c r="M383" s="48">
        <f t="shared" si="79"/>
        <v>0</v>
      </c>
      <c r="N383" s="49">
        <v>0.050000000000000003</v>
      </c>
      <c r="O383" s="50">
        <f t="shared" si="80"/>
        <v>0</v>
      </c>
      <c r="P383" s="49">
        <v>0.050000000000000003</v>
      </c>
      <c r="Q383" s="50">
        <f t="shared" si="81"/>
        <v>0</v>
      </c>
      <c r="R383" s="51">
        <f t="shared" si="82"/>
        <v>0</v>
      </c>
      <c r="S383" s="52">
        <f t="shared" si="83"/>
        <v>0</v>
      </c>
      <c r="T383" s="53" t="e">
        <f t="shared" si="84"/>
        <v>#DIV/0!</v>
      </c>
    </row>
    <row r="384" ht="15.95" customHeight="1">
      <c r="A384" s="352" t="s">
        <v>502</v>
      </c>
      <c r="B384" s="39" t="s">
        <v>184</v>
      </c>
      <c r="C384" s="40" t="s">
        <v>185</v>
      </c>
      <c r="D384" s="41">
        <v>0</v>
      </c>
      <c r="E384" s="42">
        <v>298</v>
      </c>
      <c r="F384" s="43">
        <v>0</v>
      </c>
      <c r="G384" s="44">
        <f t="shared" si="74"/>
        <v>298</v>
      </c>
      <c r="H384" s="45">
        <f t="shared" si="75"/>
        <v>43.582499999999996</v>
      </c>
      <c r="I384" s="45">
        <f t="shared" si="76"/>
        <v>0</v>
      </c>
      <c r="J384" s="45">
        <f t="shared" si="77"/>
        <v>5.6657249999999992</v>
      </c>
      <c r="K384" s="46">
        <f t="shared" si="78"/>
        <v>0</v>
      </c>
      <c r="L384" s="47">
        <v>0.20000000000000001</v>
      </c>
      <c r="M384" s="48">
        <f t="shared" si="79"/>
        <v>0</v>
      </c>
      <c r="N384" s="49">
        <v>0.050000000000000003</v>
      </c>
      <c r="O384" s="50">
        <f t="shared" si="80"/>
        <v>0</v>
      </c>
      <c r="P384" s="49">
        <v>0.050000000000000003</v>
      </c>
      <c r="Q384" s="50">
        <f t="shared" si="81"/>
        <v>0</v>
      </c>
      <c r="R384" s="51">
        <f t="shared" si="82"/>
        <v>0</v>
      </c>
      <c r="S384" s="52">
        <f t="shared" si="83"/>
        <v>0</v>
      </c>
      <c r="T384" s="53" t="e">
        <f t="shared" si="84"/>
        <v>#DIV/0!</v>
      </c>
    </row>
    <row r="385" ht="15.95" customHeight="1">
      <c r="A385" s="352" t="s">
        <v>502</v>
      </c>
      <c r="B385" s="39" t="s">
        <v>186</v>
      </c>
      <c r="C385" s="40" t="s">
        <v>187</v>
      </c>
      <c r="D385" s="41">
        <v>0</v>
      </c>
      <c r="E385" s="42">
        <v>348</v>
      </c>
      <c r="F385" s="43">
        <v>0</v>
      </c>
      <c r="G385" s="44">
        <f t="shared" si="74"/>
        <v>348</v>
      </c>
      <c r="H385" s="45">
        <f t="shared" si="75"/>
        <v>50.894999999999996</v>
      </c>
      <c r="I385" s="45">
        <f t="shared" si="76"/>
        <v>0</v>
      </c>
      <c r="J385" s="45">
        <f t="shared" si="77"/>
        <v>6.6163499999999997</v>
      </c>
      <c r="K385" s="46">
        <f t="shared" si="78"/>
        <v>0</v>
      </c>
      <c r="L385" s="47">
        <v>0.20000000000000001</v>
      </c>
      <c r="M385" s="48">
        <f t="shared" si="79"/>
        <v>0</v>
      </c>
      <c r="N385" s="49">
        <v>0.050000000000000003</v>
      </c>
      <c r="O385" s="50">
        <f t="shared" si="80"/>
        <v>0</v>
      </c>
      <c r="P385" s="49">
        <v>0.050000000000000003</v>
      </c>
      <c r="Q385" s="50">
        <f t="shared" si="81"/>
        <v>0</v>
      </c>
      <c r="R385" s="51">
        <f t="shared" si="82"/>
        <v>0</v>
      </c>
      <c r="S385" s="52">
        <f t="shared" si="83"/>
        <v>0</v>
      </c>
      <c r="T385" s="53" t="e">
        <f t="shared" si="84"/>
        <v>#DIV/0!</v>
      </c>
    </row>
    <row r="386" ht="15.95" customHeight="1">
      <c r="A386" s="352" t="s">
        <v>502</v>
      </c>
      <c r="B386" s="39" t="s">
        <v>188</v>
      </c>
      <c r="C386" s="40" t="s">
        <v>189</v>
      </c>
      <c r="D386" s="41">
        <v>0</v>
      </c>
      <c r="E386" s="42">
        <v>328</v>
      </c>
      <c r="F386" s="43">
        <v>0</v>
      </c>
      <c r="G386" s="44">
        <f t="shared" si="74"/>
        <v>328</v>
      </c>
      <c r="H386" s="45">
        <f t="shared" si="75"/>
        <v>47.969999999999999</v>
      </c>
      <c r="I386" s="45">
        <f t="shared" si="76"/>
        <v>0</v>
      </c>
      <c r="J386" s="45">
        <f t="shared" si="77"/>
        <v>6.2361000000000004</v>
      </c>
      <c r="K386" s="46">
        <f t="shared" si="78"/>
        <v>0</v>
      </c>
      <c r="L386" s="47">
        <v>0.20000000000000001</v>
      </c>
      <c r="M386" s="48">
        <f t="shared" si="79"/>
        <v>0</v>
      </c>
      <c r="N386" s="49">
        <v>0.050000000000000003</v>
      </c>
      <c r="O386" s="50">
        <f t="shared" si="80"/>
        <v>0</v>
      </c>
      <c r="P386" s="49">
        <v>0.050000000000000003</v>
      </c>
      <c r="Q386" s="50">
        <f t="shared" si="81"/>
        <v>0</v>
      </c>
      <c r="R386" s="51">
        <f t="shared" si="82"/>
        <v>0</v>
      </c>
      <c r="S386" s="52">
        <f t="shared" si="83"/>
        <v>0</v>
      </c>
      <c r="T386" s="53" t="e">
        <f t="shared" si="84"/>
        <v>#DIV/0!</v>
      </c>
    </row>
    <row r="387" ht="15.95" customHeight="1">
      <c r="A387" s="352" t="s">
        <v>502</v>
      </c>
      <c r="B387" s="39" t="s">
        <v>190</v>
      </c>
      <c r="C387" s="40" t="s">
        <v>191</v>
      </c>
      <c r="D387" s="41">
        <v>0</v>
      </c>
      <c r="E387" s="42">
        <v>398</v>
      </c>
      <c r="F387" s="43">
        <v>0</v>
      </c>
      <c r="G387" s="44">
        <f t="shared" si="74"/>
        <v>398</v>
      </c>
      <c r="H387" s="45">
        <f t="shared" si="75"/>
        <v>58.207499999999996</v>
      </c>
      <c r="I387" s="45">
        <f t="shared" si="76"/>
        <v>0</v>
      </c>
      <c r="J387" s="45">
        <f t="shared" si="77"/>
        <v>7.5669749999999993</v>
      </c>
      <c r="K387" s="46">
        <f t="shared" si="78"/>
        <v>0</v>
      </c>
      <c r="L387" s="47">
        <v>0.20000000000000001</v>
      </c>
      <c r="M387" s="48">
        <f t="shared" si="79"/>
        <v>0</v>
      </c>
      <c r="N387" s="49">
        <v>0.050000000000000003</v>
      </c>
      <c r="O387" s="50">
        <f t="shared" si="80"/>
        <v>0</v>
      </c>
      <c r="P387" s="49">
        <v>0.050000000000000003</v>
      </c>
      <c r="Q387" s="50">
        <f t="shared" si="81"/>
        <v>0</v>
      </c>
      <c r="R387" s="51">
        <f t="shared" si="82"/>
        <v>0</v>
      </c>
      <c r="S387" s="52">
        <f t="shared" si="83"/>
        <v>0</v>
      </c>
      <c r="T387" s="53" t="e">
        <f t="shared" si="84"/>
        <v>#DIV/0!</v>
      </c>
    </row>
    <row r="388" ht="15.95" customHeight="1">
      <c r="A388" s="352" t="s">
        <v>502</v>
      </c>
      <c r="B388" s="39" t="s">
        <v>192</v>
      </c>
      <c r="C388" s="40" t="s">
        <v>193</v>
      </c>
      <c r="D388" s="41">
        <v>0</v>
      </c>
      <c r="E388" s="42">
        <v>518</v>
      </c>
      <c r="F388" s="43">
        <v>0</v>
      </c>
      <c r="G388" s="44">
        <f t="shared" si="74"/>
        <v>518</v>
      </c>
      <c r="H388" s="45">
        <f t="shared" si="75"/>
        <v>75.757499999999993</v>
      </c>
      <c r="I388" s="45">
        <f t="shared" si="76"/>
        <v>0</v>
      </c>
      <c r="J388" s="45">
        <f t="shared" si="77"/>
        <v>9.8484749999999988</v>
      </c>
      <c r="K388" s="46">
        <f t="shared" si="78"/>
        <v>0</v>
      </c>
      <c r="L388" s="47">
        <v>0.20000000000000001</v>
      </c>
      <c r="M388" s="48">
        <f t="shared" si="79"/>
        <v>0</v>
      </c>
      <c r="N388" s="49">
        <v>0.050000000000000003</v>
      </c>
      <c r="O388" s="50">
        <f t="shared" si="80"/>
        <v>0</v>
      </c>
      <c r="P388" s="49">
        <v>0.050000000000000003</v>
      </c>
      <c r="Q388" s="50">
        <f t="shared" si="81"/>
        <v>0</v>
      </c>
      <c r="R388" s="51">
        <f t="shared" si="82"/>
        <v>0</v>
      </c>
      <c r="S388" s="52">
        <f t="shared" si="83"/>
        <v>0</v>
      </c>
      <c r="T388" s="53" t="e">
        <f t="shared" si="84"/>
        <v>#DIV/0!</v>
      </c>
    </row>
    <row r="389" ht="15.95" customHeight="1">
      <c r="A389" s="352" t="s">
        <v>502</v>
      </c>
      <c r="B389" s="39" t="s">
        <v>194</v>
      </c>
      <c r="C389" s="40" t="s">
        <v>195</v>
      </c>
      <c r="D389" s="41">
        <v>0</v>
      </c>
      <c r="E389" s="42">
        <v>348</v>
      </c>
      <c r="F389" s="43">
        <v>0</v>
      </c>
      <c r="G389" s="44">
        <f t="shared" si="74"/>
        <v>348</v>
      </c>
      <c r="H389" s="45">
        <f t="shared" si="75"/>
        <v>50.894999999999996</v>
      </c>
      <c r="I389" s="45">
        <f t="shared" si="76"/>
        <v>0</v>
      </c>
      <c r="J389" s="45">
        <f t="shared" si="77"/>
        <v>6.6163499999999997</v>
      </c>
      <c r="K389" s="46">
        <f t="shared" si="78"/>
        <v>0</v>
      </c>
      <c r="L389" s="47">
        <v>0.20000000000000001</v>
      </c>
      <c r="M389" s="48">
        <f t="shared" si="79"/>
        <v>0</v>
      </c>
      <c r="N389" s="49">
        <v>0.050000000000000003</v>
      </c>
      <c r="O389" s="50">
        <f t="shared" si="80"/>
        <v>0</v>
      </c>
      <c r="P389" s="49">
        <v>0.050000000000000003</v>
      </c>
      <c r="Q389" s="50">
        <f t="shared" si="81"/>
        <v>0</v>
      </c>
      <c r="R389" s="51">
        <f t="shared" si="82"/>
        <v>0</v>
      </c>
      <c r="S389" s="52">
        <f t="shared" si="83"/>
        <v>0</v>
      </c>
      <c r="T389" s="53" t="e">
        <f t="shared" si="84"/>
        <v>#DIV/0!</v>
      </c>
    </row>
    <row r="390" ht="15.95" customHeight="1">
      <c r="A390" s="352" t="s">
        <v>502</v>
      </c>
      <c r="B390" s="39" t="s">
        <v>196</v>
      </c>
      <c r="C390" s="40" t="s">
        <v>197</v>
      </c>
      <c r="D390" s="41">
        <v>0</v>
      </c>
      <c r="E390" s="42">
        <v>498</v>
      </c>
      <c r="F390" s="43">
        <v>0</v>
      </c>
      <c r="G390" s="44">
        <f t="shared" si="74"/>
        <v>498</v>
      </c>
      <c r="H390" s="45">
        <f t="shared" si="75"/>
        <v>72.832499999999996</v>
      </c>
      <c r="I390" s="45">
        <f t="shared" si="76"/>
        <v>0</v>
      </c>
      <c r="J390" s="45">
        <f t="shared" si="77"/>
        <v>9.4682250000000003</v>
      </c>
      <c r="K390" s="46">
        <f t="shared" si="78"/>
        <v>0</v>
      </c>
      <c r="L390" s="47">
        <v>0.20000000000000001</v>
      </c>
      <c r="M390" s="48">
        <f t="shared" si="79"/>
        <v>0</v>
      </c>
      <c r="N390" s="49">
        <v>0.050000000000000003</v>
      </c>
      <c r="O390" s="50">
        <f t="shared" si="80"/>
        <v>0</v>
      </c>
      <c r="P390" s="49">
        <v>0.050000000000000003</v>
      </c>
      <c r="Q390" s="50">
        <f t="shared" si="81"/>
        <v>0</v>
      </c>
      <c r="R390" s="51">
        <f t="shared" si="82"/>
        <v>0</v>
      </c>
      <c r="S390" s="52">
        <f t="shared" si="83"/>
        <v>0</v>
      </c>
      <c r="T390" s="53" t="e">
        <f t="shared" si="84"/>
        <v>#DIV/0!</v>
      </c>
    </row>
    <row r="391" ht="15.95" customHeight="1">
      <c r="A391" s="352" t="s">
        <v>502</v>
      </c>
      <c r="B391" s="39" t="s">
        <v>198</v>
      </c>
      <c r="C391" s="40" t="s">
        <v>199</v>
      </c>
      <c r="D391" s="41">
        <v>0</v>
      </c>
      <c r="E391" s="42">
        <v>198</v>
      </c>
      <c r="F391" s="43">
        <v>0</v>
      </c>
      <c r="G391" s="44">
        <f t="shared" si="74"/>
        <v>198</v>
      </c>
      <c r="H391" s="45">
        <f t="shared" si="75"/>
        <v>28.9575</v>
      </c>
      <c r="I391" s="45">
        <f t="shared" si="76"/>
        <v>0</v>
      </c>
      <c r="J391" s="45">
        <f t="shared" si="77"/>
        <v>3.764475</v>
      </c>
      <c r="K391" s="46">
        <f t="shared" si="78"/>
        <v>0</v>
      </c>
      <c r="L391" s="47">
        <v>0.20000000000000001</v>
      </c>
      <c r="M391" s="48">
        <f t="shared" si="79"/>
        <v>0</v>
      </c>
      <c r="N391" s="49">
        <v>0.050000000000000003</v>
      </c>
      <c r="O391" s="50">
        <f t="shared" si="80"/>
        <v>0</v>
      </c>
      <c r="P391" s="49">
        <v>0.050000000000000003</v>
      </c>
      <c r="Q391" s="50">
        <f t="shared" si="81"/>
        <v>0</v>
      </c>
      <c r="R391" s="51">
        <f t="shared" si="82"/>
        <v>0</v>
      </c>
      <c r="S391" s="52">
        <f t="shared" si="83"/>
        <v>0</v>
      </c>
      <c r="T391" s="53" t="e">
        <f t="shared" si="84"/>
        <v>#DIV/0!</v>
      </c>
    </row>
    <row r="392" ht="15.95" customHeight="1">
      <c r="A392" s="352" t="s">
        <v>502</v>
      </c>
      <c r="B392" s="56" t="s">
        <v>200</v>
      </c>
      <c r="C392" s="40" t="s">
        <v>201</v>
      </c>
      <c r="D392" s="41">
        <v>0</v>
      </c>
      <c r="E392" s="42">
        <v>298</v>
      </c>
      <c r="F392" s="43">
        <v>0</v>
      </c>
      <c r="G392" s="44">
        <f t="shared" si="74"/>
        <v>298</v>
      </c>
      <c r="H392" s="45">
        <f t="shared" si="75"/>
        <v>43.582499999999996</v>
      </c>
      <c r="I392" s="45">
        <f t="shared" si="76"/>
        <v>0</v>
      </c>
      <c r="J392" s="45">
        <f t="shared" si="77"/>
        <v>5.6657249999999992</v>
      </c>
      <c r="K392" s="46">
        <f t="shared" si="78"/>
        <v>0</v>
      </c>
      <c r="L392" s="47">
        <v>0.20000000000000001</v>
      </c>
      <c r="M392" s="48">
        <f t="shared" si="79"/>
        <v>0</v>
      </c>
      <c r="N392" s="49">
        <v>0.050000000000000003</v>
      </c>
      <c r="O392" s="50">
        <f t="shared" si="80"/>
        <v>0</v>
      </c>
      <c r="P392" s="49">
        <v>0.050000000000000003</v>
      </c>
      <c r="Q392" s="50">
        <f t="shared" si="81"/>
        <v>0</v>
      </c>
      <c r="R392" s="51">
        <f t="shared" si="82"/>
        <v>0</v>
      </c>
      <c r="S392" s="52">
        <f t="shared" si="83"/>
        <v>0</v>
      </c>
      <c r="T392" s="53" t="e">
        <f t="shared" si="84"/>
        <v>#DIV/0!</v>
      </c>
    </row>
    <row r="393" ht="15.95" customHeight="1">
      <c r="A393" s="352" t="s">
        <v>502</v>
      </c>
      <c r="B393" s="39" t="s">
        <v>202</v>
      </c>
      <c r="C393" s="40" t="s">
        <v>203</v>
      </c>
      <c r="D393" s="41">
        <v>0</v>
      </c>
      <c r="E393" s="42">
        <v>298</v>
      </c>
      <c r="F393" s="43">
        <v>0</v>
      </c>
      <c r="G393" s="44">
        <f t="shared" si="74"/>
        <v>298</v>
      </c>
      <c r="H393" s="45">
        <f t="shared" si="75"/>
        <v>43.582499999999996</v>
      </c>
      <c r="I393" s="45">
        <f t="shared" si="76"/>
        <v>0</v>
      </c>
      <c r="J393" s="45">
        <f t="shared" si="77"/>
        <v>5.6657249999999992</v>
      </c>
      <c r="K393" s="46">
        <f t="shared" si="78"/>
        <v>0</v>
      </c>
      <c r="L393" s="47">
        <v>0.20000000000000001</v>
      </c>
      <c r="M393" s="48">
        <f t="shared" si="79"/>
        <v>0</v>
      </c>
      <c r="N393" s="49">
        <v>0.050000000000000003</v>
      </c>
      <c r="O393" s="50">
        <f t="shared" si="80"/>
        <v>0</v>
      </c>
      <c r="P393" s="49">
        <v>0.050000000000000003</v>
      </c>
      <c r="Q393" s="50">
        <f t="shared" si="81"/>
        <v>0</v>
      </c>
      <c r="R393" s="51">
        <f t="shared" si="82"/>
        <v>0</v>
      </c>
      <c r="S393" s="52">
        <f t="shared" si="83"/>
        <v>0</v>
      </c>
      <c r="T393" s="53" t="e">
        <f t="shared" si="84"/>
        <v>#DIV/0!</v>
      </c>
    </row>
    <row r="394" ht="15.95" customHeight="1">
      <c r="A394" s="352" t="s">
        <v>502</v>
      </c>
      <c r="B394" s="39" t="s">
        <v>204</v>
      </c>
      <c r="C394" s="40" t="s">
        <v>205</v>
      </c>
      <c r="D394" s="41">
        <v>0</v>
      </c>
      <c r="E394" s="42">
        <v>448</v>
      </c>
      <c r="F394" s="43">
        <v>0</v>
      </c>
      <c r="G394" s="44">
        <f t="shared" si="74"/>
        <v>448</v>
      </c>
      <c r="H394" s="45">
        <f t="shared" si="75"/>
        <v>65.519999999999996</v>
      </c>
      <c r="I394" s="45">
        <f t="shared" si="76"/>
        <v>0</v>
      </c>
      <c r="J394" s="45">
        <f t="shared" si="77"/>
        <v>8.5175999999999998</v>
      </c>
      <c r="K394" s="46">
        <f t="shared" si="78"/>
        <v>0</v>
      </c>
      <c r="L394" s="47">
        <v>0.20000000000000001</v>
      </c>
      <c r="M394" s="48">
        <f t="shared" si="79"/>
        <v>0</v>
      </c>
      <c r="N394" s="49">
        <v>0.050000000000000003</v>
      </c>
      <c r="O394" s="50">
        <f t="shared" si="80"/>
        <v>0</v>
      </c>
      <c r="P394" s="49">
        <v>0.050000000000000003</v>
      </c>
      <c r="Q394" s="50">
        <f t="shared" si="81"/>
        <v>0</v>
      </c>
      <c r="R394" s="51">
        <f t="shared" si="82"/>
        <v>0</v>
      </c>
      <c r="S394" s="52">
        <f t="shared" si="83"/>
        <v>0</v>
      </c>
      <c r="T394" s="53" t="e">
        <f t="shared" si="84"/>
        <v>#DIV/0!</v>
      </c>
    </row>
    <row r="395" ht="15.95" customHeight="1">
      <c r="A395" s="352" t="s">
        <v>502</v>
      </c>
      <c r="B395" s="39" t="s">
        <v>206</v>
      </c>
      <c r="C395" s="61" t="s">
        <v>207</v>
      </c>
      <c r="D395" s="41">
        <v>0</v>
      </c>
      <c r="E395" s="42">
        <v>248</v>
      </c>
      <c r="F395" s="43">
        <v>0</v>
      </c>
      <c r="G395" s="44">
        <f t="shared" si="74"/>
        <v>248</v>
      </c>
      <c r="H395" s="45">
        <f t="shared" si="75"/>
        <v>36.269999999999996</v>
      </c>
      <c r="I395" s="45">
        <f t="shared" si="76"/>
        <v>0</v>
      </c>
      <c r="J395" s="45">
        <f t="shared" si="77"/>
        <v>4.7150999999999996</v>
      </c>
      <c r="K395" s="46">
        <f t="shared" si="78"/>
        <v>0</v>
      </c>
      <c r="L395" s="47">
        <v>0.20000000000000001</v>
      </c>
      <c r="M395" s="48">
        <f t="shared" si="79"/>
        <v>0</v>
      </c>
      <c r="N395" s="49">
        <v>0.050000000000000003</v>
      </c>
      <c r="O395" s="50">
        <f t="shared" si="80"/>
        <v>0</v>
      </c>
      <c r="P395" s="49">
        <v>0.050000000000000003</v>
      </c>
      <c r="Q395" s="50">
        <f t="shared" si="81"/>
        <v>0</v>
      </c>
      <c r="R395" s="51">
        <f t="shared" si="82"/>
        <v>0</v>
      </c>
      <c r="S395" s="52">
        <f t="shared" si="83"/>
        <v>0</v>
      </c>
      <c r="T395" s="53" t="e">
        <f t="shared" si="84"/>
        <v>#DIV/0!</v>
      </c>
    </row>
    <row r="396" ht="15.95" customHeight="1">
      <c r="A396" s="352" t="s">
        <v>502</v>
      </c>
      <c r="B396" s="39" t="s">
        <v>208</v>
      </c>
      <c r="C396" s="61" t="s">
        <v>209</v>
      </c>
      <c r="D396" s="41">
        <v>0</v>
      </c>
      <c r="E396" s="42">
        <v>348</v>
      </c>
      <c r="F396" s="43">
        <v>0</v>
      </c>
      <c r="G396" s="44">
        <f t="shared" si="74"/>
        <v>348</v>
      </c>
      <c r="H396" s="45">
        <f t="shared" si="75"/>
        <v>50.894999999999996</v>
      </c>
      <c r="I396" s="45">
        <f t="shared" si="76"/>
        <v>0</v>
      </c>
      <c r="J396" s="45">
        <f t="shared" si="77"/>
        <v>6.6163499999999997</v>
      </c>
      <c r="K396" s="46">
        <f t="shared" si="78"/>
        <v>0</v>
      </c>
      <c r="L396" s="47">
        <v>0.20000000000000001</v>
      </c>
      <c r="M396" s="48">
        <f t="shared" si="79"/>
        <v>0</v>
      </c>
      <c r="N396" s="49">
        <v>0.050000000000000003</v>
      </c>
      <c r="O396" s="50">
        <f t="shared" si="80"/>
        <v>0</v>
      </c>
      <c r="P396" s="49">
        <v>0.050000000000000003</v>
      </c>
      <c r="Q396" s="50">
        <f t="shared" si="81"/>
        <v>0</v>
      </c>
      <c r="R396" s="51">
        <f t="shared" si="82"/>
        <v>0</v>
      </c>
      <c r="S396" s="52">
        <f t="shared" si="83"/>
        <v>0</v>
      </c>
      <c r="T396" s="53" t="e">
        <f t="shared" si="84"/>
        <v>#DIV/0!</v>
      </c>
    </row>
    <row r="397" ht="15.95" customHeight="1">
      <c r="A397" s="352" t="s">
        <v>502</v>
      </c>
      <c r="B397" s="56" t="s">
        <v>210</v>
      </c>
      <c r="C397" s="40" t="s">
        <v>211</v>
      </c>
      <c r="D397" s="41">
        <v>0</v>
      </c>
      <c r="E397" s="42">
        <v>368</v>
      </c>
      <c r="F397" s="43">
        <v>0</v>
      </c>
      <c r="G397" s="44">
        <f t="shared" si="74"/>
        <v>368</v>
      </c>
      <c r="H397" s="45">
        <f t="shared" si="75"/>
        <v>53.819999999999993</v>
      </c>
      <c r="I397" s="45">
        <f t="shared" si="76"/>
        <v>0</v>
      </c>
      <c r="J397" s="45">
        <f t="shared" si="77"/>
        <v>6.996599999999999</v>
      </c>
      <c r="K397" s="46">
        <f t="shared" si="78"/>
        <v>0</v>
      </c>
      <c r="L397" s="47">
        <v>0.20000000000000001</v>
      </c>
      <c r="M397" s="48">
        <f t="shared" si="79"/>
        <v>0</v>
      </c>
      <c r="N397" s="49">
        <v>0.050000000000000003</v>
      </c>
      <c r="O397" s="50">
        <f t="shared" si="80"/>
        <v>0</v>
      </c>
      <c r="P397" s="49">
        <v>0.050000000000000003</v>
      </c>
      <c r="Q397" s="50">
        <f t="shared" si="81"/>
        <v>0</v>
      </c>
      <c r="R397" s="51">
        <f t="shared" si="82"/>
        <v>0</v>
      </c>
      <c r="S397" s="52">
        <f t="shared" si="83"/>
        <v>0</v>
      </c>
      <c r="T397" s="53" t="e">
        <f t="shared" si="84"/>
        <v>#DIV/0!</v>
      </c>
    </row>
    <row r="398" ht="15.95" customHeight="1">
      <c r="A398" s="352" t="s">
        <v>502</v>
      </c>
      <c r="B398" s="56" t="s">
        <v>212</v>
      </c>
      <c r="C398" s="40" t="s">
        <v>213</v>
      </c>
      <c r="D398" s="41">
        <v>0</v>
      </c>
      <c r="E398" s="42">
        <v>528</v>
      </c>
      <c r="F398" s="43">
        <v>0</v>
      </c>
      <c r="G398" s="44">
        <f t="shared" si="74"/>
        <v>528</v>
      </c>
      <c r="H398" s="45">
        <f t="shared" si="75"/>
        <v>77.219999999999999</v>
      </c>
      <c r="I398" s="45">
        <f t="shared" si="76"/>
        <v>0</v>
      </c>
      <c r="J398" s="45">
        <f t="shared" si="77"/>
        <v>10.038600000000001</v>
      </c>
      <c r="K398" s="46">
        <f t="shared" si="78"/>
        <v>0</v>
      </c>
      <c r="L398" s="47">
        <v>0.20000000000000001</v>
      </c>
      <c r="M398" s="48">
        <f t="shared" si="79"/>
        <v>0</v>
      </c>
      <c r="N398" s="49">
        <v>0.050000000000000003</v>
      </c>
      <c r="O398" s="50">
        <f t="shared" si="80"/>
        <v>0</v>
      </c>
      <c r="P398" s="49">
        <v>0.050000000000000003</v>
      </c>
      <c r="Q398" s="50">
        <f t="shared" si="81"/>
        <v>0</v>
      </c>
      <c r="R398" s="51">
        <f t="shared" si="82"/>
        <v>0</v>
      </c>
      <c r="S398" s="52">
        <f t="shared" si="83"/>
        <v>0</v>
      </c>
      <c r="T398" s="53" t="e">
        <f t="shared" si="84"/>
        <v>#DIV/0!</v>
      </c>
    </row>
    <row r="399" ht="15.95" customHeight="1">
      <c r="A399" s="352" t="s">
        <v>502</v>
      </c>
      <c r="B399" s="56" t="s">
        <v>214</v>
      </c>
      <c r="C399" s="40" t="s">
        <v>215</v>
      </c>
      <c r="D399" s="41">
        <v>0</v>
      </c>
      <c r="E399" s="42">
        <v>678</v>
      </c>
      <c r="F399" s="43">
        <v>0</v>
      </c>
      <c r="G399" s="44">
        <f t="shared" ref="G399:G430" si="85">ROUNDDOWN(E399*(1-F399),0)</f>
        <v>678</v>
      </c>
      <c r="H399" s="45">
        <f t="shared" ref="H399:H430" si="86">G399*$C$6</f>
        <v>99.157499999999999</v>
      </c>
      <c r="I399" s="45">
        <f t="shared" ref="I399:I430" si="87">H399*D399</f>
        <v>0</v>
      </c>
      <c r="J399" s="45">
        <f t="shared" ref="J399:J430" si="88">H399*0.13</f>
        <v>12.890475</v>
      </c>
      <c r="K399" s="46">
        <f t="shared" ref="K399:K430" si="89">(H399-J399)*D399</f>
        <v>0</v>
      </c>
      <c r="L399" s="47">
        <v>0.20000000000000001</v>
      </c>
      <c r="M399" s="48">
        <f t="shared" ref="M399:M430" si="90">K399*L399</f>
        <v>0</v>
      </c>
      <c r="N399" s="49">
        <v>0.050000000000000003</v>
      </c>
      <c r="O399" s="50">
        <f t="shared" ref="O399:O430" si="91">K399*N399</f>
        <v>0</v>
      </c>
      <c r="P399" s="49">
        <v>0.050000000000000003</v>
      </c>
      <c r="Q399" s="50">
        <f t="shared" ref="Q399:Q430" si="92">K399*P399</f>
        <v>0</v>
      </c>
      <c r="R399" s="51">
        <f t="shared" ref="R399:R430" si="93">IFERROR(ROUND((K399-M399-O399-Q399)/D399,2),0)</f>
        <v>0</v>
      </c>
      <c r="S399" s="52">
        <f t="shared" ref="S399:S430" si="94">+D399*R399</f>
        <v>0</v>
      </c>
      <c r="T399" s="53" t="e">
        <f t="shared" ref="T399:T430" si="95">S399/I399</f>
        <v>#DIV/0!</v>
      </c>
    </row>
    <row r="400" ht="15.95" customHeight="1">
      <c r="A400" s="352" t="s">
        <v>502</v>
      </c>
      <c r="B400" s="56" t="s">
        <v>216</v>
      </c>
      <c r="C400" s="40" t="s">
        <v>217</v>
      </c>
      <c r="D400" s="41">
        <v>0</v>
      </c>
      <c r="E400" s="42">
        <v>248</v>
      </c>
      <c r="F400" s="43">
        <v>0</v>
      </c>
      <c r="G400" s="44">
        <f t="shared" si="85"/>
        <v>248</v>
      </c>
      <c r="H400" s="45">
        <f t="shared" si="86"/>
        <v>36.269999999999996</v>
      </c>
      <c r="I400" s="45">
        <f t="shared" si="87"/>
        <v>0</v>
      </c>
      <c r="J400" s="45">
        <f t="shared" si="88"/>
        <v>4.7150999999999996</v>
      </c>
      <c r="K400" s="46">
        <f t="shared" si="89"/>
        <v>0</v>
      </c>
      <c r="L400" s="47">
        <v>0.20000000000000001</v>
      </c>
      <c r="M400" s="48">
        <f t="shared" si="90"/>
        <v>0</v>
      </c>
      <c r="N400" s="49">
        <v>0.050000000000000003</v>
      </c>
      <c r="O400" s="50">
        <f t="shared" si="91"/>
        <v>0</v>
      </c>
      <c r="P400" s="49">
        <v>0.050000000000000003</v>
      </c>
      <c r="Q400" s="50">
        <f t="shared" si="92"/>
        <v>0</v>
      </c>
      <c r="R400" s="51">
        <f t="shared" si="93"/>
        <v>0</v>
      </c>
      <c r="S400" s="52">
        <f t="shared" si="94"/>
        <v>0</v>
      </c>
      <c r="T400" s="53" t="e">
        <f t="shared" si="95"/>
        <v>#DIV/0!</v>
      </c>
    </row>
    <row r="401" ht="15.95" customHeight="1">
      <c r="A401" s="352" t="s">
        <v>502</v>
      </c>
      <c r="B401" s="56" t="s">
        <v>218</v>
      </c>
      <c r="C401" s="40" t="s">
        <v>219</v>
      </c>
      <c r="D401" s="41">
        <v>0</v>
      </c>
      <c r="E401" s="42">
        <v>298</v>
      </c>
      <c r="F401" s="43">
        <v>0</v>
      </c>
      <c r="G401" s="44">
        <f t="shared" si="85"/>
        <v>298</v>
      </c>
      <c r="H401" s="45">
        <f t="shared" si="86"/>
        <v>43.582499999999996</v>
      </c>
      <c r="I401" s="45">
        <f t="shared" si="87"/>
        <v>0</v>
      </c>
      <c r="J401" s="45">
        <f t="shared" si="88"/>
        <v>5.6657249999999992</v>
      </c>
      <c r="K401" s="46">
        <f t="shared" si="89"/>
        <v>0</v>
      </c>
      <c r="L401" s="47">
        <v>0.20000000000000001</v>
      </c>
      <c r="M401" s="48">
        <f t="shared" si="90"/>
        <v>0</v>
      </c>
      <c r="N401" s="49">
        <v>0.050000000000000003</v>
      </c>
      <c r="O401" s="50">
        <f t="shared" si="91"/>
        <v>0</v>
      </c>
      <c r="P401" s="49">
        <v>0.050000000000000003</v>
      </c>
      <c r="Q401" s="50">
        <f t="shared" si="92"/>
        <v>0</v>
      </c>
      <c r="R401" s="51">
        <f t="shared" si="93"/>
        <v>0</v>
      </c>
      <c r="S401" s="52">
        <f t="shared" si="94"/>
        <v>0</v>
      </c>
      <c r="T401" s="53" t="e">
        <f t="shared" si="95"/>
        <v>#DIV/0!</v>
      </c>
    </row>
    <row r="402" ht="15.95" customHeight="1">
      <c r="A402" s="352" t="s">
        <v>502</v>
      </c>
      <c r="B402" s="56" t="s">
        <v>220</v>
      </c>
      <c r="C402" s="40" t="s">
        <v>221</v>
      </c>
      <c r="D402" s="41">
        <v>0</v>
      </c>
      <c r="E402" s="42">
        <v>498</v>
      </c>
      <c r="F402" s="43">
        <v>0</v>
      </c>
      <c r="G402" s="44">
        <f t="shared" si="85"/>
        <v>498</v>
      </c>
      <c r="H402" s="45">
        <f t="shared" si="86"/>
        <v>72.832499999999996</v>
      </c>
      <c r="I402" s="45">
        <f t="shared" si="87"/>
        <v>0</v>
      </c>
      <c r="J402" s="45">
        <f t="shared" si="88"/>
        <v>9.4682250000000003</v>
      </c>
      <c r="K402" s="46">
        <f t="shared" si="89"/>
        <v>0</v>
      </c>
      <c r="L402" s="47">
        <v>0.20000000000000001</v>
      </c>
      <c r="M402" s="48">
        <f t="shared" si="90"/>
        <v>0</v>
      </c>
      <c r="N402" s="49">
        <v>0.050000000000000003</v>
      </c>
      <c r="O402" s="50">
        <f t="shared" si="91"/>
        <v>0</v>
      </c>
      <c r="P402" s="49">
        <v>0.050000000000000003</v>
      </c>
      <c r="Q402" s="50">
        <f t="shared" si="92"/>
        <v>0</v>
      </c>
      <c r="R402" s="51">
        <f t="shared" si="93"/>
        <v>0</v>
      </c>
      <c r="S402" s="52">
        <f t="shared" si="94"/>
        <v>0</v>
      </c>
      <c r="T402" s="53" t="e">
        <f t="shared" si="95"/>
        <v>#DIV/0!</v>
      </c>
    </row>
    <row r="403" ht="15.95" customHeight="1">
      <c r="A403" s="352" t="s">
        <v>502</v>
      </c>
      <c r="B403" s="39" t="s">
        <v>222</v>
      </c>
      <c r="C403" s="61" t="s">
        <v>223</v>
      </c>
      <c r="D403" s="41">
        <v>0</v>
      </c>
      <c r="E403" s="42">
        <v>298</v>
      </c>
      <c r="F403" s="43">
        <v>0</v>
      </c>
      <c r="G403" s="44">
        <f t="shared" si="85"/>
        <v>298</v>
      </c>
      <c r="H403" s="45">
        <f t="shared" si="86"/>
        <v>43.582499999999996</v>
      </c>
      <c r="I403" s="45">
        <f t="shared" si="87"/>
        <v>0</v>
      </c>
      <c r="J403" s="45">
        <f t="shared" si="88"/>
        <v>5.6657249999999992</v>
      </c>
      <c r="K403" s="46">
        <f t="shared" si="89"/>
        <v>0</v>
      </c>
      <c r="L403" s="47">
        <v>0.20000000000000001</v>
      </c>
      <c r="M403" s="48">
        <f t="shared" si="90"/>
        <v>0</v>
      </c>
      <c r="N403" s="49">
        <v>0.050000000000000003</v>
      </c>
      <c r="O403" s="50">
        <f t="shared" si="91"/>
        <v>0</v>
      </c>
      <c r="P403" s="49">
        <v>0.050000000000000003</v>
      </c>
      <c r="Q403" s="50">
        <f t="shared" si="92"/>
        <v>0</v>
      </c>
      <c r="R403" s="51">
        <f t="shared" si="93"/>
        <v>0</v>
      </c>
      <c r="S403" s="52">
        <f t="shared" si="94"/>
        <v>0</v>
      </c>
      <c r="T403" s="53" t="e">
        <f t="shared" si="95"/>
        <v>#DIV/0!</v>
      </c>
    </row>
    <row r="404" ht="15.95" customHeight="1">
      <c r="A404" s="352" t="s">
        <v>502</v>
      </c>
      <c r="B404" s="39" t="s">
        <v>224</v>
      </c>
      <c r="C404" s="61" t="s">
        <v>225</v>
      </c>
      <c r="D404" s="41">
        <v>0</v>
      </c>
      <c r="E404" s="42">
        <v>428</v>
      </c>
      <c r="F404" s="43">
        <v>0</v>
      </c>
      <c r="G404" s="44">
        <f t="shared" si="85"/>
        <v>428</v>
      </c>
      <c r="H404" s="45">
        <f t="shared" si="86"/>
        <v>62.594999999999999</v>
      </c>
      <c r="I404" s="45">
        <f t="shared" si="87"/>
        <v>0</v>
      </c>
      <c r="J404" s="45">
        <f t="shared" si="88"/>
        <v>8.1373499999999996</v>
      </c>
      <c r="K404" s="46">
        <f t="shared" si="89"/>
        <v>0</v>
      </c>
      <c r="L404" s="47">
        <v>0.20000000000000001</v>
      </c>
      <c r="M404" s="48">
        <f t="shared" si="90"/>
        <v>0</v>
      </c>
      <c r="N404" s="49">
        <v>0.050000000000000003</v>
      </c>
      <c r="O404" s="50">
        <f t="shared" si="91"/>
        <v>0</v>
      </c>
      <c r="P404" s="49">
        <v>0.050000000000000003</v>
      </c>
      <c r="Q404" s="50">
        <f t="shared" si="92"/>
        <v>0</v>
      </c>
      <c r="R404" s="51">
        <f t="shared" si="93"/>
        <v>0</v>
      </c>
      <c r="S404" s="52">
        <f t="shared" si="94"/>
        <v>0</v>
      </c>
      <c r="T404" s="53" t="e">
        <f t="shared" si="95"/>
        <v>#DIV/0!</v>
      </c>
    </row>
    <row r="405" ht="15.95" customHeight="1">
      <c r="A405" s="352" t="s">
        <v>502</v>
      </c>
      <c r="B405" s="39" t="s">
        <v>226</v>
      </c>
      <c r="C405" s="61" t="s">
        <v>227</v>
      </c>
      <c r="D405" s="41">
        <v>0</v>
      </c>
      <c r="E405" s="42">
        <v>498</v>
      </c>
      <c r="F405" s="43">
        <v>0</v>
      </c>
      <c r="G405" s="44">
        <f t="shared" si="85"/>
        <v>498</v>
      </c>
      <c r="H405" s="45">
        <f t="shared" si="86"/>
        <v>72.832499999999996</v>
      </c>
      <c r="I405" s="45">
        <f t="shared" si="87"/>
        <v>0</v>
      </c>
      <c r="J405" s="45">
        <f t="shared" si="88"/>
        <v>9.4682250000000003</v>
      </c>
      <c r="K405" s="46">
        <f t="shared" si="89"/>
        <v>0</v>
      </c>
      <c r="L405" s="47">
        <v>0.20000000000000001</v>
      </c>
      <c r="M405" s="48">
        <f t="shared" si="90"/>
        <v>0</v>
      </c>
      <c r="N405" s="49">
        <v>0.050000000000000003</v>
      </c>
      <c r="O405" s="50">
        <f t="shared" si="91"/>
        <v>0</v>
      </c>
      <c r="P405" s="49">
        <v>0.050000000000000003</v>
      </c>
      <c r="Q405" s="50">
        <f t="shared" si="92"/>
        <v>0</v>
      </c>
      <c r="R405" s="51">
        <f t="shared" si="93"/>
        <v>0</v>
      </c>
      <c r="S405" s="52">
        <f t="shared" si="94"/>
        <v>0</v>
      </c>
      <c r="T405" s="53" t="e">
        <f t="shared" si="95"/>
        <v>#DIV/0!</v>
      </c>
    </row>
    <row r="406" ht="15.95" customHeight="1">
      <c r="A406" s="352" t="s">
        <v>502</v>
      </c>
      <c r="B406" s="56" t="s">
        <v>228</v>
      </c>
      <c r="C406" s="40" t="s">
        <v>229</v>
      </c>
      <c r="D406" s="41">
        <v>0</v>
      </c>
      <c r="E406" s="42">
        <v>298</v>
      </c>
      <c r="F406" s="43">
        <v>0</v>
      </c>
      <c r="G406" s="44">
        <f t="shared" si="85"/>
        <v>298</v>
      </c>
      <c r="H406" s="45">
        <f t="shared" si="86"/>
        <v>43.582499999999996</v>
      </c>
      <c r="I406" s="45">
        <f t="shared" si="87"/>
        <v>0</v>
      </c>
      <c r="J406" s="45">
        <f t="shared" si="88"/>
        <v>5.6657249999999992</v>
      </c>
      <c r="K406" s="46">
        <f t="shared" si="89"/>
        <v>0</v>
      </c>
      <c r="L406" s="47">
        <v>0.20000000000000001</v>
      </c>
      <c r="M406" s="48">
        <f t="shared" si="90"/>
        <v>0</v>
      </c>
      <c r="N406" s="49">
        <v>0.050000000000000003</v>
      </c>
      <c r="O406" s="50">
        <f t="shared" si="91"/>
        <v>0</v>
      </c>
      <c r="P406" s="49">
        <v>0.050000000000000003</v>
      </c>
      <c r="Q406" s="50">
        <f t="shared" si="92"/>
        <v>0</v>
      </c>
      <c r="R406" s="51">
        <f t="shared" si="93"/>
        <v>0</v>
      </c>
      <c r="S406" s="52">
        <f t="shared" si="94"/>
        <v>0</v>
      </c>
      <c r="T406" s="53" t="e">
        <f t="shared" si="95"/>
        <v>#DIV/0!</v>
      </c>
    </row>
    <row r="407" ht="15.95" customHeight="1">
      <c r="A407" s="352" t="s">
        <v>502</v>
      </c>
      <c r="B407" s="56" t="s">
        <v>230</v>
      </c>
      <c r="C407" s="40" t="s">
        <v>231</v>
      </c>
      <c r="D407" s="41">
        <v>0</v>
      </c>
      <c r="E407" s="42">
        <v>428</v>
      </c>
      <c r="F407" s="43">
        <v>0</v>
      </c>
      <c r="G407" s="44">
        <f t="shared" si="85"/>
        <v>428</v>
      </c>
      <c r="H407" s="45">
        <f t="shared" si="86"/>
        <v>62.594999999999999</v>
      </c>
      <c r="I407" s="45">
        <f t="shared" si="87"/>
        <v>0</v>
      </c>
      <c r="J407" s="45">
        <f t="shared" si="88"/>
        <v>8.1373499999999996</v>
      </c>
      <c r="K407" s="46">
        <f t="shared" si="89"/>
        <v>0</v>
      </c>
      <c r="L407" s="47">
        <v>0.20000000000000001</v>
      </c>
      <c r="M407" s="48">
        <f t="shared" si="90"/>
        <v>0</v>
      </c>
      <c r="N407" s="49">
        <v>0.050000000000000003</v>
      </c>
      <c r="O407" s="50">
        <f t="shared" si="91"/>
        <v>0</v>
      </c>
      <c r="P407" s="49">
        <v>0.050000000000000003</v>
      </c>
      <c r="Q407" s="50">
        <f t="shared" si="92"/>
        <v>0</v>
      </c>
      <c r="R407" s="51">
        <f t="shared" si="93"/>
        <v>0</v>
      </c>
      <c r="S407" s="52">
        <f t="shared" si="94"/>
        <v>0</v>
      </c>
      <c r="T407" s="53" t="e">
        <f t="shared" si="95"/>
        <v>#DIV/0!</v>
      </c>
    </row>
    <row r="408" ht="15.95" customHeight="1">
      <c r="A408" s="352" t="s">
        <v>502</v>
      </c>
      <c r="B408" s="39" t="s">
        <v>232</v>
      </c>
      <c r="C408" s="40" t="s">
        <v>233</v>
      </c>
      <c r="D408" s="41">
        <v>0</v>
      </c>
      <c r="E408" s="42">
        <v>158</v>
      </c>
      <c r="F408" s="43">
        <v>0</v>
      </c>
      <c r="G408" s="44">
        <f t="shared" si="85"/>
        <v>158</v>
      </c>
      <c r="H408" s="45">
        <f t="shared" si="86"/>
        <v>23.107499999999998</v>
      </c>
      <c r="I408" s="45">
        <f t="shared" si="87"/>
        <v>0</v>
      </c>
      <c r="J408" s="45">
        <f t="shared" si="88"/>
        <v>3.0039750000000001</v>
      </c>
      <c r="K408" s="46">
        <f t="shared" si="89"/>
        <v>0</v>
      </c>
      <c r="L408" s="47">
        <v>0.20000000000000001</v>
      </c>
      <c r="M408" s="48">
        <f t="shared" si="90"/>
        <v>0</v>
      </c>
      <c r="N408" s="49">
        <v>0.050000000000000003</v>
      </c>
      <c r="O408" s="50">
        <f t="shared" si="91"/>
        <v>0</v>
      </c>
      <c r="P408" s="49">
        <v>0.050000000000000003</v>
      </c>
      <c r="Q408" s="50">
        <f t="shared" si="92"/>
        <v>0</v>
      </c>
      <c r="R408" s="51">
        <f t="shared" si="93"/>
        <v>0</v>
      </c>
      <c r="S408" s="52">
        <f t="shared" si="94"/>
        <v>0</v>
      </c>
      <c r="T408" s="53" t="e">
        <f t="shared" si="95"/>
        <v>#DIV/0!</v>
      </c>
    </row>
    <row r="409" ht="15.95" customHeight="1">
      <c r="A409" s="352" t="s">
        <v>502</v>
      </c>
      <c r="B409" s="39" t="s">
        <v>234</v>
      </c>
      <c r="C409" s="40" t="s">
        <v>235</v>
      </c>
      <c r="D409" s="41">
        <v>0</v>
      </c>
      <c r="E409" s="42">
        <v>301.5</v>
      </c>
      <c r="F409" s="43">
        <v>0</v>
      </c>
      <c r="G409" s="44">
        <f t="shared" si="85"/>
        <v>301</v>
      </c>
      <c r="H409" s="45">
        <f t="shared" si="86"/>
        <v>44.021249999999995</v>
      </c>
      <c r="I409" s="45">
        <f t="shared" si="87"/>
        <v>0</v>
      </c>
      <c r="J409" s="45">
        <f t="shared" si="88"/>
        <v>5.7227625</v>
      </c>
      <c r="K409" s="46">
        <f t="shared" si="89"/>
        <v>0</v>
      </c>
      <c r="L409" s="47">
        <v>0.20000000000000001</v>
      </c>
      <c r="M409" s="48">
        <f t="shared" si="90"/>
        <v>0</v>
      </c>
      <c r="N409" s="49">
        <v>0.050000000000000003</v>
      </c>
      <c r="O409" s="50">
        <f t="shared" si="91"/>
        <v>0</v>
      </c>
      <c r="P409" s="49">
        <v>0.050000000000000003</v>
      </c>
      <c r="Q409" s="50">
        <f t="shared" si="92"/>
        <v>0</v>
      </c>
      <c r="R409" s="51">
        <f t="shared" si="93"/>
        <v>0</v>
      </c>
      <c r="S409" s="52">
        <f t="shared" si="94"/>
        <v>0</v>
      </c>
      <c r="T409" s="53" t="e">
        <f t="shared" si="95"/>
        <v>#DIV/0!</v>
      </c>
    </row>
    <row r="410" ht="15.95" customHeight="1">
      <c r="A410" s="352" t="s">
        <v>502</v>
      </c>
      <c r="B410" s="39" t="s">
        <v>236</v>
      </c>
      <c r="C410" s="40" t="s">
        <v>237</v>
      </c>
      <c r="D410" s="41">
        <v>0</v>
      </c>
      <c r="E410" s="42">
        <v>278</v>
      </c>
      <c r="F410" s="43">
        <v>0</v>
      </c>
      <c r="G410" s="44">
        <f t="shared" si="85"/>
        <v>278</v>
      </c>
      <c r="H410" s="45">
        <f t="shared" si="86"/>
        <v>40.657499999999999</v>
      </c>
      <c r="I410" s="45">
        <f t="shared" si="87"/>
        <v>0</v>
      </c>
      <c r="J410" s="45">
        <f t="shared" si="88"/>
        <v>5.2854749999999999</v>
      </c>
      <c r="K410" s="46">
        <f t="shared" si="89"/>
        <v>0</v>
      </c>
      <c r="L410" s="47">
        <v>0.20000000000000001</v>
      </c>
      <c r="M410" s="48">
        <f t="shared" si="90"/>
        <v>0</v>
      </c>
      <c r="N410" s="49">
        <v>0.050000000000000003</v>
      </c>
      <c r="O410" s="50">
        <f t="shared" si="91"/>
        <v>0</v>
      </c>
      <c r="P410" s="49">
        <v>0.050000000000000003</v>
      </c>
      <c r="Q410" s="50">
        <f t="shared" si="92"/>
        <v>0</v>
      </c>
      <c r="R410" s="51">
        <f t="shared" si="93"/>
        <v>0</v>
      </c>
      <c r="S410" s="52">
        <f t="shared" si="94"/>
        <v>0</v>
      </c>
      <c r="T410" s="53" t="e">
        <f t="shared" si="95"/>
        <v>#DIV/0!</v>
      </c>
    </row>
    <row r="411" ht="15.95" customHeight="1">
      <c r="A411" s="352" t="s">
        <v>502</v>
      </c>
      <c r="B411" s="39" t="s">
        <v>238</v>
      </c>
      <c r="C411" s="40" t="s">
        <v>239</v>
      </c>
      <c r="D411" s="41">
        <v>0</v>
      </c>
      <c r="E411" s="42">
        <v>88</v>
      </c>
      <c r="F411" s="43">
        <v>0</v>
      </c>
      <c r="G411" s="44">
        <f t="shared" si="85"/>
        <v>88</v>
      </c>
      <c r="H411" s="45">
        <f t="shared" si="86"/>
        <v>12.869999999999999</v>
      </c>
      <c r="I411" s="45">
        <f t="shared" si="87"/>
        <v>0</v>
      </c>
      <c r="J411" s="45">
        <f t="shared" si="88"/>
        <v>1.6731</v>
      </c>
      <c r="K411" s="46">
        <f t="shared" si="89"/>
        <v>0</v>
      </c>
      <c r="L411" s="47">
        <v>0.20000000000000001</v>
      </c>
      <c r="M411" s="48">
        <f t="shared" si="90"/>
        <v>0</v>
      </c>
      <c r="N411" s="49">
        <v>0.050000000000000003</v>
      </c>
      <c r="O411" s="50">
        <f t="shared" si="91"/>
        <v>0</v>
      </c>
      <c r="P411" s="49">
        <v>0.050000000000000003</v>
      </c>
      <c r="Q411" s="50">
        <f t="shared" si="92"/>
        <v>0</v>
      </c>
      <c r="R411" s="51">
        <f t="shared" si="93"/>
        <v>0</v>
      </c>
      <c r="S411" s="52">
        <f t="shared" si="94"/>
        <v>0</v>
      </c>
      <c r="T411" s="53" t="e">
        <f t="shared" si="95"/>
        <v>#DIV/0!</v>
      </c>
    </row>
    <row r="412" ht="15.95" customHeight="1">
      <c r="A412" s="352" t="s">
        <v>502</v>
      </c>
      <c r="B412" s="56" t="s">
        <v>240</v>
      </c>
      <c r="C412" s="55" t="s">
        <v>241</v>
      </c>
      <c r="D412" s="41">
        <v>0</v>
      </c>
      <c r="E412" s="42">
        <v>198</v>
      </c>
      <c r="F412" s="43">
        <v>0</v>
      </c>
      <c r="G412" s="44">
        <f t="shared" si="85"/>
        <v>198</v>
      </c>
      <c r="H412" s="45">
        <f t="shared" si="86"/>
        <v>28.9575</v>
      </c>
      <c r="I412" s="45">
        <f t="shared" si="87"/>
        <v>0</v>
      </c>
      <c r="J412" s="45">
        <f t="shared" si="88"/>
        <v>3.764475</v>
      </c>
      <c r="K412" s="46">
        <f t="shared" si="89"/>
        <v>0</v>
      </c>
      <c r="L412" s="47">
        <v>0.20000000000000001</v>
      </c>
      <c r="M412" s="48">
        <f t="shared" si="90"/>
        <v>0</v>
      </c>
      <c r="N412" s="49">
        <v>0.050000000000000003</v>
      </c>
      <c r="O412" s="50">
        <f t="shared" si="91"/>
        <v>0</v>
      </c>
      <c r="P412" s="49">
        <v>0.050000000000000003</v>
      </c>
      <c r="Q412" s="50">
        <f t="shared" si="92"/>
        <v>0</v>
      </c>
      <c r="R412" s="51">
        <f t="shared" si="93"/>
        <v>0</v>
      </c>
      <c r="S412" s="52">
        <f t="shared" si="94"/>
        <v>0</v>
      </c>
      <c r="T412" s="53" t="e">
        <f t="shared" si="95"/>
        <v>#DIV/0!</v>
      </c>
    </row>
    <row r="413" ht="15.95" customHeight="1">
      <c r="A413" s="352" t="s">
        <v>502</v>
      </c>
      <c r="B413" s="56" t="s">
        <v>242</v>
      </c>
      <c r="C413" s="55" t="s">
        <v>243</v>
      </c>
      <c r="D413" s="41">
        <v>0</v>
      </c>
      <c r="E413" s="42">
        <v>348</v>
      </c>
      <c r="F413" s="43">
        <v>0</v>
      </c>
      <c r="G413" s="44">
        <f t="shared" si="85"/>
        <v>348</v>
      </c>
      <c r="H413" s="45">
        <f t="shared" si="86"/>
        <v>50.894999999999996</v>
      </c>
      <c r="I413" s="45">
        <f t="shared" si="87"/>
        <v>0</v>
      </c>
      <c r="J413" s="45">
        <f t="shared" si="88"/>
        <v>6.6163499999999997</v>
      </c>
      <c r="K413" s="46">
        <f t="shared" si="89"/>
        <v>0</v>
      </c>
      <c r="L413" s="47">
        <v>0.20000000000000001</v>
      </c>
      <c r="M413" s="48">
        <f t="shared" si="90"/>
        <v>0</v>
      </c>
      <c r="N413" s="49">
        <v>0.050000000000000003</v>
      </c>
      <c r="O413" s="50">
        <f t="shared" si="91"/>
        <v>0</v>
      </c>
      <c r="P413" s="49">
        <v>0.050000000000000003</v>
      </c>
      <c r="Q413" s="50">
        <f t="shared" si="92"/>
        <v>0</v>
      </c>
      <c r="R413" s="51">
        <f t="shared" si="93"/>
        <v>0</v>
      </c>
      <c r="S413" s="52">
        <f t="shared" si="94"/>
        <v>0</v>
      </c>
      <c r="T413" s="53" t="e">
        <f t="shared" si="95"/>
        <v>#DIV/0!</v>
      </c>
    </row>
    <row r="414" ht="15.95" customHeight="1">
      <c r="A414" s="352" t="s">
        <v>502</v>
      </c>
      <c r="B414" s="56" t="s">
        <v>244</v>
      </c>
      <c r="C414" s="55" t="s">
        <v>245</v>
      </c>
      <c r="D414" s="41">
        <v>0</v>
      </c>
      <c r="E414" s="42">
        <v>498</v>
      </c>
      <c r="F414" s="43">
        <v>0</v>
      </c>
      <c r="G414" s="44">
        <f t="shared" si="85"/>
        <v>498</v>
      </c>
      <c r="H414" s="45">
        <f t="shared" si="86"/>
        <v>72.832499999999996</v>
      </c>
      <c r="I414" s="45">
        <f t="shared" si="87"/>
        <v>0</v>
      </c>
      <c r="J414" s="45">
        <f t="shared" si="88"/>
        <v>9.4682250000000003</v>
      </c>
      <c r="K414" s="46">
        <f t="shared" si="89"/>
        <v>0</v>
      </c>
      <c r="L414" s="47">
        <v>0.20000000000000001</v>
      </c>
      <c r="M414" s="48">
        <f t="shared" si="90"/>
        <v>0</v>
      </c>
      <c r="N414" s="49">
        <v>0.050000000000000003</v>
      </c>
      <c r="O414" s="50">
        <f t="shared" si="91"/>
        <v>0</v>
      </c>
      <c r="P414" s="49">
        <v>0.050000000000000003</v>
      </c>
      <c r="Q414" s="50">
        <f t="shared" si="92"/>
        <v>0</v>
      </c>
      <c r="R414" s="51">
        <f t="shared" si="93"/>
        <v>0</v>
      </c>
      <c r="S414" s="52">
        <f t="shared" si="94"/>
        <v>0</v>
      </c>
      <c r="T414" s="53" t="e">
        <f t="shared" si="95"/>
        <v>#DIV/0!</v>
      </c>
    </row>
    <row r="415" ht="15.95" customHeight="1">
      <c r="A415" s="352" t="s">
        <v>502</v>
      </c>
      <c r="B415" s="54" t="s">
        <v>246</v>
      </c>
      <c r="C415" s="55" t="s">
        <v>247</v>
      </c>
      <c r="D415" s="41">
        <v>0</v>
      </c>
      <c r="E415" s="42">
        <v>248</v>
      </c>
      <c r="F415" s="43">
        <v>0</v>
      </c>
      <c r="G415" s="44">
        <f t="shared" si="85"/>
        <v>248</v>
      </c>
      <c r="H415" s="45">
        <f t="shared" si="86"/>
        <v>36.269999999999996</v>
      </c>
      <c r="I415" s="45">
        <f t="shared" si="87"/>
        <v>0</v>
      </c>
      <c r="J415" s="45">
        <f t="shared" si="88"/>
        <v>4.7150999999999996</v>
      </c>
      <c r="K415" s="46">
        <f t="shared" si="89"/>
        <v>0</v>
      </c>
      <c r="L415" s="47">
        <v>0.20000000000000001</v>
      </c>
      <c r="M415" s="48">
        <f t="shared" si="90"/>
        <v>0</v>
      </c>
      <c r="N415" s="49">
        <v>0.050000000000000003</v>
      </c>
      <c r="O415" s="50">
        <f t="shared" si="91"/>
        <v>0</v>
      </c>
      <c r="P415" s="49">
        <v>0.050000000000000003</v>
      </c>
      <c r="Q415" s="50">
        <f t="shared" si="92"/>
        <v>0</v>
      </c>
      <c r="R415" s="51">
        <f t="shared" si="93"/>
        <v>0</v>
      </c>
      <c r="S415" s="52">
        <f t="shared" si="94"/>
        <v>0</v>
      </c>
      <c r="T415" s="53" t="e">
        <f t="shared" si="95"/>
        <v>#DIV/0!</v>
      </c>
    </row>
    <row r="416" ht="15.95" customHeight="1">
      <c r="A416" s="352" t="s">
        <v>502</v>
      </c>
      <c r="B416" s="54" t="s">
        <v>248</v>
      </c>
      <c r="C416" s="55" t="s">
        <v>249</v>
      </c>
      <c r="D416" s="41">
        <v>0</v>
      </c>
      <c r="E416" s="42">
        <v>348</v>
      </c>
      <c r="F416" s="43">
        <v>0</v>
      </c>
      <c r="G416" s="44">
        <f t="shared" si="85"/>
        <v>348</v>
      </c>
      <c r="H416" s="45">
        <f t="shared" si="86"/>
        <v>50.894999999999996</v>
      </c>
      <c r="I416" s="45">
        <f t="shared" si="87"/>
        <v>0</v>
      </c>
      <c r="J416" s="45">
        <f t="shared" si="88"/>
        <v>6.6163499999999997</v>
      </c>
      <c r="K416" s="46">
        <f t="shared" si="89"/>
        <v>0</v>
      </c>
      <c r="L416" s="47">
        <v>0.20000000000000001</v>
      </c>
      <c r="M416" s="48">
        <f t="shared" si="90"/>
        <v>0</v>
      </c>
      <c r="N416" s="49">
        <v>0.050000000000000003</v>
      </c>
      <c r="O416" s="50">
        <f t="shared" si="91"/>
        <v>0</v>
      </c>
      <c r="P416" s="49">
        <v>0.050000000000000003</v>
      </c>
      <c r="Q416" s="50">
        <f t="shared" si="92"/>
        <v>0</v>
      </c>
      <c r="R416" s="51">
        <f t="shared" si="93"/>
        <v>0</v>
      </c>
      <c r="S416" s="52">
        <f t="shared" si="94"/>
        <v>0</v>
      </c>
      <c r="T416" s="53" t="e">
        <f t="shared" si="95"/>
        <v>#DIV/0!</v>
      </c>
    </row>
    <row r="417" ht="15.95" customHeight="1">
      <c r="A417" s="352" t="s">
        <v>502</v>
      </c>
      <c r="B417" s="56" t="s">
        <v>250</v>
      </c>
      <c r="C417" s="40" t="s">
        <v>251</v>
      </c>
      <c r="D417" s="41">
        <v>0</v>
      </c>
      <c r="E417" s="42">
        <v>198</v>
      </c>
      <c r="F417" s="43">
        <v>0</v>
      </c>
      <c r="G417" s="44">
        <f t="shared" si="85"/>
        <v>198</v>
      </c>
      <c r="H417" s="45">
        <f t="shared" si="86"/>
        <v>28.9575</v>
      </c>
      <c r="I417" s="45">
        <f t="shared" si="87"/>
        <v>0</v>
      </c>
      <c r="J417" s="45">
        <f t="shared" si="88"/>
        <v>3.764475</v>
      </c>
      <c r="K417" s="46">
        <f t="shared" si="89"/>
        <v>0</v>
      </c>
      <c r="L417" s="47">
        <v>0.20000000000000001</v>
      </c>
      <c r="M417" s="48">
        <f t="shared" si="90"/>
        <v>0</v>
      </c>
      <c r="N417" s="49">
        <v>0.050000000000000003</v>
      </c>
      <c r="O417" s="50">
        <f t="shared" si="91"/>
        <v>0</v>
      </c>
      <c r="P417" s="49">
        <v>0.050000000000000003</v>
      </c>
      <c r="Q417" s="50">
        <f t="shared" si="92"/>
        <v>0</v>
      </c>
      <c r="R417" s="51">
        <f t="shared" si="93"/>
        <v>0</v>
      </c>
      <c r="S417" s="52">
        <f t="shared" si="94"/>
        <v>0</v>
      </c>
      <c r="T417" s="53" t="e">
        <f t="shared" si="95"/>
        <v>#DIV/0!</v>
      </c>
    </row>
    <row r="418" ht="15.95" customHeight="1">
      <c r="A418" s="352" t="s">
        <v>502</v>
      </c>
      <c r="B418" s="56" t="s">
        <v>252</v>
      </c>
      <c r="C418" s="40" t="s">
        <v>253</v>
      </c>
      <c r="D418" s="41">
        <v>0</v>
      </c>
      <c r="E418" s="42">
        <v>398</v>
      </c>
      <c r="F418" s="43">
        <v>0</v>
      </c>
      <c r="G418" s="44">
        <f t="shared" si="85"/>
        <v>398</v>
      </c>
      <c r="H418" s="45">
        <f t="shared" si="86"/>
        <v>58.207499999999996</v>
      </c>
      <c r="I418" s="45">
        <f t="shared" si="87"/>
        <v>0</v>
      </c>
      <c r="J418" s="45">
        <f t="shared" si="88"/>
        <v>7.5669749999999993</v>
      </c>
      <c r="K418" s="46">
        <f t="shared" si="89"/>
        <v>0</v>
      </c>
      <c r="L418" s="47">
        <v>0.20000000000000001</v>
      </c>
      <c r="M418" s="48">
        <f t="shared" si="90"/>
        <v>0</v>
      </c>
      <c r="N418" s="49">
        <v>0.050000000000000003</v>
      </c>
      <c r="O418" s="50">
        <f t="shared" si="91"/>
        <v>0</v>
      </c>
      <c r="P418" s="49">
        <v>0.050000000000000003</v>
      </c>
      <c r="Q418" s="50">
        <f t="shared" si="92"/>
        <v>0</v>
      </c>
      <c r="R418" s="51">
        <f t="shared" si="93"/>
        <v>0</v>
      </c>
      <c r="S418" s="52">
        <f t="shared" si="94"/>
        <v>0</v>
      </c>
      <c r="T418" s="53" t="e">
        <f t="shared" si="95"/>
        <v>#DIV/0!</v>
      </c>
    </row>
    <row r="419" ht="15.95" customHeight="1">
      <c r="A419" s="352" t="s">
        <v>502</v>
      </c>
      <c r="B419" s="56" t="s">
        <v>254</v>
      </c>
      <c r="C419" s="40" t="s">
        <v>255</v>
      </c>
      <c r="D419" s="41">
        <v>0</v>
      </c>
      <c r="E419" s="42">
        <v>298</v>
      </c>
      <c r="F419" s="43">
        <v>0</v>
      </c>
      <c r="G419" s="44">
        <f t="shared" si="85"/>
        <v>298</v>
      </c>
      <c r="H419" s="45">
        <f t="shared" si="86"/>
        <v>43.582499999999996</v>
      </c>
      <c r="I419" s="45">
        <f t="shared" si="87"/>
        <v>0</v>
      </c>
      <c r="J419" s="45">
        <f t="shared" si="88"/>
        <v>5.6657249999999992</v>
      </c>
      <c r="K419" s="46">
        <f t="shared" si="89"/>
        <v>0</v>
      </c>
      <c r="L419" s="47">
        <v>0.20000000000000001</v>
      </c>
      <c r="M419" s="48">
        <f t="shared" si="90"/>
        <v>0</v>
      </c>
      <c r="N419" s="49">
        <v>0.050000000000000003</v>
      </c>
      <c r="O419" s="50">
        <f t="shared" si="91"/>
        <v>0</v>
      </c>
      <c r="P419" s="49">
        <v>0.050000000000000003</v>
      </c>
      <c r="Q419" s="50">
        <f t="shared" si="92"/>
        <v>0</v>
      </c>
      <c r="R419" s="51">
        <f t="shared" si="93"/>
        <v>0</v>
      </c>
      <c r="S419" s="52">
        <f t="shared" si="94"/>
        <v>0</v>
      </c>
      <c r="T419" s="53" t="e">
        <f t="shared" si="95"/>
        <v>#DIV/0!</v>
      </c>
    </row>
    <row r="420" ht="15.95" customHeight="1">
      <c r="A420" s="352" t="s">
        <v>502</v>
      </c>
      <c r="B420" s="56" t="s">
        <v>256</v>
      </c>
      <c r="C420" s="40" t="s">
        <v>257</v>
      </c>
      <c r="D420" s="41">
        <v>0</v>
      </c>
      <c r="E420" s="42">
        <v>178</v>
      </c>
      <c r="F420" s="43">
        <v>0</v>
      </c>
      <c r="G420" s="44">
        <f t="shared" si="85"/>
        <v>178</v>
      </c>
      <c r="H420" s="45">
        <f t="shared" si="86"/>
        <v>26.032499999999999</v>
      </c>
      <c r="I420" s="45">
        <f t="shared" si="87"/>
        <v>0</v>
      </c>
      <c r="J420" s="45">
        <f t="shared" si="88"/>
        <v>3.3842249999999998</v>
      </c>
      <c r="K420" s="46">
        <f t="shared" si="89"/>
        <v>0</v>
      </c>
      <c r="L420" s="47">
        <v>0.20000000000000001</v>
      </c>
      <c r="M420" s="48">
        <f t="shared" si="90"/>
        <v>0</v>
      </c>
      <c r="N420" s="49">
        <v>0.050000000000000003</v>
      </c>
      <c r="O420" s="50">
        <f t="shared" si="91"/>
        <v>0</v>
      </c>
      <c r="P420" s="49">
        <v>0.050000000000000003</v>
      </c>
      <c r="Q420" s="50">
        <f t="shared" si="92"/>
        <v>0</v>
      </c>
      <c r="R420" s="51">
        <f t="shared" si="93"/>
        <v>0</v>
      </c>
      <c r="S420" s="52">
        <f t="shared" si="94"/>
        <v>0</v>
      </c>
      <c r="T420" s="53" t="e">
        <f t="shared" si="95"/>
        <v>#DIV/0!</v>
      </c>
    </row>
    <row r="421" ht="15.95" customHeight="1">
      <c r="A421" s="352" t="s">
        <v>502</v>
      </c>
      <c r="B421" s="56" t="s">
        <v>258</v>
      </c>
      <c r="C421" s="40" t="s">
        <v>259</v>
      </c>
      <c r="D421" s="41">
        <v>0</v>
      </c>
      <c r="E421" s="42">
        <v>498</v>
      </c>
      <c r="F421" s="43">
        <v>0</v>
      </c>
      <c r="G421" s="44">
        <f t="shared" si="85"/>
        <v>498</v>
      </c>
      <c r="H421" s="45">
        <f t="shared" si="86"/>
        <v>72.832499999999996</v>
      </c>
      <c r="I421" s="45">
        <f t="shared" si="87"/>
        <v>0</v>
      </c>
      <c r="J421" s="45">
        <f t="shared" si="88"/>
        <v>9.4682250000000003</v>
      </c>
      <c r="K421" s="46">
        <f t="shared" si="89"/>
        <v>0</v>
      </c>
      <c r="L421" s="47">
        <v>0.20000000000000001</v>
      </c>
      <c r="M421" s="48">
        <f t="shared" si="90"/>
        <v>0</v>
      </c>
      <c r="N421" s="49">
        <v>0.050000000000000003</v>
      </c>
      <c r="O421" s="50">
        <f t="shared" si="91"/>
        <v>0</v>
      </c>
      <c r="P421" s="49">
        <v>0.050000000000000003</v>
      </c>
      <c r="Q421" s="50">
        <f t="shared" si="92"/>
        <v>0</v>
      </c>
      <c r="R421" s="51">
        <f t="shared" si="93"/>
        <v>0</v>
      </c>
      <c r="S421" s="52">
        <f t="shared" si="94"/>
        <v>0</v>
      </c>
      <c r="T421" s="53" t="e">
        <f t="shared" si="95"/>
        <v>#DIV/0!</v>
      </c>
    </row>
    <row r="422" ht="15.95" customHeight="1">
      <c r="A422" s="352" t="s">
        <v>502</v>
      </c>
      <c r="B422" s="39" t="s">
        <v>260</v>
      </c>
      <c r="C422" s="40" t="s">
        <v>261</v>
      </c>
      <c r="D422" s="41">
        <v>0</v>
      </c>
      <c r="E422" s="42">
        <v>268</v>
      </c>
      <c r="F422" s="43">
        <v>0</v>
      </c>
      <c r="G422" s="44">
        <f t="shared" si="85"/>
        <v>268</v>
      </c>
      <c r="H422" s="45">
        <f t="shared" si="86"/>
        <v>39.195</v>
      </c>
      <c r="I422" s="45">
        <f t="shared" si="87"/>
        <v>0</v>
      </c>
      <c r="J422" s="45">
        <f t="shared" si="88"/>
        <v>5.0953499999999998</v>
      </c>
      <c r="K422" s="46">
        <f t="shared" si="89"/>
        <v>0</v>
      </c>
      <c r="L422" s="47">
        <v>0.20000000000000001</v>
      </c>
      <c r="M422" s="48">
        <f t="shared" si="90"/>
        <v>0</v>
      </c>
      <c r="N422" s="49">
        <v>0.050000000000000003</v>
      </c>
      <c r="O422" s="50">
        <f t="shared" si="91"/>
        <v>0</v>
      </c>
      <c r="P422" s="49">
        <v>0.050000000000000003</v>
      </c>
      <c r="Q422" s="50">
        <f t="shared" si="92"/>
        <v>0</v>
      </c>
      <c r="R422" s="51">
        <f t="shared" si="93"/>
        <v>0</v>
      </c>
      <c r="S422" s="52">
        <f t="shared" si="94"/>
        <v>0</v>
      </c>
      <c r="T422" s="53" t="e">
        <f t="shared" si="95"/>
        <v>#DIV/0!</v>
      </c>
    </row>
    <row r="423" ht="15.95" customHeight="1">
      <c r="A423" s="352" t="s">
        <v>502</v>
      </c>
      <c r="B423" s="39" t="s">
        <v>262</v>
      </c>
      <c r="C423" s="40" t="s">
        <v>263</v>
      </c>
      <c r="D423" s="41">
        <v>0</v>
      </c>
      <c r="E423" s="42">
        <v>258</v>
      </c>
      <c r="F423" s="43">
        <v>0</v>
      </c>
      <c r="G423" s="44">
        <f t="shared" si="85"/>
        <v>258</v>
      </c>
      <c r="H423" s="45">
        <f t="shared" si="86"/>
        <v>37.732499999999995</v>
      </c>
      <c r="I423" s="45">
        <f t="shared" si="87"/>
        <v>0</v>
      </c>
      <c r="J423" s="45">
        <f t="shared" si="88"/>
        <v>4.9052249999999997</v>
      </c>
      <c r="K423" s="46">
        <f t="shared" si="89"/>
        <v>0</v>
      </c>
      <c r="L423" s="47">
        <v>0.20000000000000001</v>
      </c>
      <c r="M423" s="48">
        <f t="shared" si="90"/>
        <v>0</v>
      </c>
      <c r="N423" s="49">
        <v>0.050000000000000003</v>
      </c>
      <c r="O423" s="50">
        <f t="shared" si="91"/>
        <v>0</v>
      </c>
      <c r="P423" s="49">
        <v>0.050000000000000003</v>
      </c>
      <c r="Q423" s="50">
        <f t="shared" si="92"/>
        <v>0</v>
      </c>
      <c r="R423" s="51">
        <f t="shared" si="93"/>
        <v>0</v>
      </c>
      <c r="S423" s="52">
        <f t="shared" si="94"/>
        <v>0</v>
      </c>
      <c r="T423" s="53" t="e">
        <f t="shared" si="95"/>
        <v>#DIV/0!</v>
      </c>
    </row>
    <row r="424" ht="15.95" customHeight="1">
      <c r="A424" s="352" t="s">
        <v>502</v>
      </c>
      <c r="B424" s="39" t="s">
        <v>264</v>
      </c>
      <c r="C424" s="40" t="s">
        <v>265</v>
      </c>
      <c r="D424" s="41">
        <v>0</v>
      </c>
      <c r="E424" s="42">
        <v>314</v>
      </c>
      <c r="F424" s="43">
        <v>0</v>
      </c>
      <c r="G424" s="44">
        <f t="shared" si="85"/>
        <v>314</v>
      </c>
      <c r="H424" s="45">
        <f t="shared" si="86"/>
        <v>45.922499999999999</v>
      </c>
      <c r="I424" s="45">
        <f t="shared" si="87"/>
        <v>0</v>
      </c>
      <c r="J424" s="45">
        <f t="shared" si="88"/>
        <v>5.9699249999999999</v>
      </c>
      <c r="K424" s="46">
        <f t="shared" si="89"/>
        <v>0</v>
      </c>
      <c r="L424" s="47">
        <v>0.20000000000000001</v>
      </c>
      <c r="M424" s="48">
        <f t="shared" si="90"/>
        <v>0</v>
      </c>
      <c r="N424" s="49">
        <v>0.050000000000000003</v>
      </c>
      <c r="O424" s="50">
        <f t="shared" si="91"/>
        <v>0</v>
      </c>
      <c r="P424" s="49">
        <v>0.050000000000000003</v>
      </c>
      <c r="Q424" s="50">
        <f t="shared" si="92"/>
        <v>0</v>
      </c>
      <c r="R424" s="51">
        <f t="shared" si="93"/>
        <v>0</v>
      </c>
      <c r="S424" s="52">
        <f t="shared" si="94"/>
        <v>0</v>
      </c>
      <c r="T424" s="53" t="e">
        <f t="shared" si="95"/>
        <v>#DIV/0!</v>
      </c>
    </row>
    <row r="425" ht="15.95" customHeight="1">
      <c r="A425" s="352" t="s">
        <v>502</v>
      </c>
      <c r="B425" s="39" t="s">
        <v>266</v>
      </c>
      <c r="C425" s="40" t="s">
        <v>267</v>
      </c>
      <c r="D425" s="41">
        <v>0</v>
      </c>
      <c r="E425" s="42">
        <v>198</v>
      </c>
      <c r="F425" s="43">
        <v>0</v>
      </c>
      <c r="G425" s="44">
        <f t="shared" si="85"/>
        <v>198</v>
      </c>
      <c r="H425" s="45">
        <f t="shared" si="86"/>
        <v>28.9575</v>
      </c>
      <c r="I425" s="45">
        <f t="shared" si="87"/>
        <v>0</v>
      </c>
      <c r="J425" s="45">
        <f t="shared" si="88"/>
        <v>3.764475</v>
      </c>
      <c r="K425" s="46">
        <f t="shared" si="89"/>
        <v>0</v>
      </c>
      <c r="L425" s="47">
        <v>0.20000000000000001</v>
      </c>
      <c r="M425" s="48">
        <f t="shared" si="90"/>
        <v>0</v>
      </c>
      <c r="N425" s="49">
        <v>0.050000000000000003</v>
      </c>
      <c r="O425" s="50">
        <f t="shared" si="91"/>
        <v>0</v>
      </c>
      <c r="P425" s="49">
        <v>0.050000000000000003</v>
      </c>
      <c r="Q425" s="50">
        <f t="shared" si="92"/>
        <v>0</v>
      </c>
      <c r="R425" s="51">
        <f t="shared" si="93"/>
        <v>0</v>
      </c>
      <c r="S425" s="52">
        <f t="shared" si="94"/>
        <v>0</v>
      </c>
      <c r="T425" s="53" t="e">
        <f t="shared" si="95"/>
        <v>#DIV/0!</v>
      </c>
    </row>
    <row r="426" ht="15.95" customHeight="1">
      <c r="A426" s="352" t="s">
        <v>502</v>
      </c>
      <c r="B426" s="39" t="s">
        <v>268</v>
      </c>
      <c r="C426" s="40" t="s">
        <v>269</v>
      </c>
      <c r="D426" s="41">
        <v>0</v>
      </c>
      <c r="E426" s="42">
        <v>398</v>
      </c>
      <c r="F426" s="43">
        <v>0</v>
      </c>
      <c r="G426" s="44">
        <f t="shared" si="85"/>
        <v>398</v>
      </c>
      <c r="H426" s="45">
        <f t="shared" si="86"/>
        <v>58.207499999999996</v>
      </c>
      <c r="I426" s="45">
        <f t="shared" si="87"/>
        <v>0</v>
      </c>
      <c r="J426" s="45">
        <f t="shared" si="88"/>
        <v>7.5669749999999993</v>
      </c>
      <c r="K426" s="46">
        <f t="shared" si="89"/>
        <v>0</v>
      </c>
      <c r="L426" s="47">
        <v>0.20000000000000001</v>
      </c>
      <c r="M426" s="48">
        <f t="shared" si="90"/>
        <v>0</v>
      </c>
      <c r="N426" s="49">
        <v>0.050000000000000003</v>
      </c>
      <c r="O426" s="50">
        <f t="shared" si="91"/>
        <v>0</v>
      </c>
      <c r="P426" s="49">
        <v>0.050000000000000003</v>
      </c>
      <c r="Q426" s="50">
        <f t="shared" si="92"/>
        <v>0</v>
      </c>
      <c r="R426" s="51">
        <f t="shared" si="93"/>
        <v>0</v>
      </c>
      <c r="S426" s="52">
        <f t="shared" si="94"/>
        <v>0</v>
      </c>
      <c r="T426" s="53" t="e">
        <f t="shared" si="95"/>
        <v>#DIV/0!</v>
      </c>
    </row>
    <row r="427" ht="15.95" customHeight="1">
      <c r="A427" s="352" t="s">
        <v>502</v>
      </c>
      <c r="B427" s="56" t="s">
        <v>270</v>
      </c>
      <c r="C427" s="62" t="s">
        <v>271</v>
      </c>
      <c r="D427" s="41">
        <v>0</v>
      </c>
      <c r="E427" s="42">
        <v>348</v>
      </c>
      <c r="F427" s="43">
        <v>0</v>
      </c>
      <c r="G427" s="44">
        <f t="shared" si="85"/>
        <v>348</v>
      </c>
      <c r="H427" s="45">
        <f t="shared" si="86"/>
        <v>50.894999999999996</v>
      </c>
      <c r="I427" s="45">
        <f t="shared" si="87"/>
        <v>0</v>
      </c>
      <c r="J427" s="45">
        <f t="shared" si="88"/>
        <v>6.6163499999999997</v>
      </c>
      <c r="K427" s="46">
        <f t="shared" si="89"/>
        <v>0</v>
      </c>
      <c r="L427" s="47">
        <v>0.20000000000000001</v>
      </c>
      <c r="M427" s="48">
        <f t="shared" si="90"/>
        <v>0</v>
      </c>
      <c r="N427" s="49">
        <v>0.050000000000000003</v>
      </c>
      <c r="O427" s="50">
        <f t="shared" si="91"/>
        <v>0</v>
      </c>
      <c r="P427" s="49">
        <v>0.050000000000000003</v>
      </c>
      <c r="Q427" s="50">
        <f t="shared" si="92"/>
        <v>0</v>
      </c>
      <c r="R427" s="51">
        <f t="shared" si="93"/>
        <v>0</v>
      </c>
      <c r="S427" s="52">
        <f t="shared" si="94"/>
        <v>0</v>
      </c>
      <c r="T427" s="53" t="e">
        <f t="shared" si="95"/>
        <v>#DIV/0!</v>
      </c>
    </row>
    <row r="428" ht="15.95" customHeight="1">
      <c r="A428" s="352" t="s">
        <v>502</v>
      </c>
      <c r="B428" s="56" t="s">
        <v>272</v>
      </c>
      <c r="C428" s="62" t="s">
        <v>273</v>
      </c>
      <c r="D428" s="41">
        <v>0</v>
      </c>
      <c r="E428" s="42">
        <v>498</v>
      </c>
      <c r="F428" s="43">
        <v>0</v>
      </c>
      <c r="G428" s="44">
        <f t="shared" si="85"/>
        <v>498</v>
      </c>
      <c r="H428" s="45">
        <f t="shared" si="86"/>
        <v>72.832499999999996</v>
      </c>
      <c r="I428" s="45">
        <f t="shared" si="87"/>
        <v>0</v>
      </c>
      <c r="J428" s="45">
        <f t="shared" si="88"/>
        <v>9.4682250000000003</v>
      </c>
      <c r="K428" s="46">
        <f t="shared" si="89"/>
        <v>0</v>
      </c>
      <c r="L428" s="47">
        <v>0.20000000000000001</v>
      </c>
      <c r="M428" s="48">
        <f t="shared" si="90"/>
        <v>0</v>
      </c>
      <c r="N428" s="49">
        <v>0.050000000000000003</v>
      </c>
      <c r="O428" s="50">
        <f t="shared" si="91"/>
        <v>0</v>
      </c>
      <c r="P428" s="49">
        <v>0.050000000000000003</v>
      </c>
      <c r="Q428" s="50">
        <f t="shared" si="92"/>
        <v>0</v>
      </c>
      <c r="R428" s="51">
        <f t="shared" si="93"/>
        <v>0</v>
      </c>
      <c r="S428" s="52">
        <f t="shared" si="94"/>
        <v>0</v>
      </c>
      <c r="T428" s="53" t="e">
        <f t="shared" si="95"/>
        <v>#DIV/0!</v>
      </c>
    </row>
    <row r="429" ht="15.95" customHeight="1">
      <c r="A429" s="352" t="s">
        <v>502</v>
      </c>
      <c r="B429" s="56" t="s">
        <v>274</v>
      </c>
      <c r="C429" s="62" t="s">
        <v>275</v>
      </c>
      <c r="D429" s="41">
        <v>0</v>
      </c>
      <c r="E429" s="42">
        <v>548</v>
      </c>
      <c r="F429" s="43">
        <v>0</v>
      </c>
      <c r="G429" s="44">
        <f t="shared" si="85"/>
        <v>548</v>
      </c>
      <c r="H429" s="45">
        <f t="shared" si="86"/>
        <v>80.144999999999996</v>
      </c>
      <c r="I429" s="45">
        <f t="shared" si="87"/>
        <v>0</v>
      </c>
      <c r="J429" s="45">
        <f t="shared" si="88"/>
        <v>10.418849999999999</v>
      </c>
      <c r="K429" s="46">
        <f t="shared" si="89"/>
        <v>0</v>
      </c>
      <c r="L429" s="47">
        <v>0.20000000000000001</v>
      </c>
      <c r="M429" s="48">
        <f t="shared" si="90"/>
        <v>0</v>
      </c>
      <c r="N429" s="49">
        <v>0.050000000000000003</v>
      </c>
      <c r="O429" s="50">
        <f t="shared" si="91"/>
        <v>0</v>
      </c>
      <c r="P429" s="49">
        <v>0.050000000000000003</v>
      </c>
      <c r="Q429" s="50">
        <f t="shared" si="92"/>
        <v>0</v>
      </c>
      <c r="R429" s="51">
        <f t="shared" si="93"/>
        <v>0</v>
      </c>
      <c r="S429" s="52">
        <f t="shared" si="94"/>
        <v>0</v>
      </c>
      <c r="T429" s="53" t="e">
        <f t="shared" si="95"/>
        <v>#DIV/0!</v>
      </c>
    </row>
    <row r="430" ht="15.95" customHeight="1">
      <c r="A430" s="352" t="s">
        <v>502</v>
      </c>
      <c r="B430" s="39" t="s">
        <v>276</v>
      </c>
      <c r="C430" s="59" t="s">
        <v>277</v>
      </c>
      <c r="D430" s="41">
        <v>0</v>
      </c>
      <c r="E430" s="42">
        <v>248</v>
      </c>
      <c r="F430" s="43">
        <v>0</v>
      </c>
      <c r="G430" s="44">
        <f t="shared" si="85"/>
        <v>248</v>
      </c>
      <c r="H430" s="45">
        <f t="shared" si="86"/>
        <v>36.269999999999996</v>
      </c>
      <c r="I430" s="45">
        <f t="shared" si="87"/>
        <v>0</v>
      </c>
      <c r="J430" s="45">
        <f t="shared" si="88"/>
        <v>4.7150999999999996</v>
      </c>
      <c r="K430" s="46">
        <f t="shared" si="89"/>
        <v>0</v>
      </c>
      <c r="L430" s="47">
        <v>0.20000000000000001</v>
      </c>
      <c r="M430" s="48">
        <f t="shared" si="90"/>
        <v>0</v>
      </c>
      <c r="N430" s="49">
        <v>0.050000000000000003</v>
      </c>
      <c r="O430" s="50">
        <f t="shared" si="91"/>
        <v>0</v>
      </c>
      <c r="P430" s="49">
        <v>0.050000000000000003</v>
      </c>
      <c r="Q430" s="50">
        <f t="shared" si="92"/>
        <v>0</v>
      </c>
      <c r="R430" s="51">
        <f t="shared" si="93"/>
        <v>0</v>
      </c>
      <c r="S430" s="52">
        <f t="shared" si="94"/>
        <v>0</v>
      </c>
      <c r="T430" s="53" t="e">
        <f t="shared" si="95"/>
        <v>#DIV/0!</v>
      </c>
    </row>
    <row r="431" ht="15.95" customHeight="1">
      <c r="A431" s="352" t="s">
        <v>502</v>
      </c>
      <c r="B431" s="39" t="s">
        <v>278</v>
      </c>
      <c r="C431" s="59" t="s">
        <v>279</v>
      </c>
      <c r="D431" s="41">
        <v>0</v>
      </c>
      <c r="E431" s="42">
        <v>348</v>
      </c>
      <c r="F431" s="43">
        <v>0</v>
      </c>
      <c r="G431" s="44">
        <f t="shared" ref="G431:G437" si="96">ROUNDDOWN(E431*(1-F431),0)</f>
        <v>348</v>
      </c>
      <c r="H431" s="45">
        <f t="shared" ref="H431:H455" si="97">G431*$C$6</f>
        <v>50.894999999999996</v>
      </c>
      <c r="I431" s="45">
        <f t="shared" ref="I431:I455" si="98">H431*D431</f>
        <v>0</v>
      </c>
      <c r="J431" s="45">
        <f t="shared" ref="J431:J455" si="99">H431*0.13</f>
        <v>6.6163499999999997</v>
      </c>
      <c r="K431" s="46">
        <f t="shared" ref="K431:K455" si="100">(H431-J431)*D431</f>
        <v>0</v>
      </c>
      <c r="L431" s="47">
        <v>0.20000000000000001</v>
      </c>
      <c r="M431" s="48">
        <f t="shared" ref="M431:M455" si="101">K431*L431</f>
        <v>0</v>
      </c>
      <c r="N431" s="49">
        <v>0.050000000000000003</v>
      </c>
      <c r="O431" s="50">
        <f t="shared" ref="O431:O455" si="102">K431*N431</f>
        <v>0</v>
      </c>
      <c r="P431" s="49">
        <v>0.050000000000000003</v>
      </c>
      <c r="Q431" s="50">
        <f t="shared" ref="Q431:Q455" si="103">K431*P431</f>
        <v>0</v>
      </c>
      <c r="R431" s="51">
        <f t="shared" ref="R431:R455" si="104">IFERROR(ROUND((K431-M431-O431-Q431)/D431,2),0)</f>
        <v>0</v>
      </c>
      <c r="S431" s="52">
        <f t="shared" ref="S431:S455" si="105">+D431*R431</f>
        <v>0</v>
      </c>
      <c r="T431" s="53" t="e">
        <f t="shared" ref="T431:T455" si="106">S431/I431</f>
        <v>#DIV/0!</v>
      </c>
    </row>
    <row r="432" ht="15.95" customHeight="1">
      <c r="A432" s="352" t="s">
        <v>502</v>
      </c>
      <c r="B432" s="39" t="s">
        <v>280</v>
      </c>
      <c r="C432" s="40" t="s">
        <v>281</v>
      </c>
      <c r="D432" s="41">
        <v>0</v>
      </c>
      <c r="E432" s="42">
        <v>348</v>
      </c>
      <c r="F432" s="43">
        <v>0</v>
      </c>
      <c r="G432" s="44">
        <f t="shared" si="96"/>
        <v>348</v>
      </c>
      <c r="H432" s="45">
        <f t="shared" si="97"/>
        <v>50.894999999999996</v>
      </c>
      <c r="I432" s="45">
        <f t="shared" si="98"/>
        <v>0</v>
      </c>
      <c r="J432" s="45">
        <f t="shared" si="99"/>
        <v>6.6163499999999997</v>
      </c>
      <c r="K432" s="46">
        <f t="shared" si="100"/>
        <v>0</v>
      </c>
      <c r="L432" s="47">
        <v>0.20000000000000001</v>
      </c>
      <c r="M432" s="48">
        <f t="shared" si="101"/>
        <v>0</v>
      </c>
      <c r="N432" s="49">
        <v>0.050000000000000003</v>
      </c>
      <c r="O432" s="50">
        <f t="shared" si="102"/>
        <v>0</v>
      </c>
      <c r="P432" s="49">
        <v>0.050000000000000003</v>
      </c>
      <c r="Q432" s="50">
        <f t="shared" si="103"/>
        <v>0</v>
      </c>
      <c r="R432" s="51">
        <f t="shared" si="104"/>
        <v>0</v>
      </c>
      <c r="S432" s="52">
        <f t="shared" si="105"/>
        <v>0</v>
      </c>
      <c r="T432" s="53" t="e">
        <f t="shared" si="106"/>
        <v>#DIV/0!</v>
      </c>
    </row>
    <row r="433" ht="15.95" customHeight="1">
      <c r="A433" s="352" t="s">
        <v>502</v>
      </c>
      <c r="B433" s="39" t="s">
        <v>282</v>
      </c>
      <c r="C433" s="40" t="s">
        <v>283</v>
      </c>
      <c r="D433" s="41">
        <v>0</v>
      </c>
      <c r="E433" s="42">
        <v>498</v>
      </c>
      <c r="F433" s="43">
        <v>0</v>
      </c>
      <c r="G433" s="44">
        <f t="shared" si="96"/>
        <v>498</v>
      </c>
      <c r="H433" s="45">
        <f t="shared" si="97"/>
        <v>72.832499999999996</v>
      </c>
      <c r="I433" s="45">
        <f t="shared" si="98"/>
        <v>0</v>
      </c>
      <c r="J433" s="45">
        <f t="shared" si="99"/>
        <v>9.4682250000000003</v>
      </c>
      <c r="K433" s="46">
        <f t="shared" si="100"/>
        <v>0</v>
      </c>
      <c r="L433" s="47">
        <v>0.20000000000000001</v>
      </c>
      <c r="M433" s="48">
        <f t="shared" si="101"/>
        <v>0</v>
      </c>
      <c r="N433" s="49">
        <v>0.050000000000000003</v>
      </c>
      <c r="O433" s="50">
        <f t="shared" si="102"/>
        <v>0</v>
      </c>
      <c r="P433" s="49">
        <v>0.050000000000000003</v>
      </c>
      <c r="Q433" s="50">
        <f t="shared" si="103"/>
        <v>0</v>
      </c>
      <c r="R433" s="51">
        <f t="shared" si="104"/>
        <v>0</v>
      </c>
      <c r="S433" s="52">
        <f t="shared" si="105"/>
        <v>0</v>
      </c>
      <c r="T433" s="53" t="e">
        <f t="shared" si="106"/>
        <v>#DIV/0!</v>
      </c>
    </row>
    <row r="434" ht="15.95" customHeight="1">
      <c r="A434" s="352" t="s">
        <v>502</v>
      </c>
      <c r="B434" s="39" t="s">
        <v>284</v>
      </c>
      <c r="C434" s="40" t="s">
        <v>285</v>
      </c>
      <c r="D434" s="41">
        <v>0</v>
      </c>
      <c r="E434" s="42">
        <v>148</v>
      </c>
      <c r="F434" s="43">
        <v>0</v>
      </c>
      <c r="G434" s="44">
        <f t="shared" si="96"/>
        <v>148</v>
      </c>
      <c r="H434" s="45">
        <f t="shared" si="97"/>
        <v>21.645</v>
      </c>
      <c r="I434" s="45">
        <f t="shared" si="98"/>
        <v>0</v>
      </c>
      <c r="J434" s="45">
        <f t="shared" si="99"/>
        <v>2.81385</v>
      </c>
      <c r="K434" s="46">
        <f t="shared" si="100"/>
        <v>0</v>
      </c>
      <c r="L434" s="47">
        <v>0.20000000000000001</v>
      </c>
      <c r="M434" s="48">
        <f t="shared" si="101"/>
        <v>0</v>
      </c>
      <c r="N434" s="49">
        <v>0.050000000000000003</v>
      </c>
      <c r="O434" s="50">
        <f t="shared" si="102"/>
        <v>0</v>
      </c>
      <c r="P434" s="49">
        <v>0.050000000000000003</v>
      </c>
      <c r="Q434" s="50">
        <f t="shared" si="103"/>
        <v>0</v>
      </c>
      <c r="R434" s="51">
        <f t="shared" si="104"/>
        <v>0</v>
      </c>
      <c r="S434" s="52">
        <f t="shared" si="105"/>
        <v>0</v>
      </c>
      <c r="T434" s="53" t="e">
        <f t="shared" si="106"/>
        <v>#DIV/0!</v>
      </c>
    </row>
    <row r="435" ht="15.95" customHeight="1">
      <c r="A435" s="352" t="s">
        <v>502</v>
      </c>
      <c r="B435" s="56" t="s">
        <v>286</v>
      </c>
      <c r="C435" s="40" t="s">
        <v>287</v>
      </c>
      <c r="D435" s="41">
        <v>0</v>
      </c>
      <c r="E435" s="42">
        <v>198</v>
      </c>
      <c r="F435" s="43">
        <v>0</v>
      </c>
      <c r="G435" s="44">
        <f t="shared" si="96"/>
        <v>198</v>
      </c>
      <c r="H435" s="45">
        <f t="shared" si="97"/>
        <v>28.9575</v>
      </c>
      <c r="I435" s="45">
        <f t="shared" si="98"/>
        <v>0</v>
      </c>
      <c r="J435" s="45">
        <f t="shared" si="99"/>
        <v>3.764475</v>
      </c>
      <c r="K435" s="46">
        <f t="shared" si="100"/>
        <v>0</v>
      </c>
      <c r="L435" s="47">
        <v>0.20000000000000001</v>
      </c>
      <c r="M435" s="48">
        <f t="shared" si="101"/>
        <v>0</v>
      </c>
      <c r="N435" s="49">
        <v>0.050000000000000003</v>
      </c>
      <c r="O435" s="50">
        <f t="shared" si="102"/>
        <v>0</v>
      </c>
      <c r="P435" s="49">
        <v>0.050000000000000003</v>
      </c>
      <c r="Q435" s="50">
        <f t="shared" si="103"/>
        <v>0</v>
      </c>
      <c r="R435" s="51">
        <f t="shared" si="104"/>
        <v>0</v>
      </c>
      <c r="S435" s="52">
        <f t="shared" si="105"/>
        <v>0</v>
      </c>
      <c r="T435" s="63" t="e">
        <f t="shared" si="106"/>
        <v>#DIV/0!</v>
      </c>
    </row>
    <row r="436" ht="15.95" customHeight="1">
      <c r="A436" s="352" t="s">
        <v>502</v>
      </c>
      <c r="B436" s="56" t="s">
        <v>288</v>
      </c>
      <c r="C436" s="40" t="s">
        <v>289</v>
      </c>
      <c r="D436" s="41">
        <v>0</v>
      </c>
      <c r="E436" s="42">
        <v>198</v>
      </c>
      <c r="F436" s="43">
        <v>0</v>
      </c>
      <c r="G436" s="44">
        <f t="shared" si="96"/>
        <v>198</v>
      </c>
      <c r="H436" s="45">
        <f t="shared" si="97"/>
        <v>28.9575</v>
      </c>
      <c r="I436" s="45">
        <f t="shared" si="98"/>
        <v>0</v>
      </c>
      <c r="J436" s="45">
        <f t="shared" si="99"/>
        <v>3.764475</v>
      </c>
      <c r="K436" s="46">
        <f t="shared" si="100"/>
        <v>0</v>
      </c>
      <c r="L436" s="47">
        <v>0.20000000000000001</v>
      </c>
      <c r="M436" s="48">
        <f t="shared" si="101"/>
        <v>0</v>
      </c>
      <c r="N436" s="49">
        <v>0.050000000000000003</v>
      </c>
      <c r="O436" s="50">
        <f t="shared" si="102"/>
        <v>0</v>
      </c>
      <c r="P436" s="49">
        <v>0.050000000000000003</v>
      </c>
      <c r="Q436" s="50">
        <f t="shared" si="103"/>
        <v>0</v>
      </c>
      <c r="R436" s="51">
        <f t="shared" si="104"/>
        <v>0</v>
      </c>
      <c r="S436" s="52">
        <f t="shared" si="105"/>
        <v>0</v>
      </c>
      <c r="T436" s="63" t="e">
        <f t="shared" si="106"/>
        <v>#DIV/0!</v>
      </c>
    </row>
    <row r="437" ht="15.95" customHeight="1">
      <c r="A437" s="352" t="s">
        <v>502</v>
      </c>
      <c r="B437" s="56" t="s">
        <v>290</v>
      </c>
      <c r="C437" s="40" t="s">
        <v>291</v>
      </c>
      <c r="D437" s="41">
        <v>0</v>
      </c>
      <c r="E437" s="42">
        <v>298</v>
      </c>
      <c r="F437" s="43">
        <v>0</v>
      </c>
      <c r="G437" s="44">
        <f t="shared" si="96"/>
        <v>298</v>
      </c>
      <c r="H437" s="45">
        <f t="shared" si="97"/>
        <v>43.582499999999996</v>
      </c>
      <c r="I437" s="45">
        <f t="shared" si="98"/>
        <v>0</v>
      </c>
      <c r="J437" s="45">
        <f t="shared" si="99"/>
        <v>5.6657249999999992</v>
      </c>
      <c r="K437" s="46">
        <f t="shared" si="100"/>
        <v>0</v>
      </c>
      <c r="L437" s="47">
        <v>0.20000000000000001</v>
      </c>
      <c r="M437" s="48">
        <f t="shared" si="101"/>
        <v>0</v>
      </c>
      <c r="N437" s="49">
        <v>0.050000000000000003</v>
      </c>
      <c r="O437" s="50">
        <f t="shared" si="102"/>
        <v>0</v>
      </c>
      <c r="P437" s="49">
        <v>0.050000000000000003</v>
      </c>
      <c r="Q437" s="50">
        <f t="shared" si="103"/>
        <v>0</v>
      </c>
      <c r="R437" s="51">
        <f t="shared" si="104"/>
        <v>0</v>
      </c>
      <c r="S437" s="52">
        <f t="shared" si="105"/>
        <v>0</v>
      </c>
      <c r="T437" s="63" t="e">
        <f t="shared" si="106"/>
        <v>#DIV/0!</v>
      </c>
    </row>
    <row r="438" ht="15.95" customHeight="1">
      <c r="A438" s="352" t="s">
        <v>502</v>
      </c>
      <c r="B438" s="360" t="s">
        <v>292</v>
      </c>
      <c r="C438" s="55" t="s">
        <v>293</v>
      </c>
      <c r="D438" s="68">
        <v>0</v>
      </c>
      <c r="E438" s="42">
        <v>298</v>
      </c>
      <c r="F438" s="43">
        <v>0</v>
      </c>
      <c r="G438" s="44">
        <f t="shared" ref="G438:G455" si="107">E438*(1-F438)</f>
        <v>298</v>
      </c>
      <c r="H438" s="45">
        <f t="shared" si="97"/>
        <v>43.582499999999996</v>
      </c>
      <c r="I438" s="45">
        <f t="shared" si="98"/>
        <v>0</v>
      </c>
      <c r="J438" s="45">
        <f t="shared" si="99"/>
        <v>5.6657249999999992</v>
      </c>
      <c r="K438" s="46">
        <f t="shared" si="100"/>
        <v>0</v>
      </c>
      <c r="L438" s="47">
        <v>0.20000000000000001</v>
      </c>
      <c r="M438" s="48">
        <f t="shared" si="101"/>
        <v>0</v>
      </c>
      <c r="N438" s="49">
        <v>0.050000000000000003</v>
      </c>
      <c r="O438" s="50">
        <f t="shared" si="102"/>
        <v>0</v>
      </c>
      <c r="P438" s="49">
        <v>0.050000000000000003</v>
      </c>
      <c r="Q438" s="50">
        <f t="shared" si="103"/>
        <v>0</v>
      </c>
      <c r="R438" s="51">
        <f t="shared" si="104"/>
        <v>0</v>
      </c>
      <c r="S438" s="52">
        <f t="shared" si="105"/>
        <v>0</v>
      </c>
      <c r="T438" s="69" t="e">
        <f t="shared" si="106"/>
        <v>#DIV/0!</v>
      </c>
    </row>
    <row r="439" ht="15.95" customHeight="1">
      <c r="A439" s="352" t="s">
        <v>502</v>
      </c>
      <c r="B439" s="360" t="s">
        <v>294</v>
      </c>
      <c r="C439" s="55" t="s">
        <v>295</v>
      </c>
      <c r="D439" s="68">
        <v>0</v>
      </c>
      <c r="E439" s="42">
        <v>398</v>
      </c>
      <c r="F439" s="43">
        <v>0</v>
      </c>
      <c r="G439" s="44">
        <f t="shared" si="107"/>
        <v>398</v>
      </c>
      <c r="H439" s="45">
        <f t="shared" si="97"/>
        <v>58.207499999999996</v>
      </c>
      <c r="I439" s="45">
        <f t="shared" si="98"/>
        <v>0</v>
      </c>
      <c r="J439" s="45">
        <f t="shared" si="99"/>
        <v>7.5669749999999993</v>
      </c>
      <c r="K439" s="46">
        <f t="shared" si="100"/>
        <v>0</v>
      </c>
      <c r="L439" s="47">
        <v>0.20000000000000001</v>
      </c>
      <c r="M439" s="48">
        <f t="shared" si="101"/>
        <v>0</v>
      </c>
      <c r="N439" s="49">
        <v>0.050000000000000003</v>
      </c>
      <c r="O439" s="50">
        <f t="shared" si="102"/>
        <v>0</v>
      </c>
      <c r="P439" s="49">
        <v>0.050000000000000003</v>
      </c>
      <c r="Q439" s="50">
        <f t="shared" si="103"/>
        <v>0</v>
      </c>
      <c r="R439" s="51">
        <f t="shared" si="104"/>
        <v>0</v>
      </c>
      <c r="S439" s="52">
        <f t="shared" si="105"/>
        <v>0</v>
      </c>
      <c r="T439" s="69" t="e">
        <f t="shared" si="106"/>
        <v>#DIV/0!</v>
      </c>
    </row>
    <row r="440" ht="15.95" customHeight="1">
      <c r="A440" s="352" t="s">
        <v>502</v>
      </c>
      <c r="B440" s="360" t="s">
        <v>296</v>
      </c>
      <c r="C440" s="55" t="s">
        <v>297</v>
      </c>
      <c r="D440" s="68">
        <v>0</v>
      </c>
      <c r="E440" s="42">
        <v>498</v>
      </c>
      <c r="F440" s="43">
        <v>0</v>
      </c>
      <c r="G440" s="44">
        <f t="shared" si="107"/>
        <v>498</v>
      </c>
      <c r="H440" s="45">
        <f t="shared" si="97"/>
        <v>72.832499999999996</v>
      </c>
      <c r="I440" s="45">
        <f t="shared" si="98"/>
        <v>0</v>
      </c>
      <c r="J440" s="45">
        <f t="shared" si="99"/>
        <v>9.4682250000000003</v>
      </c>
      <c r="K440" s="46">
        <f t="shared" si="100"/>
        <v>0</v>
      </c>
      <c r="L440" s="47">
        <v>0.20000000000000001</v>
      </c>
      <c r="M440" s="48">
        <f t="shared" si="101"/>
        <v>0</v>
      </c>
      <c r="N440" s="49">
        <v>0.050000000000000003</v>
      </c>
      <c r="O440" s="50">
        <f t="shared" si="102"/>
        <v>0</v>
      </c>
      <c r="P440" s="49">
        <v>0.050000000000000003</v>
      </c>
      <c r="Q440" s="50">
        <f t="shared" si="103"/>
        <v>0</v>
      </c>
      <c r="R440" s="51">
        <f t="shared" si="104"/>
        <v>0</v>
      </c>
      <c r="S440" s="52">
        <f t="shared" si="105"/>
        <v>0</v>
      </c>
      <c r="T440" s="69" t="e">
        <f t="shared" si="106"/>
        <v>#DIV/0!</v>
      </c>
    </row>
    <row r="441" ht="15.95" customHeight="1">
      <c r="A441" s="352" t="s">
        <v>502</v>
      </c>
      <c r="B441" s="361" t="s">
        <v>298</v>
      </c>
      <c r="C441" s="321" t="s">
        <v>299</v>
      </c>
      <c r="D441" s="68">
        <v>0</v>
      </c>
      <c r="E441" s="42">
        <v>198</v>
      </c>
      <c r="F441" s="43">
        <v>0</v>
      </c>
      <c r="G441" s="44">
        <f t="shared" si="107"/>
        <v>198</v>
      </c>
      <c r="H441" s="45">
        <f t="shared" si="97"/>
        <v>28.9575</v>
      </c>
      <c r="I441" s="45">
        <f t="shared" si="98"/>
        <v>0</v>
      </c>
      <c r="J441" s="45">
        <f t="shared" si="99"/>
        <v>3.764475</v>
      </c>
      <c r="K441" s="46">
        <f t="shared" si="100"/>
        <v>0</v>
      </c>
      <c r="L441" s="47">
        <v>0.20000000000000001</v>
      </c>
      <c r="M441" s="48">
        <f t="shared" si="101"/>
        <v>0</v>
      </c>
      <c r="N441" s="49">
        <v>0.050000000000000003</v>
      </c>
      <c r="O441" s="50">
        <f t="shared" si="102"/>
        <v>0</v>
      </c>
      <c r="P441" s="49">
        <v>0.050000000000000003</v>
      </c>
      <c r="Q441" s="50">
        <f t="shared" si="103"/>
        <v>0</v>
      </c>
      <c r="R441" s="51">
        <f t="shared" si="104"/>
        <v>0</v>
      </c>
      <c r="S441" s="52">
        <f t="shared" si="105"/>
        <v>0</v>
      </c>
      <c r="T441" s="69" t="e">
        <f t="shared" si="106"/>
        <v>#DIV/0!</v>
      </c>
    </row>
    <row r="442" ht="15.95" customHeight="1">
      <c r="A442" s="352" t="s">
        <v>502</v>
      </c>
      <c r="B442" s="360" t="s">
        <v>300</v>
      </c>
      <c r="C442" s="55" t="s">
        <v>301</v>
      </c>
      <c r="D442" s="68">
        <v>0</v>
      </c>
      <c r="E442" s="42">
        <v>138</v>
      </c>
      <c r="F442" s="43">
        <v>0</v>
      </c>
      <c r="G442" s="44">
        <f t="shared" si="107"/>
        <v>138</v>
      </c>
      <c r="H442" s="45">
        <f t="shared" si="97"/>
        <v>20.182499999999997</v>
      </c>
      <c r="I442" s="45">
        <f t="shared" si="98"/>
        <v>0</v>
      </c>
      <c r="J442" s="45">
        <f t="shared" si="99"/>
        <v>2.6237249999999999</v>
      </c>
      <c r="K442" s="46">
        <f t="shared" si="100"/>
        <v>0</v>
      </c>
      <c r="L442" s="47">
        <v>0.20000000000000001</v>
      </c>
      <c r="M442" s="48">
        <f t="shared" si="101"/>
        <v>0</v>
      </c>
      <c r="N442" s="49">
        <v>0.050000000000000003</v>
      </c>
      <c r="O442" s="50">
        <f t="shared" si="102"/>
        <v>0</v>
      </c>
      <c r="P442" s="49">
        <v>0.050000000000000003</v>
      </c>
      <c r="Q442" s="50">
        <f t="shared" si="103"/>
        <v>0</v>
      </c>
      <c r="R442" s="51">
        <f t="shared" si="104"/>
        <v>0</v>
      </c>
      <c r="S442" s="52">
        <f t="shared" si="105"/>
        <v>0</v>
      </c>
      <c r="T442" s="69" t="e">
        <f t="shared" si="106"/>
        <v>#DIV/0!</v>
      </c>
    </row>
    <row r="443" ht="15.95" customHeight="1">
      <c r="A443" s="352" t="s">
        <v>502</v>
      </c>
      <c r="B443" s="360" t="s">
        <v>323</v>
      </c>
      <c r="C443" s="55" t="s">
        <v>303</v>
      </c>
      <c r="D443" s="68">
        <v>0</v>
      </c>
      <c r="E443" s="42">
        <v>148</v>
      </c>
      <c r="F443" s="43">
        <v>0</v>
      </c>
      <c r="G443" s="44">
        <f t="shared" si="107"/>
        <v>148</v>
      </c>
      <c r="H443" s="45">
        <f t="shared" si="97"/>
        <v>21.645</v>
      </c>
      <c r="I443" s="45">
        <f t="shared" si="98"/>
        <v>0</v>
      </c>
      <c r="J443" s="45">
        <f t="shared" si="99"/>
        <v>2.81385</v>
      </c>
      <c r="K443" s="46">
        <f t="shared" si="100"/>
        <v>0</v>
      </c>
      <c r="L443" s="47">
        <v>0.20000000000000001</v>
      </c>
      <c r="M443" s="48">
        <f t="shared" si="101"/>
        <v>0</v>
      </c>
      <c r="N443" s="49">
        <v>0.050000000000000003</v>
      </c>
      <c r="O443" s="50">
        <f t="shared" si="102"/>
        <v>0</v>
      </c>
      <c r="P443" s="49">
        <v>0.050000000000000003</v>
      </c>
      <c r="Q443" s="50">
        <f t="shared" si="103"/>
        <v>0</v>
      </c>
      <c r="R443" s="51">
        <f t="shared" si="104"/>
        <v>0</v>
      </c>
      <c r="S443" s="52">
        <f t="shared" si="105"/>
        <v>0</v>
      </c>
      <c r="T443" s="69" t="e">
        <f t="shared" si="106"/>
        <v>#DIV/0!</v>
      </c>
    </row>
    <row r="444" ht="15.95" customHeight="1">
      <c r="A444" s="352" t="s">
        <v>502</v>
      </c>
      <c r="B444" s="360" t="s">
        <v>304</v>
      </c>
      <c r="C444" s="55" t="s">
        <v>305</v>
      </c>
      <c r="D444" s="68">
        <v>0</v>
      </c>
      <c r="E444" s="42">
        <v>198</v>
      </c>
      <c r="F444" s="43">
        <v>0</v>
      </c>
      <c r="G444" s="44">
        <f t="shared" si="107"/>
        <v>198</v>
      </c>
      <c r="H444" s="45">
        <f t="shared" si="97"/>
        <v>28.9575</v>
      </c>
      <c r="I444" s="45">
        <f t="shared" si="98"/>
        <v>0</v>
      </c>
      <c r="J444" s="45">
        <f t="shared" si="99"/>
        <v>3.764475</v>
      </c>
      <c r="K444" s="46">
        <f t="shared" si="100"/>
        <v>0</v>
      </c>
      <c r="L444" s="47">
        <v>0.20000000000000001</v>
      </c>
      <c r="M444" s="48">
        <f t="shared" si="101"/>
        <v>0</v>
      </c>
      <c r="N444" s="49">
        <v>0.050000000000000003</v>
      </c>
      <c r="O444" s="50">
        <f t="shared" si="102"/>
        <v>0</v>
      </c>
      <c r="P444" s="49">
        <v>0.050000000000000003</v>
      </c>
      <c r="Q444" s="50">
        <f t="shared" si="103"/>
        <v>0</v>
      </c>
      <c r="R444" s="51">
        <f t="shared" si="104"/>
        <v>0</v>
      </c>
      <c r="S444" s="52">
        <f t="shared" si="105"/>
        <v>0</v>
      </c>
      <c r="T444" s="69" t="e">
        <f t="shared" si="106"/>
        <v>#DIV/0!</v>
      </c>
    </row>
    <row r="445" ht="15.95" customHeight="1">
      <c r="A445" s="352" t="s">
        <v>502</v>
      </c>
      <c r="B445" s="360" t="s">
        <v>306</v>
      </c>
      <c r="C445" s="55" t="s">
        <v>307</v>
      </c>
      <c r="D445" s="68">
        <v>0</v>
      </c>
      <c r="E445" s="42">
        <v>298</v>
      </c>
      <c r="F445" s="43">
        <v>0</v>
      </c>
      <c r="G445" s="44">
        <f t="shared" si="107"/>
        <v>298</v>
      </c>
      <c r="H445" s="45">
        <f t="shared" si="97"/>
        <v>43.582499999999996</v>
      </c>
      <c r="I445" s="45">
        <f t="shared" si="98"/>
        <v>0</v>
      </c>
      <c r="J445" s="45">
        <f t="shared" si="99"/>
        <v>5.6657249999999992</v>
      </c>
      <c r="K445" s="46">
        <f t="shared" si="100"/>
        <v>0</v>
      </c>
      <c r="L445" s="47">
        <v>0.20000000000000001</v>
      </c>
      <c r="M445" s="48">
        <f t="shared" si="101"/>
        <v>0</v>
      </c>
      <c r="N445" s="49">
        <v>0.050000000000000003</v>
      </c>
      <c r="O445" s="50">
        <f t="shared" si="102"/>
        <v>0</v>
      </c>
      <c r="P445" s="49">
        <v>0.050000000000000003</v>
      </c>
      <c r="Q445" s="50">
        <f t="shared" si="103"/>
        <v>0</v>
      </c>
      <c r="R445" s="51">
        <f t="shared" si="104"/>
        <v>0</v>
      </c>
      <c r="S445" s="52">
        <f t="shared" si="105"/>
        <v>0</v>
      </c>
      <c r="T445" s="69" t="e">
        <f t="shared" si="106"/>
        <v>#DIV/0!</v>
      </c>
    </row>
    <row r="446" ht="15.95" customHeight="1">
      <c r="A446" s="352" t="s">
        <v>502</v>
      </c>
      <c r="B446" s="360" t="s">
        <v>308</v>
      </c>
      <c r="C446" s="55" t="s">
        <v>309</v>
      </c>
      <c r="D446" s="68">
        <v>0</v>
      </c>
      <c r="E446" s="42">
        <v>498</v>
      </c>
      <c r="F446" s="43">
        <v>0</v>
      </c>
      <c r="G446" s="44">
        <f t="shared" si="107"/>
        <v>498</v>
      </c>
      <c r="H446" s="45">
        <f t="shared" si="97"/>
        <v>72.832499999999996</v>
      </c>
      <c r="I446" s="45">
        <f t="shared" si="98"/>
        <v>0</v>
      </c>
      <c r="J446" s="45">
        <f t="shared" si="99"/>
        <v>9.4682250000000003</v>
      </c>
      <c r="K446" s="46">
        <f t="shared" si="100"/>
        <v>0</v>
      </c>
      <c r="L446" s="47">
        <v>0.20000000000000001</v>
      </c>
      <c r="M446" s="48">
        <f t="shared" si="101"/>
        <v>0</v>
      </c>
      <c r="N446" s="49">
        <v>0.050000000000000003</v>
      </c>
      <c r="O446" s="50">
        <f t="shared" si="102"/>
        <v>0</v>
      </c>
      <c r="P446" s="49">
        <v>0.050000000000000003</v>
      </c>
      <c r="Q446" s="50">
        <f t="shared" si="103"/>
        <v>0</v>
      </c>
      <c r="R446" s="51">
        <f t="shared" si="104"/>
        <v>0</v>
      </c>
      <c r="S446" s="52">
        <f t="shared" si="105"/>
        <v>0</v>
      </c>
      <c r="T446" s="69" t="e">
        <f t="shared" si="106"/>
        <v>#DIV/0!</v>
      </c>
    </row>
    <row r="447" ht="15.95" customHeight="1">
      <c r="A447" s="352" t="s">
        <v>502</v>
      </c>
      <c r="B447" s="360" t="s">
        <v>310</v>
      </c>
      <c r="C447" s="55" t="s">
        <v>311</v>
      </c>
      <c r="D447" s="68">
        <v>0</v>
      </c>
      <c r="E447" s="42">
        <v>638</v>
      </c>
      <c r="F447" s="43">
        <v>0</v>
      </c>
      <c r="G447" s="44">
        <f t="shared" si="107"/>
        <v>638</v>
      </c>
      <c r="H447" s="45">
        <f t="shared" si="97"/>
        <v>93.30749999999999</v>
      </c>
      <c r="I447" s="45">
        <f t="shared" si="98"/>
        <v>0</v>
      </c>
      <c r="J447" s="45">
        <f t="shared" si="99"/>
        <v>12.129975</v>
      </c>
      <c r="K447" s="46">
        <f t="shared" si="100"/>
        <v>0</v>
      </c>
      <c r="L447" s="47">
        <v>0.20000000000000001</v>
      </c>
      <c r="M447" s="48">
        <f t="shared" si="101"/>
        <v>0</v>
      </c>
      <c r="N447" s="49">
        <v>0.050000000000000003</v>
      </c>
      <c r="O447" s="50">
        <f t="shared" si="102"/>
        <v>0</v>
      </c>
      <c r="P447" s="49">
        <v>0.050000000000000003</v>
      </c>
      <c r="Q447" s="50">
        <f t="shared" si="103"/>
        <v>0</v>
      </c>
      <c r="R447" s="51">
        <f t="shared" si="104"/>
        <v>0</v>
      </c>
      <c r="S447" s="52">
        <f t="shared" si="105"/>
        <v>0</v>
      </c>
      <c r="T447" s="69" t="e">
        <f t="shared" si="106"/>
        <v>#DIV/0!</v>
      </c>
    </row>
    <row r="448" ht="15.95" customHeight="1">
      <c r="A448" s="352" t="s">
        <v>502</v>
      </c>
      <c r="B448" s="360" t="s">
        <v>312</v>
      </c>
      <c r="C448" s="55" t="s">
        <v>324</v>
      </c>
      <c r="D448" s="68">
        <v>0</v>
      </c>
      <c r="E448" s="42">
        <v>178</v>
      </c>
      <c r="F448" s="43">
        <v>0</v>
      </c>
      <c r="G448" s="44">
        <f t="shared" si="107"/>
        <v>178</v>
      </c>
      <c r="H448" s="45">
        <f t="shared" si="97"/>
        <v>26.032499999999999</v>
      </c>
      <c r="I448" s="45">
        <f t="shared" si="98"/>
        <v>0</v>
      </c>
      <c r="J448" s="45">
        <f t="shared" si="99"/>
        <v>3.3842249999999998</v>
      </c>
      <c r="K448" s="46">
        <f t="shared" si="100"/>
        <v>0</v>
      </c>
      <c r="L448" s="47">
        <v>0.20000000000000001</v>
      </c>
      <c r="M448" s="48">
        <f t="shared" si="101"/>
        <v>0</v>
      </c>
      <c r="N448" s="49">
        <v>0.050000000000000003</v>
      </c>
      <c r="O448" s="50">
        <f t="shared" si="102"/>
        <v>0</v>
      </c>
      <c r="P448" s="49">
        <v>0.050000000000000003</v>
      </c>
      <c r="Q448" s="50">
        <f t="shared" si="103"/>
        <v>0</v>
      </c>
      <c r="R448" s="51">
        <f t="shared" si="104"/>
        <v>0</v>
      </c>
      <c r="S448" s="52">
        <f t="shared" si="105"/>
        <v>0</v>
      </c>
      <c r="T448" s="69" t="e">
        <f t="shared" si="106"/>
        <v>#DIV/0!</v>
      </c>
    </row>
    <row r="449" ht="15.95" customHeight="1">
      <c r="A449" s="352" t="s">
        <v>502</v>
      </c>
      <c r="B449" s="360" t="s">
        <v>314</v>
      </c>
      <c r="C449" s="55" t="s">
        <v>589</v>
      </c>
      <c r="D449" s="68">
        <v>0</v>
      </c>
      <c r="E449" s="42">
        <v>148</v>
      </c>
      <c r="F449" s="43">
        <v>0</v>
      </c>
      <c r="G449" s="44">
        <f t="shared" si="107"/>
        <v>148</v>
      </c>
      <c r="H449" s="45">
        <f t="shared" si="97"/>
        <v>21.645</v>
      </c>
      <c r="I449" s="45">
        <f t="shared" si="98"/>
        <v>0</v>
      </c>
      <c r="J449" s="45">
        <f t="shared" si="99"/>
        <v>2.81385</v>
      </c>
      <c r="K449" s="46">
        <f t="shared" si="100"/>
        <v>0</v>
      </c>
      <c r="L449" s="47">
        <v>0.20000000000000001</v>
      </c>
      <c r="M449" s="48">
        <f t="shared" si="101"/>
        <v>0</v>
      </c>
      <c r="N449" s="49">
        <v>0.050000000000000003</v>
      </c>
      <c r="O449" s="50">
        <f t="shared" si="102"/>
        <v>0</v>
      </c>
      <c r="P449" s="49">
        <v>0.050000000000000003</v>
      </c>
      <c r="Q449" s="50">
        <f t="shared" si="103"/>
        <v>0</v>
      </c>
      <c r="R449" s="51">
        <f t="shared" si="104"/>
        <v>0</v>
      </c>
      <c r="S449" s="52">
        <f t="shared" si="105"/>
        <v>0</v>
      </c>
      <c r="T449" s="69" t="e">
        <f t="shared" si="106"/>
        <v>#DIV/0!</v>
      </c>
    </row>
    <row r="450" ht="15.95" customHeight="1">
      <c r="A450" s="352" t="s">
        <v>502</v>
      </c>
      <c r="B450" s="360" t="s">
        <v>315</v>
      </c>
      <c r="C450" s="55" t="s">
        <v>590</v>
      </c>
      <c r="D450" s="68">
        <v>0</v>
      </c>
      <c r="E450" s="42">
        <v>198</v>
      </c>
      <c r="F450" s="43">
        <v>0</v>
      </c>
      <c r="G450" s="44">
        <f t="shared" si="107"/>
        <v>198</v>
      </c>
      <c r="H450" s="45">
        <f t="shared" si="97"/>
        <v>28.9575</v>
      </c>
      <c r="I450" s="45">
        <f t="shared" si="98"/>
        <v>0</v>
      </c>
      <c r="J450" s="45">
        <f t="shared" si="99"/>
        <v>3.764475</v>
      </c>
      <c r="K450" s="46">
        <f t="shared" si="100"/>
        <v>0</v>
      </c>
      <c r="L450" s="47">
        <v>0.20000000000000001</v>
      </c>
      <c r="M450" s="48">
        <f t="shared" si="101"/>
        <v>0</v>
      </c>
      <c r="N450" s="49">
        <v>0.050000000000000003</v>
      </c>
      <c r="O450" s="50">
        <f t="shared" si="102"/>
        <v>0</v>
      </c>
      <c r="P450" s="49">
        <v>0.050000000000000003</v>
      </c>
      <c r="Q450" s="50">
        <f t="shared" si="103"/>
        <v>0</v>
      </c>
      <c r="R450" s="51">
        <f t="shared" si="104"/>
        <v>0</v>
      </c>
      <c r="S450" s="52">
        <f t="shared" si="105"/>
        <v>0</v>
      </c>
      <c r="T450" s="69" t="e">
        <f t="shared" si="106"/>
        <v>#DIV/0!</v>
      </c>
    </row>
    <row r="451" ht="15.95" customHeight="1">
      <c r="A451" s="352" t="s">
        <v>502</v>
      </c>
      <c r="B451" s="360" t="s">
        <v>316</v>
      </c>
      <c r="C451" s="55" t="s">
        <v>317</v>
      </c>
      <c r="D451" s="68">
        <v>0</v>
      </c>
      <c r="E451" s="42">
        <v>298</v>
      </c>
      <c r="F451" s="43">
        <v>0</v>
      </c>
      <c r="G451" s="44">
        <f t="shared" si="107"/>
        <v>298</v>
      </c>
      <c r="H451" s="45">
        <f t="shared" si="97"/>
        <v>43.582499999999996</v>
      </c>
      <c r="I451" s="45">
        <f t="shared" si="98"/>
        <v>0</v>
      </c>
      <c r="J451" s="45">
        <f t="shared" si="99"/>
        <v>5.6657249999999992</v>
      </c>
      <c r="K451" s="46">
        <f t="shared" si="100"/>
        <v>0</v>
      </c>
      <c r="L451" s="47">
        <v>0.20000000000000001</v>
      </c>
      <c r="M451" s="48">
        <f t="shared" si="101"/>
        <v>0</v>
      </c>
      <c r="N451" s="49">
        <v>0.050000000000000003</v>
      </c>
      <c r="O451" s="50">
        <f t="shared" si="102"/>
        <v>0</v>
      </c>
      <c r="P451" s="49">
        <v>0.050000000000000003</v>
      </c>
      <c r="Q451" s="50">
        <f t="shared" si="103"/>
        <v>0</v>
      </c>
      <c r="R451" s="51">
        <f t="shared" si="104"/>
        <v>0</v>
      </c>
      <c r="S451" s="52">
        <f t="shared" si="105"/>
        <v>0</v>
      </c>
      <c r="T451" s="69" t="e">
        <f t="shared" si="106"/>
        <v>#DIV/0!</v>
      </c>
    </row>
    <row r="452" ht="15.95" customHeight="1">
      <c r="A452" s="352" t="s">
        <v>502</v>
      </c>
      <c r="B452" s="360" t="s">
        <v>318</v>
      </c>
      <c r="C452" s="55" t="s">
        <v>591</v>
      </c>
      <c r="D452" s="68">
        <v>0</v>
      </c>
      <c r="E452" s="42">
        <v>448</v>
      </c>
      <c r="F452" s="43">
        <v>0</v>
      </c>
      <c r="G452" s="44">
        <f t="shared" si="107"/>
        <v>448</v>
      </c>
      <c r="H452" s="45">
        <f t="shared" si="97"/>
        <v>65.519999999999996</v>
      </c>
      <c r="I452" s="45">
        <f t="shared" si="98"/>
        <v>0</v>
      </c>
      <c r="J452" s="45">
        <f t="shared" si="99"/>
        <v>8.5175999999999998</v>
      </c>
      <c r="K452" s="46">
        <f t="shared" si="100"/>
        <v>0</v>
      </c>
      <c r="L452" s="47">
        <v>0.20000000000000001</v>
      </c>
      <c r="M452" s="48">
        <f t="shared" si="101"/>
        <v>0</v>
      </c>
      <c r="N452" s="49">
        <v>0.050000000000000003</v>
      </c>
      <c r="O452" s="50">
        <f t="shared" si="102"/>
        <v>0</v>
      </c>
      <c r="P452" s="49">
        <v>0.050000000000000003</v>
      </c>
      <c r="Q452" s="50">
        <f t="shared" si="103"/>
        <v>0</v>
      </c>
      <c r="R452" s="51">
        <f t="shared" si="104"/>
        <v>0</v>
      </c>
      <c r="S452" s="52">
        <f t="shared" si="105"/>
        <v>0</v>
      </c>
      <c r="T452" s="69" t="e">
        <f t="shared" si="106"/>
        <v>#DIV/0!</v>
      </c>
    </row>
    <row r="453" ht="15.95" customHeight="1">
      <c r="A453" s="352" t="s">
        <v>502</v>
      </c>
      <c r="B453" s="360" t="s">
        <v>319</v>
      </c>
      <c r="C453" s="55" t="s">
        <v>592</v>
      </c>
      <c r="D453" s="68">
        <v>0</v>
      </c>
      <c r="E453" s="42">
        <v>548</v>
      </c>
      <c r="F453" s="43">
        <v>0</v>
      </c>
      <c r="G453" s="44">
        <f t="shared" si="107"/>
        <v>548</v>
      </c>
      <c r="H453" s="45">
        <f t="shared" si="97"/>
        <v>80.144999999999996</v>
      </c>
      <c r="I453" s="45">
        <f t="shared" si="98"/>
        <v>0</v>
      </c>
      <c r="J453" s="45">
        <f t="shared" si="99"/>
        <v>10.418849999999999</v>
      </c>
      <c r="K453" s="46">
        <f t="shared" si="100"/>
        <v>0</v>
      </c>
      <c r="L453" s="47">
        <v>0.20000000000000001</v>
      </c>
      <c r="M453" s="48">
        <f t="shared" si="101"/>
        <v>0</v>
      </c>
      <c r="N453" s="49">
        <v>0.050000000000000003</v>
      </c>
      <c r="O453" s="50">
        <f t="shared" si="102"/>
        <v>0</v>
      </c>
      <c r="P453" s="49">
        <v>0.050000000000000003</v>
      </c>
      <c r="Q453" s="50">
        <f t="shared" si="103"/>
        <v>0</v>
      </c>
      <c r="R453" s="51">
        <f t="shared" si="104"/>
        <v>0</v>
      </c>
      <c r="S453" s="52">
        <f t="shared" si="105"/>
        <v>0</v>
      </c>
      <c r="T453" s="69" t="e">
        <f t="shared" si="106"/>
        <v>#DIV/0!</v>
      </c>
    </row>
    <row r="454" ht="15.95" customHeight="1">
      <c r="A454" s="352" t="s">
        <v>502</v>
      </c>
      <c r="B454" s="360" t="s">
        <v>320</v>
      </c>
      <c r="C454" s="55" t="s">
        <v>593</v>
      </c>
      <c r="D454" s="68">
        <v>0</v>
      </c>
      <c r="E454" s="42">
        <v>182.28</v>
      </c>
      <c r="F454" s="43">
        <v>0</v>
      </c>
      <c r="G454" s="44">
        <f t="shared" si="107"/>
        <v>182.28</v>
      </c>
      <c r="H454" s="45">
        <f t="shared" si="97"/>
        <v>26.658449999999998</v>
      </c>
      <c r="I454" s="45">
        <f t="shared" si="98"/>
        <v>0</v>
      </c>
      <c r="J454" s="45">
        <f t="shared" si="99"/>
        <v>3.4655985</v>
      </c>
      <c r="K454" s="46">
        <f t="shared" si="100"/>
        <v>0</v>
      </c>
      <c r="L454" s="47">
        <v>0.20000000000000001</v>
      </c>
      <c r="M454" s="48">
        <f t="shared" si="101"/>
        <v>0</v>
      </c>
      <c r="N454" s="49">
        <v>0.050000000000000003</v>
      </c>
      <c r="O454" s="50">
        <f t="shared" si="102"/>
        <v>0</v>
      </c>
      <c r="P454" s="49">
        <v>0.050000000000000003</v>
      </c>
      <c r="Q454" s="50">
        <f t="shared" si="103"/>
        <v>0</v>
      </c>
      <c r="R454" s="51">
        <f t="shared" si="104"/>
        <v>0</v>
      </c>
      <c r="S454" s="52">
        <f t="shared" si="105"/>
        <v>0</v>
      </c>
      <c r="T454" s="69" t="e">
        <f t="shared" si="106"/>
        <v>#DIV/0!</v>
      </c>
    </row>
    <row r="455" ht="15.95" customHeight="1">
      <c r="A455" s="352" t="s">
        <v>502</v>
      </c>
      <c r="B455" s="360" t="s">
        <v>321</v>
      </c>
      <c r="C455" s="55" t="s">
        <v>594</v>
      </c>
      <c r="D455" s="68">
        <v>0</v>
      </c>
      <c r="E455" s="42">
        <v>300.95999999999998</v>
      </c>
      <c r="F455" s="43">
        <v>0</v>
      </c>
      <c r="G455" s="44">
        <f t="shared" si="107"/>
        <v>300.95999999999998</v>
      </c>
      <c r="H455" s="45">
        <f t="shared" si="97"/>
        <v>44.015399999999993</v>
      </c>
      <c r="I455" s="45">
        <f t="shared" si="98"/>
        <v>0</v>
      </c>
      <c r="J455" s="45">
        <f t="shared" si="99"/>
        <v>5.7220019999999989</v>
      </c>
      <c r="K455" s="46">
        <f t="shared" si="100"/>
        <v>0</v>
      </c>
      <c r="L455" s="47">
        <v>0.20000000000000001</v>
      </c>
      <c r="M455" s="48">
        <f t="shared" si="101"/>
        <v>0</v>
      </c>
      <c r="N455" s="49">
        <v>0.050000000000000003</v>
      </c>
      <c r="O455" s="50">
        <f t="shared" si="102"/>
        <v>0</v>
      </c>
      <c r="P455" s="49">
        <v>0.050000000000000003</v>
      </c>
      <c r="Q455" s="50">
        <f t="shared" si="103"/>
        <v>0</v>
      </c>
      <c r="R455" s="51">
        <f t="shared" si="104"/>
        <v>0</v>
      </c>
      <c r="S455" s="52">
        <f t="shared" si="105"/>
        <v>0</v>
      </c>
      <c r="T455" s="69" t="e">
        <f t="shared" si="106"/>
        <v>#DIV/0!</v>
      </c>
    </row>
    <row r="456" ht="15.95" customHeight="1">
      <c r="A456" s="349" t="s">
        <v>500</v>
      </c>
      <c r="B456" s="74"/>
      <c r="C456" s="75"/>
      <c r="D456" s="76">
        <f>SUM(D303:D455)</f>
        <v>0</v>
      </c>
      <c r="E456" s="77"/>
      <c r="F456" s="78"/>
      <c r="G456" s="79"/>
      <c r="H456" s="80"/>
      <c r="I456" s="80">
        <f>SUM(I308:I429)</f>
        <v>0</v>
      </c>
      <c r="J456" s="81">
        <v>0.13</v>
      </c>
      <c r="K456" s="80">
        <f>SUM(K308:K429)</f>
        <v>0</v>
      </c>
      <c r="L456" s="81">
        <v>0.20000000000000001</v>
      </c>
      <c r="M456" s="82">
        <f>SUM(M308:M429)</f>
        <v>0</v>
      </c>
      <c r="N456" s="81" t="e">
        <f>O456/K456</f>
        <v>#DIV/0!</v>
      </c>
      <c r="O456" s="80">
        <f>SUM(O308:O429)</f>
        <v>0</v>
      </c>
      <c r="P456" s="81" t="e">
        <f>Q456/K456</f>
        <v>#DIV/0!</v>
      </c>
      <c r="Q456" s="82">
        <f>SUM(Q308:Q429)</f>
        <v>0</v>
      </c>
      <c r="R456" s="82"/>
      <c r="S456" s="80">
        <f>SUM(S303:S435)</f>
        <v>0</v>
      </c>
      <c r="T456" s="81">
        <v>0.60999999999999999</v>
      </c>
    </row>
    <row r="457" ht="15.95" customHeight="1">
      <c r="A457" s="100" t="s">
        <v>503</v>
      </c>
      <c r="B457" s="98"/>
      <c r="C457" s="98"/>
      <c r="D457" s="99">
        <f>D229+D302+D456</f>
        <v>24806</v>
      </c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1">
        <f>S229+S302+S456</f>
        <v>231289.08000000013</v>
      </c>
      <c r="T457" s="100"/>
    </row>
    <row r="458" ht="15.95" customHeight="1"/>
    <row r="459" ht="15.9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</sheetData>
  <autoFilter ref="B7:T229">
    <sortState ref="B8:T229">
      <sortCondition ref="B7:B202"/>
    </sortState>
  </autoFilter>
  <mergeCells count="3">
    <mergeCell ref="A2:M2"/>
    <mergeCell ref="N3:S3"/>
    <mergeCell ref="N4:S5"/>
  </mergeCells>
  <conditionalFormatting sqref="B109:B110">
    <cfRule priority="1" dxfId="0" type="duplicateValues"/>
  </conditionalFormatting>
  <conditionalFormatting sqref="B427:B428">
    <cfRule priority="3" dxfId="0" type="duplicateValues"/>
  </conditionalFormatting>
  <conditionalFormatting sqref="B398">
    <cfRule priority="5" dxfId="0" type="duplicateValues"/>
  </conditionalFormatting>
  <pageMargins left="0.7" right="0.7" top="0.75" bottom="0.75" header="0" footer="0"/>
  <pageSetup r:id="rId1"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 codeName="Sheet9"/>
  <sheetViews>
    <sheetView zoomScale="80" workbookViewId="0">
      <pane activePane="bottomRight" state="frozen" topLeftCell="F3" xSplit="5" ySplit="2"/>
      <selection pane="topRight" activeCell="F1" sqref="F1"/>
      <selection pane="bottomLeft" activeCell="A3" sqref="A3"/>
      <selection pane="bottomRight" activeCell="K48" sqref="K48"/>
    </sheetView>
  </sheetViews>
  <sheetFormatPr defaultRowHeight="15"/>
  <cols>
    <col min="1" max="1" width="15.42578" bestFit="1" customWidth="1"/>
    <col min="2" max="2" width="22.14063" bestFit="1" customWidth="1"/>
    <col min="3" max="3" width="73.57031" customWidth="1"/>
    <col min="4" max="4" width="17.28516" bestFit="1" customWidth="1"/>
    <col min="5" max="5" width="18.71094" bestFit="1" customWidth="1"/>
    <col min="6" max="6" width="18.71094" customWidth="1"/>
    <col min="7" max="17" width="8.570313" customWidth="1"/>
    <col min="18" max="20" width="8.425781" customWidth="1"/>
    <col min="21" max="24" width="8.570313" customWidth="1"/>
  </cols>
  <sheetData>
    <row r="1">
      <c r="Q1" t="s">
        <v>605</v>
      </c>
      <c r="R1" t="s">
        <v>606</v>
      </c>
      <c r="S1" t="s">
        <v>605</v>
      </c>
      <c r="T1" t="s">
        <v>606</v>
      </c>
      <c r="U1" s="417" t="s">
        <v>605</v>
      </c>
      <c r="V1" s="417"/>
      <c r="W1" s="417" t="s">
        <v>606</v>
      </c>
      <c r="X1" s="417"/>
    </row>
    <row r="2" ht="30">
      <c r="A2" s="418" t="s">
        <v>607</v>
      </c>
      <c r="B2" s="418" t="s">
        <v>608</v>
      </c>
      <c r="C2" s="132" t="s">
        <v>3</v>
      </c>
      <c r="D2" s="419" t="s">
        <v>609</v>
      </c>
      <c r="E2" s="420" t="s">
        <v>610</v>
      </c>
      <c r="F2" s="420" t="s">
        <v>611</v>
      </c>
      <c r="G2" s="420" t="s">
        <v>612</v>
      </c>
      <c r="H2" s="420" t="s">
        <v>613</v>
      </c>
      <c r="I2" s="420" t="s">
        <v>614</v>
      </c>
      <c r="J2" s="420" t="s">
        <v>615</v>
      </c>
      <c r="K2" s="420" t="s">
        <v>616</v>
      </c>
      <c r="L2" s="420" t="s">
        <v>617</v>
      </c>
      <c r="M2" s="420" t="s">
        <v>618</v>
      </c>
      <c r="N2" s="420" t="s">
        <v>619</v>
      </c>
      <c r="O2" s="420" t="s">
        <v>620</v>
      </c>
      <c r="P2" s="420" t="s">
        <v>621</v>
      </c>
      <c r="Q2" s="420" t="s">
        <v>622</v>
      </c>
      <c r="R2" s="420" t="s">
        <v>622</v>
      </c>
      <c r="S2" s="420" t="s">
        <v>623</v>
      </c>
      <c r="T2" s="420" t="s">
        <v>623</v>
      </c>
      <c r="U2" s="421" t="s">
        <v>624</v>
      </c>
      <c r="V2" s="422" t="s">
        <v>625</v>
      </c>
      <c r="W2" s="421" t="s">
        <v>624</v>
      </c>
      <c r="X2" s="422" t="s">
        <v>625</v>
      </c>
    </row>
    <row r="3">
      <c r="A3" s="199">
        <v>268</v>
      </c>
      <c r="B3" s="423" t="s">
        <v>23</v>
      </c>
      <c r="C3" s="134" t="s">
        <v>22</v>
      </c>
      <c r="D3" s="424">
        <f t="shared" ref="D3:D34" si="0">E3+F3</f>
        <v>300</v>
      </c>
      <c r="E3" s="424">
        <f>VLOOKUP(A3,[3]Sheet1!$B:$E,4,FALSE)</f>
        <v>300</v>
      </c>
      <c r="F3" s="424"/>
      <c r="G3" s="424"/>
      <c r="H3" s="424"/>
      <c r="I3" s="195">
        <v>0</v>
      </c>
      <c r="J3" s="195">
        <v>0</v>
      </c>
      <c r="K3" s="195">
        <v>9</v>
      </c>
      <c r="L3" s="195">
        <f>VLOOKUP(C3,[4]Sheet1!$A:$M,13,FALSE)</f>
        <v>91</v>
      </c>
      <c r="M3" s="195">
        <f>VLOOKUP(C3,[5]Sheet1!$A:$N,14,FALSE)</f>
        <v>20</v>
      </c>
      <c r="N3" s="195">
        <f>VLOOKUP(A3,[6]Sheet1!$B:$O,14,FALSE)</f>
        <v>61</v>
      </c>
      <c r="O3" s="195">
        <f>VLOOKUP(A3,[7]Sheet1!$B:$P,15,FALSE)</f>
        <v>1</v>
      </c>
      <c r="P3" s="195">
        <f>VLOOKUP(A3,[3]Sheet1!$B:$Q,16,FALSE)</f>
        <v>0</v>
      </c>
      <c r="Q3" s="195">
        <f>VLOOKUP(A3,[8]Sheet1!$B:$R,17,FALSE)</f>
        <v>90</v>
      </c>
      <c r="R3" s="195">
        <f>VLOOKUP(C3,'6月'!A:D,4,FALSE)</f>
        <v>8</v>
      </c>
      <c r="S3" s="195">
        <f>VLOOKUP(C3,[9]sheet!$A:$S,19,FALSE)</f>
        <v>571</v>
      </c>
      <c r="T3" s="195">
        <v>5</v>
      </c>
      <c r="U3" s="425">
        <f>SUM(G3:Q3)</f>
        <v>272</v>
      </c>
      <c r="V3" s="426">
        <f t="shared" ref="V3:V34" si="1">E3-U3</f>
        <v>28</v>
      </c>
      <c r="W3" s="425">
        <f>R3</f>
        <v>8</v>
      </c>
      <c r="X3" s="426"/>
    </row>
    <row r="4">
      <c r="A4" s="199">
        <v>4157</v>
      </c>
      <c r="B4" s="423" t="s">
        <v>25</v>
      </c>
      <c r="C4" s="134" t="s">
        <v>359</v>
      </c>
      <c r="D4" s="424">
        <f t="shared" si="0"/>
        <v>300</v>
      </c>
      <c r="E4" s="424">
        <f>VLOOKUP(A4,[3]Sheet1!$B:$E,4,FALSE)</f>
        <v>300</v>
      </c>
      <c r="F4" s="424"/>
      <c r="G4" s="424"/>
      <c r="H4" s="424"/>
      <c r="I4" s="195">
        <v>0</v>
      </c>
      <c r="J4" s="195">
        <v>1</v>
      </c>
      <c r="K4" s="195">
        <v>21</v>
      </c>
      <c r="L4" s="195">
        <f>VLOOKUP(C4,[4]Sheet1!$A:$M,13,FALSE)</f>
        <v>110</v>
      </c>
      <c r="M4" s="195">
        <f>VLOOKUP(C4,[5]Sheet1!$A:$N,14,FALSE)</f>
        <v>22</v>
      </c>
      <c r="N4" s="195">
        <f>VLOOKUP(A4,[6]Sheet1!$B:$O,14,FALSE)</f>
        <v>46</v>
      </c>
      <c r="O4" s="195">
        <f>VLOOKUP(A4,[7]Sheet1!$B:$P,15,FALSE)</f>
        <v>28</v>
      </c>
      <c r="P4" s="195">
        <f>VLOOKUP(A4,[3]Sheet1!$B:$Q,16,FALSE)</f>
        <v>27</v>
      </c>
      <c r="Q4" s="195">
        <f>VLOOKUP(A4,[8]Sheet1!$B:$R,17,FALSE)</f>
        <v>45</v>
      </c>
      <c r="R4" s="195">
        <f>VLOOKUP(C4,'6月'!A:D,4,FALSE)</f>
        <v>1</v>
      </c>
      <c r="S4" s="195">
        <f>VLOOKUP(C4,[9]sheet!$A:$S,19,FALSE)</f>
        <v>469</v>
      </c>
      <c r="T4" s="195">
        <v>3</v>
      </c>
      <c r="U4" s="425">
        <f t="shared" ref="U4:U34" si="2">SUM(G4:Q4)</f>
        <v>300</v>
      </c>
      <c r="V4" s="426">
        <f t="shared" si="1"/>
        <v>0</v>
      </c>
      <c r="W4" s="425">
        <f t="shared" ref="W4:W68" si="3">R4</f>
        <v>1</v>
      </c>
      <c r="X4" s="426"/>
    </row>
    <row r="5">
      <c r="A5" s="199">
        <v>729</v>
      </c>
      <c r="B5" s="423" t="s">
        <v>27</v>
      </c>
      <c r="C5" s="144" t="s">
        <v>360</v>
      </c>
      <c r="D5" s="424">
        <f t="shared" si="0"/>
        <v>3000</v>
      </c>
      <c r="E5" s="424">
        <f>VLOOKUP(A5,[3]Sheet1!$B:$E,4,FALSE)</f>
        <v>3000</v>
      </c>
      <c r="F5" s="424"/>
      <c r="G5" s="424"/>
      <c r="H5" s="424"/>
      <c r="I5" s="195">
        <v>0</v>
      </c>
      <c r="J5" s="195">
        <v>22</v>
      </c>
      <c r="K5" s="195">
        <v>3</v>
      </c>
      <c r="L5" s="195">
        <f>VLOOKUP(C5,[4]Sheet1!$A:$M,13,FALSE)</f>
        <v>142</v>
      </c>
      <c r="M5" s="195">
        <f>VLOOKUP(C5,[5]Sheet1!$A:$N,14,FALSE)</f>
        <v>5</v>
      </c>
      <c r="N5" s="195">
        <f>VLOOKUP(A5,[6]Sheet1!$B:$O,14,FALSE)</f>
        <v>46</v>
      </c>
      <c r="O5" s="195">
        <f>VLOOKUP(A5,[7]Sheet1!$B:$P,15,FALSE)</f>
        <v>13</v>
      </c>
      <c r="P5" s="195">
        <f>VLOOKUP(A5,[3]Sheet1!$B:$Q,16,FALSE)</f>
        <v>13</v>
      </c>
      <c r="Q5" s="195">
        <f>VLOOKUP(A5,[8]Sheet1!$B:$R,17,FALSE)</f>
        <v>2756</v>
      </c>
      <c r="R5" s="195">
        <f>VLOOKUP(C5,'6月'!A:D,4,FALSE)</f>
        <v>15</v>
      </c>
      <c r="S5" s="195">
        <f>VLOOKUP(C5,[9]sheet!$A:$S,19,FALSE)</f>
        <v>6822</v>
      </c>
      <c r="T5" s="195">
        <v>26</v>
      </c>
      <c r="U5" s="425">
        <f t="shared" si="2"/>
        <v>3000</v>
      </c>
      <c r="V5" s="426">
        <f t="shared" si="1"/>
        <v>0</v>
      </c>
      <c r="W5" s="425">
        <f t="shared" si="3"/>
        <v>15</v>
      </c>
      <c r="X5" s="426"/>
    </row>
    <row r="6">
      <c r="A6" s="199">
        <v>15692</v>
      </c>
      <c r="B6" s="423" t="s">
        <v>476</v>
      </c>
      <c r="C6" s="134" t="s">
        <v>328</v>
      </c>
      <c r="D6" s="424">
        <f t="shared" si="0"/>
        <v>800</v>
      </c>
      <c r="E6" s="424">
        <f>VLOOKUP(A6,[3]Sheet1!$B:$E,4,FALSE)</f>
        <v>800</v>
      </c>
      <c r="F6" s="424"/>
      <c r="G6" s="424"/>
      <c r="H6" s="424"/>
      <c r="I6" s="195">
        <v>0</v>
      </c>
      <c r="J6" s="195">
        <v>11</v>
      </c>
      <c r="K6" s="195">
        <v>16</v>
      </c>
      <c r="L6" s="195">
        <f>VLOOKUP(C6,[4]Sheet1!$A:$M,13,FALSE)</f>
        <v>56</v>
      </c>
      <c r="M6" s="195">
        <f>VLOOKUP(C6,[5]Sheet1!$A:$N,14,FALSE)</f>
        <v>6</v>
      </c>
      <c r="N6" s="195">
        <f>VLOOKUP(A6,[6]Sheet1!$B:$O,14,FALSE)</f>
        <v>11</v>
      </c>
      <c r="O6" s="195">
        <f>VLOOKUP(A6,[7]Sheet1!$B:$P,15,FALSE)</f>
        <v>5</v>
      </c>
      <c r="P6" s="195">
        <f>VLOOKUP(A6,[3]Sheet1!$B:$Q,16,FALSE)</f>
        <v>2</v>
      </c>
      <c r="Q6" s="195">
        <f>VLOOKUP(A6,[8]Sheet1!$B:$R,17,FALSE)</f>
        <v>67</v>
      </c>
      <c r="R6" s="195"/>
      <c r="S6" s="195">
        <f>VLOOKUP(C6,[9]sheet!$A:$S,19,FALSE)</f>
        <v>187</v>
      </c>
      <c r="T6" s="195" t="s">
        <v>626</v>
      </c>
      <c r="U6" s="425">
        <f t="shared" si="2"/>
        <v>174</v>
      </c>
      <c r="V6" s="426">
        <f t="shared" si="1"/>
        <v>626</v>
      </c>
      <c r="W6" s="425">
        <f t="shared" si="3"/>
        <v>0</v>
      </c>
      <c r="X6" s="426"/>
    </row>
    <row r="7">
      <c r="A7" s="199">
        <v>15693</v>
      </c>
      <c r="B7" s="423" t="s">
        <v>486</v>
      </c>
      <c r="C7" s="134" t="s">
        <v>329</v>
      </c>
      <c r="D7" s="424">
        <f t="shared" si="0"/>
        <v>6000</v>
      </c>
      <c r="E7" s="424">
        <f>VLOOKUP(A7,[3]Sheet1!$B:$E,4,FALSE)</f>
        <v>6000</v>
      </c>
      <c r="F7" s="424"/>
      <c r="G7" s="424"/>
      <c r="H7" s="424"/>
      <c r="I7" s="195">
        <v>0</v>
      </c>
      <c r="J7" s="195">
        <v>301</v>
      </c>
      <c r="K7" s="195">
        <v>2512</v>
      </c>
      <c r="L7" s="195">
        <f>VLOOKUP(C7,[4]Sheet1!$A:$M,13,FALSE)</f>
        <v>1386</v>
      </c>
      <c r="M7" s="195">
        <f>VLOOKUP(C7,[5]Sheet1!$A:$N,14,FALSE)</f>
        <v>157</v>
      </c>
      <c r="N7" s="195">
        <f>VLOOKUP(A7,[6]Sheet1!$B:$O,14,FALSE)</f>
        <v>114</v>
      </c>
      <c r="O7" s="195">
        <f>VLOOKUP(A7,[7]Sheet1!$B:$P,15,FALSE)</f>
        <v>68</v>
      </c>
      <c r="P7" s="195">
        <f>VLOOKUP(A7,[3]Sheet1!$B:$Q,16,FALSE)</f>
        <v>63</v>
      </c>
      <c r="Q7" s="195">
        <f>VLOOKUP(A7,[8]Sheet1!$B:$R,17,FALSE)</f>
        <v>858</v>
      </c>
      <c r="R7" s="195">
        <v>3</v>
      </c>
      <c r="S7" s="195">
        <f>VLOOKUP(C7,[9]sheet!$A:$S,19,FALSE)</f>
        <v>541</v>
      </c>
      <c r="T7" s="195">
        <v>6</v>
      </c>
      <c r="U7" s="425">
        <f t="shared" si="2"/>
        <v>5459</v>
      </c>
      <c r="V7" s="426">
        <f t="shared" si="1"/>
        <v>541</v>
      </c>
      <c r="W7" s="425">
        <f t="shared" si="3"/>
        <v>3</v>
      </c>
      <c r="X7" s="426"/>
    </row>
    <row r="8">
      <c r="A8" s="199">
        <v>18003</v>
      </c>
      <c r="B8" s="423" t="s">
        <v>411</v>
      </c>
      <c r="C8" s="134" t="s">
        <v>331</v>
      </c>
      <c r="D8" s="424">
        <f t="shared" si="0"/>
        <v>3500</v>
      </c>
      <c r="E8" s="424">
        <f>VLOOKUP(A8,[3]Sheet1!$B:$E,4,FALSE)</f>
        <v>3500</v>
      </c>
      <c r="F8" s="424"/>
      <c r="G8" s="424"/>
      <c r="H8" s="424"/>
      <c r="I8" s="195">
        <v>318</v>
      </c>
      <c r="J8" s="195">
        <v>5</v>
      </c>
      <c r="K8" s="195">
        <v>246</v>
      </c>
      <c r="L8" s="195">
        <f>VLOOKUP(C8,[4]Sheet1!$A:$M,13,FALSE)</f>
        <v>26</v>
      </c>
      <c r="M8" s="195">
        <f>VLOOKUP(C8,[5]Sheet1!$A:$N,14,FALSE)</f>
        <v>4</v>
      </c>
      <c r="N8" s="195">
        <f>VLOOKUP(A8,[6]Sheet1!$B:$O,14,FALSE)</f>
        <v>164</v>
      </c>
      <c r="O8" s="195">
        <f>VLOOKUP(A8,[7]Sheet1!$B:$P,15,FALSE)</f>
        <v>4</v>
      </c>
      <c r="P8" s="195">
        <f>VLOOKUP(A8,[3]Sheet1!$B:$Q,16,FALSE)</f>
        <v>190</v>
      </c>
      <c r="Q8" s="195">
        <f>VLOOKUP(A8,[8]Sheet1!$B:$R,17,FALSE)</f>
        <v>7</v>
      </c>
      <c r="R8" s="195">
        <f>VLOOKUP(C8,'6月'!A:D,4,FALSE)</f>
        <v>0</v>
      </c>
      <c r="S8" s="195">
        <f>VLOOKUP(C8,[9]sheet!$A:$S,19,FALSE)</f>
        <v>7</v>
      </c>
      <c r="T8" s="195" t="s">
        <v>626</v>
      </c>
      <c r="U8" s="425">
        <f t="shared" si="2"/>
        <v>964</v>
      </c>
      <c r="V8" s="426">
        <f t="shared" si="1"/>
        <v>2536</v>
      </c>
      <c r="W8" s="425">
        <f t="shared" si="3"/>
        <v>0</v>
      </c>
      <c r="X8" s="426"/>
    </row>
    <row r="9">
      <c r="A9" s="199">
        <v>18001</v>
      </c>
      <c r="B9" s="423" t="s">
        <v>403</v>
      </c>
      <c r="C9" s="134" t="s">
        <v>32</v>
      </c>
      <c r="D9" s="424">
        <f t="shared" si="0"/>
        <v>13500</v>
      </c>
      <c r="E9" s="424">
        <f>VLOOKUP(A9,[3]Sheet1!$B:$E,4,FALSE)</f>
        <v>13500</v>
      </c>
      <c r="F9" s="424"/>
      <c r="G9" s="424"/>
      <c r="H9" s="424"/>
      <c r="I9" s="195">
        <v>500</v>
      </c>
      <c r="J9" s="195">
        <v>25</v>
      </c>
      <c r="K9" s="195">
        <v>2373</v>
      </c>
      <c r="L9" s="195">
        <f>VLOOKUP(C9,[4]Sheet1!$A:$M,13,FALSE)</f>
        <v>521</v>
      </c>
      <c r="M9" s="195">
        <f>VLOOKUP(C9,[5]Sheet1!$A:$N,14,FALSE)</f>
        <v>49</v>
      </c>
      <c r="N9" s="195">
        <f>VLOOKUP(A9,[6]Sheet1!$B:$O,14,FALSE)</f>
        <v>1503</v>
      </c>
      <c r="O9" s="195">
        <f>VLOOKUP(A9,[7]Sheet1!$B:$P,15,FALSE)</f>
        <v>30</v>
      </c>
      <c r="P9" s="195">
        <f>VLOOKUP(A9,[3]Sheet1!$B:$Q,16,FALSE)</f>
        <v>1296</v>
      </c>
      <c r="Q9" s="195">
        <f>VLOOKUP(A9,[8]Sheet1!$B:$R,17,FALSE)</f>
        <v>18</v>
      </c>
      <c r="R9" s="195">
        <f>VLOOKUP(C9,'6月'!A:D,4,FALSE)</f>
        <v>0</v>
      </c>
      <c r="S9" s="195">
        <f>VLOOKUP(C9,[9]sheet!$A:$S,19,FALSE)</f>
        <v>23</v>
      </c>
      <c r="T9" s="195">
        <v>2</v>
      </c>
      <c r="U9" s="425">
        <f t="shared" si="2"/>
        <v>6315</v>
      </c>
      <c r="V9" s="426">
        <f t="shared" si="1"/>
        <v>7185</v>
      </c>
      <c r="W9" s="425">
        <f t="shared" si="3"/>
        <v>0</v>
      </c>
      <c r="X9" s="426"/>
    </row>
    <row r="10">
      <c r="A10" s="199">
        <v>26639</v>
      </c>
      <c r="B10" s="427" t="s">
        <v>37</v>
      </c>
      <c r="C10" s="144" t="s">
        <v>404</v>
      </c>
      <c r="D10" s="424">
        <f t="shared" si="0"/>
        <v>1000</v>
      </c>
      <c r="E10" s="424">
        <f>VLOOKUP(A10,[3]Sheet1!$B:$E,4,FALSE)</f>
        <v>1000</v>
      </c>
      <c r="F10" s="424"/>
      <c r="G10" s="424"/>
      <c r="H10" s="424"/>
      <c r="I10" s="195"/>
      <c r="J10" s="195">
        <v>0</v>
      </c>
      <c r="K10" s="195">
        <v>1</v>
      </c>
      <c r="L10" s="195">
        <f>VLOOKUP(C10,[4]Sheet1!$A:$M,13,FALSE)</f>
        <v>0</v>
      </c>
      <c r="M10" s="195">
        <f>VLOOKUP(C10,[5]Sheet1!$A:$N,14,FALSE)</f>
        <v>2</v>
      </c>
      <c r="N10" s="195">
        <f>VLOOKUP(A10,[6]Sheet1!$B:$O,14,FALSE)</f>
        <v>0</v>
      </c>
      <c r="O10" s="195">
        <f>VLOOKUP(A10,[7]Sheet1!$B:$P,15,FALSE)</f>
        <v>13</v>
      </c>
      <c r="P10" s="195">
        <f>VLOOKUP(A10,[3]Sheet1!$B:$Q,16,FALSE)</f>
        <v>14</v>
      </c>
      <c r="Q10" s="195">
        <f>VLOOKUP(A10,[8]Sheet1!$B:$R,17,FALSE)</f>
        <v>34</v>
      </c>
      <c r="R10" s="195">
        <f>VLOOKUP(C10,'6月'!A:D,4,FALSE)</f>
        <v>1</v>
      </c>
      <c r="S10" s="195">
        <f>VLOOKUP(C10,[9]sheet!$A:$S,19,FALSE)</f>
        <v>44</v>
      </c>
      <c r="T10" s="195">
        <v>1</v>
      </c>
      <c r="U10" s="425">
        <f t="shared" si="2"/>
        <v>64</v>
      </c>
      <c r="V10" s="426">
        <f t="shared" si="1"/>
        <v>936</v>
      </c>
      <c r="W10" s="425">
        <f t="shared" si="3"/>
        <v>1</v>
      </c>
      <c r="X10" s="426"/>
    </row>
    <row r="11">
      <c r="A11" s="199">
        <v>1724</v>
      </c>
      <c r="B11" s="423" t="s">
        <v>39</v>
      </c>
      <c r="C11" s="134" t="s">
        <v>361</v>
      </c>
      <c r="D11" s="424">
        <f t="shared" si="0"/>
        <v>300</v>
      </c>
      <c r="E11" s="424">
        <f>VLOOKUP(A11,[3]Sheet1!$B:$E,4,FALSE)</f>
        <v>300</v>
      </c>
      <c r="F11" s="424"/>
      <c r="G11" s="424"/>
      <c r="H11" s="424"/>
      <c r="I11" s="195">
        <v>0</v>
      </c>
      <c r="J11" s="195">
        <v>0</v>
      </c>
      <c r="K11" s="195">
        <v>3</v>
      </c>
      <c r="L11" s="195">
        <f>VLOOKUP(C11,[4]Sheet1!$A:$M,13,FALSE)</f>
        <v>41</v>
      </c>
      <c r="M11" s="195">
        <f>VLOOKUP(C11,[5]Sheet1!$A:$N,14,FALSE)</f>
        <v>9</v>
      </c>
      <c r="N11" s="195">
        <f>VLOOKUP(A11,[6]Sheet1!$B:$O,14,FALSE)</f>
        <v>22</v>
      </c>
      <c r="O11" s="195">
        <f>VLOOKUP(A11,[7]Sheet1!$B:$P,15,FALSE)</f>
        <v>23</v>
      </c>
      <c r="P11" s="195">
        <f>VLOOKUP(A11,[3]Sheet1!$B:$Q,16,FALSE)</f>
        <v>13</v>
      </c>
      <c r="Q11" s="195">
        <f>VLOOKUP(A11,[8]Sheet1!$B:$R,17,FALSE)</f>
        <v>21</v>
      </c>
      <c r="R11" s="195">
        <f>VLOOKUP(C11,'6月'!A:D,4,FALSE)</f>
        <v>1</v>
      </c>
      <c r="S11" s="195">
        <f>VLOOKUP(C11,[9]sheet!$A:$S,19,FALSE)</f>
        <v>76</v>
      </c>
      <c r="T11" s="195" t="s">
        <v>626</v>
      </c>
      <c r="U11" s="425">
        <f t="shared" si="2"/>
        <v>132</v>
      </c>
      <c r="V11" s="426">
        <f t="shared" si="1"/>
        <v>168</v>
      </c>
      <c r="W11" s="425">
        <f t="shared" si="3"/>
        <v>1</v>
      </c>
      <c r="X11" s="426"/>
    </row>
    <row r="12">
      <c r="A12" s="199">
        <v>15042</v>
      </c>
      <c r="B12" s="423" t="s">
        <v>41</v>
      </c>
      <c r="C12" s="144" t="s">
        <v>362</v>
      </c>
      <c r="D12" s="424">
        <f t="shared" si="0"/>
        <v>300</v>
      </c>
      <c r="E12" s="424">
        <f>VLOOKUP(A12,[3]Sheet1!$B:$E,4,FALSE)</f>
        <v>300</v>
      </c>
      <c r="F12" s="424"/>
      <c r="G12" s="424"/>
      <c r="H12" s="424"/>
      <c r="I12" s="195">
        <v>0</v>
      </c>
      <c r="J12" s="195">
        <v>0</v>
      </c>
      <c r="K12" s="195">
        <v>6</v>
      </c>
      <c r="L12" s="195">
        <f>VLOOKUP(C12,[4]Sheet1!$A:$M,13,FALSE)</f>
        <v>19</v>
      </c>
      <c r="M12" s="195">
        <f>VLOOKUP(C12,[5]Sheet1!$A:$N,14,FALSE)</f>
        <v>7</v>
      </c>
      <c r="N12" s="195">
        <f>VLOOKUP(A12,[6]Sheet1!$B:$O,14,FALSE)</f>
        <v>10</v>
      </c>
      <c r="O12" s="195">
        <f>VLOOKUP(A12,[7]Sheet1!$B:$P,15,FALSE)</f>
        <v>12</v>
      </c>
      <c r="P12" s="195">
        <f>VLOOKUP(A12,[3]Sheet1!$B:$Q,16,FALSE)</f>
        <v>8</v>
      </c>
      <c r="Q12" s="195">
        <f>VLOOKUP(A12,[8]Sheet1!$B:$R,17,FALSE)</f>
        <v>168</v>
      </c>
      <c r="R12" s="195">
        <f>VLOOKUP(C12,'6月'!A:D,4,FALSE)</f>
        <v>0</v>
      </c>
      <c r="S12" s="195">
        <f>VLOOKUP(C12,[9]sheet!$A:$S,19,FALSE)</f>
        <v>64</v>
      </c>
      <c r="T12" s="195" t="s">
        <v>626</v>
      </c>
      <c r="U12" s="425">
        <f t="shared" si="2"/>
        <v>230</v>
      </c>
      <c r="V12" s="426">
        <f t="shared" si="1"/>
        <v>70</v>
      </c>
      <c r="W12" s="425">
        <f t="shared" si="3"/>
        <v>0</v>
      </c>
      <c r="X12" s="426"/>
    </row>
    <row r="13">
      <c r="A13" s="199">
        <v>32558</v>
      </c>
      <c r="B13" s="67" t="s">
        <v>293</v>
      </c>
      <c r="C13" s="144" t="s">
        <v>292</v>
      </c>
      <c r="D13" s="424">
        <f t="shared" si="0"/>
        <v>3600</v>
      </c>
      <c r="E13" s="424">
        <f>VLOOKUP(A13,[3]Sheet1!$B:$E,4,FALSE)</f>
        <v>3600</v>
      </c>
      <c r="F13" s="424"/>
      <c r="G13" s="424"/>
      <c r="H13" s="424"/>
      <c r="I13" s="195"/>
      <c r="J13" s="195"/>
      <c r="K13" s="195"/>
      <c r="L13" s="195"/>
      <c r="M13" s="195"/>
      <c r="N13" s="195">
        <f>VLOOKUP(A13,[6]Sheet1!$B:$O,14,FALSE)</f>
        <v>583</v>
      </c>
      <c r="O13" s="195">
        <f>VLOOKUP(A13,[7]Sheet1!$B:$P,15,FALSE)</f>
        <v>39</v>
      </c>
      <c r="P13" s="195">
        <f>VLOOKUP(A13,[3]Sheet1!$B:$Q,16,FALSE)</f>
        <v>14</v>
      </c>
      <c r="Q13" s="195">
        <f>VLOOKUP(A13,[8]Sheet1!$B:$R,17,FALSE)</f>
        <v>13</v>
      </c>
      <c r="R13" s="195">
        <f>VLOOKUP(C13,'6月'!A:D,4,FALSE)</f>
        <v>0</v>
      </c>
      <c r="S13" s="195">
        <f>VLOOKUP(C13,[9]sheet!$A:$S,19,FALSE)</f>
        <v>4</v>
      </c>
      <c r="T13" s="195">
        <v>2</v>
      </c>
      <c r="U13" s="425">
        <f t="shared" si="2"/>
        <v>649</v>
      </c>
      <c r="V13" s="426">
        <f t="shared" si="1"/>
        <v>2951</v>
      </c>
      <c r="W13" s="425">
        <f t="shared" si="3"/>
        <v>0</v>
      </c>
      <c r="X13" s="426"/>
    </row>
    <row r="14">
      <c r="A14" s="199">
        <v>32559</v>
      </c>
      <c r="B14" s="67" t="s">
        <v>295</v>
      </c>
      <c r="C14" s="144" t="s">
        <v>294</v>
      </c>
      <c r="D14" s="424">
        <f t="shared" si="0"/>
        <v>3600</v>
      </c>
      <c r="E14" s="424">
        <f>VLOOKUP(A14,[3]Sheet1!$B:$E,4,FALSE)</f>
        <v>3600</v>
      </c>
      <c r="F14" s="424"/>
      <c r="G14" s="424"/>
      <c r="H14" s="424"/>
      <c r="I14" s="195"/>
      <c r="J14" s="195"/>
      <c r="K14" s="195"/>
      <c r="L14" s="195"/>
      <c r="M14" s="195"/>
      <c r="N14" s="195">
        <f>VLOOKUP(A14,[6]Sheet1!$B:$O,14,FALSE)</f>
        <v>607</v>
      </c>
      <c r="O14" s="195">
        <f>VLOOKUP(A14,[7]Sheet1!$B:$P,15,FALSE)</f>
        <v>20</v>
      </c>
      <c r="P14" s="195">
        <f>VLOOKUP(A14,[3]Sheet1!$B:$Q,16,FALSE)</f>
        <v>2</v>
      </c>
      <c r="Q14" s="195">
        <f>VLOOKUP(A14,[8]Sheet1!$B:$R,17,FALSE)</f>
        <v>6</v>
      </c>
      <c r="R14" s="195">
        <f>VLOOKUP(C14,'6月'!A:D,4,FALSE)</f>
        <v>0</v>
      </c>
      <c r="S14" s="195">
        <f>VLOOKUP(C14,[9]sheet!$A:$S,19,FALSE)</f>
        <v>14</v>
      </c>
      <c r="T14" s="195" t="s">
        <v>626</v>
      </c>
      <c r="U14" s="425">
        <f t="shared" si="2"/>
        <v>635</v>
      </c>
      <c r="V14" s="426">
        <f t="shared" si="1"/>
        <v>2965</v>
      </c>
      <c r="W14" s="425">
        <f t="shared" si="3"/>
        <v>0</v>
      </c>
      <c r="X14" s="426"/>
    </row>
    <row r="15">
      <c r="A15" s="199">
        <v>32560</v>
      </c>
      <c r="B15" s="67" t="s">
        <v>297</v>
      </c>
      <c r="C15" s="144" t="s">
        <v>296</v>
      </c>
      <c r="D15" s="424">
        <f t="shared" si="0"/>
        <v>3200</v>
      </c>
      <c r="E15" s="424">
        <f>VLOOKUP(A15,[3]Sheet1!$B:$E,4,FALSE)</f>
        <v>3200</v>
      </c>
      <c r="F15" s="424"/>
      <c r="G15" s="424"/>
      <c r="H15" s="424"/>
      <c r="I15" s="195"/>
      <c r="J15" s="195"/>
      <c r="K15" s="195"/>
      <c r="L15" s="195"/>
      <c r="M15" s="195"/>
      <c r="N15" s="195">
        <f>VLOOKUP(A15,[6]Sheet1!$B:$O,14,FALSE)</f>
        <v>967</v>
      </c>
      <c r="O15" s="195">
        <f>VLOOKUP(A15,[7]Sheet1!$B:$P,15,FALSE)</f>
        <v>23</v>
      </c>
      <c r="P15" s="195">
        <f>VLOOKUP(A15,[3]Sheet1!$B:$Q,16,FALSE)</f>
        <v>4</v>
      </c>
      <c r="Q15" s="195">
        <f>VLOOKUP(A15,[8]Sheet1!$B:$R,17,FALSE)</f>
        <v>8</v>
      </c>
      <c r="R15" s="195">
        <f>VLOOKUP(C15,'6月'!A:D,4,FALSE)</f>
        <v>0</v>
      </c>
      <c r="S15" s="195">
        <f>VLOOKUP(C15,[9]sheet!$A:$S,19,FALSE)</f>
        <v>3</v>
      </c>
      <c r="T15" s="195" t="s">
        <v>626</v>
      </c>
      <c r="U15" s="425">
        <f t="shared" si="2"/>
        <v>1002</v>
      </c>
      <c r="V15" s="426">
        <f t="shared" si="1"/>
        <v>2198</v>
      </c>
      <c r="W15" s="425">
        <f t="shared" si="3"/>
        <v>0</v>
      </c>
      <c r="X15" s="426"/>
    </row>
    <row r="16">
      <c r="A16" s="199">
        <v>8151</v>
      </c>
      <c r="B16" s="423" t="s">
        <v>43</v>
      </c>
      <c r="C16" s="134" t="s">
        <v>42</v>
      </c>
      <c r="D16" s="424">
        <f t="shared" si="0"/>
        <v>500</v>
      </c>
      <c r="E16" s="424">
        <f>VLOOKUP(A16,[3]Sheet1!$B:$E,4,FALSE)</f>
        <v>500</v>
      </c>
      <c r="F16" s="424"/>
      <c r="G16" s="424"/>
      <c r="H16" s="424"/>
      <c r="I16" s="195">
        <v>0</v>
      </c>
      <c r="J16" s="195">
        <v>0</v>
      </c>
      <c r="K16" s="195">
        <v>14</v>
      </c>
      <c r="L16" s="195">
        <f>VLOOKUP(C16,[4]Sheet1!$A:$M,13,FALSE)</f>
        <v>59</v>
      </c>
      <c r="M16" s="195">
        <f>VLOOKUP(C16,[5]Sheet1!$A:$N,14,FALSE)</f>
        <v>3</v>
      </c>
      <c r="N16" s="195">
        <f>VLOOKUP(A16,[6]Sheet1!$B:$O,14,FALSE)</f>
        <v>2</v>
      </c>
      <c r="O16" s="195">
        <f>VLOOKUP(A16,[7]Sheet1!$B:$P,15,FALSE)</f>
        <v>197</v>
      </c>
      <c r="P16" s="195">
        <f>VLOOKUP(A16,[3]Sheet1!$B:$Q,16,FALSE)</f>
        <v>87</v>
      </c>
      <c r="Q16" s="195">
        <f>VLOOKUP(A16,[8]Sheet1!$B:$R,17,FALSE)</f>
        <v>138</v>
      </c>
      <c r="R16" s="195">
        <f>VLOOKUP(C16,'6月'!A:D,4,FALSE)</f>
        <v>4</v>
      </c>
      <c r="S16" s="195">
        <f>VLOOKUP(C16,[9]sheet!$A:$S,19,FALSE)</f>
        <v>0</v>
      </c>
      <c r="T16" s="195">
        <v>4</v>
      </c>
      <c r="U16" s="425">
        <f t="shared" si="2"/>
        <v>500</v>
      </c>
      <c r="V16" s="426">
        <f t="shared" si="1"/>
        <v>0</v>
      </c>
      <c r="W16" s="425">
        <f t="shared" si="3"/>
        <v>4</v>
      </c>
      <c r="X16" s="426"/>
    </row>
    <row r="17">
      <c r="A17" s="199">
        <v>8152</v>
      </c>
      <c r="B17" s="423" t="s">
        <v>45</v>
      </c>
      <c r="C17" s="134" t="s">
        <v>44</v>
      </c>
      <c r="D17" s="424">
        <f t="shared" si="0"/>
        <v>300</v>
      </c>
      <c r="E17" s="424">
        <f>VLOOKUP(A17,[3]Sheet1!$B:$E,4,FALSE)</f>
        <v>300</v>
      </c>
      <c r="F17" s="424"/>
      <c r="G17" s="424"/>
      <c r="H17" s="424"/>
      <c r="I17" s="195">
        <v>0</v>
      </c>
      <c r="J17" s="195">
        <v>1</v>
      </c>
      <c r="K17" s="195">
        <v>22</v>
      </c>
      <c r="L17" s="195">
        <f>VLOOKUP(C17,[4]Sheet1!$A:$M,13,FALSE)</f>
        <v>37</v>
      </c>
      <c r="M17" s="195">
        <f>VLOOKUP(C17,[5]Sheet1!$A:$N,14,FALSE)</f>
        <v>4</v>
      </c>
      <c r="N17" s="195">
        <f>VLOOKUP(A17,[6]Sheet1!$B:$O,14,FALSE)</f>
        <v>23</v>
      </c>
      <c r="O17" s="195">
        <f>VLOOKUP(A17,[7]Sheet1!$B:$P,15,FALSE)</f>
        <v>70</v>
      </c>
      <c r="P17" s="195">
        <f>VLOOKUP(A17,[3]Sheet1!$B:$Q,16,FALSE)</f>
        <v>39</v>
      </c>
      <c r="Q17" s="195">
        <f>VLOOKUP(A17,[8]Sheet1!$B:$R,17,FALSE)</f>
        <v>41</v>
      </c>
      <c r="R17" s="195">
        <f>VLOOKUP(C17,'6月'!A:D,4,FALSE)</f>
        <v>0</v>
      </c>
      <c r="S17" s="195">
        <f>VLOOKUP(C17,[9]sheet!$A:$S,19,FALSE)</f>
        <v>63</v>
      </c>
      <c r="T17" s="195" t="s">
        <v>626</v>
      </c>
      <c r="U17" s="425">
        <f t="shared" si="2"/>
        <v>237</v>
      </c>
      <c r="V17" s="426">
        <f t="shared" si="1"/>
        <v>63</v>
      </c>
      <c r="W17" s="425">
        <f t="shared" si="3"/>
        <v>0</v>
      </c>
      <c r="X17" s="426"/>
    </row>
    <row r="18">
      <c r="A18" s="199">
        <v>30794</v>
      </c>
      <c r="B18" s="423" t="s">
        <v>47</v>
      </c>
      <c r="C18" s="134" t="s">
        <v>46</v>
      </c>
      <c r="D18" s="424">
        <f t="shared" si="0"/>
        <v>5300</v>
      </c>
      <c r="E18" s="424">
        <f>VLOOKUP(A18,[3]Sheet1!$B:$E,4,FALSE)</f>
        <v>5300</v>
      </c>
      <c r="F18" s="424"/>
      <c r="G18" s="424"/>
      <c r="H18" s="424"/>
      <c r="I18" s="195">
        <v>0</v>
      </c>
      <c r="J18" s="195">
        <v>7</v>
      </c>
      <c r="K18" s="195">
        <v>55</v>
      </c>
      <c r="L18" s="195">
        <f>VLOOKUP(C18,[4]Sheet1!$A:$M,13,FALSE)</f>
        <v>133</v>
      </c>
      <c r="M18" s="195">
        <f>VLOOKUP(C18,[5]Sheet1!$A:$N,14,FALSE)</f>
        <v>14</v>
      </c>
      <c r="N18" s="195">
        <f>VLOOKUP(A18,[6]Sheet1!$B:$O,14,FALSE)</f>
        <v>6</v>
      </c>
      <c r="O18" s="195">
        <f>VLOOKUP(A18,[7]Sheet1!$B:$P,15,FALSE)</f>
        <v>96</v>
      </c>
      <c r="P18" s="195">
        <f>VLOOKUP(A18,[3]Sheet1!$B:$Q,16,FALSE)</f>
        <v>59</v>
      </c>
      <c r="Q18" s="195">
        <f>VLOOKUP(A18,[8]Sheet1!$B:$R,17,FALSE)</f>
        <v>695</v>
      </c>
      <c r="R18" s="195">
        <f>VLOOKUP(C18,'6月'!A:D,4,FALSE)</f>
        <v>5</v>
      </c>
      <c r="S18" s="195">
        <f>VLOOKUP(C18,[9]sheet!$A:$S,19,FALSE)</f>
        <v>110</v>
      </c>
      <c r="T18" s="195">
        <v>2</v>
      </c>
      <c r="U18" s="425">
        <f t="shared" si="2"/>
        <v>1065</v>
      </c>
      <c r="V18" s="426">
        <f t="shared" si="1"/>
        <v>4235</v>
      </c>
      <c r="W18" s="425">
        <f t="shared" si="3"/>
        <v>5</v>
      </c>
      <c r="X18" s="426"/>
    </row>
    <row r="19">
      <c r="A19" s="199">
        <v>6655</v>
      </c>
      <c r="B19" s="423" t="s">
        <v>49</v>
      </c>
      <c r="C19" s="134" t="s">
        <v>48</v>
      </c>
      <c r="D19" s="424">
        <f t="shared" si="0"/>
        <v>3000</v>
      </c>
      <c r="E19" s="424">
        <f>VLOOKUP(A19,[3]Sheet1!$B:$E,4,FALSE)</f>
        <v>3000</v>
      </c>
      <c r="F19" s="424"/>
      <c r="G19" s="424"/>
      <c r="H19" s="424"/>
      <c r="I19" s="195">
        <v>0</v>
      </c>
      <c r="J19" s="195">
        <v>8</v>
      </c>
      <c r="K19" s="195">
        <v>58</v>
      </c>
      <c r="L19" s="195">
        <f>VLOOKUP(C19,[4]Sheet1!$A:$M,13,FALSE)</f>
        <v>401</v>
      </c>
      <c r="M19" s="195">
        <f>VLOOKUP(C19,[5]Sheet1!$A:$N,14,FALSE)</f>
        <v>96</v>
      </c>
      <c r="N19" s="195">
        <f>VLOOKUP(A19,[6]Sheet1!$B:$O,14,FALSE)</f>
        <v>455</v>
      </c>
      <c r="O19" s="195">
        <f>VLOOKUP(A19,[7]Sheet1!$B:$P,15,FALSE)</f>
        <v>199</v>
      </c>
      <c r="P19" s="195">
        <f>VLOOKUP(A19,[3]Sheet1!$B:$Q,16,FALSE)</f>
        <v>171</v>
      </c>
      <c r="Q19" s="195">
        <f>VLOOKUP(A19,[8]Sheet1!$B:$R,17,FALSE)</f>
        <v>1317</v>
      </c>
      <c r="R19" s="195">
        <f>VLOOKUP(C19,'6月'!A:D,4,FALSE)</f>
        <v>2</v>
      </c>
      <c r="S19" s="195">
        <f>VLOOKUP(C19,[9]sheet!$A:$S,19,FALSE)</f>
        <v>295</v>
      </c>
      <c r="T19" s="195">
        <v>6</v>
      </c>
      <c r="U19" s="425">
        <f t="shared" si="2"/>
        <v>2705</v>
      </c>
      <c r="V19" s="426">
        <f t="shared" si="1"/>
        <v>295</v>
      </c>
      <c r="W19" s="425">
        <f t="shared" si="3"/>
        <v>2</v>
      </c>
      <c r="X19" s="426"/>
    </row>
    <row r="20" ht="15" customHeight="1">
      <c r="A20" s="199">
        <v>1751</v>
      </c>
      <c r="B20" s="423" t="s">
        <v>51</v>
      </c>
      <c r="C20" s="134" t="s">
        <v>50</v>
      </c>
      <c r="D20" s="424">
        <f t="shared" si="0"/>
        <v>5000</v>
      </c>
      <c r="E20" s="424">
        <f>VLOOKUP(A20,[3]Sheet1!$B:$E,4,FALSE)</f>
        <v>5000</v>
      </c>
      <c r="F20" s="424"/>
      <c r="G20" s="424"/>
      <c r="H20" s="424"/>
      <c r="I20" s="195">
        <v>0</v>
      </c>
      <c r="J20" s="195">
        <v>52</v>
      </c>
      <c r="K20" s="195">
        <v>187</v>
      </c>
      <c r="L20" s="195">
        <f>VLOOKUP(C20,[4]Sheet1!$A:$M,13,FALSE)</f>
        <v>803</v>
      </c>
      <c r="M20" s="195">
        <f>VLOOKUP(C20,[5]Sheet1!$A:$N,14,FALSE)</f>
        <v>202</v>
      </c>
      <c r="N20" s="195">
        <f>VLOOKUP(A20,[6]Sheet1!$B:$O,14,FALSE)</f>
        <v>936</v>
      </c>
      <c r="O20" s="195">
        <f>VLOOKUP(A20,[7]Sheet1!$B:$P,15,FALSE)</f>
        <v>972</v>
      </c>
      <c r="P20" s="195">
        <f>VLOOKUP(A20,[3]Sheet1!$B:$Q,16,FALSE)</f>
        <v>904</v>
      </c>
      <c r="Q20" s="195">
        <f>VLOOKUP(A20,[8]Sheet1!$B:$R,17,FALSE)</f>
        <v>517</v>
      </c>
      <c r="R20" s="195">
        <f>VLOOKUP(C20,'6月'!A:D,4,FALSE)</f>
        <v>13</v>
      </c>
      <c r="S20" s="195">
        <f>VLOOKUP(C20,[9]sheet!$A:$S,19,FALSE)</f>
        <v>3218</v>
      </c>
      <c r="T20" s="195">
        <v>14</v>
      </c>
      <c r="U20" s="425">
        <f t="shared" si="2"/>
        <v>4573</v>
      </c>
      <c r="V20" s="426">
        <f t="shared" si="1"/>
        <v>427</v>
      </c>
      <c r="W20" s="425">
        <f t="shared" si="3"/>
        <v>13</v>
      </c>
      <c r="X20" s="426"/>
    </row>
    <row r="21">
      <c r="A21" s="199">
        <v>5391</v>
      </c>
      <c r="B21" s="423" t="s">
        <v>57</v>
      </c>
      <c r="C21" s="144" t="s">
        <v>56</v>
      </c>
      <c r="D21" s="424">
        <f t="shared" si="0"/>
        <v>11000</v>
      </c>
      <c r="E21" s="424">
        <f>VLOOKUP(A21,[3]Sheet1!$B:$E,4,FALSE)</f>
        <v>11000</v>
      </c>
      <c r="F21" s="424"/>
      <c r="G21" s="424"/>
      <c r="H21" s="424"/>
      <c r="I21" s="195">
        <v>6</v>
      </c>
      <c r="J21" s="195">
        <v>1008</v>
      </c>
      <c r="K21" s="195">
        <v>255</v>
      </c>
      <c r="L21" s="195">
        <v>1081</v>
      </c>
      <c r="M21" s="195">
        <v>531</v>
      </c>
      <c r="N21" s="195">
        <f>VLOOKUP(A21,[6]Sheet1!$B:$O,14,FALSE)</f>
        <v>43</v>
      </c>
      <c r="O21" s="195">
        <f>VLOOKUP(A21,[7]Sheet1!$B:$P,15,FALSE)</f>
        <v>44</v>
      </c>
      <c r="P21" s="195">
        <f>VLOOKUP(A21,[3]Sheet1!$B:$Q,16,FALSE)</f>
        <v>1982</v>
      </c>
      <c r="Q21" s="195">
        <f>VLOOKUP(A21,[8]Sheet1!$B:$R,17,FALSE)</f>
        <v>41</v>
      </c>
      <c r="R21" s="195">
        <f>VLOOKUP(C21,'6月'!A:D,4,FALSE)</f>
        <v>0</v>
      </c>
      <c r="S21" s="195">
        <v>49</v>
      </c>
      <c r="T21" s="195">
        <v>2</v>
      </c>
      <c r="U21" s="425">
        <f t="shared" si="2"/>
        <v>4991</v>
      </c>
      <c r="V21" s="426">
        <f t="shared" si="1"/>
        <v>6009</v>
      </c>
      <c r="W21" s="425">
        <f t="shared" si="3"/>
        <v>0</v>
      </c>
      <c r="X21" s="426"/>
    </row>
    <row r="22">
      <c r="A22" s="199">
        <v>2398</v>
      </c>
      <c r="B22" s="423" t="s">
        <v>53</v>
      </c>
      <c r="C22" s="144" t="s">
        <v>52</v>
      </c>
      <c r="D22" s="424">
        <f t="shared" si="0"/>
        <v>13000</v>
      </c>
      <c r="E22" s="424">
        <f>VLOOKUP(A22,[3]Sheet1!$B:$E,4,FALSE)</f>
        <v>13000</v>
      </c>
      <c r="F22" s="424"/>
      <c r="G22" s="424"/>
      <c r="H22" s="424"/>
      <c r="I22" s="195">
        <v>9</v>
      </c>
      <c r="J22" s="195">
        <v>2490</v>
      </c>
      <c r="K22" s="195">
        <v>633</v>
      </c>
      <c r="L22" s="195">
        <f>VLOOKUP(C22,[4]Sheet1!$A:$M,13,FALSE)</f>
        <v>1860</v>
      </c>
      <c r="M22" s="195">
        <f>VLOOKUP(C22,[5]Sheet1!$A:$N,14,FALSE)</f>
        <v>1078</v>
      </c>
      <c r="N22" s="195">
        <f>VLOOKUP(A22,[6]Sheet1!$B:$O,14,FALSE)</f>
        <v>57</v>
      </c>
      <c r="O22" s="195">
        <f>VLOOKUP(A22,[7]Sheet1!$B:$P,15,FALSE)</f>
        <v>73</v>
      </c>
      <c r="P22" s="195">
        <f>VLOOKUP(A22,[3]Sheet1!$B:$Q,16,FALSE)</f>
        <v>4548</v>
      </c>
      <c r="Q22" s="195">
        <f>VLOOKUP(A22,[8]Sheet1!$B:$R,17,FALSE)</f>
        <v>90</v>
      </c>
      <c r="R22" s="195">
        <f>VLOOKUP(C22,'6月'!A:D,4,FALSE)</f>
        <v>1</v>
      </c>
      <c r="S22" s="195">
        <f>VLOOKUP(C22,[9]sheet!$A:$S,19,FALSE)</f>
        <v>138</v>
      </c>
      <c r="T22" s="195">
        <v>1</v>
      </c>
      <c r="U22" s="425">
        <f t="shared" si="2"/>
        <v>10838</v>
      </c>
      <c r="V22" s="426">
        <f t="shared" si="1"/>
        <v>2162</v>
      </c>
      <c r="W22" s="425">
        <f t="shared" si="3"/>
        <v>1</v>
      </c>
      <c r="X22" s="426"/>
    </row>
    <row r="23">
      <c r="A23" s="199">
        <v>1537</v>
      </c>
      <c r="B23" s="423" t="s">
        <v>55</v>
      </c>
      <c r="C23" s="134" t="s">
        <v>54</v>
      </c>
      <c r="D23" s="424">
        <f t="shared" si="0"/>
        <v>9000</v>
      </c>
      <c r="E23" s="424">
        <f>VLOOKUP(A23,[3]Sheet1!$B:$E,4,FALSE)</f>
        <v>9000</v>
      </c>
      <c r="F23" s="424"/>
      <c r="G23" s="424"/>
      <c r="H23" s="424"/>
      <c r="I23" s="195">
        <v>5</v>
      </c>
      <c r="J23" s="195">
        <v>1061</v>
      </c>
      <c r="K23" s="195">
        <v>189</v>
      </c>
      <c r="L23" s="195">
        <f>VLOOKUP(C23,[4]Sheet1!$A:$M,13,FALSE)</f>
        <v>1066</v>
      </c>
      <c r="M23" s="195">
        <f>VLOOKUP(C23,[5]Sheet1!$A:$N,14,FALSE)</f>
        <v>1020</v>
      </c>
      <c r="N23" s="195">
        <f>VLOOKUP(A23,[6]Sheet1!$B:$O,14,FALSE)</f>
        <v>24</v>
      </c>
      <c r="O23" s="195">
        <f>VLOOKUP(A23,[7]Sheet1!$B:$P,15,FALSE)</f>
        <v>25</v>
      </c>
      <c r="P23" s="195">
        <f>VLOOKUP(A23,[3]Sheet1!$B:$Q,16,FALSE)</f>
        <v>2146</v>
      </c>
      <c r="Q23" s="195">
        <f>VLOOKUP(A23,[8]Sheet1!$B:$R,17,FALSE)</f>
        <v>22</v>
      </c>
      <c r="R23" s="195">
        <f>VLOOKUP(C23,'6月'!A:D,4,FALSE)</f>
        <v>0</v>
      </c>
      <c r="S23" s="195">
        <f>VLOOKUP(C23,[9]sheet!$A:$S,19,FALSE)</f>
        <v>32</v>
      </c>
      <c r="T23" s="195">
        <v>1</v>
      </c>
      <c r="U23" s="425">
        <f t="shared" si="2"/>
        <v>5558</v>
      </c>
      <c r="V23" s="426">
        <f t="shared" si="1"/>
        <v>3442</v>
      </c>
      <c r="W23" s="425">
        <f t="shared" si="3"/>
        <v>0</v>
      </c>
      <c r="X23" s="426"/>
    </row>
    <row r="24">
      <c r="A24" s="199">
        <v>5392</v>
      </c>
      <c r="B24" s="423" t="s">
        <v>59</v>
      </c>
      <c r="C24" s="134" t="s">
        <v>335</v>
      </c>
      <c r="D24" s="424">
        <f t="shared" si="0"/>
        <v>4800</v>
      </c>
      <c r="E24" s="424">
        <f>VLOOKUP(A24,[3]Sheet1!$B:$E,4,FALSE)</f>
        <v>4800</v>
      </c>
      <c r="F24" s="424"/>
      <c r="G24" s="424"/>
      <c r="H24" s="424"/>
      <c r="I24" s="195">
        <v>13</v>
      </c>
      <c r="J24" s="195">
        <v>426</v>
      </c>
      <c r="K24" s="195">
        <v>140</v>
      </c>
      <c r="L24" s="195">
        <f>VLOOKUP(C24,[4]Sheet1!$A:$M,13,FALSE)</f>
        <v>270</v>
      </c>
      <c r="M24" s="195">
        <f>VLOOKUP(C24,[5]Sheet1!$A:$N,14,FALSE)</f>
        <v>182</v>
      </c>
      <c r="N24" s="195">
        <f>VLOOKUP(A24,[6]Sheet1!$B:$O,14,FALSE)</f>
        <v>52</v>
      </c>
      <c r="O24" s="195">
        <f>VLOOKUP(A24,[7]Sheet1!$B:$P,15,FALSE)</f>
        <v>33</v>
      </c>
      <c r="P24" s="195">
        <f>VLOOKUP(A24,[3]Sheet1!$B:$Q,16,FALSE)</f>
        <v>520</v>
      </c>
      <c r="Q24" s="195">
        <f>VLOOKUP(A24,[8]Sheet1!$B:$R,17,FALSE)</f>
        <v>35</v>
      </c>
      <c r="R24" s="195"/>
      <c r="S24" s="195">
        <f>VLOOKUP(C24,[9]sheet!$A:$S,19,FALSE)</f>
        <v>30</v>
      </c>
      <c r="T24" s="195" t="s">
        <v>626</v>
      </c>
      <c r="U24" s="425">
        <f t="shared" si="2"/>
        <v>1671</v>
      </c>
      <c r="V24" s="426">
        <f t="shared" si="1"/>
        <v>3129</v>
      </c>
      <c r="W24" s="425">
        <f t="shared" si="3"/>
        <v>0</v>
      </c>
      <c r="X24" s="426"/>
    </row>
    <row r="25">
      <c r="A25" s="199">
        <v>5393</v>
      </c>
      <c r="B25" s="423" t="s">
        <v>61</v>
      </c>
      <c r="C25" s="134" t="s">
        <v>336</v>
      </c>
      <c r="D25" s="424">
        <f t="shared" si="0"/>
        <v>11000</v>
      </c>
      <c r="E25" s="424">
        <f>VLOOKUP(A25,[3]Sheet1!$B:$E,4,FALSE)</f>
        <v>11000</v>
      </c>
      <c r="F25" s="424"/>
      <c r="G25" s="424"/>
      <c r="H25" s="424"/>
      <c r="I25" s="195">
        <v>8</v>
      </c>
      <c r="J25" s="195">
        <v>1632</v>
      </c>
      <c r="K25" s="195">
        <v>435</v>
      </c>
      <c r="L25" s="195">
        <f>VLOOKUP(C25,[4]Sheet1!$A:$M,13,FALSE)</f>
        <v>2252</v>
      </c>
      <c r="M25" s="195">
        <f>VLOOKUP(C25,[5]Sheet1!$A:$N,14,FALSE)</f>
        <v>1070</v>
      </c>
      <c r="N25" s="195">
        <f>VLOOKUP(A25,[6]Sheet1!$B:$O,14,FALSE)</f>
        <v>42</v>
      </c>
      <c r="O25" s="195">
        <f>VLOOKUP(A25,[7]Sheet1!$B:$P,15,FALSE)</f>
        <v>37</v>
      </c>
      <c r="P25" s="195">
        <f>VLOOKUP(A25,[3]Sheet1!$B:$Q,16,FALSE)</f>
        <v>3534</v>
      </c>
      <c r="Q25" s="195">
        <f>VLOOKUP(A25,[8]Sheet1!$B:$R,17,FALSE)</f>
        <v>14</v>
      </c>
      <c r="R25" s="195"/>
      <c r="S25" s="195">
        <f>VLOOKUP(C25,[9]sheet!$A:$S,19,FALSE)</f>
        <v>40</v>
      </c>
      <c r="T25" s="195">
        <v>1</v>
      </c>
      <c r="U25" s="425">
        <f t="shared" si="2"/>
        <v>9024</v>
      </c>
      <c r="V25" s="426">
        <f t="shared" si="1"/>
        <v>1976</v>
      </c>
      <c r="W25" s="425">
        <f t="shared" si="3"/>
        <v>0</v>
      </c>
      <c r="X25" s="426"/>
    </row>
    <row r="26">
      <c r="A26" s="199">
        <v>31489</v>
      </c>
      <c r="B26" s="427" t="s">
        <v>63</v>
      </c>
      <c r="C26" s="144" t="s">
        <v>400</v>
      </c>
      <c r="D26" s="424">
        <f t="shared" si="0"/>
        <v>1500</v>
      </c>
      <c r="E26" s="424">
        <f>VLOOKUP(A26,[3]Sheet1!$B:$E,4,FALSE)</f>
        <v>1500</v>
      </c>
      <c r="F26" s="424"/>
      <c r="G26" s="424"/>
      <c r="H26" s="424"/>
      <c r="I26" s="195"/>
      <c r="J26" s="195">
        <v>199</v>
      </c>
      <c r="K26" s="195">
        <v>93</v>
      </c>
      <c r="L26" s="195">
        <f>VLOOKUP(C26,[4]Sheet1!$A:$M,13,FALSE)</f>
        <v>28</v>
      </c>
      <c r="M26" s="195">
        <f>VLOOKUP(C26,[5]Sheet1!$A:$N,14,FALSE)</f>
        <v>23</v>
      </c>
      <c r="N26" s="195">
        <f>VLOOKUP(A26,[6]Sheet1!$B:$O,14,FALSE)</f>
        <v>6</v>
      </c>
      <c r="O26" s="195">
        <f>VLOOKUP(A26,[7]Sheet1!$B:$P,15,FALSE)</f>
        <v>3</v>
      </c>
      <c r="P26" s="195">
        <f>VLOOKUP(A26,[3]Sheet1!$B:$Q,16,FALSE)</f>
        <v>3</v>
      </c>
      <c r="Q26" s="195">
        <f>VLOOKUP(A26,[8]Sheet1!$B:$R,17,FALSE)</f>
        <v>7</v>
      </c>
      <c r="R26" s="195">
        <f>VLOOKUP(C26,'6月'!A:D,4,FALSE)</f>
        <v>0</v>
      </c>
      <c r="S26" s="195">
        <f>VLOOKUP(C26,[9]sheet!$A:$S,19,FALSE)</f>
        <v>14</v>
      </c>
      <c r="T26" s="195" t="s">
        <v>626</v>
      </c>
      <c r="U26" s="425">
        <f t="shared" si="2"/>
        <v>362</v>
      </c>
      <c r="V26" s="426">
        <f t="shared" si="1"/>
        <v>1138</v>
      </c>
      <c r="W26" s="425">
        <f t="shared" si="3"/>
        <v>0</v>
      </c>
      <c r="X26" s="426"/>
    </row>
    <row r="27">
      <c r="A27" s="199">
        <v>31490</v>
      </c>
      <c r="B27" s="427" t="s">
        <v>65</v>
      </c>
      <c r="C27" s="144" t="s">
        <v>401</v>
      </c>
      <c r="D27" s="424">
        <f t="shared" si="0"/>
        <v>1500</v>
      </c>
      <c r="E27" s="424">
        <f>VLOOKUP(A27,[3]Sheet1!$B:$E,4,FALSE)</f>
        <v>1500</v>
      </c>
      <c r="F27" s="424"/>
      <c r="G27" s="424"/>
      <c r="H27" s="424"/>
      <c r="I27" s="195"/>
      <c r="J27" s="195">
        <v>36</v>
      </c>
      <c r="K27" s="195">
        <v>6</v>
      </c>
      <c r="L27" s="195">
        <f>VLOOKUP(C27,[4]Sheet1!$A:$M,13,FALSE)</f>
        <v>2</v>
      </c>
      <c r="M27" s="195">
        <f>VLOOKUP(C27,[5]Sheet1!$A:$N,14,FALSE)</f>
        <v>3</v>
      </c>
      <c r="N27" s="195">
        <f>VLOOKUP(A27,[6]Sheet1!$B:$O,14,FALSE)</f>
        <v>0</v>
      </c>
      <c r="O27" s="195">
        <f>VLOOKUP(A27,[7]Sheet1!$B:$P,15,FALSE)</f>
        <v>0</v>
      </c>
      <c r="P27" s="195">
        <f>VLOOKUP(A27,[3]Sheet1!$B:$Q,16,FALSE)</f>
        <v>0</v>
      </c>
      <c r="Q27" s="195">
        <f>VLOOKUP(A27,[8]Sheet1!$B:$R,17,FALSE)</f>
        <v>1</v>
      </c>
      <c r="R27" s="195"/>
      <c r="S27" s="195">
        <f>VLOOKUP(C27,[9]sheet!$A:$S,19,FALSE)</f>
        <v>3</v>
      </c>
      <c r="T27" s="195" t="s">
        <v>626</v>
      </c>
      <c r="U27" s="425">
        <f t="shared" si="2"/>
        <v>48</v>
      </c>
      <c r="V27" s="426">
        <f t="shared" si="1"/>
        <v>1452</v>
      </c>
      <c r="W27" s="425">
        <f t="shared" si="3"/>
        <v>0</v>
      </c>
      <c r="X27" s="426"/>
    </row>
    <row r="28">
      <c r="A28" s="199">
        <v>8074</v>
      </c>
      <c r="B28" s="423" t="s">
        <v>67</v>
      </c>
      <c r="C28" s="134" t="s">
        <v>66</v>
      </c>
      <c r="D28" s="424">
        <f t="shared" si="0"/>
        <v>6000</v>
      </c>
      <c r="E28" s="424">
        <f>VLOOKUP(A28,[3]Sheet1!$B:$E,4,FALSE)</f>
        <v>6000</v>
      </c>
      <c r="F28" s="424"/>
      <c r="G28" s="424"/>
      <c r="H28" s="424"/>
      <c r="I28" s="195">
        <v>1</v>
      </c>
      <c r="J28" s="195">
        <v>56</v>
      </c>
      <c r="K28" s="195">
        <v>6</v>
      </c>
      <c r="L28" s="195">
        <f>VLOOKUP(C28,[4]Sheet1!$A:$M,13,FALSE)</f>
        <v>41</v>
      </c>
      <c r="M28" s="195">
        <f>VLOOKUP(C28,[5]Sheet1!$A:$N,14,FALSE)</f>
        <v>4</v>
      </c>
      <c r="N28" s="195">
        <f>VLOOKUP(A28,[6]Sheet1!$B:$O,14,FALSE)</f>
        <v>44</v>
      </c>
      <c r="O28" s="195">
        <f>VLOOKUP(A28,[7]Sheet1!$B:$P,15,FALSE)</f>
        <v>848</v>
      </c>
      <c r="P28" s="195">
        <f>VLOOKUP(A28,[3]Sheet1!$B:$Q,16,FALSE)</f>
        <v>0</v>
      </c>
      <c r="Q28" s="195">
        <f>VLOOKUP(A28,[8]Sheet1!$B:$R,17,FALSE)</f>
        <v>5000</v>
      </c>
      <c r="R28" s="195">
        <f>VLOOKUP(C28,'6月'!A:D,4,FALSE)</f>
        <v>278</v>
      </c>
      <c r="S28" s="195">
        <f>VLOOKUP(C28,[9]sheet!$A:$S,19,FALSE)</f>
        <v>0</v>
      </c>
      <c r="T28" s="195">
        <v>436</v>
      </c>
      <c r="U28" s="425">
        <f t="shared" si="2"/>
        <v>6000</v>
      </c>
      <c r="V28" s="426">
        <f t="shared" si="1"/>
        <v>0</v>
      </c>
      <c r="W28" s="425">
        <f t="shared" si="3"/>
        <v>278</v>
      </c>
      <c r="X28" s="426"/>
    </row>
    <row r="29">
      <c r="A29" s="199">
        <v>15719</v>
      </c>
      <c r="B29" s="423" t="s">
        <v>69</v>
      </c>
      <c r="C29" s="134" t="s">
        <v>364</v>
      </c>
      <c r="D29" s="424">
        <f t="shared" si="0"/>
        <v>300</v>
      </c>
      <c r="E29" s="424">
        <f>VLOOKUP(A29,[3]Sheet1!$B:$E,4,FALSE)</f>
        <v>300</v>
      </c>
      <c r="F29" s="424"/>
      <c r="G29" s="424"/>
      <c r="H29" s="424"/>
      <c r="I29" s="195">
        <v>1</v>
      </c>
      <c r="J29" s="195">
        <v>9</v>
      </c>
      <c r="K29" s="195">
        <v>1</v>
      </c>
      <c r="L29" s="195">
        <f>VLOOKUP(C29,[4]Sheet1!$A:$M,13,FALSE)</f>
        <v>11</v>
      </c>
      <c r="M29" s="195">
        <f>VLOOKUP(C29,[5]Sheet1!$A:$N,14,FALSE)</f>
        <v>1</v>
      </c>
      <c r="N29" s="195">
        <f>VLOOKUP(A29,[6]Sheet1!$B:$O,14,FALSE)</f>
        <v>6</v>
      </c>
      <c r="O29" s="195">
        <f>VLOOKUP(A29,[7]Sheet1!$B:$P,15,FALSE)</f>
        <v>165</v>
      </c>
      <c r="P29" s="195">
        <f>VLOOKUP(A29,[3]Sheet1!$B:$Q,16,FALSE)</f>
        <v>75</v>
      </c>
      <c r="Q29" s="195">
        <f>VLOOKUP(A29,[8]Sheet1!$B:$R,17,FALSE)</f>
        <v>31</v>
      </c>
      <c r="R29" s="195">
        <f>VLOOKUP(C29,'6月'!A:D,4,FALSE)</f>
        <v>14</v>
      </c>
      <c r="S29" s="195">
        <f>VLOOKUP(C29,[9]sheet!$A:$S,19,FALSE)</f>
        <v>165</v>
      </c>
      <c r="T29" s="195">
        <v>31</v>
      </c>
      <c r="U29" s="425">
        <f t="shared" si="2"/>
        <v>300</v>
      </c>
      <c r="V29" s="426">
        <f t="shared" si="1"/>
        <v>0</v>
      </c>
      <c r="W29" s="425">
        <f t="shared" si="3"/>
        <v>14</v>
      </c>
      <c r="X29" s="426"/>
    </row>
    <row r="30">
      <c r="A30" s="199">
        <v>17465</v>
      </c>
      <c r="B30" s="423" t="s">
        <v>414</v>
      </c>
      <c r="C30" s="54" t="s">
        <v>363</v>
      </c>
      <c r="D30" s="424">
        <f t="shared" si="0"/>
        <v>2000</v>
      </c>
      <c r="E30" s="424">
        <f>VLOOKUP(A30,[3]Sheet1!$B:$E,4,FALSE)</f>
        <v>2000</v>
      </c>
      <c r="F30" s="424"/>
      <c r="G30" s="424"/>
      <c r="H30" s="424"/>
      <c r="I30" s="195">
        <v>1</v>
      </c>
      <c r="J30" s="195">
        <v>12</v>
      </c>
      <c r="K30" s="195">
        <v>0</v>
      </c>
      <c r="L30" s="195">
        <f>VLOOKUP(C30,[4]Sheet1!$A:$M,13,FALSE)</f>
        <v>2</v>
      </c>
      <c r="M30" s="195">
        <f>VLOOKUP(C30,[5]Sheet1!$A:$N,14,FALSE)</f>
        <v>0</v>
      </c>
      <c r="N30" s="195">
        <f>VLOOKUP(A30,[6]Sheet1!$B:$O,14,FALSE)</f>
        <v>7</v>
      </c>
      <c r="O30" s="195">
        <f>VLOOKUP(A30,[7]Sheet1!$B:$P,15,FALSE)</f>
        <v>178</v>
      </c>
      <c r="P30" s="195">
        <f>VLOOKUP(A30,[3]Sheet1!$B:$Q,16,FALSE)</f>
        <v>0</v>
      </c>
      <c r="Q30" s="195">
        <f>VLOOKUP(A30,[8]Sheet1!$B:$R,17,FALSE)</f>
        <v>1524</v>
      </c>
      <c r="R30" s="195">
        <f>VLOOKUP(C30,'6月'!A:D,4,FALSE)</f>
        <v>6</v>
      </c>
      <c r="S30" s="195">
        <f>VLOOKUP(C30,[9]sheet!$A:$S,19,FALSE)</f>
        <v>268</v>
      </c>
      <c r="T30" s="195">
        <v>6</v>
      </c>
      <c r="U30" s="425">
        <f t="shared" si="2"/>
        <v>1724</v>
      </c>
      <c r="V30" s="426">
        <f t="shared" si="1"/>
        <v>276</v>
      </c>
      <c r="W30" s="425">
        <f t="shared" si="3"/>
        <v>6</v>
      </c>
      <c r="X30" s="426"/>
    </row>
    <row r="31">
      <c r="A31" s="199">
        <v>6667</v>
      </c>
      <c r="B31" s="423" t="s">
        <v>73</v>
      </c>
      <c r="C31" s="134" t="s">
        <v>72</v>
      </c>
      <c r="D31" s="424">
        <f t="shared" si="0"/>
        <v>300</v>
      </c>
      <c r="E31" s="424">
        <f>VLOOKUP(A31,[3]Sheet1!$B:$E,4,FALSE)</f>
        <v>300</v>
      </c>
      <c r="F31" s="424"/>
      <c r="G31" s="424"/>
      <c r="H31" s="424"/>
      <c r="I31" s="195">
        <v>0</v>
      </c>
      <c r="J31" s="195">
        <v>8</v>
      </c>
      <c r="K31" s="195">
        <v>4</v>
      </c>
      <c r="L31" s="195">
        <f>VLOOKUP(C31,[4]Sheet1!$A:$M,13,FALSE)</f>
        <v>8</v>
      </c>
      <c r="M31" s="195">
        <f>VLOOKUP(C31,[5]Sheet1!$A:$N,14,FALSE)</f>
        <v>1</v>
      </c>
      <c r="N31" s="195">
        <f>VLOOKUP(A31,[6]Sheet1!$B:$O,14,FALSE)</f>
        <v>1</v>
      </c>
      <c r="O31" s="195">
        <f>VLOOKUP(A31,[7]Sheet1!$B:$P,15,FALSE)</f>
        <v>7</v>
      </c>
      <c r="P31" s="195">
        <f>VLOOKUP(A31,[3]Sheet1!$B:$Q,16,FALSE)</f>
        <v>4</v>
      </c>
      <c r="Q31" s="195">
        <f>VLOOKUP(A31,[8]Sheet1!$B:$R,17,FALSE)</f>
        <v>11</v>
      </c>
      <c r="R31" s="195">
        <f>VLOOKUP(C31,'6月'!A:D,4,FALSE)</f>
        <v>0</v>
      </c>
      <c r="S31" s="195">
        <f>VLOOKUP(C31,[9]sheet!$A:$S,19,FALSE)</f>
        <v>15</v>
      </c>
      <c r="T31" s="195" t="s">
        <v>626</v>
      </c>
      <c r="U31" s="425">
        <f t="shared" si="2"/>
        <v>44</v>
      </c>
      <c r="V31" s="426">
        <f t="shared" si="1"/>
        <v>256</v>
      </c>
      <c r="W31" s="425">
        <f t="shared" si="3"/>
        <v>0</v>
      </c>
      <c r="X31" s="426"/>
    </row>
    <row r="32">
      <c r="A32" s="199">
        <v>16459</v>
      </c>
      <c r="B32" s="423" t="s">
        <v>75</v>
      </c>
      <c r="C32" s="134" t="s">
        <v>74</v>
      </c>
      <c r="D32" s="424">
        <f t="shared" si="0"/>
        <v>300</v>
      </c>
      <c r="E32" s="424">
        <f>VLOOKUP(A32,[3]Sheet1!$B:$E,4,FALSE)</f>
        <v>300</v>
      </c>
      <c r="F32" s="424"/>
      <c r="G32" s="424"/>
      <c r="H32" s="424"/>
      <c r="I32" s="195">
        <v>0</v>
      </c>
      <c r="J32" s="195">
        <v>15</v>
      </c>
      <c r="K32" s="195">
        <v>4</v>
      </c>
      <c r="L32" s="195">
        <f>VLOOKUP(C32,[4]Sheet1!$A:$M,13,FALSE)</f>
        <v>15</v>
      </c>
      <c r="M32" s="195">
        <f>VLOOKUP(C32,[5]Sheet1!$A:$N,14,FALSE)</f>
        <v>4</v>
      </c>
      <c r="N32" s="195">
        <f>VLOOKUP(A32,[6]Sheet1!$B:$O,14,FALSE)</f>
        <v>20</v>
      </c>
      <c r="O32" s="195">
        <f>VLOOKUP(A32,[7]Sheet1!$B:$P,15,FALSE)</f>
        <v>40</v>
      </c>
      <c r="P32" s="195">
        <f>VLOOKUP(A32,[3]Sheet1!$B:$Q,16,FALSE)</f>
        <v>32</v>
      </c>
      <c r="Q32" s="195">
        <f>VLOOKUP(A32,[8]Sheet1!$B:$R,17,FALSE)</f>
        <v>35</v>
      </c>
      <c r="R32" s="195">
        <f>VLOOKUP(C32,'6月'!A:D,4,FALSE)</f>
        <v>0</v>
      </c>
      <c r="S32" s="195">
        <f>VLOOKUP(C32,[9]sheet!$A:$S,19,FALSE)</f>
        <v>37</v>
      </c>
      <c r="T32" s="195">
        <v>2</v>
      </c>
      <c r="U32" s="425">
        <f t="shared" si="2"/>
        <v>165</v>
      </c>
      <c r="V32" s="426">
        <f t="shared" si="1"/>
        <v>135</v>
      </c>
      <c r="W32" s="425">
        <f t="shared" si="3"/>
        <v>0</v>
      </c>
      <c r="X32" s="426"/>
    </row>
    <row r="33">
      <c r="A33" s="199">
        <v>16460</v>
      </c>
      <c r="B33" s="423" t="s">
        <v>77</v>
      </c>
      <c r="C33" s="134" t="s">
        <v>76</v>
      </c>
      <c r="D33" s="424">
        <f t="shared" si="0"/>
        <v>200</v>
      </c>
      <c r="E33" s="424">
        <f>VLOOKUP(A33,[3]Sheet1!$B:$E,4,FALSE)</f>
        <v>200</v>
      </c>
      <c r="F33" s="424"/>
      <c r="G33" s="424"/>
      <c r="H33" s="424"/>
      <c r="I33" s="195">
        <v>1</v>
      </c>
      <c r="J33" s="195">
        <v>4</v>
      </c>
      <c r="K33" s="195">
        <v>7</v>
      </c>
      <c r="L33" s="195">
        <f>VLOOKUP(C33,[4]Sheet1!$A:$M,13,FALSE)</f>
        <v>11</v>
      </c>
      <c r="M33" s="195">
        <f>VLOOKUP(C33,[5]Sheet1!$A:$N,14,FALSE)</f>
        <v>5</v>
      </c>
      <c r="N33" s="195">
        <f>VLOOKUP(A33,[6]Sheet1!$B:$O,14,FALSE)</f>
        <v>5</v>
      </c>
      <c r="O33" s="195">
        <f>VLOOKUP(A33,[7]Sheet1!$B:$P,15,FALSE)</f>
        <v>31</v>
      </c>
      <c r="P33" s="195">
        <f>VLOOKUP(A33,[3]Sheet1!$B:$Q,16,FALSE)</f>
        <v>28</v>
      </c>
      <c r="Q33" s="195">
        <f>VLOOKUP(A33,[8]Sheet1!$B:$R,17,FALSE)</f>
        <v>36</v>
      </c>
      <c r="R33" s="195">
        <f>VLOOKUP(C33,'6月'!A:D,4,FALSE)</f>
        <v>0</v>
      </c>
      <c r="S33" s="195">
        <f>VLOOKUP(C33,[9]sheet!$A:$S,19,FALSE)</f>
        <v>65</v>
      </c>
      <c r="T33" s="195" t="s">
        <v>626</v>
      </c>
      <c r="U33" s="425">
        <f t="shared" si="2"/>
        <v>128</v>
      </c>
      <c r="V33" s="426">
        <f t="shared" si="1"/>
        <v>72</v>
      </c>
      <c r="W33" s="425">
        <f t="shared" si="3"/>
        <v>0</v>
      </c>
      <c r="X33" s="426"/>
    </row>
    <row r="34">
      <c r="A34" s="199">
        <v>5238</v>
      </c>
      <c r="B34" s="423" t="s">
        <v>79</v>
      </c>
      <c r="C34" s="134" t="s">
        <v>78</v>
      </c>
      <c r="D34" s="424">
        <f t="shared" si="0"/>
        <v>3000</v>
      </c>
      <c r="E34" s="424">
        <f>VLOOKUP(A34,[3]Sheet1!$B:$E,4,FALSE)</f>
        <v>3000</v>
      </c>
      <c r="F34" s="424"/>
      <c r="G34" s="424"/>
      <c r="H34" s="424"/>
      <c r="I34" s="195">
        <v>2</v>
      </c>
      <c r="J34" s="195">
        <v>6</v>
      </c>
      <c r="K34" s="195">
        <v>0</v>
      </c>
      <c r="L34" s="195">
        <f>VLOOKUP(C34,[4]Sheet1!$A:$M,13,FALSE)</f>
        <v>9</v>
      </c>
      <c r="M34" s="195">
        <f>VLOOKUP(C34,[5]Sheet1!$A:$N,14,FALSE)</f>
        <v>3</v>
      </c>
      <c r="N34" s="195">
        <f>VLOOKUP(A34,[6]Sheet1!$B:$O,14,FALSE)</f>
        <v>4</v>
      </c>
      <c r="O34" s="195">
        <f>VLOOKUP(A34,[7]Sheet1!$B:$P,15,FALSE)</f>
        <v>249</v>
      </c>
      <c r="P34" s="195">
        <f>VLOOKUP(A34,[3]Sheet1!$B:$Q,16,FALSE)</f>
        <v>236</v>
      </c>
      <c r="Q34" s="195">
        <f>VLOOKUP(A34,[8]Sheet1!$B:$R,17,FALSE)</f>
        <v>2238</v>
      </c>
      <c r="R34" s="195">
        <f>VLOOKUP(C34,'6月'!A:D,4,FALSE)</f>
        <v>1</v>
      </c>
      <c r="S34" s="195">
        <f>VLOOKUP(C34,[9]sheet!$A:$S,19,FALSE)</f>
        <v>253</v>
      </c>
      <c r="T34" s="195">
        <v>1</v>
      </c>
      <c r="U34" s="425">
        <f t="shared" si="2"/>
        <v>2747</v>
      </c>
      <c r="V34" s="426">
        <f t="shared" si="1"/>
        <v>253</v>
      </c>
      <c r="W34" s="425">
        <f t="shared" si="3"/>
        <v>1</v>
      </c>
      <c r="X34" s="426"/>
    </row>
    <row r="35">
      <c r="A35" s="199">
        <v>5239</v>
      </c>
      <c r="B35" s="423" t="s">
        <v>81</v>
      </c>
      <c r="C35" s="134" t="s">
        <v>80</v>
      </c>
      <c r="D35" s="424">
        <f t="shared" ref="D35:D67" si="4">E35+F35</f>
        <v>1000</v>
      </c>
      <c r="E35" s="424">
        <f>VLOOKUP(A35,[3]Sheet1!$B:$E,4,FALSE)</f>
        <v>1000</v>
      </c>
      <c r="F35" s="424"/>
      <c r="G35" s="424"/>
      <c r="H35" s="424"/>
      <c r="I35" s="195">
        <v>0</v>
      </c>
      <c r="J35" s="195">
        <v>11</v>
      </c>
      <c r="K35" s="195">
        <v>1</v>
      </c>
      <c r="L35" s="195">
        <f>VLOOKUP(C35,[4]Sheet1!$A:$M,13,FALSE)</f>
        <v>5</v>
      </c>
      <c r="M35" s="195">
        <f>VLOOKUP(C35,[5]Sheet1!$A:$N,14,FALSE)</f>
        <v>1</v>
      </c>
      <c r="N35" s="195">
        <f>VLOOKUP(A35,[6]Sheet1!$B:$O,14,FALSE)</f>
        <v>5</v>
      </c>
      <c r="O35" s="195">
        <f>VLOOKUP(A35,[7]Sheet1!$B:$P,15,FALSE)</f>
        <v>74</v>
      </c>
      <c r="P35" s="195">
        <f>VLOOKUP(A35,[3]Sheet1!$B:$Q,16,FALSE)</f>
        <v>59</v>
      </c>
      <c r="Q35" s="195">
        <f>VLOOKUP(A35,[8]Sheet1!$B:$R,17,FALSE)</f>
        <v>239</v>
      </c>
      <c r="R35" s="195">
        <f>VLOOKUP(C35,'6月'!A:D,4,FALSE)</f>
        <v>1</v>
      </c>
      <c r="S35" s="195">
        <f>VLOOKUP(C35,[9]sheet!$A:$S,19,FALSE)</f>
        <v>358</v>
      </c>
      <c r="T35" s="195" t="s">
        <v>626</v>
      </c>
      <c r="U35" s="425">
        <f t="shared" ref="U35:U67" si="5">SUM(G35:Q35)</f>
        <v>395</v>
      </c>
      <c r="V35" s="426">
        <f t="shared" ref="V35:V67" si="6">E35-U35</f>
        <v>605</v>
      </c>
      <c r="W35" s="425">
        <f t="shared" si="3"/>
        <v>1</v>
      </c>
      <c r="X35" s="426"/>
    </row>
    <row r="36">
      <c r="A36" s="199">
        <v>23277</v>
      </c>
      <c r="B36" s="423" t="s">
        <v>83</v>
      </c>
      <c r="C36" s="134" t="s">
        <v>82</v>
      </c>
      <c r="D36" s="424">
        <f t="shared" si="4"/>
        <v>1000</v>
      </c>
      <c r="E36" s="424">
        <f>VLOOKUP(A36,[3]Sheet1!$B:$E,4,FALSE)</f>
        <v>1000</v>
      </c>
      <c r="F36" s="424"/>
      <c r="G36" s="424"/>
      <c r="H36" s="424"/>
      <c r="I36" s="195">
        <v>1</v>
      </c>
      <c r="J36" s="195">
        <v>94</v>
      </c>
      <c r="K36" s="195">
        <v>24</v>
      </c>
      <c r="L36" s="195">
        <f>VLOOKUP(C36,[4]Sheet1!$A:$M,13,FALSE)</f>
        <v>97</v>
      </c>
      <c r="M36" s="195">
        <f>VLOOKUP(C36,[5]Sheet1!$A:$N,14,FALSE)</f>
        <v>24</v>
      </c>
      <c r="N36" s="195">
        <f>VLOOKUP(A36,[6]Sheet1!$B:$O,14,FALSE)</f>
        <v>102</v>
      </c>
      <c r="O36" s="195">
        <f>VLOOKUP(A36,[7]Sheet1!$B:$P,15,FALSE)</f>
        <v>244</v>
      </c>
      <c r="P36" s="195">
        <f>VLOOKUP(A36,[3]Sheet1!$B:$Q,16,FALSE)</f>
        <v>216</v>
      </c>
      <c r="Q36" s="195">
        <f>VLOOKUP(A36,[8]Sheet1!$B:$R,17,FALSE)</f>
        <v>188</v>
      </c>
      <c r="R36" s="195">
        <f>VLOOKUP(C36,'6月'!A:D,4,FALSE)</f>
        <v>2</v>
      </c>
      <c r="S36" s="195">
        <f>VLOOKUP(C36,[9]sheet!$A:$S,19,FALSE)</f>
        <v>10</v>
      </c>
      <c r="T36" s="195">
        <v>14</v>
      </c>
      <c r="U36" s="425">
        <f t="shared" si="5"/>
        <v>990</v>
      </c>
      <c r="V36" s="426">
        <f t="shared" si="6"/>
        <v>10</v>
      </c>
      <c r="W36" s="425">
        <f t="shared" si="3"/>
        <v>2</v>
      </c>
      <c r="X36" s="426"/>
    </row>
    <row r="37">
      <c r="A37" s="199">
        <v>2646</v>
      </c>
      <c r="B37" s="423" t="s">
        <v>85</v>
      </c>
      <c r="C37" s="134" t="s">
        <v>365</v>
      </c>
      <c r="D37" s="424">
        <f t="shared" si="4"/>
        <v>6000</v>
      </c>
      <c r="E37" s="424">
        <f>VLOOKUP(A37,[3]Sheet1!$B:$E,4,FALSE)</f>
        <v>6000</v>
      </c>
      <c r="F37" s="424"/>
      <c r="G37" s="424"/>
      <c r="H37" s="424"/>
      <c r="I37" s="195">
        <v>14</v>
      </c>
      <c r="J37" s="195">
        <v>28</v>
      </c>
      <c r="K37" s="195">
        <v>8</v>
      </c>
      <c r="L37" s="195">
        <f>VLOOKUP(C37,[4]Sheet1!$A:$M,13,FALSE)</f>
        <v>16</v>
      </c>
      <c r="M37" s="195">
        <f>VLOOKUP(C37,[5]Sheet1!$A:$N,14,FALSE)</f>
        <v>15</v>
      </c>
      <c r="N37" s="195">
        <f>VLOOKUP(A37,[6]Sheet1!$B:$O,14,FALSE)</f>
        <v>29</v>
      </c>
      <c r="O37" s="195">
        <f>VLOOKUP(A37,[7]Sheet1!$B:$P,15,FALSE)</f>
        <v>890</v>
      </c>
      <c r="P37" s="195">
        <f>VLOOKUP(A37,[3]Sheet1!$B:$Q,16,FALSE)</f>
        <v>1</v>
      </c>
      <c r="Q37" s="195">
        <f>VLOOKUP(A37,[8]Sheet1!$B:$R,17,FALSE)</f>
        <v>4999</v>
      </c>
      <c r="R37" s="195">
        <f>VLOOKUP(C37,'6月'!A:D,4,FALSE)</f>
        <v>7</v>
      </c>
      <c r="S37" s="195">
        <f>VLOOKUP(C37,[9]sheet!$A:$S,19,FALSE)</f>
        <v>0</v>
      </c>
      <c r="T37" s="195">
        <v>30</v>
      </c>
      <c r="U37" s="425">
        <f t="shared" si="5"/>
        <v>6000</v>
      </c>
      <c r="V37" s="426">
        <f t="shared" si="6"/>
        <v>0</v>
      </c>
      <c r="W37" s="425">
        <f t="shared" si="3"/>
        <v>7</v>
      </c>
      <c r="X37" s="426"/>
    </row>
    <row r="38">
      <c r="A38" s="199">
        <v>30797</v>
      </c>
      <c r="B38" s="423" t="s">
        <v>87</v>
      </c>
      <c r="C38" s="144" t="s">
        <v>366</v>
      </c>
      <c r="D38" s="424">
        <f t="shared" si="4"/>
        <v>800</v>
      </c>
      <c r="E38" s="424">
        <f>VLOOKUP(A38,[3]Sheet1!$B:$E,4,FALSE)</f>
        <v>800</v>
      </c>
      <c r="F38" s="424"/>
      <c r="G38" s="424"/>
      <c r="H38" s="424"/>
      <c r="I38" s="195">
        <v>1</v>
      </c>
      <c r="J38" s="195">
        <v>8</v>
      </c>
      <c r="K38" s="195">
        <v>5</v>
      </c>
      <c r="L38" s="195">
        <f>VLOOKUP(C38,[4]Sheet1!$A:$M,13,FALSE)</f>
        <v>14</v>
      </c>
      <c r="M38" s="195">
        <f>VLOOKUP(C38,[5]Sheet1!$A:$N,14,FALSE)</f>
        <v>8</v>
      </c>
      <c r="N38" s="195">
        <f>VLOOKUP(A38,[6]Sheet1!$B:$O,14,FALSE)</f>
        <v>1</v>
      </c>
      <c r="O38" s="195">
        <f>VLOOKUP(A38,[7]Sheet1!$B:$P,15,FALSE)</f>
        <v>112</v>
      </c>
      <c r="P38" s="195">
        <f>VLOOKUP(A38,[3]Sheet1!$B:$Q,16,FALSE)</f>
        <v>130</v>
      </c>
      <c r="Q38" s="195">
        <f>VLOOKUP(A38,[8]Sheet1!$B:$R,17,FALSE)</f>
        <v>480</v>
      </c>
      <c r="R38" s="195">
        <f>VLOOKUP(C38,'6月'!A:D,4,FALSE)</f>
        <v>0</v>
      </c>
      <c r="S38" s="195">
        <f>VLOOKUP(C38,[9]sheet!$A:$S,19,FALSE)</f>
        <v>41</v>
      </c>
      <c r="T38" s="195">
        <v>1</v>
      </c>
      <c r="U38" s="425">
        <f t="shared" si="5"/>
        <v>759</v>
      </c>
      <c r="V38" s="426">
        <f t="shared" si="6"/>
        <v>41</v>
      </c>
      <c r="W38" s="425">
        <f t="shared" si="3"/>
        <v>0</v>
      </c>
      <c r="X38" s="426"/>
    </row>
    <row r="39">
      <c r="A39" s="199">
        <v>30798</v>
      </c>
      <c r="B39" s="423" t="s">
        <v>415</v>
      </c>
      <c r="C39" s="134" t="s">
        <v>367</v>
      </c>
      <c r="D39" s="424">
        <f t="shared" si="4"/>
        <v>800</v>
      </c>
      <c r="E39" s="424">
        <f>VLOOKUP(A39,[3]Sheet1!$B:$E,4,FALSE)</f>
        <v>800</v>
      </c>
      <c r="F39" s="424"/>
      <c r="G39" s="424"/>
      <c r="H39" s="424"/>
      <c r="I39" s="195">
        <v>3</v>
      </c>
      <c r="J39" s="195">
        <v>139</v>
      </c>
      <c r="K39" s="195">
        <v>22</v>
      </c>
      <c r="L39" s="195">
        <f>VLOOKUP(C39,[4]Sheet1!$A:$M,13,FALSE)</f>
        <v>42</v>
      </c>
      <c r="M39" s="195">
        <f>VLOOKUP(C39,[5]Sheet1!$A:$N,14,FALSE)</f>
        <v>12</v>
      </c>
      <c r="N39" s="195">
        <f>VLOOKUP(A39,[6]Sheet1!$B:$O,14,FALSE)</f>
        <v>41</v>
      </c>
      <c r="O39" s="195">
        <f>VLOOKUP(A39,[7]Sheet1!$B:$P,15,FALSE)</f>
        <v>88</v>
      </c>
      <c r="P39" s="195">
        <f>VLOOKUP(A39,[3]Sheet1!$B:$Q,16,FALSE)</f>
        <v>104</v>
      </c>
      <c r="Q39" s="195">
        <f>VLOOKUP(A39,[8]Sheet1!$B:$R,17,FALSE)</f>
        <v>140</v>
      </c>
      <c r="R39" s="195">
        <f>VLOOKUP(C39,'6月'!A:D,4,FALSE)</f>
        <v>0</v>
      </c>
      <c r="S39" s="195">
        <f>VLOOKUP(C39,[9]sheet!$A:$S,19,FALSE)</f>
        <v>209</v>
      </c>
      <c r="T39" s="195">
        <v>2</v>
      </c>
      <c r="U39" s="425">
        <f t="shared" si="5"/>
        <v>591</v>
      </c>
      <c r="V39" s="426">
        <f t="shared" si="6"/>
        <v>209</v>
      </c>
      <c r="W39" s="425">
        <f t="shared" si="3"/>
        <v>0</v>
      </c>
      <c r="X39" s="426"/>
    </row>
    <row r="40">
      <c r="A40" s="199">
        <v>6785</v>
      </c>
      <c r="B40" s="423" t="s">
        <v>91</v>
      </c>
      <c r="C40" s="134" t="s">
        <v>90</v>
      </c>
      <c r="D40" s="424">
        <f t="shared" si="4"/>
        <v>3000</v>
      </c>
      <c r="E40" s="424">
        <f>VLOOKUP(A40,[3]Sheet1!$B:$E,4,FALSE)</f>
        <v>3000</v>
      </c>
      <c r="F40" s="424"/>
      <c r="G40" s="424"/>
      <c r="H40" s="424"/>
      <c r="I40" s="195">
        <v>1</v>
      </c>
      <c r="J40" s="195">
        <v>56</v>
      </c>
      <c r="K40" s="195">
        <v>5</v>
      </c>
      <c r="L40" s="195">
        <f>VLOOKUP(C40,[4]Sheet1!$A:$M,13,FALSE)</f>
        <v>38</v>
      </c>
      <c r="M40" s="195">
        <f>VLOOKUP(C40,[5]Sheet1!$A:$N,14,FALSE)</f>
        <v>4</v>
      </c>
      <c r="N40" s="195">
        <f>VLOOKUP(A40,[6]Sheet1!$B:$O,14,FALSE)</f>
        <v>27</v>
      </c>
      <c r="O40" s="195">
        <f>VLOOKUP(A40,[7]Sheet1!$B:$P,15,FALSE)</f>
        <v>113</v>
      </c>
      <c r="P40" s="195">
        <f>VLOOKUP(A40,[3]Sheet1!$B:$Q,16,FALSE)</f>
        <v>148</v>
      </c>
      <c r="Q40" s="195">
        <f>VLOOKUP(A40,[8]Sheet1!$B:$R,17,FALSE)</f>
        <v>140</v>
      </c>
      <c r="R40" s="195">
        <f>VLOOKUP(C40,'6月'!A:D,4,FALSE)</f>
        <v>1</v>
      </c>
      <c r="S40" s="195">
        <f>VLOOKUP(C40,[9]sheet!$A:$S,19,FALSE)</f>
        <v>816</v>
      </c>
      <c r="T40" s="195">
        <v>2</v>
      </c>
      <c r="U40" s="425">
        <f t="shared" si="5"/>
        <v>532</v>
      </c>
      <c r="V40" s="426">
        <f t="shared" si="6"/>
        <v>2468</v>
      </c>
      <c r="W40" s="425">
        <f t="shared" si="3"/>
        <v>1</v>
      </c>
      <c r="X40" s="426"/>
    </row>
    <row r="41">
      <c r="A41" s="199">
        <v>6783</v>
      </c>
      <c r="B41" s="423" t="s">
        <v>93</v>
      </c>
      <c r="C41" s="134" t="s">
        <v>353</v>
      </c>
      <c r="D41" s="424">
        <f t="shared" si="4"/>
        <v>1000</v>
      </c>
      <c r="E41" s="424">
        <f>VLOOKUP(A41,[3]Sheet1!$B:$E,4,FALSE)</f>
        <v>1000</v>
      </c>
      <c r="F41" s="424"/>
      <c r="G41" s="424"/>
      <c r="H41" s="424"/>
      <c r="I41" s="195">
        <v>0</v>
      </c>
      <c r="J41" s="195">
        <v>109</v>
      </c>
      <c r="K41" s="195">
        <v>34</v>
      </c>
      <c r="L41" s="195">
        <f>VLOOKUP(C41,[4]Sheet1!$A:$M,13,FALSE)</f>
        <v>97</v>
      </c>
      <c r="M41" s="195">
        <f>VLOOKUP(C41,[5]Sheet1!$A:$N,14,FALSE)</f>
        <v>44</v>
      </c>
      <c r="N41" s="195">
        <f>VLOOKUP(A41,[6]Sheet1!$B:$O,14,FALSE)</f>
        <v>129</v>
      </c>
      <c r="O41" s="195">
        <f>VLOOKUP(A41,[7]Sheet1!$B:$P,15,FALSE)</f>
        <v>100</v>
      </c>
      <c r="P41" s="195">
        <f>VLOOKUP(A41,[3]Sheet1!$B:$Q,16,FALSE)</f>
        <v>123</v>
      </c>
      <c r="Q41" s="195">
        <f>VLOOKUP(A41,[8]Sheet1!$B:$R,17,FALSE)</f>
        <v>84</v>
      </c>
      <c r="R41" s="195">
        <v>1</v>
      </c>
      <c r="S41" s="195">
        <f>VLOOKUP(C41,[9]sheet!$A:$S,19,FALSE)</f>
        <v>97</v>
      </c>
      <c r="T41" s="195">
        <v>1</v>
      </c>
      <c r="U41" s="425">
        <f t="shared" si="5"/>
        <v>720</v>
      </c>
      <c r="V41" s="426">
        <f t="shared" si="6"/>
        <v>280</v>
      </c>
      <c r="W41" s="425">
        <f t="shared" si="3"/>
        <v>1</v>
      </c>
      <c r="X41" s="426"/>
    </row>
    <row r="42">
      <c r="A42" s="199">
        <v>21151</v>
      </c>
      <c r="B42" s="423" t="s">
        <v>407</v>
      </c>
      <c r="C42" s="144" t="s">
        <v>354</v>
      </c>
      <c r="D42" s="424">
        <f t="shared" si="4"/>
        <v>3000</v>
      </c>
      <c r="E42" s="424">
        <f>VLOOKUP(A42,[3]Sheet1!$B:$E,4,FALSE)</f>
        <v>3000</v>
      </c>
      <c r="F42" s="424"/>
      <c r="G42" s="424"/>
      <c r="H42" s="424"/>
      <c r="I42" s="195">
        <v>1</v>
      </c>
      <c r="J42" s="195">
        <v>692</v>
      </c>
      <c r="K42" s="195">
        <v>197</v>
      </c>
      <c r="L42" s="195">
        <f>VLOOKUP(C42,[4]Sheet1!$A:$M,13,FALSE)</f>
        <v>386</v>
      </c>
      <c r="M42" s="195">
        <f>VLOOKUP(C42,[5]Sheet1!$A:$N,14,FALSE)</f>
        <v>130</v>
      </c>
      <c r="N42" s="195">
        <f>VLOOKUP(A42,[6]Sheet1!$B:$O,14,FALSE)</f>
        <v>3</v>
      </c>
      <c r="O42" s="195">
        <f>VLOOKUP(A42,[7]Sheet1!$B:$P,15,FALSE)</f>
        <v>282</v>
      </c>
      <c r="P42" s="195">
        <f>VLOOKUP(A42,[3]Sheet1!$B:$Q,16,FALSE)</f>
        <v>354</v>
      </c>
      <c r="Q42" s="195">
        <f>VLOOKUP(A42,[8]Sheet1!$B:$R,17,FALSE)</f>
        <v>618</v>
      </c>
      <c r="R42" s="195">
        <v>4</v>
      </c>
      <c r="S42" s="195">
        <f>VLOOKUP(C42,[9]sheet!$A:$S,19,FALSE)</f>
        <v>766</v>
      </c>
      <c r="T42" s="195">
        <v>19</v>
      </c>
      <c r="U42" s="425">
        <f t="shared" si="5"/>
        <v>2663</v>
      </c>
      <c r="V42" s="426">
        <f t="shared" si="6"/>
        <v>337</v>
      </c>
      <c r="W42" s="425">
        <f t="shared" si="3"/>
        <v>4</v>
      </c>
      <c r="X42" s="426"/>
    </row>
    <row r="43">
      <c r="A43" s="199">
        <v>26389</v>
      </c>
      <c r="B43" s="423" t="s">
        <v>97</v>
      </c>
      <c r="C43" s="134" t="s">
        <v>96</v>
      </c>
      <c r="D43" s="424">
        <f t="shared" si="4"/>
        <v>13000</v>
      </c>
      <c r="E43" s="424">
        <v>13000</v>
      </c>
      <c r="F43" s="424"/>
      <c r="G43" s="424"/>
      <c r="H43" s="424"/>
      <c r="I43" s="195">
        <v>5690</v>
      </c>
      <c r="J43" s="195">
        <v>624</v>
      </c>
      <c r="K43" s="195">
        <v>261</v>
      </c>
      <c r="L43" s="195">
        <f>VLOOKUP(C43,[4]Sheet1!$A:$M,13,FALSE)</f>
        <v>255</v>
      </c>
      <c r="M43" s="195">
        <f>VLOOKUP(C43,[5]Sheet1!$A:$N,14,FALSE)</f>
        <v>152</v>
      </c>
      <c r="N43" s="195">
        <v>153</v>
      </c>
      <c r="O43" s="195">
        <v>301</v>
      </c>
      <c r="P43" s="195">
        <v>133</v>
      </c>
      <c r="Q43" s="195">
        <v>725</v>
      </c>
      <c r="R43" s="195">
        <f>VLOOKUP(C43,'6月'!A:D,4,FALSE)</f>
        <v>0</v>
      </c>
      <c r="S43" s="195">
        <f>VLOOKUP(C43,[9]sheet!$A:$S,19,FALSE)</f>
        <v>555</v>
      </c>
      <c r="T43" s="195" t="s">
        <v>626</v>
      </c>
      <c r="U43" s="425">
        <f t="shared" si="5"/>
        <v>8294</v>
      </c>
      <c r="V43" s="426">
        <f t="shared" si="6"/>
        <v>4706</v>
      </c>
      <c r="W43" s="425">
        <f t="shared" si="3"/>
        <v>0</v>
      </c>
      <c r="X43" s="426"/>
    </row>
    <row r="44">
      <c r="A44" s="199">
        <v>26391</v>
      </c>
      <c r="B44" s="423" t="s">
        <v>99</v>
      </c>
      <c r="C44" s="134" t="s">
        <v>98</v>
      </c>
      <c r="D44" s="424">
        <f t="shared" si="4"/>
        <v>8000</v>
      </c>
      <c r="E44" s="424">
        <v>8000</v>
      </c>
      <c r="F44" s="424"/>
      <c r="G44" s="424"/>
      <c r="H44" s="424"/>
      <c r="I44" s="195">
        <v>4238</v>
      </c>
      <c r="J44" s="195">
        <v>262</v>
      </c>
      <c r="K44" s="195">
        <v>118</v>
      </c>
      <c r="L44" s="195">
        <v>123</v>
      </c>
      <c r="M44" s="195">
        <v>103</v>
      </c>
      <c r="N44" s="195">
        <f>VLOOKUP(A44,[6]Sheet1!$B:$O,14,FALSE)</f>
        <v>76</v>
      </c>
      <c r="O44" s="195">
        <v>116</v>
      </c>
      <c r="P44" s="195">
        <v>40</v>
      </c>
      <c r="Q44" s="195">
        <v>96</v>
      </c>
      <c r="R44" s="195">
        <f>VLOOKUP(C44,'6月'!A:D,4,FALSE)</f>
        <v>0</v>
      </c>
      <c r="S44" s="195">
        <f>VLOOKUP(C44,[9]sheet!$A:$S,19,FALSE)</f>
        <v>268</v>
      </c>
      <c r="T44" s="195" t="s">
        <v>626</v>
      </c>
      <c r="U44" s="425">
        <f t="shared" si="5"/>
        <v>5172</v>
      </c>
      <c r="V44" s="426">
        <f t="shared" si="6"/>
        <v>2828</v>
      </c>
      <c r="W44" s="425">
        <f t="shared" si="3"/>
        <v>0</v>
      </c>
      <c r="X44" s="426"/>
    </row>
    <row r="45">
      <c r="A45" s="199">
        <v>26393</v>
      </c>
      <c r="B45" s="423" t="s">
        <v>416</v>
      </c>
      <c r="C45" s="144" t="s">
        <v>100</v>
      </c>
      <c r="D45" s="424">
        <f t="shared" si="4"/>
        <v>8000</v>
      </c>
      <c r="E45" s="424">
        <f>VLOOKUP(A45,[3]Sheet1!$B:$E,4,FALSE)</f>
        <v>8000</v>
      </c>
      <c r="F45" s="424"/>
      <c r="G45" s="424"/>
      <c r="H45" s="424"/>
      <c r="I45" s="195"/>
      <c r="J45" s="195">
        <v>143</v>
      </c>
      <c r="K45" s="195">
        <v>71</v>
      </c>
      <c r="L45" s="195">
        <v>82</v>
      </c>
      <c r="M45" s="195">
        <v>48</v>
      </c>
      <c r="N45" s="195">
        <f>VLOOKUP(A45,[6]Sheet1!$B:$O,14,FALSE)</f>
        <v>45</v>
      </c>
      <c r="O45" s="195">
        <f>VLOOKUP(A45,[7]Sheet1!$B:$P,15,FALSE)</f>
        <v>121</v>
      </c>
      <c r="P45" s="195">
        <f>VLOOKUP(A45,[3]Sheet1!$B:$Q,16,FALSE)</f>
        <v>32</v>
      </c>
      <c r="Q45" s="195">
        <f>VLOOKUP(A45,[8]Sheet1!$B:$R,17,FALSE)</f>
        <v>107</v>
      </c>
      <c r="R45" s="195">
        <f>VLOOKUP(C45,'6月'!A:D,4,FALSE)</f>
        <v>0</v>
      </c>
      <c r="S45" s="195">
        <v>111</v>
      </c>
      <c r="T45" s="195" t="s">
        <v>626</v>
      </c>
      <c r="U45" s="425">
        <f t="shared" si="5"/>
        <v>649</v>
      </c>
      <c r="V45" s="426">
        <f t="shared" si="6"/>
        <v>7351</v>
      </c>
      <c r="W45" s="425">
        <f t="shared" si="3"/>
        <v>0</v>
      </c>
      <c r="X45" s="426"/>
    </row>
    <row r="46">
      <c r="A46" s="199">
        <v>16390</v>
      </c>
      <c r="B46" s="423" t="s">
        <v>103</v>
      </c>
      <c r="C46" s="144" t="s">
        <v>102</v>
      </c>
      <c r="D46" s="424">
        <f t="shared" si="4"/>
        <v>800</v>
      </c>
      <c r="E46" s="424">
        <f>VLOOKUP(A46,[3]Sheet1!$B:$E,4,FALSE)</f>
        <v>800</v>
      </c>
      <c r="F46" s="424"/>
      <c r="G46" s="424"/>
      <c r="H46" s="424"/>
      <c r="I46" s="195">
        <v>1</v>
      </c>
      <c r="J46" s="195">
        <v>23</v>
      </c>
      <c r="K46" s="195">
        <v>0</v>
      </c>
      <c r="L46" s="195">
        <f>VLOOKUP(C46,[4]Sheet1!$A:$M,13,FALSE)</f>
        <v>3</v>
      </c>
      <c r="M46" s="195">
        <f>VLOOKUP(C46,[5]Sheet1!$A:$N,14,FALSE)</f>
        <v>5</v>
      </c>
      <c r="N46" s="195">
        <f>VLOOKUP(A46,[6]Sheet1!$B:$O,14,FALSE)</f>
        <v>8</v>
      </c>
      <c r="O46" s="195">
        <f>VLOOKUP(A46,[7]Sheet1!$B:$P,15,FALSE)</f>
        <v>178</v>
      </c>
      <c r="P46" s="195">
        <f>VLOOKUP(A46,[3]Sheet1!$B:$Q,16,FALSE)</f>
        <v>106</v>
      </c>
      <c r="Q46" s="195">
        <f>VLOOKUP(A46,[8]Sheet1!$B:$R,17,FALSE)</f>
        <v>48</v>
      </c>
      <c r="R46" s="195">
        <f>VLOOKUP(C46,'6月'!A:D,4,FALSE)</f>
        <v>0</v>
      </c>
      <c r="S46" s="195">
        <f>VLOOKUP(C46,[9]sheet!$A:$S,19,FALSE)</f>
        <v>127</v>
      </c>
      <c r="T46" s="195">
        <v>1</v>
      </c>
      <c r="U46" s="425">
        <f t="shared" si="5"/>
        <v>372</v>
      </c>
      <c r="V46" s="426">
        <f t="shared" si="6"/>
        <v>428</v>
      </c>
      <c r="W46" s="425">
        <f t="shared" si="3"/>
        <v>0</v>
      </c>
      <c r="X46" s="426"/>
    </row>
    <row r="47">
      <c r="A47" s="199">
        <v>16391</v>
      </c>
      <c r="B47" s="423" t="s">
        <v>105</v>
      </c>
      <c r="C47" s="144" t="s">
        <v>104</v>
      </c>
      <c r="D47" s="424">
        <f t="shared" si="4"/>
        <v>500</v>
      </c>
      <c r="E47" s="424">
        <f>VLOOKUP(A47,[3]Sheet1!$B:$E,4,FALSE)</f>
        <v>500</v>
      </c>
      <c r="F47" s="424"/>
      <c r="G47" s="424"/>
      <c r="H47" s="424"/>
      <c r="I47" s="195">
        <v>1</v>
      </c>
      <c r="J47" s="195">
        <v>13</v>
      </c>
      <c r="K47" s="195">
        <v>0</v>
      </c>
      <c r="L47" s="195">
        <f>VLOOKUP(C47,[4]Sheet1!$A:$M,13,FALSE)</f>
        <v>0</v>
      </c>
      <c r="M47" s="195">
        <f>VLOOKUP(C47,[5]Sheet1!$A:$N,14,FALSE)</f>
        <v>0</v>
      </c>
      <c r="N47" s="195">
        <f>VLOOKUP(A47,[6]Sheet1!$B:$O,14,FALSE)</f>
        <v>2</v>
      </c>
      <c r="O47" s="195">
        <f>VLOOKUP(A47,[7]Sheet1!$B:$P,15,FALSE)</f>
        <v>49</v>
      </c>
      <c r="P47" s="195">
        <f>VLOOKUP(A47,[3]Sheet1!$B:$Q,16,FALSE)</f>
        <v>38</v>
      </c>
      <c r="Q47" s="195">
        <f>VLOOKUP(A47,[8]Sheet1!$B:$R,17,FALSE)</f>
        <v>11</v>
      </c>
      <c r="R47" s="195">
        <f>VLOOKUP(C47,'6月'!A:D,4,FALSE)</f>
        <v>0</v>
      </c>
      <c r="S47" s="195">
        <f>VLOOKUP(C47,[9]sheet!$A:$S,19,FALSE)</f>
        <v>38</v>
      </c>
      <c r="T47" s="195">
        <v>1</v>
      </c>
      <c r="U47" s="425">
        <f t="shared" si="5"/>
        <v>114</v>
      </c>
      <c r="V47" s="426">
        <f t="shared" si="6"/>
        <v>386</v>
      </c>
      <c r="W47" s="425">
        <f t="shared" si="3"/>
        <v>0</v>
      </c>
      <c r="X47" s="426"/>
    </row>
    <row r="48">
      <c r="A48" s="199">
        <v>3185</v>
      </c>
      <c r="B48" s="423" t="s">
        <v>109</v>
      </c>
      <c r="C48" s="134" t="s">
        <v>108</v>
      </c>
      <c r="D48" s="424">
        <f t="shared" si="4"/>
        <v>2600</v>
      </c>
      <c r="E48" s="424">
        <f>VLOOKUP(A48,[3]Sheet1!$B:$E,4,FALSE)</f>
        <v>2600</v>
      </c>
      <c r="F48" s="424"/>
      <c r="G48" s="424"/>
      <c r="H48" s="424"/>
      <c r="I48" s="195">
        <v>0</v>
      </c>
      <c r="J48" s="195">
        <v>10</v>
      </c>
      <c r="K48" s="195">
        <v>56</v>
      </c>
      <c r="L48" s="195">
        <f>VLOOKUP(C48,[4]Sheet1!$A:$M,13,FALSE)</f>
        <v>198</v>
      </c>
      <c r="M48" s="195">
        <f>VLOOKUP(C48,[5]Sheet1!$A:$N,14,FALSE)</f>
        <v>57</v>
      </c>
      <c r="N48" s="195">
        <f>VLOOKUP(A48,[6]Sheet1!$B:$O,14,FALSE)</f>
        <v>198</v>
      </c>
      <c r="O48" s="195">
        <f>VLOOKUP(A48,[7]Sheet1!$B:$P,15,FALSE)</f>
        <v>81</v>
      </c>
      <c r="P48" s="195">
        <f>VLOOKUP(A48,[3]Sheet1!$B:$Q,16,FALSE)</f>
        <v>0</v>
      </c>
      <c r="Q48" s="195">
        <f>VLOOKUP(A48,[8]Sheet1!$B:$R,17,FALSE)</f>
        <v>1807</v>
      </c>
      <c r="R48" s="195">
        <f>VLOOKUP(C48,'6月'!A:D,4,FALSE)</f>
        <v>2</v>
      </c>
      <c r="S48" s="195">
        <f>VLOOKUP(C48,[9]sheet!$A:$S,19,FALSE)</f>
        <v>193</v>
      </c>
      <c r="T48" s="195">
        <v>1</v>
      </c>
      <c r="U48" s="425">
        <f t="shared" si="5"/>
        <v>2407</v>
      </c>
      <c r="V48" s="426">
        <f t="shared" si="6"/>
        <v>193</v>
      </c>
      <c r="W48" s="425">
        <f t="shared" si="3"/>
        <v>2</v>
      </c>
      <c r="X48" s="426"/>
    </row>
    <row r="49">
      <c r="A49" s="199">
        <v>4430</v>
      </c>
      <c r="B49" s="423" t="s">
        <v>111</v>
      </c>
      <c r="C49" s="134" t="s">
        <v>355</v>
      </c>
      <c r="D49" s="424">
        <f t="shared" si="4"/>
        <v>5000</v>
      </c>
      <c r="E49" s="424">
        <f>VLOOKUP(A49,[3]Sheet1!$B:$E,4,FALSE)</f>
        <v>5000</v>
      </c>
      <c r="F49" s="424"/>
      <c r="G49" s="424"/>
      <c r="H49" s="424"/>
      <c r="I49" s="195">
        <v>0</v>
      </c>
      <c r="J49" s="195">
        <v>10</v>
      </c>
      <c r="K49" s="195">
        <v>67</v>
      </c>
      <c r="L49" s="195">
        <f>VLOOKUP(C49,[4]Sheet1!$A:$M,13,FALSE)</f>
        <v>2429</v>
      </c>
      <c r="M49" s="195">
        <f>VLOOKUP(C49,[5]Sheet1!$A:$N,14,FALSE)</f>
        <v>207</v>
      </c>
      <c r="N49" s="195">
        <f>VLOOKUP(A49,[6]Sheet1!$B:$O,14,FALSE)</f>
        <v>209</v>
      </c>
      <c r="O49" s="195">
        <f>VLOOKUP(A49,[7]Sheet1!$B:$P,15,FALSE)</f>
        <v>78</v>
      </c>
      <c r="P49" s="195">
        <f>VLOOKUP(A49,[3]Sheet1!$B:$Q,16,FALSE)</f>
        <v>0</v>
      </c>
      <c r="Q49" s="195">
        <f>VLOOKUP(A49,[8]Sheet1!$B:$R,17,FALSE)</f>
        <v>2000</v>
      </c>
      <c r="R49" s="195">
        <v>1</v>
      </c>
      <c r="S49" s="195">
        <f>VLOOKUP(C49,[9]sheet!$A:$S,19,FALSE)</f>
        <v>0</v>
      </c>
      <c r="T49" s="195">
        <v>6</v>
      </c>
      <c r="U49" s="425">
        <f t="shared" si="5"/>
        <v>5000</v>
      </c>
      <c r="V49" s="426">
        <f t="shared" si="6"/>
        <v>0</v>
      </c>
      <c r="W49" s="425">
        <f t="shared" si="3"/>
        <v>1</v>
      </c>
      <c r="X49" s="426"/>
    </row>
    <row r="50">
      <c r="A50" s="199">
        <v>28945</v>
      </c>
      <c r="B50" s="423" t="s">
        <v>113</v>
      </c>
      <c r="C50" s="134" t="s">
        <v>112</v>
      </c>
      <c r="D50" s="424">
        <f t="shared" si="4"/>
        <v>1500</v>
      </c>
      <c r="E50" s="424">
        <f>VLOOKUP(A50,[3]Sheet1!$B:$E,4,FALSE)</f>
        <v>1500</v>
      </c>
      <c r="F50" s="424"/>
      <c r="G50" s="424">
        <v>468</v>
      </c>
      <c r="H50" s="424">
        <v>129</v>
      </c>
      <c r="I50" s="195">
        <v>12</v>
      </c>
      <c r="J50" s="195">
        <v>4</v>
      </c>
      <c r="K50" s="195">
        <v>5</v>
      </c>
      <c r="L50" s="195">
        <f>VLOOKUP(C50,[4]Sheet1!$A:$M,13,FALSE)</f>
        <v>9</v>
      </c>
      <c r="M50" s="195">
        <f>VLOOKUP(C50,[5]Sheet1!$A:$N,14,FALSE)</f>
        <v>5</v>
      </c>
      <c r="N50" s="195">
        <f>VLOOKUP(A50,[6]Sheet1!$B:$O,14,FALSE)</f>
        <v>12</v>
      </c>
      <c r="O50" s="195">
        <f>VLOOKUP(A50,[7]Sheet1!$B:$P,15,FALSE)</f>
        <v>12</v>
      </c>
      <c r="P50" s="195">
        <f>VLOOKUP(A50,[3]Sheet1!$B:$Q,16,FALSE)</f>
        <v>11</v>
      </c>
      <c r="Q50" s="195">
        <f>VLOOKUP(A50,[8]Sheet1!$B:$R,17,FALSE)</f>
        <v>56</v>
      </c>
      <c r="R50" s="195">
        <f>VLOOKUP(C50,'6月'!A:D,4,FALSE)</f>
        <v>0</v>
      </c>
      <c r="S50" s="195">
        <f>VLOOKUP(C50,[9]sheet!$A:$S,19,FALSE)</f>
        <v>21</v>
      </c>
      <c r="T50" s="195" t="s">
        <v>626</v>
      </c>
      <c r="U50" s="425">
        <f t="shared" si="5"/>
        <v>723</v>
      </c>
      <c r="V50" s="426">
        <f t="shared" si="6"/>
        <v>777</v>
      </c>
      <c r="W50" s="425">
        <f t="shared" si="3"/>
        <v>0</v>
      </c>
      <c r="X50" s="426"/>
    </row>
    <row r="51">
      <c r="A51" s="199">
        <v>28946</v>
      </c>
      <c r="B51" s="423" t="s">
        <v>115</v>
      </c>
      <c r="C51" s="134" t="s">
        <v>114</v>
      </c>
      <c r="D51" s="424">
        <f t="shared" si="4"/>
        <v>500</v>
      </c>
      <c r="E51" s="424">
        <f>VLOOKUP(A51,[3]Sheet1!$B:$E,4,FALSE)</f>
        <v>500</v>
      </c>
      <c r="F51" s="424"/>
      <c r="G51" s="424">
        <v>173</v>
      </c>
      <c r="H51" s="424">
        <v>36</v>
      </c>
      <c r="I51" s="195">
        <v>4</v>
      </c>
      <c r="J51" s="195">
        <v>5</v>
      </c>
      <c r="K51" s="195">
        <v>3</v>
      </c>
      <c r="L51" s="195">
        <f>VLOOKUP(C51,[4]Sheet1!$A:$M,13,FALSE)</f>
        <v>1</v>
      </c>
      <c r="M51" s="195">
        <f>VLOOKUP(C51,[5]Sheet1!$A:$N,14,FALSE)</f>
        <v>2</v>
      </c>
      <c r="N51" s="195">
        <f>VLOOKUP(A51,[6]Sheet1!$B:$O,14,FALSE)</f>
        <v>6</v>
      </c>
      <c r="O51" s="195">
        <f>VLOOKUP(A51,[7]Sheet1!$B:$P,15,FALSE)</f>
        <v>7</v>
      </c>
      <c r="P51" s="195">
        <f>VLOOKUP(A51,[3]Sheet1!$B:$Q,16,FALSE)</f>
        <v>6</v>
      </c>
      <c r="Q51" s="195">
        <f>VLOOKUP(A51,[8]Sheet1!$B:$R,17,FALSE)</f>
        <v>6</v>
      </c>
      <c r="R51" s="195">
        <f>VLOOKUP(C51,'6月'!A:D,4,FALSE)</f>
        <v>0</v>
      </c>
      <c r="S51" s="195">
        <f>VLOOKUP(C51,[9]sheet!$A:$S,19,FALSE)</f>
        <v>7</v>
      </c>
      <c r="T51" s="195" t="s">
        <v>626</v>
      </c>
      <c r="U51" s="425">
        <f t="shared" si="5"/>
        <v>249</v>
      </c>
      <c r="V51" s="426">
        <f t="shared" si="6"/>
        <v>251</v>
      </c>
      <c r="W51" s="425">
        <f t="shared" si="3"/>
        <v>0</v>
      </c>
      <c r="X51" s="426"/>
    </row>
    <row r="52">
      <c r="A52" s="199">
        <v>28947</v>
      </c>
      <c r="B52" s="423" t="s">
        <v>117</v>
      </c>
      <c r="C52" s="134" t="s">
        <v>116</v>
      </c>
      <c r="D52" s="424">
        <f t="shared" si="4"/>
        <v>250</v>
      </c>
      <c r="E52" s="424">
        <f>VLOOKUP(A52,[3]Sheet1!$B:$E,4,FALSE)</f>
        <v>250</v>
      </c>
      <c r="F52" s="424"/>
      <c r="G52" s="424">
        <v>153</v>
      </c>
      <c r="H52" s="424">
        <v>33</v>
      </c>
      <c r="I52" s="195">
        <v>7</v>
      </c>
      <c r="J52" s="195">
        <v>4</v>
      </c>
      <c r="K52" s="195">
        <v>3</v>
      </c>
      <c r="L52" s="195">
        <f>VLOOKUP(C52,[4]Sheet1!$A:$M,13,FALSE)</f>
        <v>2</v>
      </c>
      <c r="M52" s="195">
        <f>VLOOKUP(C52,[5]Sheet1!$A:$N,14,FALSE)</f>
        <v>2</v>
      </c>
      <c r="N52" s="195">
        <f>VLOOKUP(A52,[6]Sheet1!$B:$O,14,FALSE)</f>
        <v>7</v>
      </c>
      <c r="O52" s="195">
        <f>VLOOKUP(A52,[7]Sheet1!$B:$P,15,FALSE)</f>
        <v>11</v>
      </c>
      <c r="P52" s="195">
        <f>VLOOKUP(A52,[3]Sheet1!$B:$Q,16,FALSE)</f>
        <v>3</v>
      </c>
      <c r="Q52" s="195">
        <f>VLOOKUP(A52,[8]Sheet1!$B:$R,17,FALSE)</f>
        <v>14</v>
      </c>
      <c r="R52" s="195">
        <f>VLOOKUP(C52,'6月'!A:D,4,FALSE)</f>
        <v>0</v>
      </c>
      <c r="S52" s="195">
        <f>VLOOKUP(C52,[9]sheet!$A:$S,19,FALSE)</f>
        <v>11</v>
      </c>
      <c r="T52" s="195" t="s">
        <v>626</v>
      </c>
      <c r="U52" s="425">
        <f t="shared" si="5"/>
        <v>239</v>
      </c>
      <c r="V52" s="426">
        <f t="shared" si="6"/>
        <v>11</v>
      </c>
      <c r="W52" s="425">
        <f t="shared" si="3"/>
        <v>0</v>
      </c>
      <c r="X52" s="426"/>
    </row>
    <row r="53">
      <c r="A53" s="199">
        <v>15810</v>
      </c>
      <c r="B53" s="423" t="s">
        <v>119</v>
      </c>
      <c r="C53" s="144" t="s">
        <v>340</v>
      </c>
      <c r="D53" s="424">
        <f t="shared" si="4"/>
        <v>2000</v>
      </c>
      <c r="E53" s="424">
        <f>VLOOKUP(A53,[3]Sheet1!$B:$E,4,FALSE)</f>
        <v>2000</v>
      </c>
      <c r="F53" s="424"/>
      <c r="G53" s="424"/>
      <c r="H53" s="424"/>
      <c r="I53" s="195">
        <v>0</v>
      </c>
      <c r="J53" s="195">
        <v>119</v>
      </c>
      <c r="K53" s="195">
        <v>10</v>
      </c>
      <c r="L53" s="195">
        <f>VLOOKUP(C53,[4]Sheet1!$A:$M,13,FALSE)</f>
        <v>871</v>
      </c>
      <c r="M53" s="195">
        <f>VLOOKUP(C53,[5]Sheet1!$A:$N,14,FALSE)</f>
        <v>0</v>
      </c>
      <c r="N53" s="195">
        <f>VLOOKUP(A53,[6]Sheet1!$B:$O,14,FALSE)</f>
        <v>892</v>
      </c>
      <c r="O53" s="195">
        <f>VLOOKUP(A53,[7]Sheet1!$B:$P,15,FALSE)</f>
        <v>108</v>
      </c>
      <c r="P53" s="195">
        <f>VLOOKUP(A53,[3]Sheet1!$B:$Q,16,FALSE)</f>
        <v>0</v>
      </c>
      <c r="Q53" s="195">
        <f>VLOOKUP(A53,[8]Sheet1!$B:$R,17,FALSE)</f>
        <v>0</v>
      </c>
      <c r="R53" s="195">
        <f>VLOOKUP(C53,'6月'!A:D,4,FALSE)</f>
        <v>87</v>
      </c>
      <c r="S53" s="195">
        <f>VLOOKUP(C53,[9]sheet!$A:$S,19,FALSE)</f>
        <v>5000</v>
      </c>
      <c r="T53" s="195">
        <v>45</v>
      </c>
      <c r="U53" s="425">
        <f t="shared" si="5"/>
        <v>2000</v>
      </c>
      <c r="V53" s="426">
        <f t="shared" si="6"/>
        <v>0</v>
      </c>
      <c r="W53" s="425">
        <f t="shared" si="3"/>
        <v>87</v>
      </c>
      <c r="X53" s="426"/>
    </row>
    <row r="54">
      <c r="A54" s="199">
        <v>15811</v>
      </c>
      <c r="B54" s="423" t="s">
        <v>121</v>
      </c>
      <c r="C54" s="144" t="s">
        <v>120</v>
      </c>
      <c r="D54" s="424">
        <f t="shared" si="4"/>
        <v>600</v>
      </c>
      <c r="E54" s="424">
        <f>VLOOKUP(A54,[3]Sheet1!$B:$E,4,FALSE)</f>
        <v>600</v>
      </c>
      <c r="F54" s="424"/>
      <c r="G54" s="424"/>
      <c r="H54" s="424"/>
      <c r="I54" s="195">
        <v>0</v>
      </c>
      <c r="J54" s="195">
        <v>19</v>
      </c>
      <c r="K54" s="195">
        <v>6</v>
      </c>
      <c r="L54" s="195">
        <f>VLOOKUP(C54,[4]Sheet1!$A:$M,13,FALSE)</f>
        <v>66</v>
      </c>
      <c r="M54" s="195">
        <f>VLOOKUP(C54,[5]Sheet1!$A:$N,14,FALSE)</f>
        <v>37</v>
      </c>
      <c r="N54" s="195">
        <f>VLOOKUP(A54,[6]Sheet1!$B:$O,14,FALSE)</f>
        <v>48</v>
      </c>
      <c r="O54" s="195">
        <f>VLOOKUP(A54,[7]Sheet1!$B:$P,15,FALSE)</f>
        <v>227</v>
      </c>
      <c r="P54" s="195">
        <f>VLOOKUP(A54,[3]Sheet1!$B:$Q,16,FALSE)</f>
        <v>197</v>
      </c>
      <c r="Q54" s="195">
        <f>VLOOKUP(A54,[8]Sheet1!$B:$R,17,FALSE)</f>
        <v>0</v>
      </c>
      <c r="R54" s="195">
        <f>VLOOKUP(C54,'6月'!A:D,4,FALSE)</f>
        <v>8</v>
      </c>
      <c r="S54" s="195">
        <f>VLOOKUP(C54,[9]sheet!$A:$S,19,FALSE)</f>
        <v>754</v>
      </c>
      <c r="T54" s="195">
        <v>8</v>
      </c>
      <c r="U54" s="425">
        <f t="shared" si="5"/>
        <v>600</v>
      </c>
      <c r="V54" s="426">
        <f t="shared" si="6"/>
        <v>0</v>
      </c>
      <c r="W54" s="425">
        <f t="shared" si="3"/>
        <v>8</v>
      </c>
      <c r="X54" s="426"/>
    </row>
    <row r="55">
      <c r="A55" s="199">
        <v>30801</v>
      </c>
      <c r="B55" s="423" t="s">
        <v>417</v>
      </c>
      <c r="C55" s="134" t="s">
        <v>368</v>
      </c>
      <c r="D55" s="424">
        <f t="shared" si="4"/>
        <v>1600</v>
      </c>
      <c r="E55" s="424">
        <f>VLOOKUP(A55,[3]Sheet1!$B:$E,4,FALSE)</f>
        <v>1600</v>
      </c>
      <c r="F55" s="424"/>
      <c r="G55" s="424"/>
      <c r="H55" s="424"/>
      <c r="I55" s="195">
        <v>0</v>
      </c>
      <c r="J55" s="195">
        <v>222</v>
      </c>
      <c r="K55" s="195">
        <v>131</v>
      </c>
      <c r="L55" s="195">
        <f>VLOOKUP(C55,[4]Sheet1!$A:$M,13,FALSE)</f>
        <v>549</v>
      </c>
      <c r="M55" s="195">
        <f>VLOOKUP(C55,[5]Sheet1!$A:$N,14,FALSE)</f>
        <v>159</v>
      </c>
      <c r="N55" s="195">
        <f>VLOOKUP(A55,[6]Sheet1!$B:$O,14,FALSE)</f>
        <v>184</v>
      </c>
      <c r="O55" s="195">
        <f>VLOOKUP(A55,[7]Sheet1!$B:$P,15,FALSE)</f>
        <v>186</v>
      </c>
      <c r="P55" s="195">
        <f>VLOOKUP(A55,[3]Sheet1!$B:$Q,16,FALSE)</f>
        <v>169</v>
      </c>
      <c r="Q55" s="195">
        <f>VLOOKUP(A55,[8]Sheet1!$B:$R,17,FALSE)</f>
        <v>0</v>
      </c>
      <c r="R55" s="195"/>
      <c r="S55" s="195">
        <f>VLOOKUP(C55,[9]sheet!$A:$S,19,FALSE)</f>
        <v>1063</v>
      </c>
      <c r="T55" s="195" t="s">
        <v>626</v>
      </c>
      <c r="U55" s="425">
        <f t="shared" si="5"/>
        <v>1600</v>
      </c>
      <c r="V55" s="426">
        <f t="shared" si="6"/>
        <v>0</v>
      </c>
      <c r="W55" s="425">
        <f t="shared" si="3"/>
        <v>0</v>
      </c>
      <c r="X55" s="426"/>
    </row>
    <row r="56">
      <c r="A56" s="199">
        <v>21877</v>
      </c>
      <c r="B56" s="423" t="s">
        <v>125</v>
      </c>
      <c r="C56" s="134" t="s">
        <v>369</v>
      </c>
      <c r="D56" s="424">
        <f t="shared" si="4"/>
        <v>200</v>
      </c>
      <c r="E56" s="424">
        <f>VLOOKUP(A56,[3]Sheet1!$B:$E,4,FALSE)</f>
        <v>200</v>
      </c>
      <c r="F56" s="424"/>
      <c r="G56" s="424"/>
      <c r="H56" s="424"/>
      <c r="I56" s="195">
        <v>0</v>
      </c>
      <c r="J56" s="195">
        <v>0</v>
      </c>
      <c r="K56" s="195">
        <v>0</v>
      </c>
      <c r="L56" s="195">
        <f>VLOOKUP(C56,[4]Sheet1!$A:$M,13,FALSE)</f>
        <v>0</v>
      </c>
      <c r="M56" s="195">
        <f>VLOOKUP(C56,[5]Sheet1!$A:$N,14,FALSE)</f>
        <v>1</v>
      </c>
      <c r="N56" s="195">
        <f>VLOOKUP(A56,[6]Sheet1!$B:$O,14,FALSE)</f>
        <v>2</v>
      </c>
      <c r="O56" s="195">
        <f>VLOOKUP(A56,[7]Sheet1!$B:$P,15,FALSE)</f>
        <v>1</v>
      </c>
      <c r="P56" s="195">
        <f>VLOOKUP(A56,[3]Sheet1!$B:$Q,16,FALSE)</f>
        <v>1</v>
      </c>
      <c r="Q56" s="195">
        <f>VLOOKUP(A56,[8]Sheet1!$B:$R,17,FALSE)</f>
        <v>1</v>
      </c>
      <c r="R56" s="195">
        <f>VLOOKUP(C56,'6月'!A:D,4,FALSE)</f>
        <v>0</v>
      </c>
      <c r="S56" s="195">
        <f>VLOOKUP(C56,[9]sheet!$A:$S,19,FALSE)</f>
        <v>2</v>
      </c>
      <c r="T56" s="195" t="s">
        <v>626</v>
      </c>
      <c r="U56" s="425">
        <f t="shared" si="5"/>
        <v>6</v>
      </c>
      <c r="V56" s="426">
        <f t="shared" si="6"/>
        <v>194</v>
      </c>
      <c r="W56" s="425">
        <f t="shared" si="3"/>
        <v>0</v>
      </c>
      <c r="X56" s="426"/>
    </row>
    <row r="57">
      <c r="A57" s="199">
        <v>21878</v>
      </c>
      <c r="B57" s="423" t="s">
        <v>418</v>
      </c>
      <c r="C57" s="144" t="s">
        <v>370</v>
      </c>
      <c r="D57" s="424">
        <f t="shared" si="4"/>
        <v>100</v>
      </c>
      <c r="E57" s="424">
        <f>VLOOKUP(A57,[3]Sheet1!$B:$E,4,FALSE)</f>
        <v>100</v>
      </c>
      <c r="F57" s="424"/>
      <c r="G57" s="424"/>
      <c r="H57" s="424"/>
      <c r="I57" s="195">
        <v>0</v>
      </c>
      <c r="J57" s="195">
        <v>3</v>
      </c>
      <c r="K57" s="195">
        <v>4</v>
      </c>
      <c r="L57" s="195">
        <f>VLOOKUP(C57,[4]Sheet1!$A:$M,13,FALSE)</f>
        <v>2</v>
      </c>
      <c r="M57" s="195">
        <f>VLOOKUP(C57,[5]Sheet1!$A:$N,14,FALSE)</f>
        <v>0</v>
      </c>
      <c r="N57" s="195">
        <f>VLOOKUP(A57,[6]Sheet1!$B:$O,14,FALSE)</f>
        <v>1</v>
      </c>
      <c r="O57" s="195">
        <f>VLOOKUP(A57,[7]Sheet1!$B:$P,15,FALSE)</f>
        <v>0</v>
      </c>
      <c r="P57" s="195">
        <f>VLOOKUP(A57,[3]Sheet1!$B:$Q,16,FALSE)</f>
        <v>0</v>
      </c>
      <c r="Q57" s="195">
        <f>VLOOKUP(A57,[8]Sheet1!$B:$R,17,FALSE)</f>
        <v>1</v>
      </c>
      <c r="R57" s="195">
        <f>VLOOKUP(C57,'6月'!A:D,4,FALSE)</f>
        <v>0</v>
      </c>
      <c r="S57" s="195">
        <f>VLOOKUP(C57,[9]sheet!$A:$S,19,FALSE)</f>
        <v>2</v>
      </c>
      <c r="T57" s="195" t="s">
        <v>626</v>
      </c>
      <c r="U57" s="425">
        <f t="shared" si="5"/>
        <v>11</v>
      </c>
      <c r="V57" s="426">
        <f t="shared" si="6"/>
        <v>89</v>
      </c>
      <c r="W57" s="425">
        <f t="shared" si="3"/>
        <v>0</v>
      </c>
      <c r="X57" s="426"/>
    </row>
    <row r="58">
      <c r="A58" s="199">
        <v>21879</v>
      </c>
      <c r="B58" s="423" t="s">
        <v>419</v>
      </c>
      <c r="C58" s="144" t="s">
        <v>371</v>
      </c>
      <c r="D58" s="424">
        <f t="shared" si="4"/>
        <v>100</v>
      </c>
      <c r="E58" s="424">
        <f>VLOOKUP(A58,[3]Sheet1!$B:$E,4,FALSE)</f>
        <v>100</v>
      </c>
      <c r="F58" s="424"/>
      <c r="G58" s="424"/>
      <c r="H58" s="424"/>
      <c r="I58" s="195">
        <v>0</v>
      </c>
      <c r="J58" s="195">
        <v>2</v>
      </c>
      <c r="K58" s="195">
        <v>0</v>
      </c>
      <c r="L58" s="195">
        <f>VLOOKUP(C58,[4]Sheet1!$A:$M,13,FALSE)</f>
        <v>3</v>
      </c>
      <c r="M58" s="195">
        <f>VLOOKUP(C58,[5]Sheet1!$A:$N,14,FALSE)</f>
        <v>0</v>
      </c>
      <c r="N58" s="195">
        <f>VLOOKUP(A58,[6]Sheet1!$B:$O,14,FALSE)</f>
        <v>0</v>
      </c>
      <c r="O58" s="195">
        <f>VLOOKUP(A58,[7]Sheet1!$B:$P,15,FALSE)</f>
        <v>0</v>
      </c>
      <c r="P58" s="195">
        <f>VLOOKUP(A58,[3]Sheet1!$B:$Q,16,FALSE)</f>
        <v>2</v>
      </c>
      <c r="Q58" s="195">
        <f>VLOOKUP(A58,[8]Sheet1!$B:$R,17,FALSE)</f>
        <v>1</v>
      </c>
      <c r="R58" s="195">
        <f>VLOOKUP(C58,'6月'!A:D,4,FALSE)</f>
        <v>1</v>
      </c>
      <c r="S58" s="195">
        <f>VLOOKUP(C58,[9]sheet!$A:$S,19,FALSE)</f>
        <v>2</v>
      </c>
      <c r="T58" s="195" t="s">
        <v>626</v>
      </c>
      <c r="U58" s="425">
        <f t="shared" si="5"/>
        <v>8</v>
      </c>
      <c r="V58" s="426">
        <f t="shared" si="6"/>
        <v>92</v>
      </c>
      <c r="W58" s="425">
        <f t="shared" si="3"/>
        <v>1</v>
      </c>
      <c r="X58" s="426"/>
    </row>
    <row r="59">
      <c r="A59" s="199">
        <v>15582</v>
      </c>
      <c r="B59" s="423" t="s">
        <v>131</v>
      </c>
      <c r="C59" s="144" t="s">
        <v>372</v>
      </c>
      <c r="D59" s="424">
        <f t="shared" si="4"/>
        <v>100</v>
      </c>
      <c r="E59" s="424">
        <f>VLOOKUP(A59,[3]Sheet1!$B:$E,4,FALSE)</f>
        <v>100</v>
      </c>
      <c r="F59" s="424"/>
      <c r="G59" s="424"/>
      <c r="H59" s="424"/>
      <c r="I59" s="195">
        <v>0</v>
      </c>
      <c r="J59" s="195">
        <v>0</v>
      </c>
      <c r="K59" s="195">
        <v>0</v>
      </c>
      <c r="L59" s="195">
        <f>VLOOKUP(C59,[4]Sheet1!$A:$M,13,FALSE)</f>
        <v>10</v>
      </c>
      <c r="M59" s="195">
        <f>VLOOKUP(C59,[5]Sheet1!$A:$N,14,FALSE)</f>
        <v>2</v>
      </c>
      <c r="N59" s="195">
        <f>VLOOKUP(A59,[6]Sheet1!$B:$O,14,FALSE)</f>
        <v>8</v>
      </c>
      <c r="O59" s="195">
        <f>VLOOKUP(A59,[7]Sheet1!$B:$P,15,FALSE)</f>
        <v>3</v>
      </c>
      <c r="P59" s="195">
        <f>VLOOKUP(A59,[3]Sheet1!$B:$Q,16,FALSE)</f>
        <v>2</v>
      </c>
      <c r="Q59" s="195">
        <f>VLOOKUP(A59,[8]Sheet1!$B:$R,17,FALSE)</f>
        <v>7</v>
      </c>
      <c r="R59" s="195">
        <f>VLOOKUP(C59,'6月'!A:D,4,FALSE)</f>
        <v>0</v>
      </c>
      <c r="S59" s="195">
        <f>VLOOKUP(C59,[9]sheet!$A:$S,19,FALSE)</f>
        <v>11</v>
      </c>
      <c r="T59" s="195" t="s">
        <v>626</v>
      </c>
      <c r="U59" s="425">
        <f t="shared" si="5"/>
        <v>32</v>
      </c>
      <c r="V59" s="426">
        <f t="shared" si="6"/>
        <v>68</v>
      </c>
      <c r="W59" s="425">
        <f t="shared" si="3"/>
        <v>0</v>
      </c>
      <c r="X59" s="426"/>
    </row>
    <row r="60">
      <c r="A60" s="199">
        <v>38314</v>
      </c>
      <c r="B60" s="423"/>
      <c r="C60" s="144" t="s">
        <v>298</v>
      </c>
      <c r="D60" s="424">
        <f t="shared" si="4"/>
        <v>1500</v>
      </c>
      <c r="E60" s="424">
        <f>VLOOKUP(A60,[3]Sheet1!$B:$E,4,FALSE)</f>
        <v>1500</v>
      </c>
      <c r="F60" s="424"/>
      <c r="G60" s="424"/>
      <c r="H60" s="424"/>
      <c r="I60" s="195"/>
      <c r="J60" s="195"/>
      <c r="K60" s="195"/>
      <c r="L60" s="195"/>
      <c r="M60" s="195"/>
      <c r="N60" s="195"/>
      <c r="O60" s="195"/>
      <c r="P60" s="195">
        <v>39</v>
      </c>
      <c r="Q60" s="195">
        <f>VLOOKUP(A60,[8]Sheet1!$B:$R,17,FALSE)</f>
        <v>67</v>
      </c>
      <c r="R60" s="195">
        <f>VLOOKUP(C60,'6月'!A:D,4,FALSE)</f>
        <v>0</v>
      </c>
      <c r="S60" s="195">
        <f>VLOOKUP(C60,[9]sheet!$A:$S,19,FALSE)</f>
        <v>30</v>
      </c>
      <c r="T60" s="195" t="s">
        <v>626</v>
      </c>
      <c r="U60" s="425">
        <f t="shared" si="5"/>
        <v>106</v>
      </c>
      <c r="V60" s="426">
        <f t="shared" si="6"/>
        <v>1394</v>
      </c>
      <c r="W60" s="425">
        <f t="shared" si="3"/>
        <v>0</v>
      </c>
      <c r="X60" s="426"/>
    </row>
    <row r="61">
      <c r="A61" s="199"/>
      <c r="B61" s="423"/>
      <c r="C61" s="39" t="s">
        <v>491</v>
      </c>
      <c r="D61" s="424"/>
      <c r="E61" s="424"/>
      <c r="F61" s="424"/>
      <c r="G61" s="424"/>
      <c r="H61" s="424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>
        <v>1</v>
      </c>
      <c r="T61" s="195" t="s">
        <v>626</v>
      </c>
      <c r="U61" s="425"/>
      <c r="V61" s="426"/>
      <c r="W61" s="425"/>
      <c r="X61" s="426"/>
    </row>
    <row r="62">
      <c r="A62" s="199">
        <v>852</v>
      </c>
      <c r="B62" s="423" t="s">
        <v>133</v>
      </c>
      <c r="C62" s="428" t="s">
        <v>132</v>
      </c>
      <c r="D62" s="424">
        <f t="shared" si="4"/>
        <v>300</v>
      </c>
      <c r="E62" s="424">
        <f>VLOOKUP(A62,[3]Sheet1!$B:$E,4,FALSE)</f>
        <v>300</v>
      </c>
      <c r="F62" s="424"/>
      <c r="G62" s="424"/>
      <c r="H62" s="424"/>
      <c r="I62" s="195">
        <v>0</v>
      </c>
      <c r="J62" s="195">
        <v>0</v>
      </c>
      <c r="K62" s="195">
        <v>0</v>
      </c>
      <c r="L62" s="195">
        <f>VLOOKUP(C62,[4]Sheet1!$A:$M,13,FALSE)</f>
        <v>0</v>
      </c>
      <c r="M62" s="195">
        <f>VLOOKUP(C62,[5]Sheet1!$A:$N,14,FALSE)</f>
        <v>0</v>
      </c>
      <c r="N62" s="195">
        <f>VLOOKUP(A62,[6]Sheet1!$B:$O,14,FALSE)</f>
        <v>0</v>
      </c>
      <c r="O62" s="195">
        <f>VLOOKUP(A62,[7]Sheet1!$B:$P,15,FALSE)</f>
        <v>0</v>
      </c>
      <c r="P62" s="195">
        <f>VLOOKUP(A62,[3]Sheet1!$B:$Q,16,FALSE)</f>
        <v>0</v>
      </c>
      <c r="Q62" s="195">
        <f>VLOOKUP(A62,[8]Sheet1!$B:$R,17,FALSE)</f>
        <v>255</v>
      </c>
      <c r="R62" s="195">
        <f>VLOOKUP(C62,'6月'!A:D,4,FALSE)</f>
        <v>1</v>
      </c>
      <c r="S62" s="195">
        <f>VLOOKUP(C62,[9]sheet!$A:$S,19,FALSE)</f>
        <v>231</v>
      </c>
      <c r="T62" s="195">
        <v>3</v>
      </c>
      <c r="U62" s="425">
        <f t="shared" si="5"/>
        <v>255</v>
      </c>
      <c r="V62" s="426">
        <f t="shared" si="6"/>
        <v>45</v>
      </c>
      <c r="W62" s="425">
        <f t="shared" si="3"/>
        <v>1</v>
      </c>
      <c r="X62" s="426"/>
    </row>
    <row r="63">
      <c r="A63" s="199">
        <v>2629</v>
      </c>
      <c r="B63" s="423" t="s">
        <v>135</v>
      </c>
      <c r="C63" s="428" t="s">
        <v>373</v>
      </c>
      <c r="D63" s="424">
        <f t="shared" si="4"/>
        <v>6000</v>
      </c>
      <c r="E63" s="424">
        <f>VLOOKUP(A63,[3]Sheet1!$B:$E,4,FALSE)</f>
        <v>6000</v>
      </c>
      <c r="F63" s="424"/>
      <c r="G63" s="424"/>
      <c r="H63" s="424"/>
      <c r="I63" s="195">
        <v>41</v>
      </c>
      <c r="J63" s="195">
        <v>142</v>
      </c>
      <c r="K63" s="195">
        <v>24</v>
      </c>
      <c r="L63" s="195">
        <f>VLOOKUP(C63,[4]Sheet1!$A:$M,13,FALSE)</f>
        <v>241</v>
      </c>
      <c r="M63" s="195">
        <f>VLOOKUP(C63,[5]Sheet1!$A:$N,14,FALSE)</f>
        <v>136</v>
      </c>
      <c r="N63" s="195">
        <f>VLOOKUP(A63,[6]Sheet1!$B:$O,14,FALSE)</f>
        <v>110</v>
      </c>
      <c r="O63" s="195">
        <f>VLOOKUP(A63,[7]Sheet1!$B:$P,15,FALSE)</f>
        <v>519</v>
      </c>
      <c r="P63" s="195">
        <f>VLOOKUP(A63,[3]Sheet1!$B:$Q,16,FALSE)</f>
        <v>376</v>
      </c>
      <c r="Q63" s="195">
        <f>VLOOKUP(A63,[8]Sheet1!$B:$R,17,FALSE)</f>
        <v>4411</v>
      </c>
      <c r="R63" s="195">
        <f>VLOOKUP(C63,'6月'!A:D,4,FALSE)</f>
        <v>9</v>
      </c>
      <c r="S63" s="195">
        <f>VLOOKUP(C63,[9]sheet!$A:$S,19,FALSE)</f>
        <v>5300</v>
      </c>
      <c r="T63" s="195">
        <v>33</v>
      </c>
      <c r="U63" s="425">
        <f t="shared" si="5"/>
        <v>6000</v>
      </c>
      <c r="V63" s="426">
        <f t="shared" si="6"/>
        <v>0</v>
      </c>
      <c r="W63" s="425">
        <f t="shared" si="3"/>
        <v>9</v>
      </c>
      <c r="X63" s="426"/>
    </row>
    <row r="64">
      <c r="A64" s="199">
        <v>15041</v>
      </c>
      <c r="B64" s="423" t="s">
        <v>137</v>
      </c>
      <c r="C64" s="134" t="s">
        <v>136</v>
      </c>
      <c r="D64" s="424">
        <f t="shared" si="4"/>
        <v>1000</v>
      </c>
      <c r="E64" s="424">
        <f>VLOOKUP(A64,[3]Sheet1!$B:$E,4,FALSE)</f>
        <v>1000</v>
      </c>
      <c r="F64" s="424"/>
      <c r="G64" s="424"/>
      <c r="H64" s="424"/>
      <c r="I64" s="195">
        <v>3</v>
      </c>
      <c r="J64" s="195">
        <v>9</v>
      </c>
      <c r="K64" s="195">
        <v>21</v>
      </c>
      <c r="L64" s="195">
        <f>VLOOKUP(C64,[4]Sheet1!$A:$M,13,FALSE)</f>
        <v>20</v>
      </c>
      <c r="M64" s="195">
        <f>VLOOKUP(C64,[5]Sheet1!$A:$N,14,FALSE)</f>
        <v>4</v>
      </c>
      <c r="N64" s="195">
        <f>VLOOKUP(A64,[6]Sheet1!$B:$O,14,FALSE)</f>
        <v>2</v>
      </c>
      <c r="O64" s="195">
        <f>VLOOKUP(A64,[7]Sheet1!$B:$P,15,FALSE)</f>
        <v>4</v>
      </c>
      <c r="P64" s="195">
        <f>VLOOKUP(A64,[3]Sheet1!$B:$Q,16,FALSE)</f>
        <v>7</v>
      </c>
      <c r="Q64" s="195">
        <f>VLOOKUP(A64,[8]Sheet1!$B:$R,17,FALSE)</f>
        <v>47</v>
      </c>
      <c r="R64" s="195">
        <f>VLOOKUP(C64,'6月'!A:D,4,FALSE)</f>
        <v>4</v>
      </c>
      <c r="S64" s="195">
        <f>VLOOKUP(C64,[9]sheet!$A:$S,19,FALSE)</f>
        <v>80</v>
      </c>
      <c r="T64" s="195">
        <v>3</v>
      </c>
      <c r="U64" s="425">
        <f t="shared" si="5"/>
        <v>117</v>
      </c>
      <c r="V64" s="426">
        <f t="shared" si="6"/>
        <v>883</v>
      </c>
      <c r="W64" s="425">
        <f t="shared" si="3"/>
        <v>4</v>
      </c>
      <c r="X64" s="426"/>
    </row>
    <row r="65">
      <c r="A65" s="199">
        <v>13538</v>
      </c>
      <c r="B65" s="423" t="s">
        <v>139</v>
      </c>
      <c r="C65" s="144" t="s">
        <v>138</v>
      </c>
      <c r="D65" s="424">
        <f t="shared" si="4"/>
        <v>1000</v>
      </c>
      <c r="E65" s="424">
        <f>VLOOKUP(A65,[3]Sheet1!$B:$E,4,FALSE)</f>
        <v>1000</v>
      </c>
      <c r="F65" s="424"/>
      <c r="G65" s="424"/>
      <c r="H65" s="424"/>
      <c r="I65" s="195">
        <v>3</v>
      </c>
      <c r="J65" s="195">
        <v>37</v>
      </c>
      <c r="K65" s="195">
        <v>11</v>
      </c>
      <c r="L65" s="195">
        <f>VLOOKUP(C65,[4]Sheet1!$A:$M,13,FALSE)</f>
        <v>22</v>
      </c>
      <c r="M65" s="195">
        <f>VLOOKUP(C65,[5]Sheet1!$A:$N,14,FALSE)</f>
        <v>5</v>
      </c>
      <c r="N65" s="195">
        <f>VLOOKUP(A65,[6]Sheet1!$B:$O,14,FALSE)</f>
        <v>0</v>
      </c>
      <c r="O65" s="195">
        <f>VLOOKUP(A65,[7]Sheet1!$B:$P,15,FALSE)</f>
        <v>4</v>
      </c>
      <c r="P65" s="195">
        <f>VLOOKUP(A65,[3]Sheet1!$B:$Q,16,FALSE)</f>
        <v>3</v>
      </c>
      <c r="Q65" s="195">
        <f>VLOOKUP(A65,[8]Sheet1!$B:$R,17,FALSE)</f>
        <v>68</v>
      </c>
      <c r="R65" s="195">
        <f>VLOOKUP(C65,'6月'!A:D,4,FALSE)</f>
        <v>7</v>
      </c>
      <c r="S65" s="195">
        <f>VLOOKUP(C65,[9]sheet!$A:$S,19,FALSE)</f>
        <v>145</v>
      </c>
      <c r="T65" s="195">
        <v>4</v>
      </c>
      <c r="U65" s="425">
        <f t="shared" si="5"/>
        <v>153</v>
      </c>
      <c r="V65" s="426">
        <f t="shared" si="6"/>
        <v>847</v>
      </c>
      <c r="W65" s="425">
        <f t="shared" si="3"/>
        <v>7</v>
      </c>
      <c r="X65" s="426"/>
    </row>
    <row r="66">
      <c r="A66" s="199">
        <v>30800</v>
      </c>
      <c r="B66" s="423" t="s">
        <v>141</v>
      </c>
      <c r="C66" s="134" t="s">
        <v>140</v>
      </c>
      <c r="D66" s="424">
        <f t="shared" si="4"/>
        <v>5000</v>
      </c>
      <c r="E66" s="424">
        <f>VLOOKUP(A66,[3]Sheet1!$B:$E,4,FALSE)</f>
        <v>5000</v>
      </c>
      <c r="F66" s="424"/>
      <c r="G66" s="424"/>
      <c r="H66" s="424"/>
      <c r="I66" s="195">
        <v>0</v>
      </c>
      <c r="J66" s="195">
        <v>0</v>
      </c>
      <c r="K66" s="195">
        <v>0</v>
      </c>
      <c r="L66" s="195">
        <f>VLOOKUP(C66,[4]Sheet1!$A:$M,13,FALSE)</f>
        <v>1</v>
      </c>
      <c r="M66" s="195">
        <f>VLOOKUP(C66,[5]Sheet1!$A:$N,14,FALSE)</f>
        <v>0</v>
      </c>
      <c r="N66" s="195">
        <f>VLOOKUP(A66,[6]Sheet1!$B:$O,14,FALSE)</f>
        <v>0</v>
      </c>
      <c r="O66" s="195">
        <f>VLOOKUP(A66,[7]Sheet1!$B:$P,15,FALSE)</f>
        <v>1</v>
      </c>
      <c r="P66" s="195">
        <f>VLOOKUP(A66,[3]Sheet1!$B:$Q,16,FALSE)</f>
        <v>1</v>
      </c>
      <c r="Q66" s="195">
        <f>VLOOKUP(A66,[8]Sheet1!$B:$R,17,FALSE)</f>
        <v>224</v>
      </c>
      <c r="R66" s="195">
        <f>VLOOKUP(C66,'6月'!A:D,4,FALSE)</f>
        <v>6</v>
      </c>
      <c r="S66" s="195">
        <v>68</v>
      </c>
      <c r="T66" s="195">
        <v>3</v>
      </c>
      <c r="U66" s="425">
        <f t="shared" si="5"/>
        <v>227</v>
      </c>
      <c r="V66" s="426">
        <f t="shared" si="6"/>
        <v>4773</v>
      </c>
      <c r="W66" s="425">
        <f t="shared" si="3"/>
        <v>6</v>
      </c>
      <c r="X66" s="426"/>
    </row>
    <row r="67">
      <c r="A67" s="199">
        <v>3032</v>
      </c>
      <c r="B67" s="423" t="s">
        <v>143</v>
      </c>
      <c r="C67" s="134" t="s">
        <v>374</v>
      </c>
      <c r="D67" s="424">
        <f t="shared" si="4"/>
        <v>300</v>
      </c>
      <c r="E67" s="424">
        <f>VLOOKUP(A67,[3]Sheet1!$B:$E,4,FALSE)</f>
        <v>300</v>
      </c>
      <c r="F67" s="424"/>
      <c r="G67" s="424"/>
      <c r="H67" s="424"/>
      <c r="I67" s="195">
        <v>2</v>
      </c>
      <c r="J67" s="195">
        <v>1</v>
      </c>
      <c r="K67" s="195">
        <v>1</v>
      </c>
      <c r="L67" s="195">
        <f>VLOOKUP(C67,[4]Sheet1!$A:$M,13,FALSE)</f>
        <v>0</v>
      </c>
      <c r="M67" s="195">
        <f>VLOOKUP(C67,[5]Sheet1!$A:$N,14,FALSE)</f>
        <v>1</v>
      </c>
      <c r="N67" s="195">
        <f>VLOOKUP(A67,[6]Sheet1!$B:$O,14,FALSE)</f>
        <v>2</v>
      </c>
      <c r="O67" s="195">
        <f>VLOOKUP(A67,[7]Sheet1!$B:$P,15,FALSE)</f>
        <v>33</v>
      </c>
      <c r="P67" s="195">
        <f>VLOOKUP(A67,[3]Sheet1!$B:$Q,16,FALSE)</f>
        <v>34</v>
      </c>
      <c r="Q67" s="195">
        <f>VLOOKUP(A67,[8]Sheet1!$B:$R,17,FALSE)</f>
        <v>226</v>
      </c>
      <c r="R67" s="195">
        <f>VLOOKUP(C67,'6月'!A:D,4,FALSE)</f>
        <v>2</v>
      </c>
      <c r="S67" s="195">
        <f>VLOOKUP(C67,[9]sheet!$A:$S,19,FALSE)</f>
        <v>0</v>
      </c>
      <c r="T67" s="195" t="s">
        <v>626</v>
      </c>
      <c r="U67" s="425">
        <f t="shared" si="5"/>
        <v>300</v>
      </c>
      <c r="V67" s="426">
        <f t="shared" si="6"/>
        <v>0</v>
      </c>
      <c r="W67" s="425">
        <f t="shared" si="3"/>
        <v>2</v>
      </c>
      <c r="X67" s="426"/>
    </row>
    <row r="68">
      <c r="A68" s="199">
        <v>3033</v>
      </c>
      <c r="B68" s="423" t="s">
        <v>145</v>
      </c>
      <c r="C68" s="144" t="s">
        <v>375</v>
      </c>
      <c r="D68" s="424">
        <f t="shared" ref="D68:D102" si="7">E68+F68</f>
        <v>300</v>
      </c>
      <c r="E68" s="424">
        <f>VLOOKUP(A68,[3]Sheet1!$B:$E,4,FALSE)</f>
        <v>300</v>
      </c>
      <c r="F68" s="424"/>
      <c r="G68" s="424"/>
      <c r="H68" s="424"/>
      <c r="I68" s="195">
        <v>0</v>
      </c>
      <c r="J68" s="195">
        <v>0</v>
      </c>
      <c r="K68" s="195">
        <v>0</v>
      </c>
      <c r="L68" s="195">
        <f>VLOOKUP(C68,[4]Sheet1!$A:$M,13,FALSE)</f>
        <v>1</v>
      </c>
      <c r="M68" s="195">
        <f>VLOOKUP(C68,[5]Sheet1!$A:$N,14,FALSE)</f>
        <v>0</v>
      </c>
      <c r="N68" s="195">
        <f>VLOOKUP(A68,[6]Sheet1!$B:$O,14,FALSE)</f>
        <v>0</v>
      </c>
      <c r="O68" s="195">
        <f>VLOOKUP(A68,[7]Sheet1!$B:$P,15,FALSE)</f>
        <v>13</v>
      </c>
      <c r="P68" s="195">
        <f>VLOOKUP(A68,[3]Sheet1!$B:$Q,16,FALSE)</f>
        <v>8</v>
      </c>
      <c r="Q68" s="195">
        <f>VLOOKUP(A68,[8]Sheet1!$B:$R,17,FALSE)</f>
        <v>57</v>
      </c>
      <c r="R68" s="195">
        <f>VLOOKUP(C68,'6月'!A:D,4,FALSE)</f>
        <v>1</v>
      </c>
      <c r="S68" s="195">
        <f>VLOOKUP(C68,[9]sheet!$A:$S,19,FALSE)</f>
        <v>34</v>
      </c>
      <c r="T68" s="195" t="s">
        <v>626</v>
      </c>
      <c r="U68" s="425">
        <f t="shared" ref="U68:U102" si="8">SUM(G68:Q68)</f>
        <v>79</v>
      </c>
      <c r="V68" s="426">
        <f t="shared" ref="V68:V102" si="9">E68-U68</f>
        <v>221</v>
      </c>
      <c r="W68" s="425">
        <f t="shared" si="3"/>
        <v>1</v>
      </c>
      <c r="X68" s="426"/>
    </row>
    <row r="69">
      <c r="A69" s="199">
        <v>30799</v>
      </c>
      <c r="B69" s="423" t="s">
        <v>420</v>
      </c>
      <c r="C69" s="134" t="s">
        <v>376</v>
      </c>
      <c r="D69" s="424">
        <f t="shared" si="7"/>
        <v>300</v>
      </c>
      <c r="E69" s="424">
        <f>VLOOKUP(A69,[3]Sheet1!$B:$E,4,FALSE)</f>
        <v>300</v>
      </c>
      <c r="F69" s="424"/>
      <c r="G69" s="424"/>
      <c r="H69" s="424"/>
      <c r="I69" s="195">
        <v>0</v>
      </c>
      <c r="J69" s="195">
        <v>9</v>
      </c>
      <c r="K69" s="195">
        <v>0</v>
      </c>
      <c r="L69" s="195">
        <f>VLOOKUP(C69,[4]Sheet1!$A:$M,13,FALSE)</f>
        <v>10</v>
      </c>
      <c r="M69" s="195">
        <f>VLOOKUP(C69,[5]Sheet1!$A:$N,14,FALSE)</f>
        <v>4</v>
      </c>
      <c r="N69" s="195">
        <f>VLOOKUP(A69,[6]Sheet1!$B:$O,14,FALSE)</f>
        <v>4</v>
      </c>
      <c r="O69" s="195">
        <f>VLOOKUP(A69,[7]Sheet1!$B:$P,15,FALSE)</f>
        <v>6</v>
      </c>
      <c r="P69" s="195">
        <f>VLOOKUP(A69,[3]Sheet1!$B:$Q,16,FALSE)</f>
        <v>6</v>
      </c>
      <c r="Q69" s="195">
        <f>VLOOKUP(A69,[8]Sheet1!$B:$R,17,FALSE)</f>
        <v>12</v>
      </c>
      <c r="R69" s="195">
        <f>VLOOKUP(C69,'6月'!A:D,4,FALSE)</f>
        <v>0</v>
      </c>
      <c r="S69" s="195">
        <f>VLOOKUP(C69,[9]sheet!$A:$S,19,FALSE)</f>
        <v>23</v>
      </c>
      <c r="T69" s="195">
        <v>1</v>
      </c>
      <c r="U69" s="425">
        <f t="shared" si="8"/>
        <v>51</v>
      </c>
      <c r="V69" s="426">
        <f t="shared" si="9"/>
        <v>249</v>
      </c>
      <c r="W69" s="425">
        <f t="shared" ref="W69:W135" si="10">R69</f>
        <v>0</v>
      </c>
      <c r="X69" s="426"/>
    </row>
    <row r="70">
      <c r="A70" s="199">
        <v>19503</v>
      </c>
      <c r="B70" s="423" t="s">
        <v>421</v>
      </c>
      <c r="C70" s="134" t="s">
        <v>377</v>
      </c>
      <c r="D70" s="424">
        <f t="shared" si="7"/>
        <v>300</v>
      </c>
      <c r="E70" s="424">
        <f>VLOOKUP(A70,[3]Sheet1!$B:$E,4,FALSE)</f>
        <v>300</v>
      </c>
      <c r="F70" s="424"/>
      <c r="G70" s="424"/>
      <c r="H70" s="424"/>
      <c r="I70" s="195">
        <v>0</v>
      </c>
      <c r="J70" s="195">
        <v>58</v>
      </c>
      <c r="K70" s="195">
        <v>24</v>
      </c>
      <c r="L70" s="195">
        <f>VLOOKUP(C70,[4]Sheet1!$A:$M,13,FALSE)</f>
        <v>63</v>
      </c>
      <c r="M70" s="195">
        <f>VLOOKUP(C70,[5]Sheet1!$A:$N,14,FALSE)</f>
        <v>19</v>
      </c>
      <c r="N70" s="195">
        <f>VLOOKUP(A70,[6]Sheet1!$B:$O,14,FALSE)</f>
        <v>25</v>
      </c>
      <c r="O70" s="195">
        <f>VLOOKUP(A70,[7]Sheet1!$B:$P,15,FALSE)</f>
        <v>22</v>
      </c>
      <c r="P70" s="195">
        <f>VLOOKUP(A70,[3]Sheet1!$B:$Q,16,FALSE)</f>
        <v>22</v>
      </c>
      <c r="Q70" s="195">
        <f>VLOOKUP(A70,[8]Sheet1!$B:$R,17,FALSE)</f>
        <v>52</v>
      </c>
      <c r="R70" s="195">
        <f>VLOOKUP(C70,'6月'!A:D,4,FALSE)</f>
        <v>0</v>
      </c>
      <c r="S70" s="195">
        <f>VLOOKUP(C70,[9]sheet!$A:$S,19,FALSE)</f>
        <v>59</v>
      </c>
      <c r="T70" s="195">
        <v>3</v>
      </c>
      <c r="U70" s="425">
        <f t="shared" si="8"/>
        <v>285</v>
      </c>
      <c r="V70" s="426">
        <f t="shared" si="9"/>
        <v>15</v>
      </c>
      <c r="W70" s="425">
        <f t="shared" si="10"/>
        <v>0</v>
      </c>
      <c r="X70" s="426"/>
    </row>
    <row r="71">
      <c r="A71" s="199">
        <v>19504</v>
      </c>
      <c r="B71" s="423" t="s">
        <v>151</v>
      </c>
      <c r="C71" s="134" t="s">
        <v>150</v>
      </c>
      <c r="D71" s="424">
        <f t="shared" si="7"/>
        <v>200</v>
      </c>
      <c r="E71" s="424">
        <f>VLOOKUP(A71,[3]Sheet1!$B:$E,4,FALSE)</f>
        <v>200</v>
      </c>
      <c r="F71" s="424"/>
      <c r="G71" s="424"/>
      <c r="H71" s="424"/>
      <c r="I71" s="195">
        <v>0</v>
      </c>
      <c r="J71" s="195">
        <v>25</v>
      </c>
      <c r="K71" s="195">
        <v>9</v>
      </c>
      <c r="L71" s="195">
        <f>VLOOKUP(C71,[4]Sheet1!$A:$M,13,FALSE)</f>
        <v>38</v>
      </c>
      <c r="M71" s="195">
        <f>VLOOKUP(C71,[5]Sheet1!$A:$N,14,FALSE)</f>
        <v>6</v>
      </c>
      <c r="N71" s="195">
        <f>VLOOKUP(A71,[6]Sheet1!$B:$O,14,FALSE)</f>
        <v>18</v>
      </c>
      <c r="O71" s="195">
        <f>VLOOKUP(A71,[7]Sheet1!$B:$P,15,FALSE)</f>
        <v>15</v>
      </c>
      <c r="P71" s="195">
        <f>VLOOKUP(A71,[3]Sheet1!$B:$Q,16,FALSE)</f>
        <v>8</v>
      </c>
      <c r="Q71" s="195">
        <f>VLOOKUP(A71,[8]Sheet1!$B:$R,17,FALSE)</f>
        <v>16</v>
      </c>
      <c r="R71" s="195">
        <f>VLOOKUP(C71,'6月'!A:D,4,FALSE)</f>
        <v>1</v>
      </c>
      <c r="S71" s="195">
        <f>VLOOKUP(C71,[9]sheet!$A:$S,19,FALSE)</f>
        <v>27</v>
      </c>
      <c r="T71" s="195" t="s">
        <v>626</v>
      </c>
      <c r="U71" s="425">
        <f t="shared" si="8"/>
        <v>135</v>
      </c>
      <c r="V71" s="426">
        <f t="shared" si="9"/>
        <v>65</v>
      </c>
      <c r="W71" s="425">
        <f t="shared" si="10"/>
        <v>1</v>
      </c>
      <c r="X71" s="426"/>
    </row>
    <row r="72">
      <c r="A72" s="199">
        <v>19505</v>
      </c>
      <c r="B72" s="423" t="s">
        <v>153</v>
      </c>
      <c r="C72" s="134" t="s">
        <v>378</v>
      </c>
      <c r="D72" s="424">
        <f t="shared" si="7"/>
        <v>5200</v>
      </c>
      <c r="E72" s="424">
        <f>VLOOKUP(A72,[3]Sheet1!$B:$E,4,FALSE)</f>
        <v>5200</v>
      </c>
      <c r="F72" s="424"/>
      <c r="G72" s="424"/>
      <c r="H72" s="424"/>
      <c r="I72" s="195">
        <v>2</v>
      </c>
      <c r="J72" s="195">
        <v>76</v>
      </c>
      <c r="K72" s="195">
        <v>14</v>
      </c>
      <c r="L72" s="195">
        <f>VLOOKUP(C72,[4]Sheet1!$A:$M,13,FALSE)</f>
        <v>84</v>
      </c>
      <c r="M72" s="195">
        <f>VLOOKUP(C72,[5]Sheet1!$A:$N,14,FALSE)</f>
        <v>10</v>
      </c>
      <c r="N72" s="195">
        <f>VLOOKUP(A72,[6]Sheet1!$B:$O,14,FALSE)</f>
        <v>32</v>
      </c>
      <c r="O72" s="195">
        <f>VLOOKUP(A72,[7]Sheet1!$B:$P,15,FALSE)</f>
        <v>26</v>
      </c>
      <c r="P72" s="195">
        <f>VLOOKUP(A72,[3]Sheet1!$B:$Q,16,FALSE)</f>
        <v>33</v>
      </c>
      <c r="Q72" s="195">
        <f>VLOOKUP(A72,[8]Sheet1!$B:$R,17,FALSE)</f>
        <v>63</v>
      </c>
      <c r="R72" s="195">
        <f>VLOOKUP(C72,'6月'!A:D,4,FALSE)</f>
        <v>1</v>
      </c>
      <c r="S72" s="195">
        <f>VLOOKUP(C72,[9]sheet!$A:$S,19,FALSE)</f>
        <v>95</v>
      </c>
      <c r="T72" s="195">
        <v>1</v>
      </c>
      <c r="U72" s="425">
        <f t="shared" si="8"/>
        <v>340</v>
      </c>
      <c r="V72" s="426">
        <f t="shared" si="9"/>
        <v>4860</v>
      </c>
      <c r="W72" s="425">
        <f t="shared" si="10"/>
        <v>1</v>
      </c>
      <c r="X72" s="426"/>
    </row>
    <row r="73">
      <c r="A73" s="199">
        <v>873</v>
      </c>
      <c r="B73" s="423" t="s">
        <v>155</v>
      </c>
      <c r="C73" s="134" t="s">
        <v>154</v>
      </c>
      <c r="D73" s="424">
        <f t="shared" si="7"/>
        <v>300</v>
      </c>
      <c r="E73" s="424">
        <f>VLOOKUP(A73,[3]Sheet1!$B:$E,4,FALSE)</f>
        <v>300</v>
      </c>
      <c r="F73" s="424"/>
      <c r="G73" s="424"/>
      <c r="H73" s="424"/>
      <c r="I73" s="195">
        <v>0</v>
      </c>
      <c r="J73" s="195">
        <v>0</v>
      </c>
      <c r="K73" s="195">
        <v>0</v>
      </c>
      <c r="L73" s="195">
        <f>VLOOKUP(C73,[4]Sheet1!$A:$M,13,FALSE)</f>
        <v>0</v>
      </c>
      <c r="M73" s="195">
        <f>VLOOKUP(C73,[5]Sheet1!$A:$N,14,FALSE)</f>
        <v>1</v>
      </c>
      <c r="N73" s="195">
        <f>VLOOKUP(A73,[6]Sheet1!$B:$O,14,FALSE)</f>
        <v>0</v>
      </c>
      <c r="O73" s="195">
        <f>VLOOKUP(A73,[7]Sheet1!$B:$P,15,FALSE)</f>
        <v>10</v>
      </c>
      <c r="P73" s="195">
        <f>VLOOKUP(A73,[3]Sheet1!$B:$Q,16,FALSE)</f>
        <v>17</v>
      </c>
      <c r="Q73" s="195">
        <f>VLOOKUP(A73,[8]Sheet1!$B:$R,17,FALSE)</f>
        <v>231</v>
      </c>
      <c r="R73" s="195">
        <f>VLOOKUP(C73,'6月'!A:D,4,FALSE)</f>
        <v>1</v>
      </c>
      <c r="S73" s="195">
        <f>VLOOKUP(C73,[9]sheet!$A:$S,19,FALSE)</f>
        <v>41</v>
      </c>
      <c r="T73" s="195">
        <v>2</v>
      </c>
      <c r="U73" s="425">
        <f t="shared" si="8"/>
        <v>259</v>
      </c>
      <c r="V73" s="426">
        <f t="shared" si="9"/>
        <v>41</v>
      </c>
      <c r="W73" s="425">
        <f t="shared" si="10"/>
        <v>1</v>
      </c>
      <c r="X73" s="426"/>
    </row>
    <row r="74">
      <c r="A74" s="199">
        <v>5027</v>
      </c>
      <c r="B74" s="423" t="s">
        <v>157</v>
      </c>
      <c r="C74" s="134" t="s">
        <v>156</v>
      </c>
      <c r="D74" s="424">
        <f t="shared" si="7"/>
        <v>200</v>
      </c>
      <c r="E74" s="424">
        <f>VLOOKUP(A74,[3]Sheet1!$B:$E,4,FALSE)</f>
        <v>200</v>
      </c>
      <c r="F74" s="424"/>
      <c r="G74" s="424"/>
      <c r="H74" s="424"/>
      <c r="I74" s="195">
        <v>0</v>
      </c>
      <c r="J74" s="195">
        <v>0</v>
      </c>
      <c r="K74" s="195">
        <v>0</v>
      </c>
      <c r="L74" s="195">
        <f>VLOOKUP(C74,[4]Sheet1!$A:$M,13,FALSE)</f>
        <v>2</v>
      </c>
      <c r="M74" s="195">
        <f>VLOOKUP(C74,[5]Sheet1!$A:$N,14,FALSE)</f>
        <v>0</v>
      </c>
      <c r="N74" s="195">
        <f>VLOOKUP(A74,[6]Sheet1!$B:$O,14,FALSE)</f>
        <v>0</v>
      </c>
      <c r="O74" s="195">
        <f>VLOOKUP(A74,[7]Sheet1!$B:$P,15,FALSE)</f>
        <v>2</v>
      </c>
      <c r="P74" s="195">
        <f>VLOOKUP(A74,[3]Sheet1!$B:$Q,16,FALSE)</f>
        <v>0</v>
      </c>
      <c r="Q74" s="195">
        <f>VLOOKUP(A74,[8]Sheet1!$B:$R,17,FALSE)</f>
        <v>3</v>
      </c>
      <c r="R74" s="195">
        <f>VLOOKUP(C74,'6月'!A:D,4,FALSE)</f>
        <v>0</v>
      </c>
      <c r="S74" s="195">
        <f>VLOOKUP(C74,[9]sheet!$A:$S,19,FALSE)</f>
        <v>0</v>
      </c>
      <c r="T74" s="195">
        <v>1</v>
      </c>
      <c r="U74" s="425">
        <f t="shared" si="8"/>
        <v>7</v>
      </c>
      <c r="V74" s="426">
        <f t="shared" si="9"/>
        <v>193</v>
      </c>
      <c r="W74" s="425">
        <f t="shared" si="10"/>
        <v>0</v>
      </c>
      <c r="X74" s="426"/>
    </row>
    <row r="75">
      <c r="A75" s="199">
        <v>547</v>
      </c>
      <c r="B75" s="423" t="s">
        <v>159</v>
      </c>
      <c r="C75" s="134" t="s">
        <v>158</v>
      </c>
      <c r="D75" s="424">
        <f t="shared" si="7"/>
        <v>800</v>
      </c>
      <c r="E75" s="424">
        <f>VLOOKUP(A75,[3]Sheet1!$B:$E,4,FALSE)</f>
        <v>800</v>
      </c>
      <c r="F75" s="424"/>
      <c r="G75" s="424"/>
      <c r="H75" s="424"/>
      <c r="I75" s="195">
        <v>0</v>
      </c>
      <c r="J75" s="195">
        <v>1</v>
      </c>
      <c r="K75" s="195">
        <v>0</v>
      </c>
      <c r="L75" s="195">
        <f>VLOOKUP(C75,[4]Sheet1!$A:$M,13,FALSE)</f>
        <v>0</v>
      </c>
      <c r="M75" s="195">
        <f>VLOOKUP(C75,[5]Sheet1!$A:$N,14,FALSE)</f>
        <v>0</v>
      </c>
      <c r="N75" s="195">
        <f>VLOOKUP(A75,[6]Sheet1!$B:$O,14,FALSE)</f>
        <v>1</v>
      </c>
      <c r="O75" s="195">
        <f>VLOOKUP(A75,[7]Sheet1!$B:$P,15,FALSE)</f>
        <v>35</v>
      </c>
      <c r="P75" s="195">
        <f>VLOOKUP(A75,[3]Sheet1!$B:$Q,16,FALSE)</f>
        <v>40</v>
      </c>
      <c r="Q75" s="195">
        <f>VLOOKUP(A75,[8]Sheet1!$B:$R,17,FALSE)</f>
        <v>633</v>
      </c>
      <c r="R75" s="195">
        <f>VLOOKUP(C75,'6月'!A:D,4,FALSE)</f>
        <v>1</v>
      </c>
      <c r="S75" s="195">
        <f>VLOOKUP(C75,[9]sheet!$A:$S,19,FALSE)</f>
        <v>90</v>
      </c>
      <c r="T75" s="195">
        <v>3</v>
      </c>
      <c r="U75" s="425">
        <f t="shared" si="8"/>
        <v>710</v>
      </c>
      <c r="V75" s="426">
        <f t="shared" si="9"/>
        <v>90</v>
      </c>
      <c r="W75" s="425">
        <f t="shared" si="10"/>
        <v>1</v>
      </c>
      <c r="X75" s="426"/>
    </row>
    <row r="76">
      <c r="A76" s="199">
        <v>548</v>
      </c>
      <c r="B76" s="423" t="s">
        <v>161</v>
      </c>
      <c r="C76" s="134" t="s">
        <v>379</v>
      </c>
      <c r="D76" s="424">
        <f t="shared" si="7"/>
        <v>300</v>
      </c>
      <c r="E76" s="424">
        <f>VLOOKUP(A76,[3]Sheet1!$B:$E,4,FALSE)</f>
        <v>300</v>
      </c>
      <c r="F76" s="424"/>
      <c r="G76" s="424"/>
      <c r="H76" s="424"/>
      <c r="I76" s="195">
        <v>0</v>
      </c>
      <c r="J76" s="195">
        <v>9</v>
      </c>
      <c r="K76" s="195">
        <v>1</v>
      </c>
      <c r="L76" s="195">
        <f>VLOOKUP(C76,[4]Sheet1!$A:$M,13,FALSE)</f>
        <v>7</v>
      </c>
      <c r="M76" s="195">
        <f>VLOOKUP(C76,[5]Sheet1!$A:$N,14,FALSE)</f>
        <v>2</v>
      </c>
      <c r="N76" s="195">
        <f>VLOOKUP(A76,[6]Sheet1!$B:$O,14,FALSE)</f>
        <v>3</v>
      </c>
      <c r="O76" s="195">
        <f>VLOOKUP(A76,[7]Sheet1!$B:$P,15,FALSE)</f>
        <v>40</v>
      </c>
      <c r="P76" s="195">
        <f>VLOOKUP(A76,[3]Sheet1!$B:$Q,16,FALSE)</f>
        <v>64</v>
      </c>
      <c r="Q76" s="195">
        <f>VLOOKUP(A76,[8]Sheet1!$B:$R,17,FALSE)</f>
        <v>125</v>
      </c>
      <c r="R76" s="195">
        <f>VLOOKUP(C76,'6月'!A:D,4,FALSE)</f>
        <v>1</v>
      </c>
      <c r="S76" s="195">
        <f>VLOOKUP(C76,[9]sheet!$A:$S,19,FALSE)</f>
        <v>49</v>
      </c>
      <c r="T76" s="195" t="s">
        <v>626</v>
      </c>
      <c r="U76" s="425">
        <f t="shared" si="8"/>
        <v>251</v>
      </c>
      <c r="V76" s="426">
        <f t="shared" si="9"/>
        <v>49</v>
      </c>
      <c r="W76" s="425">
        <f t="shared" si="10"/>
        <v>1</v>
      </c>
      <c r="X76" s="426"/>
    </row>
    <row r="77">
      <c r="A77" s="199">
        <v>16933</v>
      </c>
      <c r="B77" s="423" t="s">
        <v>163</v>
      </c>
      <c r="C77" s="134" t="s">
        <v>162</v>
      </c>
      <c r="D77" s="424">
        <f t="shared" si="7"/>
        <v>200</v>
      </c>
      <c r="E77" s="424">
        <f>VLOOKUP(A77,[3]Sheet1!$B:$E,4,FALSE)</f>
        <v>200</v>
      </c>
      <c r="F77" s="424"/>
      <c r="G77" s="424"/>
      <c r="H77" s="424"/>
      <c r="I77" s="195">
        <v>0</v>
      </c>
      <c r="J77" s="195">
        <v>9</v>
      </c>
      <c r="K77" s="195">
        <v>2</v>
      </c>
      <c r="L77" s="195">
        <f>VLOOKUP(C77,[4]Sheet1!$A:$M,13,FALSE)</f>
        <v>2</v>
      </c>
      <c r="M77" s="195">
        <f>VLOOKUP(C77,[5]Sheet1!$A:$N,14,FALSE)</f>
        <v>0</v>
      </c>
      <c r="N77" s="195">
        <f>VLOOKUP(A77,[6]Sheet1!$B:$O,14,FALSE)</f>
        <v>0</v>
      </c>
      <c r="O77" s="195">
        <f>VLOOKUP(A77,[7]Sheet1!$B:$P,15,FALSE)</f>
        <v>0</v>
      </c>
      <c r="P77" s="195">
        <f>VLOOKUP(A77,[3]Sheet1!$B:$Q,16,FALSE)</f>
        <v>1</v>
      </c>
      <c r="Q77" s="195">
        <f>VLOOKUP(A77,[8]Sheet1!$B:$R,17,FALSE)</f>
        <v>8</v>
      </c>
      <c r="R77" s="195">
        <f>VLOOKUP(C77,'6月'!A:D,4,FALSE)</f>
        <v>0</v>
      </c>
      <c r="S77" s="195">
        <f>VLOOKUP(C77,[9]sheet!$A:$S,19,FALSE)</f>
        <v>7</v>
      </c>
      <c r="T77" s="195" t="s">
        <v>626</v>
      </c>
      <c r="U77" s="425">
        <f t="shared" si="8"/>
        <v>22</v>
      </c>
      <c r="V77" s="426">
        <f t="shared" si="9"/>
        <v>178</v>
      </c>
      <c r="W77" s="425">
        <f t="shared" si="10"/>
        <v>0</v>
      </c>
      <c r="X77" s="426"/>
    </row>
    <row r="78">
      <c r="A78" s="199">
        <v>16934</v>
      </c>
      <c r="B78" s="423" t="s">
        <v>165</v>
      </c>
      <c r="C78" s="134" t="s">
        <v>380</v>
      </c>
      <c r="D78" s="424">
        <f t="shared" si="7"/>
        <v>200</v>
      </c>
      <c r="E78" s="424">
        <f>VLOOKUP(A78,[3]Sheet1!$B:$E,4,FALSE)</f>
        <v>200</v>
      </c>
      <c r="F78" s="424"/>
      <c r="G78" s="424"/>
      <c r="H78" s="424"/>
      <c r="I78" s="195">
        <v>0</v>
      </c>
      <c r="J78" s="195">
        <v>14</v>
      </c>
      <c r="K78" s="195">
        <v>1</v>
      </c>
      <c r="L78" s="195">
        <f>VLOOKUP(C78,[4]Sheet1!$A:$M,13,FALSE)</f>
        <v>0</v>
      </c>
      <c r="M78" s="195">
        <f>VLOOKUP(C78,[5]Sheet1!$A:$N,14,FALSE)</f>
        <v>0</v>
      </c>
      <c r="N78" s="195">
        <f>VLOOKUP(A78,[6]Sheet1!$B:$O,14,FALSE)</f>
        <v>0</v>
      </c>
      <c r="O78" s="195">
        <f>VLOOKUP(A78,[7]Sheet1!$B:$P,15,FALSE)</f>
        <v>1</v>
      </c>
      <c r="P78" s="195">
        <f>VLOOKUP(A78,[3]Sheet1!$B:$Q,16,FALSE)</f>
        <v>1</v>
      </c>
      <c r="Q78" s="195">
        <f>VLOOKUP(A78,[8]Sheet1!$B:$R,17,FALSE)</f>
        <v>22</v>
      </c>
      <c r="R78" s="195">
        <f>VLOOKUP(C78,'6月'!A:D,4,FALSE)</f>
        <v>0</v>
      </c>
      <c r="S78" s="195">
        <f>VLOOKUP(C78,[9]sheet!$A:$S,19,FALSE)</f>
        <v>12</v>
      </c>
      <c r="T78" s="195">
        <v>1</v>
      </c>
      <c r="U78" s="425">
        <f t="shared" si="8"/>
        <v>39</v>
      </c>
      <c r="V78" s="426">
        <f t="shared" si="9"/>
        <v>161</v>
      </c>
      <c r="W78" s="425">
        <f t="shared" si="10"/>
        <v>0</v>
      </c>
      <c r="X78" s="426"/>
    </row>
    <row r="79">
      <c r="A79" s="199">
        <v>698</v>
      </c>
      <c r="B79" s="423" t="s">
        <v>167</v>
      </c>
      <c r="C79" s="134" t="s">
        <v>166</v>
      </c>
      <c r="D79" s="424">
        <f t="shared" si="7"/>
        <v>300</v>
      </c>
      <c r="E79" s="424">
        <f>VLOOKUP(A79,[3]Sheet1!$B:$E,4,FALSE)</f>
        <v>300</v>
      </c>
      <c r="F79" s="424"/>
      <c r="G79" s="424"/>
      <c r="H79" s="424"/>
      <c r="I79" s="195">
        <v>0</v>
      </c>
      <c r="J79" s="195">
        <v>1</v>
      </c>
      <c r="K79" s="195">
        <v>0</v>
      </c>
      <c r="L79" s="195">
        <f>VLOOKUP(C79,[4]Sheet1!$A:$M,13,FALSE)</f>
        <v>1</v>
      </c>
      <c r="M79" s="195">
        <f>VLOOKUP(C79,[5]Sheet1!$A:$N,14,FALSE)</f>
        <v>0</v>
      </c>
      <c r="N79" s="195">
        <f>VLOOKUP(A79,[6]Sheet1!$B:$O,14,FALSE)</f>
        <v>0</v>
      </c>
      <c r="O79" s="195">
        <f>VLOOKUP(A79,[7]Sheet1!$B:$P,15,FALSE)</f>
        <v>10</v>
      </c>
      <c r="P79" s="195">
        <f>VLOOKUP(A79,[3]Sheet1!$B:$Q,16,FALSE)</f>
        <v>19</v>
      </c>
      <c r="Q79" s="195">
        <f>VLOOKUP(A79,[8]Sheet1!$B:$R,17,FALSE)</f>
        <v>25</v>
      </c>
      <c r="R79" s="195">
        <f>VLOOKUP(C79,'6月'!A:D,4,FALSE)</f>
        <v>0</v>
      </c>
      <c r="S79" s="195">
        <f>VLOOKUP(C79,[9]sheet!$A:$S,19,FALSE)</f>
        <v>244</v>
      </c>
      <c r="T79" s="195" t="s">
        <v>626</v>
      </c>
      <c r="U79" s="425">
        <f t="shared" si="8"/>
        <v>56</v>
      </c>
      <c r="V79" s="426">
        <f t="shared" si="9"/>
        <v>244</v>
      </c>
      <c r="W79" s="425">
        <f t="shared" si="10"/>
        <v>0</v>
      </c>
      <c r="X79" s="426"/>
    </row>
    <row r="80">
      <c r="A80" s="199">
        <v>699</v>
      </c>
      <c r="B80" s="423" t="s">
        <v>169</v>
      </c>
      <c r="C80" s="134" t="s">
        <v>168</v>
      </c>
      <c r="D80" s="424">
        <f t="shared" si="7"/>
        <v>300</v>
      </c>
      <c r="E80" s="424">
        <f>VLOOKUP(A80,[3]Sheet1!$B:$E,4,FALSE)</f>
        <v>300</v>
      </c>
      <c r="F80" s="424"/>
      <c r="G80" s="424"/>
      <c r="H80" s="424"/>
      <c r="I80" s="195">
        <v>0</v>
      </c>
      <c r="J80" s="195">
        <v>3</v>
      </c>
      <c r="K80" s="195">
        <v>0</v>
      </c>
      <c r="L80" s="195">
        <f>VLOOKUP(C80,[4]Sheet1!$A:$M,13,FALSE)</f>
        <v>2</v>
      </c>
      <c r="M80" s="195">
        <f>VLOOKUP(C80,[5]Sheet1!$A:$N,14,FALSE)</f>
        <v>0</v>
      </c>
      <c r="N80" s="195">
        <f>VLOOKUP(A80,[6]Sheet1!$B:$O,14,FALSE)</f>
        <v>1</v>
      </c>
      <c r="O80" s="195">
        <f>VLOOKUP(A80,[7]Sheet1!$B:$P,15,FALSE)</f>
        <v>43</v>
      </c>
      <c r="P80" s="195">
        <f>VLOOKUP(A80,[3]Sheet1!$B:$Q,16,FALSE)</f>
        <v>34</v>
      </c>
      <c r="Q80" s="195">
        <f>VLOOKUP(A80,[8]Sheet1!$B:$R,17,FALSE)</f>
        <v>67</v>
      </c>
      <c r="R80" s="195">
        <f>VLOOKUP(C80,'6月'!A:D,4,FALSE)</f>
        <v>1</v>
      </c>
      <c r="S80" s="195">
        <f>VLOOKUP(C80,[9]sheet!$A:$S,19,FALSE)</f>
        <v>150</v>
      </c>
      <c r="T80" s="195">
        <v>3</v>
      </c>
      <c r="U80" s="425">
        <f t="shared" si="8"/>
        <v>150</v>
      </c>
      <c r="V80" s="426">
        <f t="shared" si="9"/>
        <v>150</v>
      </c>
      <c r="W80" s="425">
        <f t="shared" si="10"/>
        <v>1</v>
      </c>
      <c r="X80" s="426"/>
    </row>
    <row r="81">
      <c r="A81" s="199">
        <v>6950</v>
      </c>
      <c r="B81" s="423" t="s">
        <v>171</v>
      </c>
      <c r="C81" s="134" t="s">
        <v>381</v>
      </c>
      <c r="D81" s="424">
        <f t="shared" si="7"/>
        <v>5000</v>
      </c>
      <c r="E81" s="424">
        <f>VLOOKUP(A81,[3]Sheet1!$B:$E,4,FALSE)</f>
        <v>5000</v>
      </c>
      <c r="F81" s="424"/>
      <c r="G81" s="424"/>
      <c r="H81" s="424"/>
      <c r="I81" s="195">
        <v>0</v>
      </c>
      <c r="J81" s="195">
        <v>9</v>
      </c>
      <c r="K81" s="195">
        <v>0</v>
      </c>
      <c r="L81" s="195">
        <f>VLOOKUP(C81,[4]Sheet1!$A:$M,13,FALSE)</f>
        <v>13</v>
      </c>
      <c r="M81" s="195">
        <f>VLOOKUP(C81,[5]Sheet1!$A:$N,14,FALSE)</f>
        <v>2</v>
      </c>
      <c r="N81" s="195">
        <f>VLOOKUP(A81,[6]Sheet1!$B:$O,14,FALSE)</f>
        <v>2</v>
      </c>
      <c r="O81" s="195">
        <f>VLOOKUP(A81,[7]Sheet1!$B:$P,15,FALSE)</f>
        <v>61</v>
      </c>
      <c r="P81" s="195">
        <f>VLOOKUP(A81,[3]Sheet1!$B:$Q,16,FALSE)</f>
        <v>38</v>
      </c>
      <c r="Q81" s="195">
        <f>VLOOKUP(A81,[8]Sheet1!$B:$R,17,FALSE)</f>
        <v>1126</v>
      </c>
      <c r="R81" s="195">
        <f>VLOOKUP(C81,'6月'!A:D,4,FALSE)</f>
        <v>0</v>
      </c>
      <c r="S81" s="195">
        <f>VLOOKUP(C81,[9]sheet!$A:$S,19,FALSE)</f>
        <v>238</v>
      </c>
      <c r="T81" s="195" t="s">
        <v>626</v>
      </c>
      <c r="U81" s="425">
        <f t="shared" si="8"/>
        <v>1251</v>
      </c>
      <c r="V81" s="426">
        <f t="shared" si="9"/>
        <v>3749</v>
      </c>
      <c r="W81" s="425">
        <f t="shared" si="10"/>
        <v>0</v>
      </c>
      <c r="X81" s="426"/>
    </row>
    <row r="82">
      <c r="A82" s="199">
        <v>6951</v>
      </c>
      <c r="B82" s="423" t="s">
        <v>173</v>
      </c>
      <c r="C82" s="144" t="s">
        <v>172</v>
      </c>
      <c r="D82" s="424">
        <f t="shared" si="7"/>
        <v>3000</v>
      </c>
      <c r="E82" s="424">
        <f>VLOOKUP(A82,[3]Sheet1!$B:$E,4,FALSE)</f>
        <v>3000</v>
      </c>
      <c r="F82" s="424"/>
      <c r="G82" s="424"/>
      <c r="H82" s="424"/>
      <c r="I82" s="195">
        <v>0</v>
      </c>
      <c r="J82" s="195">
        <v>18</v>
      </c>
      <c r="K82" s="195">
        <v>1</v>
      </c>
      <c r="L82" s="195">
        <f>VLOOKUP(C82,[4]Sheet1!$A:$M,13,FALSE)</f>
        <v>41</v>
      </c>
      <c r="M82" s="195">
        <f>VLOOKUP(C82,[5]Sheet1!$A:$N,14,FALSE)</f>
        <v>13</v>
      </c>
      <c r="N82" s="195">
        <f>VLOOKUP(A82,[6]Sheet1!$B:$O,14,FALSE)</f>
        <v>16</v>
      </c>
      <c r="O82" s="195">
        <f>VLOOKUP(A82,[7]Sheet1!$B:$P,15,FALSE)</f>
        <v>59</v>
      </c>
      <c r="P82" s="195">
        <f>VLOOKUP(A82,[3]Sheet1!$B:$Q,16,FALSE)</f>
        <v>51</v>
      </c>
      <c r="Q82" s="195">
        <f>VLOOKUP(A82,[8]Sheet1!$B:$R,17,FALSE)</f>
        <v>10</v>
      </c>
      <c r="R82" s="195">
        <f>VLOOKUP(C82,'6月'!A:D,4,FALSE)</f>
        <v>0</v>
      </c>
      <c r="S82" s="195">
        <f>VLOOKUP(C82,[9]sheet!$A:$S,19,FALSE)</f>
        <v>11</v>
      </c>
      <c r="T82" s="195">
        <v>1</v>
      </c>
      <c r="U82" s="425">
        <f t="shared" si="8"/>
        <v>209</v>
      </c>
      <c r="V82" s="426">
        <f t="shared" si="9"/>
        <v>2791</v>
      </c>
      <c r="W82" s="425">
        <f t="shared" si="10"/>
        <v>0</v>
      </c>
      <c r="X82" s="426"/>
    </row>
    <row r="83">
      <c r="A83" s="199">
        <v>19338</v>
      </c>
      <c r="B83" s="423" t="s">
        <v>175</v>
      </c>
      <c r="C83" s="134" t="s">
        <v>382</v>
      </c>
      <c r="D83" s="424">
        <f t="shared" si="7"/>
        <v>4000</v>
      </c>
      <c r="E83" s="424">
        <f>VLOOKUP(A83,[3]Sheet1!$B:$E,4,FALSE)</f>
        <v>4000</v>
      </c>
      <c r="F83" s="424"/>
      <c r="G83" s="424"/>
      <c r="H83" s="424"/>
      <c r="I83" s="195">
        <v>2</v>
      </c>
      <c r="J83" s="195">
        <v>258</v>
      </c>
      <c r="K83" s="195">
        <v>203</v>
      </c>
      <c r="L83" s="195">
        <f>VLOOKUP(C83,[4]Sheet1!$A:$M,13,FALSE)</f>
        <v>417</v>
      </c>
      <c r="M83" s="195">
        <f>VLOOKUP(C83,[5]Sheet1!$A:$N,14,FALSE)</f>
        <v>137</v>
      </c>
      <c r="N83" s="195">
        <f>VLOOKUP(A83,[6]Sheet1!$B:$O,14,FALSE)</f>
        <v>364</v>
      </c>
      <c r="O83" s="195">
        <f>VLOOKUP(A83,[7]Sheet1!$B:$P,15,FALSE)</f>
        <v>593</v>
      </c>
      <c r="P83" s="195">
        <f>VLOOKUP(A83,[3]Sheet1!$B:$Q,16,FALSE)</f>
        <v>26</v>
      </c>
      <c r="Q83" s="195">
        <f>VLOOKUP(A83,[8]Sheet1!$B:$R,17,FALSE)</f>
        <v>1048</v>
      </c>
      <c r="R83" s="195">
        <f>VLOOKUP(C83,'6月'!A:D,4,FALSE)</f>
        <v>22</v>
      </c>
      <c r="S83" s="195">
        <f>VLOOKUP(C83,[9]sheet!$A:$S,19,FALSE)</f>
        <v>2033</v>
      </c>
      <c r="T83" s="195">
        <v>31</v>
      </c>
      <c r="U83" s="425">
        <f t="shared" si="8"/>
        <v>3048</v>
      </c>
      <c r="V83" s="426">
        <f t="shared" si="9"/>
        <v>952</v>
      </c>
      <c r="W83" s="425">
        <f t="shared" si="10"/>
        <v>22</v>
      </c>
      <c r="X83" s="426"/>
    </row>
    <row r="84">
      <c r="A84" s="199">
        <v>6892</v>
      </c>
      <c r="B84" s="423" t="s">
        <v>177</v>
      </c>
      <c r="C84" s="134" t="s">
        <v>176</v>
      </c>
      <c r="D84" s="424">
        <f t="shared" si="7"/>
        <v>300</v>
      </c>
      <c r="E84" s="424">
        <f>VLOOKUP(A84,[3]Sheet1!$B:$E,4,FALSE)</f>
        <v>300</v>
      </c>
      <c r="F84" s="424"/>
      <c r="G84" s="424"/>
      <c r="H84" s="424"/>
      <c r="I84" s="195">
        <v>0</v>
      </c>
      <c r="J84" s="195">
        <v>2</v>
      </c>
      <c r="K84" s="195">
        <v>5</v>
      </c>
      <c r="L84" s="195">
        <f>VLOOKUP(C84,[4]Sheet1!$A:$M,13,FALSE)</f>
        <v>89</v>
      </c>
      <c r="M84" s="195">
        <f>VLOOKUP(C84,[5]Sheet1!$A:$N,14,FALSE)</f>
        <v>15</v>
      </c>
      <c r="N84" s="195">
        <f>VLOOKUP(A84,[6]Sheet1!$B:$O,14,FALSE)</f>
        <v>22</v>
      </c>
      <c r="O84" s="195">
        <f>VLOOKUP(A84,[7]Sheet1!$B:$P,15,FALSE)</f>
        <v>36</v>
      </c>
      <c r="P84" s="195">
        <f>VLOOKUP(A84,[3]Sheet1!$B:$Q,16,FALSE)</f>
        <v>19</v>
      </c>
      <c r="Q84" s="195">
        <f>VLOOKUP(A84,[8]Sheet1!$B:$R,17,FALSE)</f>
        <v>51</v>
      </c>
      <c r="R84" s="195">
        <f>VLOOKUP(C84,'6月'!A:D,4,FALSE)</f>
        <v>1</v>
      </c>
      <c r="S84" s="195">
        <f>VLOOKUP(C84,[9]sheet!$A:$S,19,FALSE)</f>
        <v>61</v>
      </c>
      <c r="T84" s="195">
        <v>2</v>
      </c>
      <c r="U84" s="425">
        <f t="shared" si="8"/>
        <v>239</v>
      </c>
      <c r="V84" s="426">
        <f t="shared" si="9"/>
        <v>61</v>
      </c>
      <c r="W84" s="425">
        <f t="shared" si="10"/>
        <v>1</v>
      </c>
      <c r="X84" s="426"/>
    </row>
    <row r="85">
      <c r="A85" s="199">
        <v>31447</v>
      </c>
      <c r="B85" s="427" t="s">
        <v>179</v>
      </c>
      <c r="C85" s="144" t="s">
        <v>463</v>
      </c>
      <c r="D85" s="424">
        <f t="shared" si="7"/>
        <v>1000</v>
      </c>
      <c r="E85" s="424">
        <f>VLOOKUP(A85,[3]Sheet1!$B:$E,4,FALSE)</f>
        <v>1000</v>
      </c>
      <c r="F85" s="424"/>
      <c r="G85" s="424"/>
      <c r="H85" s="424"/>
      <c r="I85" s="195"/>
      <c r="J85" s="195">
        <v>0</v>
      </c>
      <c r="K85" s="195">
        <v>0</v>
      </c>
      <c r="L85" s="195">
        <f>VLOOKUP(C85,[4]Sheet1!$A:$M,13,FALSE)</f>
        <v>0</v>
      </c>
      <c r="M85" s="195">
        <f>VLOOKUP(C85,[5]Sheet1!$A:$N,14,FALSE)</f>
        <v>0</v>
      </c>
      <c r="N85" s="195">
        <f>VLOOKUP(A85,[6]Sheet1!$B:$O,14,FALSE)</f>
        <v>1</v>
      </c>
      <c r="O85" s="195">
        <f>VLOOKUP(A85,[7]Sheet1!$B:$P,15,FALSE)</f>
        <v>9</v>
      </c>
      <c r="P85" s="195">
        <f>VLOOKUP(A85,[3]Sheet1!$B:$Q,16,FALSE)</f>
        <v>70</v>
      </c>
      <c r="Q85" s="195">
        <f>VLOOKUP(A85,[8]Sheet1!$B:$R,17,FALSE)</f>
        <v>817</v>
      </c>
      <c r="R85" s="195">
        <f>VLOOKUP(C85,'6月'!A:D,4,FALSE)</f>
        <v>0</v>
      </c>
      <c r="S85" s="195">
        <f>VLOOKUP(C85,[9]sheet!$A:$S,19,FALSE)</f>
        <v>38</v>
      </c>
      <c r="T85" s="195" t="s">
        <v>626</v>
      </c>
      <c r="U85" s="425">
        <f t="shared" si="8"/>
        <v>897</v>
      </c>
      <c r="V85" s="426">
        <f t="shared" si="9"/>
        <v>103</v>
      </c>
      <c r="W85" s="425">
        <f t="shared" si="10"/>
        <v>0</v>
      </c>
      <c r="X85" s="426"/>
    </row>
    <row r="86">
      <c r="A86" s="199">
        <v>31448</v>
      </c>
      <c r="B86" s="427" t="s">
        <v>181</v>
      </c>
      <c r="C86" s="144" t="s">
        <v>424</v>
      </c>
      <c r="D86" s="424">
        <f t="shared" si="7"/>
        <v>1000</v>
      </c>
      <c r="E86" s="424">
        <f>VLOOKUP(A86,[3]Sheet1!$B:$E,4,FALSE)</f>
        <v>1000</v>
      </c>
      <c r="F86" s="424"/>
      <c r="G86" s="424"/>
      <c r="H86" s="424"/>
      <c r="I86" s="195"/>
      <c r="J86" s="195">
        <v>0</v>
      </c>
      <c r="K86" s="195">
        <v>0</v>
      </c>
      <c r="L86" s="195">
        <f>VLOOKUP(C86,[4]Sheet1!$A:$M,13,FALSE)</f>
        <v>1</v>
      </c>
      <c r="M86" s="195">
        <f>VLOOKUP(C86,[5]Sheet1!$A:$N,14,FALSE)</f>
        <v>0</v>
      </c>
      <c r="N86" s="195">
        <f>VLOOKUP(A86,[6]Sheet1!$B:$O,14,FALSE)</f>
        <v>0</v>
      </c>
      <c r="O86" s="195">
        <f>VLOOKUP(A86,[7]Sheet1!$B:$P,15,FALSE)</f>
        <v>12</v>
      </c>
      <c r="P86" s="195">
        <f>VLOOKUP(A86,[3]Sheet1!$B:$Q,16,FALSE)</f>
        <v>131</v>
      </c>
      <c r="Q86" s="195">
        <f>VLOOKUP(A86,[8]Sheet1!$B:$R,17,FALSE)</f>
        <v>45</v>
      </c>
      <c r="R86" s="195">
        <f>VLOOKUP(C86,'6月'!A:D,4,FALSE)</f>
        <v>3</v>
      </c>
      <c r="S86" s="195">
        <f>VLOOKUP(C86,[9]sheet!$A:$S,19,FALSE)</f>
        <v>79</v>
      </c>
      <c r="T86" s="195">
        <v>5</v>
      </c>
      <c r="U86" s="425">
        <f t="shared" si="8"/>
        <v>189</v>
      </c>
      <c r="V86" s="426">
        <f t="shared" si="9"/>
        <v>811</v>
      </c>
      <c r="W86" s="425">
        <f t="shared" si="10"/>
        <v>3</v>
      </c>
      <c r="X86" s="426"/>
    </row>
    <row r="87">
      <c r="A87" s="199">
        <v>40211</v>
      </c>
      <c r="B87" s="427" t="s">
        <v>494</v>
      </c>
      <c r="C87" s="39" t="s">
        <v>493</v>
      </c>
      <c r="D87" s="424">
        <v>1500</v>
      </c>
      <c r="E87" s="424">
        <v>1500</v>
      </c>
      <c r="F87" s="424"/>
      <c r="G87" s="424"/>
      <c r="H87" s="424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>
        <v>367</v>
      </c>
      <c r="T87" s="195">
        <v>23</v>
      </c>
      <c r="U87" s="425"/>
      <c r="V87" s="426"/>
      <c r="W87" s="425"/>
      <c r="X87" s="426"/>
    </row>
    <row r="88">
      <c r="A88" s="199">
        <v>18353</v>
      </c>
      <c r="B88" s="423" t="s">
        <v>183</v>
      </c>
      <c r="C88" s="134" t="s">
        <v>383</v>
      </c>
      <c r="D88" s="424">
        <f t="shared" si="7"/>
        <v>100</v>
      </c>
      <c r="E88" s="424">
        <f>VLOOKUP(A88,[3]Sheet1!$B:$E,4,FALSE)</f>
        <v>100</v>
      </c>
      <c r="F88" s="424"/>
      <c r="G88" s="424"/>
      <c r="H88" s="424"/>
      <c r="I88" s="195">
        <v>0</v>
      </c>
      <c r="J88" s="195">
        <v>0</v>
      </c>
      <c r="K88" s="195">
        <v>0</v>
      </c>
      <c r="L88" s="195">
        <f>VLOOKUP(C88,[4]Sheet1!$A:$M,13,FALSE)</f>
        <v>0</v>
      </c>
      <c r="M88" s="195">
        <f>VLOOKUP(C88,[5]Sheet1!$A:$N,14,FALSE)</f>
        <v>0</v>
      </c>
      <c r="N88" s="195">
        <f>VLOOKUP(A88,[6]Sheet1!$B:$O,14,FALSE)</f>
        <v>0</v>
      </c>
      <c r="O88" s="195">
        <f>VLOOKUP(A88,[7]Sheet1!$B:$P,15,FALSE)</f>
        <v>0</v>
      </c>
      <c r="P88" s="195">
        <f>VLOOKUP(A88,[3]Sheet1!$B:$Q,16,FALSE)</f>
        <v>0</v>
      </c>
      <c r="Q88" s="195">
        <f>VLOOKUP(A88,[8]Sheet1!$B:$R,17,FALSE)</f>
        <v>0</v>
      </c>
      <c r="R88" s="195"/>
      <c r="S88" s="195">
        <f>VLOOKUP(C88,[9]sheet!$A:$S,19,FALSE)</f>
        <v>0</v>
      </c>
      <c r="T88" s="195" t="s">
        <v>626</v>
      </c>
      <c r="U88" s="425">
        <f t="shared" si="8"/>
        <v>0</v>
      </c>
      <c r="V88" s="426">
        <f t="shared" si="9"/>
        <v>100</v>
      </c>
      <c r="W88" s="425">
        <f t="shared" si="10"/>
        <v>0</v>
      </c>
      <c r="X88" s="426"/>
    </row>
    <row r="89">
      <c r="A89" s="199">
        <v>30795</v>
      </c>
      <c r="B89" s="423" t="s">
        <v>426</v>
      </c>
      <c r="C89" s="144" t="s">
        <v>184</v>
      </c>
      <c r="D89" s="424">
        <f t="shared" si="7"/>
        <v>200</v>
      </c>
      <c r="E89" s="424">
        <f>VLOOKUP(A89,[3]Sheet1!$B:$E,4,FALSE)</f>
        <v>200</v>
      </c>
      <c r="F89" s="424"/>
      <c r="G89" s="424"/>
      <c r="H89" s="424"/>
      <c r="I89" s="195">
        <v>0</v>
      </c>
      <c r="J89" s="195">
        <v>7</v>
      </c>
      <c r="K89" s="195">
        <v>1</v>
      </c>
      <c r="L89" s="195">
        <f>VLOOKUP(C89,[4]Sheet1!$A:$M,13,FALSE)</f>
        <v>3</v>
      </c>
      <c r="M89" s="195">
        <f>VLOOKUP(C89,[5]Sheet1!$A:$N,14,FALSE)</f>
        <v>0</v>
      </c>
      <c r="N89" s="195">
        <f>VLOOKUP(A89,[6]Sheet1!$B:$O,14,FALSE)</f>
        <v>1</v>
      </c>
      <c r="O89" s="195">
        <f>VLOOKUP(A89,[7]Sheet1!$B:$P,15,FALSE)</f>
        <v>45</v>
      </c>
      <c r="P89" s="195">
        <f>VLOOKUP(A89,[3]Sheet1!$B:$Q,16,FALSE)</f>
        <v>18</v>
      </c>
      <c r="Q89" s="195">
        <f>VLOOKUP(A89,[8]Sheet1!$B:$R,17,FALSE)</f>
        <v>31</v>
      </c>
      <c r="R89" s="195">
        <f>VLOOKUP(C89,'6月'!A:D,4,FALSE)</f>
        <v>0</v>
      </c>
      <c r="S89" s="195">
        <f>VLOOKUP(C89,[9]sheet!$A:$S,19,FALSE)</f>
        <v>45</v>
      </c>
      <c r="T89" s="195">
        <v>3</v>
      </c>
      <c r="U89" s="425">
        <f t="shared" si="8"/>
        <v>106</v>
      </c>
      <c r="V89" s="426">
        <f t="shared" si="9"/>
        <v>94</v>
      </c>
      <c r="W89" s="425">
        <f t="shared" si="10"/>
        <v>0</v>
      </c>
      <c r="X89" s="426"/>
    </row>
    <row r="90">
      <c r="A90" s="199">
        <v>30796</v>
      </c>
      <c r="B90" s="423" t="s">
        <v>187</v>
      </c>
      <c r="C90" s="134" t="s">
        <v>186</v>
      </c>
      <c r="D90" s="424">
        <f t="shared" si="7"/>
        <v>200</v>
      </c>
      <c r="E90" s="424">
        <f>VLOOKUP(A90,[3]Sheet1!$B:$E,4,FALSE)</f>
        <v>200</v>
      </c>
      <c r="F90" s="424"/>
      <c r="G90" s="424"/>
      <c r="H90" s="424"/>
      <c r="I90" s="195">
        <v>1</v>
      </c>
      <c r="J90" s="195">
        <v>8</v>
      </c>
      <c r="K90" s="195">
        <v>1</v>
      </c>
      <c r="L90" s="195">
        <f>VLOOKUP(C90,[4]Sheet1!$A:$M,13,FALSE)</f>
        <v>1</v>
      </c>
      <c r="M90" s="195">
        <f>VLOOKUP(C90,[5]Sheet1!$A:$N,14,FALSE)</f>
        <v>0</v>
      </c>
      <c r="N90" s="195">
        <f>VLOOKUP(A90,[6]Sheet1!$B:$O,14,FALSE)</f>
        <v>0</v>
      </c>
      <c r="O90" s="195">
        <f>VLOOKUP(A90,[7]Sheet1!$B:$P,15,FALSE)</f>
        <v>5</v>
      </c>
      <c r="P90" s="195">
        <f>VLOOKUP(A90,[3]Sheet1!$B:$Q,16,FALSE)</f>
        <v>12</v>
      </c>
      <c r="Q90" s="195">
        <f>VLOOKUP(A90,[8]Sheet1!$B:$R,17,FALSE)</f>
        <v>3</v>
      </c>
      <c r="R90" s="195">
        <f>VLOOKUP(C90,'6月'!A:D,4,FALSE)</f>
        <v>2</v>
      </c>
      <c r="S90" s="195">
        <f>VLOOKUP(C90,[9]sheet!$A:$S,19,FALSE)</f>
        <v>17</v>
      </c>
      <c r="T90" s="195">
        <v>3</v>
      </c>
      <c r="U90" s="425">
        <f t="shared" si="8"/>
        <v>31</v>
      </c>
      <c r="V90" s="426">
        <f t="shared" si="9"/>
        <v>169</v>
      </c>
      <c r="W90" s="425">
        <f t="shared" si="10"/>
        <v>2</v>
      </c>
      <c r="X90" s="426"/>
    </row>
    <row r="91">
      <c r="A91" s="199">
        <v>11103</v>
      </c>
      <c r="B91" s="423" t="s">
        <v>189</v>
      </c>
      <c r="C91" s="134" t="s">
        <v>188</v>
      </c>
      <c r="D91" s="424">
        <f t="shared" si="7"/>
        <v>1000</v>
      </c>
      <c r="E91" s="424">
        <f>VLOOKUP(A91,[3]Sheet1!$B:$E,4,FALSE)</f>
        <v>1000</v>
      </c>
      <c r="F91" s="424"/>
      <c r="G91" s="424"/>
      <c r="H91" s="424"/>
      <c r="I91" s="195">
        <v>0</v>
      </c>
      <c r="J91" s="195">
        <v>15</v>
      </c>
      <c r="K91" s="195">
        <v>136</v>
      </c>
      <c r="L91" s="195">
        <f>VLOOKUP(C91,[4]Sheet1!$A:$M,13,FALSE)</f>
        <v>378</v>
      </c>
      <c r="M91" s="195">
        <f>VLOOKUP(C91,[5]Sheet1!$A:$N,14,FALSE)</f>
        <v>61</v>
      </c>
      <c r="N91" s="195">
        <f>VLOOKUP(A91,[6]Sheet1!$B:$O,14,FALSE)</f>
        <v>207</v>
      </c>
      <c r="O91" s="195">
        <f>VLOOKUP(A91,[7]Sheet1!$B:$P,15,FALSE)</f>
        <v>172</v>
      </c>
      <c r="P91" s="195">
        <f>VLOOKUP(A91,[3]Sheet1!$B:$Q,16,FALSE)</f>
        <v>31</v>
      </c>
      <c r="Q91" s="195">
        <f>VLOOKUP(A91,[8]Sheet1!$B:$R,17,FALSE)</f>
        <v>0</v>
      </c>
      <c r="R91" s="195">
        <f>VLOOKUP(C91,'6月'!A:D,4,FALSE)</f>
        <v>6</v>
      </c>
      <c r="S91" s="195">
        <f>VLOOKUP(C91,[9]sheet!$A:$S,19,FALSE)</f>
        <v>1406</v>
      </c>
      <c r="T91" s="195">
        <v>10</v>
      </c>
      <c r="U91" s="425">
        <f t="shared" si="8"/>
        <v>1000</v>
      </c>
      <c r="V91" s="426">
        <f t="shared" si="9"/>
        <v>0</v>
      </c>
      <c r="W91" s="425">
        <f t="shared" si="10"/>
        <v>6</v>
      </c>
      <c r="X91" s="426"/>
    </row>
    <row r="92">
      <c r="A92" s="199">
        <v>11104</v>
      </c>
      <c r="B92" s="423" t="s">
        <v>191</v>
      </c>
      <c r="C92" s="134" t="s">
        <v>341</v>
      </c>
      <c r="D92" s="424">
        <f t="shared" si="7"/>
        <v>600</v>
      </c>
      <c r="E92" s="424">
        <f>VLOOKUP(A92,[3]Sheet1!$B:$E,4,FALSE)</f>
        <v>600</v>
      </c>
      <c r="F92" s="424"/>
      <c r="G92" s="424"/>
      <c r="H92" s="424"/>
      <c r="I92" s="195">
        <v>0</v>
      </c>
      <c r="J92" s="195">
        <v>0</v>
      </c>
      <c r="K92" s="195">
        <v>11</v>
      </c>
      <c r="L92" s="195">
        <f>VLOOKUP(C92,[4]Sheet1!$A:$M,13,FALSE)</f>
        <v>73</v>
      </c>
      <c r="M92" s="195">
        <f>VLOOKUP(C92,[5]Sheet1!$A:$N,14,FALSE)</f>
        <v>30</v>
      </c>
      <c r="N92" s="195">
        <f>VLOOKUP(A92,[6]Sheet1!$B:$O,14,FALSE)</f>
        <v>6</v>
      </c>
      <c r="O92" s="195">
        <f>VLOOKUP(A92,[7]Sheet1!$B:$P,15,FALSE)</f>
        <v>47</v>
      </c>
      <c r="P92" s="195">
        <f>VLOOKUP(A92,[3]Sheet1!$B:$Q,16,FALSE)</f>
        <v>66</v>
      </c>
      <c r="Q92" s="195">
        <f>VLOOKUP(A92,[8]Sheet1!$B:$R,17,FALSE)</f>
        <v>137</v>
      </c>
      <c r="R92" s="195">
        <v>29</v>
      </c>
      <c r="S92" s="195">
        <f>VLOOKUP(C92,[9]sheet!$A:$S,19,FALSE)</f>
        <v>230</v>
      </c>
      <c r="T92" s="195" t="s">
        <v>626</v>
      </c>
      <c r="U92" s="425">
        <f t="shared" si="8"/>
        <v>370</v>
      </c>
      <c r="V92" s="426">
        <f t="shared" si="9"/>
        <v>230</v>
      </c>
      <c r="W92" s="425">
        <f t="shared" si="10"/>
        <v>29</v>
      </c>
      <c r="X92" s="426"/>
    </row>
    <row r="93">
      <c r="A93" s="199">
        <v>16375</v>
      </c>
      <c r="B93" s="423" t="s">
        <v>193</v>
      </c>
      <c r="C93" s="144" t="s">
        <v>192</v>
      </c>
      <c r="D93" s="424">
        <f t="shared" si="7"/>
        <v>2600</v>
      </c>
      <c r="E93" s="424">
        <f>VLOOKUP(A93,[3]Sheet1!$B:$E,4,FALSE)</f>
        <v>2600</v>
      </c>
      <c r="F93" s="424"/>
      <c r="G93" s="424"/>
      <c r="H93" s="424"/>
      <c r="I93" s="195">
        <v>0</v>
      </c>
      <c r="J93" s="195">
        <v>307</v>
      </c>
      <c r="K93" s="195">
        <v>214</v>
      </c>
      <c r="L93" s="195">
        <f>VLOOKUP(C93,[4]Sheet1!$A:$M,13,FALSE)</f>
        <v>658</v>
      </c>
      <c r="M93" s="195">
        <f>VLOOKUP(C93,[5]Sheet1!$A:$N,14,FALSE)</f>
        <v>156</v>
      </c>
      <c r="N93" s="195">
        <f>VLOOKUP(A93,[6]Sheet1!$B:$O,14,FALSE)</f>
        <v>85</v>
      </c>
      <c r="O93" s="195">
        <f>VLOOKUP(A93,[7]Sheet1!$B:$P,15,FALSE)</f>
        <v>233</v>
      </c>
      <c r="P93" s="195">
        <f>VLOOKUP(A93,[3]Sheet1!$B:$Q,16,FALSE)</f>
        <v>245</v>
      </c>
      <c r="Q93" s="195">
        <f>VLOOKUP(A93,[8]Sheet1!$B:$R,17,FALSE)</f>
        <v>646</v>
      </c>
      <c r="R93" s="195">
        <f>VLOOKUP(C93,'6月'!A:D,4,FALSE)</f>
        <v>0</v>
      </c>
      <c r="S93" s="195">
        <f>VLOOKUP(C93,[9]sheet!$A:$S,19,FALSE)</f>
        <v>56</v>
      </c>
      <c r="T93" s="195">
        <v>48</v>
      </c>
      <c r="U93" s="425">
        <f t="shared" si="8"/>
        <v>2544</v>
      </c>
      <c r="V93" s="426">
        <f t="shared" si="9"/>
        <v>56</v>
      </c>
      <c r="W93" s="425">
        <f t="shared" si="10"/>
        <v>0</v>
      </c>
      <c r="X93" s="426"/>
    </row>
    <row r="94">
      <c r="A94" s="199">
        <v>15170</v>
      </c>
      <c r="B94" s="423" t="s">
        <v>195</v>
      </c>
      <c r="C94" s="144" t="s">
        <v>194</v>
      </c>
      <c r="D94" s="424">
        <f t="shared" si="7"/>
        <v>300</v>
      </c>
      <c r="E94" s="424">
        <f>VLOOKUP(A94,[3]Sheet1!$B:$E,4,FALSE)</f>
        <v>300</v>
      </c>
      <c r="F94" s="424"/>
      <c r="G94" s="424"/>
      <c r="H94" s="424"/>
      <c r="I94" s="195">
        <v>0</v>
      </c>
      <c r="J94" s="195">
        <v>7</v>
      </c>
      <c r="K94" s="195">
        <v>2</v>
      </c>
      <c r="L94" s="195">
        <f>VLOOKUP(C94,[4]Sheet1!$A:$M,13,FALSE)</f>
        <v>4</v>
      </c>
      <c r="M94" s="195">
        <f>VLOOKUP(C94,[5]Sheet1!$A:$N,14,FALSE)</f>
        <v>0</v>
      </c>
      <c r="N94" s="195">
        <f>VLOOKUP(A94,[6]Sheet1!$B:$O,14,FALSE)</f>
        <v>17</v>
      </c>
      <c r="O94" s="195">
        <f>VLOOKUP(A94,[7]Sheet1!$B:$P,15,FALSE)</f>
        <v>21</v>
      </c>
      <c r="P94" s="195">
        <f>VLOOKUP(A94,[3]Sheet1!$B:$Q,16,FALSE)</f>
        <v>24</v>
      </c>
      <c r="Q94" s="195">
        <f>VLOOKUP(A94,[8]Sheet1!$B:$R,17,FALSE)</f>
        <v>56</v>
      </c>
      <c r="R94" s="195">
        <f>VLOOKUP(C94,'6月'!A:D,4,FALSE)</f>
        <v>1</v>
      </c>
      <c r="S94" s="195">
        <f>VLOOKUP(C94,[9]sheet!$A:$S,19,FALSE)</f>
        <v>83</v>
      </c>
      <c r="T94" s="195">
        <v>1</v>
      </c>
      <c r="U94" s="425">
        <f t="shared" si="8"/>
        <v>131</v>
      </c>
      <c r="V94" s="426">
        <f t="shared" si="9"/>
        <v>169</v>
      </c>
      <c r="W94" s="425">
        <f t="shared" si="10"/>
        <v>1</v>
      </c>
      <c r="X94" s="426"/>
    </row>
    <row r="95">
      <c r="A95" s="199">
        <v>15171</v>
      </c>
      <c r="B95" s="423" t="s">
        <v>197</v>
      </c>
      <c r="C95" s="144" t="s">
        <v>196</v>
      </c>
      <c r="D95" s="424">
        <f t="shared" si="7"/>
        <v>200</v>
      </c>
      <c r="E95" s="424">
        <f>VLOOKUP(A95,[3]Sheet1!$B:$E,4,FALSE)</f>
        <v>200</v>
      </c>
      <c r="F95" s="424"/>
      <c r="G95" s="424"/>
      <c r="H95" s="424"/>
      <c r="I95" s="195">
        <v>0</v>
      </c>
      <c r="J95" s="195">
        <v>18</v>
      </c>
      <c r="K95" s="195">
        <v>6</v>
      </c>
      <c r="L95" s="195">
        <f>VLOOKUP(C95,[4]Sheet1!$A:$M,13,FALSE)</f>
        <v>32</v>
      </c>
      <c r="M95" s="195">
        <f>VLOOKUP(C95,[5]Sheet1!$A:$N,14,FALSE)</f>
        <v>9</v>
      </c>
      <c r="N95" s="195">
        <f>VLOOKUP(A95,[6]Sheet1!$B:$O,14,FALSE)</f>
        <v>0</v>
      </c>
      <c r="O95" s="195">
        <f>VLOOKUP(A95,[7]Sheet1!$B:$P,15,FALSE)</f>
        <v>85</v>
      </c>
      <c r="P95" s="195">
        <f>VLOOKUP(A95,[3]Sheet1!$B:$Q,16,FALSE)</f>
        <v>50</v>
      </c>
      <c r="Q95" s="195">
        <f>VLOOKUP(A95,[8]Sheet1!$B:$R,17,FALSE)</f>
        <v>0</v>
      </c>
      <c r="R95" s="195">
        <f>VLOOKUP(C95,'6月'!A:D,4,FALSE)</f>
        <v>6</v>
      </c>
      <c r="S95" s="195">
        <f>VLOOKUP(C95,[9]sheet!$A:$S,19,FALSE)</f>
        <v>505</v>
      </c>
      <c r="T95" s="195">
        <v>4</v>
      </c>
      <c r="U95" s="425">
        <f t="shared" si="8"/>
        <v>200</v>
      </c>
      <c r="V95" s="426">
        <f t="shared" si="9"/>
        <v>0</v>
      </c>
      <c r="W95" s="425">
        <f t="shared" si="10"/>
        <v>6</v>
      </c>
      <c r="X95" s="426"/>
    </row>
    <row r="96">
      <c r="A96" s="199">
        <v>9296</v>
      </c>
      <c r="B96" s="423" t="s">
        <v>199</v>
      </c>
      <c r="C96" s="144" t="s">
        <v>342</v>
      </c>
      <c r="D96" s="424">
        <f t="shared" si="7"/>
        <v>300</v>
      </c>
      <c r="E96" s="424">
        <f>VLOOKUP(A96,[3]Sheet1!$B:$E,4,FALSE)</f>
        <v>300</v>
      </c>
      <c r="F96" s="424"/>
      <c r="G96" s="424"/>
      <c r="H96" s="424"/>
      <c r="I96" s="195">
        <v>0</v>
      </c>
      <c r="J96" s="195">
        <v>3</v>
      </c>
      <c r="K96" s="195">
        <v>30</v>
      </c>
      <c r="L96" s="195">
        <f>VLOOKUP(C96,[4]Sheet1!$A:$M,13,FALSE)</f>
        <v>34</v>
      </c>
      <c r="M96" s="195">
        <f>VLOOKUP(C96,[5]Sheet1!$A:$N,14,FALSE)</f>
        <v>2</v>
      </c>
      <c r="N96" s="195">
        <f>VLOOKUP(A96,[6]Sheet1!$B:$O,14,FALSE)</f>
        <v>15</v>
      </c>
      <c r="O96" s="195">
        <f>VLOOKUP(A96,[7]Sheet1!$B:$P,15,FALSE)</f>
        <v>8</v>
      </c>
      <c r="P96" s="195">
        <f>VLOOKUP(A96,[3]Sheet1!$B:$Q,16,FALSE)</f>
        <v>10</v>
      </c>
      <c r="Q96" s="195">
        <f>VLOOKUP(A96,[8]Sheet1!$B:$R,17,FALSE)</f>
        <v>198</v>
      </c>
      <c r="R96" s="195"/>
      <c r="S96" s="195">
        <f>VLOOKUP(C96,[9]sheet!$A:$S,19,FALSE)</f>
        <v>0</v>
      </c>
      <c r="T96" s="195">
        <v>3</v>
      </c>
      <c r="U96" s="425">
        <f t="shared" si="8"/>
        <v>300</v>
      </c>
      <c r="V96" s="426">
        <f t="shared" si="9"/>
        <v>0</v>
      </c>
      <c r="W96" s="425">
        <f t="shared" si="10"/>
        <v>0</v>
      </c>
      <c r="X96" s="426"/>
    </row>
    <row r="97">
      <c r="A97" s="199">
        <v>30793</v>
      </c>
      <c r="B97" s="423" t="s">
        <v>201</v>
      </c>
      <c r="C97" s="144" t="s">
        <v>200</v>
      </c>
      <c r="D97" s="424">
        <f t="shared" si="7"/>
        <v>300</v>
      </c>
      <c r="E97" s="424">
        <f>VLOOKUP(A97,[3]Sheet1!$B:$E,4,FALSE)</f>
        <v>300</v>
      </c>
      <c r="F97" s="424"/>
      <c r="G97" s="424"/>
      <c r="H97" s="424"/>
      <c r="I97" s="195">
        <v>2</v>
      </c>
      <c r="J97" s="195">
        <v>79</v>
      </c>
      <c r="K97" s="195">
        <v>12</v>
      </c>
      <c r="L97" s="195">
        <f>VLOOKUP(C97,[4]Sheet1!$A:$M,13,FALSE)</f>
        <v>32</v>
      </c>
      <c r="M97" s="195">
        <f>VLOOKUP(C97,[5]Sheet1!$A:$N,14,FALSE)</f>
        <v>6</v>
      </c>
      <c r="N97" s="195">
        <f>VLOOKUP(A97,[6]Sheet1!$B:$O,14,FALSE)</f>
        <v>40</v>
      </c>
      <c r="O97" s="195">
        <f>VLOOKUP(A97,[7]Sheet1!$B:$P,15,FALSE)</f>
        <v>46</v>
      </c>
      <c r="P97" s="195">
        <f>VLOOKUP(A97,[3]Sheet1!$B:$Q,16,FALSE)</f>
        <v>46</v>
      </c>
      <c r="Q97" s="195">
        <f>VLOOKUP(A97,[8]Sheet1!$B:$R,17,FALSE)</f>
        <v>37</v>
      </c>
      <c r="R97" s="195">
        <f>VLOOKUP(C97,'6月'!A:D,4,FALSE)</f>
        <v>0</v>
      </c>
      <c r="S97" s="195">
        <f>VLOOKUP(C97,[9]sheet!$A:$S,19,FALSE)</f>
        <v>99</v>
      </c>
      <c r="T97" s="195">
        <v>6</v>
      </c>
      <c r="U97" s="425">
        <f t="shared" si="8"/>
        <v>300</v>
      </c>
      <c r="V97" s="426">
        <f t="shared" si="9"/>
        <v>0</v>
      </c>
      <c r="W97" s="425">
        <f t="shared" si="10"/>
        <v>0</v>
      </c>
      <c r="X97" s="426"/>
    </row>
    <row r="98">
      <c r="A98" s="199">
        <v>40324</v>
      </c>
      <c r="B98" s="423" t="s">
        <v>495</v>
      </c>
      <c r="C98" s="144" t="s">
        <v>302</v>
      </c>
      <c r="D98" s="424">
        <v>1500</v>
      </c>
      <c r="E98" s="424">
        <v>1500</v>
      </c>
      <c r="F98" s="424"/>
      <c r="G98" s="424"/>
      <c r="H98" s="424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>
        <v>20</v>
      </c>
      <c r="T98" s="195">
        <v>4</v>
      </c>
      <c r="U98" s="425"/>
      <c r="V98" s="426"/>
      <c r="W98" s="425"/>
      <c r="X98" s="426"/>
    </row>
    <row r="99">
      <c r="A99" s="199">
        <v>40325</v>
      </c>
      <c r="B99" s="423" t="s">
        <v>497</v>
      </c>
      <c r="C99" s="144" t="s">
        <v>496</v>
      </c>
      <c r="D99" s="424">
        <v>800</v>
      </c>
      <c r="E99" s="424">
        <v>800</v>
      </c>
      <c r="F99" s="424"/>
      <c r="G99" s="424"/>
      <c r="H99" s="424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>
        <v>2</v>
      </c>
      <c r="T99" s="195">
        <v>2</v>
      </c>
      <c r="U99" s="425"/>
      <c r="V99" s="426"/>
      <c r="W99" s="425"/>
      <c r="X99" s="426"/>
    </row>
    <row r="100">
      <c r="A100" s="199">
        <v>973</v>
      </c>
      <c r="B100" s="423" t="s">
        <v>203</v>
      </c>
      <c r="C100" s="144" t="s">
        <v>202</v>
      </c>
      <c r="D100" s="424">
        <f t="shared" si="7"/>
        <v>500</v>
      </c>
      <c r="E100" s="424">
        <f>VLOOKUP(A100,[3]Sheet1!$B:$E,4,FALSE)</f>
        <v>500</v>
      </c>
      <c r="F100" s="424"/>
      <c r="G100" s="424"/>
      <c r="H100" s="424"/>
      <c r="I100" s="195">
        <v>0</v>
      </c>
      <c r="J100" s="195">
        <v>0</v>
      </c>
      <c r="K100" s="195">
        <v>49</v>
      </c>
      <c r="L100" s="195">
        <f>VLOOKUP(C100,[4]Sheet1!$A:$M,13,FALSE)</f>
        <v>102</v>
      </c>
      <c r="M100" s="195">
        <f>VLOOKUP(C100,[5]Sheet1!$A:$N,14,FALSE)</f>
        <v>18</v>
      </c>
      <c r="N100" s="195">
        <f>VLOOKUP(A100,[6]Sheet1!$B:$O,14,FALSE)</f>
        <v>85</v>
      </c>
      <c r="O100" s="195">
        <f>VLOOKUP(A100,[7]Sheet1!$B:$P,15,FALSE)</f>
        <v>72</v>
      </c>
      <c r="P100" s="195">
        <f>VLOOKUP(A100,[3]Sheet1!$B:$Q,16,FALSE)</f>
        <v>71</v>
      </c>
      <c r="Q100" s="195">
        <f>VLOOKUP(A100,[8]Sheet1!$B:$R,17,FALSE)</f>
        <v>75</v>
      </c>
      <c r="R100" s="195">
        <f>VLOOKUP(C100,'6月'!A:D,4,FALSE)</f>
        <v>2</v>
      </c>
      <c r="S100" s="195">
        <f>VLOOKUP(C100,[9]sheet!$A:$S,19,FALSE)</f>
        <v>283</v>
      </c>
      <c r="T100" s="195">
        <v>6</v>
      </c>
      <c r="U100" s="425">
        <f t="shared" si="8"/>
        <v>472</v>
      </c>
      <c r="V100" s="426">
        <f t="shared" si="9"/>
        <v>28</v>
      </c>
      <c r="W100" s="425">
        <f t="shared" si="10"/>
        <v>2</v>
      </c>
      <c r="X100" s="426"/>
    </row>
    <row r="101">
      <c r="A101" s="199">
        <v>977</v>
      </c>
      <c r="B101" s="423" t="s">
        <v>205</v>
      </c>
      <c r="C101" s="144" t="s">
        <v>204</v>
      </c>
      <c r="D101" s="424">
        <f t="shared" si="7"/>
        <v>1300</v>
      </c>
      <c r="E101" s="424">
        <f>VLOOKUP(A101,[3]Sheet1!$B:$E,4,FALSE)</f>
        <v>1300</v>
      </c>
      <c r="F101" s="424"/>
      <c r="G101" s="424"/>
      <c r="H101" s="424"/>
      <c r="I101" s="195">
        <v>0</v>
      </c>
      <c r="J101" s="195">
        <v>14</v>
      </c>
      <c r="K101" s="195">
        <v>110</v>
      </c>
      <c r="L101" s="195">
        <f>VLOOKUP(C101,[4]Sheet1!$A:$M,13,FALSE)</f>
        <v>176</v>
      </c>
      <c r="M101" s="195">
        <f>VLOOKUP(C101,[5]Sheet1!$A:$N,14,FALSE)</f>
        <v>0</v>
      </c>
      <c r="N101" s="195">
        <f>VLOOKUP(A101,[6]Sheet1!$B:$O,14,FALSE)</f>
        <v>259</v>
      </c>
      <c r="O101" s="195">
        <f>VLOOKUP(A101,[7]Sheet1!$B:$P,15,FALSE)</f>
        <v>10</v>
      </c>
      <c r="P101" s="195">
        <f>VLOOKUP(A101,[3]Sheet1!$B:$Q,16,FALSE)</f>
        <v>28</v>
      </c>
      <c r="Q101" s="195">
        <f>VLOOKUP(A101,[8]Sheet1!$B:$R,17,FALSE)</f>
        <v>22</v>
      </c>
      <c r="R101" s="195">
        <f>VLOOKUP(C101,'6月'!A:D,4,FALSE)</f>
        <v>0</v>
      </c>
      <c r="S101" s="195">
        <f>VLOOKUP(C101,[9]sheet!$A:$S,19,FALSE)</f>
        <v>78</v>
      </c>
      <c r="T101" s="195">
        <v>4</v>
      </c>
      <c r="U101" s="425">
        <f t="shared" si="8"/>
        <v>619</v>
      </c>
      <c r="V101" s="426">
        <f t="shared" si="9"/>
        <v>681</v>
      </c>
      <c r="W101" s="425">
        <f t="shared" si="10"/>
        <v>0</v>
      </c>
      <c r="X101" s="426"/>
    </row>
    <row r="102">
      <c r="A102" s="199">
        <v>27156</v>
      </c>
      <c r="B102" s="423" t="s">
        <v>207</v>
      </c>
      <c r="C102" s="134" t="s">
        <v>206</v>
      </c>
      <c r="D102" s="424">
        <f t="shared" si="7"/>
        <v>300</v>
      </c>
      <c r="E102" s="424">
        <f>VLOOKUP(A102,[3]Sheet1!$B:$E,4,FALSE)</f>
        <v>300</v>
      </c>
      <c r="F102" s="424"/>
      <c r="G102" s="424"/>
      <c r="H102" s="424"/>
      <c r="I102" s="195">
        <v>0</v>
      </c>
      <c r="J102" s="195">
        <v>1</v>
      </c>
      <c r="K102" s="195">
        <v>1</v>
      </c>
      <c r="L102" s="195">
        <f>VLOOKUP(C102,[4]Sheet1!$A:$M,13,FALSE)</f>
        <v>8</v>
      </c>
      <c r="M102" s="195">
        <f>VLOOKUP(C102,[5]Sheet1!$A:$N,14,FALSE)</f>
        <v>3</v>
      </c>
      <c r="N102" s="195">
        <f>VLOOKUP(A102,[6]Sheet1!$B:$O,14,FALSE)</f>
        <v>3</v>
      </c>
      <c r="O102" s="195">
        <f>VLOOKUP(A102,[7]Sheet1!$B:$P,15,FALSE)</f>
        <v>0</v>
      </c>
      <c r="P102" s="195">
        <f>VLOOKUP(A102,[3]Sheet1!$B:$Q,16,FALSE)</f>
        <v>4</v>
      </c>
      <c r="Q102" s="195">
        <f>VLOOKUP(A102,[8]Sheet1!$B:$R,17,FALSE)</f>
        <v>1</v>
      </c>
      <c r="R102" s="195">
        <f>VLOOKUP(C102,'6月'!A:D,4,FALSE)</f>
        <v>0</v>
      </c>
      <c r="S102" s="195">
        <f>VLOOKUP(C102,[9]sheet!$A:$S,19,FALSE)</f>
        <v>3</v>
      </c>
      <c r="T102" s="195" t="s">
        <v>626</v>
      </c>
      <c r="U102" s="425">
        <f t="shared" si="8"/>
        <v>21</v>
      </c>
      <c r="V102" s="426">
        <f t="shared" si="9"/>
        <v>279</v>
      </c>
      <c r="W102" s="425">
        <f t="shared" si="10"/>
        <v>0</v>
      </c>
      <c r="X102" s="426"/>
    </row>
    <row r="103">
      <c r="A103" s="199">
        <v>30792</v>
      </c>
      <c r="B103" s="429" t="s">
        <v>627</v>
      </c>
      <c r="C103" s="134" t="s">
        <v>208</v>
      </c>
      <c r="D103" s="424">
        <f t="shared" ref="D103:D134" si="11">E103+F103</f>
        <v>300</v>
      </c>
      <c r="E103" s="424">
        <f>VLOOKUP(A103,[3]Sheet1!$B:$E,4,FALSE)</f>
        <v>300</v>
      </c>
      <c r="F103" s="424"/>
      <c r="G103" s="424"/>
      <c r="H103" s="424"/>
      <c r="I103" s="195">
        <v>0</v>
      </c>
      <c r="J103" s="195">
        <v>4</v>
      </c>
      <c r="K103" s="195">
        <v>0</v>
      </c>
      <c r="L103" s="195">
        <f>VLOOKUP(C103,[4]Sheet1!$A:$M,13,FALSE)</f>
        <v>2</v>
      </c>
      <c r="M103" s="195">
        <f>VLOOKUP(C103,[5]Sheet1!$A:$N,14,FALSE)</f>
        <v>3</v>
      </c>
      <c r="N103" s="195">
        <f>VLOOKUP(A103,[6]Sheet1!$B:$O,14,FALSE)</f>
        <v>6</v>
      </c>
      <c r="O103" s="195">
        <f>VLOOKUP(A103,[7]Sheet1!$B:$P,15,FALSE)</f>
        <v>1</v>
      </c>
      <c r="P103" s="195">
        <f>VLOOKUP(A103,[3]Sheet1!$B:$Q,16,FALSE)</f>
        <v>0</v>
      </c>
      <c r="Q103" s="195">
        <f>VLOOKUP(A103,[8]Sheet1!$B:$R,17,FALSE)</f>
        <v>3</v>
      </c>
      <c r="R103" s="195">
        <f>VLOOKUP(C103,'6月'!A:D,4,FALSE)</f>
        <v>0</v>
      </c>
      <c r="S103" s="195">
        <f>VLOOKUP(C103,[9]sheet!$A:$S,19,FALSE)</f>
        <v>2</v>
      </c>
      <c r="T103" s="195">
        <v>1</v>
      </c>
      <c r="U103" s="425">
        <f t="shared" ref="U103:U134" si="12">SUM(G103:Q103)</f>
        <v>19</v>
      </c>
      <c r="V103" s="426">
        <f t="shared" ref="V103:V134" si="13">E103-U103</f>
        <v>281</v>
      </c>
      <c r="W103" s="425">
        <f t="shared" si="10"/>
        <v>0</v>
      </c>
      <c r="X103" s="426"/>
    </row>
    <row r="104">
      <c r="A104" s="199">
        <v>11253</v>
      </c>
      <c r="B104" s="423" t="s">
        <v>211</v>
      </c>
      <c r="C104" s="144" t="s">
        <v>384</v>
      </c>
      <c r="D104" s="424">
        <f t="shared" si="11"/>
        <v>300</v>
      </c>
      <c r="E104" s="424">
        <f>VLOOKUP(A104,[3]Sheet1!$B:$E,4,FALSE)</f>
        <v>300</v>
      </c>
      <c r="F104" s="424"/>
      <c r="G104" s="424"/>
      <c r="H104" s="424"/>
      <c r="I104" s="195">
        <v>0</v>
      </c>
      <c r="J104" s="195">
        <v>11</v>
      </c>
      <c r="K104" s="195">
        <v>28</v>
      </c>
      <c r="L104" s="195">
        <f>VLOOKUP(C104,[4]Sheet1!$A:$M,13,FALSE)</f>
        <v>18</v>
      </c>
      <c r="M104" s="195">
        <f>VLOOKUP(C104,[5]Sheet1!$A:$N,14,FALSE)</f>
        <v>18</v>
      </c>
      <c r="N104" s="195">
        <f>VLOOKUP(A104,[6]Sheet1!$B:$O,14,FALSE)</f>
        <v>20</v>
      </c>
      <c r="O104" s="195">
        <f>VLOOKUP(A104,[7]Sheet1!$B:$P,15,FALSE)</f>
        <v>25</v>
      </c>
      <c r="P104" s="195">
        <f>VLOOKUP(A104,[3]Sheet1!$B:$Q,16,FALSE)</f>
        <v>5</v>
      </c>
      <c r="Q104" s="195">
        <f>VLOOKUP(A104,[8]Sheet1!$B:$R,17,FALSE)</f>
        <v>46</v>
      </c>
      <c r="R104" s="195">
        <f>VLOOKUP(C104,'6月'!A:D,4,FALSE)</f>
        <v>2</v>
      </c>
      <c r="S104" s="195">
        <f>VLOOKUP(C104,[9]sheet!$A:$S,19,FALSE)</f>
        <v>121</v>
      </c>
      <c r="T104" s="195">
        <v>2</v>
      </c>
      <c r="U104" s="425">
        <f t="shared" si="12"/>
        <v>171</v>
      </c>
      <c r="V104" s="426">
        <f t="shared" si="13"/>
        <v>129</v>
      </c>
      <c r="W104" s="425">
        <f t="shared" si="10"/>
        <v>2</v>
      </c>
      <c r="X104" s="426"/>
    </row>
    <row r="105">
      <c r="A105" s="199">
        <v>11254</v>
      </c>
      <c r="B105" s="423" t="s">
        <v>427</v>
      </c>
      <c r="C105" s="134" t="s">
        <v>385</v>
      </c>
      <c r="D105" s="424">
        <f t="shared" si="11"/>
        <v>300</v>
      </c>
      <c r="E105" s="424">
        <f>VLOOKUP(A105,[3]Sheet1!$B:$E,4,FALSE)</f>
        <v>300</v>
      </c>
      <c r="F105" s="424"/>
      <c r="G105" s="424"/>
      <c r="H105" s="424"/>
      <c r="I105" s="195">
        <v>0</v>
      </c>
      <c r="J105" s="195">
        <v>24</v>
      </c>
      <c r="K105" s="195">
        <v>10</v>
      </c>
      <c r="L105" s="195">
        <f>VLOOKUP(C105,[4]Sheet1!$A:$M,13,FALSE)</f>
        <v>24</v>
      </c>
      <c r="M105" s="195">
        <f>VLOOKUP(C105,[5]Sheet1!$A:$N,14,FALSE)</f>
        <v>11</v>
      </c>
      <c r="N105" s="195">
        <f>VLOOKUP(A105,[6]Sheet1!$B:$O,14,FALSE)</f>
        <v>34</v>
      </c>
      <c r="O105" s="195">
        <f>VLOOKUP(A105,[7]Sheet1!$B:$P,15,FALSE)</f>
        <v>21</v>
      </c>
      <c r="P105" s="195">
        <f>VLOOKUP(A105,[3]Sheet1!$B:$Q,16,FALSE)</f>
        <v>32</v>
      </c>
      <c r="Q105" s="195">
        <f>VLOOKUP(A105,[8]Sheet1!$B:$R,17,FALSE)</f>
        <v>60</v>
      </c>
      <c r="R105" s="195">
        <f>VLOOKUP(C105,'6月'!A:D,4,FALSE)</f>
        <v>6</v>
      </c>
      <c r="S105" s="195">
        <f>VLOOKUP(C105,[9]sheet!$A:$S,19,FALSE)</f>
        <v>84</v>
      </c>
      <c r="T105" s="195">
        <v>9</v>
      </c>
      <c r="U105" s="425">
        <f t="shared" si="12"/>
        <v>216</v>
      </c>
      <c r="V105" s="426">
        <f t="shared" si="13"/>
        <v>84</v>
      </c>
      <c r="W105" s="425">
        <f t="shared" si="10"/>
        <v>6</v>
      </c>
      <c r="X105" s="426"/>
    </row>
    <row r="106">
      <c r="A106" s="199">
        <v>11255</v>
      </c>
      <c r="B106" s="423" t="s">
        <v>428</v>
      </c>
      <c r="C106" s="134" t="s">
        <v>386</v>
      </c>
      <c r="D106" s="424">
        <f t="shared" si="11"/>
        <v>300</v>
      </c>
      <c r="E106" s="424">
        <f>VLOOKUP(A106,[3]Sheet1!$B:$E,4,FALSE)</f>
        <v>300</v>
      </c>
      <c r="F106" s="424"/>
      <c r="G106" s="424"/>
      <c r="H106" s="424"/>
      <c r="I106" s="195">
        <v>0</v>
      </c>
      <c r="J106" s="195">
        <v>20</v>
      </c>
      <c r="K106" s="195">
        <v>7</v>
      </c>
      <c r="L106" s="195">
        <f>VLOOKUP(C106,[4]Sheet1!$A:$M,13,FALSE)</f>
        <v>30</v>
      </c>
      <c r="M106" s="195">
        <f>VLOOKUP(C106,[5]Sheet1!$A:$N,14,FALSE)</f>
        <v>6</v>
      </c>
      <c r="N106" s="195">
        <f>VLOOKUP(A106,[6]Sheet1!$B:$O,14,FALSE)</f>
        <v>0</v>
      </c>
      <c r="O106" s="195">
        <f>VLOOKUP(A106,[7]Sheet1!$B:$P,15,FALSE)</f>
        <v>2</v>
      </c>
      <c r="P106" s="195">
        <f>VLOOKUP(A106,[3]Sheet1!$B:$Q,16,FALSE)</f>
        <v>14</v>
      </c>
      <c r="Q106" s="195">
        <f>VLOOKUP(A106,[8]Sheet1!$B:$R,17,FALSE)</f>
        <v>20</v>
      </c>
      <c r="R106" s="195">
        <f>VLOOKUP(C106,'6月'!A:D,4,FALSE)</f>
        <v>1</v>
      </c>
      <c r="S106" s="195">
        <f>VLOOKUP(C106,[9]sheet!$A:$S,19,FALSE)</f>
        <v>83</v>
      </c>
      <c r="T106" s="195">
        <v>3</v>
      </c>
      <c r="U106" s="425">
        <f t="shared" si="12"/>
        <v>99</v>
      </c>
      <c r="V106" s="426">
        <f t="shared" si="13"/>
        <v>201</v>
      </c>
      <c r="W106" s="425">
        <f t="shared" si="10"/>
        <v>1</v>
      </c>
      <c r="X106" s="426"/>
    </row>
    <row r="107">
      <c r="A107" s="199">
        <v>8455</v>
      </c>
      <c r="B107" s="423" t="s">
        <v>217</v>
      </c>
      <c r="C107" s="134" t="s">
        <v>216</v>
      </c>
      <c r="D107" s="424">
        <f t="shared" si="11"/>
        <v>300</v>
      </c>
      <c r="E107" s="424">
        <f>VLOOKUP(A107,[3]Sheet1!$B:$E,4,FALSE)</f>
        <v>300</v>
      </c>
      <c r="F107" s="424"/>
      <c r="G107" s="424"/>
      <c r="H107" s="424"/>
      <c r="I107" s="195">
        <v>0</v>
      </c>
      <c r="J107" s="195">
        <v>21</v>
      </c>
      <c r="K107" s="195">
        <v>3</v>
      </c>
      <c r="L107" s="195">
        <f>VLOOKUP(C107,[4]Sheet1!$A:$M,13,FALSE)</f>
        <v>37</v>
      </c>
      <c r="M107" s="195">
        <f>VLOOKUP(C107,[5]Sheet1!$A:$N,14,FALSE)</f>
        <v>9</v>
      </c>
      <c r="N107" s="195">
        <f>VLOOKUP(A107,[6]Sheet1!$B:$O,14,FALSE)</f>
        <v>12</v>
      </c>
      <c r="O107" s="195">
        <f>VLOOKUP(A107,[7]Sheet1!$B:$P,15,FALSE)</f>
        <v>52</v>
      </c>
      <c r="P107" s="195">
        <f>VLOOKUP(A107,[3]Sheet1!$B:$Q,16,FALSE)</f>
        <v>115</v>
      </c>
      <c r="Q107" s="195">
        <f>VLOOKUP(A107,[8]Sheet1!$B:$R,17,FALSE)</f>
        <v>51</v>
      </c>
      <c r="R107" s="195">
        <f>VLOOKUP(C107,'6月'!A:D,4,FALSE)</f>
        <v>15</v>
      </c>
      <c r="S107" s="195">
        <f>VLOOKUP(C107,[9]sheet!$A:$S,19,FALSE)</f>
        <v>255</v>
      </c>
      <c r="T107" s="195">
        <v>26</v>
      </c>
      <c r="U107" s="425">
        <f t="shared" si="12"/>
        <v>300</v>
      </c>
      <c r="V107" s="426">
        <f t="shared" si="13"/>
        <v>0</v>
      </c>
      <c r="W107" s="425">
        <f t="shared" si="10"/>
        <v>15</v>
      </c>
      <c r="X107" s="426"/>
    </row>
    <row r="108">
      <c r="A108" s="199">
        <v>6944</v>
      </c>
      <c r="B108" s="423" t="s">
        <v>219</v>
      </c>
      <c r="C108" s="134" t="s">
        <v>218</v>
      </c>
      <c r="D108" s="424">
        <f t="shared" si="11"/>
        <v>300</v>
      </c>
      <c r="E108" s="424">
        <f>VLOOKUP(A108,[3]Sheet1!$B:$E,4,FALSE)</f>
        <v>300</v>
      </c>
      <c r="F108" s="424"/>
      <c r="G108" s="424"/>
      <c r="H108" s="424"/>
      <c r="I108" s="195">
        <v>0</v>
      </c>
      <c r="J108" s="195">
        <v>0</v>
      </c>
      <c r="K108" s="195">
        <v>6</v>
      </c>
      <c r="L108" s="195">
        <f>VLOOKUP(C108,[4]Sheet1!$A:$M,13,FALSE)</f>
        <v>28</v>
      </c>
      <c r="M108" s="195">
        <f>VLOOKUP(C108,[5]Sheet1!$A:$N,14,FALSE)</f>
        <v>7</v>
      </c>
      <c r="N108" s="195">
        <f>VLOOKUP(A108,[6]Sheet1!$B:$O,14,FALSE)</f>
        <v>14</v>
      </c>
      <c r="O108" s="195">
        <f>VLOOKUP(A108,[7]Sheet1!$B:$P,15,FALSE)</f>
        <v>9</v>
      </c>
      <c r="P108" s="195">
        <f>VLOOKUP(A108,[3]Sheet1!$B:$Q,16,FALSE)</f>
        <v>17</v>
      </c>
      <c r="Q108" s="195">
        <f>VLOOKUP(A108,[8]Sheet1!$B:$R,17,FALSE)</f>
        <v>167</v>
      </c>
      <c r="R108" s="195">
        <f>VLOOKUP(C108,'6月'!A:D,4,FALSE)</f>
        <v>0</v>
      </c>
      <c r="S108" s="195">
        <f>VLOOKUP(C108,[9]sheet!$A:$S,19,FALSE)</f>
        <v>46</v>
      </c>
      <c r="T108" s="195" t="s">
        <v>626</v>
      </c>
      <c r="U108" s="425">
        <f t="shared" si="12"/>
        <v>248</v>
      </c>
      <c r="V108" s="426">
        <f t="shared" si="13"/>
        <v>52</v>
      </c>
      <c r="W108" s="425">
        <f t="shared" si="10"/>
        <v>0</v>
      </c>
      <c r="X108" s="426"/>
    </row>
    <row r="109">
      <c r="A109" s="199">
        <v>10000</v>
      </c>
      <c r="B109" s="423" t="s">
        <v>221</v>
      </c>
      <c r="C109" s="134" t="s">
        <v>356</v>
      </c>
      <c r="D109" s="424">
        <f t="shared" si="11"/>
        <v>300</v>
      </c>
      <c r="E109" s="424">
        <f>VLOOKUP(A109,[3]Sheet1!$B:$E,4,FALSE)</f>
        <v>300</v>
      </c>
      <c r="F109" s="424"/>
      <c r="G109" s="424"/>
      <c r="H109" s="424"/>
      <c r="I109" s="195">
        <v>0</v>
      </c>
      <c r="J109" s="195">
        <v>9</v>
      </c>
      <c r="K109" s="195">
        <v>3</v>
      </c>
      <c r="L109" s="195">
        <f>VLOOKUP(C109,[4]Sheet1!$A:$M,13,FALSE)</f>
        <v>14</v>
      </c>
      <c r="M109" s="195">
        <f>VLOOKUP(C109,[5]Sheet1!$A:$N,14,FALSE)</f>
        <v>8</v>
      </c>
      <c r="N109" s="195">
        <f>VLOOKUP(A109,[6]Sheet1!$B:$O,14,FALSE)</f>
        <v>17</v>
      </c>
      <c r="O109" s="195">
        <f>VLOOKUP(A109,[7]Sheet1!$B:$P,15,FALSE)</f>
        <v>5</v>
      </c>
      <c r="P109" s="195">
        <f>VLOOKUP(A109,[3]Sheet1!$B:$Q,16,FALSE)</f>
        <v>20</v>
      </c>
      <c r="Q109" s="195">
        <f>VLOOKUP(A109,[8]Sheet1!$B:$R,17,FALSE)</f>
        <v>9</v>
      </c>
      <c r="R109" s="195"/>
      <c r="S109" s="195">
        <f>VLOOKUP(C109,[9]sheet!$A:$S,19,FALSE)</f>
        <v>39</v>
      </c>
      <c r="T109" s="195" t="s">
        <v>626</v>
      </c>
      <c r="U109" s="425">
        <f t="shared" si="12"/>
        <v>85</v>
      </c>
      <c r="V109" s="426">
        <f t="shared" si="13"/>
        <v>215</v>
      </c>
      <c r="W109" s="425">
        <f t="shared" si="10"/>
        <v>0</v>
      </c>
      <c r="X109" s="426"/>
    </row>
    <row r="110">
      <c r="A110" s="199">
        <v>30154</v>
      </c>
      <c r="B110" s="423" t="s">
        <v>223</v>
      </c>
      <c r="C110" s="134" t="s">
        <v>222</v>
      </c>
      <c r="D110" s="424">
        <f t="shared" si="11"/>
        <v>1000</v>
      </c>
      <c r="E110" s="424">
        <f>VLOOKUP(A110,[3]Sheet1!$B:$E,4,FALSE)</f>
        <v>1000</v>
      </c>
      <c r="F110" s="424"/>
      <c r="G110" s="424"/>
      <c r="H110" s="424"/>
      <c r="I110" s="195">
        <v>606</v>
      </c>
      <c r="J110" s="195">
        <v>35</v>
      </c>
      <c r="K110" s="195">
        <v>22</v>
      </c>
      <c r="L110" s="195">
        <f>VLOOKUP(C110,[4]Sheet1!$A:$M,13,FALSE)</f>
        <v>29</v>
      </c>
      <c r="M110" s="195">
        <f>VLOOKUP(C110,[5]Sheet1!$A:$N,14,FALSE)</f>
        <v>14</v>
      </c>
      <c r="N110" s="195">
        <f>VLOOKUP(A110,[6]Sheet1!$B:$O,14,FALSE)</f>
        <v>20</v>
      </c>
      <c r="O110" s="195">
        <f>VLOOKUP(A110,[7]Sheet1!$B:$P,15,FALSE)</f>
        <v>15</v>
      </c>
      <c r="P110" s="195">
        <f>VLOOKUP(A110,[3]Sheet1!$B:$Q,16,FALSE)</f>
        <v>19</v>
      </c>
      <c r="Q110" s="195">
        <f>VLOOKUP(A110,[8]Sheet1!$B:$R,17,FALSE)</f>
        <v>6</v>
      </c>
      <c r="R110" s="195">
        <f>VLOOKUP(C110,'6月'!A:D,4,FALSE)</f>
        <v>0</v>
      </c>
      <c r="S110" s="195">
        <f>VLOOKUP(C110,[9]sheet!$A:$S,19,FALSE)</f>
        <v>31</v>
      </c>
      <c r="T110" s="195" t="s">
        <v>626</v>
      </c>
      <c r="U110" s="425">
        <f t="shared" si="12"/>
        <v>766</v>
      </c>
      <c r="V110" s="426">
        <f t="shared" si="13"/>
        <v>234</v>
      </c>
      <c r="W110" s="425">
        <f t="shared" si="10"/>
        <v>0</v>
      </c>
      <c r="X110" s="426"/>
    </row>
    <row r="111">
      <c r="A111" s="199">
        <v>30186</v>
      </c>
      <c r="B111" s="423" t="s">
        <v>225</v>
      </c>
      <c r="C111" s="134" t="s">
        <v>224</v>
      </c>
      <c r="D111" s="424">
        <f t="shared" si="11"/>
        <v>1000</v>
      </c>
      <c r="E111" s="424">
        <f>VLOOKUP(A111,[3]Sheet1!$B:$E,4,FALSE)</f>
        <v>1000</v>
      </c>
      <c r="F111" s="424"/>
      <c r="G111" s="424"/>
      <c r="H111" s="424"/>
      <c r="I111" s="195">
        <v>164</v>
      </c>
      <c r="J111" s="195">
        <v>14</v>
      </c>
      <c r="K111" s="195">
        <v>4</v>
      </c>
      <c r="L111" s="195">
        <f>VLOOKUP(C111,[4]Sheet1!$A:$M,13,FALSE)</f>
        <v>10</v>
      </c>
      <c r="M111" s="195">
        <f>VLOOKUP(C111,[5]Sheet1!$A:$N,14,FALSE)</f>
        <v>5</v>
      </c>
      <c r="N111" s="195">
        <f>VLOOKUP(A111,[6]Sheet1!$B:$O,14,FALSE)</f>
        <v>7</v>
      </c>
      <c r="O111" s="195">
        <f>VLOOKUP(A111,[7]Sheet1!$B:$P,15,FALSE)</f>
        <v>4</v>
      </c>
      <c r="P111" s="195">
        <f>VLOOKUP(A111,[3]Sheet1!$B:$Q,16,FALSE)</f>
        <v>4</v>
      </c>
      <c r="Q111" s="195">
        <f>VLOOKUP(A111,[8]Sheet1!$B:$R,17,FALSE)</f>
        <v>1</v>
      </c>
      <c r="R111" s="195">
        <f>VLOOKUP(C111,'6月'!A:D,4,FALSE)</f>
        <v>0</v>
      </c>
      <c r="S111" s="195">
        <f>VLOOKUP(C111,[9]sheet!$A:$S,19,FALSE)</f>
        <v>2</v>
      </c>
      <c r="T111" s="195">
        <v>1</v>
      </c>
      <c r="U111" s="425">
        <f t="shared" si="12"/>
        <v>213</v>
      </c>
      <c r="V111" s="426">
        <f t="shared" si="13"/>
        <v>787</v>
      </c>
      <c r="W111" s="425">
        <f t="shared" si="10"/>
        <v>0</v>
      </c>
      <c r="X111" s="426"/>
    </row>
    <row r="112">
      <c r="A112" s="199">
        <v>30187</v>
      </c>
      <c r="B112" s="423" t="s">
        <v>227</v>
      </c>
      <c r="C112" s="134" t="s">
        <v>226</v>
      </c>
      <c r="D112" s="424">
        <f t="shared" si="11"/>
        <v>600</v>
      </c>
      <c r="E112" s="424">
        <f>VLOOKUP(A112,[3]Sheet1!$B:$E,4,FALSE)</f>
        <v>600</v>
      </c>
      <c r="F112" s="424"/>
      <c r="G112" s="424"/>
      <c r="H112" s="424"/>
      <c r="I112" s="195">
        <v>166</v>
      </c>
      <c r="J112" s="195">
        <v>21</v>
      </c>
      <c r="K112" s="195">
        <v>8</v>
      </c>
      <c r="L112" s="195">
        <f>VLOOKUP(C112,[4]Sheet1!$A:$M,13,FALSE)</f>
        <v>15</v>
      </c>
      <c r="M112" s="195">
        <f>VLOOKUP(C112,[5]Sheet1!$A:$N,14,FALSE)</f>
        <v>3</v>
      </c>
      <c r="N112" s="195">
        <f>VLOOKUP(A112,[6]Sheet1!$B:$O,14,FALSE)</f>
        <v>8</v>
      </c>
      <c r="O112" s="195">
        <f>VLOOKUP(A112,[7]Sheet1!$B:$P,15,FALSE)</f>
        <v>5</v>
      </c>
      <c r="P112" s="195">
        <f>VLOOKUP(A112,[3]Sheet1!$B:$Q,16,FALSE)</f>
        <v>15</v>
      </c>
      <c r="Q112" s="195">
        <f>VLOOKUP(A112,[8]Sheet1!$B:$R,17,FALSE)</f>
        <v>13</v>
      </c>
      <c r="R112" s="195">
        <f>VLOOKUP(C112,'6月'!A:D,4,FALSE)</f>
        <v>0</v>
      </c>
      <c r="S112" s="195">
        <f>VLOOKUP(C112,[9]sheet!$A:$S,19,FALSE)</f>
        <v>15</v>
      </c>
      <c r="T112" s="195">
        <v>1</v>
      </c>
      <c r="U112" s="425">
        <f t="shared" si="12"/>
        <v>254</v>
      </c>
      <c r="V112" s="426">
        <f t="shared" si="13"/>
        <v>346</v>
      </c>
      <c r="W112" s="425">
        <f t="shared" si="10"/>
        <v>0</v>
      </c>
      <c r="X112" s="426"/>
    </row>
    <row r="113">
      <c r="A113" s="199">
        <v>30787</v>
      </c>
      <c r="B113" s="423" t="s">
        <v>429</v>
      </c>
      <c r="C113" s="134" t="s">
        <v>228</v>
      </c>
      <c r="D113" s="424">
        <f t="shared" si="11"/>
        <v>300</v>
      </c>
      <c r="E113" s="424">
        <f>VLOOKUP(A113,[3]Sheet1!$B:$E,4,FALSE)</f>
        <v>300</v>
      </c>
      <c r="F113" s="424"/>
      <c r="G113" s="424"/>
      <c r="H113" s="424"/>
      <c r="I113" s="195">
        <v>0</v>
      </c>
      <c r="J113" s="195">
        <v>1</v>
      </c>
      <c r="K113" s="195">
        <v>1</v>
      </c>
      <c r="L113" s="195">
        <f>VLOOKUP(C113,[4]Sheet1!$A:$M,13,FALSE)</f>
        <v>7</v>
      </c>
      <c r="M113" s="195">
        <f>VLOOKUP(C113,[5]Sheet1!$A:$N,14,FALSE)</f>
        <v>0</v>
      </c>
      <c r="N113" s="195">
        <f>VLOOKUP(A113,[6]Sheet1!$B:$O,14,FALSE)</f>
        <v>5</v>
      </c>
      <c r="O113" s="195">
        <f>VLOOKUP(A113,[7]Sheet1!$B:$P,15,FALSE)</f>
        <v>13</v>
      </c>
      <c r="P113" s="195">
        <f>VLOOKUP(A113,[3]Sheet1!$B:$Q,16,FALSE)</f>
        <v>13</v>
      </c>
      <c r="Q113" s="195">
        <f>VLOOKUP(A113,[8]Sheet1!$B:$R,17,FALSE)</f>
        <v>22</v>
      </c>
      <c r="R113" s="195">
        <f>VLOOKUP(C113,'6月'!A:D,4,FALSE)</f>
        <v>1</v>
      </c>
      <c r="S113" s="195">
        <f>VLOOKUP(C113,[9]sheet!$A:$S,19,FALSE)</f>
        <v>43</v>
      </c>
      <c r="T113" s="195" t="s">
        <v>626</v>
      </c>
      <c r="U113" s="425">
        <f t="shared" si="12"/>
        <v>62</v>
      </c>
      <c r="V113" s="426">
        <f t="shared" si="13"/>
        <v>238</v>
      </c>
      <c r="W113" s="425">
        <f t="shared" si="10"/>
        <v>1</v>
      </c>
      <c r="X113" s="426"/>
    </row>
    <row r="114">
      <c r="A114" s="199">
        <v>30788</v>
      </c>
      <c r="B114" s="423" t="s">
        <v>231</v>
      </c>
      <c r="C114" s="134" t="s">
        <v>387</v>
      </c>
      <c r="D114" s="424">
        <f t="shared" si="11"/>
        <v>300</v>
      </c>
      <c r="E114" s="424">
        <f>VLOOKUP(A114,[3]Sheet1!$B:$E,4,FALSE)</f>
        <v>300</v>
      </c>
      <c r="F114" s="424"/>
      <c r="G114" s="424"/>
      <c r="H114" s="424"/>
      <c r="I114" s="195">
        <v>0</v>
      </c>
      <c r="J114" s="195">
        <v>8</v>
      </c>
      <c r="K114" s="195">
        <v>1</v>
      </c>
      <c r="L114" s="195">
        <f>VLOOKUP(C114,[4]Sheet1!$A:$M,13,FALSE)</f>
        <v>13</v>
      </c>
      <c r="M114" s="195">
        <f>VLOOKUP(C114,[5]Sheet1!$A:$N,14,FALSE)</f>
        <v>3</v>
      </c>
      <c r="N114" s="195">
        <f>VLOOKUP(A114,[6]Sheet1!$B:$O,14,FALSE)</f>
        <v>11</v>
      </c>
      <c r="O114" s="195">
        <f>VLOOKUP(A114,[7]Sheet1!$B:$P,15,FALSE)</f>
        <v>21</v>
      </c>
      <c r="P114" s="195">
        <f>VLOOKUP(A114,[3]Sheet1!$B:$Q,16,FALSE)</f>
        <v>19</v>
      </c>
      <c r="Q114" s="195">
        <f>VLOOKUP(A114,[8]Sheet1!$B:$R,17,FALSE)</f>
        <v>25</v>
      </c>
      <c r="R114" s="195">
        <f>VLOOKUP(C114,'6月'!A:D,4,FALSE)</f>
        <v>3</v>
      </c>
      <c r="S114" s="195">
        <f>VLOOKUP(C114,[9]sheet!$A:$S,19,FALSE)</f>
        <v>58</v>
      </c>
      <c r="T114" s="195">
        <v>1</v>
      </c>
      <c r="U114" s="425">
        <f t="shared" si="12"/>
        <v>101</v>
      </c>
      <c r="V114" s="426">
        <f t="shared" si="13"/>
        <v>199</v>
      </c>
      <c r="W114" s="425">
        <f t="shared" si="10"/>
        <v>3</v>
      </c>
      <c r="X114" s="426"/>
    </row>
    <row r="115">
      <c r="A115" s="199">
        <v>2281</v>
      </c>
      <c r="B115" s="423" t="s">
        <v>233</v>
      </c>
      <c r="C115" s="134" t="s">
        <v>232</v>
      </c>
      <c r="D115" s="424">
        <f t="shared" si="11"/>
        <v>800</v>
      </c>
      <c r="E115" s="424">
        <f>VLOOKUP(A115,[3]Sheet1!$B:$E,4,FALSE)</f>
        <v>800</v>
      </c>
      <c r="F115" s="424"/>
      <c r="G115" s="424"/>
      <c r="H115" s="424"/>
      <c r="I115" s="195">
        <v>1</v>
      </c>
      <c r="J115" s="195">
        <v>3</v>
      </c>
      <c r="K115" s="195">
        <v>40</v>
      </c>
      <c r="L115" s="195">
        <f>VLOOKUP(C115,[4]Sheet1!$A:$M,13,FALSE)</f>
        <v>86</v>
      </c>
      <c r="M115" s="195">
        <f>VLOOKUP(C115,[5]Sheet1!$A:$N,14,FALSE)</f>
        <v>18</v>
      </c>
      <c r="N115" s="195">
        <f>VLOOKUP(A115,[6]Sheet1!$B:$O,14,FALSE)</f>
        <v>54</v>
      </c>
      <c r="O115" s="195">
        <f>VLOOKUP(A115,[7]Sheet1!$B:$P,15,FALSE)</f>
        <v>34</v>
      </c>
      <c r="P115" s="195">
        <f>VLOOKUP(A115,[3]Sheet1!$B:$Q,16,FALSE)</f>
        <v>35</v>
      </c>
      <c r="Q115" s="195">
        <f>VLOOKUP(A115,[8]Sheet1!$B:$R,17,FALSE)</f>
        <v>529</v>
      </c>
      <c r="R115" s="195">
        <f>VLOOKUP(C115,'6月'!A:D,4,FALSE)</f>
        <v>0</v>
      </c>
      <c r="S115" s="195">
        <f>VLOOKUP(C115,[9]sheet!$A:$S,19,FALSE)</f>
        <v>2613</v>
      </c>
      <c r="T115" s="195">
        <v>20</v>
      </c>
      <c r="U115" s="425">
        <f t="shared" si="12"/>
        <v>800</v>
      </c>
      <c r="V115" s="426">
        <f t="shared" si="13"/>
        <v>0</v>
      </c>
      <c r="W115" s="425">
        <f t="shared" si="10"/>
        <v>0</v>
      </c>
      <c r="X115" s="426"/>
    </row>
    <row r="116">
      <c r="A116" s="199">
        <v>30786</v>
      </c>
      <c r="B116" s="423" t="s">
        <v>235</v>
      </c>
      <c r="C116" s="134" t="s">
        <v>347</v>
      </c>
      <c r="D116" s="424">
        <f t="shared" si="11"/>
        <v>2300</v>
      </c>
      <c r="E116" s="424">
        <f>VLOOKUP(A116,[3]Sheet1!$B:$E,4,FALSE)</f>
        <v>2300</v>
      </c>
      <c r="F116" s="424"/>
      <c r="G116" s="424"/>
      <c r="H116" s="424"/>
      <c r="I116" s="195">
        <v>0</v>
      </c>
      <c r="J116" s="195">
        <v>10</v>
      </c>
      <c r="K116" s="195">
        <v>34</v>
      </c>
      <c r="L116" s="195">
        <f>VLOOKUP(C116,[4]Sheet1!$A:$M,13,FALSE)</f>
        <v>140</v>
      </c>
      <c r="M116" s="195">
        <f>VLOOKUP(C116,[5]Sheet1!$A:$N,14,FALSE)</f>
        <v>29</v>
      </c>
      <c r="N116" s="195">
        <f>VLOOKUP(A116,[6]Sheet1!$B:$O,14,FALSE)</f>
        <v>62</v>
      </c>
      <c r="O116" s="195">
        <f>VLOOKUP(A116,[7]Sheet1!$B:$P,15,FALSE)</f>
        <v>0</v>
      </c>
      <c r="P116" s="195">
        <f>VLOOKUP(A116,[3]Sheet1!$B:$Q,16,FALSE)</f>
        <v>1</v>
      </c>
      <c r="Q116" s="195">
        <f>VLOOKUP(A116,[8]Sheet1!$B:$R,17,FALSE)</f>
        <v>19</v>
      </c>
      <c r="R116" s="195">
        <v>2</v>
      </c>
      <c r="S116" s="195">
        <f>VLOOKUP(C116,[9]sheet!$A:$S,19,FALSE)</f>
        <v>54</v>
      </c>
      <c r="T116" s="195">
        <v>8</v>
      </c>
      <c r="U116" s="425">
        <f t="shared" si="12"/>
        <v>295</v>
      </c>
      <c r="V116" s="426">
        <f t="shared" si="13"/>
        <v>2005</v>
      </c>
      <c r="W116" s="425">
        <f t="shared" si="10"/>
        <v>2</v>
      </c>
      <c r="X116" s="426"/>
    </row>
    <row r="117">
      <c r="A117" s="199">
        <v>6591</v>
      </c>
      <c r="B117" s="423" t="s">
        <v>237</v>
      </c>
      <c r="C117" s="134" t="s">
        <v>236</v>
      </c>
      <c r="D117" s="424">
        <f t="shared" si="11"/>
        <v>2300</v>
      </c>
      <c r="E117" s="424">
        <f>VLOOKUP(A117,[3]Sheet1!$B:$E,4,FALSE)</f>
        <v>2300</v>
      </c>
      <c r="F117" s="424"/>
      <c r="G117" s="424"/>
      <c r="H117" s="424"/>
      <c r="I117" s="195">
        <v>1</v>
      </c>
      <c r="J117" s="195">
        <v>21</v>
      </c>
      <c r="K117" s="195">
        <v>96</v>
      </c>
      <c r="L117" s="195">
        <f>VLOOKUP(C117,[4]Sheet1!$A:$M,13,FALSE)</f>
        <v>182</v>
      </c>
      <c r="M117" s="195">
        <f>VLOOKUP(C117,[5]Sheet1!$A:$N,14,FALSE)</f>
        <v>0</v>
      </c>
      <c r="N117" s="195">
        <f>VLOOKUP(A117,[6]Sheet1!$B:$O,14,FALSE)</f>
        <v>234</v>
      </c>
      <c r="O117" s="195">
        <f>VLOOKUP(A117,[7]Sheet1!$B:$P,15,FALSE)</f>
        <v>131</v>
      </c>
      <c r="P117" s="195">
        <f>VLOOKUP(A117,[3]Sheet1!$B:$Q,16,FALSE)</f>
        <v>115</v>
      </c>
      <c r="Q117" s="195">
        <f>VLOOKUP(A117,[8]Sheet1!$B:$R,17,FALSE)</f>
        <v>1496</v>
      </c>
      <c r="R117" s="195">
        <f>VLOOKUP(C117,'6月'!A:D,4,FALSE)</f>
        <v>3</v>
      </c>
      <c r="S117" s="195">
        <f>VLOOKUP(C117,[9]sheet!$A:$S,19,FALSE)</f>
        <v>24</v>
      </c>
      <c r="T117" s="195">
        <v>2</v>
      </c>
      <c r="U117" s="425">
        <f t="shared" si="12"/>
        <v>2276</v>
      </c>
      <c r="V117" s="426">
        <f t="shared" si="13"/>
        <v>24</v>
      </c>
      <c r="W117" s="425">
        <f t="shared" si="10"/>
        <v>3</v>
      </c>
      <c r="X117" s="426"/>
    </row>
    <row r="118">
      <c r="A118" s="199">
        <v>2384</v>
      </c>
      <c r="B118" s="423" t="s">
        <v>239</v>
      </c>
      <c r="C118" s="134" t="s">
        <v>238</v>
      </c>
      <c r="D118" s="424">
        <f t="shared" si="11"/>
        <v>2300</v>
      </c>
      <c r="E118" s="424">
        <f>VLOOKUP(A118,[3]Sheet1!$B:$E,4,FALSE)</f>
        <v>2300</v>
      </c>
      <c r="F118" s="424"/>
      <c r="G118" s="424"/>
      <c r="H118" s="424"/>
      <c r="I118" s="195">
        <v>0</v>
      </c>
      <c r="J118" s="195">
        <v>0</v>
      </c>
      <c r="K118" s="195">
        <v>59</v>
      </c>
      <c r="L118" s="195">
        <f>VLOOKUP(C118,[4]Sheet1!$A:$M,13,FALSE)</f>
        <v>225</v>
      </c>
      <c r="M118" s="195">
        <f>VLOOKUP(C118,[5]Sheet1!$A:$N,14,FALSE)</f>
        <v>16</v>
      </c>
      <c r="N118" s="195">
        <f>VLOOKUP(A118,[6]Sheet1!$B:$O,14,FALSE)</f>
        <v>18</v>
      </c>
      <c r="O118" s="195">
        <f>VLOOKUP(A118,[7]Sheet1!$B:$P,15,FALSE)</f>
        <v>12</v>
      </c>
      <c r="P118" s="195">
        <f>VLOOKUP(A118,[3]Sheet1!$B:$Q,16,FALSE)</f>
        <v>15</v>
      </c>
      <c r="Q118" s="195">
        <f>VLOOKUP(A118,[8]Sheet1!$B:$R,17,FALSE)</f>
        <v>1825</v>
      </c>
      <c r="R118" s="195">
        <f>VLOOKUP(C118,'6月'!A:D,4,FALSE)</f>
        <v>2</v>
      </c>
      <c r="S118" s="195">
        <f>VLOOKUP(C118,[9]sheet!$A:$S,19,FALSE)</f>
        <v>95</v>
      </c>
      <c r="T118" s="195">
        <v>1</v>
      </c>
      <c r="U118" s="425">
        <f t="shared" si="12"/>
        <v>2170</v>
      </c>
      <c r="V118" s="426">
        <f t="shared" si="13"/>
        <v>130</v>
      </c>
      <c r="W118" s="425">
        <f t="shared" si="10"/>
        <v>2</v>
      </c>
      <c r="X118" s="426"/>
    </row>
    <row r="119">
      <c r="A119" s="199">
        <v>33464</v>
      </c>
      <c r="B119" s="427" t="s">
        <v>241</v>
      </c>
      <c r="C119" s="144" t="s">
        <v>430</v>
      </c>
      <c r="D119" s="424">
        <f t="shared" si="11"/>
        <v>2000</v>
      </c>
      <c r="E119" s="424">
        <f>VLOOKUP(A119,[3]Sheet1!$B:$E,4,FALSE)</f>
        <v>2000</v>
      </c>
      <c r="F119" s="424"/>
      <c r="G119" s="424"/>
      <c r="H119" s="424"/>
      <c r="I119" s="195"/>
      <c r="J119" s="195"/>
      <c r="K119" s="195">
        <v>0</v>
      </c>
      <c r="L119" s="195">
        <f>VLOOKUP(C119,[4]Sheet1!$A:$M,13,FALSE)</f>
        <v>91</v>
      </c>
      <c r="M119" s="195">
        <f>VLOOKUP(C119,[5]Sheet1!$A:$N,14,FALSE)</f>
        <v>38</v>
      </c>
      <c r="N119" s="195">
        <f>VLOOKUP(A119,[6]Sheet1!$B:$O,14,FALSE)</f>
        <v>7</v>
      </c>
      <c r="O119" s="195">
        <f>VLOOKUP(A119,[7]Sheet1!$B:$P,15,FALSE)</f>
        <v>6</v>
      </c>
      <c r="P119" s="195">
        <f>VLOOKUP(A119,[3]Sheet1!$B:$Q,16,FALSE)</f>
        <v>4</v>
      </c>
      <c r="Q119" s="195">
        <f>VLOOKUP(A119,[8]Sheet1!$B:$R,17,FALSE)</f>
        <v>17</v>
      </c>
      <c r="R119" s="195">
        <f>VLOOKUP(C119,'6月'!A:D,4,FALSE)</f>
        <v>0</v>
      </c>
      <c r="S119" s="195">
        <f>VLOOKUP(C119,[9]sheet!$A:$S,19,FALSE)</f>
        <v>16</v>
      </c>
      <c r="T119" s="195" t="s">
        <v>626</v>
      </c>
      <c r="U119" s="425">
        <f t="shared" si="12"/>
        <v>163</v>
      </c>
      <c r="V119" s="426">
        <f t="shared" si="13"/>
        <v>1837</v>
      </c>
      <c r="W119" s="425">
        <f t="shared" si="10"/>
        <v>0</v>
      </c>
      <c r="X119" s="426"/>
    </row>
    <row r="120">
      <c r="A120" s="199">
        <v>33465</v>
      </c>
      <c r="B120" s="427" t="s">
        <v>243</v>
      </c>
      <c r="C120" s="144" t="s">
        <v>409</v>
      </c>
      <c r="D120" s="424">
        <f t="shared" si="11"/>
        <v>2000</v>
      </c>
      <c r="E120" s="424">
        <f>VLOOKUP(A120,[3]Sheet1!$B:$E,4,FALSE)</f>
        <v>2000</v>
      </c>
      <c r="F120" s="424"/>
      <c r="G120" s="424"/>
      <c r="H120" s="424"/>
      <c r="I120" s="195"/>
      <c r="J120" s="195"/>
      <c r="K120" s="195">
        <v>1</v>
      </c>
      <c r="L120" s="195">
        <f>VLOOKUP(C120,[4]Sheet1!$A:$M,13,FALSE)</f>
        <v>23</v>
      </c>
      <c r="M120" s="195">
        <f>VLOOKUP(C120,[5]Sheet1!$A:$N,14,FALSE)</f>
        <v>2</v>
      </c>
      <c r="N120" s="195">
        <f>VLOOKUP(A120,[6]Sheet1!$B:$O,14,FALSE)</f>
        <v>0</v>
      </c>
      <c r="O120" s="195">
        <f>VLOOKUP(A120,[7]Sheet1!$B:$P,15,FALSE)</f>
        <v>0</v>
      </c>
      <c r="P120" s="195">
        <f>VLOOKUP(A120,[3]Sheet1!$B:$Q,16,FALSE)</f>
        <v>0</v>
      </c>
      <c r="Q120" s="195">
        <f>VLOOKUP(A120,[8]Sheet1!$B:$R,17,FALSE)</f>
        <v>1</v>
      </c>
      <c r="R120" s="195">
        <f>VLOOKUP(C120,'6月'!A:D,4,FALSE)</f>
        <v>0</v>
      </c>
      <c r="S120" s="195">
        <f>VLOOKUP(C120,[9]sheet!$A:$S,19,FALSE)</f>
        <v>2</v>
      </c>
      <c r="T120" s="195" t="s">
        <v>626</v>
      </c>
      <c r="U120" s="425">
        <f t="shared" si="12"/>
        <v>27</v>
      </c>
      <c r="V120" s="426">
        <f t="shared" si="13"/>
        <v>1973</v>
      </c>
      <c r="W120" s="425">
        <f t="shared" si="10"/>
        <v>0</v>
      </c>
      <c r="X120" s="426"/>
    </row>
    <row r="121">
      <c r="A121" s="199">
        <v>33466</v>
      </c>
      <c r="B121" s="427" t="s">
        <v>245</v>
      </c>
      <c r="C121" s="144" t="s">
        <v>433</v>
      </c>
      <c r="D121" s="424">
        <f t="shared" si="11"/>
        <v>2000</v>
      </c>
      <c r="E121" s="424">
        <f>VLOOKUP(A121,[3]Sheet1!$B:$E,4,FALSE)</f>
        <v>2000</v>
      </c>
      <c r="F121" s="424"/>
      <c r="G121" s="424"/>
      <c r="H121" s="424"/>
      <c r="I121" s="195"/>
      <c r="J121" s="195"/>
      <c r="K121" s="195">
        <v>0</v>
      </c>
      <c r="L121" s="195">
        <f>VLOOKUP(C121,[4]Sheet1!$A:$M,13,FALSE)</f>
        <v>23</v>
      </c>
      <c r="M121" s="195">
        <f>VLOOKUP(C121,[5]Sheet1!$A:$N,14,FALSE)</f>
        <v>2</v>
      </c>
      <c r="N121" s="195">
        <f>VLOOKUP(A121,[6]Sheet1!$B:$O,14,FALSE)</f>
        <v>0</v>
      </c>
      <c r="O121" s="195">
        <f>VLOOKUP(A121,[7]Sheet1!$B:$P,15,FALSE)</f>
        <v>0</v>
      </c>
      <c r="P121" s="195">
        <f>VLOOKUP(A121,[3]Sheet1!$B:$Q,16,FALSE)</f>
        <v>1</v>
      </c>
      <c r="Q121" s="195">
        <f>VLOOKUP(A121,[8]Sheet1!$B:$R,17,FALSE)</f>
        <v>3</v>
      </c>
      <c r="R121" s="195">
        <f>VLOOKUP(C121,'6月'!A:D,4,FALSE)</f>
        <v>0</v>
      </c>
      <c r="S121" s="195">
        <f>VLOOKUP(C121,[9]sheet!$A:$S,19,FALSE)</f>
        <v>2</v>
      </c>
      <c r="T121" s="195" t="s">
        <v>626</v>
      </c>
      <c r="U121" s="425">
        <f t="shared" si="12"/>
        <v>29</v>
      </c>
      <c r="V121" s="426">
        <f t="shared" si="13"/>
        <v>1971</v>
      </c>
      <c r="W121" s="425">
        <f t="shared" si="10"/>
        <v>0</v>
      </c>
      <c r="X121" s="426"/>
    </row>
    <row r="122">
      <c r="A122" s="199">
        <v>31445</v>
      </c>
      <c r="B122" s="427" t="s">
        <v>247</v>
      </c>
      <c r="C122" s="144" t="s">
        <v>398</v>
      </c>
      <c r="D122" s="424">
        <f t="shared" si="11"/>
        <v>1500</v>
      </c>
      <c r="E122" s="424">
        <f>VLOOKUP(A122,[3]Sheet1!$B:$E,4,FALSE)</f>
        <v>1500</v>
      </c>
      <c r="F122" s="424"/>
      <c r="G122" s="424"/>
      <c r="H122" s="424"/>
      <c r="I122" s="195"/>
      <c r="J122" s="195">
        <v>137</v>
      </c>
      <c r="K122" s="195">
        <v>42</v>
      </c>
      <c r="L122" s="195">
        <f>VLOOKUP(C122,[4]Sheet1!$A:$M,13,FALSE)</f>
        <v>51</v>
      </c>
      <c r="M122" s="195">
        <f>VLOOKUP(C122,[5]Sheet1!$A:$N,14,FALSE)</f>
        <v>47</v>
      </c>
      <c r="N122" s="195">
        <f>VLOOKUP(A122,[6]Sheet1!$B:$O,14,FALSE)</f>
        <v>98</v>
      </c>
      <c r="O122" s="195">
        <f>VLOOKUP(A122,[7]Sheet1!$B:$P,15,FALSE)</f>
        <v>95</v>
      </c>
      <c r="P122" s="195">
        <f>VLOOKUP(A122,[3]Sheet1!$B:$Q,16,FALSE)</f>
        <v>77</v>
      </c>
      <c r="Q122" s="195">
        <f>VLOOKUP(A122,[8]Sheet1!$B:$R,17,FALSE)</f>
        <v>158</v>
      </c>
      <c r="R122" s="195">
        <f>VLOOKUP(C122,'6月'!A:D,4,FALSE)</f>
        <v>2</v>
      </c>
      <c r="S122" s="195">
        <f>VLOOKUP(C122,[9]sheet!$A:$S,19,FALSE)</f>
        <v>424</v>
      </c>
      <c r="T122" s="195">
        <v>1</v>
      </c>
      <c r="U122" s="425">
        <f t="shared" si="12"/>
        <v>705</v>
      </c>
      <c r="V122" s="426">
        <f t="shared" si="13"/>
        <v>795</v>
      </c>
      <c r="W122" s="425">
        <f t="shared" si="10"/>
        <v>2</v>
      </c>
      <c r="X122" s="426"/>
    </row>
    <row r="123">
      <c r="A123" s="199">
        <v>31446</v>
      </c>
      <c r="B123" s="427" t="s">
        <v>249</v>
      </c>
      <c r="C123" s="144" t="s">
        <v>399</v>
      </c>
      <c r="D123" s="424">
        <f t="shared" si="11"/>
        <v>1500</v>
      </c>
      <c r="E123" s="424">
        <f>VLOOKUP(A123,[3]Sheet1!$B:$E,4,FALSE)</f>
        <v>1500</v>
      </c>
      <c r="F123" s="424"/>
      <c r="G123" s="424"/>
      <c r="H123" s="424"/>
      <c r="I123" s="195"/>
      <c r="J123" s="195">
        <v>75</v>
      </c>
      <c r="K123" s="195">
        <v>17</v>
      </c>
      <c r="L123" s="195">
        <f>VLOOKUP(C123,[4]Sheet1!$A:$M,13,FALSE)</f>
        <v>20</v>
      </c>
      <c r="M123" s="195">
        <f>VLOOKUP(C123,[5]Sheet1!$A:$N,14,FALSE)</f>
        <v>20</v>
      </c>
      <c r="N123" s="195">
        <f>VLOOKUP(A123,[6]Sheet1!$B:$O,14,FALSE)</f>
        <v>71</v>
      </c>
      <c r="O123" s="195">
        <f>VLOOKUP(A123,[7]Sheet1!$B:$P,15,FALSE)</f>
        <v>29</v>
      </c>
      <c r="P123" s="195">
        <f>VLOOKUP(A123,[3]Sheet1!$B:$Q,16,FALSE)</f>
        <v>21</v>
      </c>
      <c r="Q123" s="195">
        <f>VLOOKUP(A123,[8]Sheet1!$B:$R,17,FALSE)</f>
        <v>31</v>
      </c>
      <c r="R123" s="195">
        <f>VLOOKUP(C123,'6月'!A:D,4,FALSE)</f>
        <v>0</v>
      </c>
      <c r="S123" s="195">
        <f>VLOOKUP(C123,[9]sheet!$A:$S,19,FALSE)</f>
        <v>78</v>
      </c>
      <c r="T123" s="195" t="s">
        <v>626</v>
      </c>
      <c r="U123" s="425">
        <f t="shared" si="12"/>
        <v>284</v>
      </c>
      <c r="V123" s="426">
        <f t="shared" si="13"/>
        <v>1216</v>
      </c>
      <c r="W123" s="425">
        <f t="shared" si="10"/>
        <v>0</v>
      </c>
      <c r="X123" s="426"/>
    </row>
    <row r="124">
      <c r="A124" s="199">
        <v>10394</v>
      </c>
      <c r="B124" s="423" t="s">
        <v>437</v>
      </c>
      <c r="C124" s="134" t="s">
        <v>250</v>
      </c>
      <c r="D124" s="424">
        <f t="shared" si="11"/>
        <v>2300</v>
      </c>
      <c r="E124" s="424">
        <f>VLOOKUP(A124,[3]Sheet1!$B:$E,4,FALSE)</f>
        <v>2300</v>
      </c>
      <c r="F124" s="424"/>
      <c r="G124" s="424"/>
      <c r="H124" s="424"/>
      <c r="I124" s="195">
        <v>0</v>
      </c>
      <c r="J124" s="195">
        <v>16</v>
      </c>
      <c r="K124" s="195">
        <v>21</v>
      </c>
      <c r="L124" s="195">
        <f>VLOOKUP(C124,[4]Sheet1!$A:$M,13,FALSE)</f>
        <v>87</v>
      </c>
      <c r="M124" s="195">
        <f>VLOOKUP(C124,[5]Sheet1!$A:$N,14,FALSE)</f>
        <v>16</v>
      </c>
      <c r="N124" s="195">
        <f>VLOOKUP(A124,[6]Sheet1!$B:$O,14,FALSE)</f>
        <v>8</v>
      </c>
      <c r="O124" s="195">
        <f>VLOOKUP(A124,[7]Sheet1!$B:$P,15,FALSE)</f>
        <v>152</v>
      </c>
      <c r="P124" s="195">
        <f>VLOOKUP(A124,[3]Sheet1!$B:$Q,16,FALSE)</f>
        <v>1</v>
      </c>
      <c r="Q124" s="195">
        <f>VLOOKUP(A124,[8]Sheet1!$B:$R,17,FALSE)</f>
        <v>1089</v>
      </c>
      <c r="R124" s="195">
        <f>VLOOKUP(C124,'6月'!A:D,4,FALSE)</f>
        <v>5</v>
      </c>
      <c r="S124" s="195">
        <f>VLOOKUP(C124,[9]sheet!$A:$S,19,FALSE)</f>
        <v>321</v>
      </c>
      <c r="T124" s="195">
        <v>17</v>
      </c>
      <c r="U124" s="425">
        <f t="shared" si="12"/>
        <v>1390</v>
      </c>
      <c r="V124" s="426">
        <f t="shared" si="13"/>
        <v>910</v>
      </c>
      <c r="W124" s="425">
        <f t="shared" si="10"/>
        <v>5</v>
      </c>
      <c r="X124" s="426"/>
    </row>
    <row r="125">
      <c r="A125" s="199">
        <v>19617</v>
      </c>
      <c r="B125" s="423" t="s">
        <v>438</v>
      </c>
      <c r="C125" s="134" t="s">
        <v>388</v>
      </c>
      <c r="D125" s="424">
        <f t="shared" si="11"/>
        <v>300</v>
      </c>
      <c r="E125" s="424">
        <f>VLOOKUP(A125,[3]Sheet1!$B:$E,4,FALSE)</f>
        <v>300</v>
      </c>
      <c r="F125" s="424"/>
      <c r="G125" s="424"/>
      <c r="H125" s="424"/>
      <c r="I125" s="195">
        <v>0</v>
      </c>
      <c r="J125" s="195">
        <v>2</v>
      </c>
      <c r="K125" s="195">
        <v>2</v>
      </c>
      <c r="L125" s="195">
        <f>VLOOKUP(C125,[4]Sheet1!$A:$M,13,FALSE)</f>
        <v>2</v>
      </c>
      <c r="M125" s="195">
        <f>VLOOKUP(C125,[5]Sheet1!$A:$N,14,FALSE)</f>
        <v>1</v>
      </c>
      <c r="N125" s="195">
        <f>VLOOKUP(A125,[6]Sheet1!$B:$O,14,FALSE)</f>
        <v>2</v>
      </c>
      <c r="O125" s="195">
        <f>VLOOKUP(A125,[7]Sheet1!$B:$P,15,FALSE)</f>
        <v>16</v>
      </c>
      <c r="P125" s="195">
        <f>VLOOKUP(A125,[3]Sheet1!$B:$Q,16,FALSE)</f>
        <v>23</v>
      </c>
      <c r="Q125" s="195">
        <f>VLOOKUP(A125,[8]Sheet1!$B:$R,17,FALSE)</f>
        <v>4</v>
      </c>
      <c r="R125" s="195">
        <f>VLOOKUP(C125,'6月'!A:D,4,FALSE)</f>
        <v>1</v>
      </c>
      <c r="S125" s="195">
        <f>VLOOKUP(C125,[9]sheet!$A:$S,19,FALSE)</f>
        <v>11</v>
      </c>
      <c r="T125" s="195" t="s">
        <v>626</v>
      </c>
      <c r="U125" s="425">
        <f t="shared" si="12"/>
        <v>52</v>
      </c>
      <c r="V125" s="426">
        <f t="shared" si="13"/>
        <v>248</v>
      </c>
      <c r="W125" s="425">
        <f t="shared" si="10"/>
        <v>1</v>
      </c>
      <c r="X125" s="426"/>
    </row>
    <row r="126">
      <c r="A126" s="199">
        <v>19616</v>
      </c>
      <c r="B126" s="423" t="s">
        <v>439</v>
      </c>
      <c r="C126" s="144" t="s">
        <v>389</v>
      </c>
      <c r="D126" s="424">
        <f t="shared" si="11"/>
        <v>300</v>
      </c>
      <c r="E126" s="424">
        <f>VLOOKUP(A126,[3]Sheet1!$B:$E,4,FALSE)</f>
        <v>300</v>
      </c>
      <c r="F126" s="424"/>
      <c r="G126" s="424"/>
      <c r="H126" s="424"/>
      <c r="I126" s="195">
        <v>0</v>
      </c>
      <c r="J126" s="195">
        <v>13</v>
      </c>
      <c r="K126" s="195">
        <v>10</v>
      </c>
      <c r="L126" s="195">
        <f>VLOOKUP(C126,[4]Sheet1!$A:$M,13,FALSE)</f>
        <v>22</v>
      </c>
      <c r="M126" s="195">
        <f>VLOOKUP(C126,[5]Sheet1!$A:$N,14,FALSE)</f>
        <v>7</v>
      </c>
      <c r="N126" s="195">
        <f>VLOOKUP(A126,[6]Sheet1!$B:$O,14,FALSE)</f>
        <v>15</v>
      </c>
      <c r="O126" s="195">
        <f>VLOOKUP(A126,[7]Sheet1!$B:$P,15,FALSE)</f>
        <v>67</v>
      </c>
      <c r="P126" s="195">
        <f>VLOOKUP(A126,[3]Sheet1!$B:$Q,16,FALSE)</f>
        <v>71</v>
      </c>
      <c r="Q126" s="195">
        <f>VLOOKUP(A126,[8]Sheet1!$B:$R,17,FALSE)</f>
        <v>78</v>
      </c>
      <c r="R126" s="195">
        <f>VLOOKUP(C126,'6月'!A:D,4,FALSE)</f>
        <v>3</v>
      </c>
      <c r="S126" s="195">
        <f>VLOOKUP(C126,[9]sheet!$A:$S,19,FALSE)</f>
        <v>102</v>
      </c>
      <c r="T126" s="195">
        <v>10</v>
      </c>
      <c r="U126" s="425">
        <f t="shared" si="12"/>
        <v>283</v>
      </c>
      <c r="V126" s="426">
        <f t="shared" si="13"/>
        <v>17</v>
      </c>
      <c r="W126" s="425">
        <f t="shared" si="10"/>
        <v>3</v>
      </c>
      <c r="X126" s="426"/>
    </row>
    <row r="127">
      <c r="A127" s="199">
        <v>19518</v>
      </c>
      <c r="B127" s="199" t="s">
        <v>257</v>
      </c>
      <c r="C127" s="134" t="s">
        <v>390</v>
      </c>
      <c r="D127" s="424">
        <f t="shared" si="11"/>
        <v>300</v>
      </c>
      <c r="E127" s="424">
        <f>VLOOKUP(A127,[3]Sheet1!$B:$E,4,FALSE)</f>
        <v>300</v>
      </c>
      <c r="F127" s="424"/>
      <c r="G127" s="424"/>
      <c r="H127" s="424"/>
      <c r="I127" s="195">
        <v>1</v>
      </c>
      <c r="J127" s="195">
        <v>14</v>
      </c>
      <c r="K127" s="195">
        <v>2</v>
      </c>
      <c r="L127" s="195">
        <f>VLOOKUP(C127,[4]Sheet1!$A:$M,13,FALSE)</f>
        <v>3</v>
      </c>
      <c r="M127" s="195">
        <f>VLOOKUP(C127,[5]Sheet1!$A:$N,14,FALSE)</f>
        <v>2</v>
      </c>
      <c r="N127" s="195">
        <f>VLOOKUP(A127,[6]Sheet1!$B:$O,14,FALSE)</f>
        <v>9</v>
      </c>
      <c r="O127" s="195">
        <f>VLOOKUP(A127,[7]Sheet1!$B:$P,15,FALSE)</f>
        <v>2</v>
      </c>
      <c r="P127" s="195">
        <f>VLOOKUP(A127,[3]Sheet1!$B:$Q,16,FALSE)</f>
        <v>4</v>
      </c>
      <c r="Q127" s="195">
        <f>VLOOKUP(A127,[8]Sheet1!$B:$R,17,FALSE)</f>
        <v>3</v>
      </c>
      <c r="R127" s="195">
        <f>VLOOKUP(C127,'6月'!A:D,4,FALSE)</f>
        <v>0</v>
      </c>
      <c r="S127" s="195">
        <f>VLOOKUP(C127,[9]sheet!$A:$S,19,FALSE)</f>
        <v>4</v>
      </c>
      <c r="T127" s="195" t="s">
        <v>626</v>
      </c>
      <c r="U127" s="425">
        <f t="shared" si="12"/>
        <v>40</v>
      </c>
      <c r="V127" s="426">
        <f t="shared" si="13"/>
        <v>260</v>
      </c>
      <c r="W127" s="425">
        <f t="shared" si="10"/>
        <v>0</v>
      </c>
      <c r="X127" s="426"/>
    </row>
    <row r="128">
      <c r="A128" s="199">
        <v>19618</v>
      </c>
      <c r="B128" s="199" t="s">
        <v>440</v>
      </c>
      <c r="C128" s="134" t="s">
        <v>391</v>
      </c>
      <c r="D128" s="424">
        <f t="shared" si="11"/>
        <v>300</v>
      </c>
      <c r="E128" s="424">
        <f>VLOOKUP(A128,[3]Sheet1!$B:$E,4,FALSE)</f>
        <v>300</v>
      </c>
      <c r="F128" s="424"/>
      <c r="G128" s="424"/>
      <c r="H128" s="424"/>
      <c r="I128" s="195">
        <v>1</v>
      </c>
      <c r="J128" s="195">
        <v>15</v>
      </c>
      <c r="K128" s="195">
        <v>7</v>
      </c>
      <c r="L128" s="195">
        <f>VLOOKUP(C128,[4]Sheet1!$A:$M,13,FALSE)</f>
        <v>12</v>
      </c>
      <c r="M128" s="195">
        <f>VLOOKUP(C128,[5]Sheet1!$A:$N,14,FALSE)</f>
        <v>3</v>
      </c>
      <c r="N128" s="195">
        <f>VLOOKUP(A128,[6]Sheet1!$B:$O,14,FALSE)</f>
        <v>8</v>
      </c>
      <c r="O128" s="195">
        <f>VLOOKUP(A128,[7]Sheet1!$B:$P,15,FALSE)</f>
        <v>38</v>
      </c>
      <c r="P128" s="195">
        <f>VLOOKUP(A128,[3]Sheet1!$B:$Q,16,FALSE)</f>
        <v>50</v>
      </c>
      <c r="Q128" s="195">
        <f>VLOOKUP(A128,[8]Sheet1!$B:$R,17,FALSE)</f>
        <v>36</v>
      </c>
      <c r="R128" s="195">
        <f>VLOOKUP(C128,'6月'!A:D,4,FALSE)</f>
        <v>5</v>
      </c>
      <c r="S128" s="195">
        <f>VLOOKUP(C128,[9]sheet!$A:$S,19,FALSE)</f>
        <v>65</v>
      </c>
      <c r="T128" s="195">
        <v>5</v>
      </c>
      <c r="U128" s="425">
        <f t="shared" si="12"/>
        <v>170</v>
      </c>
      <c r="V128" s="426">
        <f t="shared" si="13"/>
        <v>130</v>
      </c>
      <c r="W128" s="425">
        <f t="shared" si="10"/>
        <v>5</v>
      </c>
      <c r="X128" s="426"/>
    </row>
    <row r="129">
      <c r="A129" s="199">
        <v>930</v>
      </c>
      <c r="B129" s="199" t="s">
        <v>261</v>
      </c>
      <c r="C129" s="144" t="s">
        <v>392</v>
      </c>
      <c r="D129" s="424">
        <f t="shared" si="11"/>
        <v>1500</v>
      </c>
      <c r="E129" s="424">
        <f>VLOOKUP(A129,[3]Sheet1!$B:$E,4,FALSE)</f>
        <v>1500</v>
      </c>
      <c r="F129" s="424"/>
      <c r="G129" s="424"/>
      <c r="H129" s="424"/>
      <c r="I129" s="195">
        <v>0</v>
      </c>
      <c r="J129" s="195">
        <v>6</v>
      </c>
      <c r="K129" s="195">
        <v>262</v>
      </c>
      <c r="L129" s="195">
        <f>VLOOKUP(C129,[4]Sheet1!$A:$M,13,FALSE)</f>
        <v>232</v>
      </c>
      <c r="M129" s="195">
        <f>VLOOKUP(C129,[5]Sheet1!$A:$N,14,FALSE)</f>
        <v>0</v>
      </c>
      <c r="N129" s="195">
        <f>VLOOKUP(A129,[6]Sheet1!$B:$O,14,FALSE)</f>
        <v>0</v>
      </c>
      <c r="O129" s="195">
        <f>VLOOKUP(A129,[7]Sheet1!$B:$P,15,FALSE)</f>
        <v>1</v>
      </c>
      <c r="P129" s="195">
        <f>VLOOKUP(A129,[3]Sheet1!$B:$Q,16,FALSE)</f>
        <v>0</v>
      </c>
      <c r="Q129" s="195">
        <f>VLOOKUP(A129,[8]Sheet1!$B:$R,17,FALSE)</f>
        <v>999</v>
      </c>
      <c r="R129" s="195">
        <f>VLOOKUP(C129,'6月'!A:D,4,FALSE)</f>
        <v>12</v>
      </c>
      <c r="S129" s="195">
        <f>VLOOKUP(C129,[9]sheet!$A:$S,19,FALSE)</f>
        <v>3000</v>
      </c>
      <c r="T129" s="195">
        <v>18</v>
      </c>
      <c r="U129" s="425">
        <f t="shared" si="12"/>
        <v>1500</v>
      </c>
      <c r="V129" s="426">
        <f t="shared" si="13"/>
        <v>0</v>
      </c>
      <c r="W129" s="425">
        <f t="shared" si="10"/>
        <v>12</v>
      </c>
      <c r="X129" s="426"/>
    </row>
    <row r="130">
      <c r="A130" s="199">
        <v>33968</v>
      </c>
      <c r="B130" s="55" t="s">
        <v>442</v>
      </c>
      <c r="C130" s="144" t="s">
        <v>441</v>
      </c>
      <c r="D130" s="424">
        <f t="shared" si="11"/>
        <v>1000</v>
      </c>
      <c r="E130" s="424">
        <f>VLOOKUP(A130,[3]Sheet1!$B:$E,4,FALSE)</f>
        <v>1000</v>
      </c>
      <c r="F130" s="424"/>
      <c r="G130" s="424"/>
      <c r="H130" s="424"/>
      <c r="I130" s="195"/>
      <c r="J130" s="195"/>
      <c r="K130" s="195"/>
      <c r="L130" s="195">
        <f>VLOOKUP(C130,[4]Sheet1!$A:$M,13,FALSE)</f>
        <v>73</v>
      </c>
      <c r="M130" s="195">
        <f>VLOOKUP(C130,[5]Sheet1!$A:$N,14,FALSE)</f>
        <v>17</v>
      </c>
      <c r="N130" s="195">
        <f>VLOOKUP(A130,[6]Sheet1!$B:$O,14,FALSE)</f>
        <v>11</v>
      </c>
      <c r="O130" s="195">
        <f>VLOOKUP(A130,[7]Sheet1!$B:$P,15,FALSE)</f>
        <v>1</v>
      </c>
      <c r="P130" s="195">
        <f>VLOOKUP(A130,[3]Sheet1!$B:$Q,16,FALSE)</f>
        <v>1</v>
      </c>
      <c r="Q130" s="195">
        <f>VLOOKUP(A130,[8]Sheet1!$B:$R,17,FALSE)</f>
        <v>1</v>
      </c>
      <c r="R130" s="195">
        <f>VLOOKUP(C130,'6月'!A:D,4,FALSE)</f>
        <v>1</v>
      </c>
      <c r="S130" s="195">
        <f>VLOOKUP(C130,[9]sheet!$A:$S,19,FALSE)</f>
        <v>24</v>
      </c>
      <c r="T130" s="195">
        <v>3</v>
      </c>
      <c r="U130" s="425">
        <f t="shared" si="12"/>
        <v>104</v>
      </c>
      <c r="V130" s="426">
        <f t="shared" si="13"/>
        <v>896</v>
      </c>
      <c r="W130" s="425">
        <f t="shared" si="10"/>
        <v>1</v>
      </c>
      <c r="X130" s="426"/>
    </row>
    <row r="131">
      <c r="A131" s="199">
        <v>33970</v>
      </c>
      <c r="B131" s="55" t="s">
        <v>444</v>
      </c>
      <c r="C131" s="144" t="s">
        <v>443</v>
      </c>
      <c r="D131" s="424">
        <f t="shared" si="11"/>
        <v>1000</v>
      </c>
      <c r="E131" s="424">
        <f>VLOOKUP(A131,[3]Sheet1!$B:$E,4,FALSE)</f>
        <v>1000</v>
      </c>
      <c r="F131" s="424"/>
      <c r="G131" s="424"/>
      <c r="H131" s="424"/>
      <c r="I131" s="195"/>
      <c r="J131" s="195"/>
      <c r="K131" s="195"/>
      <c r="L131" s="195">
        <f>VLOOKUP(C131,[4]Sheet1!$A:$M,13,FALSE)</f>
        <v>5</v>
      </c>
      <c r="M131" s="195">
        <f>VLOOKUP(C131,[5]Sheet1!$A:$N,14,FALSE)</f>
        <v>1</v>
      </c>
      <c r="N131" s="195">
        <f>VLOOKUP(A131,[6]Sheet1!$B:$O,14,FALSE)</f>
        <v>0</v>
      </c>
      <c r="O131" s="195">
        <f>VLOOKUP(A131,[7]Sheet1!$B:$P,15,FALSE)</f>
        <v>2</v>
      </c>
      <c r="P131" s="195">
        <f>VLOOKUP(A131,[3]Sheet1!$B:$Q,16,FALSE)</f>
        <v>0</v>
      </c>
      <c r="Q131" s="195">
        <f>VLOOKUP(A131,[8]Sheet1!$B:$R,17,FALSE)</f>
        <v>0</v>
      </c>
      <c r="R131" s="195"/>
      <c r="S131" s="195">
        <f>VLOOKUP(C131,[9]sheet!$A:$S,19,FALSE)</f>
        <v>1</v>
      </c>
      <c r="T131" s="195">
        <v>2</v>
      </c>
      <c r="U131" s="425">
        <f t="shared" si="12"/>
        <v>8</v>
      </c>
      <c r="V131" s="426">
        <f t="shared" si="13"/>
        <v>992</v>
      </c>
      <c r="W131" s="425">
        <f t="shared" si="10"/>
        <v>0</v>
      </c>
      <c r="X131" s="426"/>
    </row>
    <row r="132">
      <c r="A132" s="199">
        <v>6165</v>
      </c>
      <c r="B132" s="199" t="s">
        <v>263</v>
      </c>
      <c r="C132" s="144" t="s">
        <v>262</v>
      </c>
      <c r="D132" s="424">
        <f t="shared" si="11"/>
        <v>200</v>
      </c>
      <c r="E132" s="424">
        <f>VLOOKUP(A132,[3]Sheet1!$B:$E,4,FALSE)</f>
        <v>200</v>
      </c>
      <c r="F132" s="424"/>
      <c r="G132" s="424"/>
      <c r="H132" s="424"/>
      <c r="I132" s="195">
        <v>0</v>
      </c>
      <c r="J132" s="195">
        <v>3</v>
      </c>
      <c r="K132" s="195">
        <v>8</v>
      </c>
      <c r="L132" s="195">
        <v>23</v>
      </c>
      <c r="M132" s="195">
        <v>1</v>
      </c>
      <c r="N132" s="195">
        <f>VLOOKUP(A132,[6]Sheet1!$B:$O,14,FALSE)</f>
        <v>24</v>
      </c>
      <c r="O132" s="195">
        <f>VLOOKUP(A132,[7]Sheet1!$B:$P,15,FALSE)</f>
        <v>13</v>
      </c>
      <c r="P132" s="195">
        <f>VLOOKUP(A132,[3]Sheet1!$B:$Q,16,FALSE)</f>
        <v>4</v>
      </c>
      <c r="Q132" s="195">
        <f>VLOOKUP(A132,[8]Sheet1!$B:$R,17,FALSE)</f>
        <v>63</v>
      </c>
      <c r="R132" s="195">
        <f>VLOOKUP(C132,'6月'!A:D,4,FALSE)</f>
        <v>2</v>
      </c>
      <c r="S132" s="195">
        <v>61</v>
      </c>
      <c r="T132" s="195" t="s">
        <v>626</v>
      </c>
      <c r="U132" s="425">
        <f t="shared" si="12"/>
        <v>139</v>
      </c>
      <c r="V132" s="426">
        <f t="shared" si="13"/>
        <v>61</v>
      </c>
      <c r="W132" s="425">
        <f t="shared" si="10"/>
        <v>2</v>
      </c>
      <c r="X132" s="426"/>
    </row>
    <row r="133">
      <c r="A133" s="199">
        <v>3448</v>
      </c>
      <c r="B133" s="199" t="s">
        <v>265</v>
      </c>
      <c r="C133" s="134" t="s">
        <v>264</v>
      </c>
      <c r="D133" s="424">
        <f t="shared" si="11"/>
        <v>300</v>
      </c>
      <c r="E133" s="424">
        <f>VLOOKUP(A133,[3]Sheet1!$B:$E,4,FALSE)</f>
        <v>300</v>
      </c>
      <c r="F133" s="424"/>
      <c r="G133" s="424"/>
      <c r="H133" s="424"/>
      <c r="I133" s="195">
        <v>0</v>
      </c>
      <c r="J133" s="195">
        <v>2</v>
      </c>
      <c r="K133" s="195">
        <v>1</v>
      </c>
      <c r="L133" s="195">
        <f>VLOOKUP(C133,[4]Sheet1!$A:$M,13,FALSE)</f>
        <v>0</v>
      </c>
      <c r="M133" s="195">
        <f>VLOOKUP(C133,[5]Sheet1!$A:$N,14,FALSE)</f>
        <v>0</v>
      </c>
      <c r="N133" s="195">
        <f>VLOOKUP(A133,[6]Sheet1!$B:$O,14,FALSE)</f>
        <v>1</v>
      </c>
      <c r="O133" s="195">
        <f>VLOOKUP(A133,[7]Sheet1!$B:$P,15,FALSE)</f>
        <v>51</v>
      </c>
      <c r="P133" s="195">
        <f>VLOOKUP(A133,[3]Sheet1!$B:$Q,16,FALSE)</f>
        <v>43</v>
      </c>
      <c r="Q133" s="195">
        <f>VLOOKUP(A133,[8]Sheet1!$B:$R,17,FALSE)</f>
        <v>202</v>
      </c>
      <c r="R133" s="195">
        <f>VLOOKUP(C133,'6月'!A:D,4,FALSE)</f>
        <v>4</v>
      </c>
      <c r="S133" s="195">
        <f>VLOOKUP(C133,[9]sheet!$A:$S,19,FALSE)</f>
        <v>0</v>
      </c>
      <c r="T133" s="195">
        <v>6</v>
      </c>
      <c r="U133" s="425">
        <f t="shared" si="12"/>
        <v>300</v>
      </c>
      <c r="V133" s="426">
        <f t="shared" si="13"/>
        <v>0</v>
      </c>
      <c r="W133" s="425">
        <f t="shared" si="10"/>
        <v>4</v>
      </c>
      <c r="X133" s="426"/>
    </row>
    <row r="134">
      <c r="A134" s="199">
        <v>4504</v>
      </c>
      <c r="B134" s="423" t="s">
        <v>267</v>
      </c>
      <c r="C134" s="144" t="s">
        <v>266</v>
      </c>
      <c r="D134" s="424">
        <f t="shared" si="11"/>
        <v>300</v>
      </c>
      <c r="E134" s="424">
        <f>VLOOKUP(A134,[3]Sheet1!$B:$E,4,FALSE)</f>
        <v>300</v>
      </c>
      <c r="F134" s="424"/>
      <c r="G134" s="424"/>
      <c r="H134" s="424"/>
      <c r="I134" s="195">
        <v>0</v>
      </c>
      <c r="J134" s="195">
        <v>2</v>
      </c>
      <c r="K134" s="195">
        <v>10</v>
      </c>
      <c r="L134" s="195">
        <f>VLOOKUP(C134,[4]Sheet1!$A:$M,13,FALSE)</f>
        <v>36</v>
      </c>
      <c r="M134" s="195">
        <f>VLOOKUP(C134,[5]Sheet1!$A:$N,14,FALSE)</f>
        <v>5</v>
      </c>
      <c r="N134" s="195">
        <f>VLOOKUP(A134,[6]Sheet1!$B:$O,14,FALSE)</f>
        <v>23</v>
      </c>
      <c r="O134" s="195">
        <f>VLOOKUP(A134,[7]Sheet1!$B:$P,15,FALSE)</f>
        <v>4</v>
      </c>
      <c r="P134" s="195">
        <f>VLOOKUP(A134,[3]Sheet1!$B:$Q,16,FALSE)</f>
        <v>5</v>
      </c>
      <c r="Q134" s="195">
        <f>VLOOKUP(A134,[8]Sheet1!$B:$R,17,FALSE)</f>
        <v>150</v>
      </c>
      <c r="R134" s="195">
        <f>VLOOKUP(C134,'6月'!A:D,4,FALSE)</f>
        <v>2</v>
      </c>
      <c r="S134" s="195">
        <f>VLOOKUP(C134,[9]sheet!$A:$S,19,FALSE)</f>
        <v>235</v>
      </c>
      <c r="T134" s="195">
        <v>2</v>
      </c>
      <c r="U134" s="425">
        <f t="shared" si="12"/>
        <v>235</v>
      </c>
      <c r="V134" s="426">
        <f t="shared" si="13"/>
        <v>65</v>
      </c>
      <c r="W134" s="425">
        <f t="shared" si="10"/>
        <v>2</v>
      </c>
      <c r="X134" s="426"/>
    </row>
    <row r="135">
      <c r="A135" s="199">
        <v>16372</v>
      </c>
      <c r="B135" s="199" t="s">
        <v>269</v>
      </c>
      <c r="C135" s="144" t="s">
        <v>268</v>
      </c>
      <c r="D135" s="424">
        <f t="shared" ref="D135:D146" si="14">E135+F135</f>
        <v>300</v>
      </c>
      <c r="E135" s="424">
        <f>VLOOKUP(A135,[3]Sheet1!$B:$E,4,FALSE)</f>
        <v>300</v>
      </c>
      <c r="F135" s="424"/>
      <c r="G135" s="424"/>
      <c r="H135" s="424"/>
      <c r="I135" s="195">
        <v>0</v>
      </c>
      <c r="J135" s="195">
        <v>14</v>
      </c>
      <c r="K135" s="195">
        <v>4</v>
      </c>
      <c r="L135" s="195">
        <f>VLOOKUP(C135,[4]Sheet1!$A:$M,13,FALSE)</f>
        <v>11</v>
      </c>
      <c r="M135" s="195">
        <f>VLOOKUP(C135,[5]Sheet1!$A:$N,14,FALSE)</f>
        <v>3</v>
      </c>
      <c r="N135" s="195">
        <f>VLOOKUP(A135,[6]Sheet1!$B:$O,14,FALSE)</f>
        <v>12</v>
      </c>
      <c r="O135" s="195">
        <f>VLOOKUP(A135,[7]Sheet1!$B:$P,15,FALSE)</f>
        <v>25</v>
      </c>
      <c r="P135" s="195">
        <f>VLOOKUP(A135,[3]Sheet1!$B:$Q,16,FALSE)</f>
        <v>28</v>
      </c>
      <c r="Q135" s="195">
        <f>VLOOKUP(A135,[8]Sheet1!$B:$R,17,FALSE)</f>
        <v>120</v>
      </c>
      <c r="R135" s="195">
        <f>VLOOKUP(C135,'6月'!A:D,4,FALSE)</f>
        <v>3</v>
      </c>
      <c r="S135" s="195">
        <f>VLOOKUP(C135,[9]sheet!$A:$S,19,FALSE)</f>
        <v>83</v>
      </c>
      <c r="T135" s="195">
        <v>3</v>
      </c>
      <c r="U135" s="425">
        <f t="shared" ref="U135:U146" si="15">SUM(G135:Q135)</f>
        <v>217</v>
      </c>
      <c r="V135" s="426">
        <f t="shared" ref="V135:V146" si="16">E135-U135</f>
        <v>83</v>
      </c>
      <c r="W135" s="425">
        <f t="shared" si="10"/>
        <v>3</v>
      </c>
      <c r="X135" s="426"/>
    </row>
    <row r="136">
      <c r="A136" s="199">
        <v>18801</v>
      </c>
      <c r="B136" s="199" t="s">
        <v>271</v>
      </c>
      <c r="C136" s="144" t="s">
        <v>396</v>
      </c>
      <c r="D136" s="424">
        <f t="shared" si="14"/>
        <v>2000</v>
      </c>
      <c r="E136" s="424">
        <f>VLOOKUP(A136,[3]Sheet1!$B:$E,4,FALSE)</f>
        <v>2000</v>
      </c>
      <c r="F136" s="424"/>
      <c r="G136" s="424"/>
      <c r="H136" s="424"/>
      <c r="I136" s="195"/>
      <c r="J136" s="195">
        <v>64</v>
      </c>
      <c r="K136" s="195">
        <v>36</v>
      </c>
      <c r="L136" s="195">
        <f>VLOOKUP(C136,[4]Sheet1!$A:$M,13,FALSE)</f>
        <v>128</v>
      </c>
      <c r="M136" s="195">
        <f>VLOOKUP(C136,[5]Sheet1!$A:$N,14,FALSE)</f>
        <v>20</v>
      </c>
      <c r="N136" s="195">
        <f>VLOOKUP(A136,[6]Sheet1!$B:$O,14,FALSE)</f>
        <v>3</v>
      </c>
      <c r="O136" s="195">
        <f>VLOOKUP(A136,[7]Sheet1!$B:$P,15,FALSE)</f>
        <v>11</v>
      </c>
      <c r="P136" s="195">
        <f>VLOOKUP(A136,[3]Sheet1!$B:$Q,16,FALSE)</f>
        <v>26</v>
      </c>
      <c r="Q136" s="195">
        <f>VLOOKUP(A136,[8]Sheet1!$B:$R,17,FALSE)</f>
        <v>377</v>
      </c>
      <c r="R136" s="195">
        <f>VLOOKUP(C136,'6月'!A:D,4,FALSE)</f>
        <v>0</v>
      </c>
      <c r="S136" s="195">
        <f>VLOOKUP(C136,[9]sheet!$A:$S,19,FALSE)</f>
        <v>165</v>
      </c>
      <c r="T136" s="195" t="s">
        <v>626</v>
      </c>
      <c r="U136" s="425">
        <f t="shared" si="15"/>
        <v>665</v>
      </c>
      <c r="V136" s="426">
        <f t="shared" si="16"/>
        <v>1335</v>
      </c>
      <c r="W136" s="425">
        <f t="shared" ref="W136:W146" si="17">R136</f>
        <v>0</v>
      </c>
      <c r="X136" s="426"/>
    </row>
    <row r="137">
      <c r="A137" s="199">
        <v>18799</v>
      </c>
      <c r="B137" s="62" t="s">
        <v>273</v>
      </c>
      <c r="C137" s="144" t="s">
        <v>397</v>
      </c>
      <c r="D137" s="424">
        <f t="shared" si="14"/>
        <v>500</v>
      </c>
      <c r="E137" s="424">
        <f>VLOOKUP(A137,[3]Sheet1!$B:$E,4,FALSE)</f>
        <v>500</v>
      </c>
      <c r="F137" s="424"/>
      <c r="G137" s="424"/>
      <c r="H137" s="424"/>
      <c r="I137" s="195"/>
      <c r="J137" s="195">
        <v>28</v>
      </c>
      <c r="K137" s="195">
        <v>11</v>
      </c>
      <c r="L137" s="195">
        <f>VLOOKUP(C137,[4]Sheet1!$A:$M,13,FALSE)</f>
        <v>28</v>
      </c>
      <c r="M137" s="195">
        <f>VLOOKUP(C137,[5]Sheet1!$A:$N,14,FALSE)</f>
        <v>5</v>
      </c>
      <c r="N137" s="195">
        <f>VLOOKUP(A137,[6]Sheet1!$B:$O,14,FALSE)</f>
        <v>0</v>
      </c>
      <c r="O137" s="195">
        <f>VLOOKUP(A137,[7]Sheet1!$B:$P,15,FALSE)</f>
        <v>0</v>
      </c>
      <c r="P137" s="195">
        <f>VLOOKUP(A137,[3]Sheet1!$B:$Q,16,FALSE)</f>
        <v>1</v>
      </c>
      <c r="Q137" s="195">
        <f>VLOOKUP(A137,[8]Sheet1!$B:$R,17,FALSE)</f>
        <v>0</v>
      </c>
      <c r="R137" s="195"/>
      <c r="S137" s="195">
        <f>VLOOKUP(C137,[9]sheet!$A:$S,19,FALSE)</f>
        <v>0</v>
      </c>
      <c r="T137" s="195" t="s">
        <v>626</v>
      </c>
      <c r="U137" s="425">
        <f t="shared" si="15"/>
        <v>73</v>
      </c>
      <c r="V137" s="426">
        <f t="shared" si="16"/>
        <v>427</v>
      </c>
      <c r="W137" s="425">
        <f t="shared" si="17"/>
        <v>0</v>
      </c>
      <c r="X137" s="426"/>
    </row>
    <row r="138">
      <c r="A138" s="199">
        <v>18802</v>
      </c>
      <c r="B138" s="62" t="s">
        <v>275</v>
      </c>
      <c r="C138" s="144" t="s">
        <v>274</v>
      </c>
      <c r="D138" s="424">
        <f t="shared" si="14"/>
        <v>500</v>
      </c>
      <c r="E138" s="424">
        <f>VLOOKUP(A138,[3]Sheet1!$B:$E,4,FALSE)</f>
        <v>500</v>
      </c>
      <c r="F138" s="424"/>
      <c r="G138" s="424"/>
      <c r="H138" s="424"/>
      <c r="I138" s="195"/>
      <c r="J138" s="195">
        <v>46</v>
      </c>
      <c r="K138" s="195">
        <v>14</v>
      </c>
      <c r="L138" s="195">
        <f>VLOOKUP(C138,[4]Sheet1!$A:$M,13,FALSE)</f>
        <v>23</v>
      </c>
      <c r="M138" s="195">
        <f>VLOOKUP(C138,[5]Sheet1!$A:$N,14,FALSE)</f>
        <v>8</v>
      </c>
      <c r="N138" s="195">
        <f>VLOOKUP(A138,[6]Sheet1!$B:$O,14,FALSE)</f>
        <v>3</v>
      </c>
      <c r="O138" s="195">
        <f>VLOOKUP(A138,[7]Sheet1!$B:$P,15,FALSE)</f>
        <v>3</v>
      </c>
      <c r="P138" s="195">
        <f>VLOOKUP(A138,[3]Sheet1!$B:$Q,16,FALSE)</f>
        <v>6</v>
      </c>
      <c r="Q138" s="195">
        <f>VLOOKUP(A138,[8]Sheet1!$B:$R,17,FALSE)</f>
        <v>0</v>
      </c>
      <c r="R138" s="195"/>
      <c r="S138" s="195">
        <f>VLOOKUP(C138,[9]sheet!$A:$S,19,FALSE)</f>
        <v>0</v>
      </c>
      <c r="T138" s="195" t="s">
        <v>626</v>
      </c>
      <c r="U138" s="425">
        <f t="shared" si="15"/>
        <v>103</v>
      </c>
      <c r="V138" s="426">
        <f t="shared" si="16"/>
        <v>397</v>
      </c>
      <c r="W138" s="425">
        <f t="shared" si="17"/>
        <v>0</v>
      </c>
      <c r="X138" s="426"/>
    </row>
    <row r="139">
      <c r="A139" s="199">
        <v>39937</v>
      </c>
      <c r="B139" s="62"/>
      <c r="C139" s="144" t="s">
        <v>498</v>
      </c>
      <c r="D139" s="424"/>
      <c r="E139" s="424">
        <v>2000</v>
      </c>
      <c r="F139" s="424"/>
      <c r="G139" s="424"/>
      <c r="H139" s="424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>
        <v>9</v>
      </c>
      <c r="T139" s="195" t="s">
        <v>626</v>
      </c>
      <c r="U139" s="425"/>
      <c r="V139" s="426"/>
      <c r="W139" s="425"/>
      <c r="X139" s="426"/>
    </row>
    <row r="140">
      <c r="A140" s="199">
        <v>40106</v>
      </c>
      <c r="B140" s="62"/>
      <c r="C140" s="144" t="s">
        <v>499</v>
      </c>
      <c r="D140" s="424"/>
      <c r="E140" s="424">
        <v>2000</v>
      </c>
      <c r="F140" s="424"/>
      <c r="G140" s="424"/>
      <c r="H140" s="424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>
        <v>7</v>
      </c>
      <c r="T140" s="195" t="s">
        <v>626</v>
      </c>
      <c r="U140" s="425"/>
      <c r="V140" s="426"/>
      <c r="W140" s="425"/>
      <c r="X140" s="426"/>
    </row>
    <row r="141">
      <c r="A141" s="199">
        <v>28308</v>
      </c>
      <c r="B141" s="199" t="s">
        <v>277</v>
      </c>
      <c r="C141" s="134" t="s">
        <v>276</v>
      </c>
      <c r="D141" s="424">
        <f t="shared" si="14"/>
        <v>300</v>
      </c>
      <c r="E141" s="424">
        <f>VLOOKUP(A141,[3]Sheet1!$B:$E,4,FALSE)</f>
        <v>300</v>
      </c>
      <c r="F141" s="424"/>
      <c r="G141" s="424"/>
      <c r="H141" s="424"/>
      <c r="I141" s="195">
        <v>0</v>
      </c>
      <c r="J141" s="195">
        <v>0</v>
      </c>
      <c r="K141" s="195">
        <v>0</v>
      </c>
      <c r="L141" s="195">
        <f>VLOOKUP(C141,[4]Sheet1!$A:$M,13,FALSE)</f>
        <v>0</v>
      </c>
      <c r="M141" s="195">
        <f>VLOOKUP(C141,[5]Sheet1!$A:$N,14,FALSE)</f>
        <v>0</v>
      </c>
      <c r="N141" s="195">
        <f>VLOOKUP(A141,[6]Sheet1!$B:$O,14,FALSE)</f>
        <v>0</v>
      </c>
      <c r="O141" s="195">
        <f>VLOOKUP(A141,[7]Sheet1!$B:$P,15,FALSE)</f>
        <v>3</v>
      </c>
      <c r="P141" s="195">
        <f>VLOOKUP(A141,[3]Sheet1!$B:$Q,16,FALSE)</f>
        <v>3</v>
      </c>
      <c r="Q141" s="195">
        <f>VLOOKUP(A141,[8]Sheet1!$B:$R,17,FALSE)</f>
        <v>0</v>
      </c>
      <c r="R141" s="195"/>
      <c r="S141" s="195">
        <f>VLOOKUP(C141,[9]sheet!$A:$S,19,FALSE)</f>
        <v>1</v>
      </c>
      <c r="T141" s="195" t="s">
        <v>626</v>
      </c>
      <c r="U141" s="425">
        <f t="shared" si="15"/>
        <v>6</v>
      </c>
      <c r="V141" s="426">
        <f t="shared" si="16"/>
        <v>294</v>
      </c>
      <c r="W141" s="425">
        <f t="shared" si="17"/>
        <v>0</v>
      </c>
      <c r="X141" s="426"/>
    </row>
    <row r="142">
      <c r="A142" s="199">
        <v>30785</v>
      </c>
      <c r="B142" s="423" t="s">
        <v>279</v>
      </c>
      <c r="C142" s="134" t="s">
        <v>350</v>
      </c>
      <c r="D142" s="424">
        <f t="shared" si="14"/>
        <v>300</v>
      </c>
      <c r="E142" s="424">
        <f>VLOOKUP(A142,[3]Sheet1!$B:$E,4,FALSE)</f>
        <v>300</v>
      </c>
      <c r="F142" s="424"/>
      <c r="G142" s="424"/>
      <c r="H142" s="424"/>
      <c r="I142" s="195">
        <v>0</v>
      </c>
      <c r="J142" s="195">
        <v>2</v>
      </c>
      <c r="K142" s="195">
        <v>1</v>
      </c>
      <c r="L142" s="195">
        <f>VLOOKUP(C142,[4]Sheet1!$A:$M,13,FALSE)</f>
        <v>1</v>
      </c>
      <c r="M142" s="195">
        <f>VLOOKUP(C142,[5]Sheet1!$A:$N,14,FALSE)</f>
        <v>0</v>
      </c>
      <c r="N142" s="195">
        <f>VLOOKUP(A142,[6]Sheet1!$B:$O,14,FALSE)</f>
        <v>0</v>
      </c>
      <c r="O142" s="195">
        <f>VLOOKUP(A142,[7]Sheet1!$B:$P,15,FALSE)</f>
        <v>2</v>
      </c>
      <c r="P142" s="195">
        <f>VLOOKUP(A142,[3]Sheet1!$B:$Q,16,FALSE)</f>
        <v>3</v>
      </c>
      <c r="Q142" s="195">
        <f>VLOOKUP(A142,[8]Sheet1!$B:$R,17,FALSE)</f>
        <v>3</v>
      </c>
      <c r="R142" s="195"/>
      <c r="S142" s="195">
        <f>VLOOKUP(C142,[9]sheet!$A:$S,19,FALSE)</f>
        <v>3</v>
      </c>
      <c r="T142" s="195">
        <v>1</v>
      </c>
      <c r="U142" s="425">
        <f t="shared" si="15"/>
        <v>12</v>
      </c>
      <c r="V142" s="426">
        <f t="shared" si="16"/>
        <v>288</v>
      </c>
      <c r="W142" s="425">
        <f t="shared" si="17"/>
        <v>0</v>
      </c>
      <c r="X142" s="426"/>
    </row>
    <row r="143">
      <c r="A143" s="199">
        <v>9782</v>
      </c>
      <c r="B143" s="423" t="s">
        <v>445</v>
      </c>
      <c r="C143" s="134" t="s">
        <v>280</v>
      </c>
      <c r="D143" s="424">
        <f t="shared" si="14"/>
        <v>1300</v>
      </c>
      <c r="E143" s="424">
        <f>VLOOKUP(A143,[3]Sheet1!$B:$E,4,FALSE)</f>
        <v>1300</v>
      </c>
      <c r="F143" s="424"/>
      <c r="G143" s="424"/>
      <c r="H143" s="424"/>
      <c r="I143" s="195">
        <v>0</v>
      </c>
      <c r="J143" s="195">
        <v>103</v>
      </c>
      <c r="K143" s="195">
        <v>39</v>
      </c>
      <c r="L143" s="195">
        <f>VLOOKUP(C143,[4]Sheet1!$A:$M,13,FALSE)</f>
        <v>158</v>
      </c>
      <c r="M143" s="195">
        <f>VLOOKUP(C143,[5]Sheet1!$A:$N,14,FALSE)</f>
        <v>0</v>
      </c>
      <c r="N143" s="195">
        <f>VLOOKUP(A143,[6]Sheet1!$B:$O,14,FALSE)</f>
        <v>127</v>
      </c>
      <c r="O143" s="195">
        <f>VLOOKUP(A143,[7]Sheet1!$B:$P,15,FALSE)</f>
        <v>44</v>
      </c>
      <c r="P143" s="195">
        <f>VLOOKUP(A143,[3]Sheet1!$B:$Q,16,FALSE)</f>
        <v>48</v>
      </c>
      <c r="Q143" s="195">
        <f>VLOOKUP(A143,[8]Sheet1!$B:$R,17,FALSE)</f>
        <v>40</v>
      </c>
      <c r="R143" s="195">
        <f>VLOOKUP(C143,'6月'!A:D,4,FALSE)</f>
        <v>1</v>
      </c>
      <c r="S143" s="195">
        <f>VLOOKUP(C143,[9]sheet!$A:$S,19,FALSE)</f>
        <v>151</v>
      </c>
      <c r="T143" s="195">
        <v>3</v>
      </c>
      <c r="U143" s="425">
        <f t="shared" si="15"/>
        <v>559</v>
      </c>
      <c r="V143" s="426">
        <f t="shared" si="16"/>
        <v>741</v>
      </c>
      <c r="W143" s="425">
        <f t="shared" si="17"/>
        <v>1</v>
      </c>
      <c r="X143" s="426"/>
    </row>
    <row r="144">
      <c r="A144" s="199">
        <v>14887</v>
      </c>
      <c r="B144" s="423" t="s">
        <v>446</v>
      </c>
      <c r="C144" s="134" t="s">
        <v>282</v>
      </c>
      <c r="D144" s="424">
        <f t="shared" si="14"/>
        <v>300</v>
      </c>
      <c r="E144" s="424">
        <f>VLOOKUP(A144,[3]Sheet1!$B:$E,4,FALSE)</f>
        <v>300</v>
      </c>
      <c r="F144" s="424"/>
      <c r="G144" s="424"/>
      <c r="H144" s="424"/>
      <c r="I144" s="195">
        <v>0</v>
      </c>
      <c r="J144" s="195">
        <v>72</v>
      </c>
      <c r="K144" s="195">
        <v>21</v>
      </c>
      <c r="L144" s="195">
        <f>VLOOKUP(C144,[4]Sheet1!$A:$M,13,FALSE)</f>
        <v>68</v>
      </c>
      <c r="M144" s="195">
        <f>VLOOKUP(C144,[5]Sheet1!$A:$N,14,FALSE)</f>
        <v>20</v>
      </c>
      <c r="N144" s="195">
        <f>VLOOKUP(A144,[6]Sheet1!$B:$O,14,FALSE)</f>
        <v>1</v>
      </c>
      <c r="O144" s="195">
        <f>VLOOKUP(A144,[7]Sheet1!$B:$P,15,FALSE)</f>
        <v>31</v>
      </c>
      <c r="P144" s="195">
        <f>VLOOKUP(A144,[3]Sheet1!$B:$Q,16,FALSE)</f>
        <v>24</v>
      </c>
      <c r="Q144" s="195">
        <f>VLOOKUP(A144,[8]Sheet1!$B:$R,17,FALSE)</f>
        <v>23</v>
      </c>
      <c r="R144" s="195">
        <f>VLOOKUP(C144,'6月'!A:D,4,FALSE)</f>
        <v>0</v>
      </c>
      <c r="S144" s="195">
        <f>VLOOKUP(C144,[9]sheet!$A:$S,19,FALSE)</f>
        <v>77</v>
      </c>
      <c r="T144" s="195" t="s">
        <v>626</v>
      </c>
      <c r="U144" s="425">
        <f t="shared" si="15"/>
        <v>260</v>
      </c>
      <c r="V144" s="426">
        <f t="shared" si="16"/>
        <v>40</v>
      </c>
      <c r="W144" s="425">
        <f t="shared" si="17"/>
        <v>0</v>
      </c>
      <c r="X144" s="426"/>
    </row>
    <row r="145">
      <c r="A145" s="199">
        <v>30783</v>
      </c>
      <c r="B145" s="423" t="s">
        <v>285</v>
      </c>
      <c r="C145" s="146" t="s">
        <v>394</v>
      </c>
      <c r="D145" s="424">
        <f t="shared" si="14"/>
        <v>300</v>
      </c>
      <c r="E145" s="424">
        <f>VLOOKUP(A145,[3]Sheet1!$B:$E,4,FALSE)</f>
        <v>300</v>
      </c>
      <c r="F145" s="424"/>
      <c r="G145" s="424"/>
      <c r="H145" s="424"/>
      <c r="I145" s="195">
        <v>0</v>
      </c>
      <c r="J145" s="195">
        <v>0</v>
      </c>
      <c r="K145" s="195">
        <v>1</v>
      </c>
      <c r="L145" s="195">
        <f>VLOOKUP(C145,[4]Sheet1!$A:$M,13,FALSE)</f>
        <v>6</v>
      </c>
      <c r="M145" s="195">
        <f>VLOOKUP(C145,[5]Sheet1!$A:$N,14,FALSE)</f>
        <v>3</v>
      </c>
      <c r="N145" s="195">
        <f>VLOOKUP(A145,[6]Sheet1!$B:$O,14,FALSE)</f>
        <v>6</v>
      </c>
      <c r="O145" s="195">
        <f>VLOOKUP(A145,[7]Sheet1!$B:$P,15,FALSE)</f>
        <v>2</v>
      </c>
      <c r="P145" s="195">
        <f>VLOOKUP(A145,[3]Sheet1!$B:$Q,16,FALSE)</f>
        <v>0</v>
      </c>
      <c r="Q145" s="195">
        <f>VLOOKUP(A145,[8]Sheet1!$B:$R,17,FALSE)</f>
        <v>17</v>
      </c>
      <c r="R145" s="195">
        <f>VLOOKUP(C145,'6月'!A:D,4,FALSE)</f>
        <v>0</v>
      </c>
      <c r="S145" s="195">
        <f>VLOOKUP(C145,[9]sheet!$A:$S,19,FALSE)</f>
        <v>14</v>
      </c>
      <c r="T145" s="195" t="s">
        <v>626</v>
      </c>
      <c r="U145" s="425">
        <f t="shared" si="15"/>
        <v>35</v>
      </c>
      <c r="V145" s="426">
        <f t="shared" si="16"/>
        <v>265</v>
      </c>
      <c r="W145" s="425">
        <f t="shared" si="17"/>
        <v>0</v>
      </c>
      <c r="X145" s="426"/>
    </row>
    <row r="146">
      <c r="A146" s="199">
        <v>30784</v>
      </c>
      <c r="B146" s="423" t="s">
        <v>287</v>
      </c>
      <c r="C146" s="144" t="s">
        <v>395</v>
      </c>
      <c r="D146" s="424">
        <f t="shared" si="14"/>
        <v>300</v>
      </c>
      <c r="E146" s="424">
        <f>VLOOKUP(A146,[3]Sheet1!$B:$E,4,FALSE)</f>
        <v>300</v>
      </c>
      <c r="F146" s="424"/>
      <c r="G146" s="424"/>
      <c r="H146" s="424"/>
      <c r="I146" s="195">
        <v>0</v>
      </c>
      <c r="J146" s="195">
        <v>1</v>
      </c>
      <c r="K146" s="195">
        <v>1</v>
      </c>
      <c r="L146" s="195">
        <f>VLOOKUP(C146,[4]Sheet1!$A:$M,13,FALSE)</f>
        <v>1</v>
      </c>
      <c r="M146" s="195">
        <f>VLOOKUP(C146,[5]Sheet1!$A:$N,14,FALSE)</f>
        <v>0</v>
      </c>
      <c r="N146" s="195">
        <f>VLOOKUP(A146,[6]Sheet1!$B:$O,14,FALSE)</f>
        <v>2</v>
      </c>
      <c r="O146" s="195">
        <f>VLOOKUP(A146,[7]Sheet1!$B:$P,15,FALSE)</f>
        <v>3</v>
      </c>
      <c r="P146" s="195">
        <f>VLOOKUP(A146,[3]Sheet1!$B:$Q,16,FALSE)</f>
        <v>1</v>
      </c>
      <c r="Q146" s="195">
        <f>VLOOKUP(A146,[8]Sheet1!$B:$R,17,FALSE)</f>
        <v>4</v>
      </c>
      <c r="R146" s="195">
        <f>VLOOKUP(C146,'6月'!A:D,4,FALSE)</f>
        <v>0</v>
      </c>
      <c r="S146" s="195">
        <f>VLOOKUP(C146,[9]sheet!$A:$S,19,FALSE)</f>
        <v>2</v>
      </c>
      <c r="T146" s="195" t="s">
        <v>626</v>
      </c>
      <c r="U146" s="425">
        <f t="shared" si="15"/>
        <v>13</v>
      </c>
      <c r="V146" s="426">
        <f t="shared" si="16"/>
        <v>287</v>
      </c>
      <c r="W146" s="425">
        <f t="shared" si="17"/>
        <v>0</v>
      </c>
      <c r="X146" s="426"/>
    </row>
    <row r="147">
      <c r="A147" s="430"/>
      <c r="B147" s="431"/>
      <c r="C147" s="432"/>
      <c r="D147" s="433">
        <f>SUM(D19:D146)</f>
        <v>219250</v>
      </c>
      <c r="E147" s="433">
        <f>SUM(E19:E146)</f>
        <v>223250</v>
      </c>
      <c r="F147" s="433"/>
      <c r="G147" s="433">
        <f t="shared" ref="G147:Q147" si="18">SUM(G3:G146)</f>
        <v>794</v>
      </c>
      <c r="H147" s="433">
        <f t="shared" si="18"/>
        <v>198</v>
      </c>
      <c r="I147" s="433">
        <f t="shared" si="18"/>
        <v>11835</v>
      </c>
      <c r="J147" s="433">
        <f t="shared" si="18"/>
        <v>11952</v>
      </c>
      <c r="K147" s="433">
        <f t="shared" si="18"/>
        <v>10053</v>
      </c>
      <c r="L147" s="433">
        <f t="shared" si="18"/>
        <v>20322</v>
      </c>
      <c r="M147" s="433">
        <f t="shared" si="18"/>
        <v>6554</v>
      </c>
      <c r="N147" s="433">
        <f t="shared" si="18"/>
        <v>10329</v>
      </c>
      <c r="O147" s="433">
        <f t="shared" si="18"/>
        <v>10177</v>
      </c>
      <c r="P147" s="433">
        <f t="shared" si="18"/>
        <v>20426</v>
      </c>
      <c r="Q147" s="433">
        <f t="shared" si="18"/>
        <v>46278</v>
      </c>
      <c r="R147" s="433">
        <f>SUM(R3:R146)</f>
        <v>652</v>
      </c>
      <c r="S147" s="433">
        <f>SUM(S3:S146)</f>
        <v>44845</v>
      </c>
      <c r="T147" s="433">
        <f>SUM(T3:T146)</f>
        <v>1046</v>
      </c>
      <c r="U147" s="433">
        <f t="shared" ref="U147" si="19">SUM(U3:U146)</f>
        <v>148918</v>
      </c>
      <c r="V147" s="433">
        <f t="shared" ref="V147" si="20">SUM(V3:V146)</f>
        <v>112032</v>
      </c>
      <c r="W147" s="433">
        <f t="shared" ref="W147" si="21">SUM(W3:W146)</f>
        <v>652</v>
      </c>
      <c r="X147" s="433">
        <f t="shared" ref="X147" si="22">SUM(X3:X146)</f>
        <v>0</v>
      </c>
    </row>
    <row r="149">
      <c r="L149" s="434"/>
    </row>
    <row r="152">
      <c r="S152" s="434"/>
    </row>
    <row r="154">
      <c r="T154" s="434"/>
    </row>
  </sheetData>
  <autoFilter ref="A2:V147">
    <sortState ref="A3:V147">
      <sortCondition ref="C2:C147"/>
    </sortState>
  </autoFilter>
  <mergeCells count="2">
    <mergeCell ref="U1:V1"/>
    <mergeCell ref="W1:X1"/>
  </mergeCells>
  <conditionalFormatting sqref="C121:C122">
    <cfRule priority="6" dxfId="0" type="duplicateValues"/>
  </conditionalFormatting>
  <conditionalFormatting sqref="C92">
    <cfRule priority="35" dxfId="0" type="duplicateValues"/>
  </conditionalFormatting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pyang</dc:creator>
  <cp:lastModifiedBy>DESKTOP-030M28G\Weijie</cp:lastModifiedBy>
  <dcterms:created xsi:type="dcterms:W3CDTF">2006-09-16T00:00:00Z</dcterms:created>
  <dcterms:modified xsi:type="dcterms:W3CDTF">2026-05-21T10:52:21Z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2052-11.1.0.10495</vt:lpwstr>
  </property>
  <property fmtid="{D5CDD505-2E9C-101B-9397-08002B2CF9AE}" pid="3" name="ICV">
    <vt:lpwstr>105EAF415A30493CA3665595DFDE80B4</vt:lpwstr>
  </property>
</Properties>
</file>